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ctrlProps/ctrlProps2.xml" ContentType="application/vnd.ms-excel.controlproperties+xml"/>
  <Override PartName="/xl/ctrlProps/ctrlProps3.xml" ContentType="application/vnd.ms-excel.controlproperties+xml"/>
  <Override PartName="/xl/drawings/_rels/drawing4.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tables/table1.xml" ContentType="application/vnd.openxmlformats-officedocument.spreadsheetml.table+xml"/>
  <Override PartName="/xl/tables/table2.xml" ContentType="application/vnd.openxmlformats-officedocument.spreadsheetml.table+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Worksheet" sheetId="1" state="visible" r:id="rId4"/>
    <sheet name="Impact Analysis" sheetId="2" state="visible" r:id="rId5"/>
    <sheet name="Reverse Trace" sheetId="3" state="visible" r:id="rId6"/>
    <sheet name="Instructions" sheetId="4" state="visible" r:id="rId7"/>
    <sheet name="Rev History &amp; Validation" sheetId="5" state="visible" r:id="rId8"/>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<sst xmlns="http://schemas.openxmlformats.org/spreadsheetml/2006/main" count="5211" uniqueCount="181">
  <si>
    <t xml:space="preserve">This worksheet is used  to determine the worst case error of the standard in a given parameter. 
Nominal, As Found, Uncertainty (if any, feel free to leave blank or fill with 0's) are self-explanatory and come directly from the errant standard's datasheet.
Tolerance is included in the event the DS comes from a vendor, and it's unclear what test points pass or fail. If that applies, fill in the expected tolerance for that test point. This will directly affect the Condition column. Remember, indeterminant Failures are not significant enough to require analysis (the Condition column will report 'No Impact' if this is the case).
Excel wizards may also turn this worksheet into a drop-down menu for the Standards Cells in the Impact Analysis tab(s) - useful if it's easier to find the DUT's tightest spec, and then select the intersecting TP/Range of the standard (we'll address this as 'DUT-first comparison). For non-wizards, please click the link directly below for a tutorial. This saves time in big OOTs, or where the worst case error of the standard isn't specific enough - like the standard worst case error exceeds the DUT's range(s), for example.</t>
  </si>
  <si>
    <t xml:space="preserve">Nominal</t>
  </si>
  <si>
    <t xml:space="preserve">As Found</t>
  </si>
  <si>
    <t xml:space="preserve">Uncertainty</t>
  </si>
  <si>
    <t xml:space="preserve">Tolerance</t>
  </si>
  <si>
    <t xml:space="preserve">Condition</t>
  </si>
  <si>
    <t xml:space="preserve">Error</t>
  </si>
  <si>
    <t xml:space="preserve">Error %</t>
  </si>
  <si>
    <t xml:space="preserve">Max Err %:</t>
  </si>
  <si>
    <t xml:space="preserve">Nom</t>
  </si>
  <si>
    <t xml:space="preserve">AsF</t>
  </si>
  <si>
    <t xml:space="preserve">Ucty</t>
  </si>
  <si>
    <t xml:space="preserve">Errant Standard</t>
  </si>
  <si>
    <t xml:space="preserve">Total Assets</t>
  </si>
  <si>
    <t xml:space="preserve">QUICK TIPS:</t>
  </si>
  <si>
    <t xml:space="preserve">±</t>
  </si>
  <si>
    <t xml:space="preserve">Owning Lab</t>
  </si>
  <si>
    <t xml:space="preserve">Assets, post-Sample</t>
  </si>
  <si>
    <t xml:space="preserve">If the cell bg is light blue, it requires human input.</t>
  </si>
  <si>
    <t xml:space="preserve">&gt;</t>
  </si>
  <si>
    <t xml:space="preserve">No intersection; no further action required.</t>
  </si>
  <si>
    <t xml:space="preserve">Previous Cal Date</t>
  </si>
  <si>
    <t xml:space="preserve">Sample Rate</t>
  </si>
  <si>
    <t xml:space="preserve">You can move on to the next line, the moment you see the current line turn green.</t>
  </si>
  <si>
    <t xml:space="preserve">≥</t>
  </si>
  <si>
    <t xml:space="preserve">Analysis performed; no further action required.</t>
  </si>
  <si>
    <t xml:space="preserve">Current Cal Date</t>
  </si>
  <si>
    <t xml:space="preserve">Completed Lines</t>
  </si>
  <si>
    <t xml:space="preserve">The Instructions Tab has a detailed tutorial.</t>
  </si>
  <si>
    <t xml:space="preserve">≤</t>
  </si>
  <si>
    <t xml:space="preserve">FI Fails; TSM determination required.</t>
  </si>
  <si>
    <t xml:space="preserve">Analysis Date</t>
  </si>
  <si>
    <t xml:space="preserve">Completion %</t>
  </si>
  <si>
    <t xml:space="preserve">You can adjust/override Column AI (Final Eval) via its drop down - explain overrides in the notes column.</t>
  </si>
  <si>
    <t xml:space="preserve">&lt;</t>
  </si>
  <si>
    <t xml:space="preserve">Significant preliminary finding &amp; no data; TSM determination required.</t>
  </si>
  <si>
    <t xml:space="preserve">Unit fails analysis; TSM determination required.</t>
  </si>
  <si>
    <t xml:space="preserve">Hide</t>
  </si>
  <si>
    <t xml:space="preserve">DUT Asset Information</t>
  </si>
  <si>
    <t xml:space="preserve">Standard Error Information</t>
  </si>
  <si>
    <t xml:space="preserve">DUT Preliminary Evaluation</t>
  </si>
  <si>
    <t xml:space="preserve">Expanded Evaluation</t>
  </si>
  <si>
    <t xml:space="preserve">DUT ID</t>
  </si>
  <si>
    <t xml:space="preserve">Product</t>
  </si>
  <si>
    <t xml:space="preserve">DUT Cal Date</t>
  </si>
  <si>
    <t xml:space="preserve">Service Level</t>
  </si>
  <si>
    <t xml:space="preserve">Certificate</t>
  </si>
  <si>
    <t xml:space="preserve">Cert #</t>
  </si>
  <si>
    <t xml:space="preserve">Cert url</t>
  </si>
  <si>
    <t xml:space="preserve">Datasheet</t>
  </si>
  <si>
    <t xml:space="preserve">Datasheet Link</t>
  </si>
  <si>
    <t xml:space="preserve">Temp</t>
  </si>
  <si>
    <t xml:space="preserve">Humidity</t>
  </si>
  <si>
    <t xml:space="preserve">Cal Result</t>
  </si>
  <si>
    <t xml:space="preserve">Units</t>
  </si>
  <si>
    <t xml:space="preserve">Std Error</t>
  </si>
  <si>
    <t xml:space="preserve">Min</t>
  </si>
  <si>
    <t xml:space="preserve">Max</t>
  </si>
  <si>
    <t xml:space="preserve">Spec Type</t>
  </si>
  <si>
    <t xml:space="preserve">DUT Span</t>
  </si>
  <si>
    <t xml:space="preserve">Std Error Span</t>
  </si>
  <si>
    <t xml:space="preserve">Ratio</t>
  </si>
  <si>
    <t xml:space="preserve">Prelim Result</t>
  </si>
  <si>
    <t xml:space="preserve">DUT As Found</t>
  </si>
  <si>
    <t xml:space="preserve">DUT Ucty</t>
  </si>
  <si>
    <t xml:space="preserve">DUT Adj AsF</t>
  </si>
  <si>
    <t xml:space="preserve">Std Adj AsF</t>
  </si>
  <si>
    <t xml:space="preserve">± Eval</t>
  </si>
  <si>
    <t xml:space="preserve">&gt; Eval</t>
  </si>
  <si>
    <t xml:space="preserve">≥ Eval</t>
  </si>
  <si>
    <t xml:space="preserve">≤ Eval</t>
  </si>
  <si>
    <t xml:space="preserve">&lt; Eval</t>
  </si>
  <si>
    <t xml:space="preserve">Consolidated Eval</t>
  </si>
  <si>
    <t xml:space="preserve">Final Eval</t>
  </si>
  <si>
    <t xml:space="preserve">Notes</t>
  </si>
  <si>
    <t xml:space="preserve">Text Instructions:</t>
  </si>
  <si>
    <t xml:space="preserve">Click Edit Filters at the top right of the page.</t>
  </si>
  <si>
    <t xml:space="preserve">Input the Errant Standard's UID, and the affected (previous) calibration date range.</t>
  </si>
  <si>
    <t xml:space="preserve">Click Apply.</t>
  </si>
  <si>
    <r>
      <rPr>
        <b val="true"/>
        <sz val="11"/>
        <color theme="1"/>
        <rFont val="Calibri"/>
        <family val="2"/>
        <charset val="1"/>
      </rPr>
      <t xml:space="preserve">Click Export Calibration Standards Dropdown, select Static Worksheet.
See diagram to the right for details.
</t>
    </r>
    <r>
      <rPr>
        <b val="true"/>
        <sz val="11"/>
        <color rgb="FFFF0000"/>
        <rFont val="Calibri"/>
        <family val="2"/>
        <charset val="1"/>
      </rPr>
      <t xml:space="preserve">If you do not have access to this button</t>
    </r>
    <r>
      <rPr>
        <b val="true"/>
        <sz val="11"/>
        <color theme="1"/>
        <rFont val="Calibri"/>
        <family val="2"/>
        <charset val="1"/>
      </rPr>
      <t xml:space="preserve">, please reach out to a SuperUser to submit a ticket on your behalf.</t>
    </r>
  </si>
  <si>
    <r>
      <rPr>
        <b val="true"/>
        <sz val="11"/>
        <color theme="1"/>
        <rFont val="Calibri"/>
        <family val="2"/>
        <charset val="1"/>
      </rPr>
      <t xml:space="preserve">Save File in your preferred file location - </t>
    </r>
    <r>
      <rPr>
        <b val="true"/>
        <sz val="11"/>
        <color rgb="FF00B0F0"/>
        <rFont val="Calibri"/>
        <family val="2"/>
        <charset val="1"/>
      </rPr>
      <t xml:space="preserve">it's filename should contain either "REVERSE" or "Calibration Standard" (required)</t>
    </r>
    <r>
      <rPr>
        <b val="true"/>
        <sz val="11"/>
        <color theme="1"/>
        <rFont val="Calibri"/>
        <family val="2"/>
        <charset val="1"/>
      </rPr>
      <t xml:space="preserve">. Open this file.</t>
    </r>
  </si>
  <si>
    <t xml:space="preserve">Click the 'Import Data from Reverse Trace Report' button on the Impact Analysis Tab. The macro will auto-magically import everything you need into the Reverse Trace tab for record-keeping and the Impact Analysis tab, where we'll be doing our calculations.</t>
  </si>
  <si>
    <r>
      <rPr>
        <b val="true"/>
        <sz val="11"/>
        <color theme="1"/>
        <rFont val="Calibri"/>
        <family val="2"/>
        <charset val="1"/>
      </rPr>
      <t xml:space="preserve">If the errant standard has more than one errant parameter (grey bar-section on the datasheet), click the 'Add New Calculation Tab' Button. </t>
    </r>
    <r>
      <rPr>
        <b val="true"/>
        <sz val="11"/>
        <color rgb="FF00B0F0"/>
        <rFont val="Calibri"/>
        <family val="2"/>
        <charset val="1"/>
      </rPr>
      <t xml:space="preserve">Answer the dialog boxes as prompted.</t>
    </r>
  </si>
  <si>
    <t xml:space="preserve">As with the previous version of this tool, work left to right, line by line, filling in blue boxes to analyze the impact on the DUT by the errant standard:</t>
  </si>
  <si>
    <t xml:space="preserve">9A</t>
  </si>
  <si>
    <t xml:space="preserve">If the DUT and the errant parameter did not intersect (outside its range, DUT doesn't have the parameter, etc), proceed to Column AI and select "No intersection; no further action required." from the drop down.</t>
  </si>
  <si>
    <t xml:space="preserve">9B</t>
  </si>
  <si>
    <r>
      <rPr>
        <b val="true"/>
        <sz val="11"/>
        <color rgb="FFFFC000"/>
        <rFont val="Calibri"/>
        <family val="2"/>
        <charset val="1"/>
      </rPr>
      <t xml:space="preserve">If the DUT Fails FI, proceed to Column AI and select "Fails FI; TSM Determination required." from the drop down. </t>
    </r>
    <r>
      <rPr>
        <b val="true"/>
        <sz val="11"/>
        <color rgb="FF000000"/>
        <rFont val="Calibri"/>
        <family val="2"/>
        <charset val="1"/>
      </rPr>
      <t xml:space="preserve">This usually just requires a revision to correct the FI error.</t>
    </r>
  </si>
  <si>
    <t xml:space="preserve">9C</t>
  </si>
  <si>
    <r>
      <rPr>
        <b val="true"/>
        <sz val="11"/>
        <color rgb="FF00B0F0"/>
        <rFont val="Calibri"/>
        <family val="2"/>
        <charset val="1"/>
      </rPr>
      <t xml:space="preserve">Input DUT information in Columns M, N, O, P, R, and S for the preliminary evaluation.</t>
    </r>
    <r>
      <rPr>
        <b val="true"/>
        <sz val="11"/>
        <color theme="1"/>
        <rFont val="Calibri"/>
        <family val="2"/>
        <charset val="1"/>
      </rPr>
      <t xml:space="preserve"> See the Further Details section below for detailed explanations of the cells/columns.</t>
    </r>
  </si>
  <si>
    <t xml:space="preserve">9D</t>
  </si>
  <si>
    <r>
      <rPr>
        <b val="true"/>
        <sz val="11"/>
        <color rgb="FF00B050"/>
        <rFont val="Calibri"/>
        <family val="2"/>
        <charset val="1"/>
      </rPr>
      <t xml:space="preserve">If the line turns green at this point (based on Column X), this DUT was not significantly impacted</t>
    </r>
    <r>
      <rPr>
        <b val="true"/>
        <sz val="11"/>
        <color theme="1"/>
        <rFont val="Calibri"/>
        <family val="2"/>
        <charset val="1"/>
      </rPr>
      <t xml:space="preserve">. Please proceed to the next line.</t>
    </r>
  </si>
  <si>
    <t xml:space="preserve">9E</t>
  </si>
  <si>
    <r>
      <rPr>
        <b val="true"/>
        <sz val="11"/>
        <rFont val="Calibri"/>
        <family val="2"/>
        <charset val="1"/>
      </rPr>
      <t xml:space="preserve">If the line turns </t>
    </r>
    <r>
      <rPr>
        <b val="true"/>
        <sz val="11"/>
        <color rgb="FFFFC000"/>
        <rFont val="Calibri"/>
        <family val="2"/>
        <charset val="1"/>
      </rPr>
      <t xml:space="preserve">yellow</t>
    </r>
    <r>
      <rPr>
        <b val="true"/>
        <sz val="11"/>
        <rFont val="Calibri"/>
        <family val="2"/>
        <charset val="1"/>
      </rPr>
      <t xml:space="preserve"> or </t>
    </r>
    <r>
      <rPr>
        <b val="true"/>
        <sz val="11"/>
        <color rgb="FFFF0000"/>
        <rFont val="Calibri"/>
        <family val="2"/>
        <charset val="1"/>
      </rPr>
      <t xml:space="preserve">red</t>
    </r>
    <r>
      <rPr>
        <b val="true"/>
        <sz val="11"/>
        <rFont val="Calibri"/>
        <family val="2"/>
        <charset val="1"/>
      </rPr>
      <t xml:space="preserve"> after Column S (based on the value in Column X), proceed to the right, and </t>
    </r>
    <r>
      <rPr>
        <b val="true"/>
        <sz val="11"/>
        <color rgb="FF00B0F0"/>
        <rFont val="Calibri"/>
        <family val="2"/>
        <charset val="1"/>
      </rPr>
      <t xml:space="preserve">input Columns Y and Z</t>
    </r>
    <r>
      <rPr>
        <b val="true"/>
        <sz val="11"/>
        <rFont val="Calibri"/>
        <family val="2"/>
        <charset val="1"/>
      </rPr>
      <t xml:space="preserve">. See the Further Details section below for detailed explanations of the cells/columns.</t>
    </r>
  </si>
  <si>
    <t xml:space="preserve">9F</t>
  </si>
  <si>
    <t xml:space="preserve">If no data exists for this DUT calibration, proceed to Column AI and select "Significant preliminary finding &amp; no data; TSM determination required." from the drop down.</t>
  </si>
  <si>
    <t xml:space="preserve">9G</t>
  </si>
  <si>
    <t xml:space="preserve">This completes the evaluation on that line/DUT. Proceed to the next line and repeat step 9 for each remaining line.</t>
  </si>
  <si>
    <r>
      <rPr>
        <b val="true"/>
        <sz val="11"/>
        <color theme="1"/>
        <rFont val="Calibri"/>
        <family val="2"/>
        <charset val="1"/>
      </rPr>
      <t xml:space="preserve">Unhide any products that have "</t>
    </r>
    <r>
      <rPr>
        <b val="true"/>
        <sz val="11"/>
        <color rgb="FFFF0000"/>
        <rFont val="Calibri"/>
        <family val="2"/>
        <charset val="1"/>
      </rPr>
      <t xml:space="preserve">Significant</t>
    </r>
    <r>
      <rPr>
        <b val="true"/>
        <sz val="11"/>
        <color theme="1"/>
        <rFont val="Calibri"/>
        <family val="2"/>
        <charset val="1"/>
      </rPr>
      <t xml:space="preserve">" in Column X - use the Filter button in Column B's header. Repeat Step 9 for each unhidden line. Ensure every line on every parameter-tab has been completed, as required, before proceeding.</t>
    </r>
  </si>
  <si>
    <t xml:space="preserve">Completing the Analysis and submitting the documentation:</t>
  </si>
  <si>
    <t xml:space="preserve">11A</t>
  </si>
  <si>
    <t xml:space="preserve">Save this file and upload it into the Timeline of the errant standard's Customer Assset page (Timeline is in the center of the page).</t>
  </si>
  <si>
    <t xml:space="preserve">11B</t>
  </si>
  <si>
    <r>
      <rPr>
        <b val="true"/>
        <sz val="11"/>
        <color rgb="FF00B0F0"/>
        <rFont val="Calibri"/>
        <family val="2"/>
        <charset val="1"/>
      </rPr>
      <t xml:space="preserve">Close the OOT. </t>
    </r>
    <r>
      <rPr>
        <b val="true"/>
        <sz val="11"/>
        <color theme="1"/>
        <rFont val="Calibri"/>
        <family val="2"/>
        <charset val="1"/>
      </rPr>
      <t xml:space="preserve">Click the the Close OOT Button in the top ribbon.</t>
    </r>
  </si>
  <si>
    <t xml:space="preserve">11C</t>
  </si>
  <si>
    <t xml:space="preserve">If any TSM Determinations were required per the Final Evaluation column (AI), please open a new AR/Case in the AR/Case Management Tool, IAW with CS-SOP-OOT Procedure and assign it to the TSM of the errant standard's owning lab.
You can find the case tool here: https://tek.crm.dynamics.com/main.aspx?appid=a19e098a-beb1-4cd2-a70c-5f5fc04fe59a&amp;forceUCI=1&amp;newWindow=true&amp;pagetype=entitylist&amp;etn=incident&amp;viewid=00000000-0000-0000-00aa-000010001028&amp;viewType=1039</t>
  </si>
  <si>
    <t xml:space="preserve">Further Details:</t>
  </si>
  <si>
    <t xml:space="preserve">Cell/Col</t>
  </si>
  <si>
    <t xml:space="preserve">Explanation</t>
  </si>
  <si>
    <t xml:space="preserve">D</t>
  </si>
  <si>
    <t xml:space="preserve">1-5</t>
  </si>
  <si>
    <t xml:space="preserve">Errant Standard Information.</t>
  </si>
  <si>
    <t xml:space="preserve">H</t>
  </si>
  <si>
    <t xml:space="preserve">Total Customer Assets in the Reverse Trace. See the Reverse Trace Tab for the full list.</t>
  </si>
  <si>
    <t xml:space="preserve">The number of Customer Assets remaining after the Product-based sample (previously based on Model #; Product is Make/Model pair). </t>
  </si>
  <si>
    <t xml:space="preserve">Sample Rate. H2/H1 as a %.</t>
  </si>
  <si>
    <t xml:space="preserve">Completed Lines of the analysis. "Gee whiz" information for the analyst, informing them of their progress. Based on Final Eval Column.</t>
  </si>
  <si>
    <t xml:space="preserve">% Completed. More "gee whiz" for the analyst - and easily reportable information to their supervisor if/when required. H4/H2 as a %.</t>
  </si>
  <si>
    <t xml:space="preserve">A</t>
  </si>
  <si>
    <t xml:space="preserve">DUT UID</t>
  </si>
  <si>
    <t xml:space="preserve">B</t>
  </si>
  <si>
    <t xml:space="preserve">DUT Product. Product = Make/Model.</t>
  </si>
  <si>
    <t xml:space="preserve">C</t>
  </si>
  <si>
    <t xml:space="preserve">When the DUT intersected with the Errant Standard.</t>
  </si>
  <si>
    <t xml:space="preserve">Z540.1/Z540.3/17025 information. Informs analyst of whether ucty info exists for that DUT.</t>
  </si>
  <si>
    <t xml:space="preserve">E</t>
  </si>
  <si>
    <t xml:space="preserve">The actual url to the DUT certificate in FSM. Useful for verifying FSM data. May also contain useful accuracy/tolerance information.</t>
  </si>
  <si>
    <t xml:space="preserve">The url to the DUT Datasheet, if one exists. Speeds analysis way up, it is the source document for the information required for this analysis.</t>
  </si>
  <si>
    <t xml:space="preserve">J</t>
  </si>
  <si>
    <t xml:space="preserve">DUT Calibration Temperature. Useful for errant environmental sensor standards.  (Tolerance becomes the operating range of the equipment, Temperature becomes As Found info)</t>
  </si>
  <si>
    <t xml:space="preserve">K</t>
  </si>
  <si>
    <t xml:space="preserve">DUT Calibration Humidity. Useful for errant environmental sensor standards. (Tolerance becomes the operating range of the equipment, Humidity becomes As Found info)</t>
  </si>
  <si>
    <t xml:space="preserve">L</t>
  </si>
  <si>
    <t xml:space="preserve">Calibration Result. Used in comparative calculations later.</t>
  </si>
  <si>
    <t xml:space="preserve">M</t>
  </si>
  <si>
    <t xml:space="preserve">The errant standard's Nominal value, at the point of worst-or-only errant measurement. If you need help determining this value, please refer to the Worksheet Tab.</t>
  </si>
  <si>
    <t xml:space="preserve">N</t>
  </si>
  <si>
    <t xml:space="preserve">The errant standard's As Found value, at the point of worst-or-only errant measurement. If you need help determining this value, please refer to the Worksheet Tab.</t>
  </si>
  <si>
    <t xml:space="preserve">O</t>
  </si>
  <si>
    <t xml:space="preserve">The errant standard's Uncertainty value, at the point of worst-or-only errant measurement. If you need help determining this value, please refer to the Worksheet Tab.</t>
  </si>
  <si>
    <t xml:space="preserve">P</t>
  </si>
  <si>
    <t xml:space="preserve">The measurement units of the worst-or-only errant measurement. For example: kV, PSIG, inlbs, Rho</t>
  </si>
  <si>
    <t xml:space="preserve">R</t>
  </si>
  <si>
    <t xml:space="preserve">The DUT Tolerance Minimum for the intersecting test point. </t>
  </si>
  <si>
    <t xml:space="preserve">S</t>
  </si>
  <si>
    <t xml:space="preserve">The DUT Tolerance Maximum for the intersecting test point. </t>
  </si>
  <si>
    <t xml:space="preserve">T</t>
  </si>
  <si>
    <t xml:space="preserve">Specification Type. Usually, +/-, so it defaults to this position. If you need to adjust this value, it's a drop down selection, for your convenience.</t>
  </si>
  <si>
    <t xml:space="preserve">W</t>
  </si>
  <si>
    <t xml:space="preserve">Error-Tolerance Ratio. This is the graded value to determine the significance of the errant test point. &lt;4 usually indicates significance, but depends on the TUR of the calibration. For example, DUTs calibrated with customer approved &lt;4:1 TUR, this column must match or exceed that value to not be significant - please annotate these scenarios in the notes field (Col AJ).</t>
  </si>
  <si>
    <t xml:space="preserve">X</t>
  </si>
  <si>
    <t xml:space="preserve">The preliminary significance finding, in words. Conditional formatting hinges on this column, and is the first potential "Next line!" position (it'll turn green). If this column reads Significant or Semi-Significant, please proceed to the right.</t>
  </si>
  <si>
    <t xml:space="preserve">Y</t>
  </si>
  <si>
    <t xml:space="preserve">If it was significant, this will allow us to arithmetically correct the reading, based on the standard error, and "re-cal" the measurement versus its own tolerance (columns R &amp; S).</t>
  </si>
  <si>
    <t xml:space="preserve">Z</t>
  </si>
  <si>
    <t xml:space="preserve">Same as Y, applies to the recalculation of the DUT test point. If the DUT wasn't accredited, fill in 0.</t>
  </si>
  <si>
    <t xml:space="preserve">AI</t>
  </si>
  <si>
    <t xml:space="preserve">Calculated automatically. Can be overwritten manually (input notes in the next column); use the drop-down for your convenience.</t>
  </si>
  <si>
    <t xml:space="preserve">AJ</t>
  </si>
  <si>
    <t xml:space="preserve">Any notes about the DUT or its intersection with the errant standard.</t>
  </si>
  <si>
    <t xml:space="preserve">Validation:</t>
  </si>
  <si>
    <t xml:space="preserve">Validation Notes:</t>
  </si>
  <si>
    <t xml:space="preserve">Are all STD OOT Parameters on applicable able to be captured?</t>
  </si>
  <si>
    <t xml:space="preserve">YES</t>
  </si>
  <si>
    <t xml:space="preserve">Have all calculations been verified/validated?</t>
  </si>
  <si>
    <t xml:space="preserve">Have all formulas been verified/validated?</t>
  </si>
  <si>
    <t xml:space="preserve">Have all Macros been verified to not drop DUT assets?</t>
  </si>
  <si>
    <t xml:space="preserve">Are all presumptive analyses correct, or able to be corrected?</t>
  </si>
  <si>
    <t xml:space="preserve">Revision # of most recent validation:</t>
  </si>
  <si>
    <r>
      <rPr>
        <b val="true"/>
        <sz val="11"/>
        <color theme="1"/>
        <rFont val="Calibri"/>
        <family val="2"/>
        <charset val="1"/>
      </rPr>
      <t xml:space="preserve">Initially Performed by:</t>
    </r>
    <r>
      <rPr>
        <sz val="11"/>
        <color theme="1"/>
        <rFont val="Calibri"/>
        <family val="2"/>
        <charset val="1"/>
      </rPr>
      <t xml:space="preserve"> Ani Bomben</t>
    </r>
    <r>
      <rPr>
        <b val="true"/>
        <sz val="11"/>
        <color theme="1"/>
        <rFont val="Calibri"/>
        <family val="2"/>
        <charset val="1"/>
      </rPr>
      <t xml:space="preserve"> Current Rev:</t>
    </r>
    <r>
      <rPr>
        <sz val="11"/>
        <color theme="1"/>
        <rFont val="Calibri"/>
        <family val="2"/>
        <charset val="1"/>
      </rPr>
      <t xml:space="preserve"> Chris Pearson</t>
    </r>
  </si>
  <si>
    <t xml:space="preserve">Rev #:</t>
  </si>
  <si>
    <t xml:space="preserve">Name:</t>
  </si>
  <si>
    <t xml:space="preserve">Date:</t>
  </si>
  <si>
    <t xml:space="preserve">Change Notes:</t>
  </si>
  <si>
    <t xml:space="preserve">Alexander Haskins</t>
  </si>
  <si>
    <t xml:space="preserve">Initial Release - replaces "Impact Analysis Template.xlsm"; please contact Alex Haskins for information on that file.</t>
  </si>
  <si>
    <t xml:space="preserve">Tied Service Level to DUT Ucty; M10-P10 all repeat downwards; Limited DUT+Analysis-Pass=Final Eval Pass (they're customer approved, by definition).</t>
  </si>
  <si>
    <t xml:space="preserve">Corrected a typo in the final result logic.</t>
  </si>
  <si>
    <t xml:space="preserve">Tweaked Column H to account for the possibility of FSM reporting DS urls with and without https:// at the start, for correct link functionality.</t>
  </si>
  <si>
    <t xml:space="preserve">Cleaned up and updated Instructions tab: typos, new reverse trace ‘view’, and video walkthrough link.</t>
  </si>
  <si>
    <t xml:space="preserve">Switched Cell REFs to $A10-style, instead of Table[#ThisRow][DUT AsF] style, for the sake of a python wrapper script and duplicating for multi-parameter analyses.</t>
  </si>
</sst>
</file>

<file path=xl/styles.xml><?xml version="1.0" encoding="utf-8"?>
<styleSheet xmlns="http://schemas.openxmlformats.org/spreadsheetml/2006/main">
  <numFmts count="8">
    <numFmt numFmtId="164" formatCode="General"/>
    <numFmt numFmtId="165" formatCode="0.000000"/>
    <numFmt numFmtId="166" formatCode="0%"/>
    <numFmt numFmtId="167" formatCode="mm/dd/yyyy"/>
    <numFmt numFmtId="168" formatCode="@"/>
    <numFmt numFmtId="169" formatCode="m/d/yyyy\ h:mm"/>
    <numFmt numFmtId="170" formatCode="m/d/yyyy"/>
    <numFmt numFmtId="171" formatCode="0.00"/>
  </numFmts>
  <fonts count="22">
    <font>
      <sz val="11"/>
      <color theme="1"/>
      <name val="Calibri"/>
      <family val="2"/>
      <charset val="1"/>
    </font>
    <font>
      <sz val="10"/>
      <name val="Arial"/>
      <family val="0"/>
    </font>
    <font>
      <sz val="10"/>
      <name val="Arial"/>
      <family val="0"/>
    </font>
    <font>
      <sz val="10"/>
      <name val="Arial"/>
      <family val="0"/>
    </font>
    <font>
      <b val="true"/>
      <sz val="20"/>
      <color theme="1"/>
      <name val="Calibri"/>
      <family val="2"/>
      <charset val="1"/>
    </font>
    <font>
      <b val="true"/>
      <sz val="16"/>
      <color theme="0"/>
      <name val="Calibri"/>
      <family val="2"/>
      <charset val="1"/>
    </font>
    <font>
      <sz val="11"/>
      <color theme="0"/>
      <name val="Calibri"/>
      <family val="2"/>
      <charset val="1"/>
    </font>
    <font>
      <b val="true"/>
      <sz val="11"/>
      <color rgb="FF9C0006"/>
      <name val="Calibri"/>
      <family val="2"/>
      <charset val="1"/>
    </font>
    <font>
      <sz val="11"/>
      <color rgb="FF9C0006"/>
      <name val="Calibri"/>
      <family val="2"/>
      <charset val="1"/>
    </font>
    <font>
      <b val="true"/>
      <sz val="11"/>
      <color theme="1"/>
      <name val="Calibri"/>
      <family val="2"/>
      <charset val="1"/>
    </font>
    <font>
      <sz val="12"/>
      <color theme="1"/>
      <name val="Calibri"/>
      <family val="2"/>
      <charset val="1"/>
    </font>
    <font>
      <b val="true"/>
      <sz val="11"/>
      <color theme="0"/>
      <name val="Calibri"/>
      <family val="2"/>
      <charset val="1"/>
    </font>
    <font>
      <u val="single"/>
      <sz val="11"/>
      <color theme="10"/>
      <name val="Calibri"/>
      <family val="2"/>
      <charset val="1"/>
    </font>
    <font>
      <b val="true"/>
      <u val="single"/>
      <sz val="48"/>
      <color rgb="FF3465A4"/>
      <name val="Calibri"/>
      <family val="2"/>
      <charset val="1"/>
    </font>
    <font>
      <b val="true"/>
      <sz val="48"/>
      <color theme="1"/>
      <name val="Calibri"/>
      <family val="2"/>
      <charset val="1"/>
    </font>
    <font>
      <b val="true"/>
      <sz val="11"/>
      <color rgb="FF00B0F0"/>
      <name val="Calibri"/>
      <family val="2"/>
      <charset val="1"/>
    </font>
    <font>
      <b val="true"/>
      <sz val="11"/>
      <color rgb="FFFF0000"/>
      <name val="Calibri"/>
      <family val="2"/>
      <charset val="1"/>
    </font>
    <font>
      <b val="true"/>
      <sz val="11"/>
      <color rgb="FF00B050"/>
      <name val="Calibri"/>
      <family val="2"/>
      <charset val="1"/>
    </font>
    <font>
      <b val="true"/>
      <sz val="11"/>
      <color rgb="FFFFC000"/>
      <name val="Calibri"/>
      <family val="2"/>
      <charset val="1"/>
    </font>
    <font>
      <b val="true"/>
      <sz val="11"/>
      <color rgb="FF000000"/>
      <name val="Calibri"/>
      <family val="2"/>
      <charset val="1"/>
    </font>
    <font>
      <b val="true"/>
      <sz val="11"/>
      <name val="Calibri"/>
      <family val="2"/>
      <charset val="1"/>
    </font>
    <font>
      <b val="true"/>
      <sz val="16"/>
      <color theme="1"/>
      <name val="Calibri"/>
      <family val="2"/>
      <charset val="1"/>
    </font>
  </fonts>
  <fills count="9">
    <fill>
      <patternFill patternType="none"/>
    </fill>
    <fill>
      <patternFill patternType="gray125"/>
    </fill>
    <fill>
      <patternFill patternType="solid">
        <fgColor theme="4"/>
        <bgColor rgb="FF3465A4"/>
      </patternFill>
    </fill>
    <fill>
      <patternFill patternType="solid">
        <fgColor rgb="FFFFC7CE"/>
        <bgColor rgb="FFCCCCFF"/>
      </patternFill>
    </fill>
    <fill>
      <patternFill patternType="solid">
        <fgColor rgb="FFFF0000"/>
        <bgColor rgb="FF9C0006"/>
      </patternFill>
    </fill>
    <fill>
      <patternFill patternType="solid">
        <fgColor theme="8"/>
        <bgColor rgb="FF4472C4"/>
      </patternFill>
    </fill>
    <fill>
      <patternFill patternType="solid">
        <fgColor theme="1"/>
        <bgColor rgb="FF003300"/>
      </patternFill>
    </fill>
    <fill>
      <patternFill patternType="solid">
        <fgColor rgb="FF00B0F0"/>
        <bgColor rgb="FF33CCCC"/>
      </patternFill>
    </fill>
    <fill>
      <patternFill patternType="solid">
        <fgColor rgb="FFFFFF00"/>
        <bgColor rgb="FFFFFF00"/>
      </patternFill>
    </fill>
  </fills>
  <borders count="23">
    <border diagonalUp="false" diagonalDown="false">
      <left/>
      <right/>
      <top/>
      <bottom/>
      <diagonal/>
    </border>
    <border diagonalUp="false" diagonalDown="false">
      <left style="thin"/>
      <right style="thin"/>
      <top style="thin"/>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top/>
      <bottom/>
      <diagonal/>
    </border>
    <border diagonalUp="false" diagonalDown="false">
      <left/>
      <right style="medium"/>
      <top/>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right/>
      <top style="medium"/>
      <bottom/>
      <diagonal/>
    </border>
    <border diagonalUp="false" diagonalDown="false">
      <left style="medium"/>
      <right/>
      <top style="medium">
        <color theme="1"/>
      </top>
      <bottom style="medium"/>
      <diagonal/>
    </border>
    <border diagonalUp="false" diagonalDown="false">
      <left style="medium"/>
      <right style="medium"/>
      <top style="medium"/>
      <bottom style="medium"/>
      <diagonal/>
    </border>
    <border diagonalUp="false" diagonalDown="false">
      <left/>
      <right/>
      <top style="medium">
        <color theme="1"/>
      </top>
      <bottom style="medium"/>
      <diagonal/>
    </border>
    <border diagonalUp="false" diagonalDown="false">
      <left/>
      <right style="medium"/>
      <top style="medium"/>
      <bottom style="mediu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top style="thin"/>
      <bottom style="thin"/>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12" fillId="0" borderId="0" applyFont="true" applyBorder="false" applyAlignment="true" applyProtection="false">
      <alignment horizontal="general" vertical="bottom" textRotation="0" wrapText="false" indent="0" shrinkToFit="false"/>
    </xf>
    <xf numFmtId="164" fontId="6" fillId="2" borderId="0" applyFont="true" applyBorder="false" applyAlignment="true" applyProtection="false">
      <alignment horizontal="general" vertical="bottom" textRotation="0" wrapText="false" indent="0" shrinkToFit="false"/>
    </xf>
    <xf numFmtId="164" fontId="8" fillId="3" borderId="0" applyFont="true" applyBorder="false" applyAlignment="true" applyProtection="false">
      <alignment horizontal="general" vertical="bottom" textRotation="0" wrapText="false" indent="0" shrinkToFit="false"/>
    </xf>
  </cellStyleXfs>
  <cellXfs count="10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true" applyAlignment="true" applyProtection="true">
      <alignment horizontal="left" vertical="top" textRotation="0" wrapText="true" indent="0" shrinkToFit="false"/>
      <protection locked="true" hidden="false"/>
    </xf>
    <xf numFmtId="164" fontId="5" fillId="2" borderId="1" xfId="21"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5" fontId="0" fillId="0" borderId="0" xfId="0" applyFont="false" applyBorder="false" applyAlignment="true" applyProtection="true">
      <alignment horizontal="center" vertical="bottom" textRotation="0" wrapText="false" indent="0" shrinkToFit="false"/>
      <protection locked="true" hidden="false"/>
    </xf>
    <xf numFmtId="166" fontId="0" fillId="0" borderId="0" xfId="19" applyFont="true" applyBorder="true" applyAlignment="true" applyProtection="true">
      <alignment horizontal="center" vertical="bottom" textRotation="0" wrapText="false" indent="0" shrinkToFit="false"/>
      <protection locked="true" hidden="false"/>
    </xf>
    <xf numFmtId="164" fontId="7" fillId="3" borderId="2" xfId="22" applyFont="true" applyBorder="true" applyAlignment="true" applyProtection="true">
      <alignment horizontal="center" vertical="bottom" textRotation="0" wrapText="false" indent="0" shrinkToFit="false"/>
      <protection locked="true" hidden="false"/>
    </xf>
    <xf numFmtId="166" fontId="7" fillId="3" borderId="3" xfId="19" applyFont="true" applyBorder="true" applyAlignment="true" applyProtection="true">
      <alignment horizontal="center" vertical="bottom" textRotation="0" wrapText="false" indent="0" shrinkToFit="false"/>
      <protection locked="true" hidden="false"/>
    </xf>
    <xf numFmtId="164" fontId="9" fillId="0" borderId="4" xfId="0" applyFont="true" applyBorder="true" applyAlignment="true" applyProtection="true">
      <alignment horizontal="center" vertical="bottom" textRotation="0" wrapText="false" indent="0" shrinkToFit="false"/>
      <protection locked="true" hidden="false"/>
    </xf>
    <xf numFmtId="164" fontId="9" fillId="0" borderId="0" xfId="0" applyFont="true" applyBorder="false" applyAlignment="true" applyProtection="true">
      <alignment horizontal="center" vertical="bottom" textRotation="0" wrapText="false" indent="0" shrinkToFit="false"/>
      <protection locked="true" hidden="false"/>
    </xf>
    <xf numFmtId="164" fontId="9" fillId="0" borderId="5" xfId="0" applyFont="true" applyBorder="true" applyAlignment="true" applyProtection="true">
      <alignment horizontal="center" vertical="bottom" textRotation="0" wrapText="false" indent="0" shrinkToFit="false"/>
      <protection locked="true" hidden="false"/>
    </xf>
    <xf numFmtId="164" fontId="0" fillId="0" borderId="6" xfId="0" applyFont="false" applyBorder="true" applyAlignment="true" applyProtection="true">
      <alignment horizontal="center" vertical="bottom" textRotation="0" wrapText="false" indent="0" shrinkToFit="false"/>
      <protection locked="true" hidden="false"/>
    </xf>
    <xf numFmtId="164" fontId="0" fillId="0" borderId="7" xfId="0" applyFont="false" applyBorder="true" applyAlignment="true" applyProtection="true">
      <alignment horizontal="center" vertical="bottom" textRotation="0" wrapText="false" indent="0" shrinkToFit="false"/>
      <protection locked="true" hidden="false"/>
    </xf>
    <xf numFmtId="164" fontId="0" fillId="0" borderId="8" xfId="0" applyFont="false" applyBorder="true" applyAlignment="true" applyProtection="true">
      <alignment horizontal="center" vertical="bottom"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7" fontId="9" fillId="0" borderId="2" xfId="0" applyFont="true" applyBorder="true" applyAlignment="true" applyProtection="true">
      <alignment horizontal="general" vertical="bottom" textRotation="0" wrapText="false" indent="0" shrinkToFit="false"/>
      <protection locked="true" hidden="false"/>
    </xf>
    <xf numFmtId="164" fontId="9" fillId="0" borderId="3" xfId="0" applyFont="true" applyBorder="true" applyAlignment="true" applyProtection="true">
      <alignment horizontal="right" vertical="bottom" textRotation="0" wrapText="false" indent="0" shrinkToFit="false"/>
      <protection locked="true" hidden="false"/>
    </xf>
    <xf numFmtId="164" fontId="9" fillId="0" borderId="2" xfId="0" applyFont="true" applyBorder="true" applyAlignment="true" applyProtection="true">
      <alignment horizontal="general" vertical="bottom" textRotation="0" wrapText="fals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9" fillId="0" borderId="3" xfId="0" applyFont="true" applyBorder="tru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7" fontId="9" fillId="0" borderId="4" xfId="0" applyFont="true" applyBorder="true" applyAlignment="true" applyProtection="true">
      <alignment horizontal="general" vertical="bottom" textRotation="0" wrapText="false" indent="0" shrinkToFit="false"/>
      <protection locked="true" hidden="false"/>
    </xf>
    <xf numFmtId="164" fontId="9" fillId="0" borderId="5" xfId="0" applyFont="true" applyBorder="true" applyAlignment="true" applyProtection="true">
      <alignment horizontal="right" vertical="bottom" textRotation="0" wrapText="false" indent="0" shrinkToFit="false"/>
      <protection locked="true" hidden="false"/>
    </xf>
    <xf numFmtId="164" fontId="9" fillId="0" borderId="4" xfId="0" applyFont="true" applyBorder="true" applyAlignment="true" applyProtection="true">
      <alignment horizontal="general" vertical="bottom" textRotation="0" wrapText="false" indent="0" shrinkToFit="false"/>
      <protection locked="true" hidden="false"/>
    </xf>
    <xf numFmtId="164" fontId="9" fillId="0" borderId="5" xfId="0" applyFont="true" applyBorder="true" applyAlignment="true" applyProtection="true">
      <alignment horizontal="general" vertical="bottom" textRotation="0" wrapText="false" indent="0" shrinkToFit="false"/>
      <protection locked="true" hidden="false"/>
    </xf>
    <xf numFmtId="167" fontId="9" fillId="0" borderId="5" xfId="0" applyFont="true" applyBorder="true" applyAlignment="true" applyProtection="true">
      <alignment horizontal="right" vertical="bottom" textRotation="0" wrapText="false" indent="0" shrinkToFit="false"/>
      <protection locked="true" hidden="false"/>
    </xf>
    <xf numFmtId="166" fontId="9" fillId="0" borderId="5" xfId="19" applyFont="tru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7" fontId="9" fillId="0" borderId="6" xfId="0" applyFont="true" applyBorder="true" applyAlignment="true" applyProtection="true">
      <alignment horizontal="general" vertical="bottom" textRotation="0" wrapText="false" indent="0" shrinkToFit="false"/>
      <protection locked="true" hidden="false"/>
    </xf>
    <xf numFmtId="167" fontId="9" fillId="0" borderId="8" xfId="0" applyFont="true" applyBorder="true" applyAlignment="true" applyProtection="true">
      <alignment horizontal="right" vertical="bottom" textRotation="0" wrapText="false" indent="0" shrinkToFit="false"/>
      <protection locked="true" hidden="false"/>
    </xf>
    <xf numFmtId="164" fontId="9" fillId="0" borderId="6" xfId="0" applyFont="true" applyBorder="true" applyAlignment="true" applyProtection="true">
      <alignment horizontal="general" vertical="bottom" textRotation="0" wrapText="false" indent="0" shrinkToFit="false"/>
      <protection locked="true" hidden="false"/>
    </xf>
    <xf numFmtId="164" fontId="0" fillId="0" borderId="7" xfId="0" applyFont="false" applyBorder="true" applyAlignment="true" applyProtection="true">
      <alignment horizontal="general" vertical="bottom" textRotation="0" wrapText="false" indent="0" shrinkToFit="false"/>
      <protection locked="true" hidden="false"/>
    </xf>
    <xf numFmtId="166" fontId="0" fillId="0" borderId="8" xfId="19" applyFont="true" applyBorder="true" applyAlignment="true" applyProtection="true">
      <alignment horizontal="general" vertical="bottom" textRotation="0" wrapText="false" indent="0" shrinkToFit="false"/>
      <protection locked="true" hidden="false"/>
    </xf>
    <xf numFmtId="164" fontId="0" fillId="4" borderId="0" xfId="0" applyFont="true" applyBorder="false" applyAlignment="true" applyProtection="true">
      <alignment horizontal="general" vertical="bottom" textRotation="0" wrapText="false" indent="0" shrinkToFit="false"/>
      <protection locked="true" hidden="false"/>
    </xf>
    <xf numFmtId="164" fontId="11" fillId="5" borderId="10" xfId="0" applyFont="true" applyBorder="true" applyAlignment="true" applyProtection="true">
      <alignment horizontal="center" vertical="bottom" textRotation="0" wrapText="false" indent="0" shrinkToFit="false"/>
      <protection locked="true" hidden="false"/>
    </xf>
    <xf numFmtId="164" fontId="11" fillId="5" borderId="11" xfId="0" applyFont="true" applyBorder="true" applyAlignment="true" applyProtection="true">
      <alignment horizontal="center" vertical="bottom" textRotation="0" wrapText="false" indent="0" shrinkToFit="false"/>
      <protection locked="true" hidden="false"/>
    </xf>
    <xf numFmtId="164" fontId="11" fillId="5" borderId="12" xfId="0" applyFont="true" applyBorder="true" applyAlignment="true" applyProtection="true">
      <alignment horizontal="general" vertical="bottom" textRotation="0" wrapText="false" indent="0" shrinkToFit="false"/>
      <protection locked="true" hidden="false"/>
    </xf>
    <xf numFmtId="164" fontId="11" fillId="5" borderId="12" xfId="0" applyFont="true" applyBorder="true" applyAlignment="true" applyProtection="true">
      <alignment horizontal="left" vertical="bottom" textRotation="0" wrapText="false" indent="0" shrinkToFit="false"/>
      <protection locked="true" hidden="false"/>
    </xf>
    <xf numFmtId="164" fontId="0" fillId="0" borderId="6" xfId="0" applyFont="true" applyBorder="true" applyAlignment="true" applyProtection="true">
      <alignment horizontal="general" vertical="bottom" textRotation="0" wrapText="false" indent="0" shrinkToFit="false"/>
      <protection locked="true" hidden="false"/>
    </xf>
    <xf numFmtId="164" fontId="0" fillId="0" borderId="7" xfId="0" applyFont="true" applyBorder="true" applyAlignment="true" applyProtection="true">
      <alignment horizontal="general" vertical="bottom" textRotation="0" wrapText="false" indent="0" shrinkToFit="false"/>
      <protection locked="true" hidden="false"/>
    </xf>
    <xf numFmtId="167" fontId="0" fillId="0" borderId="7" xfId="0" applyFont="true" applyBorder="true" applyAlignment="true" applyProtection="true">
      <alignment horizontal="general" vertical="bottom" textRotation="0" wrapText="false" indent="0" shrinkToFit="false"/>
      <protection locked="true" hidden="false"/>
    </xf>
    <xf numFmtId="164" fontId="0" fillId="0" borderId="8" xfId="0" applyFont="true" applyBorder="true" applyAlignment="true" applyProtection="true">
      <alignment horizontal="general" vertical="bottom" textRotation="0" wrapText="false" indent="0" shrinkToFit="false"/>
      <protection locked="true" hidden="false"/>
    </xf>
    <xf numFmtId="164" fontId="0" fillId="0" borderId="10" xfId="0" applyFont="true" applyBorder="true" applyAlignment="true" applyProtection="true">
      <alignment horizontal="general" vertical="bottom" textRotation="0" wrapText="false" indent="0" shrinkToFit="false"/>
      <protection locked="true" hidden="false"/>
    </xf>
    <xf numFmtId="164" fontId="0" fillId="0" borderId="13" xfId="0" applyFont="true" applyBorder="true" applyAlignment="true" applyProtection="true">
      <alignment horizontal="general" vertical="bottom" textRotation="0" wrapText="false" indent="0" shrinkToFit="false"/>
      <protection locked="true" hidden="false"/>
    </xf>
    <xf numFmtId="164" fontId="0" fillId="0" borderId="14" xfId="0" applyFont="false" applyBorder="true" applyAlignment="true" applyProtection="true">
      <alignment horizontal="general" vertical="bottom" textRotation="0" wrapText="false" indent="0" shrinkToFit="false"/>
      <protection locked="true" hidden="false"/>
    </xf>
    <xf numFmtId="164" fontId="0" fillId="0" borderId="15" xfId="0" applyFont="false" applyBorder="true" applyAlignment="true" applyProtection="true">
      <alignment horizontal="general" vertical="bottom" textRotation="0" wrapText="false" indent="0" shrinkToFit="false"/>
      <protection locked="true" hidden="false"/>
    </xf>
    <xf numFmtId="167" fontId="0" fillId="0" borderId="15" xfId="0" applyFont="false" applyBorder="true" applyAlignment="true" applyProtection="true">
      <alignment horizontal="general" vertical="bottom" textRotation="0" wrapText="false" indent="0" shrinkToFit="false"/>
      <protection locked="true" hidden="false"/>
    </xf>
    <xf numFmtId="164" fontId="12" fillId="0" borderId="15" xfId="20" applyFont="true" applyBorder="true" applyAlignment="true" applyProtection="true">
      <alignment horizontal="general" vertical="bottom" textRotation="0" wrapText="false" indent="0" shrinkToFit="false"/>
      <protection locked="true" hidden="false"/>
    </xf>
    <xf numFmtId="164" fontId="0" fillId="0" borderId="16" xfId="0" applyFont="false" applyBorder="true" applyAlignment="true" applyProtection="true">
      <alignment horizontal="general" vertical="bottom" textRotation="0" wrapText="false" indent="0" shrinkToFit="false"/>
      <protection locked="true" hidden="false"/>
    </xf>
    <xf numFmtId="164" fontId="0" fillId="0" borderId="15" xfId="0" applyFont="true" applyBorder="true" applyAlignment="true" applyProtection="true">
      <alignment horizontal="center" vertical="bottom" textRotation="0" wrapText="false" indent="0" shrinkToFit="false"/>
      <protection locked="true" hidden="false"/>
    </xf>
    <xf numFmtId="164" fontId="0" fillId="0" borderId="15" xfId="0" applyFont="false" applyBorder="true" applyAlignment="true" applyProtection="true">
      <alignment horizontal="right" vertical="bottom" textRotation="0" wrapText="false" indent="0" shrinkToFit="false"/>
      <protection locked="true" hidden="false"/>
    </xf>
    <xf numFmtId="164" fontId="0" fillId="0" borderId="16" xfId="0" applyFont="false" applyBorder="true" applyAlignment="true" applyProtection="true">
      <alignment horizontal="right" vertical="bottom" textRotation="0" wrapText="false" indent="0" shrinkToFit="false"/>
      <protection locked="true" hidden="false"/>
    </xf>
    <xf numFmtId="164" fontId="0" fillId="0" borderId="15" xfId="0" applyFont="true" applyBorder="true" applyAlignment="true" applyProtection="true">
      <alignment horizontal="general" vertical="bottom" textRotation="0" wrapText="false" indent="0" shrinkToFit="false"/>
      <protection locked="true" hidden="false"/>
    </xf>
    <xf numFmtId="164" fontId="0" fillId="0" borderId="17" xfId="0" applyFont="false" applyBorder="true" applyAlignment="true" applyProtection="true">
      <alignment horizontal="general" vertical="bottom" textRotation="0" wrapText="false" indent="0" shrinkToFit="false"/>
      <protection locked="true" hidden="false"/>
    </xf>
    <xf numFmtId="164" fontId="12" fillId="0" borderId="0" xfId="20" applyFont="true" applyBorder="true" applyAlignment="true" applyProtection="true">
      <alignment horizontal="general" vertical="bottom" textRotation="0" wrapText="false" indent="0" shrinkToFit="false"/>
      <protection locked="true" hidden="false"/>
    </xf>
    <xf numFmtId="164" fontId="0" fillId="0" borderId="18" xfId="0" applyFont="fals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right" vertical="bottom" textRotation="0" wrapText="false" indent="0" shrinkToFit="false"/>
      <protection locked="true" hidden="false"/>
    </xf>
    <xf numFmtId="164" fontId="0" fillId="0" borderId="18" xfId="0" applyFont="false" applyBorder="true" applyAlignment="true" applyProtection="true">
      <alignment horizontal="right" vertical="bottom" textRotation="0" wrapText="false" indent="0" shrinkToFit="false"/>
      <protection locked="true" hidden="false"/>
    </xf>
    <xf numFmtId="164" fontId="0" fillId="0" borderId="19" xfId="0" applyFont="false" applyBorder="true" applyAlignment="true" applyProtection="true">
      <alignment horizontal="general" vertical="bottom" textRotation="0" wrapText="false" indent="0" shrinkToFit="false"/>
      <protection locked="true" hidden="false"/>
    </xf>
    <xf numFmtId="164" fontId="0" fillId="0" borderId="20" xfId="0" applyFont="false" applyBorder="true" applyAlignment="true" applyProtection="true">
      <alignment horizontal="general" vertical="bottom" textRotation="0" wrapText="false" indent="0" shrinkToFit="false"/>
      <protection locked="true" hidden="false"/>
    </xf>
    <xf numFmtId="167" fontId="0" fillId="0" borderId="20" xfId="0" applyFont="false" applyBorder="true" applyAlignment="true" applyProtection="true">
      <alignment horizontal="general" vertical="bottom" textRotation="0" wrapText="false" indent="0" shrinkToFit="false"/>
      <protection locked="true" hidden="false"/>
    </xf>
    <xf numFmtId="164" fontId="12" fillId="0" borderId="20" xfId="20" applyFont="true" applyBorder="true" applyAlignment="true" applyProtection="true">
      <alignment horizontal="general" vertical="bottom" textRotation="0" wrapText="false" indent="0" shrinkToFit="false"/>
      <protection locked="true" hidden="false"/>
    </xf>
    <xf numFmtId="164" fontId="0" fillId="0" borderId="21" xfId="0" applyFont="false" applyBorder="true" applyAlignment="true" applyProtection="true">
      <alignment horizontal="general" vertical="bottom" textRotation="0" wrapText="false" indent="0" shrinkToFit="false"/>
      <protection locked="true" hidden="false"/>
    </xf>
    <xf numFmtId="164" fontId="0" fillId="0" borderId="20" xfId="0" applyFont="true" applyBorder="true" applyAlignment="true" applyProtection="true">
      <alignment horizontal="center" vertical="bottom" textRotation="0" wrapText="false" indent="0" shrinkToFit="false"/>
      <protection locked="true" hidden="false"/>
    </xf>
    <xf numFmtId="164" fontId="0" fillId="0" borderId="20" xfId="0" applyFont="false" applyBorder="true" applyAlignment="true" applyProtection="true">
      <alignment horizontal="right" vertical="bottom" textRotation="0" wrapText="false" indent="0" shrinkToFit="false"/>
      <protection locked="true" hidden="false"/>
    </xf>
    <xf numFmtId="164" fontId="0" fillId="0" borderId="21" xfId="0" applyFont="false" applyBorder="true" applyAlignment="true" applyProtection="true">
      <alignment horizontal="right" vertical="bottom" textRotation="0" wrapText="false" indent="0" shrinkToFit="false"/>
      <protection locked="true" hidden="false"/>
    </xf>
    <xf numFmtId="164" fontId="0" fillId="0" borderId="20" xfId="0" applyFont="true" applyBorder="tru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9" fontId="0" fillId="0" borderId="0" xfId="0" applyFont="false" applyBorder="false" applyAlignment="true" applyProtection="true">
      <alignment horizontal="general" vertical="bottom" textRotation="0" wrapText="false" indent="0" shrinkToFit="false"/>
      <protection locked="true" hidden="false"/>
    </xf>
    <xf numFmtId="170" fontId="0" fillId="0" borderId="0" xfId="0" applyFont="false" applyBorder="false" applyAlignment="true" applyProtection="true">
      <alignment horizontal="general" vertical="bottom" textRotation="0" wrapText="false" indent="0" shrinkToFit="false"/>
      <protection locked="true" hidden="false"/>
    </xf>
    <xf numFmtId="171" fontId="0" fillId="0" borderId="0" xfId="0" applyFont="false" applyBorder="false" applyAlignment="true" applyProtection="true">
      <alignment horizontal="general" vertical="bottom" textRotation="0" wrapText="false" indent="0" shrinkToFit="false"/>
      <protection locked="true" hidden="false"/>
    </xf>
    <xf numFmtId="164" fontId="13" fillId="0" borderId="0" xfId="0" applyFont="true" applyBorder="true" applyAlignment="true" applyProtection="true">
      <alignment horizontal="left" vertical="center" textRotation="0" wrapText="false" indent="0" shrinkToFit="false"/>
      <protection locked="true" hidden="false"/>
    </xf>
    <xf numFmtId="164" fontId="14" fillId="0" borderId="0" xfId="0" applyFont="true" applyBorder="true" applyAlignment="true" applyProtection="true">
      <alignment horizontal="left"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2" fillId="0" borderId="0" xfId="20" applyFont="true" applyBorder="true" applyAlignment="true" applyProtection="true">
      <alignment horizontal="left" vertical="bottom" textRotation="0" wrapText="false" indent="0" shrinkToFit="false"/>
      <protection locked="true" hidden="false"/>
    </xf>
    <xf numFmtId="164" fontId="9" fillId="0" borderId="0" xfId="0" applyFont="true" applyBorder="true" applyAlignment="true" applyProtection="true">
      <alignment horizontal="left" vertical="bottom" textRotation="0" wrapText="false" indent="0" shrinkToFit="false"/>
      <protection locked="true" hidden="false"/>
    </xf>
    <xf numFmtId="164" fontId="15" fillId="0" borderId="0" xfId="0" applyFont="true" applyBorder="true" applyAlignment="true" applyProtection="true">
      <alignment horizontal="left" vertical="bottom" textRotation="0" wrapText="fals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0" borderId="0" xfId="0" applyFont="true" applyBorder="true" applyAlignment="true" applyProtection="true">
      <alignment horizontal="left" vertical="top" textRotation="0" wrapText="true" indent="0" shrinkToFit="false"/>
      <protection locked="true" hidden="false"/>
    </xf>
    <xf numFmtId="164" fontId="9" fillId="0" borderId="0" xfId="0" applyFont="true" applyBorder="true" applyAlignment="true" applyProtection="true">
      <alignment horizontal="left" vertical="bottom" textRotation="0" wrapText="true" indent="0" shrinkToFit="false"/>
      <protection locked="true" hidden="false"/>
    </xf>
    <xf numFmtId="164" fontId="17" fillId="0" borderId="0" xfId="0" applyFont="true" applyBorder="true" applyAlignment="true" applyProtection="true">
      <alignment horizontal="left" vertical="bottom" textRotation="0" wrapText="false" indent="0" shrinkToFit="false"/>
      <protection locked="true" hidden="false"/>
    </xf>
    <xf numFmtId="164" fontId="18" fillId="0" borderId="0" xfId="0" applyFont="true" applyBorder="true" applyAlignment="true" applyProtection="true">
      <alignment horizontal="left" vertical="bottom" textRotation="0" wrapText="false" indent="0" shrinkToFit="false"/>
      <protection locked="true" hidden="false"/>
    </xf>
    <xf numFmtId="164" fontId="20" fillId="0" borderId="0" xfId="0" applyFont="true" applyBorder="true" applyAlignment="true" applyProtection="true">
      <alignment horizontal="left" vertical="bottom" textRotation="0" wrapText="false" indent="0" shrinkToFit="false"/>
      <protection locked="true" hidden="false"/>
    </xf>
    <xf numFmtId="164" fontId="16" fillId="0" borderId="0" xfId="0" applyFont="true" applyBorder="true" applyAlignment="true" applyProtection="true">
      <alignment horizontal="left" vertical="bottom" textRotation="0" wrapText="false" indent="0" shrinkToFit="false"/>
      <protection locked="true" hidden="false"/>
    </xf>
    <xf numFmtId="164" fontId="9" fillId="0" borderId="0" xfId="0" applyFont="true" applyBorder="false" applyAlignment="true" applyProtection="true">
      <alignment horizontal="right" vertical="bottom" textRotation="0" wrapText="false" indent="0" shrinkToFit="false"/>
      <protection locked="true" hidden="false"/>
    </xf>
    <xf numFmtId="168" fontId="9"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left" vertical="bottom" textRotation="0" wrapText="false" indent="0" shrinkToFit="false"/>
      <protection locked="true" hidden="false"/>
    </xf>
    <xf numFmtId="164" fontId="15" fillId="0" borderId="0" xfId="0" applyFont="true" applyBorder="false" applyAlignment="true" applyProtection="true">
      <alignment horizontal="right"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right" vertical="top" textRotation="0" wrapText="false" indent="0" shrinkToFit="false"/>
      <protection locked="true" hidden="false"/>
    </xf>
    <xf numFmtId="164" fontId="5" fillId="6" borderId="0" xfId="0" applyFont="true" applyBorder="true" applyAlignment="true" applyProtection="true">
      <alignment horizontal="center" vertical="center" textRotation="0" wrapText="false" indent="0" shrinkToFit="false"/>
      <protection locked="true" hidden="false"/>
    </xf>
    <xf numFmtId="164" fontId="5" fillId="6" borderId="0" xfId="0" applyFont="true" applyBorder="false" applyAlignment="true" applyProtection="true">
      <alignment horizontal="left" vertical="center" textRotation="0" wrapText="false" indent="0" shrinkToFit="false"/>
      <protection locked="true" hidden="false"/>
    </xf>
    <xf numFmtId="164" fontId="9" fillId="7" borderId="22" xfId="0" applyFont="true" applyBorder="true" applyAlignment="true" applyProtection="true">
      <alignment horizontal="center" vertical="center" textRotation="0" wrapText="false" indent="0" shrinkToFit="false"/>
      <protection locked="true" hidden="false"/>
    </xf>
    <xf numFmtId="164" fontId="9" fillId="8" borderId="22" xfId="0" applyFont="true" applyBorder="true" applyAlignment="true" applyProtection="true">
      <alignment horizontal="center" vertical="center" textRotation="0" wrapText="false" indent="0" shrinkToFit="false"/>
      <protection locked="true" hidden="false"/>
    </xf>
    <xf numFmtId="164" fontId="0" fillId="8" borderId="22" xfId="0" applyFont="false" applyBorder="true" applyAlignment="true" applyProtection="true">
      <alignment horizontal="general" vertical="center" textRotation="0" wrapText="false" indent="0" shrinkToFit="false"/>
      <protection locked="true" hidden="false"/>
    </xf>
    <xf numFmtId="164" fontId="9" fillId="8" borderId="22" xfId="0" applyFont="true" applyBorder="true" applyAlignment="true" applyProtection="true">
      <alignment horizontal="center" vertical="bottom" textRotation="0" wrapText="false" indent="0" shrinkToFit="false"/>
      <protection locked="true" hidden="false"/>
    </xf>
    <xf numFmtId="164" fontId="9" fillId="8" borderId="22" xfId="0" applyFont="true" applyBorder="true" applyAlignment="true" applyProtection="true">
      <alignment horizontal="left" vertical="bottom" textRotation="0" wrapText="false" indent="0" shrinkToFit="false"/>
      <protection locked="true" hidden="false"/>
    </xf>
    <xf numFmtId="164" fontId="21" fillId="6" borderId="0" xfId="0" applyFont="true" applyBorder="false" applyAlignment="true" applyProtection="true">
      <alignment horizontal="center" vertical="bottom" textRotation="0" wrapText="false" indent="0" shrinkToFit="false"/>
      <protection locked="true" hidden="false"/>
    </xf>
    <xf numFmtId="164" fontId="21" fillId="6"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left" vertical="bottom" textRotation="0" wrapText="false" indent="0" shrinkToFit="false"/>
      <protection locked="true" hidden="false"/>
    </xf>
    <xf numFmtId="170" fontId="0" fillId="0" borderId="0" xfId="0" applyFont="false" applyBorder="false" applyAlignment="true" applyProtection="true">
      <alignment horizontal="left" vertical="bottom" textRotation="0" wrapText="false" indent="0" shrinkToFit="false"/>
      <protection locked="true" hidden="false"/>
    </xf>
    <xf numFmtId="170" fontId="0" fillId="0" borderId="0" xfId="0" applyFont="false" applyBorder="false" applyAlignment="true" applyProtection="true">
      <alignment horizontal="center"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Excel Built-in Accent1" xfId="21"/>
    <cellStyle name="Excel Built-in Bad" xfId="22"/>
    <cellStyle name="*unknown*" xfId="20" builtinId="8"/>
  </cellStyles>
  <dxfs count="18">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patternType="solid">
          <bgColor rgb="FF000000"/>
        </patternFill>
      </fill>
    </dxf>
    <dxf>
      <fill>
        <patternFill patternType="solid">
          <fgColor rgb="FF000000"/>
          <bgColor rgb="FF000000"/>
        </patternFill>
      </fill>
    </dxf>
    <dxf>
      <fill>
        <patternFill patternType="solid">
          <fgColor rgb="FF0563C1"/>
          <bgColor rgb="FF000000"/>
        </patternFill>
      </fill>
    </dxf>
    <dxf>
      <fill>
        <patternFill patternType="solid">
          <fgColor rgb="FF00B0F0"/>
          <bgColor rgb="FF000000"/>
        </patternFill>
      </fill>
    </dxf>
    <dxf>
      <fill>
        <patternFill>
          <bgColor rgb="FFFF0000"/>
        </patternFill>
      </fill>
    </dxf>
    <dxf>
      <fill>
        <patternFill>
          <bgColor rgb="FFFF0000"/>
        </patternFill>
      </fill>
    </dxf>
    <dxf>
      <fill>
        <patternFill>
          <bgColor rgb="FFFFFF0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F0"/>
        </patternFill>
      </fill>
    </dxf>
    <dxf>
      <fill>
        <patternFill>
          <bgColor rgb="FFFF0000"/>
        </patternFill>
      </fill>
    </dxf>
    <dxf>
      <fill>
        <patternFill>
          <bgColor rgb="FFFFFF00"/>
        </patternFill>
      </fill>
    </dxf>
  </dxfs>
  <colors>
    <indexedColors>
      <rgbColor rgb="FF000000"/>
      <rgbColor rgb="FFFFFFFF"/>
      <rgbColor rgb="FFFF0000"/>
      <rgbColor rgb="FF00FF00"/>
      <rgbColor rgb="FF0000FF"/>
      <rgbColor rgb="FFFFFF00"/>
      <rgbColor rgb="FFFF00FF"/>
      <rgbColor rgb="FF00FFFF"/>
      <rgbColor rgb="FF9C0006"/>
      <rgbColor rgb="FF006100"/>
      <rgbColor rgb="FF000080"/>
      <rgbColor rgb="FF808000"/>
      <rgbColor rgb="FF800080"/>
      <rgbColor rgb="FF008080"/>
      <rgbColor rgb="FFC0C0C0"/>
      <rgbColor rgb="FF808080"/>
      <rgbColor rgb="FF5B9BD5"/>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B0F0"/>
      <rgbColor rgb="FFCCFFFF"/>
      <rgbColor rgb="FFC6EFCE"/>
      <rgbColor rgb="FFFFFF99"/>
      <rgbColor rgb="FF99CCFF"/>
      <rgbColor rgb="FFFF99CC"/>
      <rgbColor rgb="FFCC99FF"/>
      <rgbColor rgb="FFFFC7CE"/>
      <rgbColor rgb="FF4472C4"/>
      <rgbColor rgb="FF33CCCC"/>
      <rgbColor rgb="FF99CC00"/>
      <rgbColor rgb="FFFFC000"/>
      <rgbColor rgb="FFFF9900"/>
      <rgbColor rgb="FFFF6600"/>
      <rgbColor rgb="FF3465A4"/>
      <rgbColor rgb="FFA6A6A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xdr:col>
      <xdr:colOff>1803240</xdr:colOff>
      <xdr:row>3</xdr:row>
      <xdr:rowOff>27000</xdr:rowOff>
    </xdr:to>
    <xdr:pic>
      <xdr:nvPicPr>
        <xdr:cNvPr id="0" name="Picture 1" descr=""/>
        <xdr:cNvPicPr/>
      </xdr:nvPicPr>
      <xdr:blipFill>
        <a:blip r:embed="rId1"/>
        <a:stretch/>
      </xdr:blipFill>
      <xdr:spPr>
        <a:xfrm>
          <a:off x="0" y="0"/>
          <a:ext cx="3424320" cy="598680"/>
        </a:xfrm>
        <a:prstGeom prst="rect">
          <a:avLst/>
        </a:prstGeom>
        <a:noFill/>
        <a:ln w="0">
          <a:noFill/>
        </a:ln>
      </xdr:spPr>
    </xdr:pic>
    <xdr:clientData/>
  </xdr:twoCellAnchor>
  <mc:AlternateContent xmlns:mc="http://schemas.openxmlformats.org/markup-compatibility/2006">
    <mc:Choice xmlns:a14="http://schemas.microsoft.com/office/drawing/2010/main" Requires="a14">
      <xdr:twoCellAnchor editAs="oneCell">
        <xdr:from>
          <xdr:col>9</xdr:col>
          <xdr:colOff>19080</xdr:colOff>
          <xdr:row>0</xdr:row>
          <xdr:rowOff>0</xdr:rowOff>
        </xdr:from>
        <xdr:to>
          <xdr:col>11</xdr:col>
          <xdr:colOff>4320</xdr:colOff>
          <xdr:row>5</xdr:row>
          <xdr:rowOff>9360</xdr:rowOff>
        </xdr:to>
        <xdr:sp>
          <xdr:nvSpPr>
            <xdr:cNvPr id="1001" name="Button 1" descr="Import Data from Reverse Trace Report" hidden="0"/>
            <xdr:cNvSpPr/>
          </xdr:nvSpPr>
          <xdr:spPr>
            <a:xfrm>
              <a:off x="0" y="0"/>
              <a:ext cx="0" cy="0"/>
            </a:xfrm>
            <a:prstGeom prst="rect">
              <a:avLst/>
            </a:prstGeom>
          </xdr:spPr>
          <xdr:txBody>
            <a:bodyPr anchor="ctr">
              <a:noAutofit/>
            </a:bodyPr>
            <a:p>
              <a:r>
                <a:t>Import Data from Reverse Trace Report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11</xdr:col>
          <xdr:colOff>9360</xdr:colOff>
          <xdr:row>0</xdr:row>
          <xdr:rowOff>38160</xdr:rowOff>
        </xdr:from>
        <xdr:to>
          <xdr:col>12</xdr:col>
          <xdr:colOff>828360</xdr:colOff>
          <xdr:row>5</xdr:row>
          <xdr:rowOff>9720</xdr:rowOff>
        </xdr:to>
        <xdr:sp>
          <xdr:nvSpPr>
            <xdr:cNvPr id="1002" name="Button 2" descr="Add New Calculation Tab" hidden="0"/>
            <xdr:cNvSpPr/>
          </xdr:nvSpPr>
          <xdr:spPr>
            <a:xfrm>
              <a:off x="0" y="0"/>
              <a:ext cx="0" cy="0"/>
            </a:xfrm>
            <a:prstGeom prst="rect">
              <a:avLst/>
            </a:prstGeom>
          </xdr:spPr>
          <xdr:txBody>
            <a:bodyPr anchor="ctr">
              <a:noAutofit/>
            </a:bodyPr>
            <a:p>
              <a:r>
                <a:t>Add New Calculation Tab</a:t>
              </a:r>
            </a:p>
          </xdr:txBody>
        </xdr:sp>
        <xdr:clientData/>
      </xdr:twoCellAnchor>
    </mc:Choice>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13</xdr:col>
      <xdr:colOff>297360</xdr:colOff>
      <xdr:row>2</xdr:row>
      <xdr:rowOff>0</xdr:rowOff>
    </xdr:from>
    <xdr:to>
      <xdr:col>17</xdr:col>
      <xdr:colOff>431280</xdr:colOff>
      <xdr:row>7</xdr:row>
      <xdr:rowOff>514800</xdr:rowOff>
    </xdr:to>
    <xdr:pic>
      <xdr:nvPicPr>
        <xdr:cNvPr id="1" name="Image 2" descr=""/>
        <xdr:cNvPicPr/>
      </xdr:nvPicPr>
      <xdr:blipFill>
        <a:blip r:embed="rId1"/>
        <a:stretch/>
      </xdr:blipFill>
      <xdr:spPr>
        <a:xfrm>
          <a:off x="7439040" y="794880"/>
          <a:ext cx="2580120" cy="1848600"/>
        </a:xfrm>
        <a:prstGeom prst="rect">
          <a:avLst/>
        </a:prstGeom>
        <a:noFill/>
        <a:ln w="18360">
          <a:solidFill>
            <a:srgbClr val="3465a4"/>
          </a:solidFill>
          <a:round/>
        </a:ln>
      </xdr:spPr>
    </xdr:pic>
    <xdr:clientData/>
  </xdr:twoCellAnchor>
</xdr:wsDr>
</file>

<file path=xl/tables/table1.xml><?xml version="1.0" encoding="utf-8"?>
<table xmlns="http://schemas.openxmlformats.org/spreadsheetml/2006/main" id="1" name="ImpactAnalysis" displayName="ImpactAnalysis" ref="A9:AJ5008" headerRowCount="1" totalsRowCount="0" totalsRowShown="0">
  <autoFilter ref="A9:AJ5008"/>
  <tableColumns count="36">
    <tableColumn id="1" name="DUT ID"/>
    <tableColumn id="2" name="Product"/>
    <tableColumn id="3" name="DUT Cal Date"/>
    <tableColumn id="4" name="Service Level"/>
    <tableColumn id="5" name="Certificate"/>
    <tableColumn id="6" name="Cert #"/>
    <tableColumn id="7" name="Cert url"/>
    <tableColumn id="8" name="Datasheet"/>
    <tableColumn id="9" name="Datasheet Link"/>
    <tableColumn id="10" name="Temp"/>
    <tableColumn id="11" name="Humidity"/>
    <tableColumn id="12" name="Cal Result"/>
    <tableColumn id="13" name="Nominal"/>
    <tableColumn id="14" name="As Found"/>
    <tableColumn id="15" name="Ucty"/>
    <tableColumn id="16" name="Units"/>
    <tableColumn id="17" name="Std Error"/>
    <tableColumn id="18" name="Min"/>
    <tableColumn id="19" name="Max"/>
    <tableColumn id="20" name="Spec Type"/>
    <tableColumn id="21" name="DUT Span"/>
    <tableColumn id="22" name="Std Error Span"/>
    <tableColumn id="23" name="Ratio"/>
    <tableColumn id="24" name="Prelim Result"/>
    <tableColumn id="25" name="DUT As Found"/>
    <tableColumn id="26" name="DUT Ucty"/>
    <tableColumn id="27" name="DUT Adj AsF"/>
    <tableColumn id="28" name="Std Adj AsF"/>
    <tableColumn id="29" name="± Eval"/>
    <tableColumn id="30" name="&gt; Eval"/>
    <tableColumn id="31" name="≥ Eval"/>
    <tableColumn id="32" name="≤ Eval"/>
    <tableColumn id="33" name="&lt; Eval"/>
    <tableColumn id="34" name="Consolidated Eval"/>
    <tableColumn id="35" name="Final Eval"/>
    <tableColumn id="36" name="Notes"/>
  </tableColumns>
</table>
</file>

<file path=xl/tables/table2.xml><?xml version="1.0" encoding="utf-8"?>
<table xmlns="http://schemas.openxmlformats.org/spreadsheetml/2006/main" id="2" name="Table3" displayName="Table3" ref="A8:D61" headerRowCount="1" totalsRowCount="0" totalsRowShown="0">
  <tableColumns count="4">
    <tableColumn id="1" name="Rev #:"/>
    <tableColumn id="2" name="Name:"/>
    <tableColumn id="3" name="Date:"/>
    <tableColumn id="4" name="Change Notes:"/>
  </tableColumns>
</table>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table" Target="../tables/table1.xml"/>
</Relationships>
</file>

<file path=xl/worksheets/_rels/sheet4.xml.rels><?xml version="1.0" encoding="UTF-8"?>
<Relationships xmlns="http://schemas.openxmlformats.org/package/2006/relationships"><Relationship Id="rId1" Type="http://schemas.openxmlformats.org/officeDocument/2006/relationships/hyperlink" Target="https://tek.crm.dynamics.com/main.aspx?appid=a19e098a-beb1-4cd2-a70c-5f5fc04fe59a&amp;forceUCI=1&amp;newWindow=true&amp;pagetype=entitylist&amp;etn=incident&amp;viewid=00000000-0000-0000-00aa-000010001028&amp;viewType=1039" TargetMode="External"/><Relationship Id="rId2"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table" Target="../tables/table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4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8" activeCellId="0" sqref="C8"/>
    </sheetView>
  </sheetViews>
  <sheetFormatPr defaultColWidth="8.6796875" defaultRowHeight="15" customHeight="true" zeroHeight="false" outlineLevelRow="0" outlineLevelCol="0"/>
  <cols>
    <col collapsed="false" customWidth="true" hidden="false" outlineLevel="0" max="1" min="1" style="1" width="13.57"/>
    <col collapsed="false" customWidth="true" hidden="false" outlineLevel="0" max="2" min="2" style="1" width="13.29"/>
    <col collapsed="false" customWidth="true" hidden="false" outlineLevel="0" max="3" min="3" style="1" width="16.57"/>
    <col collapsed="false" customWidth="true" hidden="false" outlineLevel="0" max="4" min="4" style="1" width="16.71"/>
    <col collapsed="false" customWidth="true" hidden="false" outlineLevel="0" max="5" min="5" style="1" width="17.42"/>
    <col collapsed="false" customWidth="true" hidden="false" outlineLevel="0" max="7" min="6" style="1" width="15.71"/>
    <col collapsed="false" customWidth="true" hidden="false" outlineLevel="0" max="9" min="9" style="1" width="10.57"/>
  </cols>
  <sheetData>
    <row r="1" customFormat="false" ht="168" hidden="false" customHeight="true" outlineLevel="0" collapsed="false">
      <c r="A1" s="2" t="s">
        <v>0</v>
      </c>
      <c r="B1" s="2"/>
      <c r="C1" s="2"/>
      <c r="D1" s="2"/>
      <c r="E1" s="2"/>
      <c r="F1" s="2"/>
      <c r="G1" s="2"/>
      <c r="H1" s="2"/>
      <c r="I1" s="2"/>
      <c r="J1" s="2"/>
      <c r="K1" s="2"/>
      <c r="L1" s="2"/>
      <c r="M1" s="2"/>
      <c r="N1" s="2"/>
      <c r="O1" s="2"/>
      <c r="P1" s="2"/>
      <c r="Q1" s="2"/>
      <c r="R1" s="2"/>
      <c r="S1" s="2"/>
      <c r="T1" s="2"/>
      <c r="U1" s="2"/>
    </row>
    <row r="2" customFormat="false" ht="19.7" hidden="false" customHeight="false" outlineLevel="0" collapsed="false">
      <c r="A2" s="3" t="s">
        <v>1</v>
      </c>
      <c r="B2" s="3" t="s">
        <v>2</v>
      </c>
      <c r="C2" s="3" t="s">
        <v>3</v>
      </c>
      <c r="D2" s="3" t="s">
        <v>4</v>
      </c>
      <c r="E2" s="3" t="s">
        <v>5</v>
      </c>
      <c r="F2" s="3" t="s">
        <v>6</v>
      </c>
      <c r="G2" s="3" t="s">
        <v>7</v>
      </c>
    </row>
    <row r="3" customFormat="false" ht="15" hidden="false" customHeight="false" outlineLevel="0" collapsed="false">
      <c r="A3" s="4"/>
      <c r="B3" s="4"/>
      <c r="C3" s="4"/>
      <c r="D3" s="4"/>
      <c r="E3" s="4" t="str">
        <f aca="false">IF(B3="","No data given",IF(F3&lt;=D3,"Pass",IF(F3&lt;=(D3+C3),"No Impact","Fail")))</f>
        <v>No data given</v>
      </c>
      <c r="F3" s="5" t="str">
        <f aca="false">IF(B3="","No data given",ABS(A3-B3))</f>
        <v>No data given</v>
      </c>
      <c r="G3" s="6" t="str">
        <f aca="false">IF(B3="","No data given",IF(E3&lt;&gt;"Fail",0,F3/A3))</f>
        <v>No data given</v>
      </c>
      <c r="I3" s="7" t="s">
        <v>8</v>
      </c>
      <c r="J3" s="8" t="n">
        <f aca="false">_xlfn.MAXIFS(G3:G401,E3:E401,"Fail")</f>
        <v>0</v>
      </c>
      <c r="K3" s="8"/>
    </row>
    <row r="4" customFormat="false" ht="15" hidden="false" customHeight="false" outlineLevel="0" collapsed="false">
      <c r="A4" s="4"/>
      <c r="B4" s="4"/>
      <c r="C4" s="4"/>
      <c r="D4" s="4"/>
      <c r="E4" s="4" t="str">
        <f aca="false">IF(B4="","No data given",IF(F4&lt;=D4,"Pass",IF(F4&lt;=(D4+C4),"No Impact","Fail")))</f>
        <v>No data given</v>
      </c>
      <c r="F4" s="5" t="str">
        <f aca="false">IF(B4="","No data given",ABS(A4-B4))</f>
        <v>No data given</v>
      </c>
      <c r="G4" s="6" t="str">
        <f aca="false">IF(B4="","No data given",IF(E4&lt;&gt;"Fail",0,F4/A4))</f>
        <v>No data given</v>
      </c>
      <c r="I4" s="9" t="s">
        <v>9</v>
      </c>
      <c r="J4" s="10" t="s">
        <v>10</v>
      </c>
      <c r="K4" s="11" t="s">
        <v>11</v>
      </c>
    </row>
    <row r="5" customFormat="false" ht="15" hidden="false" customHeight="false" outlineLevel="0" collapsed="false">
      <c r="A5" s="4"/>
      <c r="B5" s="4"/>
      <c r="C5" s="4"/>
      <c r="D5" s="4"/>
      <c r="E5" s="4" t="str">
        <f aca="false">IF(B5="","No data given",IF(F5&lt;=D5,"Pass",IF(F5&lt;=(D5+C5),"No Impact","Fail")))</f>
        <v>No data given</v>
      </c>
      <c r="F5" s="5" t="str">
        <f aca="false">IF(B5="","No data given",ABS(A5-B5))</f>
        <v>No data given</v>
      </c>
      <c r="G5" s="6" t="str">
        <f aca="false">IF(B5="","No data given",IF(E5&lt;&gt;"Fail",0,F5/A5))</f>
        <v>No data given</v>
      </c>
      <c r="I5" s="12" t="str">
        <f aca="false" t="array" ref="I5:I5">IFERROR(INDEX(A3:G401,_xlfn.XMATCH(J3,G3:G401,0),1),"No data")</f>
        <v>No data</v>
      </c>
      <c r="J5" s="13" t="str">
        <f aca="false" t="array" ref="J5:J5">IFERROR(INDEX(A3:G401,_xlfn.XMATCH(J3,G3:G401,0),2),"No data")</f>
        <v>No data</v>
      </c>
      <c r="K5" s="14" t="str">
        <f aca="false" t="array" ref="K5:K5">IFERROR(INDEX(A3:G401,_xlfn.XMATCH(J3,G3:G401,0),3),"No data")</f>
        <v>No data</v>
      </c>
    </row>
    <row r="6" customFormat="false" ht="15" hidden="false" customHeight="false" outlineLevel="0" collapsed="false">
      <c r="A6" s="4"/>
      <c r="B6" s="4"/>
      <c r="C6" s="4"/>
      <c r="D6" s="4"/>
      <c r="E6" s="4" t="str">
        <f aca="false">IF(B6="","No data given",IF(F6&lt;=D6,"Pass",IF(F6&lt;=(D6+C6),"No Impact","Fail")))</f>
        <v>No data given</v>
      </c>
      <c r="F6" s="5" t="str">
        <f aca="false">IF(B6="","No data given",ABS(A6-B6))</f>
        <v>No data given</v>
      </c>
      <c r="G6" s="6" t="str">
        <f aca="false">IF(B6="","No data given",IF(E6&lt;&gt;"Fail",0,F6/A6))</f>
        <v>No data given</v>
      </c>
    </row>
    <row r="7" customFormat="false" ht="15" hidden="false" customHeight="false" outlineLevel="0" collapsed="false">
      <c r="A7" s="4"/>
      <c r="B7" s="4"/>
      <c r="C7" s="4"/>
      <c r="D7" s="4"/>
      <c r="E7" s="4" t="str">
        <f aca="false">IF(B7="","No data given",IF(F7&lt;=D7,"Pass",IF(F7&lt;=(D7+C7),"No Impact","Fail")))</f>
        <v>No data given</v>
      </c>
      <c r="F7" s="5" t="str">
        <f aca="false">IF(B7="","No data given",ABS(A7-B7))</f>
        <v>No data given</v>
      </c>
      <c r="G7" s="6" t="str">
        <f aca="false">IF(B7="","No data given",IF(E7&lt;&gt;"Fail",0,F7/A7))</f>
        <v>No data given</v>
      </c>
    </row>
    <row r="8" customFormat="false" ht="15" hidden="false" customHeight="false" outlineLevel="0" collapsed="false">
      <c r="A8" s="4"/>
      <c r="B8" s="4"/>
      <c r="C8" s="4"/>
      <c r="D8" s="4"/>
      <c r="E8" s="4" t="str">
        <f aca="false">IF(B8="","No data given",IF(F8&lt;=D8,"Pass",IF(F8&lt;=(D8+C8),"No Impact","Fail")))</f>
        <v>No data given</v>
      </c>
      <c r="F8" s="5" t="str">
        <f aca="false">IF(B8="","No data given",ABS(A8-B8))</f>
        <v>No data given</v>
      </c>
      <c r="G8" s="6" t="str">
        <f aca="false">IF(B8="","No data given",IF(E8&lt;&gt;"Fail",0,F8/A8))</f>
        <v>No data given</v>
      </c>
    </row>
    <row r="9" customFormat="false" ht="15" hidden="false" customHeight="false" outlineLevel="0" collapsed="false">
      <c r="A9" s="4"/>
      <c r="B9" s="4"/>
      <c r="C9" s="4"/>
      <c r="D9" s="4"/>
      <c r="E9" s="4" t="str">
        <f aca="false">IF(B9="","No data given",IF(F9&lt;=D9,"Pass",IF(F9&lt;=(D9+C9),"No Impact","Fail")))</f>
        <v>No data given</v>
      </c>
      <c r="F9" s="5" t="str">
        <f aca="false">IF(B9="","No data given",ABS(A9-B9))</f>
        <v>No data given</v>
      </c>
      <c r="G9" s="6" t="str">
        <f aca="false">IF(B9="","No data given",IF(E9&lt;&gt;"Fail",0,F9/A9))</f>
        <v>No data given</v>
      </c>
    </row>
    <row r="10" customFormat="false" ht="15" hidden="false" customHeight="false" outlineLevel="0" collapsed="false">
      <c r="A10" s="4"/>
      <c r="B10" s="4"/>
      <c r="C10" s="4"/>
      <c r="D10" s="4"/>
      <c r="E10" s="4" t="str">
        <f aca="false">IF(B10="","No data given",IF(F10&lt;=D10,"Pass",IF(F10&lt;=(D10+C10),"No Impact","Fail")))</f>
        <v>No data given</v>
      </c>
      <c r="F10" s="5" t="str">
        <f aca="false">IF(B10="","No data given",ABS(A10-B10))</f>
        <v>No data given</v>
      </c>
      <c r="G10" s="6" t="str">
        <f aca="false">IF(B10="","No data given",IF(E10&lt;&gt;"Fail",0,F10/A10))</f>
        <v>No data given</v>
      </c>
    </row>
    <row r="11" customFormat="false" ht="15" hidden="false" customHeight="false" outlineLevel="0" collapsed="false">
      <c r="A11" s="4"/>
      <c r="B11" s="4"/>
      <c r="C11" s="4"/>
      <c r="D11" s="4"/>
      <c r="E11" s="4" t="str">
        <f aca="false">IF(B11="","No data given",IF(F11&lt;=D11,"Pass",IF(F11&lt;=(D11+C11),"No Impact","Fail")))</f>
        <v>No data given</v>
      </c>
      <c r="F11" s="5" t="str">
        <f aca="false">IF(B11="","No data given",ABS(A11-B11))</f>
        <v>No data given</v>
      </c>
      <c r="G11" s="6" t="str">
        <f aca="false">IF(B11="","No data given",IF(E11&lt;&gt;"Fail",0,F11/A11))</f>
        <v>No data given</v>
      </c>
      <c r="I11" s="15"/>
      <c r="J11" s="15"/>
      <c r="K11" s="15"/>
    </row>
    <row r="12" customFormat="false" ht="15" hidden="false" customHeight="false" outlineLevel="0" collapsed="false">
      <c r="A12" s="4"/>
      <c r="B12" s="4"/>
      <c r="C12" s="4"/>
      <c r="D12" s="4"/>
      <c r="E12" s="4" t="str">
        <f aca="false">IF(B12="","No data given",IF(F12&lt;=D12,"Pass",IF(F12&lt;=(D12+C12),"No Impact","Fail")))</f>
        <v>No data given</v>
      </c>
      <c r="F12" s="5" t="str">
        <f aca="false">IF(B12="","No data given",ABS(A12-B12))</f>
        <v>No data given</v>
      </c>
      <c r="G12" s="6" t="str">
        <f aca="false">IF(B12="","No data given",IF(E12&lt;&gt;"Fail",0,F12/A12))</f>
        <v>No data given</v>
      </c>
    </row>
    <row r="13" customFormat="false" ht="15" hidden="false" customHeight="false" outlineLevel="0" collapsed="false">
      <c r="A13" s="4"/>
      <c r="B13" s="4"/>
      <c r="C13" s="4"/>
      <c r="D13" s="4"/>
      <c r="E13" s="4" t="str">
        <f aca="false">IF(B13="","No data given",IF(F13&lt;=D13,"Pass",IF(F13&lt;=(D13+C13),"No Impact","Fail")))</f>
        <v>No data given</v>
      </c>
      <c r="F13" s="5" t="str">
        <f aca="false">IF(B13="","No data given",ABS(A13-B13))</f>
        <v>No data given</v>
      </c>
      <c r="G13" s="6" t="str">
        <f aca="false">IF(B13="","No data given",IF(E13&lt;&gt;"Fail",0,F13/A13))</f>
        <v>No data given</v>
      </c>
    </row>
    <row r="14" customFormat="false" ht="15" hidden="false" customHeight="false" outlineLevel="0" collapsed="false">
      <c r="A14" s="4"/>
      <c r="B14" s="4"/>
      <c r="C14" s="4"/>
      <c r="D14" s="4"/>
      <c r="E14" s="4" t="str">
        <f aca="false">IF(B14="","No data given",IF(F14&lt;=D14,"Pass",IF(F14&lt;=(D14+C14),"No Impact","Fail")))</f>
        <v>No data given</v>
      </c>
      <c r="F14" s="5" t="str">
        <f aca="false">IF(B14="","No data given",ABS(A14-B14))</f>
        <v>No data given</v>
      </c>
      <c r="G14" s="6" t="str">
        <f aca="false">IF(B14="","No data given",IF(E14&lt;&gt;"Fail",0,F14/A14))</f>
        <v>No data given</v>
      </c>
    </row>
    <row r="15" customFormat="false" ht="15" hidden="false" customHeight="false" outlineLevel="0" collapsed="false">
      <c r="A15" s="4"/>
      <c r="B15" s="4"/>
      <c r="C15" s="4"/>
      <c r="D15" s="4"/>
      <c r="E15" s="4" t="str">
        <f aca="false">IF(B15="","No data given",IF(F15&lt;=D15,"Pass",IF(F15&lt;=(D15+C15),"No Impact","Fail")))</f>
        <v>No data given</v>
      </c>
      <c r="F15" s="5" t="str">
        <f aca="false">IF(B15="","No data given",ABS(A15-B15))</f>
        <v>No data given</v>
      </c>
      <c r="G15" s="6" t="str">
        <f aca="false">IF(B15="","No data given",IF(E15&lt;&gt;"Fail",0,F15/A15))</f>
        <v>No data given</v>
      </c>
    </row>
    <row r="16" customFormat="false" ht="15" hidden="false" customHeight="false" outlineLevel="0" collapsed="false">
      <c r="A16" s="4"/>
      <c r="B16" s="4"/>
      <c r="C16" s="4"/>
      <c r="D16" s="4"/>
      <c r="E16" s="4" t="str">
        <f aca="false">IF(B16="","No data given",IF(F16&lt;=D16,"Pass",IF(F16&lt;=(D16+C16),"No Impact","Fail")))</f>
        <v>No data given</v>
      </c>
      <c r="F16" s="5" t="str">
        <f aca="false">IF(B16="","No data given",ABS(A16-B16))</f>
        <v>No data given</v>
      </c>
      <c r="G16" s="6" t="str">
        <f aca="false">IF(B16="","No data given",IF(E16&lt;&gt;"Fail",0,F16/A16))</f>
        <v>No data given</v>
      </c>
    </row>
    <row r="17" customFormat="false" ht="15" hidden="false" customHeight="false" outlineLevel="0" collapsed="false">
      <c r="A17" s="4"/>
      <c r="B17" s="4"/>
      <c r="C17" s="4"/>
      <c r="D17" s="4"/>
      <c r="E17" s="4" t="str">
        <f aca="false">IF(B17="","No data given",IF(F17&lt;=D17,"Pass",IF(F17&lt;=(D17+C17),"No Impact","Fail")))</f>
        <v>No data given</v>
      </c>
      <c r="F17" s="5" t="str">
        <f aca="false">IF(B17="","No data given",ABS(A17-B17))</f>
        <v>No data given</v>
      </c>
      <c r="G17" s="6" t="str">
        <f aca="false">IF(B17="","No data given",IF(E17&lt;&gt;"Fail",0,F17/A17))</f>
        <v>No data given</v>
      </c>
    </row>
    <row r="18" customFormat="false" ht="15" hidden="false" customHeight="false" outlineLevel="0" collapsed="false">
      <c r="A18" s="4"/>
      <c r="B18" s="4"/>
      <c r="C18" s="4"/>
      <c r="D18" s="4"/>
      <c r="E18" s="4" t="str">
        <f aca="false">IF(B18="","No data given",IF(F18&lt;=D18,"Pass",IF(F18&lt;=(D18+C18),"No Impact","Fail")))</f>
        <v>No data given</v>
      </c>
      <c r="F18" s="5" t="str">
        <f aca="false">IF(B18="","No data given",ABS(A18-B18))</f>
        <v>No data given</v>
      </c>
      <c r="G18" s="6" t="str">
        <f aca="false">IF(B18="","No data given",IF(E18&lt;&gt;"Fail",0,F18/A18))</f>
        <v>No data given</v>
      </c>
    </row>
    <row r="19" customFormat="false" ht="15" hidden="false" customHeight="false" outlineLevel="0" collapsed="false">
      <c r="A19" s="4"/>
      <c r="B19" s="4"/>
      <c r="C19" s="4"/>
      <c r="D19" s="4"/>
      <c r="E19" s="4" t="str">
        <f aca="false">IF(B19="","No data given",IF(F19&lt;=D19,"Pass",IF(F19&lt;=(D19+C19),"No Impact","Fail")))</f>
        <v>No data given</v>
      </c>
      <c r="F19" s="5" t="str">
        <f aca="false">IF(B19="","No data given",ABS(A19-B19))</f>
        <v>No data given</v>
      </c>
      <c r="G19" s="6" t="str">
        <f aca="false">IF(B19="","No data given",IF(E19&lt;&gt;"Fail",0,F19/A19))</f>
        <v>No data given</v>
      </c>
    </row>
    <row r="20" customFormat="false" ht="15" hidden="false" customHeight="false" outlineLevel="0" collapsed="false">
      <c r="A20" s="4"/>
      <c r="B20" s="4"/>
      <c r="C20" s="4"/>
      <c r="D20" s="4"/>
      <c r="E20" s="4" t="str">
        <f aca="false">IF(B20="","No data given",IF(F20&lt;=D20,"Pass",IF(F20&lt;=(D20+C20),"No Impact","Fail")))</f>
        <v>No data given</v>
      </c>
      <c r="F20" s="5" t="str">
        <f aca="false">IF(B20="","No data given",ABS(A20-B20))</f>
        <v>No data given</v>
      </c>
      <c r="G20" s="6" t="str">
        <f aca="false">IF(B20="","No data given",IF(E20&lt;&gt;"Fail",0,F20/A20))</f>
        <v>No data given</v>
      </c>
    </row>
    <row r="21" customFormat="false" ht="15" hidden="false" customHeight="false" outlineLevel="0" collapsed="false">
      <c r="A21" s="4"/>
      <c r="B21" s="4"/>
      <c r="C21" s="4"/>
      <c r="D21" s="4"/>
      <c r="E21" s="4" t="str">
        <f aca="false">IF(B21="","No data given",IF(F21&lt;=D21,"Pass",IF(F21&lt;=(D21+C21),"No Impact","Fail")))</f>
        <v>No data given</v>
      </c>
      <c r="F21" s="5" t="str">
        <f aca="false">IF(B21="","No data given",ABS(A21-B21))</f>
        <v>No data given</v>
      </c>
      <c r="G21" s="6" t="str">
        <f aca="false">IF(B21="","No data given",IF(E21&lt;&gt;"Fail",0,F21/A21))</f>
        <v>No data given</v>
      </c>
    </row>
    <row r="22" customFormat="false" ht="15" hidden="false" customHeight="false" outlineLevel="0" collapsed="false">
      <c r="A22" s="4"/>
      <c r="B22" s="4"/>
      <c r="C22" s="4"/>
      <c r="D22" s="4"/>
      <c r="E22" s="4" t="str">
        <f aca="false">IF(B22="","No data given",IF(F22&lt;=D22,"Pass",IF(F22&lt;=(D22+C22),"No Impact","Fail")))</f>
        <v>No data given</v>
      </c>
      <c r="F22" s="5" t="str">
        <f aca="false">IF(B22="","No data given",ABS(A22-B22))</f>
        <v>No data given</v>
      </c>
      <c r="G22" s="6" t="str">
        <f aca="false">IF(B22="","No data given",IF(E22&lt;&gt;"Fail",0,F22/A22))</f>
        <v>No data given</v>
      </c>
    </row>
    <row r="23" customFormat="false" ht="15" hidden="false" customHeight="false" outlineLevel="0" collapsed="false">
      <c r="A23" s="4"/>
      <c r="B23" s="4"/>
      <c r="C23" s="4"/>
      <c r="D23" s="4"/>
      <c r="E23" s="4" t="str">
        <f aca="false">IF(B23="","No data given",IF(F23&lt;=D23,"Pass",IF(F23&lt;=(D23+C23),"No Impact","Fail")))</f>
        <v>No data given</v>
      </c>
      <c r="F23" s="5" t="str">
        <f aca="false">IF(B23="","No data given",ABS(A23-B23))</f>
        <v>No data given</v>
      </c>
      <c r="G23" s="6" t="str">
        <f aca="false">IF(B23="","No data given",IF(E23&lt;&gt;"Fail",0,F23/A23))</f>
        <v>No data given</v>
      </c>
    </row>
    <row r="24" customFormat="false" ht="15" hidden="false" customHeight="false" outlineLevel="0" collapsed="false">
      <c r="A24" s="4"/>
      <c r="B24" s="4"/>
      <c r="C24" s="4"/>
      <c r="D24" s="4"/>
      <c r="E24" s="4" t="str">
        <f aca="false">IF(B24="","No data given",IF(F24&lt;=D24,"Pass",IF(F24&lt;=(D24+C24),"No Impact","Fail")))</f>
        <v>No data given</v>
      </c>
      <c r="F24" s="5" t="str">
        <f aca="false">IF(B24="","No data given",ABS(A24-B24))</f>
        <v>No data given</v>
      </c>
      <c r="G24" s="6" t="str">
        <f aca="false">IF(B24="","No data given",IF(E24&lt;&gt;"Fail",0,F24/A24))</f>
        <v>No data given</v>
      </c>
    </row>
    <row r="25" customFormat="false" ht="15" hidden="false" customHeight="false" outlineLevel="0" collapsed="false">
      <c r="A25" s="4"/>
      <c r="B25" s="4"/>
      <c r="C25" s="4"/>
      <c r="D25" s="4"/>
      <c r="E25" s="4" t="str">
        <f aca="false">IF(B25="","No data given",IF(F25&lt;=D25,"Pass",IF(F25&lt;=(D25+C25),"No Impact","Fail")))</f>
        <v>No data given</v>
      </c>
      <c r="F25" s="5" t="str">
        <f aca="false">IF(B25="","No data given",ABS(A25-B25))</f>
        <v>No data given</v>
      </c>
      <c r="G25" s="6" t="str">
        <f aca="false">IF(B25="","No data given",IF(E25&lt;&gt;"Fail",0,F25/A25))</f>
        <v>No data given</v>
      </c>
    </row>
    <row r="26" customFormat="false" ht="15" hidden="false" customHeight="false" outlineLevel="0" collapsed="false">
      <c r="A26" s="4"/>
      <c r="B26" s="4"/>
      <c r="C26" s="4"/>
      <c r="D26" s="4"/>
      <c r="E26" s="4" t="str">
        <f aca="false">IF(B26="","No data given",IF(F26&lt;=D26,"Pass",IF(F26&lt;=(D26+C26),"No Impact","Fail")))</f>
        <v>No data given</v>
      </c>
      <c r="F26" s="5" t="str">
        <f aca="false">IF(B26="","No data given",ABS(A26-B26))</f>
        <v>No data given</v>
      </c>
      <c r="G26" s="6" t="str">
        <f aca="false">IF(B26="","No data given",IF(E26&lt;&gt;"Fail",0,F26/A26))</f>
        <v>No data given</v>
      </c>
    </row>
    <row r="27" customFormat="false" ht="15" hidden="false" customHeight="false" outlineLevel="0" collapsed="false">
      <c r="A27" s="4"/>
      <c r="B27" s="4"/>
      <c r="C27" s="4"/>
      <c r="D27" s="4"/>
      <c r="E27" s="4" t="str">
        <f aca="false">IF(B27="","No data given",IF(F27&lt;=D27,"Pass",IF(F27&lt;=(D27+C27),"No Impact","Fail")))</f>
        <v>No data given</v>
      </c>
      <c r="F27" s="5" t="str">
        <f aca="false">IF(B27="","No data given",ABS(A27-B27))</f>
        <v>No data given</v>
      </c>
      <c r="G27" s="6" t="str">
        <f aca="false">IF(B27="","No data given",IF(E27&lt;&gt;"Fail",0,F27/A27))</f>
        <v>No data given</v>
      </c>
    </row>
    <row r="28" customFormat="false" ht="15" hidden="false" customHeight="false" outlineLevel="0" collapsed="false">
      <c r="A28" s="4"/>
      <c r="B28" s="4"/>
      <c r="C28" s="4"/>
      <c r="D28" s="4"/>
      <c r="E28" s="4" t="str">
        <f aca="false">IF(B28="","No data given",IF(F28&lt;=D28,"Pass",IF(F28&lt;=(D28+C28),"No Impact","Fail")))</f>
        <v>No data given</v>
      </c>
      <c r="F28" s="5" t="str">
        <f aca="false">IF(B28="","No data given",ABS(A28-B28))</f>
        <v>No data given</v>
      </c>
      <c r="G28" s="6" t="str">
        <f aca="false">IF(B28="","No data given",IF(E28&lt;&gt;"Fail",0,F28/A28))</f>
        <v>No data given</v>
      </c>
    </row>
    <row r="29" customFormat="false" ht="15" hidden="false" customHeight="false" outlineLevel="0" collapsed="false">
      <c r="A29" s="4"/>
      <c r="B29" s="4"/>
      <c r="C29" s="4"/>
      <c r="D29" s="4"/>
      <c r="E29" s="4" t="str">
        <f aca="false">IF(B29="","No data given",IF(F29&lt;=D29,"Pass",IF(F29&lt;=(D29+C29),"No Impact","Fail")))</f>
        <v>No data given</v>
      </c>
      <c r="F29" s="5" t="str">
        <f aca="false">IF(B29="","No data given",ABS(A29-B29))</f>
        <v>No data given</v>
      </c>
      <c r="G29" s="6" t="str">
        <f aca="false">IF(B29="","No data given",IF(E29&lt;&gt;"Fail",0,F29/A29))</f>
        <v>No data given</v>
      </c>
    </row>
    <row r="30" customFormat="false" ht="15" hidden="false" customHeight="false" outlineLevel="0" collapsed="false">
      <c r="A30" s="4"/>
      <c r="B30" s="4"/>
      <c r="C30" s="4"/>
      <c r="D30" s="4"/>
      <c r="E30" s="4" t="str">
        <f aca="false">IF(B30="","No data given",IF(F30&lt;=D30,"Pass",IF(F30&lt;=(D30+C30),"No Impact","Fail")))</f>
        <v>No data given</v>
      </c>
      <c r="F30" s="5" t="str">
        <f aca="false">IF(B30="","No data given",ABS(A30-B30))</f>
        <v>No data given</v>
      </c>
      <c r="G30" s="6" t="str">
        <f aca="false">IF(B30="","No data given",IF(E30&lt;&gt;"Fail",0,F30/A30))</f>
        <v>No data given</v>
      </c>
    </row>
    <row r="31" customFormat="false" ht="15" hidden="false" customHeight="false" outlineLevel="0" collapsed="false">
      <c r="A31" s="4"/>
      <c r="B31" s="4"/>
      <c r="C31" s="4"/>
      <c r="D31" s="4"/>
      <c r="E31" s="4" t="str">
        <f aca="false">IF(B31="","No data given",IF(F31&lt;=D31,"Pass",IF(F31&lt;=(D31+C31),"No Impact","Fail")))</f>
        <v>No data given</v>
      </c>
      <c r="F31" s="5" t="str">
        <f aca="false">IF(B31="","No data given",ABS(A31-B31))</f>
        <v>No data given</v>
      </c>
      <c r="G31" s="6" t="str">
        <f aca="false">IF(B31="","No data given",IF(E31&lt;&gt;"Fail",0,F31/A31))</f>
        <v>No data given</v>
      </c>
    </row>
    <row r="32" customFormat="false" ht="15" hidden="false" customHeight="false" outlineLevel="0" collapsed="false">
      <c r="A32" s="4"/>
      <c r="B32" s="4"/>
      <c r="C32" s="4"/>
      <c r="D32" s="4"/>
      <c r="E32" s="4" t="str">
        <f aca="false">IF(B32="","No data given",IF(F32&lt;=D32,"Pass",IF(F32&lt;=(D32+C32),"No Impact","Fail")))</f>
        <v>No data given</v>
      </c>
      <c r="F32" s="5" t="str">
        <f aca="false">IF(B32="","No data given",ABS(A32-B32))</f>
        <v>No data given</v>
      </c>
      <c r="G32" s="6" t="str">
        <f aca="false">IF(B32="","No data given",IF(E32&lt;&gt;"Fail",0,F32/A32))</f>
        <v>No data given</v>
      </c>
    </row>
    <row r="33" customFormat="false" ht="15" hidden="false" customHeight="false" outlineLevel="0" collapsed="false">
      <c r="A33" s="4"/>
      <c r="B33" s="4"/>
      <c r="C33" s="4"/>
      <c r="D33" s="4"/>
      <c r="E33" s="4" t="str">
        <f aca="false">IF(B33="","No data given",IF(F33&lt;=D33,"Pass",IF(F33&lt;=(D33+C33),"No Impact","Fail")))</f>
        <v>No data given</v>
      </c>
      <c r="F33" s="5" t="str">
        <f aca="false">IF(B33="","No data given",ABS(A33-B33))</f>
        <v>No data given</v>
      </c>
      <c r="G33" s="6" t="str">
        <f aca="false">IF(B33="","No data given",IF(E33&lt;&gt;"Fail",0,F33/A33))</f>
        <v>No data given</v>
      </c>
    </row>
    <row r="34" customFormat="false" ht="15" hidden="false" customHeight="false" outlineLevel="0" collapsed="false">
      <c r="A34" s="4"/>
      <c r="B34" s="4"/>
      <c r="C34" s="4"/>
      <c r="D34" s="4"/>
      <c r="E34" s="4" t="str">
        <f aca="false">IF(B34="","No data given",IF(F34&lt;=D34,"Pass",IF(F34&lt;=(D34+C34),"No Impact","Fail")))</f>
        <v>No data given</v>
      </c>
      <c r="F34" s="5" t="str">
        <f aca="false">IF(B34="","No data given",ABS(A34-B34))</f>
        <v>No data given</v>
      </c>
      <c r="G34" s="6" t="str">
        <f aca="false">IF(B34="","No data given",IF(E34&lt;&gt;"Fail",0,F34/A34))</f>
        <v>No data given</v>
      </c>
    </row>
    <row r="35" customFormat="false" ht="15" hidden="false" customHeight="false" outlineLevel="0" collapsed="false">
      <c r="A35" s="4"/>
      <c r="B35" s="4"/>
      <c r="C35" s="4"/>
      <c r="D35" s="4"/>
      <c r="E35" s="4" t="str">
        <f aca="false">IF(B35="","No data given",IF(F35&lt;=D35,"Pass",IF(F35&lt;=(D35+C35),"No Impact","Fail")))</f>
        <v>No data given</v>
      </c>
      <c r="F35" s="5" t="str">
        <f aca="false">IF(B35="","No data given",ABS(A35-B35))</f>
        <v>No data given</v>
      </c>
      <c r="G35" s="6" t="str">
        <f aca="false">IF(B35="","No data given",IF(E35&lt;&gt;"Fail",0,F35/A35))</f>
        <v>No data given</v>
      </c>
    </row>
    <row r="36" customFormat="false" ht="15" hidden="false" customHeight="false" outlineLevel="0" collapsed="false">
      <c r="A36" s="4"/>
      <c r="B36" s="4"/>
      <c r="C36" s="4"/>
      <c r="D36" s="4"/>
      <c r="E36" s="4" t="str">
        <f aca="false">IF(B36="","No data given",IF(F36&lt;=D36,"Pass",IF(F36&lt;=(D36+C36),"No Impact","Fail")))</f>
        <v>No data given</v>
      </c>
      <c r="F36" s="5" t="str">
        <f aca="false">IF(B36="","No data given",ABS(A36-B36))</f>
        <v>No data given</v>
      </c>
      <c r="G36" s="6" t="str">
        <f aca="false">IF(B36="","No data given",IF(E36&lt;&gt;"Fail",0,F36/A36))</f>
        <v>No data given</v>
      </c>
    </row>
    <row r="37" customFormat="false" ht="15" hidden="false" customHeight="false" outlineLevel="0" collapsed="false">
      <c r="A37" s="4"/>
      <c r="B37" s="4"/>
      <c r="C37" s="4"/>
      <c r="D37" s="4"/>
      <c r="E37" s="4" t="str">
        <f aca="false">IF(B37="","No data given",IF(F37&lt;=D37,"Pass",IF(F37&lt;=(D37+C37),"No Impact","Fail")))</f>
        <v>No data given</v>
      </c>
      <c r="F37" s="5" t="str">
        <f aca="false">IF(B37="","No data given",ABS(A37-B37))</f>
        <v>No data given</v>
      </c>
      <c r="G37" s="6" t="str">
        <f aca="false">IF(B37="","No data given",IF(E37&lt;&gt;"Fail",0,F37/A37))</f>
        <v>No data given</v>
      </c>
    </row>
    <row r="38" customFormat="false" ht="15" hidden="false" customHeight="false" outlineLevel="0" collapsed="false">
      <c r="A38" s="4"/>
      <c r="B38" s="4"/>
      <c r="C38" s="4"/>
      <c r="D38" s="4"/>
      <c r="E38" s="4" t="str">
        <f aca="false">IF(B38="","No data given",IF(F38&lt;=D38,"Pass",IF(F38&lt;=(D38+C38),"No Impact","Fail")))</f>
        <v>No data given</v>
      </c>
      <c r="F38" s="5" t="str">
        <f aca="false">IF(B38="","No data given",ABS(A38-B38))</f>
        <v>No data given</v>
      </c>
      <c r="G38" s="6" t="str">
        <f aca="false">IF(B38="","No data given",IF(E38&lt;&gt;"Fail",0,F38/A38))</f>
        <v>No data given</v>
      </c>
    </row>
    <row r="39" customFormat="false" ht="15" hidden="false" customHeight="false" outlineLevel="0" collapsed="false">
      <c r="A39" s="4"/>
      <c r="B39" s="4"/>
      <c r="C39" s="4"/>
      <c r="D39" s="4"/>
      <c r="E39" s="4" t="str">
        <f aca="false">IF(B39="","No data given",IF(F39&lt;=D39,"Pass",IF(F39&lt;=(D39+C39),"No Impact","Fail")))</f>
        <v>No data given</v>
      </c>
      <c r="F39" s="5" t="str">
        <f aca="false">IF(B39="","No data given",ABS(A39-B39))</f>
        <v>No data given</v>
      </c>
      <c r="G39" s="6" t="str">
        <f aca="false">IF(B39="","No data given",IF(E39&lt;&gt;"Fail",0,F39/A39))</f>
        <v>No data given</v>
      </c>
    </row>
    <row r="40" customFormat="false" ht="15" hidden="false" customHeight="false" outlineLevel="0" collapsed="false">
      <c r="A40" s="4"/>
      <c r="B40" s="4"/>
      <c r="C40" s="4"/>
      <c r="D40" s="4"/>
      <c r="E40" s="4" t="str">
        <f aca="false">IF(B40="","No data given",IF(F40&lt;=D40,"Pass",IF(F40&lt;=(D40+C40),"No Impact","Fail")))</f>
        <v>No data given</v>
      </c>
      <c r="F40" s="5" t="str">
        <f aca="false">IF(B40="","No data given",ABS(A40-B40))</f>
        <v>No data given</v>
      </c>
      <c r="G40" s="6" t="str">
        <f aca="false">IF(B40="","No data given",IF(E40&lt;&gt;"Fail",0,F40/A40))</f>
        <v>No data given</v>
      </c>
    </row>
    <row r="41" customFormat="false" ht="15" hidden="false" customHeight="false" outlineLevel="0" collapsed="false">
      <c r="A41" s="4"/>
      <c r="B41" s="4"/>
      <c r="C41" s="4"/>
      <c r="D41" s="4"/>
      <c r="E41" s="4" t="str">
        <f aca="false">IF(B41="","No data given",IF(F41&lt;=D41,"Pass",IF(F41&lt;=(D41+C41),"No Impact","Fail")))</f>
        <v>No data given</v>
      </c>
      <c r="F41" s="5" t="str">
        <f aca="false">IF(B41="","No data given",ABS(A41-B41))</f>
        <v>No data given</v>
      </c>
      <c r="G41" s="6" t="str">
        <f aca="false">IF(B41="","No data given",IF(E41&lt;&gt;"Fail",0,F41/A41))</f>
        <v>No data given</v>
      </c>
    </row>
    <row r="42" customFormat="false" ht="15" hidden="false" customHeight="false" outlineLevel="0" collapsed="false">
      <c r="A42" s="4"/>
      <c r="B42" s="4"/>
      <c r="C42" s="4"/>
      <c r="D42" s="4"/>
      <c r="E42" s="4" t="str">
        <f aca="false">IF(B42="","No data given",IF(F42&lt;=D42,"Pass",IF(F42&lt;=(D42+C42),"No Impact","Fail")))</f>
        <v>No data given</v>
      </c>
      <c r="F42" s="5" t="str">
        <f aca="false">IF(B42="","No data given",ABS(A42-B42))</f>
        <v>No data given</v>
      </c>
      <c r="G42" s="6" t="str">
        <f aca="false">IF(B42="","No data given",IF(E42&lt;&gt;"Fail",0,F42/A42))</f>
        <v>No data given</v>
      </c>
    </row>
    <row r="43" customFormat="false" ht="15" hidden="false" customHeight="false" outlineLevel="0" collapsed="false">
      <c r="A43" s="4"/>
      <c r="B43" s="4"/>
      <c r="C43" s="4"/>
      <c r="D43" s="4"/>
      <c r="E43" s="4" t="str">
        <f aca="false">IF(B43="","No data given",IF(F43&lt;=D43,"Pass",IF(F43&lt;=(D43+C43),"No Impact","Fail")))</f>
        <v>No data given</v>
      </c>
      <c r="F43" s="5" t="str">
        <f aca="false">IF(B43="","No data given",ABS(A43-B43))</f>
        <v>No data given</v>
      </c>
      <c r="G43" s="6" t="str">
        <f aca="false">IF(B43="","No data given",IF(E43&lt;&gt;"Fail",0,F43/A43))</f>
        <v>No data given</v>
      </c>
    </row>
    <row r="44" customFormat="false" ht="15" hidden="false" customHeight="false" outlineLevel="0" collapsed="false">
      <c r="A44" s="4"/>
      <c r="B44" s="4"/>
      <c r="C44" s="4"/>
      <c r="D44" s="4"/>
      <c r="E44" s="4" t="str">
        <f aca="false">IF(B44="","No data given",IF(F44&lt;=D44,"Pass",IF(F44&lt;=(D44+C44),"No Impact","Fail")))</f>
        <v>No data given</v>
      </c>
      <c r="F44" s="5" t="str">
        <f aca="false">IF(B44="","No data given",ABS(A44-B44))</f>
        <v>No data given</v>
      </c>
      <c r="G44" s="6" t="str">
        <f aca="false">IF(B44="","No data given",IF(E44&lt;&gt;"Fail",0,F44/A44))</f>
        <v>No data given</v>
      </c>
    </row>
    <row r="45" customFormat="false" ht="15" hidden="false" customHeight="false" outlineLevel="0" collapsed="false">
      <c r="A45" s="4"/>
      <c r="B45" s="4"/>
      <c r="C45" s="4"/>
      <c r="D45" s="4"/>
      <c r="E45" s="4" t="str">
        <f aca="false">IF(B45="","No data given",IF(F45&lt;=D45,"Pass",IF(F45&lt;=(D45+C45),"No Impact","Fail")))</f>
        <v>No data given</v>
      </c>
      <c r="F45" s="5" t="str">
        <f aca="false">IF(B45="","No data given",ABS(A45-B45))</f>
        <v>No data given</v>
      </c>
      <c r="G45" s="6" t="str">
        <f aca="false">IF(B45="","No data given",IF(E45&lt;&gt;"Fail",0,F45/A45))</f>
        <v>No data given</v>
      </c>
    </row>
    <row r="46" customFormat="false" ht="15" hidden="false" customHeight="false" outlineLevel="0" collapsed="false">
      <c r="A46" s="4"/>
      <c r="B46" s="4"/>
      <c r="C46" s="4"/>
      <c r="D46" s="4"/>
      <c r="E46" s="4" t="str">
        <f aca="false">IF(B46="","No data given",IF(F46&lt;=D46,"Pass",IF(F46&lt;=(D46+C46),"No Impact","Fail")))</f>
        <v>No data given</v>
      </c>
      <c r="F46" s="5" t="str">
        <f aca="false">IF(B46="","No data given",ABS(A46-B46))</f>
        <v>No data given</v>
      </c>
      <c r="G46" s="6" t="str">
        <f aca="false">IF(B46="","No data given",IF(E46&lt;&gt;"Fail",0,F46/A46))</f>
        <v>No data given</v>
      </c>
    </row>
    <row r="47" customFormat="false" ht="15" hidden="false" customHeight="false" outlineLevel="0" collapsed="false">
      <c r="A47" s="4"/>
      <c r="B47" s="4"/>
      <c r="C47" s="4"/>
      <c r="D47" s="4"/>
      <c r="E47" s="4" t="str">
        <f aca="false">IF(B47="","No data given",IF(F47&lt;=D47,"Pass",IF(F47&lt;=(D47+C47),"No Impact","Fail")))</f>
        <v>No data given</v>
      </c>
      <c r="F47" s="5" t="str">
        <f aca="false">IF(B47="","No data given",ABS(A47-B47))</f>
        <v>No data given</v>
      </c>
      <c r="G47" s="6" t="str">
        <f aca="false">IF(B47="","No data given",IF(E47&lt;&gt;"Fail",0,F47/A47))</f>
        <v>No data given</v>
      </c>
    </row>
    <row r="48" customFormat="false" ht="15" hidden="false" customHeight="false" outlineLevel="0" collapsed="false">
      <c r="A48" s="4"/>
      <c r="B48" s="4"/>
      <c r="C48" s="4"/>
      <c r="D48" s="4"/>
      <c r="E48" s="4" t="str">
        <f aca="false">IF(B48="","No data given",IF(F48&lt;=D48,"Pass",IF(F48&lt;=(D48+C48),"No Impact","Fail")))</f>
        <v>No data given</v>
      </c>
      <c r="F48" s="5" t="str">
        <f aca="false">IF(B48="","No data given",ABS(A48-B48))</f>
        <v>No data given</v>
      </c>
      <c r="G48" s="6" t="str">
        <f aca="false">IF(B48="","No data given",IF(E48&lt;&gt;"Fail",0,F48/A48))</f>
        <v>No data given</v>
      </c>
    </row>
    <row r="49" customFormat="false" ht="15" hidden="false" customHeight="false" outlineLevel="0" collapsed="false">
      <c r="A49" s="4"/>
      <c r="B49" s="4"/>
      <c r="C49" s="4"/>
      <c r="D49" s="4"/>
      <c r="E49" s="4" t="str">
        <f aca="false">IF(B49="","No data given",IF(F49&lt;=D49,"Pass",IF(F49&lt;=(D49+C49),"No Impact","Fail")))</f>
        <v>No data given</v>
      </c>
      <c r="F49" s="5" t="str">
        <f aca="false">IF(B49="","No data given",ABS(A49-B49))</f>
        <v>No data given</v>
      </c>
      <c r="G49" s="6" t="str">
        <f aca="false">IF(B49="","No data given",IF(E49&lt;&gt;"Fail",0,F49/A49))</f>
        <v>No data given</v>
      </c>
    </row>
    <row r="50" customFormat="false" ht="15" hidden="false" customHeight="false" outlineLevel="0" collapsed="false">
      <c r="A50" s="4"/>
      <c r="B50" s="4"/>
      <c r="C50" s="4"/>
      <c r="D50" s="4"/>
      <c r="E50" s="4" t="str">
        <f aca="false">IF(B50="","No data given",IF(F50&lt;=D50,"Pass",IF(F50&lt;=(D50+C50),"No Impact","Fail")))</f>
        <v>No data given</v>
      </c>
      <c r="F50" s="5" t="str">
        <f aca="false">IF(B50="","No data given",ABS(A50-B50))</f>
        <v>No data given</v>
      </c>
      <c r="G50" s="6" t="str">
        <f aca="false">IF(B50="","No data given",IF(E50&lt;&gt;"Fail",0,F50/A50))</f>
        <v>No data given</v>
      </c>
    </row>
    <row r="51" customFormat="false" ht="15" hidden="false" customHeight="false" outlineLevel="0" collapsed="false">
      <c r="A51" s="4"/>
      <c r="B51" s="4"/>
      <c r="C51" s="4"/>
      <c r="D51" s="4"/>
      <c r="E51" s="4" t="str">
        <f aca="false">IF(B51="","No data given",IF(F51&lt;=D51,"Pass",IF(F51&lt;=(D51+C51),"No Impact","Fail")))</f>
        <v>No data given</v>
      </c>
      <c r="F51" s="5" t="str">
        <f aca="false">IF(B51="","No data given",ABS(A51-B51))</f>
        <v>No data given</v>
      </c>
      <c r="G51" s="6" t="str">
        <f aca="false">IF(B51="","No data given",IF(E51&lt;&gt;"Fail",0,F51/A51))</f>
        <v>No data given</v>
      </c>
    </row>
    <row r="52" customFormat="false" ht="15" hidden="false" customHeight="false" outlineLevel="0" collapsed="false">
      <c r="A52" s="4"/>
      <c r="B52" s="4"/>
      <c r="C52" s="4"/>
      <c r="D52" s="4"/>
      <c r="E52" s="4" t="str">
        <f aca="false">IF(B52="","No data given",IF(F52&lt;=D52,"Pass",IF(F52&lt;=(D52+C52),"No Impact","Fail")))</f>
        <v>No data given</v>
      </c>
      <c r="F52" s="5" t="str">
        <f aca="false">IF(B52="","No data given",ABS(A52-B52))</f>
        <v>No data given</v>
      </c>
      <c r="G52" s="6" t="str">
        <f aca="false">IF(B52="","No data given",IF(E52&lt;&gt;"Fail",0,F52/A52))</f>
        <v>No data given</v>
      </c>
    </row>
    <row r="53" customFormat="false" ht="15" hidden="false" customHeight="false" outlineLevel="0" collapsed="false">
      <c r="A53" s="4"/>
      <c r="B53" s="4"/>
      <c r="C53" s="4"/>
      <c r="D53" s="4"/>
      <c r="E53" s="4" t="str">
        <f aca="false">IF(B53="","No data given",IF(F53&lt;=D53,"Pass",IF(F53&lt;=(D53+C53),"No Impact","Fail")))</f>
        <v>No data given</v>
      </c>
      <c r="F53" s="5" t="str">
        <f aca="false">IF(B53="","No data given",ABS(A53-B53))</f>
        <v>No data given</v>
      </c>
      <c r="G53" s="6" t="str">
        <f aca="false">IF(B53="","No data given",IF(E53&lt;&gt;"Fail",0,F53/A53))</f>
        <v>No data given</v>
      </c>
    </row>
    <row r="54" customFormat="false" ht="15" hidden="false" customHeight="false" outlineLevel="0" collapsed="false">
      <c r="A54" s="4"/>
      <c r="B54" s="4"/>
      <c r="C54" s="4"/>
      <c r="D54" s="4"/>
      <c r="E54" s="4" t="str">
        <f aca="false">IF(B54="","No data given",IF(F54&lt;=D54,"Pass",IF(F54&lt;=(D54+C54),"No Impact","Fail")))</f>
        <v>No data given</v>
      </c>
      <c r="F54" s="5" t="str">
        <f aca="false">IF(B54="","No data given",ABS(A54-B54))</f>
        <v>No data given</v>
      </c>
      <c r="G54" s="6" t="str">
        <f aca="false">IF(B54="","No data given",IF(E54&lt;&gt;"Fail",0,F54/A54))</f>
        <v>No data given</v>
      </c>
    </row>
    <row r="55" customFormat="false" ht="15" hidden="false" customHeight="false" outlineLevel="0" collapsed="false">
      <c r="A55" s="4"/>
      <c r="B55" s="4"/>
      <c r="C55" s="4"/>
      <c r="D55" s="4"/>
      <c r="E55" s="4" t="str">
        <f aca="false">IF(B55="","No data given",IF(F55&lt;=D55,"Pass",IF(F55&lt;=(D55+C55),"No Impact","Fail")))</f>
        <v>No data given</v>
      </c>
      <c r="F55" s="5" t="str">
        <f aca="false">IF(B55="","No data given",ABS(A55-B55))</f>
        <v>No data given</v>
      </c>
      <c r="G55" s="6" t="str">
        <f aca="false">IF(B55="","No data given",IF(E55&lt;&gt;"Fail",0,F55/A55))</f>
        <v>No data given</v>
      </c>
    </row>
    <row r="56" customFormat="false" ht="15" hidden="false" customHeight="false" outlineLevel="0" collapsed="false">
      <c r="A56" s="4"/>
      <c r="B56" s="4"/>
      <c r="C56" s="4"/>
      <c r="D56" s="4"/>
      <c r="E56" s="4" t="str">
        <f aca="false">IF(B56="","No data given",IF(F56&lt;=D56,"Pass",IF(F56&lt;=(D56+C56),"No Impact","Fail")))</f>
        <v>No data given</v>
      </c>
      <c r="F56" s="5" t="str">
        <f aca="false">IF(B56="","No data given",ABS(A56-B56))</f>
        <v>No data given</v>
      </c>
      <c r="G56" s="6" t="str">
        <f aca="false">IF(B56="","No data given",IF(E56&lt;&gt;"Fail",0,F56/A56))</f>
        <v>No data given</v>
      </c>
    </row>
    <row r="57" customFormat="false" ht="15" hidden="false" customHeight="false" outlineLevel="0" collapsed="false">
      <c r="A57" s="4"/>
      <c r="B57" s="4"/>
      <c r="C57" s="4"/>
      <c r="D57" s="4"/>
      <c r="E57" s="4" t="str">
        <f aca="false">IF(B57="","No data given",IF(F57&lt;=D57,"Pass",IF(F57&lt;=(D57+C57),"No Impact","Fail")))</f>
        <v>No data given</v>
      </c>
      <c r="F57" s="5" t="str">
        <f aca="false">IF(B57="","No data given",ABS(A57-B57))</f>
        <v>No data given</v>
      </c>
      <c r="G57" s="6" t="str">
        <f aca="false">IF(B57="","No data given",IF(E57&lt;&gt;"Fail",0,F57/A57))</f>
        <v>No data given</v>
      </c>
    </row>
    <row r="58" customFormat="false" ht="15" hidden="false" customHeight="false" outlineLevel="0" collapsed="false">
      <c r="A58" s="4"/>
      <c r="B58" s="4"/>
      <c r="C58" s="4"/>
      <c r="D58" s="4"/>
      <c r="E58" s="4" t="str">
        <f aca="false">IF(B58="","No data given",IF(F58&lt;=D58,"Pass",IF(F58&lt;=(D58+C58),"No Impact","Fail")))</f>
        <v>No data given</v>
      </c>
      <c r="F58" s="5" t="str">
        <f aca="false">IF(B58="","No data given",ABS(A58-B58))</f>
        <v>No data given</v>
      </c>
      <c r="G58" s="6" t="str">
        <f aca="false">IF(B58="","No data given",IF(E58&lt;&gt;"Fail",0,F58/A58))</f>
        <v>No data given</v>
      </c>
    </row>
    <row r="59" customFormat="false" ht="15" hidden="false" customHeight="false" outlineLevel="0" collapsed="false">
      <c r="A59" s="4"/>
      <c r="B59" s="4"/>
      <c r="C59" s="4"/>
      <c r="D59" s="4"/>
      <c r="E59" s="4" t="str">
        <f aca="false">IF(B59="","No data given",IF(F59&lt;=D59,"Pass",IF(F59&lt;=(D59+C59),"No Impact","Fail")))</f>
        <v>No data given</v>
      </c>
      <c r="F59" s="5" t="str">
        <f aca="false">IF(B59="","No data given",ABS(A59-B59))</f>
        <v>No data given</v>
      </c>
      <c r="G59" s="6" t="str">
        <f aca="false">IF(B59="","No data given",IF(E59&lt;&gt;"Fail",0,F59/A59))</f>
        <v>No data given</v>
      </c>
    </row>
    <row r="60" customFormat="false" ht="15" hidden="false" customHeight="false" outlineLevel="0" collapsed="false">
      <c r="A60" s="4"/>
      <c r="B60" s="4"/>
      <c r="C60" s="4"/>
      <c r="D60" s="4"/>
      <c r="E60" s="4" t="str">
        <f aca="false">IF(B60="","No data given",IF(F60&lt;=D60,"Pass",IF(F60&lt;=(D60+C60),"No Impact","Fail")))</f>
        <v>No data given</v>
      </c>
      <c r="F60" s="5" t="str">
        <f aca="false">IF(B60="","No data given",ABS(A60-B60))</f>
        <v>No data given</v>
      </c>
      <c r="G60" s="6" t="str">
        <f aca="false">IF(B60="","No data given",IF(E60&lt;&gt;"Fail",0,F60/A60))</f>
        <v>No data given</v>
      </c>
    </row>
    <row r="61" customFormat="false" ht="15" hidden="false" customHeight="false" outlineLevel="0" collapsed="false">
      <c r="A61" s="4"/>
      <c r="B61" s="4"/>
      <c r="C61" s="4"/>
      <c r="D61" s="4"/>
      <c r="E61" s="4" t="str">
        <f aca="false">IF(B61="","No data given",IF(F61&lt;=D61,"Pass",IF(F61&lt;=(D61+C61),"No Impact","Fail")))</f>
        <v>No data given</v>
      </c>
      <c r="F61" s="5" t="str">
        <f aca="false">IF(B61="","No data given",ABS(A61-B61))</f>
        <v>No data given</v>
      </c>
      <c r="G61" s="6" t="str">
        <f aca="false">IF(B61="","No data given",IF(E61&lt;&gt;"Fail",0,F61/A61))</f>
        <v>No data given</v>
      </c>
    </row>
    <row r="62" customFormat="false" ht="15" hidden="false" customHeight="false" outlineLevel="0" collapsed="false">
      <c r="A62" s="4"/>
      <c r="B62" s="4"/>
      <c r="C62" s="4"/>
      <c r="D62" s="4"/>
      <c r="E62" s="4" t="str">
        <f aca="false">IF(B62="","No data given",IF(F62&lt;=D62,"Pass",IF(F62&lt;=(D62+C62),"No Impact","Fail")))</f>
        <v>No data given</v>
      </c>
      <c r="F62" s="5" t="str">
        <f aca="false">IF(B62="","No data given",ABS(A62-B62))</f>
        <v>No data given</v>
      </c>
      <c r="G62" s="6" t="str">
        <f aca="false">IF(B62="","No data given",IF(E62&lt;&gt;"Fail",0,F62/A62))</f>
        <v>No data given</v>
      </c>
    </row>
    <row r="63" customFormat="false" ht="15" hidden="false" customHeight="false" outlineLevel="0" collapsed="false">
      <c r="A63" s="4"/>
      <c r="B63" s="4"/>
      <c r="C63" s="4"/>
      <c r="D63" s="4"/>
      <c r="E63" s="4" t="str">
        <f aca="false">IF(B63="","No data given",IF(F63&lt;=D63,"Pass",IF(F63&lt;=(D63+C63),"No Impact","Fail")))</f>
        <v>No data given</v>
      </c>
      <c r="F63" s="5" t="str">
        <f aca="false">IF(B63="","No data given",ABS(A63-B63))</f>
        <v>No data given</v>
      </c>
      <c r="G63" s="6" t="str">
        <f aca="false">IF(B63="","No data given",IF(E63&lt;&gt;"Fail",0,F63/A63))</f>
        <v>No data given</v>
      </c>
    </row>
    <row r="64" customFormat="false" ht="15" hidden="false" customHeight="false" outlineLevel="0" collapsed="false">
      <c r="A64" s="4"/>
      <c r="B64" s="4"/>
      <c r="C64" s="4"/>
      <c r="D64" s="4"/>
      <c r="E64" s="4" t="str">
        <f aca="false">IF(B64="","No data given",IF(F64&lt;=D64,"Pass",IF(F64&lt;=(D64+C64),"No Impact","Fail")))</f>
        <v>No data given</v>
      </c>
      <c r="F64" s="5" t="str">
        <f aca="false">IF(B64="","No data given",ABS(A64-B64))</f>
        <v>No data given</v>
      </c>
      <c r="G64" s="6" t="str">
        <f aca="false">IF(B64="","No data given",IF(E64&lt;&gt;"Fail",0,F64/A64))</f>
        <v>No data given</v>
      </c>
    </row>
    <row r="65" customFormat="false" ht="15" hidden="false" customHeight="false" outlineLevel="0" collapsed="false">
      <c r="A65" s="4"/>
      <c r="B65" s="4"/>
      <c r="C65" s="4"/>
      <c r="D65" s="4"/>
      <c r="E65" s="4" t="str">
        <f aca="false">IF(B65="","No data given",IF(F65&lt;=D65,"Pass",IF(F65&lt;=(D65+C65),"No Impact","Fail")))</f>
        <v>No data given</v>
      </c>
      <c r="F65" s="5" t="str">
        <f aca="false">IF(B65="","No data given",ABS(A65-B65))</f>
        <v>No data given</v>
      </c>
      <c r="G65" s="6" t="str">
        <f aca="false">IF(B65="","No data given",IF(E65&lt;&gt;"Fail",0,F65/A65))</f>
        <v>No data given</v>
      </c>
    </row>
    <row r="66" customFormat="false" ht="15" hidden="false" customHeight="false" outlineLevel="0" collapsed="false">
      <c r="A66" s="4"/>
      <c r="B66" s="4"/>
      <c r="C66" s="4"/>
      <c r="D66" s="4"/>
      <c r="E66" s="4" t="str">
        <f aca="false">IF(B66="","No data given",IF(F66&lt;=D66,"Pass",IF(F66&lt;=(D66+C66),"No Impact","Fail")))</f>
        <v>No data given</v>
      </c>
      <c r="F66" s="5" t="str">
        <f aca="false">IF(B66="","No data given",ABS(A66-B66))</f>
        <v>No data given</v>
      </c>
      <c r="G66" s="6" t="str">
        <f aca="false">IF(B66="","No data given",IF(E66&lt;&gt;"Fail",0,F66/A66))</f>
        <v>No data given</v>
      </c>
    </row>
    <row r="67" customFormat="false" ht="15" hidden="false" customHeight="false" outlineLevel="0" collapsed="false">
      <c r="A67" s="4"/>
      <c r="B67" s="4"/>
      <c r="C67" s="4"/>
      <c r="D67" s="4"/>
      <c r="E67" s="4" t="str">
        <f aca="false">IF(B67="","No data given",IF(F67&lt;=D67,"Pass",IF(F67&lt;=(D67+C67),"No Impact","Fail")))</f>
        <v>No data given</v>
      </c>
      <c r="F67" s="5" t="str">
        <f aca="false">IF(B67="","No data given",ABS(A67-B67))</f>
        <v>No data given</v>
      </c>
      <c r="G67" s="6" t="str">
        <f aca="false">IF(B67="","No data given",IF(E67&lt;&gt;"Fail",0,F67/A67))</f>
        <v>No data given</v>
      </c>
    </row>
    <row r="68" customFormat="false" ht="15" hidden="false" customHeight="false" outlineLevel="0" collapsed="false">
      <c r="A68" s="4"/>
      <c r="B68" s="4"/>
      <c r="C68" s="4"/>
      <c r="D68" s="4"/>
      <c r="E68" s="4" t="str">
        <f aca="false">IF(B68="","No data given",IF(F68&lt;=D68,"Pass",IF(F68&lt;=(D68+C68),"No Impact","Fail")))</f>
        <v>No data given</v>
      </c>
      <c r="F68" s="5" t="str">
        <f aca="false">IF(B68="","No data given",ABS(A68-B68))</f>
        <v>No data given</v>
      </c>
      <c r="G68" s="6" t="str">
        <f aca="false">IF(B68="","No data given",IF(E68&lt;&gt;"Fail",0,F68/A68))</f>
        <v>No data given</v>
      </c>
    </row>
    <row r="69" customFormat="false" ht="15" hidden="false" customHeight="false" outlineLevel="0" collapsed="false">
      <c r="A69" s="4"/>
      <c r="B69" s="4"/>
      <c r="C69" s="4"/>
      <c r="D69" s="4"/>
      <c r="E69" s="4" t="str">
        <f aca="false">IF(B69="","No data given",IF(F69&lt;=D69,"Pass",IF(F69&lt;=(D69+C69),"No Impact","Fail")))</f>
        <v>No data given</v>
      </c>
      <c r="F69" s="5" t="str">
        <f aca="false">IF(B69="","No data given",ABS(A69-B69))</f>
        <v>No data given</v>
      </c>
      <c r="G69" s="6" t="str">
        <f aca="false">IF(B69="","No data given",IF(E69&lt;&gt;"Fail",0,F69/A69))</f>
        <v>No data given</v>
      </c>
    </row>
    <row r="70" customFormat="false" ht="15" hidden="false" customHeight="false" outlineLevel="0" collapsed="false">
      <c r="A70" s="4"/>
      <c r="B70" s="4"/>
      <c r="C70" s="4"/>
      <c r="D70" s="4"/>
      <c r="E70" s="4" t="str">
        <f aca="false">IF(B70="","No data given",IF(F70&lt;=D70,"Pass",IF(F70&lt;=(D70+C70),"No Impact","Fail")))</f>
        <v>No data given</v>
      </c>
      <c r="F70" s="5" t="str">
        <f aca="false">IF(B70="","No data given",ABS(A70-B70))</f>
        <v>No data given</v>
      </c>
      <c r="G70" s="6" t="str">
        <f aca="false">IF(B70="","No data given",IF(E70&lt;&gt;"Fail",0,F70/A70))</f>
        <v>No data given</v>
      </c>
    </row>
    <row r="71" customFormat="false" ht="15" hidden="false" customHeight="false" outlineLevel="0" collapsed="false">
      <c r="A71" s="4"/>
      <c r="B71" s="4"/>
      <c r="C71" s="4"/>
      <c r="D71" s="4"/>
      <c r="E71" s="4" t="str">
        <f aca="false">IF(B71="","No data given",IF(F71&lt;=D71,"Pass",IF(F71&lt;=(D71+C71),"No Impact","Fail")))</f>
        <v>No data given</v>
      </c>
      <c r="F71" s="5" t="str">
        <f aca="false">IF(B71="","No data given",ABS(A71-B71))</f>
        <v>No data given</v>
      </c>
      <c r="G71" s="6" t="str">
        <f aca="false">IF(B71="","No data given",IF(E71&lt;&gt;"Fail",0,F71/A71))</f>
        <v>No data given</v>
      </c>
    </row>
    <row r="72" customFormat="false" ht="15" hidden="false" customHeight="false" outlineLevel="0" collapsed="false">
      <c r="A72" s="4"/>
      <c r="B72" s="4"/>
      <c r="C72" s="4"/>
      <c r="D72" s="4"/>
      <c r="E72" s="4" t="str">
        <f aca="false">IF(B72="","No data given",IF(F72&lt;=D72,"Pass",IF(F72&lt;=(D72+C72),"No Impact","Fail")))</f>
        <v>No data given</v>
      </c>
      <c r="F72" s="5" t="str">
        <f aca="false">IF(B72="","No data given",ABS(A72-B72))</f>
        <v>No data given</v>
      </c>
      <c r="G72" s="6" t="str">
        <f aca="false">IF(B72="","No data given",IF(E72&lt;&gt;"Fail",0,F72/A72))</f>
        <v>No data given</v>
      </c>
    </row>
    <row r="73" customFormat="false" ht="15" hidden="false" customHeight="false" outlineLevel="0" collapsed="false">
      <c r="A73" s="4"/>
      <c r="B73" s="4"/>
      <c r="C73" s="4"/>
      <c r="D73" s="4"/>
      <c r="E73" s="4" t="str">
        <f aca="false">IF(B73="","No data given",IF(F73&lt;=D73,"Pass",IF(F73&lt;=(D73+C73),"No Impact","Fail")))</f>
        <v>No data given</v>
      </c>
      <c r="F73" s="5" t="str">
        <f aca="false">IF(B73="","No data given",ABS(A73-B73))</f>
        <v>No data given</v>
      </c>
      <c r="G73" s="6" t="str">
        <f aca="false">IF(B73="","No data given",IF(E73&lt;&gt;"Fail",0,F73/A73))</f>
        <v>No data given</v>
      </c>
    </row>
    <row r="74" customFormat="false" ht="15" hidden="false" customHeight="false" outlineLevel="0" collapsed="false">
      <c r="A74" s="4"/>
      <c r="B74" s="4"/>
      <c r="C74" s="4"/>
      <c r="D74" s="4"/>
      <c r="E74" s="4" t="str">
        <f aca="false">IF(B74="","No data given",IF(F74&lt;=D74,"Pass",IF(F74&lt;=(D74+C74),"No Impact","Fail")))</f>
        <v>No data given</v>
      </c>
      <c r="F74" s="5" t="str">
        <f aca="false">IF(B74="","No data given",ABS(A74-B74))</f>
        <v>No data given</v>
      </c>
      <c r="G74" s="6" t="str">
        <f aca="false">IF(B74="","No data given",IF(E74&lt;&gt;"Fail",0,F74/A74))</f>
        <v>No data given</v>
      </c>
    </row>
    <row r="75" customFormat="false" ht="15" hidden="false" customHeight="false" outlineLevel="0" collapsed="false">
      <c r="A75" s="4"/>
      <c r="B75" s="4"/>
      <c r="C75" s="4"/>
      <c r="D75" s="4"/>
      <c r="E75" s="4" t="str">
        <f aca="false">IF(B75="","No data given",IF(F75&lt;=D75,"Pass",IF(F75&lt;=(D75+C75),"No Impact","Fail")))</f>
        <v>No data given</v>
      </c>
      <c r="F75" s="5" t="str">
        <f aca="false">IF(B75="","No data given",ABS(A75-B75))</f>
        <v>No data given</v>
      </c>
      <c r="G75" s="6" t="str">
        <f aca="false">IF(B75="","No data given",IF(E75&lt;&gt;"Fail",0,F75/A75))</f>
        <v>No data given</v>
      </c>
    </row>
    <row r="76" customFormat="false" ht="15" hidden="false" customHeight="false" outlineLevel="0" collapsed="false">
      <c r="A76" s="4"/>
      <c r="B76" s="4"/>
      <c r="C76" s="4"/>
      <c r="D76" s="4"/>
      <c r="E76" s="4" t="str">
        <f aca="false">IF(B76="","No data given",IF(F76&lt;=D76,"Pass",IF(F76&lt;=(D76+C76),"No Impact","Fail")))</f>
        <v>No data given</v>
      </c>
      <c r="F76" s="5" t="str">
        <f aca="false">IF(B76="","No data given",ABS(A76-B76))</f>
        <v>No data given</v>
      </c>
      <c r="G76" s="6" t="str">
        <f aca="false">IF(B76="","No data given",IF(E76&lt;&gt;"Fail",0,F76/A76))</f>
        <v>No data given</v>
      </c>
    </row>
    <row r="77" customFormat="false" ht="15" hidden="false" customHeight="false" outlineLevel="0" collapsed="false">
      <c r="A77" s="4"/>
      <c r="B77" s="4"/>
      <c r="C77" s="4"/>
      <c r="D77" s="4"/>
      <c r="E77" s="4" t="str">
        <f aca="false">IF(B77="","No data given",IF(F77&lt;=D77,"Pass",IF(F77&lt;=(D77+C77),"No Impact","Fail")))</f>
        <v>No data given</v>
      </c>
      <c r="F77" s="5" t="str">
        <f aca="false">IF(B77="","No data given",ABS(A77-B77))</f>
        <v>No data given</v>
      </c>
      <c r="G77" s="6" t="str">
        <f aca="false">IF(B77="","No data given",IF(E77&lt;&gt;"Fail",0,F77/A77))</f>
        <v>No data given</v>
      </c>
    </row>
    <row r="78" customFormat="false" ht="15" hidden="false" customHeight="false" outlineLevel="0" collapsed="false">
      <c r="A78" s="4"/>
      <c r="B78" s="4"/>
      <c r="C78" s="4"/>
      <c r="D78" s="4"/>
      <c r="E78" s="4" t="str">
        <f aca="false">IF(B78="","No data given",IF(F78&lt;=D78,"Pass",IF(F78&lt;=(D78+C78),"No Impact","Fail")))</f>
        <v>No data given</v>
      </c>
      <c r="F78" s="5" t="str">
        <f aca="false">IF(B78="","No data given",ABS(A78-B78))</f>
        <v>No data given</v>
      </c>
      <c r="G78" s="6" t="str">
        <f aca="false">IF(B78="","No data given",IF(E78&lt;&gt;"Fail",0,F78/A78))</f>
        <v>No data given</v>
      </c>
    </row>
    <row r="79" customFormat="false" ht="15" hidden="false" customHeight="false" outlineLevel="0" collapsed="false">
      <c r="A79" s="4"/>
      <c r="B79" s="4"/>
      <c r="C79" s="4"/>
      <c r="D79" s="4"/>
      <c r="E79" s="4" t="str">
        <f aca="false">IF(B79="","No data given",IF(F79&lt;=D79,"Pass",IF(F79&lt;=(D79+C79),"No Impact","Fail")))</f>
        <v>No data given</v>
      </c>
      <c r="F79" s="5" t="str">
        <f aca="false">IF(B79="","No data given",ABS(A79-B79))</f>
        <v>No data given</v>
      </c>
      <c r="G79" s="6" t="str">
        <f aca="false">IF(B79="","No data given",IF(E79&lt;&gt;"Fail",0,F79/A79))</f>
        <v>No data given</v>
      </c>
    </row>
    <row r="80" customFormat="false" ht="15" hidden="false" customHeight="false" outlineLevel="0" collapsed="false">
      <c r="A80" s="4"/>
      <c r="B80" s="4"/>
      <c r="C80" s="4"/>
      <c r="D80" s="4"/>
      <c r="E80" s="4" t="str">
        <f aca="false">IF(B80="","No data given",IF(F80&lt;=D80,"Pass",IF(F80&lt;=(D80+C80),"No Impact","Fail")))</f>
        <v>No data given</v>
      </c>
      <c r="F80" s="5" t="str">
        <f aca="false">IF(B80="","No data given",ABS(A80-B80))</f>
        <v>No data given</v>
      </c>
      <c r="G80" s="6" t="str">
        <f aca="false">IF(B80="","No data given",IF(E80&lt;&gt;"Fail",0,F80/A80))</f>
        <v>No data given</v>
      </c>
    </row>
    <row r="81" customFormat="false" ht="15" hidden="false" customHeight="false" outlineLevel="0" collapsed="false">
      <c r="A81" s="4"/>
      <c r="B81" s="4"/>
      <c r="C81" s="4"/>
      <c r="D81" s="4"/>
      <c r="E81" s="4" t="str">
        <f aca="false">IF(B81="","No data given",IF(F81&lt;=D81,"Pass",IF(F81&lt;=(D81+C81),"No Impact","Fail")))</f>
        <v>No data given</v>
      </c>
      <c r="F81" s="5" t="str">
        <f aca="false">IF(B81="","No data given",ABS(A81-B81))</f>
        <v>No data given</v>
      </c>
      <c r="G81" s="6" t="str">
        <f aca="false">IF(B81="","No data given",IF(E81&lt;&gt;"Fail",0,F81/A81))</f>
        <v>No data given</v>
      </c>
    </row>
    <row r="82" customFormat="false" ht="15" hidden="false" customHeight="false" outlineLevel="0" collapsed="false">
      <c r="A82" s="4"/>
      <c r="B82" s="4"/>
      <c r="C82" s="4"/>
      <c r="D82" s="4"/>
      <c r="E82" s="4" t="str">
        <f aca="false">IF(B82="","No data given",IF(F82&lt;=D82,"Pass",IF(F82&lt;=(D82+C82),"No Impact","Fail")))</f>
        <v>No data given</v>
      </c>
      <c r="F82" s="5" t="str">
        <f aca="false">IF(B82="","No data given",ABS(A82-B82))</f>
        <v>No data given</v>
      </c>
      <c r="G82" s="6" t="str">
        <f aca="false">IF(B82="","No data given",IF(E82&lt;&gt;"Fail",0,F82/A82))</f>
        <v>No data given</v>
      </c>
    </row>
    <row r="83" customFormat="false" ht="15" hidden="false" customHeight="false" outlineLevel="0" collapsed="false">
      <c r="A83" s="4"/>
      <c r="B83" s="4"/>
      <c r="C83" s="4"/>
      <c r="D83" s="4"/>
      <c r="E83" s="4" t="str">
        <f aca="false">IF(B83="","No data given",IF(F83&lt;=D83,"Pass",IF(F83&lt;=(D83+C83),"No Impact","Fail")))</f>
        <v>No data given</v>
      </c>
      <c r="F83" s="5" t="str">
        <f aca="false">IF(B83="","No data given",ABS(A83-B83))</f>
        <v>No data given</v>
      </c>
      <c r="G83" s="6" t="str">
        <f aca="false">IF(B83="","No data given",IF(E83&lt;&gt;"Fail",0,F83/A83))</f>
        <v>No data given</v>
      </c>
    </row>
    <row r="84" customFormat="false" ht="15" hidden="false" customHeight="false" outlineLevel="0" collapsed="false">
      <c r="A84" s="4"/>
      <c r="B84" s="4"/>
      <c r="C84" s="4"/>
      <c r="D84" s="4"/>
      <c r="E84" s="4" t="str">
        <f aca="false">IF(B84="","No data given",IF(F84&lt;=D84,"Pass",IF(F84&lt;=(D84+C84),"No Impact","Fail")))</f>
        <v>No data given</v>
      </c>
      <c r="F84" s="5" t="str">
        <f aca="false">IF(B84="","No data given",ABS(A84-B84))</f>
        <v>No data given</v>
      </c>
      <c r="G84" s="6" t="str">
        <f aca="false">IF(B84="","No data given",IF(E84&lt;&gt;"Fail",0,F84/A84))</f>
        <v>No data given</v>
      </c>
    </row>
    <row r="85" customFormat="false" ht="15" hidden="false" customHeight="false" outlineLevel="0" collapsed="false">
      <c r="A85" s="4"/>
      <c r="B85" s="4"/>
      <c r="C85" s="4"/>
      <c r="D85" s="4"/>
      <c r="E85" s="4" t="str">
        <f aca="false">IF(B85="","No data given",IF(F85&lt;=D85,"Pass",IF(F85&lt;=(D85+C85),"No Impact","Fail")))</f>
        <v>No data given</v>
      </c>
      <c r="F85" s="5" t="str">
        <f aca="false">IF(B85="","No data given",ABS(A85-B85))</f>
        <v>No data given</v>
      </c>
      <c r="G85" s="6" t="str">
        <f aca="false">IF(B85="","No data given",IF(E85&lt;&gt;"Fail",0,F85/A85))</f>
        <v>No data given</v>
      </c>
    </row>
    <row r="86" customFormat="false" ht="15" hidden="false" customHeight="false" outlineLevel="0" collapsed="false">
      <c r="A86" s="4"/>
      <c r="B86" s="4"/>
      <c r="C86" s="4"/>
      <c r="D86" s="4"/>
      <c r="E86" s="4" t="str">
        <f aca="false">IF(B86="","No data given",IF(F86&lt;=D86,"Pass",IF(F86&lt;=(D86+C86),"No Impact","Fail")))</f>
        <v>No data given</v>
      </c>
      <c r="F86" s="5" t="str">
        <f aca="false">IF(B86="","No data given",ABS(A86-B86))</f>
        <v>No data given</v>
      </c>
      <c r="G86" s="6" t="str">
        <f aca="false">IF(B86="","No data given",IF(E86&lt;&gt;"Fail",0,F86/A86))</f>
        <v>No data given</v>
      </c>
    </row>
    <row r="87" customFormat="false" ht="15" hidden="false" customHeight="false" outlineLevel="0" collapsed="false">
      <c r="A87" s="4"/>
      <c r="B87" s="4"/>
      <c r="C87" s="4"/>
      <c r="D87" s="4"/>
      <c r="E87" s="4" t="str">
        <f aca="false">IF(B87="","No data given",IF(F87&lt;=D87,"Pass",IF(F87&lt;=(D87+C87),"No Impact","Fail")))</f>
        <v>No data given</v>
      </c>
      <c r="F87" s="5" t="str">
        <f aca="false">IF(B87="","No data given",ABS(A87-B87))</f>
        <v>No data given</v>
      </c>
      <c r="G87" s="6" t="str">
        <f aca="false">IF(B87="","No data given",IF(E87&lt;&gt;"Fail",0,F87/A87))</f>
        <v>No data given</v>
      </c>
    </row>
    <row r="88" customFormat="false" ht="15" hidden="false" customHeight="false" outlineLevel="0" collapsed="false">
      <c r="A88" s="4"/>
      <c r="B88" s="4"/>
      <c r="C88" s="4"/>
      <c r="D88" s="4"/>
      <c r="E88" s="4" t="str">
        <f aca="false">IF(B88="","No data given",IF(F88&lt;=D88,"Pass",IF(F88&lt;=(D88+C88),"No Impact","Fail")))</f>
        <v>No data given</v>
      </c>
      <c r="F88" s="5" t="str">
        <f aca="false">IF(B88="","No data given",ABS(A88-B88))</f>
        <v>No data given</v>
      </c>
      <c r="G88" s="6" t="str">
        <f aca="false">IF(B88="","No data given",IF(E88&lt;&gt;"Fail",0,F88/A88))</f>
        <v>No data given</v>
      </c>
    </row>
    <row r="89" customFormat="false" ht="15" hidden="false" customHeight="false" outlineLevel="0" collapsed="false">
      <c r="A89" s="4"/>
      <c r="B89" s="4"/>
      <c r="C89" s="4"/>
      <c r="D89" s="4"/>
      <c r="E89" s="4" t="str">
        <f aca="false">IF(B89="","No data given",IF(F89&lt;=D89,"Pass",IF(F89&lt;=(D89+C89),"No Impact","Fail")))</f>
        <v>No data given</v>
      </c>
      <c r="F89" s="5" t="str">
        <f aca="false">IF(B89="","No data given",ABS(A89-B89))</f>
        <v>No data given</v>
      </c>
      <c r="G89" s="6" t="str">
        <f aca="false">IF(B89="","No data given",IF(E89&lt;&gt;"Fail",0,F89/A89))</f>
        <v>No data given</v>
      </c>
    </row>
    <row r="90" customFormat="false" ht="15" hidden="false" customHeight="false" outlineLevel="0" collapsed="false">
      <c r="A90" s="4"/>
      <c r="B90" s="4"/>
      <c r="C90" s="4"/>
      <c r="D90" s="4"/>
      <c r="E90" s="4" t="str">
        <f aca="false">IF(B90="","No data given",IF(F90&lt;=D90,"Pass",IF(F90&lt;=(D90+C90),"No Impact","Fail")))</f>
        <v>No data given</v>
      </c>
      <c r="F90" s="5" t="str">
        <f aca="false">IF(B90="","No data given",ABS(A90-B90))</f>
        <v>No data given</v>
      </c>
      <c r="G90" s="6" t="str">
        <f aca="false">IF(B90="","No data given",IF(E90&lt;&gt;"Fail",0,F90/A90))</f>
        <v>No data given</v>
      </c>
    </row>
    <row r="91" customFormat="false" ht="15" hidden="false" customHeight="false" outlineLevel="0" collapsed="false">
      <c r="A91" s="4"/>
      <c r="B91" s="4"/>
      <c r="C91" s="4"/>
      <c r="D91" s="4"/>
      <c r="E91" s="4" t="str">
        <f aca="false">IF(B91="","No data given",IF(F91&lt;=D91,"Pass",IF(F91&lt;=(D91+C91),"No Impact","Fail")))</f>
        <v>No data given</v>
      </c>
      <c r="F91" s="5" t="str">
        <f aca="false">IF(B91="","No data given",ABS(A91-B91))</f>
        <v>No data given</v>
      </c>
      <c r="G91" s="6" t="str">
        <f aca="false">IF(B91="","No data given",IF(E91&lt;&gt;"Fail",0,F91/A91))</f>
        <v>No data given</v>
      </c>
    </row>
    <row r="92" customFormat="false" ht="15" hidden="false" customHeight="false" outlineLevel="0" collapsed="false">
      <c r="A92" s="4"/>
      <c r="B92" s="4"/>
      <c r="C92" s="4"/>
      <c r="D92" s="4"/>
      <c r="E92" s="4" t="str">
        <f aca="false">IF(B92="","No data given",IF(F92&lt;=D92,"Pass",IF(F92&lt;=(D92+C92),"No Impact","Fail")))</f>
        <v>No data given</v>
      </c>
      <c r="F92" s="5" t="str">
        <f aca="false">IF(B92="","No data given",ABS(A92-B92))</f>
        <v>No data given</v>
      </c>
      <c r="G92" s="6" t="str">
        <f aca="false">IF(B92="","No data given",IF(E92&lt;&gt;"Fail",0,F92/A92))</f>
        <v>No data given</v>
      </c>
    </row>
    <row r="93" customFormat="false" ht="15" hidden="false" customHeight="false" outlineLevel="0" collapsed="false">
      <c r="A93" s="4"/>
      <c r="B93" s="4"/>
      <c r="C93" s="4"/>
      <c r="D93" s="4"/>
      <c r="E93" s="4" t="str">
        <f aca="false">IF(B93="","No data given",IF(F93&lt;=D93,"Pass",IF(F93&lt;=(D93+C93),"No Impact","Fail")))</f>
        <v>No data given</v>
      </c>
      <c r="F93" s="5" t="str">
        <f aca="false">IF(B93="","No data given",ABS(A93-B93))</f>
        <v>No data given</v>
      </c>
      <c r="G93" s="6" t="str">
        <f aca="false">IF(B93="","No data given",IF(E93&lt;&gt;"Fail",0,F93/A93))</f>
        <v>No data given</v>
      </c>
    </row>
    <row r="94" customFormat="false" ht="15" hidden="false" customHeight="false" outlineLevel="0" collapsed="false">
      <c r="A94" s="4"/>
      <c r="B94" s="4"/>
      <c r="C94" s="4"/>
      <c r="D94" s="4"/>
      <c r="E94" s="4" t="str">
        <f aca="false">IF(B94="","No data given",IF(F94&lt;=D94,"Pass",IF(F94&lt;=(D94+C94),"No Impact","Fail")))</f>
        <v>No data given</v>
      </c>
      <c r="F94" s="5" t="str">
        <f aca="false">IF(B94="","No data given",ABS(A94-B94))</f>
        <v>No data given</v>
      </c>
      <c r="G94" s="6" t="str">
        <f aca="false">IF(B94="","No data given",IF(E94&lt;&gt;"Fail",0,F94/A94))</f>
        <v>No data given</v>
      </c>
    </row>
    <row r="95" customFormat="false" ht="15" hidden="false" customHeight="false" outlineLevel="0" collapsed="false">
      <c r="A95" s="4"/>
      <c r="B95" s="4"/>
      <c r="C95" s="4"/>
      <c r="D95" s="4"/>
      <c r="E95" s="4" t="str">
        <f aca="false">IF(B95="","No data given",IF(F95&lt;=D95,"Pass",IF(F95&lt;=(D95+C95),"No Impact","Fail")))</f>
        <v>No data given</v>
      </c>
      <c r="F95" s="5" t="str">
        <f aca="false">IF(B95="","No data given",ABS(A95-B95))</f>
        <v>No data given</v>
      </c>
      <c r="G95" s="6" t="str">
        <f aca="false">IF(B95="","No data given",IF(E95&lt;&gt;"Fail",0,F95/A95))</f>
        <v>No data given</v>
      </c>
    </row>
    <row r="96" customFormat="false" ht="15" hidden="false" customHeight="false" outlineLevel="0" collapsed="false">
      <c r="A96" s="4"/>
      <c r="B96" s="4"/>
      <c r="C96" s="4"/>
      <c r="D96" s="4"/>
      <c r="E96" s="4" t="str">
        <f aca="false">IF(B96="","No data given",IF(F96&lt;=D96,"Pass",IF(F96&lt;=(D96+C96),"No Impact","Fail")))</f>
        <v>No data given</v>
      </c>
      <c r="F96" s="5" t="str">
        <f aca="false">IF(B96="","No data given",ABS(A96-B96))</f>
        <v>No data given</v>
      </c>
      <c r="G96" s="6" t="str">
        <f aca="false">IF(B96="","No data given",IF(E96&lt;&gt;"Fail",0,F96/A96))</f>
        <v>No data given</v>
      </c>
    </row>
    <row r="97" customFormat="false" ht="15" hidden="false" customHeight="false" outlineLevel="0" collapsed="false">
      <c r="A97" s="4"/>
      <c r="B97" s="4"/>
      <c r="C97" s="4"/>
      <c r="D97" s="4"/>
      <c r="E97" s="4" t="str">
        <f aca="false">IF(B97="","No data given",IF(F97&lt;=D97,"Pass",IF(F97&lt;=(D97+C97),"No Impact","Fail")))</f>
        <v>No data given</v>
      </c>
      <c r="F97" s="5" t="str">
        <f aca="false">IF(B97="","No data given",ABS(A97-B97))</f>
        <v>No data given</v>
      </c>
      <c r="G97" s="6" t="str">
        <f aca="false">IF(B97="","No data given",IF(E97&lt;&gt;"Fail",0,F97/A97))</f>
        <v>No data given</v>
      </c>
    </row>
    <row r="98" customFormat="false" ht="15" hidden="false" customHeight="false" outlineLevel="0" collapsed="false">
      <c r="A98" s="4"/>
      <c r="B98" s="4"/>
      <c r="C98" s="4"/>
      <c r="D98" s="4"/>
      <c r="E98" s="4" t="str">
        <f aca="false">IF(B98="","No data given",IF(F98&lt;=D98,"Pass",IF(F98&lt;=(D98+C98),"No Impact","Fail")))</f>
        <v>No data given</v>
      </c>
      <c r="F98" s="5" t="str">
        <f aca="false">IF(B98="","No data given",ABS(A98-B98))</f>
        <v>No data given</v>
      </c>
      <c r="G98" s="6" t="str">
        <f aca="false">IF(B98="","No data given",IF(E98&lt;&gt;"Fail",0,F98/A98))</f>
        <v>No data given</v>
      </c>
    </row>
    <row r="99" customFormat="false" ht="15" hidden="false" customHeight="false" outlineLevel="0" collapsed="false">
      <c r="A99" s="4"/>
      <c r="B99" s="4"/>
      <c r="C99" s="4"/>
      <c r="D99" s="4"/>
      <c r="E99" s="4" t="str">
        <f aca="false">IF(B99="","No data given",IF(F99&lt;=D99,"Pass",IF(F99&lt;=(D99+C99),"No Impact","Fail")))</f>
        <v>No data given</v>
      </c>
      <c r="F99" s="5" t="str">
        <f aca="false">IF(B99="","No data given",ABS(A99-B99))</f>
        <v>No data given</v>
      </c>
      <c r="G99" s="6" t="str">
        <f aca="false">IF(B99="","No data given",IF(E99&lt;&gt;"Fail",0,F99/A99))</f>
        <v>No data given</v>
      </c>
    </row>
    <row r="100" customFormat="false" ht="15" hidden="false" customHeight="false" outlineLevel="0" collapsed="false">
      <c r="A100" s="4"/>
      <c r="B100" s="4"/>
      <c r="C100" s="4"/>
      <c r="D100" s="4"/>
      <c r="E100" s="4" t="str">
        <f aca="false">IF(B100="","No data given",IF(F100&lt;=D100,"Pass",IF(F100&lt;=(D100+C100),"No Impact","Fail")))</f>
        <v>No data given</v>
      </c>
      <c r="F100" s="5" t="str">
        <f aca="false">IF(B100="","No data given",ABS(A100-B100))</f>
        <v>No data given</v>
      </c>
      <c r="G100" s="6" t="str">
        <f aca="false">IF(B100="","No data given",IF(E100&lt;&gt;"Fail",0,F100/A100))</f>
        <v>No data given</v>
      </c>
    </row>
    <row r="101" customFormat="false" ht="15" hidden="false" customHeight="false" outlineLevel="0" collapsed="false">
      <c r="A101" s="4"/>
      <c r="B101" s="4"/>
      <c r="C101" s="4"/>
      <c r="D101" s="4"/>
      <c r="E101" s="4" t="str">
        <f aca="false">IF(B101="","No data given",IF(F101&lt;=D101,"Pass",IF(F101&lt;=(D101+C101),"No Impact","Fail")))</f>
        <v>No data given</v>
      </c>
      <c r="F101" s="5" t="str">
        <f aca="false">IF(B101="","No data given",ABS(A101-B101))</f>
        <v>No data given</v>
      </c>
      <c r="G101" s="6" t="str">
        <f aca="false">IF(B101="","No data given",IF(E101&lt;&gt;"Fail",0,F101/A101))</f>
        <v>No data given</v>
      </c>
    </row>
    <row r="102" customFormat="false" ht="15" hidden="false" customHeight="false" outlineLevel="0" collapsed="false">
      <c r="A102" s="4"/>
      <c r="B102" s="4"/>
      <c r="C102" s="4"/>
      <c r="D102" s="4"/>
      <c r="E102" s="4" t="str">
        <f aca="false">IF(B102="","No data given",IF(F102&lt;=D102,"Pass",IF(F102&lt;=(D102+C102),"No Impact","Fail")))</f>
        <v>No data given</v>
      </c>
      <c r="F102" s="5" t="str">
        <f aca="false">IF(B102="","No data given",ABS(A102-B102))</f>
        <v>No data given</v>
      </c>
      <c r="G102" s="6" t="str">
        <f aca="false">IF(B102="","No data given",IF(E102&lt;&gt;"Fail",0,F102/A102))</f>
        <v>No data given</v>
      </c>
    </row>
    <row r="103" customFormat="false" ht="15" hidden="false" customHeight="false" outlineLevel="0" collapsed="false">
      <c r="A103" s="4"/>
      <c r="B103" s="4"/>
      <c r="C103" s="4"/>
      <c r="D103" s="4"/>
      <c r="E103" s="4" t="str">
        <f aca="false">IF(B103="","No data given",IF(F103&lt;=D103,"Pass",IF(F103&lt;=(D103+C103),"No Impact","Fail")))</f>
        <v>No data given</v>
      </c>
      <c r="F103" s="5" t="str">
        <f aca="false">IF(B103="","No data given",ABS(A103-B103))</f>
        <v>No data given</v>
      </c>
      <c r="G103" s="6" t="str">
        <f aca="false">IF(B103="","No data given",IF(E103&lt;&gt;"Fail",0,F103/A103))</f>
        <v>No data given</v>
      </c>
    </row>
    <row r="104" customFormat="false" ht="15" hidden="false" customHeight="false" outlineLevel="0" collapsed="false">
      <c r="A104" s="4"/>
      <c r="B104" s="4"/>
      <c r="C104" s="4"/>
      <c r="D104" s="4"/>
      <c r="E104" s="4" t="str">
        <f aca="false">IF(B104="","No data given",IF(F104&lt;=D104,"Pass",IF(F104&lt;=(D104+C104),"No Impact","Fail")))</f>
        <v>No data given</v>
      </c>
      <c r="F104" s="5" t="str">
        <f aca="false">IF(B104="","No data given",ABS(A104-B104))</f>
        <v>No data given</v>
      </c>
      <c r="G104" s="6" t="str">
        <f aca="false">IF(B104="","No data given",IF(E104&lt;&gt;"Fail",0,F104/A104))</f>
        <v>No data given</v>
      </c>
    </row>
    <row r="105" customFormat="false" ht="15" hidden="false" customHeight="false" outlineLevel="0" collapsed="false">
      <c r="A105" s="4"/>
      <c r="B105" s="4"/>
      <c r="C105" s="4"/>
      <c r="D105" s="4"/>
      <c r="E105" s="4" t="str">
        <f aca="false">IF(B105="","No data given",IF(F105&lt;=D105,"Pass",IF(F105&lt;=(D105+C105),"No Impact","Fail")))</f>
        <v>No data given</v>
      </c>
      <c r="F105" s="5" t="str">
        <f aca="false">IF(B105="","No data given",ABS(A105-B105))</f>
        <v>No data given</v>
      </c>
      <c r="G105" s="6" t="str">
        <f aca="false">IF(B105="","No data given",IF(E105&lt;&gt;"Fail",0,F105/A105))</f>
        <v>No data given</v>
      </c>
    </row>
    <row r="106" customFormat="false" ht="15" hidden="false" customHeight="false" outlineLevel="0" collapsed="false">
      <c r="A106" s="4"/>
      <c r="B106" s="4"/>
      <c r="C106" s="4"/>
      <c r="D106" s="4"/>
      <c r="E106" s="4" t="str">
        <f aca="false">IF(B106="","No data given",IF(F106&lt;=D106,"Pass",IF(F106&lt;=(D106+C106),"No Impact","Fail")))</f>
        <v>No data given</v>
      </c>
      <c r="F106" s="5" t="str">
        <f aca="false">IF(B106="","No data given",ABS(A106-B106))</f>
        <v>No data given</v>
      </c>
      <c r="G106" s="6" t="str">
        <f aca="false">IF(B106="","No data given",IF(E106&lt;&gt;"Fail",0,F106/A106))</f>
        <v>No data given</v>
      </c>
    </row>
    <row r="107" customFormat="false" ht="15" hidden="false" customHeight="false" outlineLevel="0" collapsed="false">
      <c r="A107" s="4"/>
      <c r="B107" s="4"/>
      <c r="C107" s="4"/>
      <c r="D107" s="4"/>
      <c r="E107" s="4" t="str">
        <f aca="false">IF(B107="","No data given",IF(F107&lt;=D107,"Pass",IF(F107&lt;=(D107+C107),"No Impact","Fail")))</f>
        <v>No data given</v>
      </c>
      <c r="F107" s="5" t="str">
        <f aca="false">IF(B107="","No data given",ABS(A107-B107))</f>
        <v>No data given</v>
      </c>
      <c r="G107" s="6" t="str">
        <f aca="false">IF(B107="","No data given",IF(E107&lt;&gt;"Fail",0,F107/A107))</f>
        <v>No data given</v>
      </c>
    </row>
    <row r="108" customFormat="false" ht="15" hidden="false" customHeight="false" outlineLevel="0" collapsed="false">
      <c r="A108" s="4"/>
      <c r="B108" s="4"/>
      <c r="C108" s="4"/>
      <c r="D108" s="4"/>
      <c r="E108" s="4" t="str">
        <f aca="false">IF(B108="","No data given",IF(F108&lt;=D108,"Pass",IF(F108&lt;=(D108+C108),"No Impact","Fail")))</f>
        <v>No data given</v>
      </c>
      <c r="F108" s="5" t="str">
        <f aca="false">IF(B108="","No data given",ABS(A108-B108))</f>
        <v>No data given</v>
      </c>
      <c r="G108" s="6" t="str">
        <f aca="false">IF(B108="","No data given",IF(E108&lt;&gt;"Fail",0,F108/A108))</f>
        <v>No data given</v>
      </c>
    </row>
    <row r="109" customFormat="false" ht="15" hidden="false" customHeight="false" outlineLevel="0" collapsed="false">
      <c r="A109" s="4"/>
      <c r="B109" s="4"/>
      <c r="C109" s="4"/>
      <c r="D109" s="4"/>
      <c r="E109" s="4" t="str">
        <f aca="false">IF(B109="","No data given",IF(F109&lt;=D109,"Pass",IF(F109&lt;=(D109+C109),"No Impact","Fail")))</f>
        <v>No data given</v>
      </c>
      <c r="F109" s="5" t="str">
        <f aca="false">IF(B109="","No data given",ABS(A109-B109))</f>
        <v>No data given</v>
      </c>
      <c r="G109" s="6" t="str">
        <f aca="false">IF(B109="","No data given",IF(E109&lt;&gt;"Fail",0,F109/A109))</f>
        <v>No data given</v>
      </c>
    </row>
    <row r="110" customFormat="false" ht="15" hidden="false" customHeight="false" outlineLevel="0" collapsed="false">
      <c r="A110" s="4"/>
      <c r="B110" s="4"/>
      <c r="C110" s="4"/>
      <c r="D110" s="4"/>
      <c r="E110" s="4" t="str">
        <f aca="false">IF(B110="","No data given",IF(F110&lt;=D110,"Pass",IF(F110&lt;=(D110+C110),"No Impact","Fail")))</f>
        <v>No data given</v>
      </c>
      <c r="F110" s="5" t="str">
        <f aca="false">IF(B110="","No data given",ABS(A110-B110))</f>
        <v>No data given</v>
      </c>
      <c r="G110" s="6" t="str">
        <f aca="false">IF(B110="","No data given",IF(E110&lt;&gt;"Fail",0,F110/A110))</f>
        <v>No data given</v>
      </c>
    </row>
    <row r="111" customFormat="false" ht="15" hidden="false" customHeight="false" outlineLevel="0" collapsed="false">
      <c r="A111" s="4"/>
      <c r="B111" s="4"/>
      <c r="C111" s="4"/>
      <c r="D111" s="4"/>
      <c r="E111" s="4" t="str">
        <f aca="false">IF(B111="","No data given",IF(F111&lt;=D111,"Pass",IF(F111&lt;=(D111+C111),"No Impact","Fail")))</f>
        <v>No data given</v>
      </c>
      <c r="F111" s="5" t="str">
        <f aca="false">IF(B111="","No data given",ABS(A111-B111))</f>
        <v>No data given</v>
      </c>
      <c r="G111" s="6" t="str">
        <f aca="false">IF(B111="","No data given",IF(E111&lt;&gt;"Fail",0,F111/A111))</f>
        <v>No data given</v>
      </c>
    </row>
    <row r="112" customFormat="false" ht="15" hidden="false" customHeight="false" outlineLevel="0" collapsed="false">
      <c r="A112" s="4"/>
      <c r="B112" s="4"/>
      <c r="C112" s="4"/>
      <c r="D112" s="4"/>
      <c r="E112" s="4" t="str">
        <f aca="false">IF(B112="","No data given",IF(F112&lt;=D112,"Pass",IF(F112&lt;=(D112+C112),"No Impact","Fail")))</f>
        <v>No data given</v>
      </c>
      <c r="F112" s="5" t="str">
        <f aca="false">IF(B112="","No data given",ABS(A112-B112))</f>
        <v>No data given</v>
      </c>
      <c r="G112" s="6" t="str">
        <f aca="false">IF(B112="","No data given",IF(E112&lt;&gt;"Fail",0,F112/A112))</f>
        <v>No data given</v>
      </c>
    </row>
    <row r="113" customFormat="false" ht="15" hidden="false" customHeight="false" outlineLevel="0" collapsed="false">
      <c r="A113" s="4"/>
      <c r="B113" s="4"/>
      <c r="C113" s="4"/>
      <c r="D113" s="4"/>
      <c r="E113" s="4" t="str">
        <f aca="false">IF(B113="","No data given",IF(F113&lt;=D113,"Pass",IF(F113&lt;=(D113+C113),"No Impact","Fail")))</f>
        <v>No data given</v>
      </c>
      <c r="F113" s="5" t="str">
        <f aca="false">IF(B113="","No data given",ABS(A113-B113))</f>
        <v>No data given</v>
      </c>
      <c r="G113" s="6" t="str">
        <f aca="false">IF(B113="","No data given",IF(E113&lt;&gt;"Fail",0,F113/A113))</f>
        <v>No data given</v>
      </c>
    </row>
    <row r="114" customFormat="false" ht="15" hidden="false" customHeight="false" outlineLevel="0" collapsed="false">
      <c r="A114" s="4"/>
      <c r="B114" s="4"/>
      <c r="C114" s="4"/>
      <c r="D114" s="4"/>
      <c r="E114" s="4" t="str">
        <f aca="false">IF(B114="","No data given",IF(F114&lt;=D114,"Pass",IF(F114&lt;=(D114+C114),"No Impact","Fail")))</f>
        <v>No data given</v>
      </c>
      <c r="F114" s="5" t="str">
        <f aca="false">IF(B114="","No data given",ABS(A114-B114))</f>
        <v>No data given</v>
      </c>
      <c r="G114" s="6" t="str">
        <f aca="false">IF(B114="","No data given",IF(E114&lt;&gt;"Fail",0,F114/A114))</f>
        <v>No data given</v>
      </c>
    </row>
    <row r="115" customFormat="false" ht="15" hidden="false" customHeight="false" outlineLevel="0" collapsed="false">
      <c r="A115" s="4"/>
      <c r="B115" s="4"/>
      <c r="C115" s="4"/>
      <c r="D115" s="4"/>
      <c r="E115" s="4" t="str">
        <f aca="false">IF(B115="","No data given",IF(F115&lt;=D115,"Pass",IF(F115&lt;=(D115+C115),"No Impact","Fail")))</f>
        <v>No data given</v>
      </c>
      <c r="F115" s="5" t="str">
        <f aca="false">IF(B115="","No data given",ABS(A115-B115))</f>
        <v>No data given</v>
      </c>
      <c r="G115" s="6" t="str">
        <f aca="false">IF(B115="","No data given",IF(E115&lt;&gt;"Fail",0,F115/A115))</f>
        <v>No data given</v>
      </c>
    </row>
    <row r="116" customFormat="false" ht="15" hidden="false" customHeight="false" outlineLevel="0" collapsed="false">
      <c r="A116" s="4"/>
      <c r="B116" s="4"/>
      <c r="C116" s="4"/>
      <c r="D116" s="4"/>
      <c r="E116" s="4" t="str">
        <f aca="false">IF(B116="","No data given",IF(F116&lt;=D116,"Pass",IF(F116&lt;=(D116+C116),"No Impact","Fail")))</f>
        <v>No data given</v>
      </c>
      <c r="F116" s="5" t="str">
        <f aca="false">IF(B116="","No data given",ABS(A116-B116))</f>
        <v>No data given</v>
      </c>
      <c r="G116" s="6" t="str">
        <f aca="false">IF(B116="","No data given",IF(E116&lt;&gt;"Fail",0,F116/A116))</f>
        <v>No data given</v>
      </c>
    </row>
    <row r="117" customFormat="false" ht="15" hidden="false" customHeight="false" outlineLevel="0" collapsed="false">
      <c r="A117" s="4"/>
      <c r="B117" s="4"/>
      <c r="C117" s="4"/>
      <c r="D117" s="4"/>
      <c r="E117" s="4" t="str">
        <f aca="false">IF(B117="","No data given",IF(F117&lt;=D117,"Pass",IF(F117&lt;=(D117+C117),"No Impact","Fail")))</f>
        <v>No data given</v>
      </c>
      <c r="F117" s="5" t="str">
        <f aca="false">IF(B117="","No data given",ABS(A117-B117))</f>
        <v>No data given</v>
      </c>
      <c r="G117" s="6" t="str">
        <f aca="false">IF(B117="","No data given",IF(E117&lt;&gt;"Fail",0,F117/A117))</f>
        <v>No data given</v>
      </c>
    </row>
    <row r="118" customFormat="false" ht="15" hidden="false" customHeight="false" outlineLevel="0" collapsed="false">
      <c r="A118" s="4"/>
      <c r="B118" s="4"/>
      <c r="C118" s="4"/>
      <c r="D118" s="4"/>
      <c r="E118" s="4" t="str">
        <f aca="false">IF(B118="","No data given",IF(F118&lt;=D118,"Pass",IF(F118&lt;=(D118+C118),"No Impact","Fail")))</f>
        <v>No data given</v>
      </c>
      <c r="F118" s="5" t="str">
        <f aca="false">IF(B118="","No data given",ABS(A118-B118))</f>
        <v>No data given</v>
      </c>
      <c r="G118" s="6" t="str">
        <f aca="false">IF(B118="","No data given",IF(E118&lt;&gt;"Fail",0,F118/A118))</f>
        <v>No data given</v>
      </c>
    </row>
    <row r="119" customFormat="false" ht="15" hidden="false" customHeight="false" outlineLevel="0" collapsed="false">
      <c r="A119" s="4"/>
      <c r="B119" s="4"/>
      <c r="C119" s="4"/>
      <c r="D119" s="4"/>
      <c r="E119" s="4" t="str">
        <f aca="false">IF(B119="","No data given",IF(F119&lt;=D119,"Pass",IF(F119&lt;=(D119+C119),"No Impact","Fail")))</f>
        <v>No data given</v>
      </c>
      <c r="F119" s="5" t="str">
        <f aca="false">IF(B119="","No data given",ABS(A119-B119))</f>
        <v>No data given</v>
      </c>
      <c r="G119" s="6" t="str">
        <f aca="false">IF(B119="","No data given",IF(E119&lt;&gt;"Fail",0,F119/A119))</f>
        <v>No data given</v>
      </c>
    </row>
    <row r="120" customFormat="false" ht="15" hidden="false" customHeight="false" outlineLevel="0" collapsed="false">
      <c r="A120" s="4"/>
      <c r="B120" s="4"/>
      <c r="C120" s="4"/>
      <c r="D120" s="4"/>
      <c r="E120" s="4" t="str">
        <f aca="false">IF(B120="","No data given",IF(F120&lt;=D120,"Pass",IF(F120&lt;=(D120+C120),"No Impact","Fail")))</f>
        <v>No data given</v>
      </c>
      <c r="F120" s="5" t="str">
        <f aca="false">IF(B120="","No data given",ABS(A120-B120))</f>
        <v>No data given</v>
      </c>
      <c r="G120" s="6" t="str">
        <f aca="false">IF(B120="","No data given",IF(E120&lt;&gt;"Fail",0,F120/A120))</f>
        <v>No data given</v>
      </c>
    </row>
    <row r="121" customFormat="false" ht="15" hidden="false" customHeight="false" outlineLevel="0" collapsed="false">
      <c r="A121" s="4"/>
      <c r="B121" s="4"/>
      <c r="C121" s="4"/>
      <c r="D121" s="4"/>
      <c r="E121" s="4" t="str">
        <f aca="false">IF(B121="","No data given",IF(F121&lt;=D121,"Pass",IF(F121&lt;=(D121+C121),"No Impact","Fail")))</f>
        <v>No data given</v>
      </c>
      <c r="F121" s="5" t="str">
        <f aca="false">IF(B121="","No data given",ABS(A121-B121))</f>
        <v>No data given</v>
      </c>
      <c r="G121" s="6" t="str">
        <f aca="false">IF(B121="","No data given",IF(E121&lt;&gt;"Fail",0,F121/A121))</f>
        <v>No data given</v>
      </c>
    </row>
    <row r="122" customFormat="false" ht="15" hidden="false" customHeight="false" outlineLevel="0" collapsed="false">
      <c r="A122" s="4"/>
      <c r="B122" s="4"/>
      <c r="C122" s="4"/>
      <c r="D122" s="4"/>
      <c r="E122" s="4" t="str">
        <f aca="false">IF(B122="","No data given",IF(F122&lt;=D122,"Pass",IF(F122&lt;=(D122+C122),"No Impact","Fail")))</f>
        <v>No data given</v>
      </c>
      <c r="F122" s="5" t="str">
        <f aca="false">IF(B122="","No data given",ABS(A122-B122))</f>
        <v>No data given</v>
      </c>
      <c r="G122" s="6" t="str">
        <f aca="false">IF(B122="","No data given",IF(E122&lt;&gt;"Fail",0,F122/A122))</f>
        <v>No data given</v>
      </c>
    </row>
    <row r="123" customFormat="false" ht="15" hidden="false" customHeight="false" outlineLevel="0" collapsed="false">
      <c r="A123" s="4"/>
      <c r="B123" s="4"/>
      <c r="C123" s="4"/>
      <c r="D123" s="4"/>
      <c r="E123" s="4" t="str">
        <f aca="false">IF(B123="","No data given",IF(F123&lt;=D123,"Pass",IF(F123&lt;=(D123+C123),"No Impact","Fail")))</f>
        <v>No data given</v>
      </c>
      <c r="F123" s="5" t="str">
        <f aca="false">IF(B123="","No data given",ABS(A123-B123))</f>
        <v>No data given</v>
      </c>
      <c r="G123" s="6" t="str">
        <f aca="false">IF(B123="","No data given",IF(E123&lt;&gt;"Fail",0,F123/A123))</f>
        <v>No data given</v>
      </c>
    </row>
    <row r="124" customFormat="false" ht="15" hidden="false" customHeight="false" outlineLevel="0" collapsed="false">
      <c r="A124" s="4"/>
      <c r="B124" s="4"/>
      <c r="C124" s="4"/>
      <c r="D124" s="4"/>
      <c r="E124" s="4" t="str">
        <f aca="false">IF(B124="","No data given",IF(F124&lt;=D124,"Pass",IF(F124&lt;=(D124+C124),"No Impact","Fail")))</f>
        <v>No data given</v>
      </c>
      <c r="F124" s="5" t="str">
        <f aca="false">IF(B124="","No data given",ABS(A124-B124))</f>
        <v>No data given</v>
      </c>
      <c r="G124" s="6" t="str">
        <f aca="false">IF(B124="","No data given",IF(E124&lt;&gt;"Fail",0,F124/A124))</f>
        <v>No data given</v>
      </c>
    </row>
    <row r="125" customFormat="false" ht="15" hidden="false" customHeight="false" outlineLevel="0" collapsed="false">
      <c r="A125" s="4"/>
      <c r="B125" s="4"/>
      <c r="C125" s="4"/>
      <c r="D125" s="4"/>
      <c r="E125" s="4" t="str">
        <f aca="false">IF(B125="","No data given",IF(F125&lt;=D125,"Pass",IF(F125&lt;=(D125+C125),"No Impact","Fail")))</f>
        <v>No data given</v>
      </c>
      <c r="F125" s="5" t="str">
        <f aca="false">IF(B125="","No data given",ABS(A125-B125))</f>
        <v>No data given</v>
      </c>
      <c r="G125" s="6" t="str">
        <f aca="false">IF(B125="","No data given",IF(E125&lt;&gt;"Fail",0,F125/A125))</f>
        <v>No data given</v>
      </c>
    </row>
    <row r="126" customFormat="false" ht="15" hidden="false" customHeight="false" outlineLevel="0" collapsed="false">
      <c r="A126" s="4"/>
      <c r="B126" s="4"/>
      <c r="C126" s="4"/>
      <c r="D126" s="4"/>
      <c r="E126" s="4" t="str">
        <f aca="false">IF(B126="","No data given",IF(F126&lt;=D126,"Pass",IF(F126&lt;=(D126+C126),"No Impact","Fail")))</f>
        <v>No data given</v>
      </c>
      <c r="F126" s="5" t="str">
        <f aca="false">IF(B126="","No data given",ABS(A126-B126))</f>
        <v>No data given</v>
      </c>
      <c r="G126" s="6" t="str">
        <f aca="false">IF(B126="","No data given",IF(E126&lt;&gt;"Fail",0,F126/A126))</f>
        <v>No data given</v>
      </c>
    </row>
    <row r="127" customFormat="false" ht="15" hidden="false" customHeight="false" outlineLevel="0" collapsed="false">
      <c r="A127" s="4"/>
      <c r="B127" s="4"/>
      <c r="C127" s="4"/>
      <c r="D127" s="4"/>
      <c r="E127" s="4" t="str">
        <f aca="false">IF(B127="","No data given",IF(F127&lt;=D127,"Pass",IF(F127&lt;=(D127+C127),"No Impact","Fail")))</f>
        <v>No data given</v>
      </c>
      <c r="F127" s="5" t="str">
        <f aca="false">IF(B127="","No data given",ABS(A127-B127))</f>
        <v>No data given</v>
      </c>
      <c r="G127" s="6" t="str">
        <f aca="false">IF(B127="","No data given",IF(E127&lt;&gt;"Fail",0,F127/A127))</f>
        <v>No data given</v>
      </c>
    </row>
    <row r="128" customFormat="false" ht="15" hidden="false" customHeight="false" outlineLevel="0" collapsed="false">
      <c r="A128" s="4"/>
      <c r="B128" s="4"/>
      <c r="C128" s="4"/>
      <c r="D128" s="4"/>
      <c r="E128" s="4" t="str">
        <f aca="false">IF(B128="","No data given",IF(F128&lt;=D128,"Pass",IF(F128&lt;=(D128+C128),"No Impact","Fail")))</f>
        <v>No data given</v>
      </c>
      <c r="F128" s="5" t="str">
        <f aca="false">IF(B128="","No data given",ABS(A128-B128))</f>
        <v>No data given</v>
      </c>
      <c r="G128" s="6" t="str">
        <f aca="false">IF(B128="","No data given",IF(E128&lt;&gt;"Fail",0,F128/A128))</f>
        <v>No data given</v>
      </c>
    </row>
    <row r="129" customFormat="false" ht="15" hidden="false" customHeight="false" outlineLevel="0" collapsed="false">
      <c r="A129" s="4"/>
      <c r="B129" s="4"/>
      <c r="C129" s="4"/>
      <c r="D129" s="4"/>
      <c r="E129" s="4" t="str">
        <f aca="false">IF(B129="","No data given",IF(F129&lt;=D129,"Pass",IF(F129&lt;=(D129+C129),"No Impact","Fail")))</f>
        <v>No data given</v>
      </c>
      <c r="F129" s="5" t="str">
        <f aca="false">IF(B129="","No data given",ABS(A129-B129))</f>
        <v>No data given</v>
      </c>
      <c r="G129" s="6" t="str">
        <f aca="false">IF(B129="","No data given",IF(E129&lt;&gt;"Fail",0,F129/A129))</f>
        <v>No data given</v>
      </c>
    </row>
    <row r="130" customFormat="false" ht="15" hidden="false" customHeight="false" outlineLevel="0" collapsed="false">
      <c r="A130" s="4"/>
      <c r="B130" s="4"/>
      <c r="C130" s="4"/>
      <c r="D130" s="4"/>
      <c r="E130" s="4" t="str">
        <f aca="false">IF(B130="","No data given",IF(F130&lt;=D130,"Pass",IF(F130&lt;=(D130+C130),"No Impact","Fail")))</f>
        <v>No data given</v>
      </c>
      <c r="F130" s="5" t="str">
        <f aca="false">IF(B130="","No data given",ABS(A130-B130))</f>
        <v>No data given</v>
      </c>
      <c r="G130" s="6" t="str">
        <f aca="false">IF(B130="","No data given",IF(E130&lt;&gt;"Fail",0,F130/A130))</f>
        <v>No data given</v>
      </c>
    </row>
    <row r="131" customFormat="false" ht="15" hidden="false" customHeight="false" outlineLevel="0" collapsed="false">
      <c r="A131" s="4"/>
      <c r="B131" s="4"/>
      <c r="C131" s="4"/>
      <c r="D131" s="4"/>
      <c r="E131" s="4" t="str">
        <f aca="false">IF(B131="","No data given",IF(F131&lt;=D131,"Pass",IF(F131&lt;=(D131+C131),"No Impact","Fail")))</f>
        <v>No data given</v>
      </c>
      <c r="F131" s="5" t="str">
        <f aca="false">IF(B131="","No data given",ABS(A131-B131))</f>
        <v>No data given</v>
      </c>
      <c r="G131" s="6" t="str">
        <f aca="false">IF(B131="","No data given",IF(E131&lt;&gt;"Fail",0,F131/A131))</f>
        <v>No data given</v>
      </c>
    </row>
    <row r="132" customFormat="false" ht="15" hidden="false" customHeight="false" outlineLevel="0" collapsed="false">
      <c r="A132" s="4"/>
      <c r="B132" s="4"/>
      <c r="C132" s="4"/>
      <c r="D132" s="4"/>
      <c r="E132" s="4" t="str">
        <f aca="false">IF(B132="","No data given",IF(F132&lt;=D132,"Pass",IF(F132&lt;=(D132+C132),"No Impact","Fail")))</f>
        <v>No data given</v>
      </c>
      <c r="F132" s="5" t="str">
        <f aca="false">IF(B132="","No data given",ABS(A132-B132))</f>
        <v>No data given</v>
      </c>
      <c r="G132" s="6" t="str">
        <f aca="false">IF(B132="","No data given",IF(E132&lt;&gt;"Fail",0,F132/A132))</f>
        <v>No data given</v>
      </c>
    </row>
    <row r="133" customFormat="false" ht="15" hidden="false" customHeight="false" outlineLevel="0" collapsed="false">
      <c r="A133" s="4"/>
      <c r="B133" s="4"/>
      <c r="C133" s="4"/>
      <c r="D133" s="4"/>
      <c r="E133" s="4" t="str">
        <f aca="false">IF(B133="","No data given",IF(F133&lt;=D133,"Pass",IF(F133&lt;=(D133+C133),"No Impact","Fail")))</f>
        <v>No data given</v>
      </c>
      <c r="F133" s="5" t="str">
        <f aca="false">IF(B133="","No data given",ABS(A133-B133))</f>
        <v>No data given</v>
      </c>
      <c r="G133" s="6" t="str">
        <f aca="false">IF(B133="","No data given",IF(E133&lt;&gt;"Fail",0,F133/A133))</f>
        <v>No data given</v>
      </c>
    </row>
    <row r="134" customFormat="false" ht="15" hidden="false" customHeight="false" outlineLevel="0" collapsed="false">
      <c r="A134" s="4"/>
      <c r="B134" s="4"/>
      <c r="C134" s="4"/>
      <c r="D134" s="4"/>
      <c r="E134" s="4" t="str">
        <f aca="false">IF(B134="","No data given",IF(F134&lt;=D134,"Pass",IF(F134&lt;=(D134+C134),"No Impact","Fail")))</f>
        <v>No data given</v>
      </c>
      <c r="F134" s="5" t="str">
        <f aca="false">IF(B134="","No data given",ABS(A134-B134))</f>
        <v>No data given</v>
      </c>
      <c r="G134" s="6" t="str">
        <f aca="false">IF(B134="","No data given",IF(E134&lt;&gt;"Fail",0,F134/A134))</f>
        <v>No data given</v>
      </c>
    </row>
    <row r="135" customFormat="false" ht="15" hidden="false" customHeight="false" outlineLevel="0" collapsed="false">
      <c r="A135" s="4"/>
      <c r="B135" s="4"/>
      <c r="C135" s="4"/>
      <c r="D135" s="4"/>
      <c r="E135" s="4" t="str">
        <f aca="false">IF(B135="","No data given",IF(F135&lt;=D135,"Pass",IF(F135&lt;=(D135+C135),"No Impact","Fail")))</f>
        <v>No data given</v>
      </c>
      <c r="F135" s="5" t="str">
        <f aca="false">IF(B135="","No data given",ABS(A135-B135))</f>
        <v>No data given</v>
      </c>
      <c r="G135" s="6" t="str">
        <f aca="false">IF(B135="","No data given",IF(E135&lt;&gt;"Fail",0,F135/A135))</f>
        <v>No data given</v>
      </c>
    </row>
    <row r="136" customFormat="false" ht="15" hidden="false" customHeight="false" outlineLevel="0" collapsed="false">
      <c r="A136" s="4"/>
      <c r="B136" s="4"/>
      <c r="C136" s="4"/>
      <c r="D136" s="4"/>
      <c r="E136" s="4" t="str">
        <f aca="false">IF(B136="","No data given",IF(F136&lt;=D136,"Pass",IF(F136&lt;=(D136+C136),"No Impact","Fail")))</f>
        <v>No data given</v>
      </c>
      <c r="F136" s="5" t="str">
        <f aca="false">IF(B136="","No data given",ABS(A136-B136))</f>
        <v>No data given</v>
      </c>
      <c r="G136" s="6" t="str">
        <f aca="false">IF(B136="","No data given",IF(E136&lt;&gt;"Fail",0,F136/A136))</f>
        <v>No data given</v>
      </c>
    </row>
    <row r="137" customFormat="false" ht="15" hidden="false" customHeight="false" outlineLevel="0" collapsed="false">
      <c r="A137" s="4"/>
      <c r="B137" s="4"/>
      <c r="C137" s="4"/>
      <c r="D137" s="4"/>
      <c r="E137" s="4" t="str">
        <f aca="false">IF(B137="","No data given",IF(F137&lt;=D137,"Pass",IF(F137&lt;=(D137+C137),"No Impact","Fail")))</f>
        <v>No data given</v>
      </c>
      <c r="F137" s="5" t="str">
        <f aca="false">IF(B137="","No data given",ABS(A137-B137))</f>
        <v>No data given</v>
      </c>
      <c r="G137" s="6" t="str">
        <f aca="false">IF(B137="","No data given",IF(E137&lt;&gt;"Fail",0,F137/A137))</f>
        <v>No data given</v>
      </c>
    </row>
    <row r="138" customFormat="false" ht="15" hidden="false" customHeight="false" outlineLevel="0" collapsed="false">
      <c r="A138" s="4"/>
      <c r="B138" s="4"/>
      <c r="C138" s="4"/>
      <c r="D138" s="4"/>
      <c r="E138" s="4" t="str">
        <f aca="false">IF(B138="","No data given",IF(F138&lt;=D138,"Pass",IF(F138&lt;=(D138+C138),"No Impact","Fail")))</f>
        <v>No data given</v>
      </c>
      <c r="F138" s="5" t="str">
        <f aca="false">IF(B138="","No data given",ABS(A138-B138))</f>
        <v>No data given</v>
      </c>
      <c r="G138" s="6" t="str">
        <f aca="false">IF(B138="","No data given",IF(E138&lt;&gt;"Fail",0,F138/A138))</f>
        <v>No data given</v>
      </c>
    </row>
    <row r="139" customFormat="false" ht="15" hidden="false" customHeight="false" outlineLevel="0" collapsed="false">
      <c r="A139" s="4"/>
      <c r="B139" s="4"/>
      <c r="C139" s="4"/>
      <c r="D139" s="4"/>
      <c r="E139" s="4" t="str">
        <f aca="false">IF(B139="","No data given",IF(F139&lt;=D139,"Pass",IF(F139&lt;=(D139+C139),"No Impact","Fail")))</f>
        <v>No data given</v>
      </c>
      <c r="F139" s="5" t="str">
        <f aca="false">IF(B139="","No data given",ABS(A139-B139))</f>
        <v>No data given</v>
      </c>
      <c r="G139" s="6" t="str">
        <f aca="false">IF(B139="","No data given",IF(E139&lt;&gt;"Fail",0,F139/A139))</f>
        <v>No data given</v>
      </c>
    </row>
    <row r="140" customFormat="false" ht="15" hidden="false" customHeight="false" outlineLevel="0" collapsed="false">
      <c r="A140" s="4"/>
      <c r="B140" s="4"/>
      <c r="C140" s="4"/>
      <c r="D140" s="4"/>
      <c r="E140" s="4" t="str">
        <f aca="false">IF(B140="","No data given",IF(F140&lt;=D140,"Pass",IF(F140&lt;=(D140+C140),"No Impact","Fail")))</f>
        <v>No data given</v>
      </c>
      <c r="F140" s="5" t="str">
        <f aca="false">IF(B140="","No data given",ABS(A140-B140))</f>
        <v>No data given</v>
      </c>
      <c r="G140" s="6" t="str">
        <f aca="false">IF(B140="","No data given",IF(E140&lt;&gt;"Fail",0,F140/A140))</f>
        <v>No data given</v>
      </c>
    </row>
    <row r="141" customFormat="false" ht="15" hidden="false" customHeight="false" outlineLevel="0" collapsed="false">
      <c r="A141" s="4"/>
      <c r="B141" s="4"/>
      <c r="C141" s="4"/>
      <c r="D141" s="4"/>
      <c r="E141" s="4" t="str">
        <f aca="false">IF(B141="","No data given",IF(F141&lt;=D141,"Pass",IF(F141&lt;=(D141+C141),"No Impact","Fail")))</f>
        <v>No data given</v>
      </c>
      <c r="F141" s="5" t="str">
        <f aca="false">IF(B141="","No data given",ABS(A141-B141))</f>
        <v>No data given</v>
      </c>
      <c r="G141" s="6" t="str">
        <f aca="false">IF(B141="","No data given",IF(E141&lt;&gt;"Fail",0,F141/A141))</f>
        <v>No data given</v>
      </c>
    </row>
    <row r="142" customFormat="false" ht="15" hidden="false" customHeight="false" outlineLevel="0" collapsed="false">
      <c r="A142" s="4"/>
      <c r="B142" s="4"/>
      <c r="C142" s="4"/>
      <c r="D142" s="4"/>
      <c r="E142" s="4" t="str">
        <f aca="false">IF(B142="","No data given",IF(F142&lt;=D142,"Pass",IF(F142&lt;=(D142+C142),"No Impact","Fail")))</f>
        <v>No data given</v>
      </c>
      <c r="F142" s="5" t="str">
        <f aca="false">IF(B142="","No data given",ABS(A142-B142))</f>
        <v>No data given</v>
      </c>
      <c r="G142" s="6" t="str">
        <f aca="false">IF(B142="","No data given",IF(E142&lt;&gt;"Fail",0,F142/A142))</f>
        <v>No data given</v>
      </c>
    </row>
    <row r="143" customFormat="false" ht="15" hidden="false" customHeight="false" outlineLevel="0" collapsed="false">
      <c r="A143" s="4"/>
      <c r="B143" s="4"/>
      <c r="C143" s="4"/>
      <c r="D143" s="4"/>
      <c r="E143" s="4" t="str">
        <f aca="false">IF(B143="","No data given",IF(F143&lt;=D143,"Pass",IF(F143&lt;=(D143+C143),"No Impact","Fail")))</f>
        <v>No data given</v>
      </c>
      <c r="F143" s="5" t="str">
        <f aca="false">IF(B143="","No data given",ABS(A143-B143))</f>
        <v>No data given</v>
      </c>
      <c r="G143" s="6" t="str">
        <f aca="false">IF(B143="","No data given",IF(E143&lt;&gt;"Fail",0,F143/A143))</f>
        <v>No data given</v>
      </c>
    </row>
    <row r="144" customFormat="false" ht="15" hidden="false" customHeight="false" outlineLevel="0" collapsed="false">
      <c r="A144" s="4"/>
      <c r="B144" s="4"/>
      <c r="C144" s="4"/>
      <c r="D144" s="4"/>
      <c r="E144" s="4" t="str">
        <f aca="false">IF(B144="","No data given",IF(F144&lt;=D144,"Pass",IF(F144&lt;=(D144+C144),"No Impact","Fail")))</f>
        <v>No data given</v>
      </c>
      <c r="F144" s="5" t="str">
        <f aca="false">IF(B144="","No data given",ABS(A144-B144))</f>
        <v>No data given</v>
      </c>
      <c r="G144" s="6" t="str">
        <f aca="false">IF(B144="","No data given",IF(E144&lt;&gt;"Fail",0,F144/A144))</f>
        <v>No data given</v>
      </c>
    </row>
    <row r="145" customFormat="false" ht="15" hidden="false" customHeight="false" outlineLevel="0" collapsed="false">
      <c r="A145" s="4"/>
      <c r="B145" s="4"/>
      <c r="C145" s="4"/>
      <c r="D145" s="4"/>
      <c r="E145" s="4" t="str">
        <f aca="false">IF(B145="","No data given",IF(F145&lt;=D145,"Pass",IF(F145&lt;=(D145+C145),"No Impact","Fail")))</f>
        <v>No data given</v>
      </c>
      <c r="F145" s="5" t="str">
        <f aca="false">IF(B145="","No data given",ABS(A145-B145))</f>
        <v>No data given</v>
      </c>
      <c r="G145" s="6" t="str">
        <f aca="false">IF(B145="","No data given",IF(E145&lt;&gt;"Fail",0,F145/A145))</f>
        <v>No data given</v>
      </c>
    </row>
    <row r="146" customFormat="false" ht="15" hidden="false" customHeight="false" outlineLevel="0" collapsed="false">
      <c r="A146" s="4"/>
      <c r="B146" s="4"/>
      <c r="C146" s="4"/>
      <c r="D146" s="4"/>
      <c r="E146" s="4" t="str">
        <f aca="false">IF(B146="","No data given",IF(F146&lt;=D146,"Pass",IF(F146&lt;=(D146+C146),"No Impact","Fail")))</f>
        <v>No data given</v>
      </c>
      <c r="F146" s="5" t="str">
        <f aca="false">IF(B146="","No data given",ABS(A146-B146))</f>
        <v>No data given</v>
      </c>
      <c r="G146" s="6" t="str">
        <f aca="false">IF(B146="","No data given",IF(E146&lt;&gt;"Fail",0,F146/A146))</f>
        <v>No data given</v>
      </c>
    </row>
    <row r="147" customFormat="false" ht="15" hidden="false" customHeight="false" outlineLevel="0" collapsed="false">
      <c r="A147" s="4"/>
      <c r="B147" s="4"/>
      <c r="C147" s="4"/>
      <c r="D147" s="4"/>
      <c r="E147" s="4" t="str">
        <f aca="false">IF(B147="","No data given",IF(F147&lt;=D147,"Pass",IF(F147&lt;=(D147+C147),"No Impact","Fail")))</f>
        <v>No data given</v>
      </c>
      <c r="F147" s="5" t="str">
        <f aca="false">IF(B147="","No data given",ABS(A147-B147))</f>
        <v>No data given</v>
      </c>
      <c r="G147" s="6" t="str">
        <f aca="false">IF(B147="","No data given",IF(E147&lt;&gt;"Fail",0,F147/A147))</f>
        <v>No data given</v>
      </c>
    </row>
    <row r="148" customFormat="false" ht="15" hidden="false" customHeight="false" outlineLevel="0" collapsed="false">
      <c r="A148" s="4"/>
      <c r="B148" s="4"/>
      <c r="C148" s="4"/>
      <c r="D148" s="4"/>
      <c r="E148" s="4" t="str">
        <f aca="false">IF(B148="","No data given",IF(F148&lt;=D148,"Pass",IF(F148&lt;=(D148+C148),"No Impact","Fail")))</f>
        <v>No data given</v>
      </c>
      <c r="F148" s="5" t="str">
        <f aca="false">IF(B148="","No data given",ABS(A148-B148))</f>
        <v>No data given</v>
      </c>
      <c r="G148" s="6" t="str">
        <f aca="false">IF(B148="","No data given",IF(E148&lt;&gt;"Fail",0,F148/A148))</f>
        <v>No data given</v>
      </c>
    </row>
    <row r="149" customFormat="false" ht="15" hidden="false" customHeight="false" outlineLevel="0" collapsed="false">
      <c r="A149" s="4"/>
      <c r="B149" s="4"/>
      <c r="C149" s="4"/>
      <c r="D149" s="4"/>
      <c r="E149" s="4" t="str">
        <f aca="false">IF(B149="","No data given",IF(F149&lt;=D149,"Pass",IF(F149&lt;=(D149+C149),"No Impact","Fail")))</f>
        <v>No data given</v>
      </c>
      <c r="F149" s="5" t="str">
        <f aca="false">IF(B149="","No data given",ABS(A149-B149))</f>
        <v>No data given</v>
      </c>
      <c r="G149" s="6" t="str">
        <f aca="false">IF(B149="","No data given",IF(E149&lt;&gt;"Fail",0,F149/A149))</f>
        <v>No data given</v>
      </c>
    </row>
    <row r="150" customFormat="false" ht="15" hidden="false" customHeight="false" outlineLevel="0" collapsed="false">
      <c r="A150" s="4"/>
      <c r="B150" s="4"/>
      <c r="C150" s="4"/>
      <c r="D150" s="4"/>
      <c r="E150" s="4" t="str">
        <f aca="false">IF(B150="","No data given",IF(F150&lt;=D150,"Pass",IF(F150&lt;=(D150+C150),"No Impact","Fail")))</f>
        <v>No data given</v>
      </c>
      <c r="F150" s="5" t="str">
        <f aca="false">IF(B150="","No data given",ABS(A150-B150))</f>
        <v>No data given</v>
      </c>
      <c r="G150" s="6" t="str">
        <f aca="false">IF(B150="","No data given",IF(E150&lt;&gt;"Fail",0,F150/A150))</f>
        <v>No data given</v>
      </c>
    </row>
    <row r="151" customFormat="false" ht="15" hidden="false" customHeight="false" outlineLevel="0" collapsed="false">
      <c r="A151" s="4"/>
      <c r="B151" s="4"/>
      <c r="C151" s="4"/>
      <c r="D151" s="4"/>
      <c r="E151" s="4" t="str">
        <f aca="false">IF(B151="","No data given",IF(F151&lt;=D151,"Pass",IF(F151&lt;=(D151+C151),"No Impact","Fail")))</f>
        <v>No data given</v>
      </c>
      <c r="F151" s="5" t="str">
        <f aca="false">IF(B151="","No data given",ABS(A151-B151))</f>
        <v>No data given</v>
      </c>
      <c r="G151" s="6" t="str">
        <f aca="false">IF(B151="","No data given",IF(E151&lt;&gt;"Fail",0,F151/A151))</f>
        <v>No data given</v>
      </c>
    </row>
    <row r="152" customFormat="false" ht="15" hidden="false" customHeight="false" outlineLevel="0" collapsed="false">
      <c r="A152" s="4"/>
      <c r="B152" s="4"/>
      <c r="C152" s="4"/>
      <c r="D152" s="4"/>
      <c r="E152" s="4" t="str">
        <f aca="false">IF(B152="","No data given",IF(F152&lt;=D152,"Pass",IF(F152&lt;=(D152+C152),"No Impact","Fail")))</f>
        <v>No data given</v>
      </c>
      <c r="F152" s="5" t="str">
        <f aca="false">IF(B152="","No data given",ABS(A152-B152))</f>
        <v>No data given</v>
      </c>
      <c r="G152" s="6" t="str">
        <f aca="false">IF(B152="","No data given",IF(E152&lt;&gt;"Fail",0,F152/A152))</f>
        <v>No data given</v>
      </c>
    </row>
    <row r="153" customFormat="false" ht="15" hidden="false" customHeight="false" outlineLevel="0" collapsed="false">
      <c r="A153" s="4"/>
      <c r="B153" s="4"/>
      <c r="C153" s="4"/>
      <c r="D153" s="4"/>
      <c r="E153" s="4" t="str">
        <f aca="false">IF(B153="","No data given",IF(F153&lt;=D153,"Pass",IF(F153&lt;=(D153+C153),"No Impact","Fail")))</f>
        <v>No data given</v>
      </c>
      <c r="F153" s="5" t="str">
        <f aca="false">IF(B153="","No data given",ABS(A153-B153))</f>
        <v>No data given</v>
      </c>
      <c r="G153" s="6" t="str">
        <f aca="false">IF(B153="","No data given",IF(E153&lt;&gt;"Fail",0,F153/A153))</f>
        <v>No data given</v>
      </c>
    </row>
    <row r="154" customFormat="false" ht="15" hidden="false" customHeight="false" outlineLevel="0" collapsed="false">
      <c r="A154" s="4"/>
      <c r="B154" s="4"/>
      <c r="C154" s="4"/>
      <c r="D154" s="4"/>
      <c r="E154" s="4" t="str">
        <f aca="false">IF(B154="","No data given",IF(F154&lt;=D154,"Pass",IF(F154&lt;=(D154+C154),"No Impact","Fail")))</f>
        <v>No data given</v>
      </c>
      <c r="F154" s="5" t="str">
        <f aca="false">IF(B154="","No data given",ABS(A154-B154))</f>
        <v>No data given</v>
      </c>
      <c r="G154" s="6" t="str">
        <f aca="false">IF(B154="","No data given",IF(E154&lt;&gt;"Fail",0,F154/A154))</f>
        <v>No data given</v>
      </c>
    </row>
    <row r="155" customFormat="false" ht="15" hidden="false" customHeight="false" outlineLevel="0" collapsed="false">
      <c r="A155" s="4"/>
      <c r="B155" s="4"/>
      <c r="C155" s="4"/>
      <c r="D155" s="4"/>
      <c r="E155" s="4" t="str">
        <f aca="false">IF(B155="","No data given",IF(F155&lt;=D155,"Pass",IF(F155&lt;=(D155+C155),"No Impact","Fail")))</f>
        <v>No data given</v>
      </c>
      <c r="F155" s="5" t="str">
        <f aca="false">IF(B155="","No data given",ABS(A155-B155))</f>
        <v>No data given</v>
      </c>
      <c r="G155" s="6" t="str">
        <f aca="false">IF(B155="","No data given",IF(E155&lt;&gt;"Fail",0,F155/A155))</f>
        <v>No data given</v>
      </c>
    </row>
    <row r="156" customFormat="false" ht="15" hidden="false" customHeight="false" outlineLevel="0" collapsed="false">
      <c r="A156" s="4"/>
      <c r="B156" s="4"/>
      <c r="C156" s="4"/>
      <c r="D156" s="4"/>
      <c r="E156" s="4" t="str">
        <f aca="false">IF(B156="","No data given",IF(F156&lt;=D156,"Pass",IF(F156&lt;=(D156+C156),"No Impact","Fail")))</f>
        <v>No data given</v>
      </c>
      <c r="F156" s="5" t="str">
        <f aca="false">IF(B156="","No data given",ABS(A156-B156))</f>
        <v>No data given</v>
      </c>
      <c r="G156" s="6" t="str">
        <f aca="false">IF(B156="","No data given",IF(E156&lt;&gt;"Fail",0,F156/A156))</f>
        <v>No data given</v>
      </c>
    </row>
    <row r="157" customFormat="false" ht="15" hidden="false" customHeight="false" outlineLevel="0" collapsed="false">
      <c r="A157" s="4"/>
      <c r="B157" s="4"/>
      <c r="C157" s="4"/>
      <c r="D157" s="4"/>
      <c r="E157" s="4" t="str">
        <f aca="false">IF(B157="","No data given",IF(F157&lt;=D157,"Pass",IF(F157&lt;=(D157+C157),"No Impact","Fail")))</f>
        <v>No data given</v>
      </c>
      <c r="F157" s="5" t="str">
        <f aca="false">IF(B157="","No data given",ABS(A157-B157))</f>
        <v>No data given</v>
      </c>
      <c r="G157" s="6" t="str">
        <f aca="false">IF(B157="","No data given",IF(E157&lt;&gt;"Fail",0,F157/A157))</f>
        <v>No data given</v>
      </c>
    </row>
    <row r="158" customFormat="false" ht="15" hidden="false" customHeight="false" outlineLevel="0" collapsed="false">
      <c r="A158" s="4"/>
      <c r="B158" s="4"/>
      <c r="C158" s="4"/>
      <c r="D158" s="4"/>
      <c r="E158" s="4" t="str">
        <f aca="false">IF(B158="","No data given",IF(F158&lt;=D158,"Pass",IF(F158&lt;=(D158+C158),"No Impact","Fail")))</f>
        <v>No data given</v>
      </c>
      <c r="F158" s="5" t="str">
        <f aca="false">IF(B158="","No data given",ABS(A158-B158))</f>
        <v>No data given</v>
      </c>
      <c r="G158" s="6" t="str">
        <f aca="false">IF(B158="","No data given",IF(E158&lt;&gt;"Fail",0,F158/A158))</f>
        <v>No data given</v>
      </c>
    </row>
    <row r="159" customFormat="false" ht="15" hidden="false" customHeight="false" outlineLevel="0" collapsed="false">
      <c r="A159" s="4"/>
      <c r="B159" s="4"/>
      <c r="C159" s="4"/>
      <c r="D159" s="4"/>
      <c r="E159" s="4" t="str">
        <f aca="false">IF(B159="","No data given",IF(F159&lt;=D159,"Pass",IF(F159&lt;=(D159+C159),"No Impact","Fail")))</f>
        <v>No data given</v>
      </c>
      <c r="F159" s="5" t="str">
        <f aca="false">IF(B159="","No data given",ABS(A159-B159))</f>
        <v>No data given</v>
      </c>
      <c r="G159" s="6" t="str">
        <f aca="false">IF(B159="","No data given",IF(E159&lt;&gt;"Fail",0,F159/A159))</f>
        <v>No data given</v>
      </c>
    </row>
    <row r="160" customFormat="false" ht="15" hidden="false" customHeight="false" outlineLevel="0" collapsed="false">
      <c r="A160" s="4"/>
      <c r="B160" s="4"/>
      <c r="C160" s="4"/>
      <c r="D160" s="4"/>
      <c r="E160" s="4" t="str">
        <f aca="false">IF(B160="","No data given",IF(F160&lt;=D160,"Pass",IF(F160&lt;=(D160+C160),"No Impact","Fail")))</f>
        <v>No data given</v>
      </c>
      <c r="F160" s="5" t="str">
        <f aca="false">IF(B160="","No data given",ABS(A160-B160))</f>
        <v>No data given</v>
      </c>
      <c r="G160" s="6" t="str">
        <f aca="false">IF(B160="","No data given",IF(E160&lt;&gt;"Fail",0,F160/A160))</f>
        <v>No data given</v>
      </c>
    </row>
    <row r="161" customFormat="false" ht="15" hidden="false" customHeight="false" outlineLevel="0" collapsed="false">
      <c r="A161" s="4"/>
      <c r="B161" s="4"/>
      <c r="C161" s="4"/>
      <c r="D161" s="4"/>
      <c r="E161" s="4" t="str">
        <f aca="false">IF(B161="","No data given",IF(F161&lt;=D161,"Pass",IF(F161&lt;=(D161+C161),"No Impact","Fail")))</f>
        <v>No data given</v>
      </c>
      <c r="F161" s="5" t="str">
        <f aca="false">IF(B161="","No data given",ABS(A161-B161))</f>
        <v>No data given</v>
      </c>
      <c r="G161" s="6" t="str">
        <f aca="false">IF(B161="","No data given",IF(E161&lt;&gt;"Fail",0,F161/A161))</f>
        <v>No data given</v>
      </c>
    </row>
    <row r="162" customFormat="false" ht="15" hidden="false" customHeight="false" outlineLevel="0" collapsed="false">
      <c r="A162" s="4"/>
      <c r="B162" s="4"/>
      <c r="C162" s="4"/>
      <c r="D162" s="4"/>
      <c r="E162" s="4" t="str">
        <f aca="false">IF(B162="","No data given",IF(F162&lt;=D162,"Pass",IF(F162&lt;=(D162+C162),"No Impact","Fail")))</f>
        <v>No data given</v>
      </c>
      <c r="F162" s="5" t="str">
        <f aca="false">IF(B162="","No data given",ABS(A162-B162))</f>
        <v>No data given</v>
      </c>
      <c r="G162" s="6" t="str">
        <f aca="false">IF(B162="","No data given",IF(E162&lt;&gt;"Fail",0,F162/A162))</f>
        <v>No data given</v>
      </c>
    </row>
    <row r="163" customFormat="false" ht="15" hidden="false" customHeight="false" outlineLevel="0" collapsed="false">
      <c r="A163" s="4"/>
      <c r="B163" s="4"/>
      <c r="C163" s="4"/>
      <c r="D163" s="4"/>
      <c r="E163" s="4" t="str">
        <f aca="false">IF(B163="","No data given",IF(F163&lt;=D163,"Pass",IF(F163&lt;=(D163+C163),"No Impact","Fail")))</f>
        <v>No data given</v>
      </c>
      <c r="F163" s="5" t="str">
        <f aca="false">IF(B163="","No data given",ABS(A163-B163))</f>
        <v>No data given</v>
      </c>
      <c r="G163" s="6" t="str">
        <f aca="false">IF(B163="","No data given",IF(E163&lt;&gt;"Fail",0,F163/A163))</f>
        <v>No data given</v>
      </c>
    </row>
    <row r="164" customFormat="false" ht="15" hidden="false" customHeight="false" outlineLevel="0" collapsed="false">
      <c r="A164" s="4"/>
      <c r="B164" s="4"/>
      <c r="C164" s="4"/>
      <c r="D164" s="4"/>
      <c r="E164" s="4" t="str">
        <f aca="false">IF(B164="","No data given",IF(F164&lt;=D164,"Pass",IF(F164&lt;=(D164+C164),"No Impact","Fail")))</f>
        <v>No data given</v>
      </c>
      <c r="F164" s="5" t="str">
        <f aca="false">IF(B164="","No data given",ABS(A164-B164))</f>
        <v>No data given</v>
      </c>
      <c r="G164" s="6" t="str">
        <f aca="false">IF(B164="","No data given",IF(E164&lt;&gt;"Fail",0,F164/A164))</f>
        <v>No data given</v>
      </c>
    </row>
    <row r="165" customFormat="false" ht="15" hidden="false" customHeight="false" outlineLevel="0" collapsed="false">
      <c r="A165" s="4"/>
      <c r="B165" s="4"/>
      <c r="C165" s="4"/>
      <c r="D165" s="4"/>
      <c r="E165" s="4" t="str">
        <f aca="false">IF(B165="","No data given",IF(F165&lt;=D165,"Pass",IF(F165&lt;=(D165+C165),"No Impact","Fail")))</f>
        <v>No data given</v>
      </c>
      <c r="F165" s="5" t="str">
        <f aca="false">IF(B165="","No data given",ABS(A165-B165))</f>
        <v>No data given</v>
      </c>
      <c r="G165" s="6" t="str">
        <f aca="false">IF(B165="","No data given",IF(E165&lt;&gt;"Fail",0,F165/A165))</f>
        <v>No data given</v>
      </c>
    </row>
    <row r="166" customFormat="false" ht="15" hidden="false" customHeight="false" outlineLevel="0" collapsed="false">
      <c r="A166" s="4"/>
      <c r="B166" s="4"/>
      <c r="C166" s="4"/>
      <c r="D166" s="4"/>
      <c r="E166" s="4" t="str">
        <f aca="false">IF(B166="","No data given",IF(F166&lt;=D166,"Pass",IF(F166&lt;=(D166+C166),"No Impact","Fail")))</f>
        <v>No data given</v>
      </c>
      <c r="F166" s="5" t="str">
        <f aca="false">IF(B166="","No data given",ABS(A166-B166))</f>
        <v>No data given</v>
      </c>
      <c r="G166" s="6" t="str">
        <f aca="false">IF(B166="","No data given",IF(E166&lt;&gt;"Fail",0,F166/A166))</f>
        <v>No data given</v>
      </c>
    </row>
    <row r="167" customFormat="false" ht="15" hidden="false" customHeight="false" outlineLevel="0" collapsed="false">
      <c r="A167" s="4"/>
      <c r="B167" s="4"/>
      <c r="C167" s="4"/>
      <c r="D167" s="4"/>
      <c r="E167" s="4" t="str">
        <f aca="false">IF(B167="","No data given",IF(F167&lt;=D167,"Pass",IF(F167&lt;=(D167+C167),"No Impact","Fail")))</f>
        <v>No data given</v>
      </c>
      <c r="F167" s="5" t="str">
        <f aca="false">IF(B167="","No data given",ABS(A167-B167))</f>
        <v>No data given</v>
      </c>
      <c r="G167" s="6" t="str">
        <f aca="false">IF(B167="","No data given",IF(E167&lt;&gt;"Fail",0,F167/A167))</f>
        <v>No data given</v>
      </c>
    </row>
    <row r="168" customFormat="false" ht="15" hidden="false" customHeight="false" outlineLevel="0" collapsed="false">
      <c r="A168" s="4"/>
      <c r="B168" s="4"/>
      <c r="C168" s="4"/>
      <c r="D168" s="4"/>
      <c r="E168" s="4" t="str">
        <f aca="false">IF(B168="","No data given",IF(F168&lt;=D168,"Pass",IF(F168&lt;=(D168+C168),"No Impact","Fail")))</f>
        <v>No data given</v>
      </c>
      <c r="F168" s="5" t="str">
        <f aca="false">IF(B168="","No data given",ABS(A168-B168))</f>
        <v>No data given</v>
      </c>
      <c r="G168" s="6" t="str">
        <f aca="false">IF(B168="","No data given",IF(E168&lt;&gt;"Fail",0,F168/A168))</f>
        <v>No data given</v>
      </c>
    </row>
    <row r="169" customFormat="false" ht="15" hidden="false" customHeight="false" outlineLevel="0" collapsed="false">
      <c r="A169" s="4"/>
      <c r="B169" s="4"/>
      <c r="C169" s="4"/>
      <c r="D169" s="4"/>
      <c r="E169" s="4" t="str">
        <f aca="false">IF(B169="","No data given",IF(F169&lt;=D169,"Pass",IF(F169&lt;=(D169+C169),"No Impact","Fail")))</f>
        <v>No data given</v>
      </c>
      <c r="F169" s="5" t="str">
        <f aca="false">IF(B169="","No data given",ABS(A169-B169))</f>
        <v>No data given</v>
      </c>
      <c r="G169" s="6" t="str">
        <f aca="false">IF(B169="","No data given",IF(E169&lt;&gt;"Fail",0,F169/A169))</f>
        <v>No data given</v>
      </c>
    </row>
    <row r="170" customFormat="false" ht="15" hidden="false" customHeight="false" outlineLevel="0" collapsed="false">
      <c r="A170" s="4"/>
      <c r="B170" s="4"/>
      <c r="C170" s="4"/>
      <c r="D170" s="4"/>
      <c r="E170" s="4" t="str">
        <f aca="false">IF(B170="","No data given",IF(F170&lt;=D170,"Pass",IF(F170&lt;=(D170+C170),"No Impact","Fail")))</f>
        <v>No data given</v>
      </c>
      <c r="F170" s="5" t="str">
        <f aca="false">IF(B170="","No data given",ABS(A170-B170))</f>
        <v>No data given</v>
      </c>
      <c r="G170" s="6" t="str">
        <f aca="false">IF(B170="","No data given",IF(E170&lt;&gt;"Fail",0,F170/A170))</f>
        <v>No data given</v>
      </c>
    </row>
    <row r="171" customFormat="false" ht="15" hidden="false" customHeight="false" outlineLevel="0" collapsed="false">
      <c r="A171" s="4"/>
      <c r="B171" s="4"/>
      <c r="C171" s="4"/>
      <c r="D171" s="4"/>
      <c r="E171" s="4" t="str">
        <f aca="false">IF(B171="","No data given",IF(F171&lt;=D171,"Pass",IF(F171&lt;=(D171+C171),"No Impact","Fail")))</f>
        <v>No data given</v>
      </c>
      <c r="F171" s="5" t="str">
        <f aca="false">IF(B171="","No data given",ABS(A171-B171))</f>
        <v>No data given</v>
      </c>
      <c r="G171" s="6" t="str">
        <f aca="false">IF(B171="","No data given",IF(E171&lt;&gt;"Fail",0,F171/A171))</f>
        <v>No data given</v>
      </c>
    </row>
    <row r="172" customFormat="false" ht="15" hidden="false" customHeight="false" outlineLevel="0" collapsed="false">
      <c r="A172" s="4"/>
      <c r="B172" s="4"/>
      <c r="C172" s="4"/>
      <c r="D172" s="4"/>
      <c r="E172" s="4" t="str">
        <f aca="false">IF(B172="","No data given",IF(F172&lt;=D172,"Pass",IF(F172&lt;=(D172+C172),"No Impact","Fail")))</f>
        <v>No data given</v>
      </c>
      <c r="F172" s="5" t="str">
        <f aca="false">IF(B172="","No data given",ABS(A172-B172))</f>
        <v>No data given</v>
      </c>
      <c r="G172" s="6" t="str">
        <f aca="false">IF(B172="","No data given",IF(E172&lt;&gt;"Fail",0,F172/A172))</f>
        <v>No data given</v>
      </c>
    </row>
    <row r="173" customFormat="false" ht="15" hidden="false" customHeight="false" outlineLevel="0" collapsed="false">
      <c r="A173" s="4"/>
      <c r="B173" s="4"/>
      <c r="C173" s="4"/>
      <c r="D173" s="4"/>
      <c r="E173" s="4" t="str">
        <f aca="false">IF(B173="","No data given",IF(F173&lt;=D173,"Pass",IF(F173&lt;=(D173+C173),"No Impact","Fail")))</f>
        <v>No data given</v>
      </c>
      <c r="F173" s="5" t="str">
        <f aca="false">IF(B173="","No data given",ABS(A173-B173))</f>
        <v>No data given</v>
      </c>
      <c r="G173" s="6" t="str">
        <f aca="false">IF(B173="","No data given",IF(E173&lt;&gt;"Fail",0,F173/A173))</f>
        <v>No data given</v>
      </c>
    </row>
    <row r="174" customFormat="false" ht="15" hidden="false" customHeight="false" outlineLevel="0" collapsed="false">
      <c r="A174" s="4"/>
      <c r="B174" s="4"/>
      <c r="C174" s="4"/>
      <c r="D174" s="4"/>
      <c r="E174" s="4" t="str">
        <f aca="false">IF(B174="","No data given",IF(F174&lt;=D174,"Pass",IF(F174&lt;=(D174+C174),"No Impact","Fail")))</f>
        <v>No data given</v>
      </c>
      <c r="F174" s="5" t="str">
        <f aca="false">IF(B174="","No data given",ABS(A174-B174))</f>
        <v>No data given</v>
      </c>
      <c r="G174" s="6" t="str">
        <f aca="false">IF(B174="","No data given",IF(E174&lt;&gt;"Fail",0,F174/A174))</f>
        <v>No data given</v>
      </c>
    </row>
    <row r="175" customFormat="false" ht="15" hidden="false" customHeight="false" outlineLevel="0" collapsed="false">
      <c r="A175" s="4"/>
      <c r="B175" s="4"/>
      <c r="C175" s="4"/>
      <c r="D175" s="4"/>
      <c r="E175" s="4" t="str">
        <f aca="false">IF(B175="","No data given",IF(F175&lt;=D175,"Pass",IF(F175&lt;=(D175+C175),"No Impact","Fail")))</f>
        <v>No data given</v>
      </c>
      <c r="F175" s="5" t="str">
        <f aca="false">IF(B175="","No data given",ABS(A175-B175))</f>
        <v>No data given</v>
      </c>
      <c r="G175" s="6" t="str">
        <f aca="false">IF(B175="","No data given",IF(E175&lt;&gt;"Fail",0,F175/A175))</f>
        <v>No data given</v>
      </c>
    </row>
    <row r="176" customFormat="false" ht="15" hidden="false" customHeight="false" outlineLevel="0" collapsed="false">
      <c r="A176" s="4"/>
      <c r="B176" s="4"/>
      <c r="C176" s="4"/>
      <c r="D176" s="4"/>
      <c r="E176" s="4" t="str">
        <f aca="false">IF(B176="","No data given",IF(F176&lt;=D176,"Pass",IF(F176&lt;=(D176+C176),"No Impact","Fail")))</f>
        <v>No data given</v>
      </c>
      <c r="F176" s="5" t="str">
        <f aca="false">IF(B176="","No data given",ABS(A176-B176))</f>
        <v>No data given</v>
      </c>
      <c r="G176" s="6" t="str">
        <f aca="false">IF(B176="","No data given",IF(E176&lt;&gt;"Fail",0,F176/A176))</f>
        <v>No data given</v>
      </c>
    </row>
    <row r="177" customFormat="false" ht="15" hidden="false" customHeight="false" outlineLevel="0" collapsed="false">
      <c r="A177" s="4"/>
      <c r="B177" s="4"/>
      <c r="C177" s="4"/>
      <c r="D177" s="4"/>
      <c r="E177" s="4" t="str">
        <f aca="false">IF(B177="","No data given",IF(F177&lt;=D177,"Pass",IF(F177&lt;=(D177+C177),"No Impact","Fail")))</f>
        <v>No data given</v>
      </c>
      <c r="F177" s="5" t="str">
        <f aca="false">IF(B177="","No data given",ABS(A177-B177))</f>
        <v>No data given</v>
      </c>
      <c r="G177" s="6" t="str">
        <f aca="false">IF(B177="","No data given",IF(E177&lt;&gt;"Fail",0,F177/A177))</f>
        <v>No data given</v>
      </c>
    </row>
    <row r="178" customFormat="false" ht="15" hidden="false" customHeight="false" outlineLevel="0" collapsed="false">
      <c r="A178" s="4"/>
      <c r="B178" s="4"/>
      <c r="C178" s="4"/>
      <c r="D178" s="4"/>
      <c r="E178" s="4" t="str">
        <f aca="false">IF(B178="","No data given",IF(F178&lt;=D178,"Pass",IF(F178&lt;=(D178+C178),"No Impact","Fail")))</f>
        <v>No data given</v>
      </c>
      <c r="F178" s="5" t="str">
        <f aca="false">IF(B178="","No data given",ABS(A178-B178))</f>
        <v>No data given</v>
      </c>
      <c r="G178" s="6" t="str">
        <f aca="false">IF(B178="","No data given",IF(E178&lt;&gt;"Fail",0,F178/A178))</f>
        <v>No data given</v>
      </c>
    </row>
    <row r="179" customFormat="false" ht="15" hidden="false" customHeight="false" outlineLevel="0" collapsed="false">
      <c r="A179" s="4"/>
      <c r="B179" s="4"/>
      <c r="C179" s="4"/>
      <c r="D179" s="4"/>
      <c r="E179" s="4" t="str">
        <f aca="false">IF(B179="","No data given",IF(F179&lt;=D179,"Pass",IF(F179&lt;=(D179+C179),"No Impact","Fail")))</f>
        <v>No data given</v>
      </c>
      <c r="F179" s="5" t="str">
        <f aca="false">IF(B179="","No data given",ABS(A179-B179))</f>
        <v>No data given</v>
      </c>
      <c r="G179" s="6" t="str">
        <f aca="false">IF(B179="","No data given",IF(E179&lt;&gt;"Fail",0,F179/A179))</f>
        <v>No data given</v>
      </c>
    </row>
    <row r="180" customFormat="false" ht="15" hidden="false" customHeight="false" outlineLevel="0" collapsed="false">
      <c r="A180" s="4"/>
      <c r="B180" s="4"/>
      <c r="C180" s="4"/>
      <c r="D180" s="4"/>
      <c r="E180" s="4" t="str">
        <f aca="false">IF(B180="","No data given",IF(F180&lt;=D180,"Pass",IF(F180&lt;=(D180+C180),"No Impact","Fail")))</f>
        <v>No data given</v>
      </c>
      <c r="F180" s="5" t="str">
        <f aca="false">IF(B180="","No data given",ABS(A180-B180))</f>
        <v>No data given</v>
      </c>
      <c r="G180" s="6" t="str">
        <f aca="false">IF(B180="","No data given",IF(E180&lt;&gt;"Fail",0,F180/A180))</f>
        <v>No data given</v>
      </c>
    </row>
    <row r="181" customFormat="false" ht="15" hidden="false" customHeight="false" outlineLevel="0" collapsed="false">
      <c r="A181" s="4"/>
      <c r="B181" s="4"/>
      <c r="C181" s="4"/>
      <c r="D181" s="4"/>
      <c r="E181" s="4" t="str">
        <f aca="false">IF(B181="","No data given",IF(F181&lt;=D181,"Pass",IF(F181&lt;=(D181+C181),"No Impact","Fail")))</f>
        <v>No data given</v>
      </c>
      <c r="F181" s="5" t="str">
        <f aca="false">IF(B181="","No data given",ABS(A181-B181))</f>
        <v>No data given</v>
      </c>
      <c r="G181" s="6" t="str">
        <f aca="false">IF(B181="","No data given",IF(E181&lt;&gt;"Fail",0,F181/A181))</f>
        <v>No data given</v>
      </c>
    </row>
    <row r="182" customFormat="false" ht="15" hidden="false" customHeight="false" outlineLevel="0" collapsed="false">
      <c r="A182" s="4"/>
      <c r="B182" s="4"/>
      <c r="C182" s="4"/>
      <c r="D182" s="4"/>
      <c r="E182" s="4" t="str">
        <f aca="false">IF(B182="","No data given",IF(F182&lt;=D182,"Pass",IF(F182&lt;=(D182+C182),"No Impact","Fail")))</f>
        <v>No data given</v>
      </c>
      <c r="F182" s="5" t="str">
        <f aca="false">IF(B182="","No data given",ABS(A182-B182))</f>
        <v>No data given</v>
      </c>
      <c r="G182" s="6" t="str">
        <f aca="false">IF(B182="","No data given",IF(E182&lt;&gt;"Fail",0,F182/A182))</f>
        <v>No data given</v>
      </c>
    </row>
    <row r="183" customFormat="false" ht="15" hidden="false" customHeight="false" outlineLevel="0" collapsed="false">
      <c r="A183" s="4"/>
      <c r="B183" s="4"/>
      <c r="C183" s="4"/>
      <c r="D183" s="4"/>
      <c r="E183" s="4" t="str">
        <f aca="false">IF(B183="","No data given",IF(F183&lt;=D183,"Pass",IF(F183&lt;=(D183+C183),"No Impact","Fail")))</f>
        <v>No data given</v>
      </c>
      <c r="F183" s="5" t="str">
        <f aca="false">IF(B183="","No data given",ABS(A183-B183))</f>
        <v>No data given</v>
      </c>
      <c r="G183" s="6" t="str">
        <f aca="false">IF(B183="","No data given",IF(E183&lt;&gt;"Fail",0,F183/A183))</f>
        <v>No data given</v>
      </c>
    </row>
    <row r="184" customFormat="false" ht="15" hidden="false" customHeight="false" outlineLevel="0" collapsed="false">
      <c r="A184" s="4"/>
      <c r="B184" s="4"/>
      <c r="C184" s="4"/>
      <c r="D184" s="4"/>
      <c r="E184" s="4" t="str">
        <f aca="false">IF(B184="","No data given",IF(F184&lt;=D184,"Pass",IF(F184&lt;=(D184+C184),"No Impact","Fail")))</f>
        <v>No data given</v>
      </c>
      <c r="F184" s="5" t="str">
        <f aca="false">IF(B184="","No data given",ABS(A184-B184))</f>
        <v>No data given</v>
      </c>
      <c r="G184" s="6" t="str">
        <f aca="false">IF(B184="","No data given",IF(E184&lt;&gt;"Fail",0,F184/A184))</f>
        <v>No data given</v>
      </c>
    </row>
    <row r="185" customFormat="false" ht="15" hidden="false" customHeight="false" outlineLevel="0" collapsed="false">
      <c r="A185" s="4"/>
      <c r="B185" s="4"/>
      <c r="C185" s="4"/>
      <c r="D185" s="4"/>
      <c r="E185" s="4" t="str">
        <f aca="false">IF(B185="","No data given",IF(F185&lt;=D185,"Pass",IF(F185&lt;=(D185+C185),"No Impact","Fail")))</f>
        <v>No data given</v>
      </c>
      <c r="F185" s="5" t="str">
        <f aca="false">IF(B185="","No data given",ABS(A185-B185))</f>
        <v>No data given</v>
      </c>
      <c r="G185" s="6" t="str">
        <f aca="false">IF(B185="","No data given",IF(E185&lt;&gt;"Fail",0,F185/A185))</f>
        <v>No data given</v>
      </c>
    </row>
    <row r="186" customFormat="false" ht="15" hidden="false" customHeight="false" outlineLevel="0" collapsed="false">
      <c r="A186" s="4"/>
      <c r="B186" s="4"/>
      <c r="C186" s="4"/>
      <c r="D186" s="4"/>
      <c r="E186" s="4" t="str">
        <f aca="false">IF(B186="","No data given",IF(F186&lt;=D186,"Pass",IF(F186&lt;=(D186+C186),"No Impact","Fail")))</f>
        <v>No data given</v>
      </c>
      <c r="F186" s="5" t="str">
        <f aca="false">IF(B186="","No data given",ABS(A186-B186))</f>
        <v>No data given</v>
      </c>
      <c r="G186" s="6" t="str">
        <f aca="false">IF(B186="","No data given",IF(E186&lt;&gt;"Fail",0,F186/A186))</f>
        <v>No data given</v>
      </c>
    </row>
    <row r="187" customFormat="false" ht="15" hidden="false" customHeight="false" outlineLevel="0" collapsed="false">
      <c r="A187" s="4"/>
      <c r="B187" s="4"/>
      <c r="C187" s="4"/>
      <c r="D187" s="4"/>
      <c r="E187" s="4" t="str">
        <f aca="false">IF(B187="","No data given",IF(F187&lt;=D187,"Pass",IF(F187&lt;=(D187+C187),"No Impact","Fail")))</f>
        <v>No data given</v>
      </c>
      <c r="F187" s="5" t="str">
        <f aca="false">IF(B187="","No data given",ABS(A187-B187))</f>
        <v>No data given</v>
      </c>
      <c r="G187" s="6" t="str">
        <f aca="false">IF(B187="","No data given",IF(E187&lt;&gt;"Fail",0,F187/A187))</f>
        <v>No data given</v>
      </c>
    </row>
    <row r="188" customFormat="false" ht="15" hidden="false" customHeight="false" outlineLevel="0" collapsed="false">
      <c r="A188" s="4"/>
      <c r="B188" s="4"/>
      <c r="C188" s="4"/>
      <c r="D188" s="4"/>
      <c r="E188" s="4" t="str">
        <f aca="false">IF(B188="","No data given",IF(F188&lt;=D188,"Pass",IF(F188&lt;=(D188+C188),"No Impact","Fail")))</f>
        <v>No data given</v>
      </c>
      <c r="F188" s="5" t="str">
        <f aca="false">IF(B188="","No data given",ABS(A188-B188))</f>
        <v>No data given</v>
      </c>
      <c r="G188" s="6" t="str">
        <f aca="false">IF(B188="","No data given",IF(E188&lt;&gt;"Fail",0,F188/A188))</f>
        <v>No data given</v>
      </c>
    </row>
    <row r="189" customFormat="false" ht="15" hidden="false" customHeight="false" outlineLevel="0" collapsed="false">
      <c r="A189" s="4"/>
      <c r="B189" s="4"/>
      <c r="C189" s="4"/>
      <c r="D189" s="4"/>
      <c r="E189" s="4" t="str">
        <f aca="false">IF(B189="","No data given",IF(F189&lt;=D189,"Pass",IF(F189&lt;=(D189+C189),"No Impact","Fail")))</f>
        <v>No data given</v>
      </c>
      <c r="F189" s="5" t="str">
        <f aca="false">IF(B189="","No data given",ABS(A189-B189))</f>
        <v>No data given</v>
      </c>
      <c r="G189" s="6" t="str">
        <f aca="false">IF(B189="","No data given",IF(E189&lt;&gt;"Fail",0,F189/A189))</f>
        <v>No data given</v>
      </c>
    </row>
    <row r="190" customFormat="false" ht="15" hidden="false" customHeight="false" outlineLevel="0" collapsed="false">
      <c r="A190" s="4"/>
      <c r="B190" s="4"/>
      <c r="C190" s="4"/>
      <c r="D190" s="4"/>
      <c r="E190" s="4" t="str">
        <f aca="false">IF(B190="","No data given",IF(F190&lt;=D190,"Pass",IF(F190&lt;=(D190+C190),"No Impact","Fail")))</f>
        <v>No data given</v>
      </c>
      <c r="F190" s="5" t="str">
        <f aca="false">IF(B190="","No data given",ABS(A190-B190))</f>
        <v>No data given</v>
      </c>
      <c r="G190" s="6" t="str">
        <f aca="false">IF(B190="","No data given",IF(E190&lt;&gt;"Fail",0,F190/A190))</f>
        <v>No data given</v>
      </c>
    </row>
    <row r="191" customFormat="false" ht="15" hidden="false" customHeight="false" outlineLevel="0" collapsed="false">
      <c r="A191" s="4"/>
      <c r="B191" s="4"/>
      <c r="C191" s="4"/>
      <c r="D191" s="4"/>
      <c r="E191" s="4" t="str">
        <f aca="false">IF(B191="","No data given",IF(F191&lt;=D191,"Pass",IF(F191&lt;=(D191+C191),"No Impact","Fail")))</f>
        <v>No data given</v>
      </c>
      <c r="F191" s="5" t="str">
        <f aca="false">IF(B191="","No data given",ABS(A191-B191))</f>
        <v>No data given</v>
      </c>
      <c r="G191" s="6" t="str">
        <f aca="false">IF(B191="","No data given",IF(E191&lt;&gt;"Fail",0,F191/A191))</f>
        <v>No data given</v>
      </c>
    </row>
    <row r="192" customFormat="false" ht="15" hidden="false" customHeight="false" outlineLevel="0" collapsed="false">
      <c r="A192" s="4"/>
      <c r="B192" s="4"/>
      <c r="C192" s="4"/>
      <c r="D192" s="4"/>
      <c r="E192" s="4" t="str">
        <f aca="false">IF(B192="","No data given",IF(F192&lt;=D192,"Pass",IF(F192&lt;=(D192+C192),"No Impact","Fail")))</f>
        <v>No data given</v>
      </c>
      <c r="F192" s="5" t="str">
        <f aca="false">IF(B192="","No data given",ABS(A192-B192))</f>
        <v>No data given</v>
      </c>
      <c r="G192" s="6" t="str">
        <f aca="false">IF(B192="","No data given",IF(E192&lt;&gt;"Fail",0,F192/A192))</f>
        <v>No data given</v>
      </c>
    </row>
    <row r="193" customFormat="false" ht="15" hidden="false" customHeight="false" outlineLevel="0" collapsed="false">
      <c r="A193" s="4"/>
      <c r="B193" s="4"/>
      <c r="C193" s="4"/>
      <c r="D193" s="4"/>
      <c r="E193" s="4" t="str">
        <f aca="false">IF(B193="","No data given",IF(F193&lt;=D193,"Pass",IF(F193&lt;=(D193+C193),"No Impact","Fail")))</f>
        <v>No data given</v>
      </c>
      <c r="F193" s="5" t="str">
        <f aca="false">IF(B193="","No data given",ABS(A193-B193))</f>
        <v>No data given</v>
      </c>
      <c r="G193" s="6" t="str">
        <f aca="false">IF(B193="","No data given",IF(E193&lt;&gt;"Fail",0,F193/A193))</f>
        <v>No data given</v>
      </c>
    </row>
    <row r="194" customFormat="false" ht="15" hidden="false" customHeight="false" outlineLevel="0" collapsed="false">
      <c r="A194" s="4"/>
      <c r="B194" s="4"/>
      <c r="C194" s="4"/>
      <c r="D194" s="4"/>
      <c r="E194" s="4" t="str">
        <f aca="false">IF(B194="","No data given",IF(F194&lt;=D194,"Pass",IF(F194&lt;=(D194+C194),"No Impact","Fail")))</f>
        <v>No data given</v>
      </c>
      <c r="F194" s="5" t="str">
        <f aca="false">IF(B194="","No data given",ABS(A194-B194))</f>
        <v>No data given</v>
      </c>
      <c r="G194" s="6" t="str">
        <f aca="false">IF(B194="","No data given",IF(E194&lt;&gt;"Fail",0,F194/A194))</f>
        <v>No data given</v>
      </c>
    </row>
    <row r="195" customFormat="false" ht="15" hidden="false" customHeight="false" outlineLevel="0" collapsed="false">
      <c r="A195" s="4"/>
      <c r="B195" s="4"/>
      <c r="C195" s="4"/>
      <c r="D195" s="4"/>
      <c r="E195" s="4" t="str">
        <f aca="false">IF(B195="","No data given",IF(F195&lt;=D195,"Pass",IF(F195&lt;=(D195+C195),"No Impact","Fail")))</f>
        <v>No data given</v>
      </c>
      <c r="F195" s="5" t="str">
        <f aca="false">IF(B195="","No data given",ABS(A195-B195))</f>
        <v>No data given</v>
      </c>
      <c r="G195" s="6" t="str">
        <f aca="false">IF(B195="","No data given",IF(E195&lt;&gt;"Fail",0,F195/A195))</f>
        <v>No data given</v>
      </c>
    </row>
    <row r="196" customFormat="false" ht="15" hidden="false" customHeight="false" outlineLevel="0" collapsed="false">
      <c r="A196" s="4"/>
      <c r="B196" s="4"/>
      <c r="C196" s="4"/>
      <c r="D196" s="4"/>
      <c r="E196" s="4" t="str">
        <f aca="false">IF(B196="","No data given",IF(F196&lt;=D196,"Pass",IF(F196&lt;=(D196+C196),"No Impact","Fail")))</f>
        <v>No data given</v>
      </c>
      <c r="F196" s="5" t="str">
        <f aca="false">IF(B196="","No data given",ABS(A196-B196))</f>
        <v>No data given</v>
      </c>
      <c r="G196" s="6" t="str">
        <f aca="false">IF(B196="","No data given",IF(E196&lt;&gt;"Fail",0,F196/A196))</f>
        <v>No data given</v>
      </c>
    </row>
    <row r="197" customFormat="false" ht="15" hidden="false" customHeight="false" outlineLevel="0" collapsed="false">
      <c r="A197" s="4"/>
      <c r="B197" s="4"/>
      <c r="C197" s="4"/>
      <c r="D197" s="4"/>
      <c r="E197" s="4" t="str">
        <f aca="false">IF(B197="","No data given",IF(F197&lt;=D197,"Pass",IF(F197&lt;=(D197+C197),"No Impact","Fail")))</f>
        <v>No data given</v>
      </c>
      <c r="F197" s="5" t="str">
        <f aca="false">IF(B197="","No data given",ABS(A197-B197))</f>
        <v>No data given</v>
      </c>
      <c r="G197" s="6" t="str">
        <f aca="false">IF(B197="","No data given",IF(E197&lt;&gt;"Fail",0,F197/A197))</f>
        <v>No data given</v>
      </c>
    </row>
    <row r="198" customFormat="false" ht="15" hidden="false" customHeight="false" outlineLevel="0" collapsed="false">
      <c r="A198" s="4"/>
      <c r="B198" s="4"/>
      <c r="C198" s="4"/>
      <c r="D198" s="4"/>
      <c r="E198" s="4" t="str">
        <f aca="false">IF(B198="","No data given",IF(F198&lt;=D198,"Pass",IF(F198&lt;=(D198+C198),"No Impact","Fail")))</f>
        <v>No data given</v>
      </c>
      <c r="F198" s="5" t="str">
        <f aca="false">IF(B198="","No data given",ABS(A198-B198))</f>
        <v>No data given</v>
      </c>
      <c r="G198" s="6" t="str">
        <f aca="false">IF(B198="","No data given",IF(E198&lt;&gt;"Fail",0,F198/A198))</f>
        <v>No data given</v>
      </c>
    </row>
    <row r="199" customFormat="false" ht="15" hidden="false" customHeight="false" outlineLevel="0" collapsed="false">
      <c r="A199" s="4"/>
      <c r="B199" s="4"/>
      <c r="C199" s="4"/>
      <c r="D199" s="4"/>
      <c r="E199" s="4" t="str">
        <f aca="false">IF(B199="","No data given",IF(F199&lt;=D199,"Pass",IF(F199&lt;=(D199+C199),"No Impact","Fail")))</f>
        <v>No data given</v>
      </c>
      <c r="F199" s="5" t="str">
        <f aca="false">IF(B199="","No data given",ABS(A199-B199))</f>
        <v>No data given</v>
      </c>
      <c r="G199" s="6" t="str">
        <f aca="false">IF(B199="","No data given",IF(E199&lt;&gt;"Fail",0,F199/A199))</f>
        <v>No data given</v>
      </c>
    </row>
    <row r="200" customFormat="false" ht="15" hidden="false" customHeight="false" outlineLevel="0" collapsed="false">
      <c r="A200" s="4"/>
      <c r="B200" s="4"/>
      <c r="C200" s="4"/>
      <c r="D200" s="4"/>
      <c r="E200" s="4" t="str">
        <f aca="false">IF(B200="","No data given",IF(F200&lt;=D200,"Pass",IF(F200&lt;=(D200+C200),"No Impact","Fail")))</f>
        <v>No data given</v>
      </c>
      <c r="F200" s="5" t="str">
        <f aca="false">IF(B200="","No data given",ABS(A200-B200))</f>
        <v>No data given</v>
      </c>
      <c r="G200" s="6" t="str">
        <f aca="false">IF(B200="","No data given",IF(E200&lt;&gt;"Fail",0,F200/A200))</f>
        <v>No data given</v>
      </c>
    </row>
    <row r="201" customFormat="false" ht="15" hidden="false" customHeight="false" outlineLevel="0" collapsed="false">
      <c r="A201" s="4"/>
      <c r="B201" s="4"/>
      <c r="C201" s="4"/>
      <c r="D201" s="4"/>
      <c r="E201" s="4" t="str">
        <f aca="false">IF(B201="","No data given",IF(F201&lt;=D201,"Pass",IF(F201&lt;=(D201+C201),"No Impact","Fail")))</f>
        <v>No data given</v>
      </c>
      <c r="F201" s="5" t="str">
        <f aca="false">IF(B201="","No data given",ABS(A201-B201))</f>
        <v>No data given</v>
      </c>
      <c r="G201" s="6" t="str">
        <f aca="false">IF(B201="","No data given",IF(E201&lt;&gt;"Fail",0,F201/A201))</f>
        <v>No data given</v>
      </c>
    </row>
    <row r="202" customFormat="false" ht="15" hidden="false" customHeight="false" outlineLevel="0" collapsed="false">
      <c r="A202" s="4"/>
      <c r="B202" s="4"/>
      <c r="C202" s="4"/>
      <c r="D202" s="4"/>
      <c r="E202" s="4" t="str">
        <f aca="false">IF(B202="","No data given",IF(F202&lt;=D202,"Pass",IF(F202&lt;=(D202+C202),"No Impact","Fail")))</f>
        <v>No data given</v>
      </c>
      <c r="F202" s="5" t="str">
        <f aca="false">IF(B202="","No data given",ABS(A202-B202))</f>
        <v>No data given</v>
      </c>
      <c r="G202" s="6" t="str">
        <f aca="false">IF(B202="","No data given",IF(E202&lt;&gt;"Fail",0,F202/A202))</f>
        <v>No data given</v>
      </c>
    </row>
    <row r="203" customFormat="false" ht="15" hidden="false" customHeight="false" outlineLevel="0" collapsed="false">
      <c r="A203" s="4"/>
      <c r="B203" s="4"/>
      <c r="C203" s="4"/>
      <c r="D203" s="4"/>
      <c r="E203" s="4" t="str">
        <f aca="false">IF(B203="","No data given",IF(F203&lt;=D203,"Pass",IF(F203&lt;=(D203+C203),"No Impact","Fail")))</f>
        <v>No data given</v>
      </c>
      <c r="F203" s="5" t="str">
        <f aca="false">IF(B203="","No data given",ABS(A203-B203))</f>
        <v>No data given</v>
      </c>
      <c r="G203" s="6" t="str">
        <f aca="false">IF(B203="","No data given",IF(E203&lt;&gt;"Fail",0,F203/A203))</f>
        <v>No data given</v>
      </c>
    </row>
    <row r="204" customFormat="false" ht="15" hidden="false" customHeight="false" outlineLevel="0" collapsed="false">
      <c r="A204" s="4"/>
      <c r="B204" s="4"/>
      <c r="C204" s="4"/>
      <c r="D204" s="4"/>
      <c r="E204" s="4" t="str">
        <f aca="false">IF(B204="","No data given",IF(F204&lt;=D204,"Pass",IF(F204&lt;=(D204+C204),"No Impact","Fail")))</f>
        <v>No data given</v>
      </c>
      <c r="F204" s="5" t="str">
        <f aca="false">IF(B204="","No data given",ABS(A204-B204))</f>
        <v>No data given</v>
      </c>
      <c r="G204" s="6" t="str">
        <f aca="false">IF(B204="","No data given",IF(E204&lt;&gt;"Fail",0,F204/A204))</f>
        <v>No data given</v>
      </c>
    </row>
    <row r="205" customFormat="false" ht="15" hidden="false" customHeight="false" outlineLevel="0" collapsed="false">
      <c r="A205" s="4"/>
      <c r="B205" s="4"/>
      <c r="C205" s="4"/>
      <c r="D205" s="4"/>
      <c r="E205" s="4" t="str">
        <f aca="false">IF(B205="","No data given",IF(F205&lt;=D205,"Pass",IF(F205&lt;=(D205+C205),"No Impact","Fail")))</f>
        <v>No data given</v>
      </c>
      <c r="F205" s="5" t="str">
        <f aca="false">IF(B205="","No data given",ABS(A205-B205))</f>
        <v>No data given</v>
      </c>
      <c r="G205" s="6" t="str">
        <f aca="false">IF(B205="","No data given",IF(E205&lt;&gt;"Fail",0,F205/A205))</f>
        <v>No data given</v>
      </c>
    </row>
    <row r="206" customFormat="false" ht="15" hidden="false" customHeight="false" outlineLevel="0" collapsed="false">
      <c r="A206" s="4"/>
      <c r="B206" s="4"/>
      <c r="C206" s="4"/>
      <c r="D206" s="4"/>
      <c r="E206" s="4" t="str">
        <f aca="false">IF(B206="","No data given",IF(F206&lt;=D206,"Pass",IF(F206&lt;=(D206+C206),"No Impact","Fail")))</f>
        <v>No data given</v>
      </c>
      <c r="F206" s="5" t="str">
        <f aca="false">IF(B206="","No data given",ABS(A206-B206))</f>
        <v>No data given</v>
      </c>
      <c r="G206" s="6" t="str">
        <f aca="false">IF(B206="","No data given",IF(E206&lt;&gt;"Fail",0,F206/A206))</f>
        <v>No data given</v>
      </c>
    </row>
    <row r="207" customFormat="false" ht="15" hidden="false" customHeight="false" outlineLevel="0" collapsed="false">
      <c r="A207" s="4"/>
      <c r="B207" s="4"/>
      <c r="C207" s="4"/>
      <c r="D207" s="4"/>
      <c r="E207" s="4" t="str">
        <f aca="false">IF(B207="","No data given",IF(F207&lt;=D207,"Pass",IF(F207&lt;=(D207+C207),"No Impact","Fail")))</f>
        <v>No data given</v>
      </c>
      <c r="F207" s="5" t="str">
        <f aca="false">IF(B207="","No data given",ABS(A207-B207))</f>
        <v>No data given</v>
      </c>
      <c r="G207" s="6" t="str">
        <f aca="false">IF(B207="","No data given",IF(E207&lt;&gt;"Fail",0,F207/A207))</f>
        <v>No data given</v>
      </c>
    </row>
    <row r="208" customFormat="false" ht="15" hidden="false" customHeight="false" outlineLevel="0" collapsed="false">
      <c r="A208" s="4"/>
      <c r="B208" s="4"/>
      <c r="C208" s="4"/>
      <c r="D208" s="4"/>
      <c r="E208" s="4" t="str">
        <f aca="false">IF(B208="","No data given",IF(F208&lt;=D208,"Pass",IF(F208&lt;=(D208+C208),"No Impact","Fail")))</f>
        <v>No data given</v>
      </c>
      <c r="F208" s="5" t="str">
        <f aca="false">IF(B208="","No data given",ABS(A208-B208))</f>
        <v>No data given</v>
      </c>
      <c r="G208" s="6" t="str">
        <f aca="false">IF(B208="","No data given",IF(E208&lt;&gt;"Fail",0,F208/A208))</f>
        <v>No data given</v>
      </c>
    </row>
    <row r="209" customFormat="false" ht="15" hidden="false" customHeight="false" outlineLevel="0" collapsed="false">
      <c r="A209" s="4"/>
      <c r="B209" s="4"/>
      <c r="C209" s="4"/>
      <c r="D209" s="4"/>
      <c r="E209" s="4" t="str">
        <f aca="false">IF(B209="","No data given",IF(F209&lt;=D209,"Pass",IF(F209&lt;=(D209+C209),"No Impact","Fail")))</f>
        <v>No data given</v>
      </c>
      <c r="F209" s="5" t="str">
        <f aca="false">IF(B209="","No data given",ABS(A209-B209))</f>
        <v>No data given</v>
      </c>
      <c r="G209" s="6" t="str">
        <f aca="false">IF(B209="","No data given",IF(E209&lt;&gt;"Fail",0,F209/A209))</f>
        <v>No data given</v>
      </c>
    </row>
    <row r="210" customFormat="false" ht="15" hidden="false" customHeight="false" outlineLevel="0" collapsed="false">
      <c r="A210" s="4"/>
      <c r="B210" s="4"/>
      <c r="C210" s="4"/>
      <c r="D210" s="4"/>
      <c r="E210" s="4" t="str">
        <f aca="false">IF(B210="","No data given",IF(F210&lt;=D210,"Pass",IF(F210&lt;=(D210+C210),"No Impact","Fail")))</f>
        <v>No data given</v>
      </c>
      <c r="F210" s="5" t="str">
        <f aca="false">IF(B210="","No data given",ABS(A210-B210))</f>
        <v>No data given</v>
      </c>
      <c r="G210" s="6" t="str">
        <f aca="false">IF(B210="","No data given",IF(E210&lt;&gt;"Fail",0,F210/A210))</f>
        <v>No data given</v>
      </c>
    </row>
    <row r="211" customFormat="false" ht="15" hidden="false" customHeight="false" outlineLevel="0" collapsed="false">
      <c r="A211" s="4"/>
      <c r="B211" s="4"/>
      <c r="C211" s="4"/>
      <c r="D211" s="4"/>
      <c r="E211" s="4" t="str">
        <f aca="false">IF(B211="","No data given",IF(F211&lt;=D211,"Pass",IF(F211&lt;=(D211+C211),"No Impact","Fail")))</f>
        <v>No data given</v>
      </c>
      <c r="F211" s="5" t="str">
        <f aca="false">IF(B211="","No data given",ABS(A211-B211))</f>
        <v>No data given</v>
      </c>
      <c r="G211" s="6" t="str">
        <f aca="false">IF(B211="","No data given",IF(E211&lt;&gt;"Fail",0,F211/A211))</f>
        <v>No data given</v>
      </c>
    </row>
    <row r="212" customFormat="false" ht="15" hidden="false" customHeight="false" outlineLevel="0" collapsed="false">
      <c r="A212" s="4"/>
      <c r="B212" s="4"/>
      <c r="C212" s="4"/>
      <c r="D212" s="4"/>
      <c r="E212" s="4" t="str">
        <f aca="false">IF(B212="","No data given",IF(F212&lt;=D212,"Pass",IF(F212&lt;=(D212+C212),"No Impact","Fail")))</f>
        <v>No data given</v>
      </c>
      <c r="F212" s="5" t="str">
        <f aca="false">IF(B212="","No data given",ABS(A212-B212))</f>
        <v>No data given</v>
      </c>
      <c r="G212" s="6" t="str">
        <f aca="false">IF(B212="","No data given",IF(E212&lt;&gt;"Fail",0,F212/A212))</f>
        <v>No data given</v>
      </c>
    </row>
    <row r="213" customFormat="false" ht="15" hidden="false" customHeight="false" outlineLevel="0" collapsed="false">
      <c r="A213" s="4"/>
      <c r="B213" s="4"/>
      <c r="C213" s="4"/>
      <c r="D213" s="4"/>
      <c r="E213" s="4" t="str">
        <f aca="false">IF(B213="","No data given",IF(F213&lt;=D213,"Pass",IF(F213&lt;=(D213+C213),"No Impact","Fail")))</f>
        <v>No data given</v>
      </c>
      <c r="F213" s="5" t="str">
        <f aca="false">IF(B213="","No data given",ABS(A213-B213))</f>
        <v>No data given</v>
      </c>
      <c r="G213" s="6" t="str">
        <f aca="false">IF(B213="","No data given",IF(E213&lt;&gt;"Fail",0,F213/A213))</f>
        <v>No data given</v>
      </c>
    </row>
    <row r="214" customFormat="false" ht="15" hidden="false" customHeight="false" outlineLevel="0" collapsed="false">
      <c r="A214" s="4"/>
      <c r="B214" s="4"/>
      <c r="C214" s="4"/>
      <c r="D214" s="4"/>
      <c r="E214" s="4" t="str">
        <f aca="false">IF(B214="","No data given",IF(F214&lt;=D214,"Pass",IF(F214&lt;=(D214+C214),"No Impact","Fail")))</f>
        <v>No data given</v>
      </c>
      <c r="F214" s="5" t="str">
        <f aca="false">IF(B214="","No data given",ABS(A214-B214))</f>
        <v>No data given</v>
      </c>
      <c r="G214" s="6" t="str">
        <f aca="false">IF(B214="","No data given",IF(E214&lt;&gt;"Fail",0,F214/A214))</f>
        <v>No data given</v>
      </c>
    </row>
    <row r="215" customFormat="false" ht="15" hidden="false" customHeight="false" outlineLevel="0" collapsed="false">
      <c r="A215" s="4"/>
      <c r="B215" s="4"/>
      <c r="C215" s="4"/>
      <c r="D215" s="4"/>
      <c r="E215" s="4" t="str">
        <f aca="false">IF(B215="","No data given",IF(F215&lt;=D215,"Pass",IF(F215&lt;=(D215+C215),"No Impact","Fail")))</f>
        <v>No data given</v>
      </c>
      <c r="F215" s="5" t="str">
        <f aca="false">IF(B215="","No data given",ABS(A215-B215))</f>
        <v>No data given</v>
      </c>
      <c r="G215" s="6" t="str">
        <f aca="false">IF(B215="","No data given",IF(E215&lt;&gt;"Fail",0,F215/A215))</f>
        <v>No data given</v>
      </c>
    </row>
    <row r="216" customFormat="false" ht="15" hidden="false" customHeight="false" outlineLevel="0" collapsed="false">
      <c r="A216" s="4"/>
      <c r="B216" s="4"/>
      <c r="C216" s="4"/>
      <c r="D216" s="4"/>
      <c r="E216" s="4" t="str">
        <f aca="false">IF(B216="","No data given",IF(F216&lt;=D216,"Pass",IF(F216&lt;=(D216+C216),"No Impact","Fail")))</f>
        <v>No data given</v>
      </c>
      <c r="F216" s="5" t="str">
        <f aca="false">IF(B216="","No data given",ABS(A216-B216))</f>
        <v>No data given</v>
      </c>
      <c r="G216" s="6" t="str">
        <f aca="false">IF(B216="","No data given",IF(E216&lt;&gt;"Fail",0,F216/A216))</f>
        <v>No data given</v>
      </c>
    </row>
    <row r="217" customFormat="false" ht="15" hidden="false" customHeight="false" outlineLevel="0" collapsed="false">
      <c r="A217" s="4"/>
      <c r="B217" s="4"/>
      <c r="C217" s="4"/>
      <c r="D217" s="4"/>
      <c r="E217" s="4" t="str">
        <f aca="false">IF(B217="","No data given",IF(F217&lt;=D217,"Pass",IF(F217&lt;=(D217+C217),"No Impact","Fail")))</f>
        <v>No data given</v>
      </c>
      <c r="F217" s="5" t="str">
        <f aca="false">IF(B217="","No data given",ABS(A217-B217))</f>
        <v>No data given</v>
      </c>
      <c r="G217" s="6" t="str">
        <f aca="false">IF(B217="","No data given",IF(E217&lt;&gt;"Fail",0,F217/A217))</f>
        <v>No data given</v>
      </c>
    </row>
    <row r="218" customFormat="false" ht="15" hidden="false" customHeight="false" outlineLevel="0" collapsed="false">
      <c r="A218" s="4"/>
      <c r="B218" s="4"/>
      <c r="C218" s="4"/>
      <c r="D218" s="4"/>
      <c r="E218" s="4" t="str">
        <f aca="false">IF(B218="","No data given",IF(F218&lt;=D218,"Pass",IF(F218&lt;=(D218+C218),"No Impact","Fail")))</f>
        <v>No data given</v>
      </c>
      <c r="F218" s="5" t="str">
        <f aca="false">IF(B218="","No data given",ABS(A218-B218))</f>
        <v>No data given</v>
      </c>
      <c r="G218" s="6" t="str">
        <f aca="false">IF(B218="","No data given",IF(E218&lt;&gt;"Fail",0,F218/A218))</f>
        <v>No data given</v>
      </c>
    </row>
    <row r="219" customFormat="false" ht="15" hidden="false" customHeight="false" outlineLevel="0" collapsed="false">
      <c r="A219" s="4"/>
      <c r="B219" s="4"/>
      <c r="C219" s="4"/>
      <c r="D219" s="4"/>
      <c r="E219" s="4" t="str">
        <f aca="false">IF(B219="","No data given",IF(F219&lt;=D219,"Pass",IF(F219&lt;=(D219+C219),"No Impact","Fail")))</f>
        <v>No data given</v>
      </c>
      <c r="F219" s="5" t="str">
        <f aca="false">IF(B219="","No data given",ABS(A219-B219))</f>
        <v>No data given</v>
      </c>
      <c r="G219" s="6" t="str">
        <f aca="false">IF(B219="","No data given",IF(E219&lt;&gt;"Fail",0,F219/A219))</f>
        <v>No data given</v>
      </c>
    </row>
    <row r="220" customFormat="false" ht="15" hidden="false" customHeight="false" outlineLevel="0" collapsed="false">
      <c r="A220" s="4"/>
      <c r="B220" s="4"/>
      <c r="C220" s="4"/>
      <c r="D220" s="4"/>
      <c r="E220" s="4" t="str">
        <f aca="false">IF(B220="","No data given",IF(F220&lt;=D220,"Pass",IF(F220&lt;=(D220+C220),"No Impact","Fail")))</f>
        <v>No data given</v>
      </c>
      <c r="F220" s="5" t="str">
        <f aca="false">IF(B220="","No data given",ABS(A220-B220))</f>
        <v>No data given</v>
      </c>
      <c r="G220" s="6" t="str">
        <f aca="false">IF(B220="","No data given",IF(E220&lt;&gt;"Fail",0,F220/A220))</f>
        <v>No data given</v>
      </c>
    </row>
    <row r="221" customFormat="false" ht="15" hidden="false" customHeight="false" outlineLevel="0" collapsed="false">
      <c r="A221" s="4"/>
      <c r="B221" s="4"/>
      <c r="C221" s="4"/>
      <c r="D221" s="4"/>
      <c r="E221" s="4" t="str">
        <f aca="false">IF(B221="","No data given",IF(F221&lt;=D221,"Pass",IF(F221&lt;=(D221+C221),"No Impact","Fail")))</f>
        <v>No data given</v>
      </c>
      <c r="F221" s="5" t="str">
        <f aca="false">IF(B221="","No data given",ABS(A221-B221))</f>
        <v>No data given</v>
      </c>
      <c r="G221" s="6" t="str">
        <f aca="false">IF(B221="","No data given",IF(E221&lt;&gt;"Fail",0,F221/A221))</f>
        <v>No data given</v>
      </c>
    </row>
    <row r="222" customFormat="false" ht="15" hidden="false" customHeight="false" outlineLevel="0" collapsed="false">
      <c r="A222" s="4"/>
      <c r="B222" s="4"/>
      <c r="C222" s="4"/>
      <c r="D222" s="4"/>
      <c r="E222" s="4" t="str">
        <f aca="false">IF(B222="","No data given",IF(F222&lt;=D222,"Pass",IF(F222&lt;=(D222+C222),"No Impact","Fail")))</f>
        <v>No data given</v>
      </c>
      <c r="F222" s="5" t="str">
        <f aca="false">IF(B222="","No data given",ABS(A222-B222))</f>
        <v>No data given</v>
      </c>
      <c r="G222" s="6" t="str">
        <f aca="false">IF(B222="","No data given",IF(E222&lt;&gt;"Fail",0,F222/A222))</f>
        <v>No data given</v>
      </c>
    </row>
    <row r="223" customFormat="false" ht="15" hidden="false" customHeight="false" outlineLevel="0" collapsed="false">
      <c r="A223" s="4"/>
      <c r="B223" s="4"/>
      <c r="C223" s="4"/>
      <c r="D223" s="4"/>
      <c r="E223" s="4" t="str">
        <f aca="false">IF(B223="","No data given",IF(F223&lt;=D223,"Pass",IF(F223&lt;=(D223+C223),"No Impact","Fail")))</f>
        <v>No data given</v>
      </c>
      <c r="F223" s="5" t="str">
        <f aca="false">IF(B223="","No data given",ABS(A223-B223))</f>
        <v>No data given</v>
      </c>
      <c r="G223" s="6" t="str">
        <f aca="false">IF(B223="","No data given",IF(E223&lt;&gt;"Fail",0,F223/A223))</f>
        <v>No data given</v>
      </c>
    </row>
    <row r="224" customFormat="false" ht="15" hidden="false" customHeight="false" outlineLevel="0" collapsed="false">
      <c r="A224" s="4"/>
      <c r="B224" s="4"/>
      <c r="C224" s="4"/>
      <c r="D224" s="4"/>
      <c r="E224" s="4" t="str">
        <f aca="false">IF(B224="","No data given",IF(F224&lt;=D224,"Pass",IF(F224&lt;=(D224+C224),"No Impact","Fail")))</f>
        <v>No data given</v>
      </c>
      <c r="F224" s="5" t="str">
        <f aca="false">IF(B224="","No data given",ABS(A224-B224))</f>
        <v>No data given</v>
      </c>
      <c r="G224" s="6" t="str">
        <f aca="false">IF(B224="","No data given",IF(E224&lt;&gt;"Fail",0,F224/A224))</f>
        <v>No data given</v>
      </c>
    </row>
    <row r="225" customFormat="false" ht="15" hidden="false" customHeight="false" outlineLevel="0" collapsed="false">
      <c r="A225" s="4"/>
      <c r="B225" s="4"/>
      <c r="C225" s="4"/>
      <c r="D225" s="4"/>
      <c r="E225" s="4" t="str">
        <f aca="false">IF(B225="","No data given",IF(F225&lt;=D225,"Pass",IF(F225&lt;=(D225+C225),"No Impact","Fail")))</f>
        <v>No data given</v>
      </c>
      <c r="F225" s="5" t="str">
        <f aca="false">IF(B225="","No data given",ABS(A225-B225))</f>
        <v>No data given</v>
      </c>
      <c r="G225" s="6" t="str">
        <f aca="false">IF(B225="","No data given",IF(E225&lt;&gt;"Fail",0,F225/A225))</f>
        <v>No data given</v>
      </c>
    </row>
    <row r="226" customFormat="false" ht="15" hidden="false" customHeight="false" outlineLevel="0" collapsed="false">
      <c r="A226" s="4"/>
      <c r="B226" s="4"/>
      <c r="C226" s="4"/>
      <c r="D226" s="4"/>
      <c r="E226" s="4" t="str">
        <f aca="false">IF(B226="","No data given",IF(F226&lt;=D226,"Pass",IF(F226&lt;=(D226+C226),"No Impact","Fail")))</f>
        <v>No data given</v>
      </c>
      <c r="F226" s="5" t="str">
        <f aca="false">IF(B226="","No data given",ABS(A226-B226))</f>
        <v>No data given</v>
      </c>
      <c r="G226" s="6" t="str">
        <f aca="false">IF(B226="","No data given",IF(E226&lt;&gt;"Fail",0,F226/A226))</f>
        <v>No data given</v>
      </c>
    </row>
    <row r="227" customFormat="false" ht="15" hidden="false" customHeight="false" outlineLevel="0" collapsed="false">
      <c r="A227" s="4"/>
      <c r="B227" s="4"/>
      <c r="C227" s="4"/>
      <c r="D227" s="4"/>
      <c r="E227" s="4" t="str">
        <f aca="false">IF(B227="","No data given",IF(F227&lt;=D227,"Pass",IF(F227&lt;=(D227+C227),"No Impact","Fail")))</f>
        <v>No data given</v>
      </c>
      <c r="F227" s="5" t="str">
        <f aca="false">IF(B227="","No data given",ABS(A227-B227))</f>
        <v>No data given</v>
      </c>
      <c r="G227" s="6" t="str">
        <f aca="false">IF(B227="","No data given",IF(E227&lt;&gt;"Fail",0,F227/A227))</f>
        <v>No data given</v>
      </c>
    </row>
    <row r="228" customFormat="false" ht="15" hidden="false" customHeight="false" outlineLevel="0" collapsed="false">
      <c r="A228" s="4"/>
      <c r="B228" s="4"/>
      <c r="C228" s="4"/>
      <c r="D228" s="4"/>
      <c r="E228" s="4" t="str">
        <f aca="false">IF(B228="","No data given",IF(F228&lt;=D228,"Pass",IF(F228&lt;=(D228+C228),"No Impact","Fail")))</f>
        <v>No data given</v>
      </c>
      <c r="F228" s="5" t="str">
        <f aca="false">IF(B228="","No data given",ABS(A228-B228))</f>
        <v>No data given</v>
      </c>
      <c r="G228" s="6" t="str">
        <f aca="false">IF(B228="","No data given",IF(E228&lt;&gt;"Fail",0,F228/A228))</f>
        <v>No data given</v>
      </c>
    </row>
    <row r="229" customFormat="false" ht="15" hidden="false" customHeight="false" outlineLevel="0" collapsed="false">
      <c r="A229" s="4"/>
      <c r="B229" s="4"/>
      <c r="C229" s="4"/>
      <c r="D229" s="4"/>
      <c r="E229" s="4" t="str">
        <f aca="false">IF(B229="","No data given",IF(F229&lt;=D229,"Pass",IF(F229&lt;=(D229+C229),"No Impact","Fail")))</f>
        <v>No data given</v>
      </c>
      <c r="F229" s="5" t="str">
        <f aca="false">IF(B229="","No data given",ABS(A229-B229))</f>
        <v>No data given</v>
      </c>
      <c r="G229" s="6" t="str">
        <f aca="false">IF(B229="","No data given",IF(E229&lt;&gt;"Fail",0,F229/A229))</f>
        <v>No data given</v>
      </c>
    </row>
    <row r="230" customFormat="false" ht="15" hidden="false" customHeight="false" outlineLevel="0" collapsed="false">
      <c r="A230" s="4"/>
      <c r="B230" s="4"/>
      <c r="C230" s="4"/>
      <c r="D230" s="4"/>
      <c r="E230" s="4" t="str">
        <f aca="false">IF(B230="","No data given",IF(F230&lt;=D230,"Pass",IF(F230&lt;=(D230+C230),"No Impact","Fail")))</f>
        <v>No data given</v>
      </c>
      <c r="F230" s="5" t="str">
        <f aca="false">IF(B230="","No data given",ABS(A230-B230))</f>
        <v>No data given</v>
      </c>
      <c r="G230" s="6" t="str">
        <f aca="false">IF(B230="","No data given",IF(E230&lt;&gt;"Fail",0,F230/A230))</f>
        <v>No data given</v>
      </c>
    </row>
    <row r="231" customFormat="false" ht="15" hidden="false" customHeight="false" outlineLevel="0" collapsed="false">
      <c r="A231" s="4"/>
      <c r="B231" s="4"/>
      <c r="C231" s="4"/>
      <c r="D231" s="4"/>
      <c r="E231" s="4" t="str">
        <f aca="false">IF(B231="","No data given",IF(F231&lt;=D231,"Pass",IF(F231&lt;=(D231+C231),"No Impact","Fail")))</f>
        <v>No data given</v>
      </c>
      <c r="F231" s="5" t="str">
        <f aca="false">IF(B231="","No data given",ABS(A231-B231))</f>
        <v>No data given</v>
      </c>
      <c r="G231" s="6" t="str">
        <f aca="false">IF(B231="","No data given",IF(E231&lt;&gt;"Fail",0,F231/A231))</f>
        <v>No data given</v>
      </c>
    </row>
    <row r="232" customFormat="false" ht="15" hidden="false" customHeight="false" outlineLevel="0" collapsed="false">
      <c r="A232" s="4"/>
      <c r="B232" s="4"/>
      <c r="C232" s="4"/>
      <c r="D232" s="4"/>
      <c r="E232" s="4" t="str">
        <f aca="false">IF(B232="","No data given",IF(F232&lt;=D232,"Pass",IF(F232&lt;=(D232+C232),"No Impact","Fail")))</f>
        <v>No data given</v>
      </c>
      <c r="F232" s="5" t="str">
        <f aca="false">IF(B232="","No data given",ABS(A232-B232))</f>
        <v>No data given</v>
      </c>
      <c r="G232" s="6" t="str">
        <f aca="false">IF(B232="","No data given",IF(E232&lt;&gt;"Fail",0,F232/A232))</f>
        <v>No data given</v>
      </c>
    </row>
    <row r="233" customFormat="false" ht="15" hidden="false" customHeight="false" outlineLevel="0" collapsed="false">
      <c r="A233" s="4"/>
      <c r="B233" s="4"/>
      <c r="C233" s="4"/>
      <c r="D233" s="4"/>
      <c r="E233" s="4" t="str">
        <f aca="false">IF(B233="","No data given",IF(F233&lt;=D233,"Pass",IF(F233&lt;=(D233+C233),"No Impact","Fail")))</f>
        <v>No data given</v>
      </c>
      <c r="F233" s="5" t="str">
        <f aca="false">IF(B233="","No data given",ABS(A233-B233))</f>
        <v>No data given</v>
      </c>
      <c r="G233" s="6" t="str">
        <f aca="false">IF(B233="","No data given",IF(E233&lt;&gt;"Fail",0,F233/A233))</f>
        <v>No data given</v>
      </c>
    </row>
    <row r="234" customFormat="false" ht="15" hidden="false" customHeight="false" outlineLevel="0" collapsed="false">
      <c r="A234" s="4"/>
      <c r="B234" s="4"/>
      <c r="C234" s="4"/>
      <c r="D234" s="4"/>
      <c r="E234" s="4" t="str">
        <f aca="false">IF(B234="","No data given",IF(F234&lt;=D234,"Pass",IF(F234&lt;=(D234+C234),"No Impact","Fail")))</f>
        <v>No data given</v>
      </c>
      <c r="F234" s="5" t="str">
        <f aca="false">IF(B234="","No data given",ABS(A234-B234))</f>
        <v>No data given</v>
      </c>
      <c r="G234" s="6" t="str">
        <f aca="false">IF(B234="","No data given",IF(E234&lt;&gt;"Fail",0,F234/A234))</f>
        <v>No data given</v>
      </c>
    </row>
    <row r="235" customFormat="false" ht="15" hidden="false" customHeight="false" outlineLevel="0" collapsed="false">
      <c r="A235" s="4"/>
      <c r="B235" s="4"/>
      <c r="C235" s="4"/>
      <c r="D235" s="4"/>
      <c r="E235" s="4" t="str">
        <f aca="false">IF(B235="","No data given",IF(F235&lt;=D235,"Pass",IF(F235&lt;=(D235+C235),"No Impact","Fail")))</f>
        <v>No data given</v>
      </c>
      <c r="F235" s="5" t="str">
        <f aca="false">IF(B235="","No data given",ABS(A235-B235))</f>
        <v>No data given</v>
      </c>
      <c r="G235" s="6" t="str">
        <f aca="false">IF(B235="","No data given",IF(E235&lt;&gt;"Fail",0,F235/A235))</f>
        <v>No data given</v>
      </c>
    </row>
    <row r="236" customFormat="false" ht="15" hidden="false" customHeight="false" outlineLevel="0" collapsed="false">
      <c r="A236" s="4"/>
      <c r="B236" s="4"/>
      <c r="C236" s="4"/>
      <c r="D236" s="4"/>
      <c r="E236" s="4" t="str">
        <f aca="false">IF(B236="","No data given",IF(F236&lt;=D236,"Pass",IF(F236&lt;=(D236+C236),"No Impact","Fail")))</f>
        <v>No data given</v>
      </c>
      <c r="F236" s="5" t="str">
        <f aca="false">IF(B236="","No data given",ABS(A236-B236))</f>
        <v>No data given</v>
      </c>
      <c r="G236" s="6" t="str">
        <f aca="false">IF(B236="","No data given",IF(E236&lt;&gt;"Fail",0,F236/A236))</f>
        <v>No data given</v>
      </c>
    </row>
    <row r="237" customFormat="false" ht="15" hidden="false" customHeight="false" outlineLevel="0" collapsed="false">
      <c r="A237" s="4"/>
      <c r="B237" s="4"/>
      <c r="C237" s="4"/>
      <c r="D237" s="4"/>
      <c r="E237" s="4" t="str">
        <f aca="false">IF(B237="","No data given",IF(F237&lt;=D237,"Pass",IF(F237&lt;=(D237+C237),"No Impact","Fail")))</f>
        <v>No data given</v>
      </c>
      <c r="F237" s="5" t="str">
        <f aca="false">IF(B237="","No data given",ABS(A237-B237))</f>
        <v>No data given</v>
      </c>
      <c r="G237" s="6" t="str">
        <f aca="false">IF(B237="","No data given",IF(E237&lt;&gt;"Fail",0,F237/A237))</f>
        <v>No data given</v>
      </c>
    </row>
    <row r="238" customFormat="false" ht="15" hidden="false" customHeight="false" outlineLevel="0" collapsed="false">
      <c r="A238" s="4"/>
      <c r="B238" s="4"/>
      <c r="C238" s="4"/>
      <c r="D238" s="4"/>
      <c r="E238" s="4" t="str">
        <f aca="false">IF(B238="","No data given",IF(F238&lt;=D238,"Pass",IF(F238&lt;=(D238+C238),"No Impact","Fail")))</f>
        <v>No data given</v>
      </c>
      <c r="F238" s="5" t="str">
        <f aca="false">IF(B238="","No data given",ABS(A238-B238))</f>
        <v>No data given</v>
      </c>
      <c r="G238" s="6" t="str">
        <f aca="false">IF(B238="","No data given",IF(E238&lt;&gt;"Fail",0,F238/A238))</f>
        <v>No data given</v>
      </c>
    </row>
    <row r="239" customFormat="false" ht="15" hidden="false" customHeight="false" outlineLevel="0" collapsed="false">
      <c r="A239" s="4"/>
      <c r="B239" s="4"/>
      <c r="C239" s="4"/>
      <c r="D239" s="4"/>
      <c r="E239" s="4" t="str">
        <f aca="false">IF(B239="","No data given",IF(F239&lt;=D239,"Pass",IF(F239&lt;=(D239+C239),"No Impact","Fail")))</f>
        <v>No data given</v>
      </c>
      <c r="F239" s="5" t="str">
        <f aca="false">IF(B239="","No data given",ABS(A239-B239))</f>
        <v>No data given</v>
      </c>
      <c r="G239" s="6" t="str">
        <f aca="false">IF(B239="","No data given",IF(E239&lt;&gt;"Fail",0,F239/A239))</f>
        <v>No data given</v>
      </c>
    </row>
    <row r="240" customFormat="false" ht="15" hidden="false" customHeight="false" outlineLevel="0" collapsed="false">
      <c r="A240" s="4"/>
      <c r="B240" s="4"/>
      <c r="C240" s="4"/>
      <c r="D240" s="4"/>
      <c r="E240" s="4" t="str">
        <f aca="false">IF(B240="","No data given",IF(F240&lt;=D240,"Pass",IF(F240&lt;=(D240+C240),"No Impact","Fail")))</f>
        <v>No data given</v>
      </c>
      <c r="F240" s="5" t="str">
        <f aca="false">IF(B240="","No data given",ABS(A240-B240))</f>
        <v>No data given</v>
      </c>
      <c r="G240" s="6" t="str">
        <f aca="false">IF(B240="","No data given",IF(E240&lt;&gt;"Fail",0,F240/A240))</f>
        <v>No data given</v>
      </c>
    </row>
    <row r="241" customFormat="false" ht="15" hidden="false" customHeight="false" outlineLevel="0" collapsed="false">
      <c r="A241" s="4"/>
      <c r="B241" s="4"/>
      <c r="C241" s="4"/>
      <c r="D241" s="4"/>
      <c r="E241" s="4" t="str">
        <f aca="false">IF(B241="","No data given",IF(F241&lt;=D241,"Pass",IF(F241&lt;=(D241+C241),"No Impact","Fail")))</f>
        <v>No data given</v>
      </c>
      <c r="F241" s="5" t="str">
        <f aca="false">IF(B241="","No data given",ABS(A241-B241))</f>
        <v>No data given</v>
      </c>
      <c r="G241" s="6" t="str">
        <f aca="false">IF(B241="","No data given",IF(E241&lt;&gt;"Fail",0,F241/A241))</f>
        <v>No data given</v>
      </c>
    </row>
    <row r="242" customFormat="false" ht="15" hidden="false" customHeight="false" outlineLevel="0" collapsed="false">
      <c r="A242" s="4"/>
      <c r="B242" s="4"/>
      <c r="C242" s="4"/>
      <c r="D242" s="4"/>
      <c r="E242" s="4" t="str">
        <f aca="false">IF(B242="","No data given",IF(F242&lt;=D242,"Pass",IF(F242&lt;=(D242+C242),"No Impact","Fail")))</f>
        <v>No data given</v>
      </c>
      <c r="F242" s="5" t="str">
        <f aca="false">IF(B242="","No data given",ABS(A242-B242))</f>
        <v>No data given</v>
      </c>
      <c r="G242" s="6" t="str">
        <f aca="false">IF(B242="","No data given",IF(E242&lt;&gt;"Fail",0,F242/A242))</f>
        <v>No data given</v>
      </c>
    </row>
    <row r="243" customFormat="false" ht="15" hidden="false" customHeight="false" outlineLevel="0" collapsed="false">
      <c r="A243" s="4"/>
      <c r="B243" s="4"/>
      <c r="C243" s="4"/>
      <c r="D243" s="4"/>
      <c r="E243" s="4" t="str">
        <f aca="false">IF(B243="","No data given",IF(F243&lt;=D243,"Pass",IF(F243&lt;=(D243+C243),"No Impact","Fail")))</f>
        <v>No data given</v>
      </c>
      <c r="F243" s="5" t="str">
        <f aca="false">IF(B243="","No data given",ABS(A243-B243))</f>
        <v>No data given</v>
      </c>
      <c r="G243" s="6" t="str">
        <f aca="false">IF(B243="","No data given",IF(E243&lt;&gt;"Fail",0,F243/A243))</f>
        <v>No data given</v>
      </c>
    </row>
    <row r="244" customFormat="false" ht="15" hidden="false" customHeight="false" outlineLevel="0" collapsed="false">
      <c r="A244" s="4"/>
      <c r="B244" s="4"/>
      <c r="C244" s="4"/>
      <c r="D244" s="4"/>
      <c r="E244" s="4" t="str">
        <f aca="false">IF(B244="","No data given",IF(F244&lt;=D244,"Pass",IF(F244&lt;=(D244+C244),"No Impact","Fail")))</f>
        <v>No data given</v>
      </c>
      <c r="F244" s="5" t="str">
        <f aca="false">IF(B244="","No data given",ABS(A244-B244))</f>
        <v>No data given</v>
      </c>
      <c r="G244" s="6" t="str">
        <f aca="false">IF(B244="","No data given",IF(E244&lt;&gt;"Fail",0,F244/A244))</f>
        <v>No data given</v>
      </c>
    </row>
    <row r="245" customFormat="false" ht="15" hidden="false" customHeight="false" outlineLevel="0" collapsed="false">
      <c r="A245" s="4"/>
      <c r="B245" s="4"/>
      <c r="C245" s="4"/>
      <c r="D245" s="4"/>
      <c r="E245" s="4" t="str">
        <f aca="false">IF(B245="","No data given",IF(F245&lt;=D245,"Pass",IF(F245&lt;=(D245+C245),"No Impact","Fail")))</f>
        <v>No data given</v>
      </c>
      <c r="F245" s="5" t="str">
        <f aca="false">IF(B245="","No data given",ABS(A245-B245))</f>
        <v>No data given</v>
      </c>
      <c r="G245" s="6" t="str">
        <f aca="false">IF(B245="","No data given",IF(E245&lt;&gt;"Fail",0,F245/A245))</f>
        <v>No data given</v>
      </c>
    </row>
    <row r="246" customFormat="false" ht="15" hidden="false" customHeight="false" outlineLevel="0" collapsed="false">
      <c r="A246" s="4"/>
      <c r="B246" s="4"/>
      <c r="C246" s="4"/>
      <c r="D246" s="4"/>
      <c r="E246" s="4" t="str">
        <f aca="false">IF(B246="","No data given",IF(F246&lt;=D246,"Pass",IF(F246&lt;=(D246+C246),"No Impact","Fail")))</f>
        <v>No data given</v>
      </c>
      <c r="F246" s="5" t="str">
        <f aca="false">IF(B246="","No data given",ABS(A246-B246))</f>
        <v>No data given</v>
      </c>
      <c r="G246" s="6" t="str">
        <f aca="false">IF(B246="","No data given",IF(E246&lt;&gt;"Fail",0,F246/A246))</f>
        <v>No data given</v>
      </c>
    </row>
    <row r="247" customFormat="false" ht="15" hidden="false" customHeight="false" outlineLevel="0" collapsed="false">
      <c r="A247" s="4"/>
      <c r="B247" s="4"/>
      <c r="C247" s="4"/>
      <c r="D247" s="4"/>
      <c r="E247" s="4" t="str">
        <f aca="false">IF(B247="","No data given",IF(F247&lt;=D247,"Pass",IF(F247&lt;=(D247+C247),"No Impact","Fail")))</f>
        <v>No data given</v>
      </c>
      <c r="F247" s="5" t="str">
        <f aca="false">IF(B247="","No data given",ABS(A247-B247))</f>
        <v>No data given</v>
      </c>
      <c r="G247" s="6" t="str">
        <f aca="false">IF(B247="","No data given",IF(E247&lt;&gt;"Fail",0,F247/A247))</f>
        <v>No data given</v>
      </c>
    </row>
    <row r="248" customFormat="false" ht="15" hidden="false" customHeight="false" outlineLevel="0" collapsed="false">
      <c r="A248" s="4"/>
      <c r="B248" s="4"/>
      <c r="C248" s="4"/>
      <c r="D248" s="4"/>
      <c r="E248" s="4" t="str">
        <f aca="false">IF(B248="","No data given",IF(F248&lt;=D248,"Pass",IF(F248&lt;=(D248+C248),"No Impact","Fail")))</f>
        <v>No data given</v>
      </c>
      <c r="F248" s="5" t="str">
        <f aca="false">IF(B248="","No data given",ABS(A248-B248))</f>
        <v>No data given</v>
      </c>
      <c r="G248" s="6" t="str">
        <f aca="false">IF(B248="","No data given",IF(E248&lt;&gt;"Fail",0,F248/A248))</f>
        <v>No data given</v>
      </c>
    </row>
    <row r="249" customFormat="false" ht="15" hidden="false" customHeight="false" outlineLevel="0" collapsed="false">
      <c r="A249" s="4"/>
      <c r="B249" s="4"/>
      <c r="C249" s="4"/>
      <c r="D249" s="4"/>
      <c r="E249" s="4" t="str">
        <f aca="false">IF(B249="","No data given",IF(F249&lt;=D249,"Pass",IF(F249&lt;=(D249+C249),"No Impact","Fail")))</f>
        <v>No data given</v>
      </c>
      <c r="F249" s="5" t="str">
        <f aca="false">IF(B249="","No data given",ABS(A249-B249))</f>
        <v>No data given</v>
      </c>
      <c r="G249" s="6" t="str">
        <f aca="false">IF(B249="","No data given",IF(E249&lt;&gt;"Fail",0,F249/A249))</f>
        <v>No data given</v>
      </c>
    </row>
    <row r="250" customFormat="false" ht="15" hidden="false" customHeight="false" outlineLevel="0" collapsed="false">
      <c r="A250" s="4"/>
      <c r="B250" s="4"/>
      <c r="C250" s="4"/>
      <c r="D250" s="4"/>
      <c r="E250" s="4" t="str">
        <f aca="false">IF(B250="","No data given",IF(F250&lt;=D250,"Pass",IF(F250&lt;=(D250+C250),"No Impact","Fail")))</f>
        <v>No data given</v>
      </c>
      <c r="F250" s="5" t="str">
        <f aca="false">IF(B250="","No data given",ABS(A250-B250))</f>
        <v>No data given</v>
      </c>
      <c r="G250" s="6" t="str">
        <f aca="false">IF(B250="","No data given",IF(E250&lt;&gt;"Fail",0,F250/A250))</f>
        <v>No data given</v>
      </c>
    </row>
    <row r="251" customFormat="false" ht="15" hidden="false" customHeight="false" outlineLevel="0" collapsed="false">
      <c r="A251" s="4"/>
      <c r="B251" s="4"/>
      <c r="C251" s="4"/>
      <c r="D251" s="4"/>
      <c r="E251" s="4" t="str">
        <f aca="false">IF(B251="","No data given",IF(F251&lt;=D251,"Pass",IF(F251&lt;=(D251+C251),"No Impact","Fail")))</f>
        <v>No data given</v>
      </c>
      <c r="F251" s="5" t="str">
        <f aca="false">IF(B251="","No data given",ABS(A251-B251))</f>
        <v>No data given</v>
      </c>
      <c r="G251" s="6" t="str">
        <f aca="false">IF(B251="","No data given",IF(E251&lt;&gt;"Fail",0,F251/A251))</f>
        <v>No data given</v>
      </c>
    </row>
    <row r="252" customFormat="false" ht="15" hidden="false" customHeight="false" outlineLevel="0" collapsed="false">
      <c r="A252" s="4"/>
      <c r="B252" s="4"/>
      <c r="C252" s="4"/>
      <c r="D252" s="4"/>
      <c r="E252" s="4" t="str">
        <f aca="false">IF(B252="","No data given",IF(F252&lt;=D252,"Pass",IF(F252&lt;=(D252+C252),"No Impact","Fail")))</f>
        <v>No data given</v>
      </c>
      <c r="F252" s="5" t="str">
        <f aca="false">IF(B252="","No data given",ABS(A252-B252))</f>
        <v>No data given</v>
      </c>
      <c r="G252" s="6" t="str">
        <f aca="false">IF(B252="","No data given",IF(E252&lt;&gt;"Fail",0,F252/A252))</f>
        <v>No data given</v>
      </c>
    </row>
    <row r="253" customFormat="false" ht="15" hidden="false" customHeight="false" outlineLevel="0" collapsed="false">
      <c r="A253" s="4"/>
      <c r="B253" s="4"/>
      <c r="C253" s="4"/>
      <c r="D253" s="4"/>
      <c r="E253" s="4" t="str">
        <f aca="false">IF(B253="","No data given",IF(F253&lt;=D253,"Pass",IF(F253&lt;=(D253+C253),"No Impact","Fail")))</f>
        <v>No data given</v>
      </c>
      <c r="F253" s="5" t="str">
        <f aca="false">IF(B253="","No data given",ABS(A253-B253))</f>
        <v>No data given</v>
      </c>
      <c r="G253" s="6" t="str">
        <f aca="false">IF(B253="","No data given",IF(E253&lt;&gt;"Fail",0,F253/A253))</f>
        <v>No data given</v>
      </c>
    </row>
    <row r="254" customFormat="false" ht="15" hidden="false" customHeight="false" outlineLevel="0" collapsed="false">
      <c r="A254" s="4"/>
      <c r="B254" s="4"/>
      <c r="C254" s="4"/>
      <c r="D254" s="4"/>
      <c r="E254" s="4" t="str">
        <f aca="false">IF(B254="","No data given",IF(F254&lt;=D254,"Pass",IF(F254&lt;=(D254+C254),"No Impact","Fail")))</f>
        <v>No data given</v>
      </c>
      <c r="F254" s="5" t="str">
        <f aca="false">IF(B254="","No data given",ABS(A254-B254))</f>
        <v>No data given</v>
      </c>
      <c r="G254" s="6" t="str">
        <f aca="false">IF(B254="","No data given",IF(E254&lt;&gt;"Fail",0,F254/A254))</f>
        <v>No data given</v>
      </c>
    </row>
    <row r="255" customFormat="false" ht="15" hidden="false" customHeight="false" outlineLevel="0" collapsed="false">
      <c r="A255" s="4"/>
      <c r="B255" s="4"/>
      <c r="C255" s="4"/>
      <c r="D255" s="4"/>
      <c r="E255" s="4" t="str">
        <f aca="false">IF(B255="","No data given",IF(F255&lt;=D255,"Pass",IF(F255&lt;=(D255+C255),"No Impact","Fail")))</f>
        <v>No data given</v>
      </c>
      <c r="F255" s="5" t="str">
        <f aca="false">IF(B255="","No data given",ABS(A255-B255))</f>
        <v>No data given</v>
      </c>
      <c r="G255" s="6" t="str">
        <f aca="false">IF(B255="","No data given",IF(E255&lt;&gt;"Fail",0,F255/A255))</f>
        <v>No data given</v>
      </c>
    </row>
    <row r="256" customFormat="false" ht="15" hidden="false" customHeight="false" outlineLevel="0" collapsed="false">
      <c r="A256" s="4"/>
      <c r="B256" s="4"/>
      <c r="C256" s="4"/>
      <c r="D256" s="4"/>
      <c r="E256" s="4" t="str">
        <f aca="false">IF(B256="","No data given",IF(F256&lt;=D256,"Pass",IF(F256&lt;=(D256+C256),"No Impact","Fail")))</f>
        <v>No data given</v>
      </c>
      <c r="F256" s="5" t="str">
        <f aca="false">IF(B256="","No data given",ABS(A256-B256))</f>
        <v>No data given</v>
      </c>
      <c r="G256" s="6" t="str">
        <f aca="false">IF(B256="","No data given",IF(E256&lt;&gt;"Fail",0,F256/A256))</f>
        <v>No data given</v>
      </c>
    </row>
    <row r="257" customFormat="false" ht="15" hidden="false" customHeight="false" outlineLevel="0" collapsed="false">
      <c r="A257" s="4"/>
      <c r="B257" s="4"/>
      <c r="C257" s="4"/>
      <c r="D257" s="4"/>
      <c r="E257" s="4" t="str">
        <f aca="false">IF(B257="","No data given",IF(F257&lt;=D257,"Pass",IF(F257&lt;=(D257+C257),"No Impact","Fail")))</f>
        <v>No data given</v>
      </c>
      <c r="F257" s="5" t="str">
        <f aca="false">IF(B257="","No data given",ABS(A257-B257))</f>
        <v>No data given</v>
      </c>
      <c r="G257" s="6" t="str">
        <f aca="false">IF(B257="","No data given",IF(E257&lt;&gt;"Fail",0,F257/A257))</f>
        <v>No data given</v>
      </c>
    </row>
    <row r="258" customFormat="false" ht="15" hidden="false" customHeight="false" outlineLevel="0" collapsed="false">
      <c r="A258" s="4"/>
      <c r="B258" s="4"/>
      <c r="C258" s="4"/>
      <c r="D258" s="4"/>
      <c r="E258" s="4" t="str">
        <f aca="false">IF(B258="","No data given",IF(F258&lt;=D258,"Pass",IF(F258&lt;=(D258+C258),"No Impact","Fail")))</f>
        <v>No data given</v>
      </c>
      <c r="F258" s="5" t="str">
        <f aca="false">IF(B258="","No data given",ABS(A258-B258))</f>
        <v>No data given</v>
      </c>
      <c r="G258" s="6" t="str">
        <f aca="false">IF(B258="","No data given",IF(E258&lt;&gt;"Fail",0,F258/A258))</f>
        <v>No data given</v>
      </c>
    </row>
    <row r="259" customFormat="false" ht="15" hidden="false" customHeight="false" outlineLevel="0" collapsed="false">
      <c r="A259" s="4"/>
      <c r="B259" s="4"/>
      <c r="C259" s="4"/>
      <c r="D259" s="4"/>
      <c r="E259" s="4" t="str">
        <f aca="false">IF(B259="","No data given",IF(F259&lt;=D259,"Pass",IF(F259&lt;=(D259+C259),"No Impact","Fail")))</f>
        <v>No data given</v>
      </c>
      <c r="F259" s="5" t="str">
        <f aca="false">IF(B259="","No data given",ABS(A259-B259))</f>
        <v>No data given</v>
      </c>
      <c r="G259" s="6" t="str">
        <f aca="false">IF(B259="","No data given",IF(E259&lt;&gt;"Fail",0,F259/A259))</f>
        <v>No data given</v>
      </c>
    </row>
    <row r="260" customFormat="false" ht="15" hidden="false" customHeight="false" outlineLevel="0" collapsed="false">
      <c r="A260" s="4"/>
      <c r="B260" s="4"/>
      <c r="C260" s="4"/>
      <c r="D260" s="4"/>
      <c r="E260" s="4" t="str">
        <f aca="false">IF(B260="","No data given",IF(F260&lt;=D260,"Pass",IF(F260&lt;=(D260+C260),"No Impact","Fail")))</f>
        <v>No data given</v>
      </c>
      <c r="F260" s="5" t="str">
        <f aca="false">IF(B260="","No data given",ABS(A260-B260))</f>
        <v>No data given</v>
      </c>
      <c r="G260" s="6" t="str">
        <f aca="false">IF(B260="","No data given",IF(E260&lt;&gt;"Fail",0,F260/A260))</f>
        <v>No data given</v>
      </c>
    </row>
    <row r="261" customFormat="false" ht="15" hidden="false" customHeight="false" outlineLevel="0" collapsed="false">
      <c r="A261" s="4"/>
      <c r="B261" s="4"/>
      <c r="C261" s="4"/>
      <c r="D261" s="4"/>
      <c r="E261" s="4" t="str">
        <f aca="false">IF(B261="","No data given",IF(F261&lt;=D261,"Pass",IF(F261&lt;=(D261+C261),"No Impact","Fail")))</f>
        <v>No data given</v>
      </c>
      <c r="F261" s="5" t="str">
        <f aca="false">IF(B261="","No data given",ABS(A261-B261))</f>
        <v>No data given</v>
      </c>
      <c r="G261" s="6" t="str">
        <f aca="false">IF(B261="","No data given",IF(E261&lt;&gt;"Fail",0,F261/A261))</f>
        <v>No data given</v>
      </c>
    </row>
    <row r="262" customFormat="false" ht="15" hidden="false" customHeight="false" outlineLevel="0" collapsed="false">
      <c r="A262" s="4"/>
      <c r="B262" s="4"/>
      <c r="C262" s="4"/>
      <c r="D262" s="4"/>
      <c r="E262" s="4" t="str">
        <f aca="false">IF(B262="","No data given",IF(F262&lt;=D262,"Pass",IF(F262&lt;=(D262+C262),"No Impact","Fail")))</f>
        <v>No data given</v>
      </c>
      <c r="F262" s="5" t="str">
        <f aca="false">IF(B262="","No data given",ABS(A262-B262))</f>
        <v>No data given</v>
      </c>
      <c r="G262" s="6" t="str">
        <f aca="false">IF(B262="","No data given",IF(E262&lt;&gt;"Fail",0,F262/A262))</f>
        <v>No data given</v>
      </c>
    </row>
    <row r="263" customFormat="false" ht="15" hidden="false" customHeight="false" outlineLevel="0" collapsed="false">
      <c r="A263" s="4"/>
      <c r="B263" s="4"/>
      <c r="C263" s="4"/>
      <c r="D263" s="4"/>
      <c r="E263" s="4" t="str">
        <f aca="false">IF(B263="","No data given",IF(F263&lt;=D263,"Pass",IF(F263&lt;=(D263+C263),"No Impact","Fail")))</f>
        <v>No data given</v>
      </c>
      <c r="F263" s="5" t="str">
        <f aca="false">IF(B263="","No data given",ABS(A263-B263))</f>
        <v>No data given</v>
      </c>
      <c r="G263" s="6" t="str">
        <f aca="false">IF(B263="","No data given",IF(E263&lt;&gt;"Fail",0,F263/A263))</f>
        <v>No data given</v>
      </c>
    </row>
    <row r="264" customFormat="false" ht="15" hidden="false" customHeight="false" outlineLevel="0" collapsed="false">
      <c r="A264" s="4"/>
      <c r="B264" s="4"/>
      <c r="C264" s="4"/>
      <c r="D264" s="4"/>
      <c r="E264" s="4" t="str">
        <f aca="false">IF(B264="","No data given",IF(F264&lt;=D264,"Pass",IF(F264&lt;=(D264+C264),"No Impact","Fail")))</f>
        <v>No data given</v>
      </c>
      <c r="F264" s="5" t="str">
        <f aca="false">IF(B264="","No data given",ABS(A264-B264))</f>
        <v>No data given</v>
      </c>
      <c r="G264" s="6" t="str">
        <f aca="false">IF(B264="","No data given",IF(E264&lt;&gt;"Fail",0,F264/A264))</f>
        <v>No data given</v>
      </c>
    </row>
    <row r="265" customFormat="false" ht="15" hidden="false" customHeight="false" outlineLevel="0" collapsed="false">
      <c r="A265" s="4"/>
      <c r="B265" s="4"/>
      <c r="C265" s="4"/>
      <c r="D265" s="4"/>
      <c r="E265" s="4" t="str">
        <f aca="false">IF(B265="","No data given",IF(F265&lt;=D265,"Pass",IF(F265&lt;=(D265+C265),"No Impact","Fail")))</f>
        <v>No data given</v>
      </c>
      <c r="F265" s="5" t="str">
        <f aca="false">IF(B265="","No data given",ABS(A265-B265))</f>
        <v>No data given</v>
      </c>
      <c r="G265" s="6" t="str">
        <f aca="false">IF(B265="","No data given",IF(E265&lt;&gt;"Fail",0,F265/A265))</f>
        <v>No data given</v>
      </c>
    </row>
    <row r="266" customFormat="false" ht="15" hidden="false" customHeight="false" outlineLevel="0" collapsed="false">
      <c r="A266" s="4"/>
      <c r="B266" s="4"/>
      <c r="C266" s="4"/>
      <c r="D266" s="4"/>
      <c r="E266" s="4" t="str">
        <f aca="false">IF(B266="","No data given",IF(F266&lt;=D266,"Pass",IF(F266&lt;=(D266+C266),"No Impact","Fail")))</f>
        <v>No data given</v>
      </c>
      <c r="F266" s="5" t="str">
        <f aca="false">IF(B266="","No data given",ABS(A266-B266))</f>
        <v>No data given</v>
      </c>
      <c r="G266" s="6" t="str">
        <f aca="false">IF(B266="","No data given",IF(E266&lt;&gt;"Fail",0,F266/A266))</f>
        <v>No data given</v>
      </c>
    </row>
    <row r="267" customFormat="false" ht="15" hidden="false" customHeight="false" outlineLevel="0" collapsed="false">
      <c r="A267" s="4"/>
      <c r="B267" s="4"/>
      <c r="C267" s="4"/>
      <c r="D267" s="4"/>
      <c r="E267" s="4" t="str">
        <f aca="false">IF(B267="","No data given",IF(F267&lt;=D267,"Pass",IF(F267&lt;=(D267+C267),"No Impact","Fail")))</f>
        <v>No data given</v>
      </c>
      <c r="F267" s="5" t="str">
        <f aca="false">IF(B267="","No data given",ABS(A267-B267))</f>
        <v>No data given</v>
      </c>
      <c r="G267" s="6" t="str">
        <f aca="false">IF(B267="","No data given",IF(E267&lt;&gt;"Fail",0,F267/A267))</f>
        <v>No data given</v>
      </c>
    </row>
    <row r="268" customFormat="false" ht="15" hidden="false" customHeight="false" outlineLevel="0" collapsed="false">
      <c r="A268" s="4"/>
      <c r="B268" s="4"/>
      <c r="C268" s="4"/>
      <c r="D268" s="4"/>
      <c r="E268" s="4" t="str">
        <f aca="false">IF(B268="","No data given",IF(F268&lt;=D268,"Pass",IF(F268&lt;=(D268+C268),"No Impact","Fail")))</f>
        <v>No data given</v>
      </c>
      <c r="F268" s="5" t="str">
        <f aca="false">IF(B268="","No data given",ABS(A268-B268))</f>
        <v>No data given</v>
      </c>
      <c r="G268" s="6" t="str">
        <f aca="false">IF(B268="","No data given",IF(E268&lt;&gt;"Fail",0,F268/A268))</f>
        <v>No data given</v>
      </c>
    </row>
    <row r="269" customFormat="false" ht="15" hidden="false" customHeight="false" outlineLevel="0" collapsed="false">
      <c r="A269" s="4"/>
      <c r="B269" s="4"/>
      <c r="C269" s="4"/>
      <c r="D269" s="4"/>
      <c r="E269" s="4" t="str">
        <f aca="false">IF(B269="","No data given",IF(F269&lt;=D269,"Pass",IF(F269&lt;=(D269+C269),"No Impact","Fail")))</f>
        <v>No data given</v>
      </c>
      <c r="F269" s="5" t="str">
        <f aca="false">IF(B269="","No data given",ABS(A269-B269))</f>
        <v>No data given</v>
      </c>
      <c r="G269" s="6" t="str">
        <f aca="false">IF(B269="","No data given",IF(E269&lt;&gt;"Fail",0,F269/A269))</f>
        <v>No data given</v>
      </c>
    </row>
    <row r="270" customFormat="false" ht="15" hidden="false" customHeight="false" outlineLevel="0" collapsed="false">
      <c r="A270" s="4"/>
      <c r="B270" s="4"/>
      <c r="C270" s="4"/>
      <c r="D270" s="4"/>
      <c r="E270" s="4" t="str">
        <f aca="false">IF(B270="","No data given",IF(F270&lt;=D270,"Pass",IF(F270&lt;=(D270+C270),"No Impact","Fail")))</f>
        <v>No data given</v>
      </c>
      <c r="F270" s="5" t="str">
        <f aca="false">IF(B270="","No data given",ABS(A270-B270))</f>
        <v>No data given</v>
      </c>
      <c r="G270" s="6" t="str">
        <f aca="false">IF(B270="","No data given",IF(E270&lt;&gt;"Fail",0,F270/A270))</f>
        <v>No data given</v>
      </c>
    </row>
    <row r="271" customFormat="false" ht="15" hidden="false" customHeight="false" outlineLevel="0" collapsed="false">
      <c r="A271" s="4"/>
      <c r="B271" s="4"/>
      <c r="C271" s="4"/>
      <c r="D271" s="4"/>
      <c r="E271" s="4" t="str">
        <f aca="false">IF(B271="","No data given",IF(F271&lt;=D271,"Pass",IF(F271&lt;=(D271+C271),"No Impact","Fail")))</f>
        <v>No data given</v>
      </c>
      <c r="F271" s="5" t="str">
        <f aca="false">IF(B271="","No data given",ABS(A271-B271))</f>
        <v>No data given</v>
      </c>
      <c r="G271" s="6" t="str">
        <f aca="false">IF(B271="","No data given",IF(E271&lt;&gt;"Fail",0,F271/A271))</f>
        <v>No data given</v>
      </c>
    </row>
    <row r="272" customFormat="false" ht="15" hidden="false" customHeight="false" outlineLevel="0" collapsed="false">
      <c r="A272" s="4"/>
      <c r="B272" s="4"/>
      <c r="C272" s="4"/>
      <c r="D272" s="4"/>
      <c r="E272" s="4" t="str">
        <f aca="false">IF(B272="","No data given",IF(F272&lt;=D272,"Pass",IF(F272&lt;=(D272+C272),"No Impact","Fail")))</f>
        <v>No data given</v>
      </c>
      <c r="F272" s="5" t="str">
        <f aca="false">IF(B272="","No data given",ABS(A272-B272))</f>
        <v>No data given</v>
      </c>
      <c r="G272" s="6" t="str">
        <f aca="false">IF(B272="","No data given",IF(E272&lt;&gt;"Fail",0,F272/A272))</f>
        <v>No data given</v>
      </c>
    </row>
    <row r="273" customFormat="false" ht="15" hidden="false" customHeight="false" outlineLevel="0" collapsed="false">
      <c r="A273" s="4"/>
      <c r="B273" s="4"/>
      <c r="C273" s="4"/>
      <c r="D273" s="4"/>
      <c r="E273" s="4" t="str">
        <f aca="false">IF(B273="","No data given",IF(F273&lt;=D273,"Pass",IF(F273&lt;=(D273+C273),"No Impact","Fail")))</f>
        <v>No data given</v>
      </c>
      <c r="F273" s="5" t="str">
        <f aca="false">IF(B273="","No data given",ABS(A273-B273))</f>
        <v>No data given</v>
      </c>
      <c r="G273" s="6" t="str">
        <f aca="false">IF(B273="","No data given",IF(E273&lt;&gt;"Fail",0,F273/A273))</f>
        <v>No data given</v>
      </c>
    </row>
    <row r="274" customFormat="false" ht="15" hidden="false" customHeight="false" outlineLevel="0" collapsed="false">
      <c r="A274" s="4"/>
      <c r="B274" s="4"/>
      <c r="C274" s="4"/>
      <c r="D274" s="4"/>
      <c r="E274" s="4" t="str">
        <f aca="false">IF(B274="","No data given",IF(F274&lt;=D274,"Pass",IF(F274&lt;=(D274+C274),"No Impact","Fail")))</f>
        <v>No data given</v>
      </c>
      <c r="F274" s="5" t="str">
        <f aca="false">IF(B274="","No data given",ABS(A274-B274))</f>
        <v>No data given</v>
      </c>
      <c r="G274" s="6" t="str">
        <f aca="false">IF(B274="","No data given",IF(E274&lt;&gt;"Fail",0,F274/A274))</f>
        <v>No data given</v>
      </c>
    </row>
    <row r="275" customFormat="false" ht="15" hidden="false" customHeight="false" outlineLevel="0" collapsed="false">
      <c r="A275" s="4"/>
      <c r="B275" s="4"/>
      <c r="C275" s="4"/>
      <c r="D275" s="4"/>
      <c r="E275" s="4" t="str">
        <f aca="false">IF(B275="","No data given",IF(F275&lt;=D275,"Pass",IF(F275&lt;=(D275+C275),"No Impact","Fail")))</f>
        <v>No data given</v>
      </c>
      <c r="F275" s="5" t="str">
        <f aca="false">IF(B275="","No data given",ABS(A275-B275))</f>
        <v>No data given</v>
      </c>
      <c r="G275" s="6" t="str">
        <f aca="false">IF(B275="","No data given",IF(E275&lt;&gt;"Fail",0,F275/A275))</f>
        <v>No data given</v>
      </c>
    </row>
    <row r="276" customFormat="false" ht="15" hidden="false" customHeight="false" outlineLevel="0" collapsed="false">
      <c r="A276" s="4"/>
      <c r="B276" s="4"/>
      <c r="C276" s="4"/>
      <c r="D276" s="4"/>
      <c r="E276" s="4" t="str">
        <f aca="false">IF(B276="","No data given",IF(F276&lt;=D276,"Pass",IF(F276&lt;=(D276+C276),"No Impact","Fail")))</f>
        <v>No data given</v>
      </c>
      <c r="F276" s="5" t="str">
        <f aca="false">IF(B276="","No data given",ABS(A276-B276))</f>
        <v>No data given</v>
      </c>
      <c r="G276" s="6" t="str">
        <f aca="false">IF(B276="","No data given",IF(E276&lt;&gt;"Fail",0,F276/A276))</f>
        <v>No data given</v>
      </c>
    </row>
    <row r="277" customFormat="false" ht="15" hidden="false" customHeight="false" outlineLevel="0" collapsed="false">
      <c r="A277" s="4"/>
      <c r="B277" s="4"/>
      <c r="C277" s="4"/>
      <c r="D277" s="4"/>
      <c r="E277" s="4" t="str">
        <f aca="false">IF(B277="","No data given",IF(F277&lt;=D277,"Pass",IF(F277&lt;=(D277+C277),"No Impact","Fail")))</f>
        <v>No data given</v>
      </c>
      <c r="F277" s="5" t="str">
        <f aca="false">IF(B277="","No data given",ABS(A277-B277))</f>
        <v>No data given</v>
      </c>
      <c r="G277" s="6" t="str">
        <f aca="false">IF(B277="","No data given",IF(E277&lt;&gt;"Fail",0,F277/A277))</f>
        <v>No data given</v>
      </c>
    </row>
    <row r="278" customFormat="false" ht="15" hidden="false" customHeight="false" outlineLevel="0" collapsed="false">
      <c r="A278" s="4"/>
      <c r="B278" s="4"/>
      <c r="C278" s="4"/>
      <c r="D278" s="4"/>
      <c r="E278" s="4" t="str">
        <f aca="false">IF(B278="","No data given",IF(F278&lt;=D278,"Pass",IF(F278&lt;=(D278+C278),"No Impact","Fail")))</f>
        <v>No data given</v>
      </c>
      <c r="F278" s="5" t="str">
        <f aca="false">IF(B278="","No data given",ABS(A278-B278))</f>
        <v>No data given</v>
      </c>
      <c r="G278" s="6" t="str">
        <f aca="false">IF(B278="","No data given",IF(E278&lt;&gt;"Fail",0,F278/A278))</f>
        <v>No data given</v>
      </c>
    </row>
    <row r="279" customFormat="false" ht="15" hidden="false" customHeight="false" outlineLevel="0" collapsed="false">
      <c r="A279" s="4"/>
      <c r="B279" s="4"/>
      <c r="C279" s="4"/>
      <c r="D279" s="4"/>
      <c r="E279" s="4" t="str">
        <f aca="false">IF(B279="","No data given",IF(F279&lt;=D279,"Pass",IF(F279&lt;=(D279+C279),"No Impact","Fail")))</f>
        <v>No data given</v>
      </c>
      <c r="F279" s="5" t="str">
        <f aca="false">IF(B279="","No data given",ABS(A279-B279))</f>
        <v>No data given</v>
      </c>
      <c r="G279" s="6" t="str">
        <f aca="false">IF(B279="","No data given",IF(E279&lt;&gt;"Fail",0,F279/A279))</f>
        <v>No data given</v>
      </c>
    </row>
    <row r="280" customFormat="false" ht="15" hidden="false" customHeight="false" outlineLevel="0" collapsed="false">
      <c r="A280" s="4"/>
      <c r="B280" s="4"/>
      <c r="C280" s="4"/>
      <c r="D280" s="4"/>
      <c r="E280" s="4" t="str">
        <f aca="false">IF(B280="","No data given",IF(F280&lt;=D280,"Pass",IF(F280&lt;=(D280+C280),"No Impact","Fail")))</f>
        <v>No data given</v>
      </c>
      <c r="F280" s="5" t="str">
        <f aca="false">IF(B280="","No data given",ABS(A280-B280))</f>
        <v>No data given</v>
      </c>
      <c r="G280" s="6" t="str">
        <f aca="false">IF(B280="","No data given",IF(E280&lt;&gt;"Fail",0,F280/A280))</f>
        <v>No data given</v>
      </c>
    </row>
    <row r="281" customFormat="false" ht="15" hidden="false" customHeight="false" outlineLevel="0" collapsed="false">
      <c r="A281" s="4"/>
      <c r="B281" s="4"/>
      <c r="C281" s="4"/>
      <c r="D281" s="4"/>
      <c r="E281" s="4" t="str">
        <f aca="false">IF(B281="","No data given",IF(F281&lt;=D281,"Pass",IF(F281&lt;=(D281+C281),"No Impact","Fail")))</f>
        <v>No data given</v>
      </c>
      <c r="F281" s="5" t="str">
        <f aca="false">IF(B281="","No data given",ABS(A281-B281))</f>
        <v>No data given</v>
      </c>
      <c r="G281" s="6" t="str">
        <f aca="false">IF(B281="","No data given",IF(E281&lt;&gt;"Fail",0,F281/A281))</f>
        <v>No data given</v>
      </c>
    </row>
    <row r="282" customFormat="false" ht="15" hidden="false" customHeight="false" outlineLevel="0" collapsed="false">
      <c r="A282" s="4"/>
      <c r="B282" s="4"/>
      <c r="C282" s="4"/>
      <c r="D282" s="4"/>
      <c r="E282" s="4" t="str">
        <f aca="false">IF(B282="","No data given",IF(F282&lt;=D282,"Pass",IF(F282&lt;=(D282+C282),"No Impact","Fail")))</f>
        <v>No data given</v>
      </c>
      <c r="F282" s="5" t="str">
        <f aca="false">IF(B282="","No data given",ABS(A282-B282))</f>
        <v>No data given</v>
      </c>
      <c r="G282" s="6" t="str">
        <f aca="false">IF(B282="","No data given",IF(E282&lt;&gt;"Fail",0,F282/A282))</f>
        <v>No data given</v>
      </c>
    </row>
    <row r="283" customFormat="false" ht="15" hidden="false" customHeight="false" outlineLevel="0" collapsed="false">
      <c r="A283" s="4"/>
      <c r="B283" s="4"/>
      <c r="C283" s="4"/>
      <c r="D283" s="4"/>
      <c r="E283" s="4" t="str">
        <f aca="false">IF(B283="","No data given",IF(F283&lt;=D283,"Pass",IF(F283&lt;=(D283+C283),"No Impact","Fail")))</f>
        <v>No data given</v>
      </c>
      <c r="F283" s="5" t="str">
        <f aca="false">IF(B283="","No data given",ABS(A283-B283))</f>
        <v>No data given</v>
      </c>
      <c r="G283" s="6" t="str">
        <f aca="false">IF(B283="","No data given",IF(E283&lt;&gt;"Fail",0,F283/A283))</f>
        <v>No data given</v>
      </c>
    </row>
    <row r="284" customFormat="false" ht="15" hidden="false" customHeight="false" outlineLevel="0" collapsed="false">
      <c r="A284" s="4"/>
      <c r="B284" s="4"/>
      <c r="C284" s="4"/>
      <c r="D284" s="4"/>
      <c r="E284" s="4" t="str">
        <f aca="false">IF(B284="","No data given",IF(F284&lt;=D284,"Pass",IF(F284&lt;=(D284+C284),"No Impact","Fail")))</f>
        <v>No data given</v>
      </c>
      <c r="F284" s="5" t="str">
        <f aca="false">IF(B284="","No data given",ABS(A284-B284))</f>
        <v>No data given</v>
      </c>
      <c r="G284" s="6" t="str">
        <f aca="false">IF(B284="","No data given",IF(E284&lt;&gt;"Fail",0,F284/A284))</f>
        <v>No data given</v>
      </c>
    </row>
    <row r="285" customFormat="false" ht="15" hidden="false" customHeight="false" outlineLevel="0" collapsed="false">
      <c r="A285" s="4"/>
      <c r="B285" s="4"/>
      <c r="C285" s="4"/>
      <c r="D285" s="4"/>
      <c r="E285" s="4" t="str">
        <f aca="false">IF(B285="","No data given",IF(F285&lt;=D285,"Pass",IF(F285&lt;=(D285+C285),"No Impact","Fail")))</f>
        <v>No data given</v>
      </c>
      <c r="F285" s="5" t="str">
        <f aca="false">IF(B285="","No data given",ABS(A285-B285))</f>
        <v>No data given</v>
      </c>
      <c r="G285" s="6" t="str">
        <f aca="false">IF(B285="","No data given",IF(E285&lt;&gt;"Fail",0,F285/A285))</f>
        <v>No data given</v>
      </c>
    </row>
    <row r="286" customFormat="false" ht="15" hidden="false" customHeight="false" outlineLevel="0" collapsed="false">
      <c r="A286" s="4"/>
      <c r="B286" s="4"/>
      <c r="C286" s="4"/>
      <c r="D286" s="4"/>
      <c r="E286" s="4" t="str">
        <f aca="false">IF(B286="","No data given",IF(F286&lt;=D286,"Pass",IF(F286&lt;=(D286+C286),"No Impact","Fail")))</f>
        <v>No data given</v>
      </c>
      <c r="F286" s="5" t="str">
        <f aca="false">IF(B286="","No data given",ABS(A286-B286))</f>
        <v>No data given</v>
      </c>
      <c r="G286" s="6" t="str">
        <f aca="false">IF(B286="","No data given",IF(E286&lt;&gt;"Fail",0,F286/A286))</f>
        <v>No data given</v>
      </c>
    </row>
    <row r="287" customFormat="false" ht="15" hidden="false" customHeight="false" outlineLevel="0" collapsed="false">
      <c r="A287" s="4"/>
      <c r="B287" s="4"/>
      <c r="C287" s="4"/>
      <c r="D287" s="4"/>
      <c r="E287" s="4" t="str">
        <f aca="false">IF(B287="","No data given",IF(F287&lt;=D287,"Pass",IF(F287&lt;=(D287+C287),"No Impact","Fail")))</f>
        <v>No data given</v>
      </c>
      <c r="F287" s="5" t="str">
        <f aca="false">IF(B287="","No data given",ABS(A287-B287))</f>
        <v>No data given</v>
      </c>
      <c r="G287" s="6" t="str">
        <f aca="false">IF(B287="","No data given",IF(E287&lt;&gt;"Fail",0,F287/A287))</f>
        <v>No data given</v>
      </c>
    </row>
    <row r="288" customFormat="false" ht="15" hidden="false" customHeight="false" outlineLevel="0" collapsed="false">
      <c r="A288" s="4"/>
      <c r="B288" s="4"/>
      <c r="C288" s="4"/>
      <c r="D288" s="4"/>
      <c r="E288" s="4" t="str">
        <f aca="false">IF(B288="","No data given",IF(F288&lt;=D288,"Pass",IF(F288&lt;=(D288+C288),"No Impact","Fail")))</f>
        <v>No data given</v>
      </c>
      <c r="F288" s="5" t="str">
        <f aca="false">IF(B288="","No data given",ABS(A288-B288))</f>
        <v>No data given</v>
      </c>
      <c r="G288" s="6" t="str">
        <f aca="false">IF(B288="","No data given",IF(E288&lt;&gt;"Fail",0,F288/A288))</f>
        <v>No data given</v>
      </c>
    </row>
    <row r="289" customFormat="false" ht="15" hidden="false" customHeight="false" outlineLevel="0" collapsed="false">
      <c r="A289" s="4"/>
      <c r="B289" s="4"/>
      <c r="C289" s="4"/>
      <c r="D289" s="4"/>
      <c r="E289" s="4" t="str">
        <f aca="false">IF(B289="","No data given",IF(F289&lt;=D289,"Pass",IF(F289&lt;=(D289+C289),"No Impact","Fail")))</f>
        <v>No data given</v>
      </c>
      <c r="F289" s="5" t="str">
        <f aca="false">IF(B289="","No data given",ABS(A289-B289))</f>
        <v>No data given</v>
      </c>
      <c r="G289" s="6" t="str">
        <f aca="false">IF(B289="","No data given",IF(E289&lt;&gt;"Fail",0,F289/A289))</f>
        <v>No data given</v>
      </c>
    </row>
    <row r="290" customFormat="false" ht="15" hidden="false" customHeight="false" outlineLevel="0" collapsed="false">
      <c r="A290" s="4"/>
      <c r="B290" s="4"/>
      <c r="C290" s="4"/>
      <c r="D290" s="4"/>
      <c r="E290" s="4" t="str">
        <f aca="false">IF(B290="","No data given",IF(F290&lt;=D290,"Pass",IF(F290&lt;=(D290+C290),"No Impact","Fail")))</f>
        <v>No data given</v>
      </c>
      <c r="F290" s="5" t="str">
        <f aca="false">IF(B290="","No data given",ABS(A290-B290))</f>
        <v>No data given</v>
      </c>
      <c r="G290" s="6" t="str">
        <f aca="false">IF(B290="","No data given",IF(E290&lt;&gt;"Fail",0,F290/A290))</f>
        <v>No data given</v>
      </c>
    </row>
    <row r="291" customFormat="false" ht="15" hidden="false" customHeight="false" outlineLevel="0" collapsed="false">
      <c r="A291" s="4"/>
      <c r="B291" s="4"/>
      <c r="C291" s="4"/>
      <c r="D291" s="4"/>
      <c r="E291" s="4" t="str">
        <f aca="false">IF(B291="","No data given",IF(F291&lt;=D291,"Pass",IF(F291&lt;=(D291+C291),"No Impact","Fail")))</f>
        <v>No data given</v>
      </c>
      <c r="F291" s="5" t="str">
        <f aca="false">IF(B291="","No data given",ABS(A291-B291))</f>
        <v>No data given</v>
      </c>
      <c r="G291" s="6" t="str">
        <f aca="false">IF(B291="","No data given",IF(E291&lt;&gt;"Fail",0,F291/A291))</f>
        <v>No data given</v>
      </c>
    </row>
    <row r="292" customFormat="false" ht="15" hidden="false" customHeight="false" outlineLevel="0" collapsed="false">
      <c r="A292" s="4"/>
      <c r="B292" s="4"/>
      <c r="C292" s="4"/>
      <c r="D292" s="4"/>
      <c r="E292" s="4" t="str">
        <f aca="false">IF(B292="","No data given",IF(F292&lt;=D292,"Pass",IF(F292&lt;=(D292+C292),"No Impact","Fail")))</f>
        <v>No data given</v>
      </c>
      <c r="F292" s="5" t="str">
        <f aca="false">IF(B292="","No data given",ABS(A292-B292))</f>
        <v>No data given</v>
      </c>
      <c r="G292" s="6" t="str">
        <f aca="false">IF(B292="","No data given",IF(E292&lt;&gt;"Fail",0,F292/A292))</f>
        <v>No data given</v>
      </c>
    </row>
    <row r="293" customFormat="false" ht="15" hidden="false" customHeight="false" outlineLevel="0" collapsed="false">
      <c r="A293" s="4"/>
      <c r="B293" s="4"/>
      <c r="C293" s="4"/>
      <c r="D293" s="4"/>
      <c r="E293" s="4" t="str">
        <f aca="false">IF(B293="","No data given",IF(F293&lt;=D293,"Pass",IF(F293&lt;=(D293+C293),"No Impact","Fail")))</f>
        <v>No data given</v>
      </c>
      <c r="F293" s="5" t="str">
        <f aca="false">IF(B293="","No data given",ABS(A293-B293))</f>
        <v>No data given</v>
      </c>
      <c r="G293" s="6" t="str">
        <f aca="false">IF(B293="","No data given",IF(E293&lt;&gt;"Fail",0,F293/A293))</f>
        <v>No data given</v>
      </c>
    </row>
    <row r="294" customFormat="false" ht="15" hidden="false" customHeight="false" outlineLevel="0" collapsed="false">
      <c r="A294" s="4"/>
      <c r="B294" s="4"/>
      <c r="C294" s="4"/>
      <c r="D294" s="4"/>
      <c r="E294" s="4" t="str">
        <f aca="false">IF(B294="","No data given",IF(F294&lt;=D294,"Pass",IF(F294&lt;=(D294+C294),"No Impact","Fail")))</f>
        <v>No data given</v>
      </c>
      <c r="F294" s="5" t="str">
        <f aca="false">IF(B294="","No data given",ABS(A294-B294))</f>
        <v>No data given</v>
      </c>
      <c r="G294" s="6" t="str">
        <f aca="false">IF(B294="","No data given",IF(E294&lt;&gt;"Fail",0,F294/A294))</f>
        <v>No data given</v>
      </c>
    </row>
    <row r="295" customFormat="false" ht="15" hidden="false" customHeight="false" outlineLevel="0" collapsed="false">
      <c r="A295" s="4"/>
      <c r="B295" s="4"/>
      <c r="C295" s="4"/>
      <c r="D295" s="4"/>
      <c r="E295" s="4" t="str">
        <f aca="false">IF(B295="","No data given",IF(F295&lt;=D295,"Pass",IF(F295&lt;=(D295+C295),"No Impact","Fail")))</f>
        <v>No data given</v>
      </c>
      <c r="F295" s="5" t="str">
        <f aca="false">IF(B295="","No data given",ABS(A295-B295))</f>
        <v>No data given</v>
      </c>
      <c r="G295" s="6" t="str">
        <f aca="false">IF(B295="","No data given",IF(E295&lt;&gt;"Fail",0,F295/A295))</f>
        <v>No data given</v>
      </c>
    </row>
    <row r="296" customFormat="false" ht="15" hidden="false" customHeight="false" outlineLevel="0" collapsed="false">
      <c r="A296" s="4"/>
      <c r="B296" s="4"/>
      <c r="C296" s="4"/>
      <c r="D296" s="4"/>
      <c r="E296" s="4" t="str">
        <f aca="false">IF(B296="","No data given",IF(F296&lt;=D296,"Pass",IF(F296&lt;=(D296+C296),"No Impact","Fail")))</f>
        <v>No data given</v>
      </c>
      <c r="F296" s="5" t="str">
        <f aca="false">IF(B296="","No data given",ABS(A296-B296))</f>
        <v>No data given</v>
      </c>
      <c r="G296" s="6" t="str">
        <f aca="false">IF(B296="","No data given",IF(E296&lt;&gt;"Fail",0,F296/A296))</f>
        <v>No data given</v>
      </c>
    </row>
    <row r="297" customFormat="false" ht="15" hidden="false" customHeight="false" outlineLevel="0" collapsed="false">
      <c r="A297" s="4"/>
      <c r="B297" s="4"/>
      <c r="C297" s="4"/>
      <c r="D297" s="4"/>
      <c r="E297" s="4" t="str">
        <f aca="false">IF(B297="","No data given",IF(F297&lt;=D297,"Pass",IF(F297&lt;=(D297+C297),"No Impact","Fail")))</f>
        <v>No data given</v>
      </c>
      <c r="F297" s="5" t="str">
        <f aca="false">IF(B297="","No data given",ABS(A297-B297))</f>
        <v>No data given</v>
      </c>
      <c r="G297" s="6" t="str">
        <f aca="false">IF(B297="","No data given",IF(E297&lt;&gt;"Fail",0,F297/A297))</f>
        <v>No data given</v>
      </c>
    </row>
    <row r="298" customFormat="false" ht="15" hidden="false" customHeight="false" outlineLevel="0" collapsed="false">
      <c r="A298" s="4"/>
      <c r="B298" s="4"/>
      <c r="C298" s="4"/>
      <c r="D298" s="4"/>
      <c r="E298" s="4" t="str">
        <f aca="false">IF(B298="","No data given",IF(F298&lt;=D298,"Pass",IF(F298&lt;=(D298+C298),"No Impact","Fail")))</f>
        <v>No data given</v>
      </c>
      <c r="F298" s="5" t="str">
        <f aca="false">IF(B298="","No data given",ABS(A298-B298))</f>
        <v>No data given</v>
      </c>
      <c r="G298" s="6" t="str">
        <f aca="false">IF(B298="","No data given",IF(E298&lt;&gt;"Fail",0,F298/A298))</f>
        <v>No data given</v>
      </c>
    </row>
    <row r="299" customFormat="false" ht="15" hidden="false" customHeight="false" outlineLevel="0" collapsed="false">
      <c r="A299" s="4"/>
      <c r="B299" s="4"/>
      <c r="C299" s="4"/>
      <c r="D299" s="4"/>
      <c r="E299" s="4" t="str">
        <f aca="false">IF(B299="","No data given",IF(F299&lt;=D299,"Pass",IF(F299&lt;=(D299+C299),"No Impact","Fail")))</f>
        <v>No data given</v>
      </c>
      <c r="F299" s="5" t="str">
        <f aca="false">IF(B299="","No data given",ABS(A299-B299))</f>
        <v>No data given</v>
      </c>
      <c r="G299" s="6" t="str">
        <f aca="false">IF(B299="","No data given",IF(E299&lt;&gt;"Fail",0,F299/A299))</f>
        <v>No data given</v>
      </c>
    </row>
    <row r="300" customFormat="false" ht="15" hidden="false" customHeight="false" outlineLevel="0" collapsed="false">
      <c r="A300" s="4"/>
      <c r="B300" s="4"/>
      <c r="C300" s="4"/>
      <c r="D300" s="4"/>
      <c r="E300" s="4" t="str">
        <f aca="false">IF(B300="","No data given",IF(F300&lt;=D300,"Pass",IF(F300&lt;=(D300+C300),"No Impact","Fail")))</f>
        <v>No data given</v>
      </c>
      <c r="F300" s="5" t="str">
        <f aca="false">IF(B300="","No data given",ABS(A300-B300))</f>
        <v>No data given</v>
      </c>
      <c r="G300" s="6" t="str">
        <f aca="false">IF(B300="","No data given",IF(E300&lt;&gt;"Fail",0,F300/A300))</f>
        <v>No data given</v>
      </c>
    </row>
    <row r="301" customFormat="false" ht="15" hidden="false" customHeight="false" outlineLevel="0" collapsed="false">
      <c r="A301" s="4"/>
      <c r="B301" s="4"/>
      <c r="C301" s="4"/>
      <c r="D301" s="4"/>
      <c r="E301" s="4" t="str">
        <f aca="false">IF(B301="","No data given",IF(F301&lt;=D301,"Pass",IF(F301&lt;=(D301+C301),"No Impact","Fail")))</f>
        <v>No data given</v>
      </c>
      <c r="F301" s="5" t="str">
        <f aca="false">IF(B301="","No data given",ABS(A301-B301))</f>
        <v>No data given</v>
      </c>
      <c r="G301" s="6" t="str">
        <f aca="false">IF(B301="","No data given",IF(E301&lt;&gt;"Fail",0,F301/A301))</f>
        <v>No data given</v>
      </c>
    </row>
    <row r="302" customFormat="false" ht="15" hidden="false" customHeight="false" outlineLevel="0" collapsed="false">
      <c r="A302" s="4"/>
      <c r="B302" s="4"/>
      <c r="C302" s="4"/>
      <c r="D302" s="4"/>
      <c r="E302" s="4" t="str">
        <f aca="false">IF(B302="","No data given",IF(F302&lt;=D302,"Pass",IF(F302&lt;=(D302+C302),"No Impact","Fail")))</f>
        <v>No data given</v>
      </c>
      <c r="F302" s="5" t="str">
        <f aca="false">IF(B302="","No data given",ABS(A302-B302))</f>
        <v>No data given</v>
      </c>
      <c r="G302" s="6" t="str">
        <f aca="false">IF(B302="","No data given",IF(E302&lt;&gt;"Fail",0,F302/A302))</f>
        <v>No data given</v>
      </c>
    </row>
    <row r="303" customFormat="false" ht="15" hidden="false" customHeight="false" outlineLevel="0" collapsed="false">
      <c r="A303" s="4"/>
      <c r="B303" s="4"/>
      <c r="C303" s="4"/>
      <c r="D303" s="4"/>
      <c r="E303" s="4" t="str">
        <f aca="false">IF(B303="","No data given",IF(F303&lt;=D303,"Pass",IF(F303&lt;=(D303+C303),"No Impact","Fail")))</f>
        <v>No data given</v>
      </c>
      <c r="F303" s="5" t="str">
        <f aca="false">IF(B303="","No data given",ABS(A303-B303))</f>
        <v>No data given</v>
      </c>
      <c r="G303" s="6" t="str">
        <f aca="false">IF(B303="","No data given",IF(E303&lt;&gt;"Fail",0,F303/A303))</f>
        <v>No data given</v>
      </c>
    </row>
    <row r="304" customFormat="false" ht="15" hidden="false" customHeight="false" outlineLevel="0" collapsed="false">
      <c r="A304" s="4"/>
      <c r="B304" s="4"/>
      <c r="C304" s="4"/>
      <c r="D304" s="4"/>
      <c r="E304" s="4" t="str">
        <f aca="false">IF(B304="","No data given",IF(F304&lt;=D304,"Pass",IF(F304&lt;=(D304+C304),"No Impact","Fail")))</f>
        <v>No data given</v>
      </c>
      <c r="F304" s="5" t="str">
        <f aca="false">IF(B304="","No data given",ABS(A304-B304))</f>
        <v>No data given</v>
      </c>
      <c r="G304" s="6" t="str">
        <f aca="false">IF(B304="","No data given",IF(E304&lt;&gt;"Fail",0,F304/A304))</f>
        <v>No data given</v>
      </c>
    </row>
    <row r="305" customFormat="false" ht="15" hidden="false" customHeight="false" outlineLevel="0" collapsed="false">
      <c r="A305" s="4"/>
      <c r="B305" s="4"/>
      <c r="C305" s="4"/>
      <c r="D305" s="4"/>
      <c r="E305" s="4" t="str">
        <f aca="false">IF(B305="","No data given",IF(F305&lt;=D305,"Pass",IF(F305&lt;=(D305+C305),"No Impact","Fail")))</f>
        <v>No data given</v>
      </c>
      <c r="F305" s="5" t="str">
        <f aca="false">IF(B305="","No data given",ABS(A305-B305))</f>
        <v>No data given</v>
      </c>
      <c r="G305" s="6" t="str">
        <f aca="false">IF(B305="","No data given",IF(E305&lt;&gt;"Fail",0,F305/A305))</f>
        <v>No data given</v>
      </c>
    </row>
    <row r="306" customFormat="false" ht="15" hidden="false" customHeight="false" outlineLevel="0" collapsed="false">
      <c r="A306" s="4"/>
      <c r="B306" s="4"/>
      <c r="C306" s="4"/>
      <c r="D306" s="4"/>
      <c r="E306" s="4" t="str">
        <f aca="false">IF(B306="","No data given",IF(F306&lt;=D306,"Pass",IF(F306&lt;=(D306+C306),"No Impact","Fail")))</f>
        <v>No data given</v>
      </c>
      <c r="F306" s="5" t="str">
        <f aca="false">IF(B306="","No data given",ABS(A306-B306))</f>
        <v>No data given</v>
      </c>
      <c r="G306" s="6" t="str">
        <f aca="false">IF(B306="","No data given",IF(E306&lt;&gt;"Fail",0,F306/A306))</f>
        <v>No data given</v>
      </c>
    </row>
    <row r="307" customFormat="false" ht="15" hidden="false" customHeight="false" outlineLevel="0" collapsed="false">
      <c r="A307" s="4"/>
      <c r="B307" s="4"/>
      <c r="C307" s="4"/>
      <c r="D307" s="4"/>
      <c r="E307" s="4" t="str">
        <f aca="false">IF(B307="","No data given",IF(F307&lt;=D307,"Pass",IF(F307&lt;=(D307+C307),"No Impact","Fail")))</f>
        <v>No data given</v>
      </c>
      <c r="F307" s="5" t="str">
        <f aca="false">IF(B307="","No data given",ABS(A307-B307))</f>
        <v>No data given</v>
      </c>
      <c r="G307" s="6" t="str">
        <f aca="false">IF(B307="","No data given",IF(E307&lt;&gt;"Fail",0,F307/A307))</f>
        <v>No data given</v>
      </c>
    </row>
    <row r="308" customFormat="false" ht="15" hidden="false" customHeight="false" outlineLevel="0" collapsed="false">
      <c r="A308" s="4"/>
      <c r="B308" s="4"/>
      <c r="C308" s="4"/>
      <c r="D308" s="4"/>
      <c r="E308" s="4" t="str">
        <f aca="false">IF(B308="","No data given",IF(F308&lt;=D308,"Pass",IF(F308&lt;=(D308+C308),"No Impact","Fail")))</f>
        <v>No data given</v>
      </c>
      <c r="F308" s="5" t="str">
        <f aca="false">IF(B308="","No data given",ABS(A308-B308))</f>
        <v>No data given</v>
      </c>
      <c r="G308" s="6" t="str">
        <f aca="false">IF(B308="","No data given",IF(E308&lt;&gt;"Fail",0,F308/A308))</f>
        <v>No data given</v>
      </c>
    </row>
    <row r="309" customFormat="false" ht="15" hidden="false" customHeight="false" outlineLevel="0" collapsed="false">
      <c r="A309" s="4"/>
      <c r="B309" s="4"/>
      <c r="C309" s="4"/>
      <c r="D309" s="4"/>
      <c r="E309" s="4" t="str">
        <f aca="false">IF(B309="","No data given",IF(F309&lt;=D309,"Pass",IF(F309&lt;=(D309+C309),"No Impact","Fail")))</f>
        <v>No data given</v>
      </c>
      <c r="F309" s="5" t="str">
        <f aca="false">IF(B309="","No data given",ABS(A309-B309))</f>
        <v>No data given</v>
      </c>
      <c r="G309" s="6" t="str">
        <f aca="false">IF(B309="","No data given",IF(E309&lt;&gt;"Fail",0,F309/A309))</f>
        <v>No data given</v>
      </c>
    </row>
    <row r="310" customFormat="false" ht="15" hidden="false" customHeight="false" outlineLevel="0" collapsed="false">
      <c r="A310" s="4"/>
      <c r="B310" s="4"/>
      <c r="C310" s="4"/>
      <c r="D310" s="4"/>
      <c r="E310" s="4" t="str">
        <f aca="false">IF(B310="","No data given",IF(F310&lt;=D310,"Pass",IF(F310&lt;=(D310+C310),"No Impact","Fail")))</f>
        <v>No data given</v>
      </c>
      <c r="F310" s="5" t="str">
        <f aca="false">IF(B310="","No data given",ABS(A310-B310))</f>
        <v>No data given</v>
      </c>
      <c r="G310" s="6" t="str">
        <f aca="false">IF(B310="","No data given",IF(E310&lt;&gt;"Fail",0,F310/A310))</f>
        <v>No data given</v>
      </c>
    </row>
    <row r="311" customFormat="false" ht="15" hidden="false" customHeight="false" outlineLevel="0" collapsed="false">
      <c r="A311" s="4"/>
      <c r="B311" s="4"/>
      <c r="C311" s="4"/>
      <c r="D311" s="4"/>
      <c r="E311" s="4" t="str">
        <f aca="false">IF(B311="","No data given",IF(F311&lt;=D311,"Pass",IF(F311&lt;=(D311+C311),"No Impact","Fail")))</f>
        <v>No data given</v>
      </c>
      <c r="F311" s="5" t="str">
        <f aca="false">IF(B311="","No data given",ABS(A311-B311))</f>
        <v>No data given</v>
      </c>
      <c r="G311" s="6" t="str">
        <f aca="false">IF(B311="","No data given",IF(E311&lt;&gt;"Fail",0,F311/A311))</f>
        <v>No data given</v>
      </c>
    </row>
    <row r="312" customFormat="false" ht="15" hidden="false" customHeight="false" outlineLevel="0" collapsed="false">
      <c r="A312" s="4"/>
      <c r="B312" s="4"/>
      <c r="C312" s="4"/>
      <c r="D312" s="4"/>
      <c r="E312" s="4" t="str">
        <f aca="false">IF(B312="","No data given",IF(F312&lt;=D312,"Pass",IF(F312&lt;=(D312+C312),"No Impact","Fail")))</f>
        <v>No data given</v>
      </c>
      <c r="F312" s="5" t="str">
        <f aca="false">IF(B312="","No data given",ABS(A312-B312))</f>
        <v>No data given</v>
      </c>
      <c r="G312" s="6" t="str">
        <f aca="false">IF(B312="","No data given",IF(E312&lt;&gt;"Fail",0,F312/A312))</f>
        <v>No data given</v>
      </c>
    </row>
    <row r="313" customFormat="false" ht="15" hidden="false" customHeight="false" outlineLevel="0" collapsed="false">
      <c r="A313" s="4"/>
      <c r="B313" s="4"/>
      <c r="C313" s="4"/>
      <c r="D313" s="4"/>
      <c r="E313" s="4" t="str">
        <f aca="false">IF(B313="","No data given",IF(F313&lt;=D313,"Pass",IF(F313&lt;=(D313+C313),"No Impact","Fail")))</f>
        <v>No data given</v>
      </c>
      <c r="F313" s="5" t="str">
        <f aca="false">IF(B313="","No data given",ABS(A313-B313))</f>
        <v>No data given</v>
      </c>
      <c r="G313" s="6" t="str">
        <f aca="false">IF(B313="","No data given",IF(E313&lt;&gt;"Fail",0,F313/A313))</f>
        <v>No data given</v>
      </c>
    </row>
    <row r="314" customFormat="false" ht="15" hidden="false" customHeight="false" outlineLevel="0" collapsed="false">
      <c r="A314" s="4"/>
      <c r="B314" s="4"/>
      <c r="C314" s="4"/>
      <c r="D314" s="4"/>
      <c r="E314" s="4" t="str">
        <f aca="false">IF(B314="","No data given",IF(F314&lt;=D314,"Pass",IF(F314&lt;=(D314+C314),"No Impact","Fail")))</f>
        <v>No data given</v>
      </c>
      <c r="F314" s="5" t="str">
        <f aca="false">IF(B314="","No data given",ABS(A314-B314))</f>
        <v>No data given</v>
      </c>
      <c r="G314" s="6" t="str">
        <f aca="false">IF(B314="","No data given",IF(E314&lt;&gt;"Fail",0,F314/A314))</f>
        <v>No data given</v>
      </c>
    </row>
    <row r="315" customFormat="false" ht="15" hidden="false" customHeight="false" outlineLevel="0" collapsed="false">
      <c r="A315" s="4"/>
      <c r="B315" s="4"/>
      <c r="C315" s="4"/>
      <c r="D315" s="4"/>
      <c r="E315" s="4" t="str">
        <f aca="false">IF(B315="","No data given",IF(F315&lt;=D315,"Pass",IF(F315&lt;=(D315+C315),"No Impact","Fail")))</f>
        <v>No data given</v>
      </c>
      <c r="F315" s="5" t="str">
        <f aca="false">IF(B315="","No data given",ABS(A315-B315))</f>
        <v>No data given</v>
      </c>
      <c r="G315" s="6" t="str">
        <f aca="false">IF(B315="","No data given",IF(E315&lt;&gt;"Fail",0,F315/A315))</f>
        <v>No data given</v>
      </c>
    </row>
    <row r="316" customFormat="false" ht="15" hidden="false" customHeight="false" outlineLevel="0" collapsed="false">
      <c r="A316" s="4"/>
      <c r="B316" s="4"/>
      <c r="C316" s="4"/>
      <c r="D316" s="4"/>
      <c r="E316" s="4" t="str">
        <f aca="false">IF(B316="","No data given",IF(F316&lt;=D316,"Pass",IF(F316&lt;=(D316+C316),"No Impact","Fail")))</f>
        <v>No data given</v>
      </c>
      <c r="F316" s="5" t="str">
        <f aca="false">IF(B316="","No data given",ABS(A316-B316))</f>
        <v>No data given</v>
      </c>
      <c r="G316" s="6" t="str">
        <f aca="false">IF(B316="","No data given",IF(E316&lt;&gt;"Fail",0,F316/A316))</f>
        <v>No data given</v>
      </c>
    </row>
    <row r="317" customFormat="false" ht="15" hidden="false" customHeight="false" outlineLevel="0" collapsed="false">
      <c r="A317" s="4"/>
      <c r="B317" s="4"/>
      <c r="C317" s="4"/>
      <c r="D317" s="4"/>
      <c r="E317" s="4" t="str">
        <f aca="false">IF(B317="","No data given",IF(F317&lt;=D317,"Pass",IF(F317&lt;=(D317+C317),"No Impact","Fail")))</f>
        <v>No data given</v>
      </c>
      <c r="F317" s="5" t="str">
        <f aca="false">IF(B317="","No data given",ABS(A317-B317))</f>
        <v>No data given</v>
      </c>
      <c r="G317" s="6" t="str">
        <f aca="false">IF(B317="","No data given",IF(E317&lt;&gt;"Fail",0,F317/A317))</f>
        <v>No data given</v>
      </c>
    </row>
    <row r="318" customFormat="false" ht="15" hidden="false" customHeight="false" outlineLevel="0" collapsed="false">
      <c r="A318" s="4"/>
      <c r="B318" s="4"/>
      <c r="C318" s="4"/>
      <c r="D318" s="4"/>
      <c r="E318" s="4" t="str">
        <f aca="false">IF(B318="","No data given",IF(F318&lt;=D318,"Pass",IF(F318&lt;=(D318+C318),"No Impact","Fail")))</f>
        <v>No data given</v>
      </c>
      <c r="F318" s="5" t="str">
        <f aca="false">IF(B318="","No data given",ABS(A318-B318))</f>
        <v>No data given</v>
      </c>
      <c r="G318" s="6" t="str">
        <f aca="false">IF(B318="","No data given",IF(E318&lt;&gt;"Fail",0,F318/A318))</f>
        <v>No data given</v>
      </c>
    </row>
    <row r="319" customFormat="false" ht="15" hidden="false" customHeight="false" outlineLevel="0" collapsed="false">
      <c r="A319" s="4"/>
      <c r="B319" s="4"/>
      <c r="C319" s="4"/>
      <c r="D319" s="4"/>
      <c r="E319" s="4" t="str">
        <f aca="false">IF(B319="","No data given",IF(F319&lt;=D319,"Pass",IF(F319&lt;=(D319+C319),"No Impact","Fail")))</f>
        <v>No data given</v>
      </c>
      <c r="F319" s="5" t="str">
        <f aca="false">IF(B319="","No data given",ABS(A319-B319))</f>
        <v>No data given</v>
      </c>
      <c r="G319" s="6" t="str">
        <f aca="false">IF(B319="","No data given",IF(E319&lt;&gt;"Fail",0,F319/A319))</f>
        <v>No data given</v>
      </c>
    </row>
    <row r="320" customFormat="false" ht="15" hidden="false" customHeight="false" outlineLevel="0" collapsed="false">
      <c r="A320" s="4"/>
      <c r="B320" s="4"/>
      <c r="C320" s="4"/>
      <c r="D320" s="4"/>
      <c r="E320" s="4" t="str">
        <f aca="false">IF(B320="","No data given",IF(F320&lt;=D320,"Pass",IF(F320&lt;=(D320+C320),"No Impact","Fail")))</f>
        <v>No data given</v>
      </c>
      <c r="F320" s="5" t="str">
        <f aca="false">IF(B320="","No data given",ABS(A320-B320))</f>
        <v>No data given</v>
      </c>
      <c r="G320" s="6" t="str">
        <f aca="false">IF(B320="","No data given",IF(E320&lt;&gt;"Fail",0,F320/A320))</f>
        <v>No data given</v>
      </c>
    </row>
    <row r="321" customFormat="false" ht="15" hidden="false" customHeight="false" outlineLevel="0" collapsed="false">
      <c r="A321" s="4"/>
      <c r="B321" s="4"/>
      <c r="C321" s="4"/>
      <c r="D321" s="4"/>
      <c r="E321" s="4" t="str">
        <f aca="false">IF(B321="","No data given",IF(F321&lt;=D321,"Pass",IF(F321&lt;=(D321+C321),"No Impact","Fail")))</f>
        <v>No data given</v>
      </c>
      <c r="F321" s="5" t="str">
        <f aca="false">IF(B321="","No data given",ABS(A321-B321))</f>
        <v>No data given</v>
      </c>
      <c r="G321" s="6" t="str">
        <f aca="false">IF(B321="","No data given",IF(E321&lt;&gt;"Fail",0,F321/A321))</f>
        <v>No data given</v>
      </c>
    </row>
    <row r="322" customFormat="false" ht="15" hidden="false" customHeight="false" outlineLevel="0" collapsed="false">
      <c r="A322" s="4"/>
      <c r="B322" s="4"/>
      <c r="C322" s="4"/>
      <c r="D322" s="4"/>
      <c r="E322" s="4" t="str">
        <f aca="false">IF(B322="","No data given",IF(F322&lt;=D322,"Pass",IF(F322&lt;=(D322+C322),"No Impact","Fail")))</f>
        <v>No data given</v>
      </c>
      <c r="F322" s="5" t="str">
        <f aca="false">IF(B322="","No data given",ABS(A322-B322))</f>
        <v>No data given</v>
      </c>
      <c r="G322" s="6" t="str">
        <f aca="false">IF(B322="","No data given",IF(E322&lt;&gt;"Fail",0,F322/A322))</f>
        <v>No data given</v>
      </c>
    </row>
    <row r="323" customFormat="false" ht="15" hidden="false" customHeight="false" outlineLevel="0" collapsed="false">
      <c r="A323" s="4"/>
      <c r="B323" s="4"/>
      <c r="C323" s="4"/>
      <c r="D323" s="4"/>
      <c r="E323" s="4" t="str">
        <f aca="false">IF(B323="","No data given",IF(F323&lt;=D323,"Pass",IF(F323&lt;=(D323+C323),"No Impact","Fail")))</f>
        <v>No data given</v>
      </c>
      <c r="F323" s="5" t="str">
        <f aca="false">IF(B323="","No data given",ABS(A323-B323))</f>
        <v>No data given</v>
      </c>
      <c r="G323" s="6" t="str">
        <f aca="false">IF(B323="","No data given",IF(E323&lt;&gt;"Fail",0,F323/A323))</f>
        <v>No data given</v>
      </c>
    </row>
    <row r="324" customFormat="false" ht="15" hidden="false" customHeight="false" outlineLevel="0" collapsed="false">
      <c r="A324" s="4"/>
      <c r="B324" s="4"/>
      <c r="C324" s="4"/>
      <c r="D324" s="4"/>
      <c r="E324" s="4" t="str">
        <f aca="false">IF(B324="","No data given",IF(F324&lt;=D324,"Pass",IF(F324&lt;=(D324+C324),"No Impact","Fail")))</f>
        <v>No data given</v>
      </c>
      <c r="F324" s="5" t="str">
        <f aca="false">IF(B324="","No data given",ABS(A324-B324))</f>
        <v>No data given</v>
      </c>
      <c r="G324" s="6" t="str">
        <f aca="false">IF(B324="","No data given",IF(E324&lt;&gt;"Fail",0,F324/A324))</f>
        <v>No data given</v>
      </c>
    </row>
    <row r="325" customFormat="false" ht="15" hidden="false" customHeight="false" outlineLevel="0" collapsed="false">
      <c r="A325" s="4"/>
      <c r="B325" s="4"/>
      <c r="C325" s="4"/>
      <c r="D325" s="4"/>
      <c r="E325" s="4" t="str">
        <f aca="false">IF(B325="","No data given",IF(F325&lt;=D325,"Pass",IF(F325&lt;=(D325+C325),"No Impact","Fail")))</f>
        <v>No data given</v>
      </c>
      <c r="F325" s="5" t="str">
        <f aca="false">IF(B325="","No data given",ABS(A325-B325))</f>
        <v>No data given</v>
      </c>
      <c r="G325" s="6" t="str">
        <f aca="false">IF(B325="","No data given",IF(E325&lt;&gt;"Fail",0,F325/A325))</f>
        <v>No data given</v>
      </c>
    </row>
    <row r="326" customFormat="false" ht="15" hidden="false" customHeight="false" outlineLevel="0" collapsed="false">
      <c r="A326" s="4"/>
      <c r="B326" s="4"/>
      <c r="C326" s="4"/>
      <c r="D326" s="4"/>
      <c r="E326" s="4" t="str">
        <f aca="false">IF(B326="","No data given",IF(F326&lt;=D326,"Pass",IF(F326&lt;=(D326+C326),"No Impact","Fail")))</f>
        <v>No data given</v>
      </c>
      <c r="F326" s="5" t="str">
        <f aca="false">IF(B326="","No data given",ABS(A326-B326))</f>
        <v>No data given</v>
      </c>
      <c r="G326" s="6" t="str">
        <f aca="false">IF(B326="","No data given",IF(E326&lt;&gt;"Fail",0,F326/A326))</f>
        <v>No data given</v>
      </c>
    </row>
    <row r="327" customFormat="false" ht="15" hidden="false" customHeight="false" outlineLevel="0" collapsed="false">
      <c r="A327" s="4"/>
      <c r="B327" s="4"/>
      <c r="C327" s="4"/>
      <c r="D327" s="4"/>
      <c r="E327" s="4" t="str">
        <f aca="false">IF(B327="","No data given",IF(F327&lt;=D327,"Pass",IF(F327&lt;=(D327+C327),"No Impact","Fail")))</f>
        <v>No data given</v>
      </c>
      <c r="F327" s="5" t="str">
        <f aca="false">IF(B327="","No data given",ABS(A327-B327))</f>
        <v>No data given</v>
      </c>
      <c r="G327" s="6" t="str">
        <f aca="false">IF(B327="","No data given",IF(E327&lt;&gt;"Fail",0,F327/A327))</f>
        <v>No data given</v>
      </c>
    </row>
    <row r="328" customFormat="false" ht="15" hidden="false" customHeight="false" outlineLevel="0" collapsed="false">
      <c r="A328" s="4"/>
      <c r="B328" s="4"/>
      <c r="C328" s="4"/>
      <c r="D328" s="4"/>
      <c r="E328" s="4" t="str">
        <f aca="false">IF(B328="","No data given",IF(F328&lt;=D328,"Pass",IF(F328&lt;=(D328+C328),"No Impact","Fail")))</f>
        <v>No data given</v>
      </c>
      <c r="F328" s="5" t="str">
        <f aca="false">IF(B328="","No data given",ABS(A328-B328))</f>
        <v>No data given</v>
      </c>
      <c r="G328" s="6" t="str">
        <f aca="false">IF(B328="","No data given",IF(E328&lt;&gt;"Fail",0,F328/A328))</f>
        <v>No data given</v>
      </c>
    </row>
    <row r="329" customFormat="false" ht="15" hidden="false" customHeight="false" outlineLevel="0" collapsed="false">
      <c r="A329" s="4"/>
      <c r="B329" s="4"/>
      <c r="C329" s="4"/>
      <c r="D329" s="4"/>
      <c r="E329" s="4" t="str">
        <f aca="false">IF(B329="","No data given",IF(F329&lt;=D329,"Pass",IF(F329&lt;=(D329+C329),"No Impact","Fail")))</f>
        <v>No data given</v>
      </c>
      <c r="F329" s="5" t="str">
        <f aca="false">IF(B329="","No data given",ABS(A329-B329))</f>
        <v>No data given</v>
      </c>
      <c r="G329" s="6" t="str">
        <f aca="false">IF(B329="","No data given",IF(E329&lt;&gt;"Fail",0,F329/A329))</f>
        <v>No data given</v>
      </c>
    </row>
    <row r="330" customFormat="false" ht="15" hidden="false" customHeight="false" outlineLevel="0" collapsed="false">
      <c r="A330" s="4"/>
      <c r="B330" s="4"/>
      <c r="C330" s="4"/>
      <c r="D330" s="4"/>
      <c r="E330" s="4" t="str">
        <f aca="false">IF(B330="","No data given",IF(F330&lt;=D330,"Pass",IF(F330&lt;=(D330+C330),"No Impact","Fail")))</f>
        <v>No data given</v>
      </c>
      <c r="F330" s="5" t="str">
        <f aca="false">IF(B330="","No data given",ABS(A330-B330))</f>
        <v>No data given</v>
      </c>
      <c r="G330" s="6" t="str">
        <f aca="false">IF(B330="","No data given",IF(E330&lt;&gt;"Fail",0,F330/A330))</f>
        <v>No data given</v>
      </c>
    </row>
    <row r="331" customFormat="false" ht="15" hidden="false" customHeight="false" outlineLevel="0" collapsed="false">
      <c r="A331" s="4"/>
      <c r="B331" s="4"/>
      <c r="C331" s="4"/>
      <c r="D331" s="4"/>
      <c r="E331" s="4" t="str">
        <f aca="false">IF(B331="","No data given",IF(F331&lt;=D331,"Pass",IF(F331&lt;=(D331+C331),"No Impact","Fail")))</f>
        <v>No data given</v>
      </c>
      <c r="F331" s="5" t="str">
        <f aca="false">IF(B331="","No data given",ABS(A331-B331))</f>
        <v>No data given</v>
      </c>
      <c r="G331" s="6" t="str">
        <f aca="false">IF(B331="","No data given",IF(E331&lt;&gt;"Fail",0,F331/A331))</f>
        <v>No data given</v>
      </c>
    </row>
    <row r="332" customFormat="false" ht="15" hidden="false" customHeight="false" outlineLevel="0" collapsed="false">
      <c r="A332" s="4"/>
      <c r="B332" s="4"/>
      <c r="C332" s="4"/>
      <c r="D332" s="4"/>
      <c r="E332" s="4" t="str">
        <f aca="false">IF(B332="","No data given",IF(F332&lt;=D332,"Pass",IF(F332&lt;=(D332+C332),"No Impact","Fail")))</f>
        <v>No data given</v>
      </c>
      <c r="F332" s="5" t="str">
        <f aca="false">IF(B332="","No data given",ABS(A332-B332))</f>
        <v>No data given</v>
      </c>
      <c r="G332" s="6" t="str">
        <f aca="false">IF(B332="","No data given",IF(E332&lt;&gt;"Fail",0,F332/A332))</f>
        <v>No data given</v>
      </c>
    </row>
    <row r="333" customFormat="false" ht="15" hidden="false" customHeight="false" outlineLevel="0" collapsed="false">
      <c r="A333" s="4"/>
      <c r="B333" s="4"/>
      <c r="C333" s="4"/>
      <c r="D333" s="4"/>
      <c r="E333" s="4" t="str">
        <f aca="false">IF(B333="","No data given",IF(F333&lt;=D333,"Pass",IF(F333&lt;=(D333+C333),"No Impact","Fail")))</f>
        <v>No data given</v>
      </c>
      <c r="F333" s="5" t="str">
        <f aca="false">IF(B333="","No data given",ABS(A333-B333))</f>
        <v>No data given</v>
      </c>
      <c r="G333" s="6" t="str">
        <f aca="false">IF(B333="","No data given",IF(E333&lt;&gt;"Fail",0,F333/A333))</f>
        <v>No data given</v>
      </c>
    </row>
    <row r="334" customFormat="false" ht="15" hidden="false" customHeight="false" outlineLevel="0" collapsed="false">
      <c r="A334" s="4"/>
      <c r="B334" s="4"/>
      <c r="C334" s="4"/>
      <c r="D334" s="4"/>
      <c r="E334" s="4" t="str">
        <f aca="false">IF(B334="","No data given",IF(F334&lt;=D334,"Pass",IF(F334&lt;=(D334+C334),"No Impact","Fail")))</f>
        <v>No data given</v>
      </c>
      <c r="F334" s="5" t="str">
        <f aca="false">IF(B334="","No data given",ABS(A334-B334))</f>
        <v>No data given</v>
      </c>
      <c r="G334" s="6" t="str">
        <f aca="false">IF(B334="","No data given",IF(E334&lt;&gt;"Fail",0,F334/A334))</f>
        <v>No data given</v>
      </c>
    </row>
    <row r="335" customFormat="false" ht="15" hidden="false" customHeight="false" outlineLevel="0" collapsed="false">
      <c r="A335" s="4"/>
      <c r="B335" s="4"/>
      <c r="C335" s="4"/>
      <c r="D335" s="4"/>
      <c r="E335" s="4" t="str">
        <f aca="false">IF(B335="","No data given",IF(F335&lt;=D335,"Pass",IF(F335&lt;=(D335+C335),"No Impact","Fail")))</f>
        <v>No data given</v>
      </c>
      <c r="F335" s="5" t="str">
        <f aca="false">IF(B335="","No data given",ABS(A335-B335))</f>
        <v>No data given</v>
      </c>
      <c r="G335" s="6" t="str">
        <f aca="false">IF(B335="","No data given",IF(E335&lt;&gt;"Fail",0,F335/A335))</f>
        <v>No data given</v>
      </c>
    </row>
    <row r="336" customFormat="false" ht="15" hidden="false" customHeight="false" outlineLevel="0" collapsed="false">
      <c r="A336" s="4"/>
      <c r="B336" s="4"/>
      <c r="C336" s="4"/>
      <c r="D336" s="4"/>
      <c r="E336" s="4" t="str">
        <f aca="false">IF(B336="","No data given",IF(F336&lt;=D336,"Pass",IF(F336&lt;=(D336+C336),"No Impact","Fail")))</f>
        <v>No data given</v>
      </c>
      <c r="F336" s="5" t="str">
        <f aca="false">IF(B336="","No data given",ABS(A336-B336))</f>
        <v>No data given</v>
      </c>
      <c r="G336" s="6" t="str">
        <f aca="false">IF(B336="","No data given",IF(E336&lt;&gt;"Fail",0,F336/A336))</f>
        <v>No data given</v>
      </c>
    </row>
    <row r="337" customFormat="false" ht="15" hidden="false" customHeight="false" outlineLevel="0" collapsed="false">
      <c r="A337" s="4"/>
      <c r="B337" s="4"/>
      <c r="C337" s="4"/>
      <c r="D337" s="4"/>
      <c r="E337" s="4" t="str">
        <f aca="false">IF(B337="","No data given",IF(F337&lt;=D337,"Pass",IF(F337&lt;=(D337+C337),"No Impact","Fail")))</f>
        <v>No data given</v>
      </c>
      <c r="F337" s="5" t="str">
        <f aca="false">IF(B337="","No data given",ABS(A337-B337))</f>
        <v>No data given</v>
      </c>
      <c r="G337" s="6" t="str">
        <f aca="false">IF(B337="","No data given",IF(E337&lt;&gt;"Fail",0,F337/A337))</f>
        <v>No data given</v>
      </c>
    </row>
    <row r="338" customFormat="false" ht="15" hidden="false" customHeight="false" outlineLevel="0" collapsed="false">
      <c r="A338" s="4"/>
      <c r="B338" s="4"/>
      <c r="C338" s="4"/>
      <c r="D338" s="4"/>
      <c r="E338" s="4" t="str">
        <f aca="false">IF(B338="","No data given",IF(F338&lt;=D338,"Pass",IF(F338&lt;=(D338+C338),"No Impact","Fail")))</f>
        <v>No data given</v>
      </c>
      <c r="F338" s="5" t="str">
        <f aca="false">IF(B338="","No data given",ABS(A338-B338))</f>
        <v>No data given</v>
      </c>
      <c r="G338" s="6" t="str">
        <f aca="false">IF(B338="","No data given",IF(E338&lt;&gt;"Fail",0,F338/A338))</f>
        <v>No data given</v>
      </c>
    </row>
    <row r="339" customFormat="false" ht="15" hidden="false" customHeight="false" outlineLevel="0" collapsed="false">
      <c r="A339" s="4"/>
      <c r="B339" s="4"/>
      <c r="C339" s="4"/>
      <c r="D339" s="4"/>
      <c r="E339" s="4" t="str">
        <f aca="false">IF(B339="","No data given",IF(F339&lt;=D339,"Pass",IF(F339&lt;=(D339+C339),"No Impact","Fail")))</f>
        <v>No data given</v>
      </c>
      <c r="F339" s="5" t="str">
        <f aca="false">IF(B339="","No data given",ABS(A339-B339))</f>
        <v>No data given</v>
      </c>
      <c r="G339" s="6" t="str">
        <f aca="false">IF(B339="","No data given",IF(E339&lt;&gt;"Fail",0,F339/A339))</f>
        <v>No data given</v>
      </c>
    </row>
    <row r="340" customFormat="false" ht="15" hidden="false" customHeight="false" outlineLevel="0" collapsed="false">
      <c r="A340" s="4"/>
      <c r="B340" s="4"/>
      <c r="C340" s="4"/>
      <c r="D340" s="4"/>
      <c r="E340" s="4" t="str">
        <f aca="false">IF(B340="","No data given",IF(F340&lt;=D340,"Pass",IF(F340&lt;=(D340+C340),"No Impact","Fail")))</f>
        <v>No data given</v>
      </c>
      <c r="F340" s="5" t="str">
        <f aca="false">IF(B340="","No data given",ABS(A340-B340))</f>
        <v>No data given</v>
      </c>
      <c r="G340" s="6" t="str">
        <f aca="false">IF(B340="","No data given",IF(E340&lt;&gt;"Fail",0,F340/A340))</f>
        <v>No data given</v>
      </c>
    </row>
    <row r="341" customFormat="false" ht="15" hidden="false" customHeight="false" outlineLevel="0" collapsed="false">
      <c r="A341" s="4"/>
      <c r="B341" s="4"/>
      <c r="C341" s="4"/>
      <c r="D341" s="4"/>
      <c r="E341" s="4" t="str">
        <f aca="false">IF(B341="","No data given",IF(F341&lt;=D341,"Pass",IF(F341&lt;=(D341+C341),"No Impact","Fail")))</f>
        <v>No data given</v>
      </c>
      <c r="F341" s="5" t="str">
        <f aca="false">IF(B341="","No data given",ABS(A341-B341))</f>
        <v>No data given</v>
      </c>
      <c r="G341" s="6" t="str">
        <f aca="false">IF(B341="","No data given",IF(E341&lt;&gt;"Fail",0,F341/A341))</f>
        <v>No data given</v>
      </c>
    </row>
    <row r="342" customFormat="false" ht="15" hidden="false" customHeight="false" outlineLevel="0" collapsed="false">
      <c r="A342" s="4"/>
      <c r="B342" s="4"/>
      <c r="C342" s="4"/>
      <c r="D342" s="4"/>
      <c r="E342" s="4" t="str">
        <f aca="false">IF(B342="","No data given",IF(F342&lt;=D342,"Pass",IF(F342&lt;=(D342+C342),"No Impact","Fail")))</f>
        <v>No data given</v>
      </c>
      <c r="F342" s="5" t="str">
        <f aca="false">IF(B342="","No data given",ABS(A342-B342))</f>
        <v>No data given</v>
      </c>
      <c r="G342" s="6" t="str">
        <f aca="false">IF(B342="","No data given",IF(E342&lt;&gt;"Fail",0,F342/A342))</f>
        <v>No data given</v>
      </c>
    </row>
    <row r="343" customFormat="false" ht="15" hidden="false" customHeight="false" outlineLevel="0" collapsed="false">
      <c r="A343" s="4"/>
      <c r="B343" s="4"/>
      <c r="C343" s="4"/>
      <c r="D343" s="4"/>
      <c r="E343" s="4" t="str">
        <f aca="false">IF(B343="","No data given",IF(F343&lt;=D343,"Pass",IF(F343&lt;=(D343+C343),"No Impact","Fail")))</f>
        <v>No data given</v>
      </c>
      <c r="F343" s="5" t="str">
        <f aca="false">IF(B343="","No data given",ABS(A343-B343))</f>
        <v>No data given</v>
      </c>
      <c r="G343" s="6" t="str">
        <f aca="false">IF(B343="","No data given",IF(E343&lt;&gt;"Fail",0,F343/A343))</f>
        <v>No data given</v>
      </c>
    </row>
    <row r="344" customFormat="false" ht="15" hidden="false" customHeight="false" outlineLevel="0" collapsed="false">
      <c r="A344" s="4"/>
      <c r="B344" s="4"/>
      <c r="C344" s="4"/>
      <c r="D344" s="4"/>
      <c r="E344" s="4" t="str">
        <f aca="false">IF(B344="","No data given",IF(F344&lt;=D344,"Pass",IF(F344&lt;=(D344+C344),"No Impact","Fail")))</f>
        <v>No data given</v>
      </c>
      <c r="F344" s="5" t="str">
        <f aca="false">IF(B344="","No data given",ABS(A344-B344))</f>
        <v>No data given</v>
      </c>
      <c r="G344" s="6" t="str">
        <f aca="false">IF(B344="","No data given",IF(E344&lt;&gt;"Fail",0,F344/A344))</f>
        <v>No data given</v>
      </c>
    </row>
    <row r="345" customFormat="false" ht="15" hidden="false" customHeight="false" outlineLevel="0" collapsed="false">
      <c r="A345" s="4"/>
      <c r="B345" s="4"/>
      <c r="C345" s="4"/>
      <c r="D345" s="4"/>
      <c r="E345" s="4" t="str">
        <f aca="false">IF(B345="","No data given",IF(F345&lt;=D345,"Pass",IF(F345&lt;=(D345+C345),"No Impact","Fail")))</f>
        <v>No data given</v>
      </c>
      <c r="F345" s="5" t="str">
        <f aca="false">IF(B345="","No data given",ABS(A345-B345))</f>
        <v>No data given</v>
      </c>
      <c r="G345" s="6" t="str">
        <f aca="false">IF(B345="","No data given",IF(E345&lt;&gt;"Fail",0,F345/A345))</f>
        <v>No data given</v>
      </c>
    </row>
    <row r="346" customFormat="false" ht="15" hidden="false" customHeight="false" outlineLevel="0" collapsed="false">
      <c r="A346" s="4"/>
      <c r="B346" s="4"/>
      <c r="C346" s="4"/>
      <c r="D346" s="4"/>
      <c r="E346" s="4" t="str">
        <f aca="false">IF(B346="","No data given",IF(F346&lt;=D346,"Pass",IF(F346&lt;=(D346+C346),"No Impact","Fail")))</f>
        <v>No data given</v>
      </c>
      <c r="F346" s="5" t="str">
        <f aca="false">IF(B346="","No data given",ABS(A346-B346))</f>
        <v>No data given</v>
      </c>
      <c r="G346" s="6" t="str">
        <f aca="false">IF(B346="","No data given",IF(E346&lt;&gt;"Fail",0,F346/A346))</f>
        <v>No data given</v>
      </c>
    </row>
    <row r="347" customFormat="false" ht="15" hidden="false" customHeight="false" outlineLevel="0" collapsed="false">
      <c r="A347" s="4"/>
      <c r="B347" s="4"/>
      <c r="C347" s="4"/>
      <c r="D347" s="4"/>
      <c r="E347" s="4" t="str">
        <f aca="false">IF(B347="","No data given",IF(F347&lt;=D347,"Pass",IF(F347&lt;=(D347+C347),"No Impact","Fail")))</f>
        <v>No data given</v>
      </c>
      <c r="F347" s="5" t="str">
        <f aca="false">IF(B347="","No data given",ABS(A347-B347))</f>
        <v>No data given</v>
      </c>
      <c r="G347" s="6" t="str">
        <f aca="false">IF(B347="","No data given",IF(E347&lt;&gt;"Fail",0,F347/A347))</f>
        <v>No data given</v>
      </c>
    </row>
    <row r="348" customFormat="false" ht="15" hidden="false" customHeight="false" outlineLevel="0" collapsed="false">
      <c r="A348" s="4"/>
      <c r="B348" s="4"/>
      <c r="C348" s="4"/>
      <c r="D348" s="4"/>
      <c r="E348" s="4" t="str">
        <f aca="false">IF(B348="","No data given",IF(F348&lt;=D348,"Pass",IF(F348&lt;=(D348+C348),"No Impact","Fail")))</f>
        <v>No data given</v>
      </c>
      <c r="F348" s="5" t="str">
        <f aca="false">IF(B348="","No data given",ABS(A348-B348))</f>
        <v>No data given</v>
      </c>
      <c r="G348" s="6" t="str">
        <f aca="false">IF(B348="","No data given",IF(E348&lt;&gt;"Fail",0,F348/A348))</f>
        <v>No data given</v>
      </c>
    </row>
    <row r="349" customFormat="false" ht="15" hidden="false" customHeight="false" outlineLevel="0" collapsed="false">
      <c r="A349" s="4"/>
      <c r="B349" s="4"/>
      <c r="C349" s="4"/>
      <c r="D349" s="4"/>
      <c r="E349" s="4" t="str">
        <f aca="false">IF(B349="","No data given",IF(F349&lt;=D349,"Pass",IF(F349&lt;=(D349+C349),"No Impact","Fail")))</f>
        <v>No data given</v>
      </c>
      <c r="F349" s="5" t="str">
        <f aca="false">IF(B349="","No data given",ABS(A349-B349))</f>
        <v>No data given</v>
      </c>
      <c r="G349" s="6" t="str">
        <f aca="false">IF(B349="","No data given",IF(E349&lt;&gt;"Fail",0,F349/A349))</f>
        <v>No data given</v>
      </c>
    </row>
    <row r="350" customFormat="false" ht="15" hidden="false" customHeight="false" outlineLevel="0" collapsed="false">
      <c r="A350" s="4"/>
      <c r="B350" s="4"/>
      <c r="C350" s="4"/>
      <c r="D350" s="4"/>
      <c r="E350" s="4" t="str">
        <f aca="false">IF(B350="","No data given",IF(F350&lt;=D350,"Pass",IF(F350&lt;=(D350+C350),"No Impact","Fail")))</f>
        <v>No data given</v>
      </c>
      <c r="F350" s="5" t="str">
        <f aca="false">IF(B350="","No data given",ABS(A350-B350))</f>
        <v>No data given</v>
      </c>
      <c r="G350" s="6" t="str">
        <f aca="false">IF(B350="","No data given",IF(E350&lt;&gt;"Fail",0,F350/A350))</f>
        <v>No data given</v>
      </c>
    </row>
    <row r="351" customFormat="false" ht="15" hidden="false" customHeight="false" outlineLevel="0" collapsed="false">
      <c r="A351" s="4"/>
      <c r="B351" s="4"/>
      <c r="C351" s="4"/>
      <c r="D351" s="4"/>
      <c r="E351" s="4" t="str">
        <f aca="false">IF(B351="","No data given",IF(F351&lt;=D351,"Pass",IF(F351&lt;=(D351+C351),"No Impact","Fail")))</f>
        <v>No data given</v>
      </c>
      <c r="F351" s="5" t="str">
        <f aca="false">IF(B351="","No data given",ABS(A351-B351))</f>
        <v>No data given</v>
      </c>
      <c r="G351" s="6" t="str">
        <f aca="false">IF(B351="","No data given",IF(E351&lt;&gt;"Fail",0,F351/A351))</f>
        <v>No data given</v>
      </c>
    </row>
    <row r="352" customFormat="false" ht="15" hidden="false" customHeight="false" outlineLevel="0" collapsed="false">
      <c r="A352" s="4"/>
      <c r="B352" s="4"/>
      <c r="C352" s="4"/>
      <c r="D352" s="4"/>
      <c r="E352" s="4" t="str">
        <f aca="false">IF(B352="","No data given",IF(F352&lt;=D352,"Pass",IF(F352&lt;=(D352+C352),"No Impact","Fail")))</f>
        <v>No data given</v>
      </c>
      <c r="F352" s="5" t="str">
        <f aca="false">IF(B352="","No data given",ABS(A352-B352))</f>
        <v>No data given</v>
      </c>
      <c r="G352" s="6" t="str">
        <f aca="false">IF(B352="","No data given",IF(E352&lt;&gt;"Fail",0,F352/A352))</f>
        <v>No data given</v>
      </c>
    </row>
    <row r="353" customFormat="false" ht="15" hidden="false" customHeight="false" outlineLevel="0" collapsed="false">
      <c r="A353" s="4"/>
      <c r="B353" s="4"/>
      <c r="C353" s="4"/>
      <c r="D353" s="4"/>
      <c r="E353" s="4" t="str">
        <f aca="false">IF(B353="","No data given",IF(F353&lt;=D353,"Pass",IF(F353&lt;=(D353+C353),"No Impact","Fail")))</f>
        <v>No data given</v>
      </c>
      <c r="F353" s="5" t="str">
        <f aca="false">IF(B353="","No data given",ABS(A353-B353))</f>
        <v>No data given</v>
      </c>
      <c r="G353" s="6" t="str">
        <f aca="false">IF(B353="","No data given",IF(E353&lt;&gt;"Fail",0,F353/A353))</f>
        <v>No data given</v>
      </c>
    </row>
    <row r="354" customFormat="false" ht="15" hidden="false" customHeight="false" outlineLevel="0" collapsed="false">
      <c r="A354" s="4"/>
      <c r="B354" s="4"/>
      <c r="C354" s="4"/>
      <c r="D354" s="4"/>
      <c r="E354" s="4" t="str">
        <f aca="false">IF(B354="","No data given",IF(F354&lt;=D354,"Pass",IF(F354&lt;=(D354+C354),"No Impact","Fail")))</f>
        <v>No data given</v>
      </c>
      <c r="F354" s="5" t="str">
        <f aca="false">IF(B354="","No data given",ABS(A354-B354))</f>
        <v>No data given</v>
      </c>
      <c r="G354" s="6" t="str">
        <f aca="false">IF(B354="","No data given",IF(E354&lt;&gt;"Fail",0,F354/A354))</f>
        <v>No data given</v>
      </c>
    </row>
    <row r="355" customFormat="false" ht="15" hidden="false" customHeight="false" outlineLevel="0" collapsed="false">
      <c r="A355" s="4"/>
      <c r="B355" s="4"/>
      <c r="C355" s="4"/>
      <c r="D355" s="4"/>
      <c r="E355" s="4" t="str">
        <f aca="false">IF(B355="","No data given",IF(F355&lt;=D355,"Pass",IF(F355&lt;=(D355+C355),"No Impact","Fail")))</f>
        <v>No data given</v>
      </c>
      <c r="F355" s="5" t="str">
        <f aca="false">IF(B355="","No data given",ABS(A355-B355))</f>
        <v>No data given</v>
      </c>
      <c r="G355" s="6" t="str">
        <f aca="false">IF(B355="","No data given",IF(E355&lt;&gt;"Fail",0,F355/A355))</f>
        <v>No data given</v>
      </c>
    </row>
    <row r="356" customFormat="false" ht="15" hidden="false" customHeight="false" outlineLevel="0" collapsed="false">
      <c r="A356" s="4"/>
      <c r="B356" s="4"/>
      <c r="C356" s="4"/>
      <c r="D356" s="4"/>
      <c r="E356" s="4" t="str">
        <f aca="false">IF(B356="","No data given",IF(F356&lt;=D356,"Pass",IF(F356&lt;=(D356+C356),"No Impact","Fail")))</f>
        <v>No data given</v>
      </c>
      <c r="F356" s="5" t="str">
        <f aca="false">IF(B356="","No data given",ABS(A356-B356))</f>
        <v>No data given</v>
      </c>
      <c r="G356" s="6" t="str">
        <f aca="false">IF(B356="","No data given",IF(E356&lt;&gt;"Fail",0,F356/A356))</f>
        <v>No data given</v>
      </c>
    </row>
    <row r="357" customFormat="false" ht="15" hidden="false" customHeight="false" outlineLevel="0" collapsed="false">
      <c r="A357" s="4"/>
      <c r="B357" s="4"/>
      <c r="C357" s="4"/>
      <c r="D357" s="4"/>
      <c r="E357" s="4" t="str">
        <f aca="false">IF(B357="","No data given",IF(F357&lt;=D357,"Pass",IF(F357&lt;=(D357+C357),"No Impact","Fail")))</f>
        <v>No data given</v>
      </c>
      <c r="F357" s="5" t="str">
        <f aca="false">IF(B357="","No data given",ABS(A357-B357))</f>
        <v>No data given</v>
      </c>
      <c r="G357" s="6" t="str">
        <f aca="false">IF(B357="","No data given",IF(E357&lt;&gt;"Fail",0,F357/A357))</f>
        <v>No data given</v>
      </c>
    </row>
    <row r="358" customFormat="false" ht="15" hidden="false" customHeight="false" outlineLevel="0" collapsed="false">
      <c r="A358" s="4"/>
      <c r="B358" s="4"/>
      <c r="C358" s="4"/>
      <c r="D358" s="4"/>
      <c r="E358" s="4" t="str">
        <f aca="false">IF(B358="","No data given",IF(F358&lt;=D358,"Pass",IF(F358&lt;=(D358+C358),"No Impact","Fail")))</f>
        <v>No data given</v>
      </c>
      <c r="F358" s="5" t="str">
        <f aca="false">IF(B358="","No data given",ABS(A358-B358))</f>
        <v>No data given</v>
      </c>
      <c r="G358" s="6" t="str">
        <f aca="false">IF(B358="","No data given",IF(E358&lt;&gt;"Fail",0,F358/A358))</f>
        <v>No data given</v>
      </c>
    </row>
    <row r="359" customFormat="false" ht="15" hidden="false" customHeight="false" outlineLevel="0" collapsed="false">
      <c r="A359" s="4"/>
      <c r="B359" s="4"/>
      <c r="C359" s="4"/>
      <c r="D359" s="4"/>
      <c r="E359" s="4" t="str">
        <f aca="false">IF(B359="","No data given",IF(F359&lt;=D359,"Pass",IF(F359&lt;=(D359+C359),"No Impact","Fail")))</f>
        <v>No data given</v>
      </c>
      <c r="F359" s="5" t="str">
        <f aca="false">IF(B359="","No data given",ABS(A359-B359))</f>
        <v>No data given</v>
      </c>
      <c r="G359" s="6" t="str">
        <f aca="false">IF(B359="","No data given",IF(E359&lt;&gt;"Fail",0,F359/A359))</f>
        <v>No data given</v>
      </c>
    </row>
    <row r="360" customFormat="false" ht="15" hidden="false" customHeight="false" outlineLevel="0" collapsed="false">
      <c r="A360" s="4"/>
      <c r="B360" s="4"/>
      <c r="C360" s="4"/>
      <c r="D360" s="4"/>
      <c r="E360" s="4" t="str">
        <f aca="false">IF(B360="","No data given",IF(F360&lt;=D360,"Pass",IF(F360&lt;=(D360+C360),"No Impact","Fail")))</f>
        <v>No data given</v>
      </c>
      <c r="F360" s="5" t="str">
        <f aca="false">IF(B360="","No data given",ABS(A360-B360))</f>
        <v>No data given</v>
      </c>
      <c r="G360" s="6" t="str">
        <f aca="false">IF(B360="","No data given",IF(E360&lt;&gt;"Fail",0,F360/A360))</f>
        <v>No data given</v>
      </c>
    </row>
    <row r="361" customFormat="false" ht="15" hidden="false" customHeight="false" outlineLevel="0" collapsed="false">
      <c r="A361" s="4"/>
      <c r="B361" s="4"/>
      <c r="C361" s="4"/>
      <c r="D361" s="4"/>
      <c r="E361" s="4" t="str">
        <f aca="false">IF(B361="","No data given",IF(F361&lt;=D361,"Pass",IF(F361&lt;=(D361+C361),"No Impact","Fail")))</f>
        <v>No data given</v>
      </c>
      <c r="F361" s="5" t="str">
        <f aca="false">IF(B361="","No data given",ABS(A361-B361))</f>
        <v>No data given</v>
      </c>
      <c r="G361" s="6" t="str">
        <f aca="false">IF(B361="","No data given",IF(E361&lt;&gt;"Fail",0,F361/A361))</f>
        <v>No data given</v>
      </c>
    </row>
    <row r="362" customFormat="false" ht="15" hidden="false" customHeight="false" outlineLevel="0" collapsed="false">
      <c r="A362" s="4"/>
      <c r="B362" s="4"/>
      <c r="C362" s="4"/>
      <c r="D362" s="4"/>
      <c r="E362" s="4" t="str">
        <f aca="false">IF(B362="","No data given",IF(F362&lt;=D362,"Pass",IF(F362&lt;=(D362+C362),"No Impact","Fail")))</f>
        <v>No data given</v>
      </c>
      <c r="F362" s="5" t="str">
        <f aca="false">IF(B362="","No data given",ABS(A362-B362))</f>
        <v>No data given</v>
      </c>
      <c r="G362" s="6" t="str">
        <f aca="false">IF(B362="","No data given",IF(E362&lt;&gt;"Fail",0,F362/A362))</f>
        <v>No data given</v>
      </c>
    </row>
    <row r="363" customFormat="false" ht="15" hidden="false" customHeight="false" outlineLevel="0" collapsed="false">
      <c r="A363" s="4"/>
      <c r="B363" s="4"/>
      <c r="C363" s="4"/>
      <c r="D363" s="4"/>
      <c r="E363" s="4" t="str">
        <f aca="false">IF(B363="","No data given",IF(F363&lt;=D363,"Pass",IF(F363&lt;=(D363+C363),"No Impact","Fail")))</f>
        <v>No data given</v>
      </c>
      <c r="F363" s="5" t="str">
        <f aca="false">IF(B363="","No data given",ABS(A363-B363))</f>
        <v>No data given</v>
      </c>
      <c r="G363" s="6" t="str">
        <f aca="false">IF(B363="","No data given",IF(E363&lt;&gt;"Fail",0,F363/A363))</f>
        <v>No data given</v>
      </c>
    </row>
    <row r="364" customFormat="false" ht="15" hidden="false" customHeight="false" outlineLevel="0" collapsed="false">
      <c r="A364" s="4"/>
      <c r="B364" s="4"/>
      <c r="C364" s="4"/>
      <c r="D364" s="4"/>
      <c r="E364" s="4" t="str">
        <f aca="false">IF(B364="","No data given",IF(F364&lt;=D364,"Pass",IF(F364&lt;=(D364+C364),"No Impact","Fail")))</f>
        <v>No data given</v>
      </c>
      <c r="F364" s="5" t="str">
        <f aca="false">IF(B364="","No data given",ABS(A364-B364))</f>
        <v>No data given</v>
      </c>
      <c r="G364" s="6" t="str">
        <f aca="false">IF(B364="","No data given",IF(E364&lt;&gt;"Fail",0,F364/A364))</f>
        <v>No data given</v>
      </c>
    </row>
    <row r="365" customFormat="false" ht="15" hidden="false" customHeight="false" outlineLevel="0" collapsed="false">
      <c r="A365" s="4"/>
      <c r="B365" s="4"/>
      <c r="C365" s="4"/>
      <c r="D365" s="4"/>
      <c r="E365" s="4" t="str">
        <f aca="false">IF(B365="","No data given",IF(F365&lt;=D365,"Pass",IF(F365&lt;=(D365+C365),"No Impact","Fail")))</f>
        <v>No data given</v>
      </c>
      <c r="F365" s="5" t="str">
        <f aca="false">IF(B365="","No data given",ABS(A365-B365))</f>
        <v>No data given</v>
      </c>
      <c r="G365" s="6" t="str">
        <f aca="false">IF(B365="","No data given",IF(E365&lt;&gt;"Fail",0,F365/A365))</f>
        <v>No data given</v>
      </c>
    </row>
    <row r="366" customFormat="false" ht="15" hidden="false" customHeight="false" outlineLevel="0" collapsed="false">
      <c r="A366" s="4"/>
      <c r="B366" s="4"/>
      <c r="C366" s="4"/>
      <c r="D366" s="4"/>
      <c r="E366" s="4" t="str">
        <f aca="false">IF(B366="","No data given",IF(F366&lt;=D366,"Pass",IF(F366&lt;=(D366+C366),"No Impact","Fail")))</f>
        <v>No data given</v>
      </c>
      <c r="F366" s="5" t="str">
        <f aca="false">IF(B366="","No data given",ABS(A366-B366))</f>
        <v>No data given</v>
      </c>
      <c r="G366" s="6" t="str">
        <f aca="false">IF(B366="","No data given",IF(E366&lt;&gt;"Fail",0,F366/A366))</f>
        <v>No data given</v>
      </c>
    </row>
    <row r="367" customFormat="false" ht="15" hidden="false" customHeight="false" outlineLevel="0" collapsed="false">
      <c r="A367" s="4"/>
      <c r="B367" s="4"/>
      <c r="C367" s="4"/>
      <c r="D367" s="4"/>
      <c r="E367" s="4" t="str">
        <f aca="false">IF(B367="","No data given",IF(F367&lt;=D367,"Pass",IF(F367&lt;=(D367+C367),"No Impact","Fail")))</f>
        <v>No data given</v>
      </c>
      <c r="F367" s="5" t="str">
        <f aca="false">IF(B367="","No data given",ABS(A367-B367))</f>
        <v>No data given</v>
      </c>
      <c r="G367" s="6" t="str">
        <f aca="false">IF(B367="","No data given",IF(E367&lt;&gt;"Fail",0,F367/A367))</f>
        <v>No data given</v>
      </c>
    </row>
    <row r="368" customFormat="false" ht="15" hidden="false" customHeight="false" outlineLevel="0" collapsed="false">
      <c r="A368" s="4"/>
      <c r="B368" s="4"/>
      <c r="C368" s="4"/>
      <c r="D368" s="4"/>
      <c r="E368" s="4" t="str">
        <f aca="false">IF(B368="","No data given",IF(F368&lt;=D368,"Pass",IF(F368&lt;=(D368+C368),"No Impact","Fail")))</f>
        <v>No data given</v>
      </c>
      <c r="F368" s="5" t="str">
        <f aca="false">IF(B368="","No data given",ABS(A368-B368))</f>
        <v>No data given</v>
      </c>
      <c r="G368" s="6" t="str">
        <f aca="false">IF(B368="","No data given",IF(E368&lt;&gt;"Fail",0,F368/A368))</f>
        <v>No data given</v>
      </c>
    </row>
    <row r="369" customFormat="false" ht="15" hidden="false" customHeight="false" outlineLevel="0" collapsed="false">
      <c r="A369" s="4"/>
      <c r="B369" s="4"/>
      <c r="C369" s="4"/>
      <c r="D369" s="4"/>
      <c r="E369" s="4" t="str">
        <f aca="false">IF(B369="","No data given",IF(F369&lt;=D369,"Pass",IF(F369&lt;=(D369+C369),"No Impact","Fail")))</f>
        <v>No data given</v>
      </c>
      <c r="F369" s="5" t="str">
        <f aca="false">IF(B369="","No data given",ABS(A369-B369))</f>
        <v>No data given</v>
      </c>
      <c r="G369" s="6" t="str">
        <f aca="false">IF(B369="","No data given",IF(E369&lt;&gt;"Fail",0,F369/A369))</f>
        <v>No data given</v>
      </c>
    </row>
    <row r="370" customFormat="false" ht="15" hidden="false" customHeight="false" outlineLevel="0" collapsed="false">
      <c r="A370" s="4"/>
      <c r="B370" s="4"/>
      <c r="C370" s="4"/>
      <c r="D370" s="4"/>
      <c r="E370" s="4" t="str">
        <f aca="false">IF(B370="","No data given",IF(F370&lt;=D370,"Pass",IF(F370&lt;=(D370+C370),"No Impact","Fail")))</f>
        <v>No data given</v>
      </c>
      <c r="F370" s="5" t="str">
        <f aca="false">IF(B370="","No data given",ABS(A370-B370))</f>
        <v>No data given</v>
      </c>
      <c r="G370" s="6" t="str">
        <f aca="false">IF(B370="","No data given",IF(E370&lt;&gt;"Fail",0,F370/A370))</f>
        <v>No data given</v>
      </c>
    </row>
    <row r="371" customFormat="false" ht="15" hidden="false" customHeight="false" outlineLevel="0" collapsed="false">
      <c r="A371" s="4"/>
      <c r="B371" s="4"/>
      <c r="C371" s="4"/>
      <c r="D371" s="4"/>
      <c r="E371" s="4" t="str">
        <f aca="false">IF(B371="","No data given",IF(F371&lt;=D371,"Pass",IF(F371&lt;=(D371+C371),"No Impact","Fail")))</f>
        <v>No data given</v>
      </c>
      <c r="F371" s="5" t="str">
        <f aca="false">IF(B371="","No data given",ABS(A371-B371))</f>
        <v>No data given</v>
      </c>
      <c r="G371" s="6" t="str">
        <f aca="false">IF(B371="","No data given",IF(E371&lt;&gt;"Fail",0,F371/A371))</f>
        <v>No data given</v>
      </c>
    </row>
    <row r="372" customFormat="false" ht="15" hidden="false" customHeight="false" outlineLevel="0" collapsed="false">
      <c r="A372" s="4"/>
      <c r="B372" s="4"/>
      <c r="C372" s="4"/>
      <c r="D372" s="4"/>
      <c r="E372" s="4" t="str">
        <f aca="false">IF(B372="","No data given",IF(F372&lt;=D372,"Pass",IF(F372&lt;=(D372+C372),"No Impact","Fail")))</f>
        <v>No data given</v>
      </c>
      <c r="F372" s="5" t="str">
        <f aca="false">IF(B372="","No data given",ABS(A372-B372))</f>
        <v>No data given</v>
      </c>
      <c r="G372" s="6" t="str">
        <f aca="false">IF(B372="","No data given",IF(E372&lt;&gt;"Fail",0,F372/A372))</f>
        <v>No data given</v>
      </c>
    </row>
    <row r="373" customFormat="false" ht="15" hidden="false" customHeight="false" outlineLevel="0" collapsed="false">
      <c r="A373" s="4"/>
      <c r="B373" s="4"/>
      <c r="C373" s="4"/>
      <c r="D373" s="4"/>
      <c r="E373" s="4" t="str">
        <f aca="false">IF(B373="","No data given",IF(F373&lt;=D373,"Pass",IF(F373&lt;=(D373+C373),"No Impact","Fail")))</f>
        <v>No data given</v>
      </c>
      <c r="F373" s="5" t="str">
        <f aca="false">IF(B373="","No data given",ABS(A373-B373))</f>
        <v>No data given</v>
      </c>
      <c r="G373" s="6" t="str">
        <f aca="false">IF(B373="","No data given",IF(E373&lt;&gt;"Fail",0,F373/A373))</f>
        <v>No data given</v>
      </c>
    </row>
    <row r="374" customFormat="false" ht="15" hidden="false" customHeight="false" outlineLevel="0" collapsed="false">
      <c r="A374" s="4"/>
      <c r="B374" s="4"/>
      <c r="C374" s="4"/>
      <c r="D374" s="4"/>
      <c r="E374" s="4" t="str">
        <f aca="false">IF(B374="","No data given",IF(F374&lt;=D374,"Pass",IF(F374&lt;=(D374+C374),"No Impact","Fail")))</f>
        <v>No data given</v>
      </c>
      <c r="F374" s="5" t="str">
        <f aca="false">IF(B374="","No data given",ABS(A374-B374))</f>
        <v>No data given</v>
      </c>
      <c r="G374" s="6" t="str">
        <f aca="false">IF(B374="","No data given",IF(E374&lt;&gt;"Fail",0,F374/A374))</f>
        <v>No data given</v>
      </c>
    </row>
    <row r="375" customFormat="false" ht="15" hidden="false" customHeight="false" outlineLevel="0" collapsed="false">
      <c r="A375" s="4"/>
      <c r="B375" s="4"/>
      <c r="C375" s="4"/>
      <c r="D375" s="4"/>
      <c r="E375" s="4" t="str">
        <f aca="false">IF(B375="","No data given",IF(F375&lt;=D375,"Pass",IF(F375&lt;=(D375+C375),"No Impact","Fail")))</f>
        <v>No data given</v>
      </c>
      <c r="F375" s="5" t="str">
        <f aca="false">IF(B375="","No data given",ABS(A375-B375))</f>
        <v>No data given</v>
      </c>
      <c r="G375" s="6" t="str">
        <f aca="false">IF(B375="","No data given",IF(E375&lt;&gt;"Fail",0,F375/A375))</f>
        <v>No data given</v>
      </c>
    </row>
    <row r="376" customFormat="false" ht="15" hidden="false" customHeight="false" outlineLevel="0" collapsed="false">
      <c r="A376" s="4"/>
      <c r="B376" s="4"/>
      <c r="C376" s="4"/>
      <c r="D376" s="4"/>
      <c r="E376" s="4" t="str">
        <f aca="false">IF(B376="","No data given",IF(F376&lt;=D376,"Pass",IF(F376&lt;=(D376+C376),"No Impact","Fail")))</f>
        <v>No data given</v>
      </c>
      <c r="F376" s="5" t="str">
        <f aca="false">IF(B376="","No data given",ABS(A376-B376))</f>
        <v>No data given</v>
      </c>
      <c r="G376" s="6" t="str">
        <f aca="false">IF(B376="","No data given",IF(E376&lt;&gt;"Fail",0,F376/A376))</f>
        <v>No data given</v>
      </c>
    </row>
    <row r="377" customFormat="false" ht="15" hidden="false" customHeight="false" outlineLevel="0" collapsed="false">
      <c r="A377" s="4"/>
      <c r="B377" s="4"/>
      <c r="C377" s="4"/>
      <c r="D377" s="4"/>
      <c r="E377" s="4" t="str">
        <f aca="false">IF(B377="","No data given",IF(F377&lt;=D377,"Pass",IF(F377&lt;=(D377+C377),"No Impact","Fail")))</f>
        <v>No data given</v>
      </c>
      <c r="F377" s="5" t="str">
        <f aca="false">IF(B377="","No data given",ABS(A377-B377))</f>
        <v>No data given</v>
      </c>
      <c r="G377" s="6" t="str">
        <f aca="false">IF(B377="","No data given",IF(E377&lt;&gt;"Fail",0,F377/A377))</f>
        <v>No data given</v>
      </c>
    </row>
    <row r="378" customFormat="false" ht="15" hidden="false" customHeight="false" outlineLevel="0" collapsed="false">
      <c r="A378" s="4"/>
      <c r="B378" s="4"/>
      <c r="C378" s="4"/>
      <c r="D378" s="4"/>
      <c r="E378" s="4" t="str">
        <f aca="false">IF(B378="","No data given",IF(F378&lt;=D378,"Pass",IF(F378&lt;=(D378+C378),"No Impact","Fail")))</f>
        <v>No data given</v>
      </c>
      <c r="F378" s="5" t="str">
        <f aca="false">IF(B378="","No data given",ABS(A378-B378))</f>
        <v>No data given</v>
      </c>
      <c r="G378" s="6" t="str">
        <f aca="false">IF(B378="","No data given",IF(E378&lt;&gt;"Fail",0,F378/A378))</f>
        <v>No data given</v>
      </c>
    </row>
    <row r="379" customFormat="false" ht="15" hidden="false" customHeight="false" outlineLevel="0" collapsed="false">
      <c r="A379" s="4"/>
      <c r="B379" s="4"/>
      <c r="C379" s="4"/>
      <c r="D379" s="4"/>
      <c r="E379" s="4" t="str">
        <f aca="false">IF(B379="","No data given",IF(F379&lt;=D379,"Pass",IF(F379&lt;=(D379+C379),"No Impact","Fail")))</f>
        <v>No data given</v>
      </c>
      <c r="F379" s="5" t="str">
        <f aca="false">IF(B379="","No data given",ABS(A379-B379))</f>
        <v>No data given</v>
      </c>
      <c r="G379" s="6" t="str">
        <f aca="false">IF(B379="","No data given",IF(E379&lt;&gt;"Fail",0,F379/A379))</f>
        <v>No data given</v>
      </c>
    </row>
    <row r="380" customFormat="false" ht="15" hidden="false" customHeight="false" outlineLevel="0" collapsed="false">
      <c r="A380" s="4"/>
      <c r="B380" s="4"/>
      <c r="C380" s="4"/>
      <c r="D380" s="4"/>
      <c r="E380" s="4" t="str">
        <f aca="false">IF(B380="","No data given",IF(F380&lt;=D380,"Pass",IF(F380&lt;=(D380+C380),"No Impact","Fail")))</f>
        <v>No data given</v>
      </c>
      <c r="F380" s="5" t="str">
        <f aca="false">IF(B380="","No data given",ABS(A380-B380))</f>
        <v>No data given</v>
      </c>
      <c r="G380" s="6" t="str">
        <f aca="false">IF(B380="","No data given",IF(E380&lt;&gt;"Fail",0,F380/A380))</f>
        <v>No data given</v>
      </c>
    </row>
    <row r="381" customFormat="false" ht="15" hidden="false" customHeight="false" outlineLevel="0" collapsed="false">
      <c r="A381" s="4"/>
      <c r="B381" s="4"/>
      <c r="C381" s="4"/>
      <c r="D381" s="4"/>
      <c r="E381" s="4" t="str">
        <f aca="false">IF(B381="","No data given",IF(F381&lt;=D381,"Pass",IF(F381&lt;=(D381+C381),"No Impact","Fail")))</f>
        <v>No data given</v>
      </c>
      <c r="F381" s="5" t="str">
        <f aca="false">IF(B381="","No data given",ABS(A381-B381))</f>
        <v>No data given</v>
      </c>
      <c r="G381" s="6" t="str">
        <f aca="false">IF(B381="","No data given",IF(E381&lt;&gt;"Fail",0,F381/A381))</f>
        <v>No data given</v>
      </c>
    </row>
    <row r="382" customFormat="false" ht="15" hidden="false" customHeight="false" outlineLevel="0" collapsed="false">
      <c r="A382" s="4"/>
      <c r="B382" s="4"/>
      <c r="C382" s="4"/>
      <c r="D382" s="4"/>
      <c r="E382" s="4" t="str">
        <f aca="false">IF(B382="","No data given",IF(F382&lt;=D382,"Pass",IF(F382&lt;=(D382+C382),"No Impact","Fail")))</f>
        <v>No data given</v>
      </c>
      <c r="F382" s="5" t="str">
        <f aca="false">IF(B382="","No data given",ABS(A382-B382))</f>
        <v>No data given</v>
      </c>
      <c r="G382" s="6" t="str">
        <f aca="false">IF(B382="","No data given",IF(E382&lt;&gt;"Fail",0,F382/A382))</f>
        <v>No data given</v>
      </c>
    </row>
    <row r="383" customFormat="false" ht="15" hidden="false" customHeight="false" outlineLevel="0" collapsed="false">
      <c r="A383" s="4"/>
      <c r="B383" s="4"/>
      <c r="C383" s="4"/>
      <c r="D383" s="4"/>
      <c r="E383" s="4" t="str">
        <f aca="false">IF(B383="","No data given",IF(F383&lt;=D383,"Pass",IF(F383&lt;=(D383+C383),"No Impact","Fail")))</f>
        <v>No data given</v>
      </c>
      <c r="F383" s="5" t="str">
        <f aca="false">IF(B383="","No data given",ABS(A383-B383))</f>
        <v>No data given</v>
      </c>
      <c r="G383" s="6" t="str">
        <f aca="false">IF(B383="","No data given",IF(E383&lt;&gt;"Fail",0,F383/A383))</f>
        <v>No data given</v>
      </c>
    </row>
    <row r="384" customFormat="false" ht="15" hidden="false" customHeight="false" outlineLevel="0" collapsed="false">
      <c r="A384" s="4"/>
      <c r="B384" s="4"/>
      <c r="C384" s="4"/>
      <c r="D384" s="4"/>
      <c r="E384" s="4" t="str">
        <f aca="false">IF(B384="","No data given",IF(F384&lt;=D384,"Pass",IF(F384&lt;=(D384+C384),"No Impact","Fail")))</f>
        <v>No data given</v>
      </c>
      <c r="F384" s="5" t="str">
        <f aca="false">IF(B384="","No data given",ABS(A384-B384))</f>
        <v>No data given</v>
      </c>
      <c r="G384" s="6" t="str">
        <f aca="false">IF(B384="","No data given",IF(E384&lt;&gt;"Fail",0,F384/A384))</f>
        <v>No data given</v>
      </c>
    </row>
    <row r="385" customFormat="false" ht="15" hidden="false" customHeight="false" outlineLevel="0" collapsed="false">
      <c r="A385" s="4"/>
      <c r="B385" s="4"/>
      <c r="C385" s="4"/>
      <c r="D385" s="4"/>
      <c r="E385" s="4" t="str">
        <f aca="false">IF(B385="","No data given",IF(F385&lt;=D385,"Pass",IF(F385&lt;=(D385+C385),"No Impact","Fail")))</f>
        <v>No data given</v>
      </c>
      <c r="F385" s="5" t="str">
        <f aca="false">IF(B385="","No data given",ABS(A385-B385))</f>
        <v>No data given</v>
      </c>
      <c r="G385" s="6" t="str">
        <f aca="false">IF(B385="","No data given",IF(E385&lt;&gt;"Fail",0,F385/A385))</f>
        <v>No data given</v>
      </c>
    </row>
    <row r="386" customFormat="false" ht="15" hidden="false" customHeight="false" outlineLevel="0" collapsed="false">
      <c r="A386" s="4"/>
      <c r="B386" s="4"/>
      <c r="C386" s="4"/>
      <c r="D386" s="4"/>
      <c r="E386" s="4" t="str">
        <f aca="false">IF(B386="","No data given",IF(F386&lt;=D386,"Pass",IF(F386&lt;=(D386+C386),"No Impact","Fail")))</f>
        <v>No data given</v>
      </c>
      <c r="F386" s="5" t="str">
        <f aca="false">IF(B386="","No data given",ABS(A386-B386))</f>
        <v>No data given</v>
      </c>
      <c r="G386" s="6" t="str">
        <f aca="false">IF(B386="","No data given",IF(E386&lt;&gt;"Fail",0,F386/A386))</f>
        <v>No data given</v>
      </c>
    </row>
    <row r="387" customFormat="false" ht="15" hidden="false" customHeight="false" outlineLevel="0" collapsed="false">
      <c r="A387" s="4"/>
      <c r="B387" s="4"/>
      <c r="C387" s="4"/>
      <c r="D387" s="4"/>
      <c r="E387" s="4" t="str">
        <f aca="false">IF(B387="","No data given",IF(F387&lt;=D387,"Pass",IF(F387&lt;=(D387+C387),"No Impact","Fail")))</f>
        <v>No data given</v>
      </c>
      <c r="F387" s="5" t="str">
        <f aca="false">IF(B387="","No data given",ABS(A387-B387))</f>
        <v>No data given</v>
      </c>
      <c r="G387" s="6" t="str">
        <f aca="false">IF(B387="","No data given",IF(E387&lt;&gt;"Fail",0,F387/A387))</f>
        <v>No data given</v>
      </c>
    </row>
    <row r="388" customFormat="false" ht="15" hidden="false" customHeight="false" outlineLevel="0" collapsed="false">
      <c r="A388" s="4"/>
      <c r="B388" s="4"/>
      <c r="C388" s="4"/>
      <c r="D388" s="4"/>
      <c r="E388" s="4" t="str">
        <f aca="false">IF(B388="","No data given",IF(F388&lt;=D388,"Pass",IF(F388&lt;=(D388+C388),"No Impact","Fail")))</f>
        <v>No data given</v>
      </c>
      <c r="F388" s="5" t="str">
        <f aca="false">IF(B388="","No data given",ABS(A388-B388))</f>
        <v>No data given</v>
      </c>
      <c r="G388" s="6" t="str">
        <f aca="false">IF(B388="","No data given",IF(E388&lt;&gt;"Fail",0,F388/A388))</f>
        <v>No data given</v>
      </c>
    </row>
    <row r="389" customFormat="false" ht="15" hidden="false" customHeight="false" outlineLevel="0" collapsed="false">
      <c r="A389" s="4"/>
      <c r="B389" s="4"/>
      <c r="C389" s="4"/>
      <c r="D389" s="4"/>
      <c r="E389" s="4" t="str">
        <f aca="false">IF(B389="","No data given",IF(F389&lt;=D389,"Pass",IF(F389&lt;=(D389+C389),"No Impact","Fail")))</f>
        <v>No data given</v>
      </c>
      <c r="F389" s="5" t="str">
        <f aca="false">IF(B389="","No data given",ABS(A389-B389))</f>
        <v>No data given</v>
      </c>
      <c r="G389" s="6" t="str">
        <f aca="false">IF(B389="","No data given",IF(E389&lt;&gt;"Fail",0,F389/A389))</f>
        <v>No data given</v>
      </c>
    </row>
    <row r="390" customFormat="false" ht="15" hidden="false" customHeight="false" outlineLevel="0" collapsed="false">
      <c r="A390" s="4"/>
      <c r="B390" s="4"/>
      <c r="C390" s="4"/>
      <c r="D390" s="4"/>
      <c r="E390" s="4" t="str">
        <f aca="false">IF(B390="","No data given",IF(F390&lt;=D390,"Pass",IF(F390&lt;=(D390+C390),"No Impact","Fail")))</f>
        <v>No data given</v>
      </c>
      <c r="F390" s="5" t="str">
        <f aca="false">IF(B390="","No data given",ABS(A390-B390))</f>
        <v>No data given</v>
      </c>
      <c r="G390" s="6" t="str">
        <f aca="false">IF(B390="","No data given",IF(E390&lt;&gt;"Fail",0,F390/A390))</f>
        <v>No data given</v>
      </c>
    </row>
    <row r="391" customFormat="false" ht="15" hidden="false" customHeight="false" outlineLevel="0" collapsed="false">
      <c r="A391" s="4"/>
      <c r="B391" s="4"/>
      <c r="C391" s="4"/>
      <c r="D391" s="4"/>
      <c r="E391" s="4" t="str">
        <f aca="false">IF(B391="","No data given",IF(F391&lt;=D391,"Pass",IF(F391&lt;=(D391+C391),"No Impact","Fail")))</f>
        <v>No data given</v>
      </c>
      <c r="F391" s="5" t="str">
        <f aca="false">IF(B391="","No data given",ABS(A391-B391))</f>
        <v>No data given</v>
      </c>
      <c r="G391" s="6" t="str">
        <f aca="false">IF(B391="","No data given",IF(E391&lt;&gt;"Fail",0,F391/A391))</f>
        <v>No data given</v>
      </c>
    </row>
    <row r="392" customFormat="false" ht="15" hidden="false" customHeight="false" outlineLevel="0" collapsed="false">
      <c r="A392" s="4"/>
      <c r="B392" s="4"/>
      <c r="C392" s="4"/>
      <c r="D392" s="4"/>
      <c r="E392" s="4" t="str">
        <f aca="false">IF(B392="","No data given",IF(F392&lt;=D392,"Pass",IF(F392&lt;=(D392+C392),"No Impact","Fail")))</f>
        <v>No data given</v>
      </c>
      <c r="F392" s="5" t="str">
        <f aca="false">IF(B392="","No data given",ABS(A392-B392))</f>
        <v>No data given</v>
      </c>
      <c r="G392" s="6" t="str">
        <f aca="false">IF(B392="","No data given",IF(E392&lt;&gt;"Fail",0,F392/A392))</f>
        <v>No data given</v>
      </c>
    </row>
    <row r="393" customFormat="false" ht="15" hidden="false" customHeight="false" outlineLevel="0" collapsed="false">
      <c r="A393" s="4"/>
      <c r="B393" s="4"/>
      <c r="C393" s="4"/>
      <c r="D393" s="4"/>
      <c r="E393" s="4" t="str">
        <f aca="false">IF(B393="","No data given",IF(F393&lt;=D393,"Pass",IF(F393&lt;=(D393+C393),"No Impact","Fail")))</f>
        <v>No data given</v>
      </c>
      <c r="F393" s="5" t="str">
        <f aca="false">IF(B393="","No data given",ABS(A393-B393))</f>
        <v>No data given</v>
      </c>
      <c r="G393" s="6" t="str">
        <f aca="false">IF(B393="","No data given",IF(E393&lt;&gt;"Fail",0,F393/A393))</f>
        <v>No data given</v>
      </c>
    </row>
    <row r="394" customFormat="false" ht="15" hidden="false" customHeight="false" outlineLevel="0" collapsed="false">
      <c r="A394" s="4"/>
      <c r="B394" s="4"/>
      <c r="C394" s="4"/>
      <c r="D394" s="4"/>
      <c r="E394" s="4" t="str">
        <f aca="false">IF(B394="","No data given",IF(F394&lt;=D394,"Pass",IF(F394&lt;=(D394+C394),"No Impact","Fail")))</f>
        <v>No data given</v>
      </c>
      <c r="F394" s="5" t="str">
        <f aca="false">IF(B394="","No data given",ABS(A394-B394))</f>
        <v>No data given</v>
      </c>
      <c r="G394" s="6" t="str">
        <f aca="false">IF(B394="","No data given",IF(E394&lt;&gt;"Fail",0,F394/A394))</f>
        <v>No data given</v>
      </c>
    </row>
    <row r="395" customFormat="false" ht="15" hidden="false" customHeight="false" outlineLevel="0" collapsed="false">
      <c r="A395" s="4"/>
      <c r="B395" s="4"/>
      <c r="C395" s="4"/>
      <c r="D395" s="4"/>
      <c r="E395" s="4" t="str">
        <f aca="false">IF(B395="","No data given",IF(F395&lt;=D395,"Pass",IF(F395&lt;=(D395+C395),"No Impact","Fail")))</f>
        <v>No data given</v>
      </c>
      <c r="F395" s="5" t="str">
        <f aca="false">IF(B395="","No data given",ABS(A395-B395))</f>
        <v>No data given</v>
      </c>
      <c r="G395" s="6" t="str">
        <f aca="false">IF(B395="","No data given",IF(E395&lt;&gt;"Fail",0,F395/A395))</f>
        <v>No data given</v>
      </c>
    </row>
    <row r="396" customFormat="false" ht="15" hidden="false" customHeight="false" outlineLevel="0" collapsed="false">
      <c r="A396" s="4"/>
      <c r="B396" s="4"/>
      <c r="C396" s="4"/>
      <c r="D396" s="4"/>
      <c r="E396" s="4" t="str">
        <f aca="false">IF(B396="","No data given",IF(F396&lt;=D396,"Pass",IF(F396&lt;=(D396+C396),"No Impact","Fail")))</f>
        <v>No data given</v>
      </c>
      <c r="F396" s="5" t="str">
        <f aca="false">IF(B396="","No data given",ABS(A396-B396))</f>
        <v>No data given</v>
      </c>
      <c r="G396" s="6" t="str">
        <f aca="false">IF(B396="","No data given",IF(E396&lt;&gt;"Fail",0,F396/A396))</f>
        <v>No data given</v>
      </c>
    </row>
    <row r="397" customFormat="false" ht="15" hidden="false" customHeight="false" outlineLevel="0" collapsed="false">
      <c r="A397" s="4"/>
      <c r="B397" s="4"/>
      <c r="C397" s="4"/>
      <c r="D397" s="4"/>
      <c r="E397" s="4" t="str">
        <f aca="false">IF(B397="","No data given",IF(F397&lt;=D397,"Pass",IF(F397&lt;=(D397+C397),"No Impact","Fail")))</f>
        <v>No data given</v>
      </c>
      <c r="F397" s="5" t="str">
        <f aca="false">IF(B397="","No data given",ABS(A397-B397))</f>
        <v>No data given</v>
      </c>
      <c r="G397" s="6" t="str">
        <f aca="false">IF(B397="","No data given",IF(E397&lt;&gt;"Fail",0,F397/A397))</f>
        <v>No data given</v>
      </c>
    </row>
    <row r="398" customFormat="false" ht="15" hidden="false" customHeight="false" outlineLevel="0" collapsed="false">
      <c r="A398" s="4"/>
      <c r="B398" s="4"/>
      <c r="C398" s="4"/>
      <c r="D398" s="4"/>
      <c r="E398" s="4" t="str">
        <f aca="false">IF(B398="","No data given",IF(F398&lt;=D398,"Pass",IF(F398&lt;=(D398+C398),"No Impact","Fail")))</f>
        <v>No data given</v>
      </c>
      <c r="F398" s="5" t="str">
        <f aca="false">IF(B398="","No data given",ABS(A398-B398))</f>
        <v>No data given</v>
      </c>
      <c r="G398" s="6" t="str">
        <f aca="false">IF(B398="","No data given",IF(E398&lt;&gt;"Fail",0,F398/A398))</f>
        <v>No data given</v>
      </c>
    </row>
    <row r="399" customFormat="false" ht="15" hidden="false" customHeight="false" outlineLevel="0" collapsed="false">
      <c r="A399" s="4"/>
      <c r="B399" s="4"/>
      <c r="C399" s="4"/>
      <c r="D399" s="4"/>
      <c r="E399" s="4" t="str">
        <f aca="false">IF(B399="","No data given",IF(F399&lt;=D399,"Pass",IF(F399&lt;=(D399+C399),"No Impact","Fail")))</f>
        <v>No data given</v>
      </c>
      <c r="F399" s="5" t="str">
        <f aca="false">IF(B399="","No data given",ABS(A399-B399))</f>
        <v>No data given</v>
      </c>
      <c r="G399" s="6" t="str">
        <f aca="false">IF(B399="","No data given",IF(E399&lt;&gt;"Fail",0,F399/A399))</f>
        <v>No data given</v>
      </c>
    </row>
    <row r="400" customFormat="false" ht="15" hidden="false" customHeight="false" outlineLevel="0" collapsed="false">
      <c r="A400" s="4"/>
      <c r="B400" s="4"/>
      <c r="C400" s="4"/>
      <c r="D400" s="4"/>
      <c r="E400" s="4" t="str">
        <f aca="false">IF(B400="","No data given",IF(F400&lt;=D400,"Pass",IF(F400&lt;=(D400+C400),"No Impact","Fail")))</f>
        <v>No data given</v>
      </c>
      <c r="F400" s="5" t="str">
        <f aca="false">IF(B400="","No data given",ABS(A400-B400))</f>
        <v>No data given</v>
      </c>
      <c r="G400" s="6" t="str">
        <f aca="false">IF(B400="","No data given",IF(E400&lt;&gt;"Fail",0,F400/A400))</f>
        <v>No data given</v>
      </c>
    </row>
    <row r="401" customFormat="false" ht="15" hidden="false" customHeight="false" outlineLevel="0" collapsed="false">
      <c r="A401" s="4"/>
      <c r="B401" s="4"/>
      <c r="C401" s="4"/>
      <c r="D401" s="4"/>
      <c r="E401" s="4" t="str">
        <f aca="false">IF(B401="","No data given",IF(F401&lt;=D401,"Pass",IF(F401&lt;=(D401+C401),"No Impact","Fail")))</f>
        <v>No data given</v>
      </c>
      <c r="F401" s="5" t="str">
        <f aca="false">IF(B401="","No data given",ABS(A401-B401))</f>
        <v>No data given</v>
      </c>
      <c r="G401" s="6" t="str">
        <f aca="false">IF(B401="","No data given",IF(E401&lt;&gt;"Fail",0,F401/A401))</f>
        <v>No data given</v>
      </c>
    </row>
  </sheetData>
  <mergeCells count="2">
    <mergeCell ref="A1:U1"/>
    <mergeCell ref="J3:K3"/>
  </mergeCells>
  <conditionalFormatting sqref="E3:E401">
    <cfRule type="containsText" priority="2" operator="containsText" aboveAverage="0" equalAverage="0" bottom="0" percent="0" rank="0" text="Fail" dxfId="0">
      <formula>NOT(ISERROR(SEARCH("Fail",E3)))</formula>
    </cfRule>
    <cfRule type="containsText" priority="3" operator="containsText" aboveAverage="0" equalAverage="0" bottom="0" percent="0" rank="0" text="Pass" dxfId="1">
      <formula>NOT(ISERROR(SEARCH("Pass",E3)))</formula>
    </cfRule>
    <cfRule type="containsText" priority="4" operator="containsText" aboveAverage="0" equalAverage="0" bottom="0" percent="0" rank="0" text="No Impact" dxfId="2">
      <formula>NOT(ISERROR(SEARCH("No Impact",E3)))</formula>
    </cfRule>
  </conditionalFormatting>
  <conditionalFormatting sqref="G3:G401">
    <cfRule type="top10" priority="5" aboveAverage="0" equalAverage="0" bottom="0" percent="0" rank="1" text="" dxfId="3"/>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J5008"/>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0" topLeftCell="B1" activePane="topRight" state="frozen"/>
      <selection pane="topLeft" activeCell="A1" activeCellId="0" sqref="A1"/>
      <selection pane="topRight" activeCell="B5" activeCellId="0" sqref="B5"/>
    </sheetView>
  </sheetViews>
  <sheetFormatPr defaultColWidth="8.6796875" defaultRowHeight="15" customHeight="true" zeroHeight="false" outlineLevelRow="0" outlineLevelCol="0"/>
  <cols>
    <col collapsed="false" customWidth="true" hidden="false" outlineLevel="0" max="1" min="1" style="1" width="23"/>
    <col collapsed="false" customWidth="true" hidden="false" outlineLevel="0" max="2" min="2" style="1" width="28.86"/>
    <col collapsed="false" customWidth="true" hidden="false" outlineLevel="0" max="3" min="3" style="16" width="17"/>
    <col collapsed="false" customWidth="true" hidden="false" outlineLevel="0" max="4" min="4" style="1" width="19.29"/>
    <col collapsed="false" customWidth="true" hidden="false" outlineLevel="0" max="5" min="5" style="1" width="18.57"/>
    <col collapsed="false" customWidth="true" hidden="true" outlineLevel="0" max="7" min="6" style="1" width="18.57"/>
    <col collapsed="false" customWidth="true" hidden="false" outlineLevel="0" max="8" min="8" style="1" width="25.29"/>
    <col collapsed="false" customWidth="true" hidden="true" outlineLevel="0" max="9" min="9" style="1" width="25.29"/>
    <col collapsed="false" customWidth="true" hidden="false" outlineLevel="0" max="11" min="10" style="1" width="11.29"/>
    <col collapsed="false" customWidth="true" hidden="false" outlineLevel="0" max="12" min="12" style="1" width="14.86"/>
    <col collapsed="false" customWidth="true" hidden="false" outlineLevel="0" max="16" min="13" style="1" width="12.57"/>
    <col collapsed="false" customWidth="true" hidden="true" outlineLevel="0" max="17" min="17" style="1" width="12.57"/>
    <col collapsed="false" customWidth="true" hidden="false" outlineLevel="0" max="19" min="18" style="1" width="11.29"/>
    <col collapsed="false" customWidth="true" hidden="false" outlineLevel="0" max="20" min="20" style="1" width="12.29"/>
    <col collapsed="false" customWidth="true" hidden="true" outlineLevel="0" max="21" min="21" style="1" width="12"/>
    <col collapsed="false" customWidth="true" hidden="true" outlineLevel="0" max="22" min="22" style="1" width="14"/>
    <col collapsed="false" customWidth="true" hidden="false" outlineLevel="0" max="23" min="23" style="1" width="12.57"/>
    <col collapsed="false" customWidth="true" hidden="false" outlineLevel="0" max="24" min="24" style="1" width="16.43"/>
    <col collapsed="false" customWidth="true" hidden="false" outlineLevel="0" max="25" min="25" style="1" width="17.29"/>
    <col collapsed="false" customWidth="true" hidden="false" outlineLevel="0" max="26" min="26" style="1" width="12.57"/>
    <col collapsed="false" customWidth="true" hidden="true" outlineLevel="0" max="28" min="27" style="1" width="14.14"/>
    <col collapsed="false" customWidth="true" hidden="true" outlineLevel="0" max="33" min="29" style="1" width="10.29"/>
    <col collapsed="false" customWidth="true" hidden="true" outlineLevel="0" max="34" min="34" style="1" width="20.85"/>
    <col collapsed="false" customWidth="true" hidden="false" outlineLevel="0" max="35" min="35" style="1" width="38.14"/>
    <col collapsed="false" customWidth="true" hidden="false" outlineLevel="0" max="36" min="36" style="1" width="101.42"/>
    <col collapsed="false" customWidth="true" hidden="false" outlineLevel="0" max="37" min="37" style="1" width="11.57"/>
  </cols>
  <sheetData>
    <row r="1" customFormat="false" ht="15" hidden="false" customHeight="false" outlineLevel="0" collapsed="false">
      <c r="C1" s="17" t="s">
        <v>12</v>
      </c>
      <c r="D1" s="18"/>
      <c r="E1" s="19" t="s">
        <v>13</v>
      </c>
      <c r="F1" s="20"/>
      <c r="G1" s="20"/>
      <c r="H1" s="21"/>
      <c r="N1" s="22" t="s">
        <v>14</v>
      </c>
      <c r="AC1" s="23" t="s">
        <v>15</v>
      </c>
    </row>
    <row r="2" customFormat="false" ht="15" hidden="false" customHeight="false" outlineLevel="0" collapsed="false">
      <c r="C2" s="24" t="s">
        <v>16</v>
      </c>
      <c r="D2" s="25"/>
      <c r="E2" s="26" t="s">
        <v>17</v>
      </c>
      <c r="H2" s="27" t="str">
        <f aca="false">IF(H1="","",SUBTOTAL(103,$A$10:$A$5008))</f>
        <v/>
      </c>
      <c r="N2" s="23" t="s">
        <v>18</v>
      </c>
      <c r="AC2" s="23" t="s">
        <v>19</v>
      </c>
      <c r="AD2" s="23" t="s">
        <v>20</v>
      </c>
    </row>
    <row r="3" customFormat="false" ht="15" hidden="false" customHeight="false" outlineLevel="0" collapsed="false">
      <c r="C3" s="24" t="s">
        <v>21</v>
      </c>
      <c r="D3" s="28"/>
      <c r="E3" s="26" t="s">
        <v>22</v>
      </c>
      <c r="H3" s="29" t="str">
        <f aca="false">IF(H2="","",(H2/H1))</f>
        <v/>
      </c>
      <c r="N3" s="23" t="s">
        <v>23</v>
      </c>
      <c r="AC3" s="23" t="s">
        <v>24</v>
      </c>
      <c r="AD3" s="23" t="s">
        <v>25</v>
      </c>
    </row>
    <row r="4" customFormat="false" ht="15" hidden="false" customHeight="false" outlineLevel="0" collapsed="false">
      <c r="C4" s="24" t="s">
        <v>26</v>
      </c>
      <c r="D4" s="28"/>
      <c r="E4" s="26" t="s">
        <v>27</v>
      </c>
      <c r="H4" s="30" t="str">
        <f aca="false">IF(H3="","",COUNTIFS(ImpactAnalysis[DUT ID],"&lt;&gt;",ImpactAnalysis[Final Eval],"*?"))</f>
        <v/>
      </c>
      <c r="N4" s="23" t="s">
        <v>28</v>
      </c>
      <c r="AC4" s="23" t="s">
        <v>29</v>
      </c>
      <c r="AD4" s="23" t="s">
        <v>30</v>
      </c>
    </row>
    <row r="5" customFormat="false" ht="15" hidden="false" customHeight="false" outlineLevel="0" collapsed="false">
      <c r="C5" s="31" t="s">
        <v>31</v>
      </c>
      <c r="D5" s="32"/>
      <c r="E5" s="33" t="s">
        <v>32</v>
      </c>
      <c r="F5" s="34"/>
      <c r="G5" s="34"/>
      <c r="H5" s="35" t="str">
        <f aca="false">IF(H4="","",(H4/H2))</f>
        <v/>
      </c>
      <c r="N5" s="23" t="s">
        <v>33</v>
      </c>
      <c r="AC5" s="23" t="s">
        <v>34</v>
      </c>
      <c r="AD5" s="23" t="s">
        <v>35</v>
      </c>
    </row>
    <row r="6" customFormat="false" ht="15" hidden="false" customHeight="false" outlineLevel="0" collapsed="false">
      <c r="AD6" s="23" t="s">
        <v>36</v>
      </c>
    </row>
    <row r="7" customFormat="false" ht="15" hidden="false" customHeight="false" outlineLevel="0" collapsed="false">
      <c r="F7" s="36" t="s">
        <v>37</v>
      </c>
      <c r="G7" s="36" t="s">
        <v>37</v>
      </c>
      <c r="I7" s="36" t="s">
        <v>37</v>
      </c>
      <c r="Q7" s="36" t="s">
        <v>37</v>
      </c>
      <c r="U7" s="36" t="s">
        <v>37</v>
      </c>
      <c r="V7" s="36" t="s">
        <v>37</v>
      </c>
      <c r="AA7" s="36" t="s">
        <v>37</v>
      </c>
      <c r="AB7" s="36" t="s">
        <v>37</v>
      </c>
      <c r="AC7" s="36" t="s">
        <v>37</v>
      </c>
      <c r="AD7" s="36" t="s">
        <v>37</v>
      </c>
      <c r="AE7" s="36" t="s">
        <v>37</v>
      </c>
      <c r="AF7" s="36" t="s">
        <v>37</v>
      </c>
      <c r="AG7" s="36" t="s">
        <v>37</v>
      </c>
      <c r="AH7" s="36" t="s">
        <v>37</v>
      </c>
    </row>
    <row r="8" customFormat="false" ht="15" hidden="false" customHeight="false" outlineLevel="0" collapsed="false">
      <c r="A8" s="37" t="s">
        <v>38</v>
      </c>
      <c r="B8" s="37"/>
      <c r="C8" s="37"/>
      <c r="D8" s="37"/>
      <c r="E8" s="37"/>
      <c r="F8" s="37"/>
      <c r="G8" s="37"/>
      <c r="H8" s="37"/>
      <c r="I8" s="37"/>
      <c r="J8" s="37"/>
      <c r="K8" s="37"/>
      <c r="L8" s="37"/>
      <c r="M8" s="38" t="s">
        <v>39</v>
      </c>
      <c r="N8" s="38"/>
      <c r="O8" s="38"/>
      <c r="P8" s="38"/>
      <c r="Q8" s="39"/>
      <c r="R8" s="38" t="s">
        <v>40</v>
      </c>
      <c r="S8" s="38"/>
      <c r="T8" s="38"/>
      <c r="U8" s="38"/>
      <c r="V8" s="38"/>
      <c r="W8" s="38"/>
      <c r="X8" s="38"/>
      <c r="Y8" s="40" t="s">
        <v>41</v>
      </c>
      <c r="Z8" s="40"/>
      <c r="AA8" s="40"/>
      <c r="AB8" s="40"/>
      <c r="AC8" s="40"/>
      <c r="AD8" s="40"/>
      <c r="AE8" s="40"/>
      <c r="AF8" s="40"/>
      <c r="AG8" s="40"/>
      <c r="AH8" s="40"/>
      <c r="AI8" s="40"/>
      <c r="AJ8" s="40"/>
    </row>
    <row r="9" customFormat="false" ht="15" hidden="false" customHeight="false" outlineLevel="0" collapsed="false">
      <c r="A9" s="41" t="s">
        <v>42</v>
      </c>
      <c r="B9" s="42" t="s">
        <v>43</v>
      </c>
      <c r="C9" s="43" t="s">
        <v>44</v>
      </c>
      <c r="D9" s="42" t="s">
        <v>45</v>
      </c>
      <c r="E9" s="42" t="s">
        <v>46</v>
      </c>
      <c r="F9" s="42" t="s">
        <v>47</v>
      </c>
      <c r="G9" s="42" t="s">
        <v>48</v>
      </c>
      <c r="H9" s="42" t="s">
        <v>49</v>
      </c>
      <c r="I9" s="42" t="s">
        <v>50</v>
      </c>
      <c r="J9" s="42" t="s">
        <v>51</v>
      </c>
      <c r="K9" s="42" t="s">
        <v>52</v>
      </c>
      <c r="L9" s="42" t="s">
        <v>53</v>
      </c>
      <c r="M9" s="41" t="s">
        <v>1</v>
      </c>
      <c r="N9" s="42" t="s">
        <v>2</v>
      </c>
      <c r="O9" s="42" t="s">
        <v>11</v>
      </c>
      <c r="P9" s="44" t="s">
        <v>54</v>
      </c>
      <c r="Q9" s="42" t="s">
        <v>55</v>
      </c>
      <c r="R9" s="41" t="s">
        <v>56</v>
      </c>
      <c r="S9" s="42" t="s">
        <v>57</v>
      </c>
      <c r="T9" s="42" t="s">
        <v>58</v>
      </c>
      <c r="U9" s="42" t="s">
        <v>59</v>
      </c>
      <c r="V9" s="42" t="s">
        <v>60</v>
      </c>
      <c r="W9" s="42" t="s">
        <v>61</v>
      </c>
      <c r="X9" s="44" t="s">
        <v>62</v>
      </c>
      <c r="Y9" s="42" t="s">
        <v>63</v>
      </c>
      <c r="Z9" s="42" t="s">
        <v>64</v>
      </c>
      <c r="AA9" s="42" t="s">
        <v>65</v>
      </c>
      <c r="AB9" s="42" t="s">
        <v>66</v>
      </c>
      <c r="AC9" s="42" t="s">
        <v>67</v>
      </c>
      <c r="AD9" s="42" t="s">
        <v>68</v>
      </c>
      <c r="AE9" s="42" t="s">
        <v>69</v>
      </c>
      <c r="AF9" s="42" t="s">
        <v>70</v>
      </c>
      <c r="AG9" s="42" t="s">
        <v>71</v>
      </c>
      <c r="AH9" s="42" t="s">
        <v>72</v>
      </c>
      <c r="AI9" s="45" t="s">
        <v>73</v>
      </c>
      <c r="AJ9" s="46" t="s">
        <v>74</v>
      </c>
    </row>
    <row r="10" customFormat="false" ht="15" hidden="false" customHeight="false" outlineLevel="0" collapsed="false">
      <c r="A10" s="47"/>
      <c r="B10" s="48"/>
      <c r="C10" s="49"/>
      <c r="D10" s="48"/>
      <c r="E10" s="50" t="str">
        <f aca="false">IF(AND($F10="",$G10=""),"",IF($G10="",$F10,HYPERLINK($G10,$F10)))</f>
        <v/>
      </c>
      <c r="F10" s="48"/>
      <c r="G10" s="48"/>
      <c r="H10" s="48" t="str">
        <f aca="false">IF($I10="","None Attached",IF(LEFT($I10,5)="https",HYPERLINK($I10,"Datasheet"),HYPERLINK(_xlfn.CONCAT("https://",$I10),"Datasheet")))</f>
        <v>None Attached</v>
      </c>
      <c r="I10" s="48"/>
      <c r="J10" s="48"/>
      <c r="K10" s="48"/>
      <c r="L10" s="48"/>
      <c r="M10" s="47"/>
      <c r="N10" s="48"/>
      <c r="O10" s="48"/>
      <c r="P10" s="51"/>
      <c r="Q10" s="48" t="n">
        <f aca="false">$M10-$N10</f>
        <v>0</v>
      </c>
      <c r="R10" s="47"/>
      <c r="S10" s="48"/>
      <c r="T10" s="52" t="s">
        <v>15</v>
      </c>
      <c r="U10" s="48" t="n">
        <f aca="false">$S10-$R10</f>
        <v>0</v>
      </c>
      <c r="V10" s="48" t="n">
        <f aca="false">IF($T10="±",$Q10*2,$Q10)</f>
        <v>0</v>
      </c>
      <c r="W10" s="53" t="str">
        <f aca="false">IFERROR($U10/ABS($V10),"N/A")</f>
        <v>N/A</v>
      </c>
      <c r="X10" s="54" t="str">
        <f aca="false">IF(OR($W10="N/A",$R10="",$S10=""),"N/A",IF($W10&gt;=4,"Not Significant",IF($W10&gt;=2,"Semi-Significant","Significant")))</f>
        <v>N/A</v>
      </c>
      <c r="Y10" s="48"/>
      <c r="Z10" s="48" t="str">
        <f aca="false">IF($D10="Z540.1 w/data",0,"")</f>
        <v/>
      </c>
      <c r="AA10" s="48" t="e">
        <f aca="false">$Y10+$Q10+$Z10</f>
        <v>#VALUE!</v>
      </c>
      <c r="AB10" s="48" t="n">
        <f aca="false">$N10+$Q10</f>
        <v>0</v>
      </c>
      <c r="AC10" s="48" t="str">
        <f aca="false">IF($Y10="","",IF(AND($AA10&gt;=$R10,$AA10&lt;=$S10),"Pass","Fail"))</f>
        <v/>
      </c>
      <c r="AD10" s="48" t="str">
        <f aca="false">IF($Y10="","",IF($AA10&gt;$R10,"Pass","Fail"))</f>
        <v/>
      </c>
      <c r="AE10" s="48" t="str">
        <f aca="false">IF($Y10="","",IF($AA10&gt;=$R10,"Pass","Fail"))</f>
        <v/>
      </c>
      <c r="AF10" s="48" t="str">
        <f aca="false">IF($Y10="","",IF($AA10&lt;=$S10,"Pass","Fail"))</f>
        <v/>
      </c>
      <c r="AG10" s="48" t="str">
        <f aca="false">IF($Y10="","",IF($AA10&lt;$S10,"Pass","Fail"))</f>
        <v/>
      </c>
      <c r="AH10" s="55" t="str">
        <f aca="true">INDIRECT(CHOOSE(MATCH($T10,{"±","&gt;","≥","≤","&lt;"},0), "AC", "AD", "AE", "AF", "AG") &amp; ROW())</f>
        <v/>
      </c>
      <c r="AI10" s="47" t="str">
        <f aca="false">IF($X10="Not Significant","No Further Action Required",
IF($AH10="","",
IF(AND($AH10="Pass",$L10="0 - Passed "),"Analysis performed; no further action required.",
IF(AND($AH10="Fail",$L10="1 - Failed "),"Analysis performed; no further action required.",
IF(AND($AH10="Pass",$L10="2 - Limited In Use "),"Analysis performed; no further action required.",
IF(AND($AH10="Fail",$L10="3 - Adjusted "),"Analysis performed; no further action required.",
"Unit fails analysis; TSM determination required."))))))</f>
        <v/>
      </c>
      <c r="AJ10" s="51"/>
    </row>
    <row r="11" customFormat="false" ht="15" hidden="false" customHeight="false" outlineLevel="0" collapsed="false">
      <c r="A11" s="56"/>
      <c r="E11" s="57" t="str">
        <f aca="false">IF(AND($F11="",$G11=""),"",IF($G11="",$F11,HYPERLINK($G11,$F11)))</f>
        <v/>
      </c>
      <c r="H11" s="1" t="str">
        <f aca="false">IF($I11="","None Attached",IF(LEFT($I11,5)="https",HYPERLINK($I11,"Datasheet"),HYPERLINK(_xlfn.CONCAT("https://",$I11),"Datasheet")))</f>
        <v>None Attached</v>
      </c>
      <c r="M11" s="56"/>
      <c r="P11" s="58"/>
      <c r="Q11" s="1" t="n">
        <f aca="false">$M11-$N11</f>
        <v>0</v>
      </c>
      <c r="R11" s="56"/>
      <c r="T11" s="59" t="s">
        <v>15</v>
      </c>
      <c r="U11" s="1" t="n">
        <f aca="false">$S11-$R11</f>
        <v>0</v>
      </c>
      <c r="V11" s="1" t="n">
        <f aca="false">IF($T11="±",$Q11*2,$Q11)</f>
        <v>0</v>
      </c>
      <c r="W11" s="60" t="str">
        <f aca="false">IFERROR($U11/ABS($V11),"N/A")</f>
        <v>N/A</v>
      </c>
      <c r="X11" s="61" t="str">
        <f aca="false">IF(OR($W11="N/A",$R11="",$S11=""),"N/A",IF($W11&gt;=4,"Not Significant",IF($W11&gt;=2,"Semi-Significant","Significant")))</f>
        <v>N/A</v>
      </c>
      <c r="Z11" s="1" t="str">
        <f aca="false">IF($D11="Z540.1 w/data",0,"")</f>
        <v/>
      </c>
      <c r="AA11" s="1" t="e">
        <f aca="false">$Y11+$Q11+$Z11</f>
        <v>#VALUE!</v>
      </c>
      <c r="AB11" s="1" t="n">
        <f aca="false">$N11+$Q11</f>
        <v>0</v>
      </c>
      <c r="AC11" s="1" t="str">
        <f aca="false">IF($Y11="","",IF(AND($AA11&gt;=$R11,$AA11&lt;=$S11),"Pass","Fail"))</f>
        <v/>
      </c>
      <c r="AD11" s="1" t="str">
        <f aca="false">IF($Y11="","",IF($AA11&gt;$R11,"Pass","Fail"))</f>
        <v/>
      </c>
      <c r="AE11" s="1" t="str">
        <f aca="false">IF($Y11="","",IF($AA11&gt;=$R11,"Pass","Fail"))</f>
        <v/>
      </c>
      <c r="AF11" s="1" t="str">
        <f aca="false">IF($Y11="","",IF($AA11&lt;=$S11,"Pass","Fail"))</f>
        <v/>
      </c>
      <c r="AG11" s="1" t="str">
        <f aca="false">IF($Y11="","",IF($AA11&lt;$S11,"Pass","Fail"))</f>
        <v/>
      </c>
      <c r="AH11" s="23" t="str">
        <f aca="true">INDIRECT(CHOOSE(MATCH($T11,{"±","&gt;","≥","≤","&lt;"},0), "AC", "AD", "AE", "AF", "AG") &amp; ROW())</f>
        <v/>
      </c>
      <c r="AI11" s="56" t="str">
        <f aca="false">IF($X11="Not Significant","No Further Action Required",
IF($AH11="","",
IF(AND($AH11="Pass",$L11="0 - Passed "),"Analysis performed; no further action required.",
IF(AND($AH11="Fail",$L11="1 - Failed "),"Analysis performed; no further action required.",
IF(AND($AH11="Pass",$L11="2 - Limited In Use "),"Analysis performed; no further action required.",
IF(AND($AH11="Fail",$L11="3 - Adjusted "),"Analysis performed; no further action required.",
"Unit fails analysis; TSM determination required."))))))</f>
        <v/>
      </c>
      <c r="AJ11" s="58"/>
    </row>
    <row r="12" customFormat="false" ht="15" hidden="false" customHeight="false" outlineLevel="0" collapsed="false">
      <c r="A12" s="56"/>
      <c r="E12" s="57" t="str">
        <f aca="false">IF(AND($F12="",$G12=""),"",IF($G12="",$F12,HYPERLINK($G12,$F12)))</f>
        <v/>
      </c>
      <c r="H12" s="1" t="str">
        <f aca="false">IF($I12="","None Attached",IF(LEFT($I12,5)="https",HYPERLINK($I12,"Datasheet"),HYPERLINK(_xlfn.CONCAT("https://",$I12),"Datasheet")))</f>
        <v>None Attached</v>
      </c>
      <c r="M12" s="56"/>
      <c r="P12" s="58"/>
      <c r="Q12" s="1" t="n">
        <f aca="false">$M12-$N12</f>
        <v>0</v>
      </c>
      <c r="R12" s="56"/>
      <c r="T12" s="59" t="s">
        <v>15</v>
      </c>
      <c r="U12" s="1" t="n">
        <f aca="false">$S12-$R12</f>
        <v>0</v>
      </c>
      <c r="V12" s="1" t="n">
        <f aca="false">IF($T12="±",$Q12*2,$Q12)</f>
        <v>0</v>
      </c>
      <c r="W12" s="60" t="str">
        <f aca="false">IFERROR($U12/ABS($V12),"N/A")</f>
        <v>N/A</v>
      </c>
      <c r="X12" s="61" t="str">
        <f aca="false">IF(OR($W12="N/A",$R12="",$S12=""),"N/A",IF($W12&gt;=4,"Not Significant",IF($W12&gt;=2,"Semi-Significant","Significant")))</f>
        <v>N/A</v>
      </c>
      <c r="Z12" s="1" t="str">
        <f aca="false">IF($D12="Z540.1 w/data",0,"")</f>
        <v/>
      </c>
      <c r="AA12" s="1" t="e">
        <f aca="false">$Y12+$Q12+$Z12</f>
        <v>#VALUE!</v>
      </c>
      <c r="AB12" s="1" t="n">
        <f aca="false">$N12+$Q12</f>
        <v>0</v>
      </c>
      <c r="AC12" s="1" t="str">
        <f aca="false">IF($Y12="","",IF(AND($AA12&gt;=$R12,$AA12&lt;=$S12),"Pass","Fail"))</f>
        <v/>
      </c>
      <c r="AD12" s="1" t="str">
        <f aca="false">IF($Y12="","",IF($AA12&gt;$R12,"Pass","Fail"))</f>
        <v/>
      </c>
      <c r="AE12" s="1" t="str">
        <f aca="false">IF($Y12="","",IF($AA12&gt;=$R12,"Pass","Fail"))</f>
        <v/>
      </c>
      <c r="AF12" s="1" t="str">
        <f aca="false">IF($Y12="","",IF($AA12&lt;=$S12,"Pass","Fail"))</f>
        <v/>
      </c>
      <c r="AG12" s="1" t="str">
        <f aca="false">IF($Y12="","",IF($AA12&lt;$S12,"Pass","Fail"))</f>
        <v/>
      </c>
      <c r="AH12" s="23" t="str">
        <f aca="true">INDIRECT(CHOOSE(MATCH($T12,{"±","&gt;","≥","≤","&lt;"},0), "AC", "AD", "AE", "AF", "AG") &amp; ROW())</f>
        <v/>
      </c>
      <c r="AI12" s="56" t="str">
        <f aca="false">IF($X12="Not Significant","No Further Action Required",
IF($AH12="","",
IF(AND($AH12="Pass",$L12="0 - Passed "),"Analysis performed; no further action required.",
IF(AND($AH12="Fail",$L12="1 - Failed "),"Analysis performed; no further action required.",
IF(AND($AH12="Pass",$L12="2 - Limited In Use "),"Analysis performed; no further action required.",
IF(AND($AH12="Fail",$L12="3 - Adjusted "),"Analysis performed; no further action required.",
"Unit fails analysis; TSM determination required."))))))</f>
        <v/>
      </c>
      <c r="AJ12" s="58"/>
    </row>
    <row r="13" customFormat="false" ht="15" hidden="false" customHeight="false" outlineLevel="0" collapsed="false">
      <c r="A13" s="56"/>
      <c r="E13" s="57" t="str">
        <f aca="false">IF(AND($F13="",$G13=""),"",IF($G13="",$F13,HYPERLINK($G13,$F13)))</f>
        <v/>
      </c>
      <c r="H13" s="1" t="str">
        <f aca="false">IF($I13="","None Attached",IF(LEFT($I13,5)="https",HYPERLINK($I13,"Datasheet"),HYPERLINK(_xlfn.CONCAT("https://",$I13),"Datasheet")))</f>
        <v>None Attached</v>
      </c>
      <c r="M13" s="56"/>
      <c r="P13" s="58"/>
      <c r="Q13" s="1" t="n">
        <f aca="false">$M13-$N13</f>
        <v>0</v>
      </c>
      <c r="R13" s="56"/>
      <c r="T13" s="59" t="s">
        <v>15</v>
      </c>
      <c r="U13" s="1" t="n">
        <f aca="false">$S13-$R13</f>
        <v>0</v>
      </c>
      <c r="V13" s="1" t="n">
        <f aca="false">IF($T13="±",$Q13*2,$Q13)</f>
        <v>0</v>
      </c>
      <c r="W13" s="60" t="str">
        <f aca="false">IFERROR($U13/ABS($V13),"N/A")</f>
        <v>N/A</v>
      </c>
      <c r="X13" s="61" t="str">
        <f aca="false">IF(OR($W13="N/A",$R13="",$S13=""),"N/A",IF($W13&gt;=4,"Not Significant",IF($W13&gt;=2,"Semi-Significant","Significant")))</f>
        <v>N/A</v>
      </c>
      <c r="Z13" s="1" t="str">
        <f aca="false">IF($D13="Z540.1 w/data",0,"")</f>
        <v/>
      </c>
      <c r="AA13" s="1" t="e">
        <f aca="false">$Y13+$Q13+$Z13</f>
        <v>#VALUE!</v>
      </c>
      <c r="AB13" s="1" t="n">
        <f aca="false">$N13+$Q13</f>
        <v>0</v>
      </c>
      <c r="AC13" s="1" t="str">
        <f aca="false">IF($Y13="","",IF(AND($AA13&gt;=$R13,$AA13&lt;=$S13),"Pass","Fail"))</f>
        <v/>
      </c>
      <c r="AD13" s="1" t="str">
        <f aca="false">IF($Y13="","",IF($AA13&gt;$R13,"Pass","Fail"))</f>
        <v/>
      </c>
      <c r="AE13" s="1" t="str">
        <f aca="false">IF($Y13="","",IF($AA13&gt;=$R13,"Pass","Fail"))</f>
        <v/>
      </c>
      <c r="AF13" s="1" t="str">
        <f aca="false">IF($Y13="","",IF($AA13&lt;=$S13,"Pass","Fail"))</f>
        <v/>
      </c>
      <c r="AG13" s="1" t="str">
        <f aca="false">IF($Y13="","",IF($AA13&lt;$S13,"Pass","Fail"))</f>
        <v/>
      </c>
      <c r="AH13" s="23" t="str">
        <f aca="true">INDIRECT(CHOOSE(MATCH($T13,{"±","&gt;","≥","≤","&lt;"},0), "AC", "AD", "AE", "AF", "AG") &amp; ROW())</f>
        <v/>
      </c>
      <c r="AI13" s="56" t="str">
        <f aca="false">IF($X13="Not Significant","No Further Action Required",
IF($AH13="","",
IF(AND($AH13="Pass",$L13="0 - Passed "),"Analysis performed; no further action required.",
IF(AND($AH13="Fail",$L13="1 - Failed "),"Analysis performed; no further action required.",
IF(AND($AH13="Pass",$L13="2 - Limited In Use "),"Analysis performed; no further action required.",
IF(AND($AH13="Fail",$L13="3 - Adjusted "),"Analysis performed; no further action required.",
"Unit fails analysis; TSM determination required."))))))</f>
        <v/>
      </c>
      <c r="AJ13" s="58"/>
    </row>
    <row r="14" customFormat="false" ht="15" hidden="false" customHeight="false" outlineLevel="0" collapsed="false">
      <c r="A14" s="56"/>
      <c r="E14" s="57" t="str">
        <f aca="false">IF(AND($F14="",$G14=""),"",IF($G14="",$F14,HYPERLINK($G14,$F14)))</f>
        <v/>
      </c>
      <c r="H14" s="1" t="str">
        <f aca="false">IF($I14="","None Attached",IF(LEFT($I14,5)="https",HYPERLINK($I14,"Datasheet"),HYPERLINK(_xlfn.CONCAT("https://",$I14),"Datasheet")))</f>
        <v>None Attached</v>
      </c>
      <c r="M14" s="56"/>
      <c r="P14" s="58"/>
      <c r="Q14" s="1" t="n">
        <f aca="false">$M14-$N14</f>
        <v>0</v>
      </c>
      <c r="R14" s="56"/>
      <c r="T14" s="59" t="s">
        <v>15</v>
      </c>
      <c r="U14" s="1" t="n">
        <f aca="false">$S14-$R14</f>
        <v>0</v>
      </c>
      <c r="V14" s="1" t="n">
        <f aca="false">IF($T14="±",$Q14*2,$Q14)</f>
        <v>0</v>
      </c>
      <c r="W14" s="60" t="str">
        <f aca="false">IFERROR($U14/ABS($V14),"N/A")</f>
        <v>N/A</v>
      </c>
      <c r="X14" s="61" t="str">
        <f aca="false">IF(OR($W14="N/A",$R14="",$S14=""),"N/A",IF($W14&gt;=4,"Not Significant",IF($W14&gt;=2,"Semi-Significant","Significant")))</f>
        <v>N/A</v>
      </c>
      <c r="Z14" s="1" t="str">
        <f aca="false">IF($D14="Z540.1 w/data",0,"")</f>
        <v/>
      </c>
      <c r="AA14" s="1" t="e">
        <f aca="false">$Y14+$Q14+$Z14</f>
        <v>#VALUE!</v>
      </c>
      <c r="AB14" s="1" t="n">
        <f aca="false">$N14+$Q14</f>
        <v>0</v>
      </c>
      <c r="AC14" s="1" t="str">
        <f aca="false">IF($Y14="","",IF(AND($AA14&gt;=$R14,$AA14&lt;=$S14),"Pass","Fail"))</f>
        <v/>
      </c>
      <c r="AD14" s="1" t="str">
        <f aca="false">IF($Y14="","",IF($AA14&gt;$R14,"Pass","Fail"))</f>
        <v/>
      </c>
      <c r="AE14" s="1" t="str">
        <f aca="false">IF($Y14="","",IF($AA14&gt;=$R14,"Pass","Fail"))</f>
        <v/>
      </c>
      <c r="AF14" s="1" t="str">
        <f aca="false">IF($Y14="","",IF($AA14&lt;=$S14,"Pass","Fail"))</f>
        <v/>
      </c>
      <c r="AG14" s="1" t="str">
        <f aca="false">IF($Y14="","",IF($AA14&lt;$S14,"Pass","Fail"))</f>
        <v/>
      </c>
      <c r="AH14" s="23" t="str">
        <f aca="true">INDIRECT(CHOOSE(MATCH($T14,{"±","&gt;","≥","≤","&lt;"},0), "AC", "AD", "AE", "AF", "AG") &amp; ROW())</f>
        <v/>
      </c>
      <c r="AI14" s="56" t="str">
        <f aca="false">IF($X14="Not Significant","No Further Action Required",
IF($AH14="","",
IF(AND($AH14="Pass",$L14="0 - Passed "),"Analysis performed; no further action required.",
IF(AND($AH14="Fail",$L14="1 - Failed "),"Analysis performed; no further action required.",
IF(AND($AH14="Pass",$L14="2 - Limited In Use "),"Analysis performed; no further action required.",
IF(AND($AH14="Fail",$L14="3 - Adjusted "),"Analysis performed; no further action required.",
"Unit fails analysis; TSM determination required."))))))</f>
        <v/>
      </c>
      <c r="AJ14" s="58"/>
    </row>
    <row r="15" customFormat="false" ht="15" hidden="false" customHeight="false" outlineLevel="0" collapsed="false">
      <c r="A15" s="56"/>
      <c r="E15" s="57" t="str">
        <f aca="false">IF(AND($F15="",$G15=""),"",IF($G15="",$F15,HYPERLINK($G15,$F15)))</f>
        <v/>
      </c>
      <c r="H15" s="1" t="str">
        <f aca="false">IF($I15="","None Attached",IF(LEFT($I15,5)="https",HYPERLINK($I15,"Datasheet"),HYPERLINK(_xlfn.CONCAT("https://",$I15),"Datasheet")))</f>
        <v>None Attached</v>
      </c>
      <c r="M15" s="56"/>
      <c r="P15" s="58"/>
      <c r="Q15" s="1" t="n">
        <f aca="false">$M15-$N15</f>
        <v>0</v>
      </c>
      <c r="R15" s="56"/>
      <c r="T15" s="59" t="s">
        <v>15</v>
      </c>
      <c r="U15" s="1" t="n">
        <f aca="false">$S15-$R15</f>
        <v>0</v>
      </c>
      <c r="V15" s="1" t="n">
        <f aca="false">IF($T15="±",$Q15*2,$Q15)</f>
        <v>0</v>
      </c>
      <c r="W15" s="60" t="str">
        <f aca="false">IFERROR($U15/ABS($V15),"N/A")</f>
        <v>N/A</v>
      </c>
      <c r="X15" s="61" t="str">
        <f aca="false">IF(OR($W15="N/A",$R15="",$S15=""),"N/A",IF($W15&gt;=4,"Not Significant",IF($W15&gt;=2,"Semi-Significant","Significant")))</f>
        <v>N/A</v>
      </c>
      <c r="Z15" s="1" t="str">
        <f aca="false">IF($D15="Z540.1 w/data",0,"")</f>
        <v/>
      </c>
      <c r="AA15" s="1" t="e">
        <f aca="false">$Y15+$Q15+$Z15</f>
        <v>#VALUE!</v>
      </c>
      <c r="AB15" s="1" t="n">
        <f aca="false">$N15+$Q15</f>
        <v>0</v>
      </c>
      <c r="AC15" s="1" t="str">
        <f aca="false">IF($Y15="","",IF(AND($AA15&gt;=$R15,$AA15&lt;=$S15),"Pass","Fail"))</f>
        <v/>
      </c>
      <c r="AD15" s="1" t="str">
        <f aca="false">IF($Y15="","",IF($AA15&gt;$R15,"Pass","Fail"))</f>
        <v/>
      </c>
      <c r="AE15" s="1" t="str">
        <f aca="false">IF($Y15="","",IF($AA15&gt;=$R15,"Pass","Fail"))</f>
        <v/>
      </c>
      <c r="AF15" s="1" t="str">
        <f aca="false">IF($Y15="","",IF($AA15&lt;=$S15,"Pass","Fail"))</f>
        <v/>
      </c>
      <c r="AG15" s="1" t="str">
        <f aca="false">IF($Y15="","",IF($AA15&lt;$S15,"Pass","Fail"))</f>
        <v/>
      </c>
      <c r="AH15" s="23" t="str">
        <f aca="true">INDIRECT(CHOOSE(MATCH($T15,{"±","&gt;","≥","≤","&lt;"},0), "AC", "AD", "AE", "AF", "AG") &amp; ROW())</f>
        <v/>
      </c>
      <c r="AI15" s="56" t="str">
        <f aca="false">IF($X15="Not Significant","No Further Action Required",
IF($AH15="","",
IF(AND($AH15="Pass",$L15="0 - Passed "),"Analysis performed; no further action required.",
IF(AND($AH15="Fail",$L15="1 - Failed "),"Analysis performed; no further action required.",
IF(AND($AH15="Pass",$L15="2 - Limited In Use "),"Analysis performed; no further action required.",
IF(AND($AH15="Fail",$L15="3 - Adjusted "),"Analysis performed; no further action required.",
"Unit fails analysis; TSM determination required."))))))</f>
        <v/>
      </c>
      <c r="AJ15" s="58"/>
    </row>
    <row r="16" customFormat="false" ht="15" hidden="false" customHeight="false" outlineLevel="0" collapsed="false">
      <c r="A16" s="56"/>
      <c r="E16" s="57" t="str">
        <f aca="false">IF(AND($F16="",$G16=""),"",IF($G16="",$F16,HYPERLINK($G16,$F16)))</f>
        <v/>
      </c>
      <c r="H16" s="1" t="str">
        <f aca="false">IF($I16="","None Attached",IF(LEFT($I16,5)="https",HYPERLINK($I16,"Datasheet"),HYPERLINK(_xlfn.CONCAT("https://",$I16),"Datasheet")))</f>
        <v>None Attached</v>
      </c>
      <c r="M16" s="56"/>
      <c r="P16" s="58"/>
      <c r="Q16" s="1" t="n">
        <f aca="false">$M16-$N16</f>
        <v>0</v>
      </c>
      <c r="R16" s="56"/>
      <c r="T16" s="59" t="s">
        <v>15</v>
      </c>
      <c r="U16" s="1" t="n">
        <f aca="false">$S16-$R16</f>
        <v>0</v>
      </c>
      <c r="V16" s="1" t="n">
        <f aca="false">IF($T16="±",$Q16*2,$Q16)</f>
        <v>0</v>
      </c>
      <c r="W16" s="60" t="str">
        <f aca="false">IFERROR($U16/ABS($V16),"N/A")</f>
        <v>N/A</v>
      </c>
      <c r="X16" s="61" t="str">
        <f aca="false">IF(OR($W16="N/A",$R16="",$S16=""),"N/A",IF($W16&gt;=4,"Not Significant",IF($W16&gt;=2,"Semi-Significant","Significant")))</f>
        <v>N/A</v>
      </c>
      <c r="Z16" s="1" t="str">
        <f aca="false">IF($D16="Z540.1 w/data",0,"")</f>
        <v/>
      </c>
      <c r="AA16" s="1" t="e">
        <f aca="false">$Y16+$Q16+$Z16</f>
        <v>#VALUE!</v>
      </c>
      <c r="AB16" s="1" t="n">
        <f aca="false">$N16+$Q16</f>
        <v>0</v>
      </c>
      <c r="AC16" s="1" t="str">
        <f aca="false">IF($Y16="","",IF(AND($AA16&gt;=$R16,$AA16&lt;=$S16),"Pass","Fail"))</f>
        <v/>
      </c>
      <c r="AD16" s="1" t="str">
        <f aca="false">IF($Y16="","",IF($AA16&gt;$R16,"Pass","Fail"))</f>
        <v/>
      </c>
      <c r="AE16" s="1" t="str">
        <f aca="false">IF($Y16="","",IF($AA16&gt;=$R16,"Pass","Fail"))</f>
        <v/>
      </c>
      <c r="AF16" s="1" t="str">
        <f aca="false">IF($Y16="","",IF($AA16&lt;=$S16,"Pass","Fail"))</f>
        <v/>
      </c>
      <c r="AG16" s="1" t="str">
        <f aca="false">IF($Y16="","",IF($AA16&lt;$S16,"Pass","Fail"))</f>
        <v/>
      </c>
      <c r="AH16" s="23" t="str">
        <f aca="true">INDIRECT(CHOOSE(MATCH($T16,{"±","&gt;","≥","≤","&lt;"},0), "AC", "AD", "AE", "AF", "AG") &amp; ROW())</f>
        <v/>
      </c>
      <c r="AI16" s="56" t="str">
        <f aca="false">IF($X16="Not Significant","No Further Action Required",
IF($AH16="","",
IF(AND($AH16="Pass",$L16="0 - Passed "),"Analysis performed; no further action required.",
IF(AND($AH16="Fail",$L16="1 - Failed "),"Analysis performed; no further action required.",
IF(AND($AH16="Pass",$L16="2 - Limited In Use "),"Analysis performed; no further action required.",
IF(AND($AH16="Fail",$L16="3 - Adjusted "),"Analysis performed; no further action required.",
"Unit fails analysis; TSM determination required."))))))</f>
        <v/>
      </c>
      <c r="AJ16" s="58"/>
    </row>
    <row r="17" customFormat="false" ht="15" hidden="false" customHeight="false" outlineLevel="0" collapsed="false">
      <c r="A17" s="56"/>
      <c r="E17" s="57" t="str">
        <f aca="false">IF(AND($F17="",$G17=""),"",IF($G17="",$F17,HYPERLINK($G17,$F17)))</f>
        <v/>
      </c>
      <c r="H17" s="1" t="str">
        <f aca="false">IF($I17="","None Attached",IF(LEFT($I17,5)="https",HYPERLINK($I17,"Datasheet"),HYPERLINK(_xlfn.CONCAT("https://",$I17),"Datasheet")))</f>
        <v>None Attached</v>
      </c>
      <c r="M17" s="56"/>
      <c r="P17" s="58"/>
      <c r="Q17" s="1" t="n">
        <f aca="false">$M17-$N17</f>
        <v>0</v>
      </c>
      <c r="R17" s="56"/>
      <c r="T17" s="59" t="s">
        <v>15</v>
      </c>
      <c r="U17" s="1" t="n">
        <f aca="false">$S17-$R17</f>
        <v>0</v>
      </c>
      <c r="V17" s="1" t="n">
        <f aca="false">IF($T17="±",$Q17*2,$Q17)</f>
        <v>0</v>
      </c>
      <c r="W17" s="60" t="str">
        <f aca="false">IFERROR($U17/ABS($V17),"N/A")</f>
        <v>N/A</v>
      </c>
      <c r="X17" s="61" t="str">
        <f aca="false">IF(OR($W17="N/A",$R17="",$S17=""),"N/A",IF($W17&gt;=4,"Not Significant",IF($W17&gt;=2,"Semi-Significant","Significant")))</f>
        <v>N/A</v>
      </c>
      <c r="Z17" s="1" t="str">
        <f aca="false">IF($D17="Z540.1 w/data",0,"")</f>
        <v/>
      </c>
      <c r="AA17" s="1" t="e">
        <f aca="false">$Y17+$Q17+$Z17</f>
        <v>#VALUE!</v>
      </c>
      <c r="AB17" s="1" t="n">
        <f aca="false">$N17+$Q17</f>
        <v>0</v>
      </c>
      <c r="AC17" s="1" t="str">
        <f aca="false">IF($Y17="","",IF(AND($AA17&gt;=$R17,$AA17&lt;=$S17),"Pass","Fail"))</f>
        <v/>
      </c>
      <c r="AD17" s="1" t="str">
        <f aca="false">IF($Y17="","",IF($AA17&gt;$R17,"Pass","Fail"))</f>
        <v/>
      </c>
      <c r="AE17" s="1" t="str">
        <f aca="false">IF($Y17="","",IF($AA17&gt;=$R17,"Pass","Fail"))</f>
        <v/>
      </c>
      <c r="AF17" s="1" t="str">
        <f aca="false">IF($Y17="","",IF($AA17&lt;=$S17,"Pass","Fail"))</f>
        <v/>
      </c>
      <c r="AG17" s="1" t="str">
        <f aca="false">IF($Y17="","",IF($AA17&lt;$S17,"Pass","Fail"))</f>
        <v/>
      </c>
      <c r="AH17" s="23" t="str">
        <f aca="true">INDIRECT(CHOOSE(MATCH($T17,{"±","&gt;","≥","≤","&lt;"},0), "AC", "AD", "AE", "AF", "AG") &amp; ROW())</f>
        <v/>
      </c>
      <c r="AI17" s="56" t="str">
        <f aca="false">IF($X17="Not Significant","No Further Action Required",
IF($AH17="","",
IF(AND($AH17="Pass",$L17="0 - Passed "),"Analysis performed; no further action required.",
IF(AND($AH17="Fail",$L17="1 - Failed "),"Analysis performed; no further action required.",
IF(AND($AH17="Pass",$L17="2 - Limited In Use "),"Analysis performed; no further action required.",
IF(AND($AH17="Fail",$L17="3 - Adjusted "),"Analysis performed; no further action required.",
"Unit fails analysis; TSM determination required."))))))</f>
        <v/>
      </c>
      <c r="AJ17" s="58"/>
    </row>
    <row r="18" customFormat="false" ht="15" hidden="false" customHeight="false" outlineLevel="0" collapsed="false">
      <c r="A18" s="56"/>
      <c r="E18" s="57" t="str">
        <f aca="false">IF(AND($F18="",$G18=""),"",IF($G18="",$F18,HYPERLINK($G18,$F18)))</f>
        <v/>
      </c>
      <c r="H18" s="1" t="str">
        <f aca="false">IF($I18="","None Attached",IF(LEFT($I18,5)="https",HYPERLINK($I18,"Datasheet"),HYPERLINK(_xlfn.CONCAT("https://",$I18),"Datasheet")))</f>
        <v>None Attached</v>
      </c>
      <c r="M18" s="56"/>
      <c r="P18" s="58"/>
      <c r="Q18" s="1" t="n">
        <f aca="false">$M18-$N18</f>
        <v>0</v>
      </c>
      <c r="R18" s="56"/>
      <c r="T18" s="59" t="s">
        <v>15</v>
      </c>
      <c r="U18" s="1" t="n">
        <f aca="false">$S18-$R18</f>
        <v>0</v>
      </c>
      <c r="V18" s="1" t="n">
        <f aca="false">IF($T18="±",$Q18*2,$Q18)</f>
        <v>0</v>
      </c>
      <c r="W18" s="60" t="str">
        <f aca="false">IFERROR($U18/ABS($V18),"N/A")</f>
        <v>N/A</v>
      </c>
      <c r="X18" s="61" t="str">
        <f aca="false">IF(OR($W18="N/A",$R18="",$S18=""),"N/A",IF($W18&gt;=4,"Not Significant",IF($W18&gt;=2,"Semi-Significant","Significant")))</f>
        <v>N/A</v>
      </c>
      <c r="Z18" s="1" t="str">
        <f aca="false">IF($D18="Z540.1 w/data",0,"")</f>
        <v/>
      </c>
      <c r="AA18" s="1" t="e">
        <f aca="false">$Y18+$Q18+$Z18</f>
        <v>#VALUE!</v>
      </c>
      <c r="AB18" s="1" t="n">
        <f aca="false">$N18+$Q18</f>
        <v>0</v>
      </c>
      <c r="AC18" s="1" t="str">
        <f aca="false">IF($Y18="","",IF(AND($AA18&gt;=$R18,$AA18&lt;=$S18),"Pass","Fail"))</f>
        <v/>
      </c>
      <c r="AD18" s="1" t="str">
        <f aca="false">IF($Y18="","",IF($AA18&gt;$R18,"Pass","Fail"))</f>
        <v/>
      </c>
      <c r="AE18" s="1" t="str">
        <f aca="false">IF($Y18="","",IF($AA18&gt;=$R18,"Pass","Fail"))</f>
        <v/>
      </c>
      <c r="AF18" s="1" t="str">
        <f aca="false">IF($Y18="","",IF($AA18&lt;=$S18,"Pass","Fail"))</f>
        <v/>
      </c>
      <c r="AG18" s="1" t="str">
        <f aca="false">IF($Y18="","",IF($AA18&lt;$S18,"Pass","Fail"))</f>
        <v/>
      </c>
      <c r="AH18" s="23" t="str">
        <f aca="true">INDIRECT(CHOOSE(MATCH($T18,{"±","&gt;","≥","≤","&lt;"},0), "AC", "AD", "AE", "AF", "AG") &amp; ROW())</f>
        <v/>
      </c>
      <c r="AI18" s="56" t="str">
        <f aca="false">IF($X18="Not Significant","No Further Action Required",
IF($AH18="","",
IF(AND($AH18="Pass",$L18="0 - Passed "),"Analysis performed; no further action required.",
IF(AND($AH18="Fail",$L18="1 - Failed "),"Analysis performed; no further action required.",
IF(AND($AH18="Pass",$L18="2 - Limited In Use "),"Analysis performed; no further action required.",
IF(AND($AH18="Fail",$L18="3 - Adjusted "),"Analysis performed; no further action required.",
"Unit fails analysis; TSM determination required."))))))</f>
        <v/>
      </c>
      <c r="AJ18" s="58"/>
    </row>
    <row r="19" customFormat="false" ht="15" hidden="false" customHeight="false" outlineLevel="0" collapsed="false">
      <c r="A19" s="56"/>
      <c r="E19" s="57" t="str">
        <f aca="false">IF(AND($F19="",$G19=""),"",IF($G19="",$F19,HYPERLINK($G19,$F19)))</f>
        <v/>
      </c>
      <c r="H19" s="1" t="str">
        <f aca="false">IF($I19="","None Attached",IF(LEFT($I19,5)="https",HYPERLINK($I19,"Datasheet"),HYPERLINK(_xlfn.CONCAT("https://",$I19),"Datasheet")))</f>
        <v>None Attached</v>
      </c>
      <c r="M19" s="56"/>
      <c r="P19" s="58"/>
      <c r="Q19" s="1" t="n">
        <f aca="false">$M19-$N19</f>
        <v>0</v>
      </c>
      <c r="R19" s="56"/>
      <c r="T19" s="59" t="s">
        <v>15</v>
      </c>
      <c r="U19" s="1" t="n">
        <f aca="false">$S19-$R19</f>
        <v>0</v>
      </c>
      <c r="V19" s="1" t="n">
        <f aca="false">IF($T19="±",$Q19*2,$Q19)</f>
        <v>0</v>
      </c>
      <c r="W19" s="60" t="str">
        <f aca="false">IFERROR($U19/ABS($V19),"N/A")</f>
        <v>N/A</v>
      </c>
      <c r="X19" s="61" t="str">
        <f aca="false">IF(OR($W19="N/A",$R19="",$S19=""),"N/A",IF($W19&gt;=4,"Not Significant",IF($W19&gt;=2,"Semi-Significant","Significant")))</f>
        <v>N/A</v>
      </c>
      <c r="Z19" s="1" t="str">
        <f aca="false">IF($D19="Z540.1 w/data",0,"")</f>
        <v/>
      </c>
      <c r="AA19" s="1" t="e">
        <f aca="false">$Y19+$Q19+$Z19</f>
        <v>#VALUE!</v>
      </c>
      <c r="AB19" s="1" t="n">
        <f aca="false">$N19+$Q19</f>
        <v>0</v>
      </c>
      <c r="AC19" s="1" t="str">
        <f aca="false">IF($Y19="","",IF(AND($AA19&gt;=$R19,$AA19&lt;=$S19),"Pass","Fail"))</f>
        <v/>
      </c>
      <c r="AD19" s="1" t="str">
        <f aca="false">IF($Y19="","",IF($AA19&gt;$R19,"Pass","Fail"))</f>
        <v/>
      </c>
      <c r="AE19" s="1" t="str">
        <f aca="false">IF($Y19="","",IF($AA19&gt;=$R19,"Pass","Fail"))</f>
        <v/>
      </c>
      <c r="AF19" s="1" t="str">
        <f aca="false">IF($Y19="","",IF($AA19&lt;=$S19,"Pass","Fail"))</f>
        <v/>
      </c>
      <c r="AG19" s="1" t="str">
        <f aca="false">IF($Y19="","",IF($AA19&lt;$S19,"Pass","Fail"))</f>
        <v/>
      </c>
      <c r="AH19" s="23" t="str">
        <f aca="true">INDIRECT(CHOOSE(MATCH($T19,{"±","&gt;","≥","≤","&lt;"},0), "AC", "AD", "AE", "AF", "AG") &amp; ROW())</f>
        <v/>
      </c>
      <c r="AI19" s="56" t="str">
        <f aca="false">IF($X19="Not Significant","No Further Action Required",
IF($AH19="","",
IF(AND($AH19="Pass",$L19="0 - Passed "),"Analysis performed; no further action required.",
IF(AND($AH19="Fail",$L19="1 - Failed "),"Analysis performed; no further action required.",
IF(AND($AH19="Pass",$L19="2 - Limited In Use "),"Analysis performed; no further action required.",
IF(AND($AH19="Fail",$L19="3 - Adjusted "),"Analysis performed; no further action required.",
"Unit fails analysis; TSM determination required."))))))</f>
        <v/>
      </c>
      <c r="AJ19" s="58"/>
    </row>
    <row r="20" customFormat="false" ht="15" hidden="false" customHeight="false" outlineLevel="0" collapsed="false">
      <c r="A20" s="56"/>
      <c r="E20" s="57" t="str">
        <f aca="false">IF(AND($F20="",$G20=""),"",IF($G20="",$F20,HYPERLINK($G20,$F20)))</f>
        <v/>
      </c>
      <c r="H20" s="1" t="str">
        <f aca="false">IF($I20="","None Attached",IF(LEFT($I20,5)="https",HYPERLINK($I20,"Datasheet"),HYPERLINK(_xlfn.CONCAT("https://",$I20),"Datasheet")))</f>
        <v>None Attached</v>
      </c>
      <c r="M20" s="56"/>
      <c r="P20" s="58"/>
      <c r="Q20" s="1" t="n">
        <f aca="false">$M20-$N20</f>
        <v>0</v>
      </c>
      <c r="R20" s="56"/>
      <c r="T20" s="59" t="s">
        <v>15</v>
      </c>
      <c r="U20" s="1" t="n">
        <f aca="false">$S20-$R20</f>
        <v>0</v>
      </c>
      <c r="V20" s="1" t="n">
        <f aca="false">IF($T20="±",$Q20*2,$Q20)</f>
        <v>0</v>
      </c>
      <c r="W20" s="60" t="str">
        <f aca="false">IFERROR($U20/ABS($V20),"N/A")</f>
        <v>N/A</v>
      </c>
      <c r="X20" s="61" t="str">
        <f aca="false">IF(OR($W20="N/A",$R20="",$S20=""),"N/A",IF($W20&gt;=4,"Not Significant",IF($W20&gt;=2,"Semi-Significant","Significant")))</f>
        <v>N/A</v>
      </c>
      <c r="Z20" s="1" t="str">
        <f aca="false">IF($D20="Z540.1 w/data",0,"")</f>
        <v/>
      </c>
      <c r="AA20" s="1" t="e">
        <f aca="false">$Y20+$Q20+$Z20</f>
        <v>#VALUE!</v>
      </c>
      <c r="AB20" s="1" t="n">
        <f aca="false">$N20+$Q20</f>
        <v>0</v>
      </c>
      <c r="AC20" s="1" t="str">
        <f aca="false">IF($Y20="","",IF(AND($AA20&gt;=$R20,$AA20&lt;=$S20),"Pass","Fail"))</f>
        <v/>
      </c>
      <c r="AD20" s="1" t="str">
        <f aca="false">IF($Y20="","",IF($AA20&gt;$R20,"Pass","Fail"))</f>
        <v/>
      </c>
      <c r="AE20" s="1" t="str">
        <f aca="false">IF($Y20="","",IF($AA20&gt;=$R20,"Pass","Fail"))</f>
        <v/>
      </c>
      <c r="AF20" s="1" t="str">
        <f aca="false">IF($Y20="","",IF($AA20&lt;=$S20,"Pass","Fail"))</f>
        <v/>
      </c>
      <c r="AG20" s="1" t="str">
        <f aca="false">IF($Y20="","",IF($AA20&lt;$S20,"Pass","Fail"))</f>
        <v/>
      </c>
      <c r="AH20" s="23" t="str">
        <f aca="true">INDIRECT(CHOOSE(MATCH($T20,{"±","&gt;","≥","≤","&lt;"},0), "AC", "AD", "AE", "AF", "AG") &amp; ROW())</f>
        <v/>
      </c>
      <c r="AI20" s="56" t="str">
        <f aca="false">IF($X20="Not Significant","No Further Action Required",
IF($AH20="","",
IF(AND($AH20="Pass",$L20="0 - Passed "),"Analysis performed; no further action required.",
IF(AND($AH20="Fail",$L20="1 - Failed "),"Analysis performed; no further action required.",
IF(AND($AH20="Pass",$L20="2 - Limited In Use "),"Analysis performed; no further action required.",
IF(AND($AH20="Fail",$L20="3 - Adjusted "),"Analysis performed; no further action required.",
"Unit fails analysis; TSM determination required."))))))</f>
        <v/>
      </c>
      <c r="AJ20" s="58"/>
    </row>
    <row r="21" customFormat="false" ht="15" hidden="false" customHeight="false" outlineLevel="0" collapsed="false">
      <c r="A21" s="56"/>
      <c r="E21" s="57" t="str">
        <f aca="false">IF(AND($F21="",$G21=""),"",IF($G21="",$F21,HYPERLINK($G21,$F21)))</f>
        <v/>
      </c>
      <c r="H21" s="1" t="str">
        <f aca="false">IF($I21="","None Attached",IF(LEFT($I21,5)="https",HYPERLINK($I21,"Datasheet"),HYPERLINK(_xlfn.CONCAT("https://",$I21),"Datasheet")))</f>
        <v>None Attached</v>
      </c>
      <c r="M21" s="56"/>
      <c r="P21" s="58"/>
      <c r="Q21" s="1" t="n">
        <f aca="false">$M21-$N21</f>
        <v>0</v>
      </c>
      <c r="R21" s="56"/>
      <c r="T21" s="59" t="s">
        <v>15</v>
      </c>
      <c r="U21" s="1" t="n">
        <f aca="false">$S21-$R21</f>
        <v>0</v>
      </c>
      <c r="V21" s="1" t="n">
        <f aca="false">IF($T21="±",$Q21*2,$Q21)</f>
        <v>0</v>
      </c>
      <c r="W21" s="60" t="str">
        <f aca="false">IFERROR($U21/ABS($V21),"N/A")</f>
        <v>N/A</v>
      </c>
      <c r="X21" s="61" t="str">
        <f aca="false">IF(OR($W21="N/A",$R21="",$S21=""),"N/A",IF($W21&gt;=4,"Not Significant",IF($W21&gt;=2,"Semi-Significant","Significant")))</f>
        <v>N/A</v>
      </c>
      <c r="Z21" s="1" t="str">
        <f aca="false">IF($D21="Z540.1 w/data",0,"")</f>
        <v/>
      </c>
      <c r="AA21" s="1" t="e">
        <f aca="false">$Y21+$Q21+$Z21</f>
        <v>#VALUE!</v>
      </c>
      <c r="AB21" s="1" t="n">
        <f aca="false">$N21+$Q21</f>
        <v>0</v>
      </c>
      <c r="AC21" s="1" t="str">
        <f aca="false">IF($Y21="","",IF(AND($AA21&gt;=$R21,$AA21&lt;=$S21),"Pass","Fail"))</f>
        <v/>
      </c>
      <c r="AD21" s="1" t="str">
        <f aca="false">IF($Y21="","",IF($AA21&gt;$R21,"Pass","Fail"))</f>
        <v/>
      </c>
      <c r="AE21" s="1" t="str">
        <f aca="false">IF($Y21="","",IF($AA21&gt;=$R21,"Pass","Fail"))</f>
        <v/>
      </c>
      <c r="AF21" s="1" t="str">
        <f aca="false">IF($Y21="","",IF($AA21&lt;=$S21,"Pass","Fail"))</f>
        <v/>
      </c>
      <c r="AG21" s="1" t="str">
        <f aca="false">IF($Y21="","",IF($AA21&lt;$S21,"Pass","Fail"))</f>
        <v/>
      </c>
      <c r="AH21" s="23" t="str">
        <f aca="true">INDIRECT(CHOOSE(MATCH($T21,{"±","&gt;","≥","≤","&lt;"},0), "AC", "AD", "AE", "AF", "AG") &amp; ROW())</f>
        <v/>
      </c>
      <c r="AI21" s="56" t="str">
        <f aca="false">IF($X21="Not Significant","No Further Action Required",
IF($AH21="","",
IF(AND($AH21="Pass",$L21="0 - Passed "),"Analysis performed; no further action required.",
IF(AND($AH21="Fail",$L21="1 - Failed "),"Analysis performed; no further action required.",
IF(AND($AH21="Pass",$L21="2 - Limited In Use "),"Analysis performed; no further action required.",
IF(AND($AH21="Fail",$L21="3 - Adjusted "),"Analysis performed; no further action required.",
"Unit fails analysis; TSM determination required."))))))</f>
        <v/>
      </c>
      <c r="AJ21" s="58"/>
    </row>
    <row r="22" customFormat="false" ht="15" hidden="false" customHeight="false" outlineLevel="0" collapsed="false">
      <c r="A22" s="56"/>
      <c r="E22" s="57" t="str">
        <f aca="false">IF(AND($F22="",$G22=""),"",IF($G22="",$F22,HYPERLINK($G22,$F22)))</f>
        <v/>
      </c>
      <c r="H22" s="1" t="str">
        <f aca="false">IF($I22="","None Attached",IF(LEFT($I22,5)="https",HYPERLINK($I22,"Datasheet"),HYPERLINK(_xlfn.CONCAT("https://",$I22),"Datasheet")))</f>
        <v>None Attached</v>
      </c>
      <c r="M22" s="56"/>
      <c r="P22" s="58"/>
      <c r="Q22" s="1" t="n">
        <f aca="false">$M22-$N22</f>
        <v>0</v>
      </c>
      <c r="R22" s="56"/>
      <c r="T22" s="59" t="s">
        <v>15</v>
      </c>
      <c r="U22" s="1" t="n">
        <f aca="false">$S22-$R22</f>
        <v>0</v>
      </c>
      <c r="V22" s="1" t="n">
        <f aca="false">IF($T22="±",$Q22*2,$Q22)</f>
        <v>0</v>
      </c>
      <c r="W22" s="60" t="str">
        <f aca="false">IFERROR($U22/ABS($V22),"N/A")</f>
        <v>N/A</v>
      </c>
      <c r="X22" s="61" t="str">
        <f aca="false">IF(OR($W22="N/A",$R22="",$S22=""),"N/A",IF($W22&gt;=4,"Not Significant",IF($W22&gt;=2,"Semi-Significant","Significant")))</f>
        <v>N/A</v>
      </c>
      <c r="Z22" s="1" t="str">
        <f aca="false">IF($D22="Z540.1 w/data",0,"")</f>
        <v/>
      </c>
      <c r="AA22" s="1" t="e">
        <f aca="false">$Y22+$Q22+$Z22</f>
        <v>#VALUE!</v>
      </c>
      <c r="AB22" s="1" t="n">
        <f aca="false">$N22+$Q22</f>
        <v>0</v>
      </c>
      <c r="AC22" s="1" t="str">
        <f aca="false">IF($Y22="","",IF(AND($AA22&gt;=$R22,$AA22&lt;=$S22),"Pass","Fail"))</f>
        <v/>
      </c>
      <c r="AD22" s="1" t="str">
        <f aca="false">IF($Y22="","",IF($AA22&gt;$R22,"Pass","Fail"))</f>
        <v/>
      </c>
      <c r="AE22" s="1" t="str">
        <f aca="false">IF($Y22="","",IF($AA22&gt;=$R22,"Pass","Fail"))</f>
        <v/>
      </c>
      <c r="AF22" s="1" t="str">
        <f aca="false">IF($Y22="","",IF($AA22&lt;=$S22,"Pass","Fail"))</f>
        <v/>
      </c>
      <c r="AG22" s="1" t="str">
        <f aca="false">IF($Y22="","",IF($AA22&lt;$S22,"Pass","Fail"))</f>
        <v/>
      </c>
      <c r="AH22" s="23" t="str">
        <f aca="true">INDIRECT(CHOOSE(MATCH($T22,{"±","&gt;","≥","≤","&lt;"},0), "AC", "AD", "AE", "AF", "AG") &amp; ROW())</f>
        <v/>
      </c>
      <c r="AI22" s="56" t="str">
        <f aca="false">IF($X22="Not Significant","No Further Action Required",
IF($AH22="","",
IF(AND($AH22="Pass",$L22="0 - Passed "),"Analysis performed; no further action required.",
IF(AND($AH22="Fail",$L22="1 - Failed "),"Analysis performed; no further action required.",
IF(AND($AH22="Pass",$L22="2 - Limited In Use "),"Analysis performed; no further action required.",
IF(AND($AH22="Fail",$L22="3 - Adjusted "),"Analysis performed; no further action required.",
"Unit fails analysis; TSM determination required."))))))</f>
        <v/>
      </c>
      <c r="AJ22" s="58"/>
    </row>
    <row r="23" customFormat="false" ht="15" hidden="false" customHeight="false" outlineLevel="0" collapsed="false">
      <c r="A23" s="56"/>
      <c r="E23" s="57" t="str">
        <f aca="false">IF(AND($F23="",$G23=""),"",IF($G23="",$F23,HYPERLINK($G23,$F23)))</f>
        <v/>
      </c>
      <c r="H23" s="1" t="str">
        <f aca="false">IF($I23="","None Attached",IF(LEFT($I23,5)="https",HYPERLINK($I23,"Datasheet"),HYPERLINK(_xlfn.CONCAT("https://",$I23),"Datasheet")))</f>
        <v>None Attached</v>
      </c>
      <c r="M23" s="56"/>
      <c r="P23" s="58"/>
      <c r="Q23" s="1" t="n">
        <f aca="false">$M23-$N23</f>
        <v>0</v>
      </c>
      <c r="R23" s="56"/>
      <c r="T23" s="59" t="s">
        <v>15</v>
      </c>
      <c r="U23" s="1" t="n">
        <f aca="false">$S23-$R23</f>
        <v>0</v>
      </c>
      <c r="V23" s="1" t="n">
        <f aca="false">IF($T23="±",$Q23*2,$Q23)</f>
        <v>0</v>
      </c>
      <c r="W23" s="60" t="str">
        <f aca="false">IFERROR($U23/ABS($V23),"N/A")</f>
        <v>N/A</v>
      </c>
      <c r="X23" s="61" t="str">
        <f aca="false">IF(OR($W23="N/A",$R23="",$S23=""),"N/A",IF($W23&gt;=4,"Not Significant",IF($W23&gt;=2,"Semi-Significant","Significant")))</f>
        <v>N/A</v>
      </c>
      <c r="Z23" s="1" t="str">
        <f aca="false">IF($D23="Z540.1 w/data",0,"")</f>
        <v/>
      </c>
      <c r="AA23" s="1" t="e">
        <f aca="false">$Y23+$Q23+$Z23</f>
        <v>#VALUE!</v>
      </c>
      <c r="AB23" s="1" t="n">
        <f aca="false">$N23+$Q23</f>
        <v>0</v>
      </c>
      <c r="AC23" s="1" t="str">
        <f aca="false">IF($Y23="","",IF(AND($AA23&gt;=$R23,$AA23&lt;=$S23),"Pass","Fail"))</f>
        <v/>
      </c>
      <c r="AD23" s="1" t="str">
        <f aca="false">IF($Y23="","",IF($AA23&gt;$R23,"Pass","Fail"))</f>
        <v/>
      </c>
      <c r="AE23" s="1" t="str">
        <f aca="false">IF($Y23="","",IF($AA23&gt;=$R23,"Pass","Fail"))</f>
        <v/>
      </c>
      <c r="AF23" s="1" t="str">
        <f aca="false">IF($Y23="","",IF($AA23&lt;=$S23,"Pass","Fail"))</f>
        <v/>
      </c>
      <c r="AG23" s="1" t="str">
        <f aca="false">IF($Y23="","",IF($AA23&lt;$S23,"Pass","Fail"))</f>
        <v/>
      </c>
      <c r="AH23" s="23" t="str">
        <f aca="true">INDIRECT(CHOOSE(MATCH($T23,{"±","&gt;","≥","≤","&lt;"},0), "AC", "AD", "AE", "AF", "AG") &amp; ROW())</f>
        <v/>
      </c>
      <c r="AI23" s="56" t="str">
        <f aca="false">IF($X23="Not Significant","No Further Action Required",
IF($AH23="","",
IF(AND($AH23="Pass",$L23="0 - Passed "),"Analysis performed; no further action required.",
IF(AND($AH23="Fail",$L23="1 - Failed "),"Analysis performed; no further action required.",
IF(AND($AH23="Pass",$L23="2 - Limited In Use "),"Analysis performed; no further action required.",
IF(AND($AH23="Fail",$L23="3 - Adjusted "),"Analysis performed; no further action required.",
"Unit fails analysis; TSM determination required."))))))</f>
        <v/>
      </c>
      <c r="AJ23" s="58"/>
    </row>
    <row r="24" customFormat="false" ht="15" hidden="false" customHeight="false" outlineLevel="0" collapsed="false">
      <c r="A24" s="56"/>
      <c r="E24" s="57" t="str">
        <f aca="false">IF(AND($F24="",$G24=""),"",IF($G24="",$F24,HYPERLINK($G24,$F24)))</f>
        <v/>
      </c>
      <c r="H24" s="1" t="str">
        <f aca="false">IF($I24="","None Attached",IF(LEFT($I24,5)="https",HYPERLINK($I24,"Datasheet"),HYPERLINK(_xlfn.CONCAT("https://",$I24),"Datasheet")))</f>
        <v>None Attached</v>
      </c>
      <c r="M24" s="56"/>
      <c r="P24" s="58"/>
      <c r="Q24" s="1" t="n">
        <f aca="false">$M24-$N24</f>
        <v>0</v>
      </c>
      <c r="R24" s="56"/>
      <c r="T24" s="59" t="s">
        <v>15</v>
      </c>
      <c r="U24" s="1" t="n">
        <f aca="false">$S24-$R24</f>
        <v>0</v>
      </c>
      <c r="V24" s="1" t="n">
        <f aca="false">IF($T24="±",$Q24*2,$Q24)</f>
        <v>0</v>
      </c>
      <c r="W24" s="60" t="str">
        <f aca="false">IFERROR($U24/ABS($V24),"N/A")</f>
        <v>N/A</v>
      </c>
      <c r="X24" s="61" t="str">
        <f aca="false">IF(OR($W24="N/A",$R24="",$S24=""),"N/A",IF($W24&gt;=4,"Not Significant",IF($W24&gt;=2,"Semi-Significant","Significant")))</f>
        <v>N/A</v>
      </c>
      <c r="Z24" s="1" t="str">
        <f aca="false">IF($D24="Z540.1 w/data",0,"")</f>
        <v/>
      </c>
      <c r="AA24" s="1" t="e">
        <f aca="false">$Y24+$Q24+$Z24</f>
        <v>#VALUE!</v>
      </c>
      <c r="AB24" s="1" t="n">
        <f aca="false">$N24+$Q24</f>
        <v>0</v>
      </c>
      <c r="AC24" s="1" t="str">
        <f aca="false">IF($Y24="","",IF(AND($AA24&gt;=$R24,$AA24&lt;=$S24),"Pass","Fail"))</f>
        <v/>
      </c>
      <c r="AD24" s="1" t="str">
        <f aca="false">IF($Y24="","",IF($AA24&gt;$R24,"Pass","Fail"))</f>
        <v/>
      </c>
      <c r="AE24" s="1" t="str">
        <f aca="false">IF($Y24="","",IF($AA24&gt;=$R24,"Pass","Fail"))</f>
        <v/>
      </c>
      <c r="AF24" s="1" t="str">
        <f aca="false">IF($Y24="","",IF($AA24&lt;=$S24,"Pass","Fail"))</f>
        <v/>
      </c>
      <c r="AG24" s="1" t="str">
        <f aca="false">IF($Y24="","",IF($AA24&lt;$S24,"Pass","Fail"))</f>
        <v/>
      </c>
      <c r="AH24" s="23" t="str">
        <f aca="true">INDIRECT(CHOOSE(MATCH($T24,{"±","&gt;","≥","≤","&lt;"},0), "AC", "AD", "AE", "AF", "AG") &amp; ROW())</f>
        <v/>
      </c>
      <c r="AI24" s="56" t="str">
        <f aca="false">IF($X24="Not Significant","No Further Action Required",
IF($AH24="","",
IF(AND($AH24="Pass",$L24="0 - Passed "),"Analysis performed; no further action required.",
IF(AND($AH24="Fail",$L24="1 - Failed "),"Analysis performed; no further action required.",
IF(AND($AH24="Pass",$L24="2 - Limited In Use "),"Analysis performed; no further action required.",
IF(AND($AH24="Fail",$L24="3 - Adjusted "),"Analysis performed; no further action required.",
"Unit fails analysis; TSM determination required."))))))</f>
        <v/>
      </c>
      <c r="AJ24" s="58"/>
    </row>
    <row r="25" customFormat="false" ht="15" hidden="false" customHeight="false" outlineLevel="0" collapsed="false">
      <c r="A25" s="56"/>
      <c r="E25" s="57" t="str">
        <f aca="false">IF(AND($F25="",$G25=""),"",IF($G25="",$F25,HYPERLINK($G25,$F25)))</f>
        <v/>
      </c>
      <c r="H25" s="1" t="str">
        <f aca="false">IF($I25="","None Attached",IF(LEFT($I25,5)="https",HYPERLINK($I25,"Datasheet"),HYPERLINK(_xlfn.CONCAT("https://",$I25),"Datasheet")))</f>
        <v>None Attached</v>
      </c>
      <c r="M25" s="56"/>
      <c r="P25" s="58"/>
      <c r="Q25" s="1" t="n">
        <f aca="false">$M25-$N25</f>
        <v>0</v>
      </c>
      <c r="R25" s="56"/>
      <c r="T25" s="59" t="s">
        <v>15</v>
      </c>
      <c r="U25" s="1" t="n">
        <f aca="false">$S25-$R25</f>
        <v>0</v>
      </c>
      <c r="V25" s="1" t="n">
        <f aca="false">IF($T25="±",$Q25*2,$Q25)</f>
        <v>0</v>
      </c>
      <c r="W25" s="60" t="str">
        <f aca="false">IFERROR($U25/ABS($V25),"N/A")</f>
        <v>N/A</v>
      </c>
      <c r="X25" s="61" t="str">
        <f aca="false">IF(OR($W25="N/A",$R25="",$S25=""),"N/A",IF($W25&gt;=4,"Not Significant",IF($W25&gt;=2,"Semi-Significant","Significant")))</f>
        <v>N/A</v>
      </c>
      <c r="Z25" s="1" t="str">
        <f aca="false">IF($D25="Z540.1 w/data",0,"")</f>
        <v/>
      </c>
      <c r="AA25" s="1" t="e">
        <f aca="false">$Y25+$Q25+$Z25</f>
        <v>#VALUE!</v>
      </c>
      <c r="AB25" s="1" t="n">
        <f aca="false">$N25+$Q25</f>
        <v>0</v>
      </c>
      <c r="AC25" s="1" t="str">
        <f aca="false">IF($Y25="","",IF(AND($AA25&gt;=$R25,$AA25&lt;=$S25),"Pass","Fail"))</f>
        <v/>
      </c>
      <c r="AD25" s="1" t="str">
        <f aca="false">IF($Y25="","",IF($AA25&gt;$R25,"Pass","Fail"))</f>
        <v/>
      </c>
      <c r="AE25" s="1" t="str">
        <f aca="false">IF($Y25="","",IF($AA25&gt;=$R25,"Pass","Fail"))</f>
        <v/>
      </c>
      <c r="AF25" s="1" t="str">
        <f aca="false">IF($Y25="","",IF($AA25&lt;=$S25,"Pass","Fail"))</f>
        <v/>
      </c>
      <c r="AG25" s="1" t="str">
        <f aca="false">IF($Y25="","",IF($AA25&lt;$S25,"Pass","Fail"))</f>
        <v/>
      </c>
      <c r="AH25" s="23" t="str">
        <f aca="true">INDIRECT(CHOOSE(MATCH($T25,{"±","&gt;","≥","≤","&lt;"},0), "AC", "AD", "AE", "AF", "AG") &amp; ROW())</f>
        <v/>
      </c>
      <c r="AI25" s="56" t="str">
        <f aca="false">IF($X25="Not Significant","No Further Action Required",
IF($AH25="","",
IF(AND($AH25="Pass",$L25="0 - Passed "),"Analysis performed; no further action required.",
IF(AND($AH25="Fail",$L25="1 - Failed "),"Analysis performed; no further action required.",
IF(AND($AH25="Pass",$L25="2 - Limited In Use "),"Analysis performed; no further action required.",
IF(AND($AH25="Fail",$L25="3 - Adjusted "),"Analysis performed; no further action required.",
"Unit fails analysis; TSM determination required."))))))</f>
        <v/>
      </c>
      <c r="AJ25" s="58"/>
    </row>
    <row r="26" customFormat="false" ht="15" hidden="false" customHeight="false" outlineLevel="0" collapsed="false">
      <c r="A26" s="56"/>
      <c r="E26" s="57" t="str">
        <f aca="false">IF(AND($F26="",$G26=""),"",IF($G26="",$F26,HYPERLINK($G26,$F26)))</f>
        <v/>
      </c>
      <c r="H26" s="1" t="str">
        <f aca="false">IF($I26="","None Attached",IF(LEFT($I26,5)="https",HYPERLINK($I26,"Datasheet"),HYPERLINK(_xlfn.CONCAT("https://",$I26),"Datasheet")))</f>
        <v>None Attached</v>
      </c>
      <c r="M26" s="56"/>
      <c r="P26" s="58"/>
      <c r="Q26" s="1" t="n">
        <f aca="false">$M26-$N26</f>
        <v>0</v>
      </c>
      <c r="R26" s="56"/>
      <c r="T26" s="59" t="s">
        <v>15</v>
      </c>
      <c r="U26" s="1" t="n">
        <f aca="false">$S26-$R26</f>
        <v>0</v>
      </c>
      <c r="V26" s="1" t="n">
        <f aca="false">IF($T26="±",$Q26*2,$Q26)</f>
        <v>0</v>
      </c>
      <c r="W26" s="60" t="str">
        <f aca="false">IFERROR($U26/ABS($V26),"N/A")</f>
        <v>N/A</v>
      </c>
      <c r="X26" s="61" t="str">
        <f aca="false">IF(OR($W26="N/A",$R26="",$S26=""),"N/A",IF($W26&gt;=4,"Not Significant",IF($W26&gt;=2,"Semi-Significant","Significant")))</f>
        <v>N/A</v>
      </c>
      <c r="Z26" s="1" t="str">
        <f aca="false">IF($D26="Z540.1 w/data",0,"")</f>
        <v/>
      </c>
      <c r="AA26" s="1" t="e">
        <f aca="false">$Y26+$Q26+$Z26</f>
        <v>#VALUE!</v>
      </c>
      <c r="AB26" s="1" t="n">
        <f aca="false">$N26+$Q26</f>
        <v>0</v>
      </c>
      <c r="AC26" s="1" t="str">
        <f aca="false">IF($Y26="","",IF(AND($AA26&gt;=$R26,$AA26&lt;=$S26),"Pass","Fail"))</f>
        <v/>
      </c>
      <c r="AD26" s="1" t="str">
        <f aca="false">IF($Y26="","",IF($AA26&gt;$R26,"Pass","Fail"))</f>
        <v/>
      </c>
      <c r="AE26" s="1" t="str">
        <f aca="false">IF($Y26="","",IF($AA26&gt;=$R26,"Pass","Fail"))</f>
        <v/>
      </c>
      <c r="AF26" s="1" t="str">
        <f aca="false">IF($Y26="","",IF($AA26&lt;=$S26,"Pass","Fail"))</f>
        <v/>
      </c>
      <c r="AG26" s="1" t="str">
        <f aca="false">IF($Y26="","",IF($AA26&lt;$S26,"Pass","Fail"))</f>
        <v/>
      </c>
      <c r="AH26" s="23" t="str">
        <f aca="true">INDIRECT(CHOOSE(MATCH($T26,{"±","&gt;","≥","≤","&lt;"},0), "AC", "AD", "AE", "AF", "AG") &amp; ROW())</f>
        <v/>
      </c>
      <c r="AI26" s="56" t="str">
        <f aca="false">IF($X26="Not Significant","No Further Action Required",
IF($AH26="","",
IF(AND($AH26="Pass",$L26="0 - Passed "),"Analysis performed; no further action required.",
IF(AND($AH26="Fail",$L26="1 - Failed "),"Analysis performed; no further action required.",
IF(AND($AH26="Pass",$L26="2 - Limited In Use "),"Analysis performed; no further action required.",
IF(AND($AH26="Fail",$L26="3 - Adjusted "),"Analysis performed; no further action required.",
"Unit fails analysis; TSM determination required."))))))</f>
        <v/>
      </c>
      <c r="AJ26" s="58"/>
    </row>
    <row r="27" customFormat="false" ht="15" hidden="false" customHeight="false" outlineLevel="0" collapsed="false">
      <c r="A27" s="56"/>
      <c r="E27" s="57" t="str">
        <f aca="false">IF(AND($F27="",$G27=""),"",IF($G27="",$F27,HYPERLINK($G27,$F27)))</f>
        <v/>
      </c>
      <c r="H27" s="1" t="str">
        <f aca="false">IF($I27="","None Attached",IF(LEFT($I27,5)="https",HYPERLINK($I27,"Datasheet"),HYPERLINK(_xlfn.CONCAT("https://",$I27),"Datasheet")))</f>
        <v>None Attached</v>
      </c>
      <c r="M27" s="56"/>
      <c r="P27" s="58"/>
      <c r="Q27" s="1" t="n">
        <f aca="false">$M27-$N27</f>
        <v>0</v>
      </c>
      <c r="R27" s="56"/>
      <c r="T27" s="59" t="s">
        <v>15</v>
      </c>
      <c r="U27" s="1" t="n">
        <f aca="false">$S27-$R27</f>
        <v>0</v>
      </c>
      <c r="V27" s="1" t="n">
        <f aca="false">IF($T27="±",$Q27*2,$Q27)</f>
        <v>0</v>
      </c>
      <c r="W27" s="60" t="str">
        <f aca="false">IFERROR($U27/ABS($V27),"N/A")</f>
        <v>N/A</v>
      </c>
      <c r="X27" s="61" t="str">
        <f aca="false">IF(OR($W27="N/A",$R27="",$S27=""),"N/A",IF($W27&gt;=4,"Not Significant",IF($W27&gt;=2,"Semi-Significant","Significant")))</f>
        <v>N/A</v>
      </c>
      <c r="Z27" s="1" t="str">
        <f aca="false">IF($D27="Z540.1 w/data",0,"")</f>
        <v/>
      </c>
      <c r="AA27" s="1" t="e">
        <f aca="false">$Y27+$Q27+$Z27</f>
        <v>#VALUE!</v>
      </c>
      <c r="AB27" s="1" t="n">
        <f aca="false">$N27+$Q27</f>
        <v>0</v>
      </c>
      <c r="AC27" s="1" t="str">
        <f aca="false">IF($Y27="","",IF(AND($AA27&gt;=$R27,$AA27&lt;=$S27),"Pass","Fail"))</f>
        <v/>
      </c>
      <c r="AD27" s="1" t="str">
        <f aca="false">IF($Y27="","",IF($AA27&gt;$R27,"Pass","Fail"))</f>
        <v/>
      </c>
      <c r="AE27" s="1" t="str">
        <f aca="false">IF($Y27="","",IF($AA27&gt;=$R27,"Pass","Fail"))</f>
        <v/>
      </c>
      <c r="AF27" s="1" t="str">
        <f aca="false">IF($Y27="","",IF($AA27&lt;=$S27,"Pass","Fail"))</f>
        <v/>
      </c>
      <c r="AG27" s="1" t="str">
        <f aca="false">IF($Y27="","",IF($AA27&lt;$S27,"Pass","Fail"))</f>
        <v/>
      </c>
      <c r="AH27" s="23" t="str">
        <f aca="true">INDIRECT(CHOOSE(MATCH($T27,{"±","&gt;","≥","≤","&lt;"},0), "AC", "AD", "AE", "AF", "AG") &amp; ROW())</f>
        <v/>
      </c>
      <c r="AI27" s="56" t="str">
        <f aca="false">IF($X27="Not Significant","No Further Action Required",
IF($AH27="","",
IF(AND($AH27="Pass",$L27="0 - Passed "),"Analysis performed; no further action required.",
IF(AND($AH27="Fail",$L27="1 - Failed "),"Analysis performed; no further action required.",
IF(AND($AH27="Pass",$L27="2 - Limited In Use "),"Analysis performed; no further action required.",
IF(AND($AH27="Fail",$L27="3 - Adjusted "),"Analysis performed; no further action required.",
"Unit fails analysis; TSM determination required."))))))</f>
        <v/>
      </c>
      <c r="AJ27" s="58"/>
    </row>
    <row r="28" customFormat="false" ht="15" hidden="false" customHeight="false" outlineLevel="0" collapsed="false">
      <c r="A28" s="56"/>
      <c r="E28" s="57" t="str">
        <f aca="false">IF(AND($F28="",$G28=""),"",IF($G28="",$F28,HYPERLINK($G28,$F28)))</f>
        <v/>
      </c>
      <c r="H28" s="1" t="str">
        <f aca="false">IF($I28="","None Attached",IF(LEFT($I28,5)="https",HYPERLINK($I28,"Datasheet"),HYPERLINK(_xlfn.CONCAT("https://",$I28),"Datasheet")))</f>
        <v>None Attached</v>
      </c>
      <c r="M28" s="56"/>
      <c r="P28" s="58"/>
      <c r="Q28" s="1" t="n">
        <f aca="false">$M28-$N28</f>
        <v>0</v>
      </c>
      <c r="R28" s="56"/>
      <c r="T28" s="59" t="s">
        <v>15</v>
      </c>
      <c r="U28" s="1" t="n">
        <f aca="false">$S28-$R28</f>
        <v>0</v>
      </c>
      <c r="V28" s="1" t="n">
        <f aca="false">IF($T28="±",$Q28*2,$Q28)</f>
        <v>0</v>
      </c>
      <c r="W28" s="60" t="str">
        <f aca="false">IFERROR($U28/ABS($V28),"N/A")</f>
        <v>N/A</v>
      </c>
      <c r="X28" s="61" t="str">
        <f aca="false">IF(OR($W28="N/A",$R28="",$S28=""),"N/A",IF($W28&gt;=4,"Not Significant",IF($W28&gt;=2,"Semi-Significant","Significant")))</f>
        <v>N/A</v>
      </c>
      <c r="Z28" s="1" t="str">
        <f aca="false">IF($D28="Z540.1 w/data",0,"")</f>
        <v/>
      </c>
      <c r="AA28" s="1" t="e">
        <f aca="false">$Y28+$Q28+$Z28</f>
        <v>#VALUE!</v>
      </c>
      <c r="AB28" s="1" t="n">
        <f aca="false">$N28+$Q28</f>
        <v>0</v>
      </c>
      <c r="AC28" s="1" t="str">
        <f aca="false">IF($Y28="","",IF(AND($AA28&gt;=$R28,$AA28&lt;=$S28),"Pass","Fail"))</f>
        <v/>
      </c>
      <c r="AD28" s="1" t="str">
        <f aca="false">IF($Y28="","",IF($AA28&gt;$R28,"Pass","Fail"))</f>
        <v/>
      </c>
      <c r="AE28" s="1" t="str">
        <f aca="false">IF($Y28="","",IF($AA28&gt;=$R28,"Pass","Fail"))</f>
        <v/>
      </c>
      <c r="AF28" s="1" t="str">
        <f aca="false">IF($Y28="","",IF($AA28&lt;=$S28,"Pass","Fail"))</f>
        <v/>
      </c>
      <c r="AG28" s="1" t="str">
        <f aca="false">IF($Y28="","",IF($AA28&lt;$S28,"Pass","Fail"))</f>
        <v/>
      </c>
      <c r="AH28" s="23" t="str">
        <f aca="true">INDIRECT(CHOOSE(MATCH($T28,{"±","&gt;","≥","≤","&lt;"},0), "AC", "AD", "AE", "AF", "AG") &amp; ROW())</f>
        <v/>
      </c>
      <c r="AI28" s="56" t="str">
        <f aca="false">IF($X28="Not Significant","No Further Action Required",
IF($AH28="","",
IF(AND($AH28="Pass",$L28="0 - Passed "),"Analysis performed; no further action required.",
IF(AND($AH28="Fail",$L28="1 - Failed "),"Analysis performed; no further action required.",
IF(AND($AH28="Pass",$L28="2 - Limited In Use "),"Analysis performed; no further action required.",
IF(AND($AH28="Fail",$L28="3 - Adjusted "),"Analysis performed; no further action required.",
"Unit fails analysis; TSM determination required."))))))</f>
        <v/>
      </c>
      <c r="AJ28" s="58"/>
    </row>
    <row r="29" customFormat="false" ht="15" hidden="false" customHeight="false" outlineLevel="0" collapsed="false">
      <c r="A29" s="56"/>
      <c r="E29" s="57" t="str">
        <f aca="false">IF(AND($F29="",$G29=""),"",IF($G29="",$F29,HYPERLINK($G29,$F29)))</f>
        <v/>
      </c>
      <c r="H29" s="1" t="str">
        <f aca="false">IF($I29="","None Attached",IF(LEFT($I29,5)="https",HYPERLINK($I29,"Datasheet"),HYPERLINK(_xlfn.CONCAT("https://",$I29),"Datasheet")))</f>
        <v>None Attached</v>
      </c>
      <c r="M29" s="56"/>
      <c r="P29" s="58"/>
      <c r="Q29" s="1" t="n">
        <f aca="false">$M29-$N29</f>
        <v>0</v>
      </c>
      <c r="R29" s="56"/>
      <c r="T29" s="59" t="s">
        <v>15</v>
      </c>
      <c r="U29" s="1" t="n">
        <f aca="false">$S29-$R29</f>
        <v>0</v>
      </c>
      <c r="V29" s="1" t="n">
        <f aca="false">IF($T29="±",$Q29*2,$Q29)</f>
        <v>0</v>
      </c>
      <c r="W29" s="60" t="str">
        <f aca="false">IFERROR($U29/ABS($V29),"N/A")</f>
        <v>N/A</v>
      </c>
      <c r="X29" s="61" t="str">
        <f aca="false">IF(OR($W29="N/A",$R29="",$S29=""),"N/A",IF($W29&gt;=4,"Not Significant",IF($W29&gt;=2,"Semi-Significant","Significant")))</f>
        <v>N/A</v>
      </c>
      <c r="Z29" s="1" t="str">
        <f aca="false">IF($D29="Z540.1 w/data",0,"")</f>
        <v/>
      </c>
      <c r="AA29" s="1" t="e">
        <f aca="false">$Y29+$Q29+$Z29</f>
        <v>#VALUE!</v>
      </c>
      <c r="AB29" s="1" t="n">
        <f aca="false">$N29+$Q29</f>
        <v>0</v>
      </c>
      <c r="AC29" s="1" t="str">
        <f aca="false">IF($Y29="","",IF(AND($AA29&gt;=$R29,$AA29&lt;=$S29),"Pass","Fail"))</f>
        <v/>
      </c>
      <c r="AD29" s="1" t="str">
        <f aca="false">IF($Y29="","",IF($AA29&gt;$R29,"Pass","Fail"))</f>
        <v/>
      </c>
      <c r="AE29" s="1" t="str">
        <f aca="false">IF($Y29="","",IF($AA29&gt;=$R29,"Pass","Fail"))</f>
        <v/>
      </c>
      <c r="AF29" s="1" t="str">
        <f aca="false">IF($Y29="","",IF($AA29&lt;=$S29,"Pass","Fail"))</f>
        <v/>
      </c>
      <c r="AG29" s="1" t="str">
        <f aca="false">IF($Y29="","",IF($AA29&lt;$S29,"Pass","Fail"))</f>
        <v/>
      </c>
      <c r="AH29" s="23" t="str">
        <f aca="true">INDIRECT(CHOOSE(MATCH($T29,{"±","&gt;","≥","≤","&lt;"},0), "AC", "AD", "AE", "AF", "AG") &amp; ROW())</f>
        <v/>
      </c>
      <c r="AI29" s="56" t="str">
        <f aca="false">IF($X29="Not Significant","No Further Action Required",
IF($AH29="","",
IF(AND($AH29="Pass",$L29="0 - Passed "),"Analysis performed; no further action required.",
IF(AND($AH29="Fail",$L29="1 - Failed "),"Analysis performed; no further action required.",
IF(AND($AH29="Pass",$L29="2 - Limited In Use "),"Analysis performed; no further action required.",
IF(AND($AH29="Fail",$L29="3 - Adjusted "),"Analysis performed; no further action required.",
"Unit fails analysis; TSM determination required."))))))</f>
        <v/>
      </c>
      <c r="AJ29" s="58"/>
    </row>
    <row r="30" customFormat="false" ht="15" hidden="false" customHeight="false" outlineLevel="0" collapsed="false">
      <c r="A30" s="56"/>
      <c r="E30" s="57" t="str">
        <f aca="false">IF(AND($F30="",$G30=""),"",IF($G30="",$F30,HYPERLINK($G30,$F30)))</f>
        <v/>
      </c>
      <c r="H30" s="1" t="str">
        <f aca="false">IF($I30="","None Attached",IF(LEFT($I30,5)="https",HYPERLINK($I30,"Datasheet"),HYPERLINK(_xlfn.CONCAT("https://",$I30),"Datasheet")))</f>
        <v>None Attached</v>
      </c>
      <c r="M30" s="56"/>
      <c r="P30" s="58"/>
      <c r="Q30" s="1" t="n">
        <f aca="false">$M30-$N30</f>
        <v>0</v>
      </c>
      <c r="R30" s="56"/>
      <c r="T30" s="59" t="s">
        <v>15</v>
      </c>
      <c r="U30" s="1" t="n">
        <f aca="false">$S30-$R30</f>
        <v>0</v>
      </c>
      <c r="V30" s="1" t="n">
        <f aca="false">IF($T30="±",$Q30*2,$Q30)</f>
        <v>0</v>
      </c>
      <c r="W30" s="60" t="str">
        <f aca="false">IFERROR($U30/ABS($V30),"N/A")</f>
        <v>N/A</v>
      </c>
      <c r="X30" s="61" t="str">
        <f aca="false">IF(OR($W30="N/A",$R30="",$S30=""),"N/A",IF($W30&gt;=4,"Not Significant",IF($W30&gt;=2,"Semi-Significant","Significant")))</f>
        <v>N/A</v>
      </c>
      <c r="Z30" s="1" t="str">
        <f aca="false">IF($D30="Z540.1 w/data",0,"")</f>
        <v/>
      </c>
      <c r="AA30" s="1" t="e">
        <f aca="false">$Y30+$Q30+$Z30</f>
        <v>#VALUE!</v>
      </c>
      <c r="AB30" s="1" t="n">
        <f aca="false">$N30+$Q30</f>
        <v>0</v>
      </c>
      <c r="AC30" s="1" t="str">
        <f aca="false">IF($Y30="","",IF(AND($AA30&gt;=$R30,$AA30&lt;=$S30),"Pass","Fail"))</f>
        <v/>
      </c>
      <c r="AD30" s="1" t="str">
        <f aca="false">IF($Y30="","",IF($AA30&gt;$R30,"Pass","Fail"))</f>
        <v/>
      </c>
      <c r="AE30" s="1" t="str">
        <f aca="false">IF($Y30="","",IF($AA30&gt;=$R30,"Pass","Fail"))</f>
        <v/>
      </c>
      <c r="AF30" s="1" t="str">
        <f aca="false">IF($Y30="","",IF($AA30&lt;=$S30,"Pass","Fail"))</f>
        <v/>
      </c>
      <c r="AG30" s="1" t="str">
        <f aca="false">IF($Y30="","",IF($AA30&lt;$S30,"Pass","Fail"))</f>
        <v/>
      </c>
      <c r="AH30" s="23" t="str">
        <f aca="true">INDIRECT(CHOOSE(MATCH($T30,{"±","&gt;","≥","≤","&lt;"},0), "AC", "AD", "AE", "AF", "AG") &amp; ROW())</f>
        <v/>
      </c>
      <c r="AI30" s="56" t="str">
        <f aca="false">IF($X30="Not Significant","No Further Action Required",
IF($AH30="","",
IF(AND($AH30="Pass",$L30="0 - Passed "),"Analysis performed; no further action required.",
IF(AND($AH30="Fail",$L30="1 - Failed "),"Analysis performed; no further action required.",
IF(AND($AH30="Pass",$L30="2 - Limited In Use "),"Analysis performed; no further action required.",
IF(AND($AH30="Fail",$L30="3 - Adjusted "),"Analysis performed; no further action required.",
"Unit fails analysis; TSM determination required."))))))</f>
        <v/>
      </c>
      <c r="AJ30" s="58"/>
    </row>
    <row r="31" customFormat="false" ht="15" hidden="false" customHeight="false" outlineLevel="0" collapsed="false">
      <c r="A31" s="56"/>
      <c r="E31" s="57" t="str">
        <f aca="false">IF(AND($F31="",$G31=""),"",IF($G31="",$F31,HYPERLINK($G31,$F31)))</f>
        <v/>
      </c>
      <c r="H31" s="1" t="str">
        <f aca="false">IF($I31="","None Attached",IF(LEFT($I31,5)="https",HYPERLINK($I31,"Datasheet"),HYPERLINK(_xlfn.CONCAT("https://",$I31),"Datasheet")))</f>
        <v>None Attached</v>
      </c>
      <c r="M31" s="56"/>
      <c r="P31" s="58"/>
      <c r="Q31" s="1" t="n">
        <f aca="false">$M31-$N31</f>
        <v>0</v>
      </c>
      <c r="R31" s="56"/>
      <c r="T31" s="59" t="s">
        <v>15</v>
      </c>
      <c r="U31" s="1" t="n">
        <f aca="false">$S31-$R31</f>
        <v>0</v>
      </c>
      <c r="V31" s="1" t="n">
        <f aca="false">IF($T31="±",$Q31*2,$Q31)</f>
        <v>0</v>
      </c>
      <c r="W31" s="60" t="str">
        <f aca="false">IFERROR($U31/ABS($V31),"N/A")</f>
        <v>N/A</v>
      </c>
      <c r="X31" s="61" t="str">
        <f aca="false">IF(OR($W31="N/A",$R31="",$S31=""),"N/A",IF($W31&gt;=4,"Not Significant",IF($W31&gt;=2,"Semi-Significant","Significant")))</f>
        <v>N/A</v>
      </c>
      <c r="Z31" s="1" t="str">
        <f aca="false">IF($D31="Z540.1 w/data",0,"")</f>
        <v/>
      </c>
      <c r="AA31" s="1" t="e">
        <f aca="false">$Y31+$Q31+$Z31</f>
        <v>#VALUE!</v>
      </c>
      <c r="AB31" s="1" t="n">
        <f aca="false">$N31+$Q31</f>
        <v>0</v>
      </c>
      <c r="AC31" s="1" t="str">
        <f aca="false">IF($Y31="","",IF(AND($AA31&gt;=$R31,$AA31&lt;=$S31),"Pass","Fail"))</f>
        <v/>
      </c>
      <c r="AD31" s="1" t="str">
        <f aca="false">IF($Y31="","",IF($AA31&gt;$R31,"Pass","Fail"))</f>
        <v/>
      </c>
      <c r="AE31" s="1" t="str">
        <f aca="false">IF($Y31="","",IF($AA31&gt;=$R31,"Pass","Fail"))</f>
        <v/>
      </c>
      <c r="AF31" s="1" t="str">
        <f aca="false">IF($Y31="","",IF($AA31&lt;=$S31,"Pass","Fail"))</f>
        <v/>
      </c>
      <c r="AG31" s="1" t="str">
        <f aca="false">IF($Y31="","",IF($AA31&lt;$S31,"Pass","Fail"))</f>
        <v/>
      </c>
      <c r="AH31" s="23" t="str">
        <f aca="true">INDIRECT(CHOOSE(MATCH($T31,{"±","&gt;","≥","≤","&lt;"},0), "AC", "AD", "AE", "AF", "AG") &amp; ROW())</f>
        <v/>
      </c>
      <c r="AI31" s="56" t="str">
        <f aca="false">IF($X31="Not Significant","No Further Action Required",
IF($AH31="","",
IF(AND($AH31="Pass",$L31="0 - Passed "),"Analysis performed; no further action required.",
IF(AND($AH31="Fail",$L31="1 - Failed "),"Analysis performed; no further action required.",
IF(AND($AH31="Pass",$L31="2 - Limited In Use "),"Analysis performed; no further action required.",
IF(AND($AH31="Fail",$L31="3 - Adjusted "),"Analysis performed; no further action required.",
"Unit fails analysis; TSM determination required."))))))</f>
        <v/>
      </c>
      <c r="AJ31" s="58"/>
    </row>
    <row r="32" customFormat="false" ht="15" hidden="false" customHeight="false" outlineLevel="0" collapsed="false">
      <c r="A32" s="56"/>
      <c r="E32" s="57" t="str">
        <f aca="false">IF(AND($F32="",$G32=""),"",IF($G32="",$F32,HYPERLINK($G32,$F32)))</f>
        <v/>
      </c>
      <c r="H32" s="1" t="str">
        <f aca="false">IF($I32="","None Attached",IF(LEFT($I32,5)="https",HYPERLINK($I32,"Datasheet"),HYPERLINK(_xlfn.CONCAT("https://",$I32),"Datasheet")))</f>
        <v>None Attached</v>
      </c>
      <c r="M32" s="56"/>
      <c r="P32" s="58"/>
      <c r="Q32" s="1" t="n">
        <f aca="false">$M32-$N32</f>
        <v>0</v>
      </c>
      <c r="R32" s="56"/>
      <c r="T32" s="59" t="s">
        <v>15</v>
      </c>
      <c r="U32" s="1" t="n">
        <f aca="false">$S32-$R32</f>
        <v>0</v>
      </c>
      <c r="V32" s="1" t="n">
        <f aca="false">IF($T32="±",$Q32*2,$Q32)</f>
        <v>0</v>
      </c>
      <c r="W32" s="60" t="str">
        <f aca="false">IFERROR($U32/ABS($V32),"N/A")</f>
        <v>N/A</v>
      </c>
      <c r="X32" s="61" t="str">
        <f aca="false">IF(OR($W32="N/A",$R32="",$S32=""),"N/A",IF($W32&gt;=4,"Not Significant",IF($W32&gt;=2,"Semi-Significant","Significant")))</f>
        <v>N/A</v>
      </c>
      <c r="Z32" s="1" t="str">
        <f aca="false">IF($D32="Z540.1 w/data",0,"")</f>
        <v/>
      </c>
      <c r="AA32" s="1" t="e">
        <f aca="false">$Y32+$Q32+$Z32</f>
        <v>#VALUE!</v>
      </c>
      <c r="AB32" s="1" t="n">
        <f aca="false">$N32+$Q32</f>
        <v>0</v>
      </c>
      <c r="AC32" s="1" t="str">
        <f aca="false">IF($Y32="","",IF(AND($AA32&gt;=$R32,$AA32&lt;=$S32),"Pass","Fail"))</f>
        <v/>
      </c>
      <c r="AD32" s="1" t="str">
        <f aca="false">IF($Y32="","",IF($AA32&gt;$R32,"Pass","Fail"))</f>
        <v/>
      </c>
      <c r="AE32" s="1" t="str">
        <f aca="false">IF($Y32="","",IF($AA32&gt;=$R32,"Pass","Fail"))</f>
        <v/>
      </c>
      <c r="AF32" s="1" t="str">
        <f aca="false">IF($Y32="","",IF($AA32&lt;=$S32,"Pass","Fail"))</f>
        <v/>
      </c>
      <c r="AG32" s="1" t="str">
        <f aca="false">IF($Y32="","",IF($AA32&lt;$S32,"Pass","Fail"))</f>
        <v/>
      </c>
      <c r="AH32" s="23" t="str">
        <f aca="true">INDIRECT(CHOOSE(MATCH($T32,{"±","&gt;","≥","≤","&lt;"},0), "AC", "AD", "AE", "AF", "AG") &amp; ROW())</f>
        <v/>
      </c>
      <c r="AI32" s="56" t="str">
        <f aca="false">IF($X32="Not Significant","No Further Action Required",
IF($AH32="","",
IF(AND($AH32="Pass",$L32="0 - Passed "),"Analysis performed; no further action required.",
IF(AND($AH32="Fail",$L32="1 - Failed "),"Analysis performed; no further action required.",
IF(AND($AH32="Pass",$L32="2 - Limited In Use "),"Analysis performed; no further action required.",
IF(AND($AH32="Fail",$L32="3 - Adjusted "),"Analysis performed; no further action required.",
"Unit fails analysis; TSM determination required."))))))</f>
        <v/>
      </c>
      <c r="AJ32" s="58"/>
    </row>
    <row r="33" customFormat="false" ht="15" hidden="false" customHeight="false" outlineLevel="0" collapsed="false">
      <c r="A33" s="56"/>
      <c r="E33" s="57" t="str">
        <f aca="false">IF(AND($F33="",$G33=""),"",IF($G33="",$F33,HYPERLINK($G33,$F33)))</f>
        <v/>
      </c>
      <c r="H33" s="1" t="str">
        <f aca="false">IF($I33="","None Attached",IF(LEFT($I33,5)="https",HYPERLINK($I33,"Datasheet"),HYPERLINK(_xlfn.CONCAT("https://",$I33),"Datasheet")))</f>
        <v>None Attached</v>
      </c>
      <c r="M33" s="56"/>
      <c r="P33" s="58"/>
      <c r="Q33" s="1" t="n">
        <f aca="false">$M33-$N33</f>
        <v>0</v>
      </c>
      <c r="R33" s="56"/>
      <c r="T33" s="59" t="s">
        <v>15</v>
      </c>
      <c r="U33" s="1" t="n">
        <f aca="false">$S33-$R33</f>
        <v>0</v>
      </c>
      <c r="V33" s="1" t="n">
        <f aca="false">IF($T33="±",$Q33*2,$Q33)</f>
        <v>0</v>
      </c>
      <c r="W33" s="60" t="str">
        <f aca="false">IFERROR($U33/ABS($V33),"N/A")</f>
        <v>N/A</v>
      </c>
      <c r="X33" s="61" t="str">
        <f aca="false">IF(OR($W33="N/A",$R33="",$S33=""),"N/A",IF($W33&gt;=4,"Not Significant",IF($W33&gt;=2,"Semi-Significant","Significant")))</f>
        <v>N/A</v>
      </c>
      <c r="Z33" s="1" t="str">
        <f aca="false">IF($D33="Z540.1 w/data",0,"")</f>
        <v/>
      </c>
      <c r="AA33" s="1" t="e">
        <f aca="false">$Y33+$Q33+$Z33</f>
        <v>#VALUE!</v>
      </c>
      <c r="AB33" s="1" t="n">
        <f aca="false">$N33+$Q33</f>
        <v>0</v>
      </c>
      <c r="AC33" s="1" t="str">
        <f aca="false">IF($Y33="","",IF(AND($AA33&gt;=$R33,$AA33&lt;=$S33),"Pass","Fail"))</f>
        <v/>
      </c>
      <c r="AD33" s="1" t="str">
        <f aca="false">IF($Y33="","",IF($AA33&gt;$R33,"Pass","Fail"))</f>
        <v/>
      </c>
      <c r="AE33" s="1" t="str">
        <f aca="false">IF($Y33="","",IF($AA33&gt;=$R33,"Pass","Fail"))</f>
        <v/>
      </c>
      <c r="AF33" s="1" t="str">
        <f aca="false">IF($Y33="","",IF($AA33&lt;=$S33,"Pass","Fail"))</f>
        <v/>
      </c>
      <c r="AG33" s="1" t="str">
        <f aca="false">IF($Y33="","",IF($AA33&lt;$S33,"Pass","Fail"))</f>
        <v/>
      </c>
      <c r="AH33" s="23" t="str">
        <f aca="true">INDIRECT(CHOOSE(MATCH($T33,{"±","&gt;","≥","≤","&lt;"},0), "AC", "AD", "AE", "AF", "AG") &amp; ROW())</f>
        <v/>
      </c>
      <c r="AI33" s="56" t="str">
        <f aca="false">IF($X33="Not Significant","No Further Action Required",
IF($AH33="","",
IF(AND($AH33="Pass",$L33="0 - Passed "),"Analysis performed; no further action required.",
IF(AND($AH33="Fail",$L33="1 - Failed "),"Analysis performed; no further action required.",
IF(AND($AH33="Pass",$L33="2 - Limited In Use "),"Analysis performed; no further action required.",
IF(AND($AH33="Fail",$L33="3 - Adjusted "),"Analysis performed; no further action required.",
"Unit fails analysis; TSM determination required."))))))</f>
        <v/>
      </c>
      <c r="AJ33" s="58"/>
    </row>
    <row r="34" customFormat="false" ht="15" hidden="false" customHeight="false" outlineLevel="0" collapsed="false">
      <c r="A34" s="56"/>
      <c r="E34" s="57" t="str">
        <f aca="false">IF(AND($F34="",$G34=""),"",IF($G34="",$F34,HYPERLINK($G34,$F34)))</f>
        <v/>
      </c>
      <c r="H34" s="1" t="str">
        <f aca="false">IF($I34="","None Attached",IF(LEFT($I34,5)="https",HYPERLINK($I34,"Datasheet"),HYPERLINK(_xlfn.CONCAT("https://",$I34),"Datasheet")))</f>
        <v>None Attached</v>
      </c>
      <c r="M34" s="56"/>
      <c r="P34" s="58"/>
      <c r="Q34" s="1" t="n">
        <f aca="false">$M34-$N34</f>
        <v>0</v>
      </c>
      <c r="R34" s="56"/>
      <c r="T34" s="59" t="s">
        <v>15</v>
      </c>
      <c r="U34" s="1" t="n">
        <f aca="false">$S34-$R34</f>
        <v>0</v>
      </c>
      <c r="V34" s="1" t="n">
        <f aca="false">IF($T34="±",$Q34*2,$Q34)</f>
        <v>0</v>
      </c>
      <c r="W34" s="60" t="str">
        <f aca="false">IFERROR($U34/ABS($V34),"N/A")</f>
        <v>N/A</v>
      </c>
      <c r="X34" s="61" t="str">
        <f aca="false">IF(OR($W34="N/A",$R34="",$S34=""),"N/A",IF($W34&gt;=4,"Not Significant",IF($W34&gt;=2,"Semi-Significant","Significant")))</f>
        <v>N/A</v>
      </c>
      <c r="Z34" s="1" t="str">
        <f aca="false">IF($D34="Z540.1 w/data",0,"")</f>
        <v/>
      </c>
      <c r="AA34" s="1" t="e">
        <f aca="false">$Y34+$Q34+$Z34</f>
        <v>#VALUE!</v>
      </c>
      <c r="AB34" s="1" t="n">
        <f aca="false">$N34+$Q34</f>
        <v>0</v>
      </c>
      <c r="AC34" s="1" t="str">
        <f aca="false">IF($Y34="","",IF(AND($AA34&gt;=$R34,$AA34&lt;=$S34),"Pass","Fail"))</f>
        <v/>
      </c>
      <c r="AD34" s="1" t="str">
        <f aca="false">IF($Y34="","",IF($AA34&gt;$R34,"Pass","Fail"))</f>
        <v/>
      </c>
      <c r="AE34" s="1" t="str">
        <f aca="false">IF($Y34="","",IF($AA34&gt;=$R34,"Pass","Fail"))</f>
        <v/>
      </c>
      <c r="AF34" s="1" t="str">
        <f aca="false">IF($Y34="","",IF($AA34&lt;=$S34,"Pass","Fail"))</f>
        <v/>
      </c>
      <c r="AG34" s="1" t="str">
        <f aca="false">IF($Y34="","",IF($AA34&lt;$S34,"Pass","Fail"))</f>
        <v/>
      </c>
      <c r="AH34" s="23" t="str">
        <f aca="true">INDIRECT(CHOOSE(MATCH($T34,{"±","&gt;","≥","≤","&lt;"},0), "AC", "AD", "AE", "AF", "AG") &amp; ROW())</f>
        <v/>
      </c>
      <c r="AI34" s="56" t="str">
        <f aca="false">IF($X34="Not Significant","No Further Action Required",
IF($AH34="","",
IF(AND($AH34="Pass",$L34="0 - Passed "),"Analysis performed; no further action required.",
IF(AND($AH34="Fail",$L34="1 - Failed "),"Analysis performed; no further action required.",
IF(AND($AH34="Pass",$L34="2 - Limited In Use "),"Analysis performed; no further action required.",
IF(AND($AH34="Fail",$L34="3 - Adjusted "),"Analysis performed; no further action required.",
"Unit fails analysis; TSM determination required."))))))</f>
        <v/>
      </c>
      <c r="AJ34" s="58"/>
    </row>
    <row r="35" customFormat="false" ht="15" hidden="false" customHeight="false" outlineLevel="0" collapsed="false">
      <c r="A35" s="56"/>
      <c r="E35" s="57" t="str">
        <f aca="false">IF(AND($F35="",$G35=""),"",IF($G35="",$F35,HYPERLINK($G35,$F35)))</f>
        <v/>
      </c>
      <c r="H35" s="1" t="str">
        <f aca="false">IF($I35="","None Attached",IF(LEFT($I35,5)="https",HYPERLINK($I35,"Datasheet"),HYPERLINK(_xlfn.CONCAT("https://",$I35),"Datasheet")))</f>
        <v>None Attached</v>
      </c>
      <c r="M35" s="56"/>
      <c r="P35" s="58"/>
      <c r="Q35" s="1" t="n">
        <f aca="false">$M35-$N35</f>
        <v>0</v>
      </c>
      <c r="R35" s="56"/>
      <c r="T35" s="59" t="s">
        <v>15</v>
      </c>
      <c r="U35" s="1" t="n">
        <f aca="false">$S35-$R35</f>
        <v>0</v>
      </c>
      <c r="V35" s="1" t="n">
        <f aca="false">IF($T35="±",$Q35*2,$Q35)</f>
        <v>0</v>
      </c>
      <c r="W35" s="60" t="str">
        <f aca="false">IFERROR($U35/ABS($V35),"N/A")</f>
        <v>N/A</v>
      </c>
      <c r="X35" s="61" t="str">
        <f aca="false">IF(OR($W35="N/A",$R35="",$S35=""),"N/A",IF($W35&gt;=4,"Not Significant",IF($W35&gt;=2,"Semi-Significant","Significant")))</f>
        <v>N/A</v>
      </c>
      <c r="Z35" s="1" t="str">
        <f aca="false">IF($D35="Z540.1 w/data",0,"")</f>
        <v/>
      </c>
      <c r="AA35" s="1" t="e">
        <f aca="false">$Y35+$Q35+$Z35</f>
        <v>#VALUE!</v>
      </c>
      <c r="AB35" s="1" t="n">
        <f aca="false">$N35+$Q35</f>
        <v>0</v>
      </c>
      <c r="AC35" s="1" t="str">
        <f aca="false">IF($Y35="","",IF(AND($AA35&gt;=$R35,$AA35&lt;=$S35),"Pass","Fail"))</f>
        <v/>
      </c>
      <c r="AD35" s="1" t="str">
        <f aca="false">IF($Y35="","",IF($AA35&gt;$R35,"Pass","Fail"))</f>
        <v/>
      </c>
      <c r="AE35" s="1" t="str">
        <f aca="false">IF($Y35="","",IF($AA35&gt;=$R35,"Pass","Fail"))</f>
        <v/>
      </c>
      <c r="AF35" s="1" t="str">
        <f aca="false">IF($Y35="","",IF($AA35&lt;=$S35,"Pass","Fail"))</f>
        <v/>
      </c>
      <c r="AG35" s="1" t="str">
        <f aca="false">IF($Y35="","",IF($AA35&lt;$S35,"Pass","Fail"))</f>
        <v/>
      </c>
      <c r="AH35" s="23" t="str">
        <f aca="true">INDIRECT(CHOOSE(MATCH($T35,{"±","&gt;","≥","≤","&lt;"},0), "AC", "AD", "AE", "AF", "AG") &amp; ROW())</f>
        <v/>
      </c>
      <c r="AI35" s="56" t="str">
        <f aca="false">IF($X35="Not Significant","No Further Action Required",
IF($AH35="","",
IF(AND($AH35="Pass",$L35="0 - Passed "),"Analysis performed; no further action required.",
IF(AND($AH35="Fail",$L35="1 - Failed "),"Analysis performed; no further action required.",
IF(AND($AH35="Pass",$L35="2 - Limited In Use "),"Analysis performed; no further action required.",
IF(AND($AH35="Fail",$L35="3 - Adjusted "),"Analysis performed; no further action required.",
"Unit fails analysis; TSM determination required."))))))</f>
        <v/>
      </c>
      <c r="AJ35" s="58"/>
    </row>
    <row r="36" customFormat="false" ht="15" hidden="false" customHeight="false" outlineLevel="0" collapsed="false">
      <c r="A36" s="56"/>
      <c r="E36" s="57" t="str">
        <f aca="false">IF(AND($F36="",$G36=""),"",IF($G36="",$F36,HYPERLINK($G36,$F36)))</f>
        <v/>
      </c>
      <c r="H36" s="1" t="str">
        <f aca="false">IF($I36="","None Attached",IF(LEFT($I36,5)="https",HYPERLINK($I36,"Datasheet"),HYPERLINK(_xlfn.CONCAT("https://",$I36),"Datasheet")))</f>
        <v>None Attached</v>
      </c>
      <c r="M36" s="56"/>
      <c r="P36" s="58"/>
      <c r="Q36" s="1" t="n">
        <f aca="false">$M36-$N36</f>
        <v>0</v>
      </c>
      <c r="R36" s="56"/>
      <c r="T36" s="59" t="s">
        <v>15</v>
      </c>
      <c r="U36" s="1" t="n">
        <f aca="false">$S36-$R36</f>
        <v>0</v>
      </c>
      <c r="V36" s="1" t="n">
        <f aca="false">IF($T36="±",$Q36*2,$Q36)</f>
        <v>0</v>
      </c>
      <c r="W36" s="60" t="str">
        <f aca="false">IFERROR($U36/ABS($V36),"N/A")</f>
        <v>N/A</v>
      </c>
      <c r="X36" s="61" t="str">
        <f aca="false">IF(OR($W36="N/A",$R36="",$S36=""),"N/A",IF($W36&gt;=4,"Not Significant",IF($W36&gt;=2,"Semi-Significant","Significant")))</f>
        <v>N/A</v>
      </c>
      <c r="Z36" s="1" t="str">
        <f aca="false">IF($D36="Z540.1 w/data",0,"")</f>
        <v/>
      </c>
      <c r="AA36" s="1" t="e">
        <f aca="false">$Y36+$Q36+$Z36</f>
        <v>#VALUE!</v>
      </c>
      <c r="AB36" s="1" t="n">
        <f aca="false">$N36+$Q36</f>
        <v>0</v>
      </c>
      <c r="AC36" s="1" t="str">
        <f aca="false">IF($Y36="","",IF(AND($AA36&gt;=$R36,$AA36&lt;=$S36),"Pass","Fail"))</f>
        <v/>
      </c>
      <c r="AD36" s="1" t="str">
        <f aca="false">IF($Y36="","",IF($AA36&gt;$R36,"Pass","Fail"))</f>
        <v/>
      </c>
      <c r="AE36" s="1" t="str">
        <f aca="false">IF($Y36="","",IF($AA36&gt;=$R36,"Pass","Fail"))</f>
        <v/>
      </c>
      <c r="AF36" s="1" t="str">
        <f aca="false">IF($Y36="","",IF($AA36&lt;=$S36,"Pass","Fail"))</f>
        <v/>
      </c>
      <c r="AG36" s="1" t="str">
        <f aca="false">IF($Y36="","",IF($AA36&lt;$S36,"Pass","Fail"))</f>
        <v/>
      </c>
      <c r="AH36" s="23" t="str">
        <f aca="true">INDIRECT(CHOOSE(MATCH($T36,{"±","&gt;","≥","≤","&lt;"},0), "AC", "AD", "AE", "AF", "AG") &amp; ROW())</f>
        <v/>
      </c>
      <c r="AI36" s="56" t="str">
        <f aca="false">IF($X36="Not Significant","No Further Action Required",
IF($AH36="","",
IF(AND($AH36="Pass",$L36="0 - Passed "),"Analysis performed; no further action required.",
IF(AND($AH36="Fail",$L36="1 - Failed "),"Analysis performed; no further action required.",
IF(AND($AH36="Pass",$L36="2 - Limited In Use "),"Analysis performed; no further action required.",
IF(AND($AH36="Fail",$L36="3 - Adjusted "),"Analysis performed; no further action required.",
"Unit fails analysis; TSM determination required."))))))</f>
        <v/>
      </c>
      <c r="AJ36" s="58"/>
    </row>
    <row r="37" customFormat="false" ht="15" hidden="false" customHeight="false" outlineLevel="0" collapsed="false">
      <c r="A37" s="56"/>
      <c r="E37" s="57" t="str">
        <f aca="false">IF(AND($F37="",$G37=""),"",IF($G37="",$F37,HYPERLINK($G37,$F37)))</f>
        <v/>
      </c>
      <c r="H37" s="1" t="str">
        <f aca="false">IF($I37="","None Attached",IF(LEFT($I37,5)="https",HYPERLINK($I37,"Datasheet"),HYPERLINK(_xlfn.CONCAT("https://",$I37),"Datasheet")))</f>
        <v>None Attached</v>
      </c>
      <c r="M37" s="56"/>
      <c r="P37" s="58"/>
      <c r="Q37" s="1" t="n">
        <f aca="false">$M37-$N37</f>
        <v>0</v>
      </c>
      <c r="R37" s="56"/>
      <c r="T37" s="59" t="s">
        <v>15</v>
      </c>
      <c r="U37" s="1" t="n">
        <f aca="false">$S37-$R37</f>
        <v>0</v>
      </c>
      <c r="V37" s="1" t="n">
        <f aca="false">IF($T37="±",$Q37*2,$Q37)</f>
        <v>0</v>
      </c>
      <c r="W37" s="60" t="str">
        <f aca="false">IFERROR($U37/ABS($V37),"N/A")</f>
        <v>N/A</v>
      </c>
      <c r="X37" s="61" t="str">
        <f aca="false">IF(OR($W37="N/A",$R37="",$S37=""),"N/A",IF($W37&gt;=4,"Not Significant",IF($W37&gt;=2,"Semi-Significant","Significant")))</f>
        <v>N/A</v>
      </c>
      <c r="Z37" s="1" t="str">
        <f aca="false">IF($D37="Z540.1 w/data",0,"")</f>
        <v/>
      </c>
      <c r="AA37" s="1" t="e">
        <f aca="false">$Y37+$Q37+$Z37</f>
        <v>#VALUE!</v>
      </c>
      <c r="AB37" s="1" t="n">
        <f aca="false">$N37+$Q37</f>
        <v>0</v>
      </c>
      <c r="AC37" s="1" t="str">
        <f aca="false">IF($Y37="","",IF(AND($AA37&gt;=$R37,$AA37&lt;=$S37),"Pass","Fail"))</f>
        <v/>
      </c>
      <c r="AD37" s="1" t="str">
        <f aca="false">IF($Y37="","",IF($AA37&gt;$R37,"Pass","Fail"))</f>
        <v/>
      </c>
      <c r="AE37" s="1" t="str">
        <f aca="false">IF($Y37="","",IF($AA37&gt;=$R37,"Pass","Fail"))</f>
        <v/>
      </c>
      <c r="AF37" s="1" t="str">
        <f aca="false">IF($Y37="","",IF($AA37&lt;=$S37,"Pass","Fail"))</f>
        <v/>
      </c>
      <c r="AG37" s="1" t="str">
        <f aca="false">IF($Y37="","",IF($AA37&lt;$S37,"Pass","Fail"))</f>
        <v/>
      </c>
      <c r="AH37" s="23" t="str">
        <f aca="true">INDIRECT(CHOOSE(MATCH($T37,{"±","&gt;","≥","≤","&lt;"},0), "AC", "AD", "AE", "AF", "AG") &amp; ROW())</f>
        <v/>
      </c>
      <c r="AI37" s="56" t="str">
        <f aca="false">IF($X37="Not Significant","No Further Action Required",
IF($AH37="","",
IF(AND($AH37="Pass",$L37="0 - Passed "),"Analysis performed; no further action required.",
IF(AND($AH37="Fail",$L37="1 - Failed "),"Analysis performed; no further action required.",
IF(AND($AH37="Pass",$L37="2 - Limited In Use "),"Analysis performed; no further action required.",
IF(AND($AH37="Fail",$L37="3 - Adjusted "),"Analysis performed; no further action required.",
"Unit fails analysis; TSM determination required."))))))</f>
        <v/>
      </c>
      <c r="AJ37" s="58"/>
    </row>
    <row r="38" customFormat="false" ht="15" hidden="false" customHeight="false" outlineLevel="0" collapsed="false">
      <c r="A38" s="56"/>
      <c r="E38" s="57" t="str">
        <f aca="false">IF(AND($F38="",$G38=""),"",IF($G38="",$F38,HYPERLINK($G38,$F38)))</f>
        <v/>
      </c>
      <c r="H38" s="1" t="str">
        <f aca="false">IF($I38="","None Attached",IF(LEFT($I38,5)="https",HYPERLINK($I38,"Datasheet"),HYPERLINK(_xlfn.CONCAT("https://",$I38),"Datasheet")))</f>
        <v>None Attached</v>
      </c>
      <c r="M38" s="56"/>
      <c r="P38" s="58"/>
      <c r="Q38" s="1" t="n">
        <f aca="false">$M38-$N38</f>
        <v>0</v>
      </c>
      <c r="R38" s="56"/>
      <c r="T38" s="59" t="s">
        <v>15</v>
      </c>
      <c r="U38" s="1" t="n">
        <f aca="false">$S38-$R38</f>
        <v>0</v>
      </c>
      <c r="V38" s="1" t="n">
        <f aca="false">IF($T38="±",$Q38*2,$Q38)</f>
        <v>0</v>
      </c>
      <c r="W38" s="60" t="str">
        <f aca="false">IFERROR($U38/ABS($V38),"N/A")</f>
        <v>N/A</v>
      </c>
      <c r="X38" s="61" t="str">
        <f aca="false">IF(OR($W38="N/A",$R38="",$S38=""),"N/A",IF($W38&gt;=4,"Not Significant",IF($W38&gt;=2,"Semi-Significant","Significant")))</f>
        <v>N/A</v>
      </c>
      <c r="Z38" s="1" t="str">
        <f aca="false">IF($D38="Z540.1 w/data",0,"")</f>
        <v/>
      </c>
      <c r="AA38" s="1" t="e">
        <f aca="false">$Y38+$Q38+$Z38</f>
        <v>#VALUE!</v>
      </c>
      <c r="AB38" s="1" t="n">
        <f aca="false">$N38+$Q38</f>
        <v>0</v>
      </c>
      <c r="AC38" s="1" t="str">
        <f aca="false">IF($Y38="","",IF(AND($AA38&gt;=$R38,$AA38&lt;=$S38),"Pass","Fail"))</f>
        <v/>
      </c>
      <c r="AD38" s="1" t="str">
        <f aca="false">IF($Y38="","",IF($AA38&gt;$R38,"Pass","Fail"))</f>
        <v/>
      </c>
      <c r="AE38" s="1" t="str">
        <f aca="false">IF($Y38="","",IF($AA38&gt;=$R38,"Pass","Fail"))</f>
        <v/>
      </c>
      <c r="AF38" s="1" t="str">
        <f aca="false">IF($Y38="","",IF($AA38&lt;=$S38,"Pass","Fail"))</f>
        <v/>
      </c>
      <c r="AG38" s="1" t="str">
        <f aca="false">IF($Y38="","",IF($AA38&lt;$S38,"Pass","Fail"))</f>
        <v/>
      </c>
      <c r="AH38" s="23" t="str">
        <f aca="true">INDIRECT(CHOOSE(MATCH($T38,{"±","&gt;","≥","≤","&lt;"},0), "AC", "AD", "AE", "AF", "AG") &amp; ROW())</f>
        <v/>
      </c>
      <c r="AI38" s="56" t="str">
        <f aca="false">IF($X38="Not Significant","No Further Action Required",
IF($AH38="","",
IF(AND($AH38="Pass",$L38="0 - Passed "),"Analysis performed; no further action required.",
IF(AND($AH38="Fail",$L38="1 - Failed "),"Analysis performed; no further action required.",
IF(AND($AH38="Pass",$L38="2 - Limited In Use "),"Analysis performed; no further action required.",
IF(AND($AH38="Fail",$L38="3 - Adjusted "),"Analysis performed; no further action required.",
"Unit fails analysis; TSM determination required."))))))</f>
        <v/>
      </c>
      <c r="AJ38" s="58"/>
    </row>
    <row r="39" customFormat="false" ht="15" hidden="false" customHeight="false" outlineLevel="0" collapsed="false">
      <c r="A39" s="56"/>
      <c r="E39" s="57" t="str">
        <f aca="false">IF(AND($F39="",$G39=""),"",IF($G39="",$F39,HYPERLINK($G39,$F39)))</f>
        <v/>
      </c>
      <c r="H39" s="1" t="str">
        <f aca="false">IF($I39="","None Attached",IF(LEFT($I39,5)="https",HYPERLINK($I39,"Datasheet"),HYPERLINK(_xlfn.CONCAT("https://",$I39),"Datasheet")))</f>
        <v>None Attached</v>
      </c>
      <c r="M39" s="56"/>
      <c r="P39" s="58"/>
      <c r="Q39" s="1" t="n">
        <f aca="false">$M39-$N39</f>
        <v>0</v>
      </c>
      <c r="R39" s="56"/>
      <c r="T39" s="59" t="s">
        <v>15</v>
      </c>
      <c r="U39" s="1" t="n">
        <f aca="false">$S39-$R39</f>
        <v>0</v>
      </c>
      <c r="V39" s="1" t="n">
        <f aca="false">IF($T39="±",$Q39*2,$Q39)</f>
        <v>0</v>
      </c>
      <c r="W39" s="60" t="str">
        <f aca="false">IFERROR($U39/ABS($V39),"N/A")</f>
        <v>N/A</v>
      </c>
      <c r="X39" s="61" t="str">
        <f aca="false">IF(OR($W39="N/A",$R39="",$S39=""),"N/A",IF($W39&gt;=4,"Not Significant",IF($W39&gt;=2,"Semi-Significant","Significant")))</f>
        <v>N/A</v>
      </c>
      <c r="Z39" s="1" t="str">
        <f aca="false">IF($D39="Z540.1 w/data",0,"")</f>
        <v/>
      </c>
      <c r="AA39" s="1" t="e">
        <f aca="false">$Y39+$Q39+$Z39</f>
        <v>#VALUE!</v>
      </c>
      <c r="AB39" s="1" t="n">
        <f aca="false">$N39+$Q39</f>
        <v>0</v>
      </c>
      <c r="AC39" s="1" t="str">
        <f aca="false">IF($Y39="","",IF(AND($AA39&gt;=$R39,$AA39&lt;=$S39),"Pass","Fail"))</f>
        <v/>
      </c>
      <c r="AD39" s="1" t="str">
        <f aca="false">IF($Y39="","",IF($AA39&gt;$R39,"Pass","Fail"))</f>
        <v/>
      </c>
      <c r="AE39" s="1" t="str">
        <f aca="false">IF($Y39="","",IF($AA39&gt;=$R39,"Pass","Fail"))</f>
        <v/>
      </c>
      <c r="AF39" s="1" t="str">
        <f aca="false">IF($Y39="","",IF($AA39&lt;=$S39,"Pass","Fail"))</f>
        <v/>
      </c>
      <c r="AG39" s="1" t="str">
        <f aca="false">IF($Y39="","",IF($AA39&lt;$S39,"Pass","Fail"))</f>
        <v/>
      </c>
      <c r="AH39" s="23" t="str">
        <f aca="true">INDIRECT(CHOOSE(MATCH($T39,{"±","&gt;","≥","≤","&lt;"},0), "AC", "AD", "AE", "AF", "AG") &amp; ROW())</f>
        <v/>
      </c>
      <c r="AI39" s="56" t="str">
        <f aca="false">IF($X39="Not Significant","No Further Action Required",
IF($AH39="","",
IF(AND($AH39="Pass",$L39="0 - Passed "),"Analysis performed; no further action required.",
IF(AND($AH39="Fail",$L39="1 - Failed "),"Analysis performed; no further action required.",
IF(AND($AH39="Pass",$L39="2 - Limited In Use "),"Analysis performed; no further action required.",
IF(AND($AH39="Fail",$L39="3 - Adjusted "),"Analysis performed; no further action required.",
"Unit fails analysis; TSM determination required."))))))</f>
        <v/>
      </c>
      <c r="AJ39" s="58"/>
    </row>
    <row r="40" customFormat="false" ht="15" hidden="false" customHeight="false" outlineLevel="0" collapsed="false">
      <c r="A40" s="56"/>
      <c r="E40" s="57" t="str">
        <f aca="false">IF(AND($F40="",$G40=""),"",IF($G40="",$F40,HYPERLINK($G40,$F40)))</f>
        <v/>
      </c>
      <c r="H40" s="1" t="str">
        <f aca="false">IF($I40="","None Attached",IF(LEFT($I40,5)="https",HYPERLINK($I40,"Datasheet"),HYPERLINK(_xlfn.CONCAT("https://",$I40),"Datasheet")))</f>
        <v>None Attached</v>
      </c>
      <c r="M40" s="56"/>
      <c r="P40" s="58"/>
      <c r="Q40" s="1" t="n">
        <f aca="false">$M40-$N40</f>
        <v>0</v>
      </c>
      <c r="R40" s="56"/>
      <c r="T40" s="59" t="s">
        <v>15</v>
      </c>
      <c r="U40" s="1" t="n">
        <f aca="false">$S40-$R40</f>
        <v>0</v>
      </c>
      <c r="V40" s="1" t="n">
        <f aca="false">IF($T40="±",$Q40*2,$Q40)</f>
        <v>0</v>
      </c>
      <c r="W40" s="60" t="str">
        <f aca="false">IFERROR($U40/ABS($V40),"N/A")</f>
        <v>N/A</v>
      </c>
      <c r="X40" s="61" t="str">
        <f aca="false">IF(OR($W40="N/A",$R40="",$S40=""),"N/A",IF($W40&gt;=4,"Not Significant",IF($W40&gt;=2,"Semi-Significant","Significant")))</f>
        <v>N/A</v>
      </c>
      <c r="Z40" s="1" t="str">
        <f aca="false">IF($D40="Z540.1 w/data",0,"")</f>
        <v/>
      </c>
      <c r="AA40" s="1" t="e">
        <f aca="false">$Y40+$Q40+$Z40</f>
        <v>#VALUE!</v>
      </c>
      <c r="AB40" s="1" t="n">
        <f aca="false">$N40+$Q40</f>
        <v>0</v>
      </c>
      <c r="AC40" s="1" t="str">
        <f aca="false">IF($Y40="","",IF(AND($AA40&gt;=$R40,$AA40&lt;=$S40),"Pass","Fail"))</f>
        <v/>
      </c>
      <c r="AD40" s="1" t="str">
        <f aca="false">IF($Y40="","",IF($AA40&gt;$R40,"Pass","Fail"))</f>
        <v/>
      </c>
      <c r="AE40" s="1" t="str">
        <f aca="false">IF($Y40="","",IF($AA40&gt;=$R40,"Pass","Fail"))</f>
        <v/>
      </c>
      <c r="AF40" s="1" t="str">
        <f aca="false">IF($Y40="","",IF($AA40&lt;=$S40,"Pass","Fail"))</f>
        <v/>
      </c>
      <c r="AG40" s="1" t="str">
        <f aca="false">IF($Y40="","",IF($AA40&lt;$S40,"Pass","Fail"))</f>
        <v/>
      </c>
      <c r="AH40" s="23" t="str">
        <f aca="true">INDIRECT(CHOOSE(MATCH($T40,{"±","&gt;","≥","≤","&lt;"},0), "AC", "AD", "AE", "AF", "AG") &amp; ROW())</f>
        <v/>
      </c>
      <c r="AI40" s="56" t="str">
        <f aca="false">IF($X40="Not Significant","No Further Action Required",
IF($AH40="","",
IF(AND($AH40="Pass",$L40="0 - Passed "),"Analysis performed; no further action required.",
IF(AND($AH40="Fail",$L40="1 - Failed "),"Analysis performed; no further action required.",
IF(AND($AH40="Pass",$L40="2 - Limited In Use "),"Analysis performed; no further action required.",
IF(AND($AH40="Fail",$L40="3 - Adjusted "),"Analysis performed; no further action required.",
"Unit fails analysis; TSM determination required."))))))</f>
        <v/>
      </c>
      <c r="AJ40" s="58"/>
    </row>
    <row r="41" customFormat="false" ht="15" hidden="false" customHeight="false" outlineLevel="0" collapsed="false">
      <c r="A41" s="56"/>
      <c r="E41" s="57" t="str">
        <f aca="false">IF(AND($F41="",$G41=""),"",IF($G41="",$F41,HYPERLINK($G41,$F41)))</f>
        <v/>
      </c>
      <c r="H41" s="1" t="str">
        <f aca="false">IF($I41="","None Attached",IF(LEFT($I41,5)="https",HYPERLINK($I41,"Datasheet"),HYPERLINK(_xlfn.CONCAT("https://",$I41),"Datasheet")))</f>
        <v>None Attached</v>
      </c>
      <c r="M41" s="56"/>
      <c r="P41" s="58"/>
      <c r="Q41" s="1" t="n">
        <f aca="false">$M41-$N41</f>
        <v>0</v>
      </c>
      <c r="R41" s="56"/>
      <c r="T41" s="59" t="s">
        <v>15</v>
      </c>
      <c r="U41" s="1" t="n">
        <f aca="false">$S41-$R41</f>
        <v>0</v>
      </c>
      <c r="V41" s="1" t="n">
        <f aca="false">IF($T41="±",$Q41*2,$Q41)</f>
        <v>0</v>
      </c>
      <c r="W41" s="60" t="str">
        <f aca="false">IFERROR($U41/ABS($V41),"N/A")</f>
        <v>N/A</v>
      </c>
      <c r="X41" s="61" t="str">
        <f aca="false">IF(OR($W41="N/A",$R41="",$S41=""),"N/A",IF($W41&gt;=4,"Not Significant",IF($W41&gt;=2,"Semi-Significant","Significant")))</f>
        <v>N/A</v>
      </c>
      <c r="Z41" s="1" t="str">
        <f aca="false">IF($D41="Z540.1 w/data",0,"")</f>
        <v/>
      </c>
      <c r="AA41" s="1" t="e">
        <f aca="false">$Y41+$Q41+$Z41</f>
        <v>#VALUE!</v>
      </c>
      <c r="AB41" s="1" t="n">
        <f aca="false">$N41+$Q41</f>
        <v>0</v>
      </c>
      <c r="AC41" s="1" t="str">
        <f aca="false">IF($Y41="","",IF(AND($AA41&gt;=$R41,$AA41&lt;=$S41),"Pass","Fail"))</f>
        <v/>
      </c>
      <c r="AD41" s="1" t="str">
        <f aca="false">IF($Y41="","",IF($AA41&gt;$R41,"Pass","Fail"))</f>
        <v/>
      </c>
      <c r="AE41" s="1" t="str">
        <f aca="false">IF($Y41="","",IF($AA41&gt;=$R41,"Pass","Fail"))</f>
        <v/>
      </c>
      <c r="AF41" s="1" t="str">
        <f aca="false">IF($Y41="","",IF($AA41&lt;=$S41,"Pass","Fail"))</f>
        <v/>
      </c>
      <c r="AG41" s="1" t="str">
        <f aca="false">IF($Y41="","",IF($AA41&lt;$S41,"Pass","Fail"))</f>
        <v/>
      </c>
      <c r="AH41" s="23" t="str">
        <f aca="true">INDIRECT(CHOOSE(MATCH($T41,{"±","&gt;","≥","≤","&lt;"},0), "AC", "AD", "AE", "AF", "AG") &amp; ROW())</f>
        <v/>
      </c>
      <c r="AI41" s="56" t="str">
        <f aca="false">IF($X41="Not Significant","No Further Action Required",
IF($AH41="","",
IF(AND($AH41="Pass",$L41="0 - Passed "),"Analysis performed; no further action required.",
IF(AND($AH41="Fail",$L41="1 - Failed "),"Analysis performed; no further action required.",
IF(AND($AH41="Pass",$L41="2 - Limited In Use "),"Analysis performed; no further action required.",
IF(AND($AH41="Fail",$L41="3 - Adjusted "),"Analysis performed; no further action required.",
"Unit fails analysis; TSM determination required."))))))</f>
        <v/>
      </c>
      <c r="AJ41" s="58"/>
    </row>
    <row r="42" customFormat="false" ht="15" hidden="false" customHeight="false" outlineLevel="0" collapsed="false">
      <c r="A42" s="56"/>
      <c r="E42" s="57" t="str">
        <f aca="false">IF(AND($F42="",$G42=""),"",IF($G42="",$F42,HYPERLINK($G42,$F42)))</f>
        <v/>
      </c>
      <c r="H42" s="1" t="str">
        <f aca="false">IF($I42="","None Attached",IF(LEFT($I42,5)="https",HYPERLINK($I42,"Datasheet"),HYPERLINK(_xlfn.CONCAT("https://",$I42),"Datasheet")))</f>
        <v>None Attached</v>
      </c>
      <c r="M42" s="56"/>
      <c r="P42" s="58"/>
      <c r="Q42" s="1" t="n">
        <f aca="false">$M42-$N42</f>
        <v>0</v>
      </c>
      <c r="R42" s="56"/>
      <c r="T42" s="59" t="s">
        <v>15</v>
      </c>
      <c r="U42" s="1" t="n">
        <f aca="false">$S42-$R42</f>
        <v>0</v>
      </c>
      <c r="V42" s="1" t="n">
        <f aca="false">IF($T42="±",$Q42*2,$Q42)</f>
        <v>0</v>
      </c>
      <c r="W42" s="60" t="str">
        <f aca="false">IFERROR($U42/ABS($V42),"N/A")</f>
        <v>N/A</v>
      </c>
      <c r="X42" s="61" t="str">
        <f aca="false">IF(OR($W42="N/A",$R42="",$S42=""),"N/A",IF($W42&gt;=4,"Not Significant",IF($W42&gt;=2,"Semi-Significant","Significant")))</f>
        <v>N/A</v>
      </c>
      <c r="Z42" s="1" t="str">
        <f aca="false">IF($D42="Z540.1 w/data",0,"")</f>
        <v/>
      </c>
      <c r="AA42" s="1" t="e">
        <f aca="false">$Y42+$Q42+$Z42</f>
        <v>#VALUE!</v>
      </c>
      <c r="AB42" s="1" t="n">
        <f aca="false">$N42+$Q42</f>
        <v>0</v>
      </c>
      <c r="AC42" s="1" t="str">
        <f aca="false">IF($Y42="","",IF(AND($AA42&gt;=$R42,$AA42&lt;=$S42),"Pass","Fail"))</f>
        <v/>
      </c>
      <c r="AD42" s="1" t="str">
        <f aca="false">IF($Y42="","",IF($AA42&gt;$R42,"Pass","Fail"))</f>
        <v/>
      </c>
      <c r="AE42" s="1" t="str">
        <f aca="false">IF($Y42="","",IF($AA42&gt;=$R42,"Pass","Fail"))</f>
        <v/>
      </c>
      <c r="AF42" s="1" t="str">
        <f aca="false">IF($Y42="","",IF($AA42&lt;=$S42,"Pass","Fail"))</f>
        <v/>
      </c>
      <c r="AG42" s="1" t="str">
        <f aca="false">IF($Y42="","",IF($AA42&lt;$S42,"Pass","Fail"))</f>
        <v/>
      </c>
      <c r="AH42" s="23" t="str">
        <f aca="true">INDIRECT(CHOOSE(MATCH($T42,{"±","&gt;","≥","≤","&lt;"},0), "AC", "AD", "AE", "AF", "AG") &amp; ROW())</f>
        <v/>
      </c>
      <c r="AI42" s="56" t="str">
        <f aca="false">IF($X42="Not Significant","No Further Action Required",
IF($AH42="","",
IF(AND($AH42="Pass",$L42="0 - Passed "),"Analysis performed; no further action required.",
IF(AND($AH42="Fail",$L42="1 - Failed "),"Analysis performed; no further action required.",
IF(AND($AH42="Pass",$L42="2 - Limited In Use "),"Analysis performed; no further action required.",
IF(AND($AH42="Fail",$L42="3 - Adjusted "),"Analysis performed; no further action required.",
"Unit fails analysis; TSM determination required."))))))</f>
        <v/>
      </c>
      <c r="AJ42" s="58"/>
    </row>
    <row r="43" customFormat="false" ht="15" hidden="false" customHeight="false" outlineLevel="0" collapsed="false">
      <c r="A43" s="56"/>
      <c r="E43" s="57" t="str">
        <f aca="false">IF(AND($F43="",$G43=""),"",IF($G43="",$F43,HYPERLINK($G43,$F43)))</f>
        <v/>
      </c>
      <c r="H43" s="1" t="str">
        <f aca="false">IF($I43="","None Attached",IF(LEFT($I43,5)="https",HYPERLINK($I43,"Datasheet"),HYPERLINK(_xlfn.CONCAT("https://",$I43),"Datasheet")))</f>
        <v>None Attached</v>
      </c>
      <c r="M43" s="56"/>
      <c r="P43" s="58"/>
      <c r="Q43" s="1" t="n">
        <f aca="false">$M43-$N43</f>
        <v>0</v>
      </c>
      <c r="R43" s="56"/>
      <c r="T43" s="59" t="s">
        <v>15</v>
      </c>
      <c r="U43" s="1" t="n">
        <f aca="false">$S43-$R43</f>
        <v>0</v>
      </c>
      <c r="V43" s="1" t="n">
        <f aca="false">IF($T43="±",$Q43*2,$Q43)</f>
        <v>0</v>
      </c>
      <c r="W43" s="60" t="str">
        <f aca="false">IFERROR($U43/ABS($V43),"N/A")</f>
        <v>N/A</v>
      </c>
      <c r="X43" s="61" t="str">
        <f aca="false">IF(OR($W43="N/A",$R43="",$S43=""),"N/A",IF($W43&gt;=4,"Not Significant",IF($W43&gt;=2,"Semi-Significant","Significant")))</f>
        <v>N/A</v>
      </c>
      <c r="Z43" s="1" t="str">
        <f aca="false">IF($D43="Z540.1 w/data",0,"")</f>
        <v/>
      </c>
      <c r="AA43" s="1" t="e">
        <f aca="false">$Y43+$Q43+$Z43</f>
        <v>#VALUE!</v>
      </c>
      <c r="AB43" s="1" t="n">
        <f aca="false">$N43+$Q43</f>
        <v>0</v>
      </c>
      <c r="AC43" s="1" t="str">
        <f aca="false">IF($Y43="","",IF(AND($AA43&gt;=$R43,$AA43&lt;=$S43),"Pass","Fail"))</f>
        <v/>
      </c>
      <c r="AD43" s="1" t="str">
        <f aca="false">IF($Y43="","",IF($AA43&gt;$R43,"Pass","Fail"))</f>
        <v/>
      </c>
      <c r="AE43" s="1" t="str">
        <f aca="false">IF($Y43="","",IF($AA43&gt;=$R43,"Pass","Fail"))</f>
        <v/>
      </c>
      <c r="AF43" s="1" t="str">
        <f aca="false">IF($Y43="","",IF($AA43&lt;=$S43,"Pass","Fail"))</f>
        <v/>
      </c>
      <c r="AG43" s="1" t="str">
        <f aca="false">IF($Y43="","",IF($AA43&lt;$S43,"Pass","Fail"))</f>
        <v/>
      </c>
      <c r="AH43" s="23" t="str">
        <f aca="true">INDIRECT(CHOOSE(MATCH($T43,{"±","&gt;","≥","≤","&lt;"},0), "AC", "AD", "AE", "AF", "AG") &amp; ROW())</f>
        <v/>
      </c>
      <c r="AI43" s="56" t="str">
        <f aca="false">IF($X43="Not Significant","No Further Action Required",
IF($AH43="","",
IF(AND($AH43="Pass",$L43="0 - Passed "),"Analysis performed; no further action required.",
IF(AND($AH43="Fail",$L43="1 - Failed "),"Analysis performed; no further action required.",
IF(AND($AH43="Pass",$L43="2 - Limited In Use "),"Analysis performed; no further action required.",
IF(AND($AH43="Fail",$L43="3 - Adjusted "),"Analysis performed; no further action required.",
"Unit fails analysis; TSM determination required."))))))</f>
        <v/>
      </c>
      <c r="AJ43" s="58"/>
    </row>
    <row r="44" customFormat="false" ht="15" hidden="false" customHeight="false" outlineLevel="0" collapsed="false">
      <c r="A44" s="56"/>
      <c r="E44" s="57" t="str">
        <f aca="false">IF(AND($F44="",$G44=""),"",IF($G44="",$F44,HYPERLINK($G44,$F44)))</f>
        <v/>
      </c>
      <c r="H44" s="1" t="str">
        <f aca="false">IF($I44="","None Attached",IF(LEFT($I44,5)="https",HYPERLINK($I44,"Datasheet"),HYPERLINK(_xlfn.CONCAT("https://",$I44),"Datasheet")))</f>
        <v>None Attached</v>
      </c>
      <c r="M44" s="56"/>
      <c r="P44" s="58"/>
      <c r="Q44" s="1" t="n">
        <f aca="false">$M44-$N44</f>
        <v>0</v>
      </c>
      <c r="R44" s="56"/>
      <c r="T44" s="59" t="s">
        <v>15</v>
      </c>
      <c r="U44" s="1" t="n">
        <f aca="false">$S44-$R44</f>
        <v>0</v>
      </c>
      <c r="V44" s="1" t="n">
        <f aca="false">IF($T44="±",$Q44*2,$Q44)</f>
        <v>0</v>
      </c>
      <c r="W44" s="60" t="str">
        <f aca="false">IFERROR($U44/ABS($V44),"N/A")</f>
        <v>N/A</v>
      </c>
      <c r="X44" s="61" t="str">
        <f aca="false">IF(OR($W44="N/A",$R44="",$S44=""),"N/A",IF($W44&gt;=4,"Not Significant",IF($W44&gt;=2,"Semi-Significant","Significant")))</f>
        <v>N/A</v>
      </c>
      <c r="Z44" s="1" t="str">
        <f aca="false">IF($D44="Z540.1 w/data",0,"")</f>
        <v/>
      </c>
      <c r="AA44" s="1" t="e">
        <f aca="false">$Y44+$Q44+$Z44</f>
        <v>#VALUE!</v>
      </c>
      <c r="AB44" s="1" t="n">
        <f aca="false">$N44+$Q44</f>
        <v>0</v>
      </c>
      <c r="AC44" s="1" t="str">
        <f aca="false">IF($Y44="","",IF(AND($AA44&gt;=$R44,$AA44&lt;=$S44),"Pass","Fail"))</f>
        <v/>
      </c>
      <c r="AD44" s="1" t="str">
        <f aca="false">IF($Y44="","",IF($AA44&gt;$R44,"Pass","Fail"))</f>
        <v/>
      </c>
      <c r="AE44" s="1" t="str">
        <f aca="false">IF($Y44="","",IF($AA44&gt;=$R44,"Pass","Fail"))</f>
        <v/>
      </c>
      <c r="AF44" s="1" t="str">
        <f aca="false">IF($Y44="","",IF($AA44&lt;=$S44,"Pass","Fail"))</f>
        <v/>
      </c>
      <c r="AG44" s="1" t="str">
        <f aca="false">IF($Y44="","",IF($AA44&lt;$S44,"Pass","Fail"))</f>
        <v/>
      </c>
      <c r="AH44" s="23" t="str">
        <f aca="true">INDIRECT(CHOOSE(MATCH($T44,{"±","&gt;","≥","≤","&lt;"},0), "AC", "AD", "AE", "AF", "AG") &amp; ROW())</f>
        <v/>
      </c>
      <c r="AI44" s="56" t="str">
        <f aca="false">IF($X44="Not Significant","No Further Action Required",
IF($AH44="","",
IF(AND($AH44="Pass",$L44="0 - Passed "),"Analysis performed; no further action required.",
IF(AND($AH44="Fail",$L44="1 - Failed "),"Analysis performed; no further action required.",
IF(AND($AH44="Pass",$L44="2 - Limited In Use "),"Analysis performed; no further action required.",
IF(AND($AH44="Fail",$L44="3 - Adjusted "),"Analysis performed; no further action required.",
"Unit fails analysis; TSM determination required."))))))</f>
        <v/>
      </c>
      <c r="AJ44" s="58"/>
    </row>
    <row r="45" customFormat="false" ht="15" hidden="false" customHeight="false" outlineLevel="0" collapsed="false">
      <c r="A45" s="56"/>
      <c r="E45" s="57" t="str">
        <f aca="false">IF(AND($F45="",$G45=""),"",IF($G45="",$F45,HYPERLINK($G45,$F45)))</f>
        <v/>
      </c>
      <c r="H45" s="1" t="str">
        <f aca="false">IF($I45="","None Attached",IF(LEFT($I45,5)="https",HYPERLINK($I45,"Datasheet"),HYPERLINK(_xlfn.CONCAT("https://",$I45),"Datasheet")))</f>
        <v>None Attached</v>
      </c>
      <c r="M45" s="56"/>
      <c r="P45" s="58"/>
      <c r="Q45" s="1" t="n">
        <f aca="false">$M45-$N45</f>
        <v>0</v>
      </c>
      <c r="R45" s="56"/>
      <c r="T45" s="59" t="s">
        <v>15</v>
      </c>
      <c r="U45" s="1" t="n">
        <f aca="false">$S45-$R45</f>
        <v>0</v>
      </c>
      <c r="V45" s="1" t="n">
        <f aca="false">IF($T45="±",$Q45*2,$Q45)</f>
        <v>0</v>
      </c>
      <c r="W45" s="60" t="str">
        <f aca="false">IFERROR($U45/ABS($V45),"N/A")</f>
        <v>N/A</v>
      </c>
      <c r="X45" s="61" t="str">
        <f aca="false">IF(OR($W45="N/A",$R45="",$S45=""),"N/A",IF($W45&gt;=4,"Not Significant",IF($W45&gt;=2,"Semi-Significant","Significant")))</f>
        <v>N/A</v>
      </c>
      <c r="Z45" s="1" t="str">
        <f aca="false">IF($D45="Z540.1 w/data",0,"")</f>
        <v/>
      </c>
      <c r="AA45" s="1" t="e">
        <f aca="false">$Y45+$Q45+$Z45</f>
        <v>#VALUE!</v>
      </c>
      <c r="AB45" s="1" t="n">
        <f aca="false">$N45+$Q45</f>
        <v>0</v>
      </c>
      <c r="AC45" s="1" t="str">
        <f aca="false">IF($Y45="","",IF(AND($AA45&gt;=$R45,$AA45&lt;=$S45),"Pass","Fail"))</f>
        <v/>
      </c>
      <c r="AD45" s="1" t="str">
        <f aca="false">IF($Y45="","",IF($AA45&gt;$R45,"Pass","Fail"))</f>
        <v/>
      </c>
      <c r="AE45" s="1" t="str">
        <f aca="false">IF($Y45="","",IF($AA45&gt;=$R45,"Pass","Fail"))</f>
        <v/>
      </c>
      <c r="AF45" s="1" t="str">
        <f aca="false">IF($Y45="","",IF($AA45&lt;=$S45,"Pass","Fail"))</f>
        <v/>
      </c>
      <c r="AG45" s="1" t="str">
        <f aca="false">IF($Y45="","",IF($AA45&lt;$S45,"Pass","Fail"))</f>
        <v/>
      </c>
      <c r="AH45" s="23" t="str">
        <f aca="true">INDIRECT(CHOOSE(MATCH($T45,{"±","&gt;","≥","≤","&lt;"},0), "AC", "AD", "AE", "AF", "AG") &amp; ROW())</f>
        <v/>
      </c>
      <c r="AI45" s="56" t="str">
        <f aca="false">IF($X45="Not Significant","No Further Action Required",
IF($AH45="","",
IF(AND($AH45="Pass",$L45="0 - Passed "),"Analysis performed; no further action required.",
IF(AND($AH45="Fail",$L45="1 - Failed "),"Analysis performed; no further action required.",
IF(AND($AH45="Pass",$L45="2 - Limited In Use "),"Analysis performed; no further action required.",
IF(AND($AH45="Fail",$L45="3 - Adjusted "),"Analysis performed; no further action required.",
"Unit fails analysis; TSM determination required."))))))</f>
        <v/>
      </c>
      <c r="AJ45" s="58"/>
    </row>
    <row r="46" customFormat="false" ht="15" hidden="false" customHeight="false" outlineLevel="0" collapsed="false">
      <c r="A46" s="56"/>
      <c r="E46" s="57" t="str">
        <f aca="false">IF(AND($F46="",$G46=""),"",IF($G46="",$F46,HYPERLINK($G46,$F46)))</f>
        <v/>
      </c>
      <c r="H46" s="1" t="str">
        <f aca="false">IF($I46="","None Attached",IF(LEFT($I46,5)="https",HYPERLINK($I46,"Datasheet"),HYPERLINK(_xlfn.CONCAT("https://",$I46),"Datasheet")))</f>
        <v>None Attached</v>
      </c>
      <c r="M46" s="56"/>
      <c r="P46" s="58"/>
      <c r="Q46" s="1" t="n">
        <f aca="false">$M46-$N46</f>
        <v>0</v>
      </c>
      <c r="R46" s="56"/>
      <c r="T46" s="59" t="s">
        <v>15</v>
      </c>
      <c r="U46" s="1" t="n">
        <f aca="false">$S46-$R46</f>
        <v>0</v>
      </c>
      <c r="V46" s="1" t="n">
        <f aca="false">IF($T46="±",$Q46*2,$Q46)</f>
        <v>0</v>
      </c>
      <c r="W46" s="60" t="str">
        <f aca="false">IFERROR($U46/ABS($V46),"N/A")</f>
        <v>N/A</v>
      </c>
      <c r="X46" s="61" t="str">
        <f aca="false">IF(OR($W46="N/A",$R46="",$S46=""),"N/A",IF($W46&gt;=4,"Not Significant",IF($W46&gt;=2,"Semi-Significant","Significant")))</f>
        <v>N/A</v>
      </c>
      <c r="Z46" s="1" t="str">
        <f aca="false">IF($D46="Z540.1 w/data",0,"")</f>
        <v/>
      </c>
      <c r="AA46" s="1" t="e">
        <f aca="false">$Y46+$Q46+$Z46</f>
        <v>#VALUE!</v>
      </c>
      <c r="AB46" s="1" t="n">
        <f aca="false">$N46+$Q46</f>
        <v>0</v>
      </c>
      <c r="AC46" s="1" t="str">
        <f aca="false">IF($Y46="","",IF(AND($AA46&gt;=$R46,$AA46&lt;=$S46),"Pass","Fail"))</f>
        <v/>
      </c>
      <c r="AD46" s="1" t="str">
        <f aca="false">IF($Y46="","",IF($AA46&gt;$R46,"Pass","Fail"))</f>
        <v/>
      </c>
      <c r="AE46" s="1" t="str">
        <f aca="false">IF($Y46="","",IF($AA46&gt;=$R46,"Pass","Fail"))</f>
        <v/>
      </c>
      <c r="AF46" s="1" t="str">
        <f aca="false">IF($Y46="","",IF($AA46&lt;=$S46,"Pass","Fail"))</f>
        <v/>
      </c>
      <c r="AG46" s="1" t="str">
        <f aca="false">IF($Y46="","",IF($AA46&lt;$S46,"Pass","Fail"))</f>
        <v/>
      </c>
      <c r="AH46" s="23" t="str">
        <f aca="true">INDIRECT(CHOOSE(MATCH($T46,{"±","&gt;","≥","≤","&lt;"},0), "AC", "AD", "AE", "AF", "AG") &amp; ROW())</f>
        <v/>
      </c>
      <c r="AI46" s="56" t="str">
        <f aca="false">IF($X46="Not Significant","No Further Action Required",
IF($AH46="","",
IF(AND($AH46="Pass",$L46="0 - Passed "),"Analysis performed; no further action required.",
IF(AND($AH46="Fail",$L46="1 - Failed "),"Analysis performed; no further action required.",
IF(AND($AH46="Pass",$L46="2 - Limited In Use "),"Analysis performed; no further action required.",
IF(AND($AH46="Fail",$L46="3 - Adjusted "),"Analysis performed; no further action required.",
"Unit fails analysis; TSM determination required."))))))</f>
        <v/>
      </c>
      <c r="AJ46" s="58"/>
    </row>
    <row r="47" customFormat="false" ht="15" hidden="false" customHeight="false" outlineLevel="0" collapsed="false">
      <c r="A47" s="56"/>
      <c r="E47" s="57" t="str">
        <f aca="false">IF(AND($F47="",$G47=""),"",IF($G47="",$F47,HYPERLINK($G47,$F47)))</f>
        <v/>
      </c>
      <c r="H47" s="1" t="str">
        <f aca="false">IF($I47="","None Attached",IF(LEFT($I47,5)="https",HYPERLINK($I47,"Datasheet"),HYPERLINK(_xlfn.CONCAT("https://",$I47),"Datasheet")))</f>
        <v>None Attached</v>
      </c>
      <c r="M47" s="56"/>
      <c r="P47" s="58"/>
      <c r="Q47" s="1" t="n">
        <f aca="false">$M47-$N47</f>
        <v>0</v>
      </c>
      <c r="R47" s="56"/>
      <c r="T47" s="59" t="s">
        <v>15</v>
      </c>
      <c r="U47" s="1" t="n">
        <f aca="false">$S47-$R47</f>
        <v>0</v>
      </c>
      <c r="V47" s="1" t="n">
        <f aca="false">IF($T47="±",$Q47*2,$Q47)</f>
        <v>0</v>
      </c>
      <c r="W47" s="60" t="str">
        <f aca="false">IFERROR($U47/ABS($V47),"N/A")</f>
        <v>N/A</v>
      </c>
      <c r="X47" s="61" t="str">
        <f aca="false">IF(OR($W47="N/A",$R47="",$S47=""),"N/A",IF($W47&gt;=4,"Not Significant",IF($W47&gt;=2,"Semi-Significant","Significant")))</f>
        <v>N/A</v>
      </c>
      <c r="Z47" s="1" t="str">
        <f aca="false">IF($D47="Z540.1 w/data",0,"")</f>
        <v/>
      </c>
      <c r="AA47" s="1" t="e">
        <f aca="false">$Y47+$Q47+$Z47</f>
        <v>#VALUE!</v>
      </c>
      <c r="AB47" s="1" t="n">
        <f aca="false">$N47+$Q47</f>
        <v>0</v>
      </c>
      <c r="AC47" s="1" t="str">
        <f aca="false">IF($Y47="","",IF(AND($AA47&gt;=$R47,$AA47&lt;=$S47),"Pass","Fail"))</f>
        <v/>
      </c>
      <c r="AD47" s="1" t="str">
        <f aca="false">IF($Y47="","",IF($AA47&gt;$R47,"Pass","Fail"))</f>
        <v/>
      </c>
      <c r="AE47" s="1" t="str">
        <f aca="false">IF($Y47="","",IF($AA47&gt;=$R47,"Pass","Fail"))</f>
        <v/>
      </c>
      <c r="AF47" s="1" t="str">
        <f aca="false">IF($Y47="","",IF($AA47&lt;=$S47,"Pass","Fail"))</f>
        <v/>
      </c>
      <c r="AG47" s="1" t="str">
        <f aca="false">IF($Y47="","",IF($AA47&lt;$S47,"Pass","Fail"))</f>
        <v/>
      </c>
      <c r="AH47" s="23" t="str">
        <f aca="true">INDIRECT(CHOOSE(MATCH($T47,{"±","&gt;","≥","≤","&lt;"},0), "AC", "AD", "AE", "AF", "AG") &amp; ROW())</f>
        <v/>
      </c>
      <c r="AI47" s="56" t="str">
        <f aca="false">IF($X47="Not Significant","No Further Action Required",
IF($AH47="","",
IF(AND($AH47="Pass",$L47="0 - Passed "),"Analysis performed; no further action required.",
IF(AND($AH47="Fail",$L47="1 - Failed "),"Analysis performed; no further action required.",
IF(AND($AH47="Pass",$L47="2 - Limited In Use "),"Analysis performed; no further action required.",
IF(AND($AH47="Fail",$L47="3 - Adjusted "),"Analysis performed; no further action required.",
"Unit fails analysis; TSM determination required."))))))</f>
        <v/>
      </c>
      <c r="AJ47" s="58"/>
    </row>
    <row r="48" customFormat="false" ht="15" hidden="false" customHeight="false" outlineLevel="0" collapsed="false">
      <c r="A48" s="56"/>
      <c r="E48" s="57" t="str">
        <f aca="false">IF(AND($F48="",$G48=""),"",IF($G48="",$F48,HYPERLINK($G48,$F48)))</f>
        <v/>
      </c>
      <c r="H48" s="1" t="str">
        <f aca="false">IF($I48="","None Attached",IF(LEFT($I48,5)="https",HYPERLINK($I48,"Datasheet"),HYPERLINK(_xlfn.CONCAT("https://",$I48),"Datasheet")))</f>
        <v>None Attached</v>
      </c>
      <c r="M48" s="56"/>
      <c r="P48" s="58"/>
      <c r="Q48" s="1" t="n">
        <f aca="false">$M48-$N48</f>
        <v>0</v>
      </c>
      <c r="R48" s="56"/>
      <c r="T48" s="59" t="s">
        <v>15</v>
      </c>
      <c r="U48" s="1" t="n">
        <f aca="false">$S48-$R48</f>
        <v>0</v>
      </c>
      <c r="V48" s="1" t="n">
        <f aca="false">IF($T48="±",$Q48*2,$Q48)</f>
        <v>0</v>
      </c>
      <c r="W48" s="60" t="str">
        <f aca="false">IFERROR($U48/ABS($V48),"N/A")</f>
        <v>N/A</v>
      </c>
      <c r="X48" s="61" t="str">
        <f aca="false">IF(OR($W48="N/A",$R48="",$S48=""),"N/A",IF($W48&gt;=4,"Not Significant",IF($W48&gt;=2,"Semi-Significant","Significant")))</f>
        <v>N/A</v>
      </c>
      <c r="Z48" s="1" t="str">
        <f aca="false">IF($D48="Z540.1 w/data",0,"")</f>
        <v/>
      </c>
      <c r="AA48" s="1" t="e">
        <f aca="false">$Y48+$Q48+$Z48</f>
        <v>#VALUE!</v>
      </c>
      <c r="AB48" s="1" t="n">
        <f aca="false">$N48+$Q48</f>
        <v>0</v>
      </c>
      <c r="AC48" s="1" t="str">
        <f aca="false">IF($Y48="","",IF(AND($AA48&gt;=$R48,$AA48&lt;=$S48),"Pass","Fail"))</f>
        <v/>
      </c>
      <c r="AD48" s="1" t="str">
        <f aca="false">IF($Y48="","",IF($AA48&gt;$R48,"Pass","Fail"))</f>
        <v/>
      </c>
      <c r="AE48" s="1" t="str">
        <f aca="false">IF($Y48="","",IF($AA48&gt;=$R48,"Pass","Fail"))</f>
        <v/>
      </c>
      <c r="AF48" s="1" t="str">
        <f aca="false">IF($Y48="","",IF($AA48&lt;=$S48,"Pass","Fail"))</f>
        <v/>
      </c>
      <c r="AG48" s="1" t="str">
        <f aca="false">IF($Y48="","",IF($AA48&lt;$S48,"Pass","Fail"))</f>
        <v/>
      </c>
      <c r="AH48" s="23" t="str">
        <f aca="true">INDIRECT(CHOOSE(MATCH($T48,{"±","&gt;","≥","≤","&lt;"},0), "AC", "AD", "AE", "AF", "AG") &amp; ROW())</f>
        <v/>
      </c>
      <c r="AI48" s="56" t="str">
        <f aca="false">IF($X48="Not Significant","No Further Action Required",
IF($AH48="","",
IF(AND($AH48="Pass",$L48="0 - Passed "),"Analysis performed; no further action required.",
IF(AND($AH48="Fail",$L48="1 - Failed "),"Analysis performed; no further action required.",
IF(AND($AH48="Pass",$L48="2 - Limited In Use "),"Analysis performed; no further action required.",
IF(AND($AH48="Fail",$L48="3 - Adjusted "),"Analysis performed; no further action required.",
"Unit fails analysis; TSM determination required."))))))</f>
        <v/>
      </c>
      <c r="AJ48" s="58"/>
    </row>
    <row r="49" customFormat="false" ht="15" hidden="false" customHeight="false" outlineLevel="0" collapsed="false">
      <c r="A49" s="56"/>
      <c r="E49" s="57" t="str">
        <f aca="false">IF(AND($F49="",$G49=""),"",IF($G49="",$F49,HYPERLINK($G49,$F49)))</f>
        <v/>
      </c>
      <c r="H49" s="1" t="str">
        <f aca="false">IF($I49="","None Attached",IF(LEFT($I49,5)="https",HYPERLINK($I49,"Datasheet"),HYPERLINK(_xlfn.CONCAT("https://",$I49),"Datasheet")))</f>
        <v>None Attached</v>
      </c>
      <c r="M49" s="56"/>
      <c r="P49" s="58"/>
      <c r="Q49" s="1" t="n">
        <f aca="false">$M49-$N49</f>
        <v>0</v>
      </c>
      <c r="R49" s="56"/>
      <c r="T49" s="59" t="s">
        <v>15</v>
      </c>
      <c r="U49" s="1" t="n">
        <f aca="false">$S49-$R49</f>
        <v>0</v>
      </c>
      <c r="V49" s="1" t="n">
        <f aca="false">IF($T49="±",$Q49*2,$Q49)</f>
        <v>0</v>
      </c>
      <c r="W49" s="60" t="str">
        <f aca="false">IFERROR($U49/ABS($V49),"N/A")</f>
        <v>N/A</v>
      </c>
      <c r="X49" s="61" t="str">
        <f aca="false">IF(OR($W49="N/A",$R49="",$S49=""),"N/A",IF($W49&gt;=4,"Not Significant",IF($W49&gt;=2,"Semi-Significant","Significant")))</f>
        <v>N/A</v>
      </c>
      <c r="Z49" s="1" t="str">
        <f aca="false">IF($D49="Z540.1 w/data",0,"")</f>
        <v/>
      </c>
      <c r="AA49" s="1" t="e">
        <f aca="false">$Y49+$Q49+$Z49</f>
        <v>#VALUE!</v>
      </c>
      <c r="AB49" s="1" t="n">
        <f aca="false">$N49+$Q49</f>
        <v>0</v>
      </c>
      <c r="AC49" s="1" t="str">
        <f aca="false">IF($Y49="","",IF(AND($AA49&gt;=$R49,$AA49&lt;=$S49),"Pass","Fail"))</f>
        <v/>
      </c>
      <c r="AD49" s="1" t="str">
        <f aca="false">IF($Y49="","",IF($AA49&gt;$R49,"Pass","Fail"))</f>
        <v/>
      </c>
      <c r="AE49" s="1" t="str">
        <f aca="false">IF($Y49="","",IF($AA49&gt;=$R49,"Pass","Fail"))</f>
        <v/>
      </c>
      <c r="AF49" s="1" t="str">
        <f aca="false">IF($Y49="","",IF($AA49&lt;=$S49,"Pass","Fail"))</f>
        <v/>
      </c>
      <c r="AG49" s="1" t="str">
        <f aca="false">IF($Y49="","",IF($AA49&lt;$S49,"Pass","Fail"))</f>
        <v/>
      </c>
      <c r="AH49" s="23" t="str">
        <f aca="true">INDIRECT(CHOOSE(MATCH($T49,{"±","&gt;","≥","≤","&lt;"},0), "AC", "AD", "AE", "AF", "AG") &amp; ROW())</f>
        <v/>
      </c>
      <c r="AI49" s="56" t="str">
        <f aca="false">IF($X49="Not Significant","No Further Action Required",
IF($AH49="","",
IF(AND($AH49="Pass",$L49="0 - Passed "),"Analysis performed; no further action required.",
IF(AND($AH49="Fail",$L49="1 - Failed "),"Analysis performed; no further action required.",
IF(AND($AH49="Pass",$L49="2 - Limited In Use "),"Analysis performed; no further action required.",
IF(AND($AH49="Fail",$L49="3 - Adjusted "),"Analysis performed; no further action required.",
"Unit fails analysis; TSM determination required."))))))</f>
        <v/>
      </c>
      <c r="AJ49" s="58"/>
    </row>
    <row r="50" customFormat="false" ht="15" hidden="false" customHeight="false" outlineLevel="0" collapsed="false">
      <c r="A50" s="56"/>
      <c r="E50" s="57" t="str">
        <f aca="false">IF(AND($F50="",$G50=""),"",IF($G50="",$F50,HYPERLINK($G50,$F50)))</f>
        <v/>
      </c>
      <c r="H50" s="1" t="str">
        <f aca="false">IF($I50="","None Attached",IF(LEFT($I50,5)="https",HYPERLINK($I50,"Datasheet"),HYPERLINK(_xlfn.CONCAT("https://",$I50),"Datasheet")))</f>
        <v>None Attached</v>
      </c>
      <c r="M50" s="56"/>
      <c r="P50" s="58"/>
      <c r="Q50" s="1" t="n">
        <f aca="false">$M50-$N50</f>
        <v>0</v>
      </c>
      <c r="R50" s="56"/>
      <c r="T50" s="59" t="s">
        <v>15</v>
      </c>
      <c r="U50" s="1" t="n">
        <f aca="false">$S50-$R50</f>
        <v>0</v>
      </c>
      <c r="V50" s="1" t="n">
        <f aca="false">IF($T50="±",$Q50*2,$Q50)</f>
        <v>0</v>
      </c>
      <c r="W50" s="60" t="str">
        <f aca="false">IFERROR($U50/ABS($V50),"N/A")</f>
        <v>N/A</v>
      </c>
      <c r="X50" s="61" t="str">
        <f aca="false">IF(OR($W50="N/A",$R50="",$S50=""),"N/A",IF($W50&gt;=4,"Not Significant",IF($W50&gt;=2,"Semi-Significant","Significant")))</f>
        <v>N/A</v>
      </c>
      <c r="Z50" s="1" t="str">
        <f aca="false">IF($D50="Z540.1 w/data",0,"")</f>
        <v/>
      </c>
      <c r="AA50" s="1" t="e">
        <f aca="false">$Y50+$Q50+$Z50</f>
        <v>#VALUE!</v>
      </c>
      <c r="AB50" s="1" t="n">
        <f aca="false">$N50+$Q50</f>
        <v>0</v>
      </c>
      <c r="AC50" s="1" t="str">
        <f aca="false">IF($Y50="","",IF(AND($AA50&gt;=$R50,$AA50&lt;=$S50),"Pass","Fail"))</f>
        <v/>
      </c>
      <c r="AD50" s="1" t="str">
        <f aca="false">IF($Y50="","",IF($AA50&gt;$R50,"Pass","Fail"))</f>
        <v/>
      </c>
      <c r="AE50" s="1" t="str">
        <f aca="false">IF($Y50="","",IF($AA50&gt;=$R50,"Pass","Fail"))</f>
        <v/>
      </c>
      <c r="AF50" s="1" t="str">
        <f aca="false">IF($Y50="","",IF($AA50&lt;=$S50,"Pass","Fail"))</f>
        <v/>
      </c>
      <c r="AG50" s="1" t="str">
        <f aca="false">IF($Y50="","",IF($AA50&lt;$S50,"Pass","Fail"))</f>
        <v/>
      </c>
      <c r="AH50" s="23" t="str">
        <f aca="true">INDIRECT(CHOOSE(MATCH($T50,{"±","&gt;","≥","≤","&lt;"},0), "AC", "AD", "AE", "AF", "AG") &amp; ROW())</f>
        <v/>
      </c>
      <c r="AI50" s="56" t="str">
        <f aca="false">IF($X50="Not Significant","No Further Action Required",
IF($AH50="","",
IF(AND($AH50="Pass",$L50="0 - Passed "),"Analysis performed; no further action required.",
IF(AND($AH50="Fail",$L50="1 - Failed "),"Analysis performed; no further action required.",
IF(AND($AH50="Pass",$L50="2 - Limited In Use "),"Analysis performed; no further action required.",
IF(AND($AH50="Fail",$L50="3 - Adjusted "),"Analysis performed; no further action required.",
"Unit fails analysis; TSM determination required."))))))</f>
        <v/>
      </c>
      <c r="AJ50" s="58"/>
    </row>
    <row r="51" customFormat="false" ht="15" hidden="false" customHeight="false" outlineLevel="0" collapsed="false">
      <c r="A51" s="56"/>
      <c r="E51" s="57" t="str">
        <f aca="false">IF(AND($F51="",$G51=""),"",IF($G51="",$F51,HYPERLINK($G51,$F51)))</f>
        <v/>
      </c>
      <c r="H51" s="1" t="str">
        <f aca="false">IF($I51="","None Attached",IF(LEFT($I51,5)="https",HYPERLINK($I51,"Datasheet"),HYPERLINK(_xlfn.CONCAT("https://",$I51),"Datasheet")))</f>
        <v>None Attached</v>
      </c>
      <c r="M51" s="56"/>
      <c r="P51" s="58"/>
      <c r="Q51" s="1" t="n">
        <f aca="false">$M51-$N51</f>
        <v>0</v>
      </c>
      <c r="R51" s="56"/>
      <c r="T51" s="59" t="s">
        <v>15</v>
      </c>
      <c r="U51" s="1" t="n">
        <f aca="false">$S51-$R51</f>
        <v>0</v>
      </c>
      <c r="V51" s="1" t="n">
        <f aca="false">IF($T51="±",$Q51*2,$Q51)</f>
        <v>0</v>
      </c>
      <c r="W51" s="60" t="str">
        <f aca="false">IFERROR($U51/ABS($V51),"N/A")</f>
        <v>N/A</v>
      </c>
      <c r="X51" s="61" t="str">
        <f aca="false">IF(OR($W51="N/A",$R51="",$S51=""),"N/A",IF($W51&gt;=4,"Not Significant",IF($W51&gt;=2,"Semi-Significant","Significant")))</f>
        <v>N/A</v>
      </c>
      <c r="Z51" s="1" t="str">
        <f aca="false">IF($D51="Z540.1 w/data",0,"")</f>
        <v/>
      </c>
      <c r="AA51" s="1" t="e">
        <f aca="false">$Y51+$Q51+$Z51</f>
        <v>#VALUE!</v>
      </c>
      <c r="AB51" s="1" t="n">
        <f aca="false">$N51+$Q51</f>
        <v>0</v>
      </c>
      <c r="AC51" s="1" t="str">
        <f aca="false">IF($Y51="","",IF(AND($AA51&gt;=$R51,$AA51&lt;=$S51),"Pass","Fail"))</f>
        <v/>
      </c>
      <c r="AD51" s="1" t="str">
        <f aca="false">IF($Y51="","",IF($AA51&gt;$R51,"Pass","Fail"))</f>
        <v/>
      </c>
      <c r="AE51" s="1" t="str">
        <f aca="false">IF($Y51="","",IF($AA51&gt;=$R51,"Pass","Fail"))</f>
        <v/>
      </c>
      <c r="AF51" s="1" t="str">
        <f aca="false">IF($Y51="","",IF($AA51&lt;=$S51,"Pass","Fail"))</f>
        <v/>
      </c>
      <c r="AG51" s="1" t="str">
        <f aca="false">IF($Y51="","",IF($AA51&lt;$S51,"Pass","Fail"))</f>
        <v/>
      </c>
      <c r="AH51" s="23" t="str">
        <f aca="true">INDIRECT(CHOOSE(MATCH($T51,{"±","&gt;","≥","≤","&lt;"},0), "AC", "AD", "AE", "AF", "AG") &amp; ROW())</f>
        <v/>
      </c>
      <c r="AI51" s="56" t="str">
        <f aca="false">IF($X51="Not Significant","No Further Action Required",
IF($AH51="","",
IF(AND($AH51="Pass",$L51="0 - Passed "),"Analysis performed; no further action required.",
IF(AND($AH51="Fail",$L51="1 - Failed "),"Analysis performed; no further action required.",
IF(AND($AH51="Pass",$L51="2 - Limited In Use "),"Analysis performed; no further action required.",
IF(AND($AH51="Fail",$L51="3 - Adjusted "),"Analysis performed; no further action required.",
"Unit fails analysis; TSM determination required."))))))</f>
        <v/>
      </c>
      <c r="AJ51" s="58"/>
    </row>
    <row r="52" customFormat="false" ht="15" hidden="false" customHeight="false" outlineLevel="0" collapsed="false">
      <c r="A52" s="56"/>
      <c r="E52" s="57" t="str">
        <f aca="false">IF(AND($F52="",$G52=""),"",IF($G52="",$F52,HYPERLINK($G52,$F52)))</f>
        <v/>
      </c>
      <c r="H52" s="1" t="str">
        <f aca="false">IF($I52="","None Attached",IF(LEFT($I52,5)="https",HYPERLINK($I52,"Datasheet"),HYPERLINK(_xlfn.CONCAT("https://",$I52),"Datasheet")))</f>
        <v>None Attached</v>
      </c>
      <c r="M52" s="56"/>
      <c r="P52" s="58"/>
      <c r="Q52" s="1" t="n">
        <f aca="false">$M52-$N52</f>
        <v>0</v>
      </c>
      <c r="R52" s="56"/>
      <c r="T52" s="59" t="s">
        <v>15</v>
      </c>
      <c r="U52" s="1" t="n">
        <f aca="false">$S52-$R52</f>
        <v>0</v>
      </c>
      <c r="V52" s="1" t="n">
        <f aca="false">IF($T52="±",$Q52*2,$Q52)</f>
        <v>0</v>
      </c>
      <c r="W52" s="60" t="str">
        <f aca="false">IFERROR($U52/ABS($V52),"N/A")</f>
        <v>N/A</v>
      </c>
      <c r="X52" s="61" t="str">
        <f aca="false">IF(OR($W52="N/A",$R52="",$S52=""),"N/A",IF($W52&gt;=4,"Not Significant",IF($W52&gt;=2,"Semi-Significant","Significant")))</f>
        <v>N/A</v>
      </c>
      <c r="Z52" s="1" t="str">
        <f aca="false">IF($D52="Z540.1 w/data",0,"")</f>
        <v/>
      </c>
      <c r="AA52" s="1" t="e">
        <f aca="false">$Y52+$Q52+$Z52</f>
        <v>#VALUE!</v>
      </c>
      <c r="AB52" s="1" t="n">
        <f aca="false">$N52+$Q52</f>
        <v>0</v>
      </c>
      <c r="AC52" s="1" t="str">
        <f aca="false">IF($Y52="","",IF(AND($AA52&gt;=$R52,$AA52&lt;=$S52),"Pass","Fail"))</f>
        <v/>
      </c>
      <c r="AD52" s="1" t="str">
        <f aca="false">IF($Y52="","",IF($AA52&gt;$R52,"Pass","Fail"))</f>
        <v/>
      </c>
      <c r="AE52" s="1" t="str">
        <f aca="false">IF($Y52="","",IF($AA52&gt;=$R52,"Pass","Fail"))</f>
        <v/>
      </c>
      <c r="AF52" s="1" t="str">
        <f aca="false">IF($Y52="","",IF($AA52&lt;=$S52,"Pass","Fail"))</f>
        <v/>
      </c>
      <c r="AG52" s="1" t="str">
        <f aca="false">IF($Y52="","",IF($AA52&lt;$S52,"Pass","Fail"))</f>
        <v/>
      </c>
      <c r="AH52" s="23" t="str">
        <f aca="true">INDIRECT(CHOOSE(MATCH($T52,{"±","&gt;","≥","≤","&lt;"},0), "AC", "AD", "AE", "AF", "AG") &amp; ROW())</f>
        <v/>
      </c>
      <c r="AI52" s="56" t="str">
        <f aca="false">IF($X52="Not Significant","No Further Action Required",
IF($AH52="","",
IF(AND($AH52="Pass",$L52="0 - Passed "),"Analysis performed; no further action required.",
IF(AND($AH52="Fail",$L52="1 - Failed "),"Analysis performed; no further action required.",
IF(AND($AH52="Pass",$L52="2 - Limited In Use "),"Analysis performed; no further action required.",
IF(AND($AH52="Fail",$L52="3 - Adjusted "),"Analysis performed; no further action required.",
"Unit fails analysis; TSM determination required."))))))</f>
        <v/>
      </c>
      <c r="AJ52" s="58"/>
    </row>
    <row r="53" customFormat="false" ht="15" hidden="false" customHeight="false" outlineLevel="0" collapsed="false">
      <c r="A53" s="56"/>
      <c r="E53" s="57" t="str">
        <f aca="false">IF(AND($F53="",$G53=""),"",IF($G53="",$F53,HYPERLINK($G53,$F53)))</f>
        <v/>
      </c>
      <c r="H53" s="1" t="str">
        <f aca="false">IF($I53="","None Attached",IF(LEFT($I53,5)="https",HYPERLINK($I53,"Datasheet"),HYPERLINK(_xlfn.CONCAT("https://",$I53),"Datasheet")))</f>
        <v>None Attached</v>
      </c>
      <c r="M53" s="56"/>
      <c r="P53" s="58"/>
      <c r="Q53" s="1" t="n">
        <f aca="false">$M53-$N53</f>
        <v>0</v>
      </c>
      <c r="R53" s="56"/>
      <c r="T53" s="59" t="s">
        <v>15</v>
      </c>
      <c r="U53" s="1" t="n">
        <f aca="false">$S53-$R53</f>
        <v>0</v>
      </c>
      <c r="V53" s="1" t="n">
        <f aca="false">IF($T53="±",$Q53*2,$Q53)</f>
        <v>0</v>
      </c>
      <c r="W53" s="60" t="str">
        <f aca="false">IFERROR($U53/ABS($V53),"N/A")</f>
        <v>N/A</v>
      </c>
      <c r="X53" s="61" t="str">
        <f aca="false">IF(OR($W53="N/A",$R53="",$S53=""),"N/A",IF($W53&gt;=4,"Not Significant",IF($W53&gt;=2,"Semi-Significant","Significant")))</f>
        <v>N/A</v>
      </c>
      <c r="Z53" s="1" t="str">
        <f aca="false">IF($D53="Z540.1 w/data",0,"")</f>
        <v/>
      </c>
      <c r="AA53" s="1" t="e">
        <f aca="false">$Y53+$Q53+$Z53</f>
        <v>#VALUE!</v>
      </c>
      <c r="AB53" s="1" t="n">
        <f aca="false">$N53+$Q53</f>
        <v>0</v>
      </c>
      <c r="AC53" s="1" t="str">
        <f aca="false">IF($Y53="","",IF(AND($AA53&gt;=$R53,$AA53&lt;=$S53),"Pass","Fail"))</f>
        <v/>
      </c>
      <c r="AD53" s="1" t="str">
        <f aca="false">IF($Y53="","",IF($AA53&gt;$R53,"Pass","Fail"))</f>
        <v/>
      </c>
      <c r="AE53" s="1" t="str">
        <f aca="false">IF($Y53="","",IF($AA53&gt;=$R53,"Pass","Fail"))</f>
        <v/>
      </c>
      <c r="AF53" s="1" t="str">
        <f aca="false">IF($Y53="","",IF($AA53&lt;=$S53,"Pass","Fail"))</f>
        <v/>
      </c>
      <c r="AG53" s="1" t="str">
        <f aca="false">IF($Y53="","",IF($AA53&lt;$S53,"Pass","Fail"))</f>
        <v/>
      </c>
      <c r="AH53" s="23" t="str">
        <f aca="true">INDIRECT(CHOOSE(MATCH($T53,{"±","&gt;","≥","≤","&lt;"},0), "AC", "AD", "AE", "AF", "AG") &amp; ROW())</f>
        <v/>
      </c>
      <c r="AI53" s="56" t="str">
        <f aca="false">IF($X53="Not Significant","No Further Action Required",
IF($AH53="","",
IF(AND($AH53="Pass",$L53="0 - Passed "),"Analysis performed; no further action required.",
IF(AND($AH53="Fail",$L53="1 - Failed "),"Analysis performed; no further action required.",
IF(AND($AH53="Pass",$L53="2 - Limited In Use "),"Analysis performed; no further action required.",
IF(AND($AH53="Fail",$L53="3 - Adjusted "),"Analysis performed; no further action required.",
"Unit fails analysis; TSM determination required."))))))</f>
        <v/>
      </c>
      <c r="AJ53" s="58"/>
    </row>
    <row r="54" customFormat="false" ht="15" hidden="false" customHeight="false" outlineLevel="0" collapsed="false">
      <c r="A54" s="56"/>
      <c r="E54" s="57" t="str">
        <f aca="false">IF(AND($F54="",$G54=""),"",IF($G54="",$F54,HYPERLINK($G54,$F54)))</f>
        <v/>
      </c>
      <c r="H54" s="1" t="str">
        <f aca="false">IF($I54="","None Attached",IF(LEFT($I54,5)="https",HYPERLINK($I54,"Datasheet"),HYPERLINK(_xlfn.CONCAT("https://",$I54),"Datasheet")))</f>
        <v>None Attached</v>
      </c>
      <c r="M54" s="56"/>
      <c r="P54" s="58"/>
      <c r="Q54" s="1" t="n">
        <f aca="false">$M54-$N54</f>
        <v>0</v>
      </c>
      <c r="R54" s="56"/>
      <c r="T54" s="59" t="s">
        <v>15</v>
      </c>
      <c r="U54" s="1" t="n">
        <f aca="false">$S54-$R54</f>
        <v>0</v>
      </c>
      <c r="V54" s="1" t="n">
        <f aca="false">IF($T54="±",$Q54*2,$Q54)</f>
        <v>0</v>
      </c>
      <c r="W54" s="60" t="str">
        <f aca="false">IFERROR($U54/ABS($V54),"N/A")</f>
        <v>N/A</v>
      </c>
      <c r="X54" s="61" t="str">
        <f aca="false">IF(OR($W54="N/A",$R54="",$S54=""),"N/A",IF($W54&gt;=4,"Not Significant",IF($W54&gt;=2,"Semi-Significant","Significant")))</f>
        <v>N/A</v>
      </c>
      <c r="Z54" s="1" t="str">
        <f aca="false">IF($D54="Z540.1 w/data",0,"")</f>
        <v/>
      </c>
      <c r="AA54" s="1" t="e">
        <f aca="false">$Y54+$Q54+$Z54</f>
        <v>#VALUE!</v>
      </c>
      <c r="AB54" s="1" t="n">
        <f aca="false">$N54+$Q54</f>
        <v>0</v>
      </c>
      <c r="AC54" s="1" t="str">
        <f aca="false">IF($Y54="","",IF(AND($AA54&gt;=$R54,$AA54&lt;=$S54),"Pass","Fail"))</f>
        <v/>
      </c>
      <c r="AD54" s="1" t="str">
        <f aca="false">IF($Y54="","",IF($AA54&gt;$R54,"Pass","Fail"))</f>
        <v/>
      </c>
      <c r="AE54" s="1" t="str">
        <f aca="false">IF($Y54="","",IF($AA54&gt;=$R54,"Pass","Fail"))</f>
        <v/>
      </c>
      <c r="AF54" s="1" t="str">
        <f aca="false">IF($Y54="","",IF($AA54&lt;=$S54,"Pass","Fail"))</f>
        <v/>
      </c>
      <c r="AG54" s="1" t="str">
        <f aca="false">IF($Y54="","",IF($AA54&lt;$S54,"Pass","Fail"))</f>
        <v/>
      </c>
      <c r="AH54" s="23" t="str">
        <f aca="true">INDIRECT(CHOOSE(MATCH($T54,{"±","&gt;","≥","≤","&lt;"},0), "AC", "AD", "AE", "AF", "AG") &amp; ROW())</f>
        <v/>
      </c>
      <c r="AI54" s="56" t="str">
        <f aca="false">IF($X54="Not Significant","No Further Action Required",
IF($AH54="","",
IF(AND($AH54="Pass",$L54="0 - Passed "),"Analysis performed; no further action required.",
IF(AND($AH54="Fail",$L54="1 - Failed "),"Analysis performed; no further action required.",
IF(AND($AH54="Pass",$L54="2 - Limited In Use "),"Analysis performed; no further action required.",
IF(AND($AH54="Fail",$L54="3 - Adjusted "),"Analysis performed; no further action required.",
"Unit fails analysis; TSM determination required."))))))</f>
        <v/>
      </c>
      <c r="AJ54" s="58"/>
    </row>
    <row r="55" customFormat="false" ht="15" hidden="false" customHeight="false" outlineLevel="0" collapsed="false">
      <c r="A55" s="56"/>
      <c r="E55" s="57" t="str">
        <f aca="false">IF(AND($F55="",$G55=""),"",IF($G55="",$F55,HYPERLINK($G55,$F55)))</f>
        <v/>
      </c>
      <c r="H55" s="1" t="str">
        <f aca="false">IF($I55="","None Attached",IF(LEFT($I55,5)="https",HYPERLINK($I55,"Datasheet"),HYPERLINK(_xlfn.CONCAT("https://",$I55),"Datasheet")))</f>
        <v>None Attached</v>
      </c>
      <c r="M55" s="56"/>
      <c r="P55" s="58"/>
      <c r="Q55" s="1" t="n">
        <f aca="false">$M55-$N55</f>
        <v>0</v>
      </c>
      <c r="R55" s="56"/>
      <c r="T55" s="59" t="s">
        <v>15</v>
      </c>
      <c r="U55" s="1" t="n">
        <f aca="false">$S55-$R55</f>
        <v>0</v>
      </c>
      <c r="V55" s="1" t="n">
        <f aca="false">IF($T55="±",$Q55*2,$Q55)</f>
        <v>0</v>
      </c>
      <c r="W55" s="60" t="str">
        <f aca="false">IFERROR($U55/ABS($V55),"N/A")</f>
        <v>N/A</v>
      </c>
      <c r="X55" s="61" t="str">
        <f aca="false">IF(OR($W55="N/A",$R55="",$S55=""),"N/A",IF($W55&gt;=4,"Not Significant",IF($W55&gt;=2,"Semi-Significant","Significant")))</f>
        <v>N/A</v>
      </c>
      <c r="Z55" s="1" t="str">
        <f aca="false">IF($D55="Z540.1 w/data",0,"")</f>
        <v/>
      </c>
      <c r="AA55" s="1" t="e">
        <f aca="false">$Y55+$Q55+$Z55</f>
        <v>#VALUE!</v>
      </c>
      <c r="AB55" s="1" t="n">
        <f aca="false">$N55+$Q55</f>
        <v>0</v>
      </c>
      <c r="AC55" s="1" t="str">
        <f aca="false">IF($Y55="","",IF(AND($AA55&gt;=$R55,$AA55&lt;=$S55),"Pass","Fail"))</f>
        <v/>
      </c>
      <c r="AD55" s="1" t="str">
        <f aca="false">IF($Y55="","",IF($AA55&gt;$R55,"Pass","Fail"))</f>
        <v/>
      </c>
      <c r="AE55" s="1" t="str">
        <f aca="false">IF($Y55="","",IF($AA55&gt;=$R55,"Pass","Fail"))</f>
        <v/>
      </c>
      <c r="AF55" s="1" t="str">
        <f aca="false">IF($Y55="","",IF($AA55&lt;=$S55,"Pass","Fail"))</f>
        <v/>
      </c>
      <c r="AG55" s="1" t="str">
        <f aca="false">IF($Y55="","",IF($AA55&lt;$S55,"Pass","Fail"))</f>
        <v/>
      </c>
      <c r="AH55" s="23" t="str">
        <f aca="true">INDIRECT(CHOOSE(MATCH($T55,{"±","&gt;","≥","≤","&lt;"},0), "AC", "AD", "AE", "AF", "AG") &amp; ROW())</f>
        <v/>
      </c>
      <c r="AI55" s="56" t="str">
        <f aca="false">IF($X55="Not Significant","No Further Action Required",
IF($AH55="","",
IF(AND($AH55="Pass",$L55="0 - Passed "),"Analysis performed; no further action required.",
IF(AND($AH55="Fail",$L55="1 - Failed "),"Analysis performed; no further action required.",
IF(AND($AH55="Pass",$L55="2 - Limited In Use "),"Analysis performed; no further action required.",
IF(AND($AH55="Fail",$L55="3 - Adjusted "),"Analysis performed; no further action required.",
"Unit fails analysis; TSM determination required."))))))</f>
        <v/>
      </c>
      <c r="AJ55" s="58"/>
    </row>
    <row r="56" customFormat="false" ht="15" hidden="false" customHeight="false" outlineLevel="0" collapsed="false">
      <c r="A56" s="56"/>
      <c r="E56" s="57" t="str">
        <f aca="false">IF(AND($F56="",$G56=""),"",IF($G56="",$F56,HYPERLINK($G56,$F56)))</f>
        <v/>
      </c>
      <c r="H56" s="1" t="str">
        <f aca="false">IF($I56="","None Attached",IF(LEFT($I56,5)="https",HYPERLINK($I56,"Datasheet"),HYPERLINK(_xlfn.CONCAT("https://",$I56),"Datasheet")))</f>
        <v>None Attached</v>
      </c>
      <c r="M56" s="56"/>
      <c r="P56" s="58"/>
      <c r="Q56" s="1" t="n">
        <f aca="false">$M56-$N56</f>
        <v>0</v>
      </c>
      <c r="R56" s="56"/>
      <c r="T56" s="59" t="s">
        <v>15</v>
      </c>
      <c r="U56" s="1" t="n">
        <f aca="false">$S56-$R56</f>
        <v>0</v>
      </c>
      <c r="V56" s="1" t="n">
        <f aca="false">IF($T56="±",$Q56*2,$Q56)</f>
        <v>0</v>
      </c>
      <c r="W56" s="60" t="str">
        <f aca="false">IFERROR($U56/ABS($V56),"N/A")</f>
        <v>N/A</v>
      </c>
      <c r="X56" s="61" t="str">
        <f aca="false">IF(OR($W56="N/A",$R56="",$S56=""),"N/A",IF($W56&gt;=4,"Not Significant",IF($W56&gt;=2,"Semi-Significant","Significant")))</f>
        <v>N/A</v>
      </c>
      <c r="Z56" s="1" t="str">
        <f aca="false">IF($D56="Z540.1 w/data",0,"")</f>
        <v/>
      </c>
      <c r="AA56" s="1" t="e">
        <f aca="false">$Y56+$Q56+$Z56</f>
        <v>#VALUE!</v>
      </c>
      <c r="AB56" s="1" t="n">
        <f aca="false">$N56+$Q56</f>
        <v>0</v>
      </c>
      <c r="AC56" s="1" t="str">
        <f aca="false">IF($Y56="","",IF(AND($AA56&gt;=$R56,$AA56&lt;=$S56),"Pass","Fail"))</f>
        <v/>
      </c>
      <c r="AD56" s="1" t="str">
        <f aca="false">IF($Y56="","",IF($AA56&gt;$R56,"Pass","Fail"))</f>
        <v/>
      </c>
      <c r="AE56" s="1" t="str">
        <f aca="false">IF($Y56="","",IF($AA56&gt;=$R56,"Pass","Fail"))</f>
        <v/>
      </c>
      <c r="AF56" s="1" t="str">
        <f aca="false">IF($Y56="","",IF($AA56&lt;=$S56,"Pass","Fail"))</f>
        <v/>
      </c>
      <c r="AG56" s="1" t="str">
        <f aca="false">IF($Y56="","",IF($AA56&lt;$S56,"Pass","Fail"))</f>
        <v/>
      </c>
      <c r="AH56" s="23" t="str">
        <f aca="true">INDIRECT(CHOOSE(MATCH($T56,{"±","&gt;","≥","≤","&lt;"},0), "AC", "AD", "AE", "AF", "AG") &amp; ROW())</f>
        <v/>
      </c>
      <c r="AI56" s="56" t="str">
        <f aca="false">IF($X56="Not Significant","No Further Action Required",
IF($AH56="","",
IF(AND($AH56="Pass",$L56="0 - Passed "),"Analysis performed; no further action required.",
IF(AND($AH56="Fail",$L56="1 - Failed "),"Analysis performed; no further action required.",
IF(AND($AH56="Pass",$L56="2 - Limited In Use "),"Analysis performed; no further action required.",
IF(AND($AH56="Fail",$L56="3 - Adjusted "),"Analysis performed; no further action required.",
"Unit fails analysis; TSM determination required."))))))</f>
        <v/>
      </c>
      <c r="AJ56" s="58"/>
    </row>
    <row r="57" customFormat="false" ht="15" hidden="false" customHeight="false" outlineLevel="0" collapsed="false">
      <c r="A57" s="56"/>
      <c r="E57" s="57" t="str">
        <f aca="false">IF(AND($F57="",$G57=""),"",IF($G57="",$F57,HYPERLINK($G57,$F57)))</f>
        <v/>
      </c>
      <c r="H57" s="1" t="str">
        <f aca="false">IF($I57="","None Attached",IF(LEFT($I57,5)="https",HYPERLINK($I57,"Datasheet"),HYPERLINK(_xlfn.CONCAT("https://",$I57),"Datasheet")))</f>
        <v>None Attached</v>
      </c>
      <c r="M57" s="56"/>
      <c r="P57" s="58"/>
      <c r="Q57" s="1" t="n">
        <f aca="false">$M57-$N57</f>
        <v>0</v>
      </c>
      <c r="R57" s="56"/>
      <c r="T57" s="59" t="s">
        <v>15</v>
      </c>
      <c r="U57" s="1" t="n">
        <f aca="false">$S57-$R57</f>
        <v>0</v>
      </c>
      <c r="V57" s="1" t="n">
        <f aca="false">IF($T57="±",$Q57*2,$Q57)</f>
        <v>0</v>
      </c>
      <c r="W57" s="60" t="str">
        <f aca="false">IFERROR($U57/ABS($V57),"N/A")</f>
        <v>N/A</v>
      </c>
      <c r="X57" s="61" t="str">
        <f aca="false">IF(OR($W57="N/A",$R57="",$S57=""),"N/A",IF($W57&gt;=4,"Not Significant",IF($W57&gt;=2,"Semi-Significant","Significant")))</f>
        <v>N/A</v>
      </c>
      <c r="Z57" s="1" t="str">
        <f aca="false">IF($D57="Z540.1 w/data",0,"")</f>
        <v/>
      </c>
      <c r="AA57" s="1" t="e">
        <f aca="false">$Y57+$Q57+$Z57</f>
        <v>#VALUE!</v>
      </c>
      <c r="AB57" s="1" t="n">
        <f aca="false">$N57+$Q57</f>
        <v>0</v>
      </c>
      <c r="AC57" s="1" t="str">
        <f aca="false">IF($Y57="","",IF(AND($AA57&gt;=$R57,$AA57&lt;=$S57),"Pass","Fail"))</f>
        <v/>
      </c>
      <c r="AD57" s="1" t="str">
        <f aca="false">IF($Y57="","",IF($AA57&gt;$R57,"Pass","Fail"))</f>
        <v/>
      </c>
      <c r="AE57" s="1" t="str">
        <f aca="false">IF($Y57="","",IF($AA57&gt;=$R57,"Pass","Fail"))</f>
        <v/>
      </c>
      <c r="AF57" s="1" t="str">
        <f aca="false">IF($Y57="","",IF($AA57&lt;=$S57,"Pass","Fail"))</f>
        <v/>
      </c>
      <c r="AG57" s="1" t="str">
        <f aca="false">IF($Y57="","",IF($AA57&lt;$S57,"Pass","Fail"))</f>
        <v/>
      </c>
      <c r="AH57" s="23" t="str">
        <f aca="true">INDIRECT(CHOOSE(MATCH($T57,{"±","&gt;","≥","≤","&lt;"},0), "AC", "AD", "AE", "AF", "AG") &amp; ROW())</f>
        <v/>
      </c>
      <c r="AI57" s="56" t="str">
        <f aca="false">IF($X57="Not Significant","No Further Action Required",
IF($AH57="","",
IF(AND($AH57="Pass",$L57="0 - Passed "),"Analysis performed; no further action required.",
IF(AND($AH57="Fail",$L57="1 - Failed "),"Analysis performed; no further action required.",
IF(AND($AH57="Pass",$L57="2 - Limited In Use "),"Analysis performed; no further action required.",
IF(AND($AH57="Fail",$L57="3 - Adjusted "),"Analysis performed; no further action required.",
"Unit fails analysis; TSM determination required."))))))</f>
        <v/>
      </c>
      <c r="AJ57" s="58"/>
    </row>
    <row r="58" customFormat="false" ht="15" hidden="false" customHeight="false" outlineLevel="0" collapsed="false">
      <c r="A58" s="56"/>
      <c r="E58" s="57" t="str">
        <f aca="false">IF(AND($F58="",$G58=""),"",IF($G58="",$F58,HYPERLINK($G58,$F58)))</f>
        <v/>
      </c>
      <c r="H58" s="1" t="str">
        <f aca="false">IF($I58="","None Attached",IF(LEFT($I58,5)="https",HYPERLINK($I58,"Datasheet"),HYPERLINK(_xlfn.CONCAT("https://",$I58),"Datasheet")))</f>
        <v>None Attached</v>
      </c>
      <c r="M58" s="56"/>
      <c r="P58" s="58"/>
      <c r="Q58" s="1" t="n">
        <f aca="false">$M58-$N58</f>
        <v>0</v>
      </c>
      <c r="R58" s="56"/>
      <c r="T58" s="59" t="s">
        <v>15</v>
      </c>
      <c r="U58" s="1" t="n">
        <f aca="false">$S58-$R58</f>
        <v>0</v>
      </c>
      <c r="V58" s="1" t="n">
        <f aca="false">IF($T58="±",$Q58*2,$Q58)</f>
        <v>0</v>
      </c>
      <c r="W58" s="60" t="str">
        <f aca="false">IFERROR($U58/ABS($V58),"N/A")</f>
        <v>N/A</v>
      </c>
      <c r="X58" s="61" t="str">
        <f aca="false">IF(OR($W58="N/A",$R58="",$S58=""),"N/A",IF($W58&gt;=4,"Not Significant",IF($W58&gt;=2,"Semi-Significant","Significant")))</f>
        <v>N/A</v>
      </c>
      <c r="Z58" s="1" t="str">
        <f aca="false">IF($D58="Z540.1 w/data",0,"")</f>
        <v/>
      </c>
      <c r="AA58" s="1" t="e">
        <f aca="false">$Y58+$Q58+$Z58</f>
        <v>#VALUE!</v>
      </c>
      <c r="AB58" s="1" t="n">
        <f aca="false">$N58+$Q58</f>
        <v>0</v>
      </c>
      <c r="AC58" s="1" t="str">
        <f aca="false">IF($Y58="","",IF(AND($AA58&gt;=$R58,$AA58&lt;=$S58),"Pass","Fail"))</f>
        <v/>
      </c>
      <c r="AD58" s="1" t="str">
        <f aca="false">IF($Y58="","",IF($AA58&gt;$R58,"Pass","Fail"))</f>
        <v/>
      </c>
      <c r="AE58" s="1" t="str">
        <f aca="false">IF($Y58="","",IF($AA58&gt;=$R58,"Pass","Fail"))</f>
        <v/>
      </c>
      <c r="AF58" s="1" t="str">
        <f aca="false">IF($Y58="","",IF($AA58&lt;=$S58,"Pass","Fail"))</f>
        <v/>
      </c>
      <c r="AG58" s="1" t="str">
        <f aca="false">IF($Y58="","",IF($AA58&lt;$S58,"Pass","Fail"))</f>
        <v/>
      </c>
      <c r="AH58" s="23" t="str">
        <f aca="true">INDIRECT(CHOOSE(MATCH($T58,{"±","&gt;","≥","≤","&lt;"},0), "AC", "AD", "AE", "AF", "AG") &amp; ROW())</f>
        <v/>
      </c>
      <c r="AI58" s="56" t="str">
        <f aca="false">IF($X58="Not Significant","No Further Action Required",
IF($AH58="","",
IF(AND($AH58="Pass",$L58="0 - Passed "),"Analysis performed; no further action required.",
IF(AND($AH58="Fail",$L58="1 - Failed "),"Analysis performed; no further action required.",
IF(AND($AH58="Pass",$L58="2 - Limited In Use "),"Analysis performed; no further action required.",
IF(AND($AH58="Fail",$L58="3 - Adjusted "),"Analysis performed; no further action required.",
"Unit fails analysis; TSM determination required."))))))</f>
        <v/>
      </c>
      <c r="AJ58" s="58"/>
    </row>
    <row r="59" customFormat="false" ht="15" hidden="false" customHeight="false" outlineLevel="0" collapsed="false">
      <c r="A59" s="56"/>
      <c r="E59" s="57" t="str">
        <f aca="false">IF(AND($F59="",$G59=""),"",IF($G59="",$F59,HYPERLINK($G59,$F59)))</f>
        <v/>
      </c>
      <c r="H59" s="1" t="str">
        <f aca="false">IF($I59="","None Attached",IF(LEFT($I59,5)="https",HYPERLINK($I59,"Datasheet"),HYPERLINK(_xlfn.CONCAT("https://",$I59),"Datasheet")))</f>
        <v>None Attached</v>
      </c>
      <c r="M59" s="56"/>
      <c r="P59" s="58"/>
      <c r="Q59" s="1" t="n">
        <f aca="false">$M59-$N59</f>
        <v>0</v>
      </c>
      <c r="R59" s="56"/>
      <c r="T59" s="59" t="s">
        <v>15</v>
      </c>
      <c r="U59" s="1" t="n">
        <f aca="false">$S59-$R59</f>
        <v>0</v>
      </c>
      <c r="V59" s="1" t="n">
        <f aca="false">IF($T59="±",$Q59*2,$Q59)</f>
        <v>0</v>
      </c>
      <c r="W59" s="60" t="str">
        <f aca="false">IFERROR($U59/ABS($V59),"N/A")</f>
        <v>N/A</v>
      </c>
      <c r="X59" s="61" t="str">
        <f aca="false">IF(OR($W59="N/A",$R59="",$S59=""),"N/A",IF($W59&gt;=4,"Not Significant",IF($W59&gt;=2,"Semi-Significant","Significant")))</f>
        <v>N/A</v>
      </c>
      <c r="Z59" s="1" t="str">
        <f aca="false">IF($D59="Z540.1 w/data",0,"")</f>
        <v/>
      </c>
      <c r="AA59" s="1" t="e">
        <f aca="false">$Y59+$Q59+$Z59</f>
        <v>#VALUE!</v>
      </c>
      <c r="AB59" s="1" t="n">
        <f aca="false">$N59+$Q59</f>
        <v>0</v>
      </c>
      <c r="AC59" s="1" t="str">
        <f aca="false">IF($Y59="","",IF(AND($AA59&gt;=$R59,$AA59&lt;=$S59),"Pass","Fail"))</f>
        <v/>
      </c>
      <c r="AD59" s="1" t="str">
        <f aca="false">IF($Y59="","",IF($AA59&gt;$R59,"Pass","Fail"))</f>
        <v/>
      </c>
      <c r="AE59" s="1" t="str">
        <f aca="false">IF($Y59="","",IF($AA59&gt;=$R59,"Pass","Fail"))</f>
        <v/>
      </c>
      <c r="AF59" s="1" t="str">
        <f aca="false">IF($Y59="","",IF($AA59&lt;=$S59,"Pass","Fail"))</f>
        <v/>
      </c>
      <c r="AG59" s="1" t="str">
        <f aca="false">IF($Y59="","",IF($AA59&lt;$S59,"Pass","Fail"))</f>
        <v/>
      </c>
      <c r="AH59" s="23" t="str">
        <f aca="true">INDIRECT(CHOOSE(MATCH($T59,{"±","&gt;","≥","≤","&lt;"},0), "AC", "AD", "AE", "AF", "AG") &amp; ROW())</f>
        <v/>
      </c>
      <c r="AI59" s="56" t="str">
        <f aca="false">IF($X59="Not Significant","No Further Action Required",
IF($AH59="","",
IF(AND($AH59="Pass",$L59="0 - Passed "),"Analysis performed; no further action required.",
IF(AND($AH59="Fail",$L59="1 - Failed "),"Analysis performed; no further action required.",
IF(AND($AH59="Pass",$L59="2 - Limited In Use "),"Analysis performed; no further action required.",
IF(AND($AH59="Fail",$L59="3 - Adjusted "),"Analysis performed; no further action required.",
"Unit fails analysis; TSM determination required."))))))</f>
        <v/>
      </c>
      <c r="AJ59" s="58"/>
    </row>
    <row r="60" customFormat="false" ht="15" hidden="false" customHeight="false" outlineLevel="0" collapsed="false">
      <c r="A60" s="56"/>
      <c r="E60" s="57" t="str">
        <f aca="false">IF(AND($F60="",$G60=""),"",IF($G60="",$F60,HYPERLINK($G60,$F60)))</f>
        <v/>
      </c>
      <c r="H60" s="1" t="str">
        <f aca="false">IF($I60="","None Attached",IF(LEFT($I60,5)="https",HYPERLINK($I60,"Datasheet"),HYPERLINK(_xlfn.CONCAT("https://",$I60),"Datasheet")))</f>
        <v>None Attached</v>
      </c>
      <c r="M60" s="56"/>
      <c r="P60" s="58"/>
      <c r="Q60" s="1" t="n">
        <f aca="false">$M60-$N60</f>
        <v>0</v>
      </c>
      <c r="R60" s="56"/>
      <c r="T60" s="59" t="s">
        <v>15</v>
      </c>
      <c r="U60" s="1" t="n">
        <f aca="false">$S60-$R60</f>
        <v>0</v>
      </c>
      <c r="V60" s="1" t="n">
        <f aca="false">IF($T60="±",$Q60*2,$Q60)</f>
        <v>0</v>
      </c>
      <c r="W60" s="60" t="str">
        <f aca="false">IFERROR($U60/ABS($V60),"N/A")</f>
        <v>N/A</v>
      </c>
      <c r="X60" s="61" t="str">
        <f aca="false">IF(OR($W60="N/A",$R60="",$S60=""),"N/A",IF($W60&gt;=4,"Not Significant",IF($W60&gt;=2,"Semi-Significant","Significant")))</f>
        <v>N/A</v>
      </c>
      <c r="Z60" s="1" t="str">
        <f aca="false">IF($D60="Z540.1 w/data",0,"")</f>
        <v/>
      </c>
      <c r="AA60" s="1" t="e">
        <f aca="false">$Y60+$Q60+$Z60</f>
        <v>#VALUE!</v>
      </c>
      <c r="AB60" s="1" t="n">
        <f aca="false">$N60+$Q60</f>
        <v>0</v>
      </c>
      <c r="AC60" s="1" t="str">
        <f aca="false">IF($Y60="","",IF(AND($AA60&gt;=$R60,$AA60&lt;=$S60),"Pass","Fail"))</f>
        <v/>
      </c>
      <c r="AD60" s="1" t="str">
        <f aca="false">IF($Y60="","",IF($AA60&gt;$R60,"Pass","Fail"))</f>
        <v/>
      </c>
      <c r="AE60" s="1" t="str">
        <f aca="false">IF($Y60="","",IF($AA60&gt;=$R60,"Pass","Fail"))</f>
        <v/>
      </c>
      <c r="AF60" s="1" t="str">
        <f aca="false">IF($Y60="","",IF($AA60&lt;=$S60,"Pass","Fail"))</f>
        <v/>
      </c>
      <c r="AG60" s="1" t="str">
        <f aca="false">IF($Y60="","",IF($AA60&lt;$S60,"Pass","Fail"))</f>
        <v/>
      </c>
      <c r="AH60" s="23" t="str">
        <f aca="true">INDIRECT(CHOOSE(MATCH($T60,{"±","&gt;","≥","≤","&lt;"},0), "AC", "AD", "AE", "AF", "AG") &amp; ROW())</f>
        <v/>
      </c>
      <c r="AI60" s="56" t="str">
        <f aca="false">IF($X60="Not Significant","No Further Action Required",
IF($AH60="","",
IF(AND($AH60="Pass",$L60="0 - Passed "),"Analysis performed; no further action required.",
IF(AND($AH60="Fail",$L60="1 - Failed "),"Analysis performed; no further action required.",
IF(AND($AH60="Pass",$L60="2 - Limited In Use "),"Analysis performed; no further action required.",
IF(AND($AH60="Fail",$L60="3 - Adjusted "),"Analysis performed; no further action required.",
"Unit fails analysis; TSM determination required."))))))</f>
        <v/>
      </c>
      <c r="AJ60" s="58"/>
    </row>
    <row r="61" customFormat="false" ht="15" hidden="false" customHeight="false" outlineLevel="0" collapsed="false">
      <c r="A61" s="56"/>
      <c r="E61" s="57" t="str">
        <f aca="false">IF(AND($F61="",$G61=""),"",IF($G61="",$F61,HYPERLINK($G61,$F61)))</f>
        <v/>
      </c>
      <c r="H61" s="1" t="str">
        <f aca="false">IF($I61="","None Attached",IF(LEFT($I61,5)="https",HYPERLINK($I61,"Datasheet"),HYPERLINK(_xlfn.CONCAT("https://",$I61),"Datasheet")))</f>
        <v>None Attached</v>
      </c>
      <c r="M61" s="56"/>
      <c r="P61" s="58"/>
      <c r="Q61" s="1" t="n">
        <f aca="false">$M61-$N61</f>
        <v>0</v>
      </c>
      <c r="R61" s="56"/>
      <c r="T61" s="59" t="s">
        <v>15</v>
      </c>
      <c r="U61" s="1" t="n">
        <f aca="false">$S61-$R61</f>
        <v>0</v>
      </c>
      <c r="V61" s="1" t="n">
        <f aca="false">IF($T61="±",$Q61*2,$Q61)</f>
        <v>0</v>
      </c>
      <c r="W61" s="60" t="str">
        <f aca="false">IFERROR($U61/ABS($V61),"N/A")</f>
        <v>N/A</v>
      </c>
      <c r="X61" s="61" t="str">
        <f aca="false">IF(OR($W61="N/A",$R61="",$S61=""),"N/A",IF($W61&gt;=4,"Not Significant",IF($W61&gt;=2,"Semi-Significant","Significant")))</f>
        <v>N/A</v>
      </c>
      <c r="Z61" s="1" t="str">
        <f aca="false">IF($D61="Z540.1 w/data",0,"")</f>
        <v/>
      </c>
      <c r="AA61" s="1" t="e">
        <f aca="false">$Y61+$Q61+$Z61</f>
        <v>#VALUE!</v>
      </c>
      <c r="AB61" s="1" t="n">
        <f aca="false">$N61+$Q61</f>
        <v>0</v>
      </c>
      <c r="AC61" s="1" t="str">
        <f aca="false">IF($Y61="","",IF(AND($AA61&gt;=$R61,$AA61&lt;=$S61),"Pass","Fail"))</f>
        <v/>
      </c>
      <c r="AD61" s="1" t="str">
        <f aca="false">IF($Y61="","",IF($AA61&gt;$R61,"Pass","Fail"))</f>
        <v/>
      </c>
      <c r="AE61" s="1" t="str">
        <f aca="false">IF($Y61="","",IF($AA61&gt;=$R61,"Pass","Fail"))</f>
        <v/>
      </c>
      <c r="AF61" s="1" t="str">
        <f aca="false">IF($Y61="","",IF($AA61&lt;=$S61,"Pass","Fail"))</f>
        <v/>
      </c>
      <c r="AG61" s="1" t="str">
        <f aca="false">IF($Y61="","",IF($AA61&lt;$S61,"Pass","Fail"))</f>
        <v/>
      </c>
      <c r="AH61" s="23" t="str">
        <f aca="true">INDIRECT(CHOOSE(MATCH($T61,{"±","&gt;","≥","≤","&lt;"},0), "AC", "AD", "AE", "AF", "AG") &amp; ROW())</f>
        <v/>
      </c>
      <c r="AI61" s="56" t="str">
        <f aca="false">IF($X61="Not Significant","No Further Action Required",
IF($AH61="","",
IF(AND($AH61="Pass",$L61="0 - Passed "),"Analysis performed; no further action required.",
IF(AND($AH61="Fail",$L61="1 - Failed "),"Analysis performed; no further action required.",
IF(AND($AH61="Pass",$L61="2 - Limited In Use "),"Analysis performed; no further action required.",
IF(AND($AH61="Fail",$L61="3 - Adjusted "),"Analysis performed; no further action required.",
"Unit fails analysis; TSM determination required."))))))</f>
        <v/>
      </c>
      <c r="AJ61" s="58"/>
    </row>
    <row r="62" customFormat="false" ht="15" hidden="false" customHeight="false" outlineLevel="0" collapsed="false">
      <c r="A62" s="56"/>
      <c r="E62" s="57" t="str">
        <f aca="false">IF(AND($F62="",$G62=""),"",IF($G62="",$F62,HYPERLINK($G62,$F62)))</f>
        <v/>
      </c>
      <c r="H62" s="1" t="str">
        <f aca="false">IF($I62="","None Attached",IF(LEFT($I62,5)="https",HYPERLINK($I62,"Datasheet"),HYPERLINK(_xlfn.CONCAT("https://",$I62),"Datasheet")))</f>
        <v>None Attached</v>
      </c>
      <c r="M62" s="56"/>
      <c r="P62" s="58"/>
      <c r="Q62" s="1" t="n">
        <f aca="false">$M62-$N62</f>
        <v>0</v>
      </c>
      <c r="R62" s="56"/>
      <c r="T62" s="59" t="s">
        <v>15</v>
      </c>
      <c r="U62" s="1" t="n">
        <f aca="false">$S62-$R62</f>
        <v>0</v>
      </c>
      <c r="V62" s="1" t="n">
        <f aca="false">IF($T62="±",$Q62*2,$Q62)</f>
        <v>0</v>
      </c>
      <c r="W62" s="60" t="str">
        <f aca="false">IFERROR($U62/ABS($V62),"N/A")</f>
        <v>N/A</v>
      </c>
      <c r="X62" s="61" t="str">
        <f aca="false">IF(OR($W62="N/A",$R62="",$S62=""),"N/A",IF($W62&gt;=4,"Not Significant",IF($W62&gt;=2,"Semi-Significant","Significant")))</f>
        <v>N/A</v>
      </c>
      <c r="Z62" s="1" t="str">
        <f aca="false">IF($D62="Z540.1 w/data",0,"")</f>
        <v/>
      </c>
      <c r="AA62" s="1" t="e">
        <f aca="false">$Y62+$Q62+$Z62</f>
        <v>#VALUE!</v>
      </c>
      <c r="AB62" s="1" t="n">
        <f aca="false">$N62+$Q62</f>
        <v>0</v>
      </c>
      <c r="AC62" s="1" t="str">
        <f aca="false">IF($Y62="","",IF(AND($AA62&gt;=$R62,$AA62&lt;=$S62),"Pass","Fail"))</f>
        <v/>
      </c>
      <c r="AD62" s="1" t="str">
        <f aca="false">IF($Y62="","",IF($AA62&gt;$R62,"Pass","Fail"))</f>
        <v/>
      </c>
      <c r="AE62" s="1" t="str">
        <f aca="false">IF($Y62="","",IF($AA62&gt;=$R62,"Pass","Fail"))</f>
        <v/>
      </c>
      <c r="AF62" s="1" t="str">
        <f aca="false">IF($Y62="","",IF($AA62&lt;=$S62,"Pass","Fail"))</f>
        <v/>
      </c>
      <c r="AG62" s="1" t="str">
        <f aca="false">IF($Y62="","",IF($AA62&lt;$S62,"Pass","Fail"))</f>
        <v/>
      </c>
      <c r="AH62" s="23" t="str">
        <f aca="true">INDIRECT(CHOOSE(MATCH($T62,{"±","&gt;","≥","≤","&lt;"},0), "AC", "AD", "AE", "AF", "AG") &amp; ROW())</f>
        <v/>
      </c>
      <c r="AI62" s="56" t="str">
        <f aca="false">IF($X62="Not Significant","No Further Action Required",
IF($AH62="","",
IF(AND($AH62="Pass",$L62="0 - Passed "),"Analysis performed; no further action required.",
IF(AND($AH62="Fail",$L62="1 - Failed "),"Analysis performed; no further action required.",
IF(AND($AH62="Pass",$L62="2 - Limited In Use "),"Analysis performed; no further action required.",
IF(AND($AH62="Fail",$L62="3 - Adjusted "),"Analysis performed; no further action required.",
"Unit fails analysis; TSM determination required."))))))</f>
        <v/>
      </c>
      <c r="AJ62" s="58"/>
    </row>
    <row r="63" customFormat="false" ht="15" hidden="false" customHeight="false" outlineLevel="0" collapsed="false">
      <c r="A63" s="56"/>
      <c r="E63" s="57" t="str">
        <f aca="false">IF(AND($F63="",$G63=""),"",IF($G63="",$F63,HYPERLINK($G63,$F63)))</f>
        <v/>
      </c>
      <c r="H63" s="1" t="str">
        <f aca="false">IF($I63="","None Attached",IF(LEFT($I63,5)="https",HYPERLINK($I63,"Datasheet"),HYPERLINK(_xlfn.CONCAT("https://",$I63),"Datasheet")))</f>
        <v>None Attached</v>
      </c>
      <c r="M63" s="56"/>
      <c r="P63" s="58"/>
      <c r="Q63" s="1" t="n">
        <f aca="false">$M63-$N63</f>
        <v>0</v>
      </c>
      <c r="R63" s="56"/>
      <c r="T63" s="59" t="s">
        <v>15</v>
      </c>
      <c r="U63" s="1" t="n">
        <f aca="false">$S63-$R63</f>
        <v>0</v>
      </c>
      <c r="V63" s="1" t="n">
        <f aca="false">IF($T63="±",$Q63*2,$Q63)</f>
        <v>0</v>
      </c>
      <c r="W63" s="60" t="str">
        <f aca="false">IFERROR($U63/ABS($V63),"N/A")</f>
        <v>N/A</v>
      </c>
      <c r="X63" s="61" t="str">
        <f aca="false">IF(OR($W63="N/A",$R63="",$S63=""),"N/A",IF($W63&gt;=4,"Not Significant",IF($W63&gt;=2,"Semi-Significant","Significant")))</f>
        <v>N/A</v>
      </c>
      <c r="Z63" s="1" t="str">
        <f aca="false">IF($D63="Z540.1 w/data",0,"")</f>
        <v/>
      </c>
      <c r="AA63" s="1" t="e">
        <f aca="false">$Y63+$Q63+$Z63</f>
        <v>#VALUE!</v>
      </c>
      <c r="AB63" s="1" t="n">
        <f aca="false">$N63+$Q63</f>
        <v>0</v>
      </c>
      <c r="AC63" s="1" t="str">
        <f aca="false">IF($Y63="","",IF(AND($AA63&gt;=$R63,$AA63&lt;=$S63),"Pass","Fail"))</f>
        <v/>
      </c>
      <c r="AD63" s="1" t="str">
        <f aca="false">IF($Y63="","",IF($AA63&gt;$R63,"Pass","Fail"))</f>
        <v/>
      </c>
      <c r="AE63" s="1" t="str">
        <f aca="false">IF($Y63="","",IF($AA63&gt;=$R63,"Pass","Fail"))</f>
        <v/>
      </c>
      <c r="AF63" s="1" t="str">
        <f aca="false">IF($Y63="","",IF($AA63&lt;=$S63,"Pass","Fail"))</f>
        <v/>
      </c>
      <c r="AG63" s="1" t="str">
        <f aca="false">IF($Y63="","",IF($AA63&lt;$S63,"Pass","Fail"))</f>
        <v/>
      </c>
      <c r="AH63" s="23" t="str">
        <f aca="true">INDIRECT(CHOOSE(MATCH($T63,{"±","&gt;","≥","≤","&lt;"},0), "AC", "AD", "AE", "AF", "AG") &amp; ROW())</f>
        <v/>
      </c>
      <c r="AI63" s="56" t="str">
        <f aca="false">IF($X63="Not Significant","No Further Action Required",
IF($AH63="","",
IF(AND($AH63="Pass",$L63="0 - Passed "),"Analysis performed; no further action required.",
IF(AND($AH63="Fail",$L63="1 - Failed "),"Analysis performed; no further action required.",
IF(AND($AH63="Pass",$L63="2 - Limited In Use "),"Analysis performed; no further action required.",
IF(AND($AH63="Fail",$L63="3 - Adjusted "),"Analysis performed; no further action required.",
"Unit fails analysis; TSM determination required."))))))</f>
        <v/>
      </c>
      <c r="AJ63" s="58"/>
    </row>
    <row r="64" customFormat="false" ht="15" hidden="false" customHeight="false" outlineLevel="0" collapsed="false">
      <c r="A64" s="56"/>
      <c r="E64" s="57" t="str">
        <f aca="false">IF(AND($F64="",$G64=""),"",IF($G64="",$F64,HYPERLINK($G64,$F64)))</f>
        <v/>
      </c>
      <c r="H64" s="1" t="str">
        <f aca="false">IF($I64="","None Attached",IF(LEFT($I64,5)="https",HYPERLINK($I64,"Datasheet"),HYPERLINK(_xlfn.CONCAT("https://",$I64),"Datasheet")))</f>
        <v>None Attached</v>
      </c>
      <c r="M64" s="56"/>
      <c r="P64" s="58"/>
      <c r="Q64" s="1" t="n">
        <f aca="false">$M64-$N64</f>
        <v>0</v>
      </c>
      <c r="R64" s="56"/>
      <c r="T64" s="59" t="s">
        <v>15</v>
      </c>
      <c r="U64" s="1" t="n">
        <f aca="false">$S64-$R64</f>
        <v>0</v>
      </c>
      <c r="V64" s="1" t="n">
        <f aca="false">IF($T64="±",$Q64*2,$Q64)</f>
        <v>0</v>
      </c>
      <c r="W64" s="60" t="str">
        <f aca="false">IFERROR($U64/ABS($V64),"N/A")</f>
        <v>N/A</v>
      </c>
      <c r="X64" s="61" t="str">
        <f aca="false">IF(OR($W64="N/A",$R64="",$S64=""),"N/A",IF($W64&gt;=4,"Not Significant",IF($W64&gt;=2,"Semi-Significant","Significant")))</f>
        <v>N/A</v>
      </c>
      <c r="Z64" s="1" t="str">
        <f aca="false">IF($D64="Z540.1 w/data",0,"")</f>
        <v/>
      </c>
      <c r="AA64" s="1" t="e">
        <f aca="false">$Y64+$Q64+$Z64</f>
        <v>#VALUE!</v>
      </c>
      <c r="AB64" s="1" t="n">
        <f aca="false">$N64+$Q64</f>
        <v>0</v>
      </c>
      <c r="AC64" s="1" t="str">
        <f aca="false">IF($Y64="","",IF(AND($AA64&gt;=$R64,$AA64&lt;=$S64),"Pass","Fail"))</f>
        <v/>
      </c>
      <c r="AD64" s="1" t="str">
        <f aca="false">IF($Y64="","",IF($AA64&gt;$R64,"Pass","Fail"))</f>
        <v/>
      </c>
      <c r="AE64" s="1" t="str">
        <f aca="false">IF($Y64="","",IF($AA64&gt;=$R64,"Pass","Fail"))</f>
        <v/>
      </c>
      <c r="AF64" s="1" t="str">
        <f aca="false">IF($Y64="","",IF($AA64&lt;=$S64,"Pass","Fail"))</f>
        <v/>
      </c>
      <c r="AG64" s="1" t="str">
        <f aca="false">IF($Y64="","",IF($AA64&lt;$S64,"Pass","Fail"))</f>
        <v/>
      </c>
      <c r="AH64" s="23" t="str">
        <f aca="true">INDIRECT(CHOOSE(MATCH($T64,{"±","&gt;","≥","≤","&lt;"},0), "AC", "AD", "AE", "AF", "AG") &amp; ROW())</f>
        <v/>
      </c>
      <c r="AI64" s="56" t="str">
        <f aca="false">IF($X64="Not Significant","No Further Action Required",
IF($AH64="","",
IF(AND($AH64="Pass",$L64="0 - Passed "),"Analysis performed; no further action required.",
IF(AND($AH64="Fail",$L64="1 - Failed "),"Analysis performed; no further action required.",
IF(AND($AH64="Pass",$L64="2 - Limited In Use "),"Analysis performed; no further action required.",
IF(AND($AH64="Fail",$L64="3 - Adjusted "),"Analysis performed; no further action required.",
"Unit fails analysis; TSM determination required."))))))</f>
        <v/>
      </c>
      <c r="AJ64" s="58"/>
    </row>
    <row r="65" customFormat="false" ht="15" hidden="false" customHeight="false" outlineLevel="0" collapsed="false">
      <c r="A65" s="56"/>
      <c r="E65" s="57" t="str">
        <f aca="false">IF(AND($F65="",$G65=""),"",IF($G65="",$F65,HYPERLINK($G65,$F65)))</f>
        <v/>
      </c>
      <c r="H65" s="1" t="str">
        <f aca="false">IF($I65="","None Attached",IF(LEFT($I65,5)="https",HYPERLINK($I65,"Datasheet"),HYPERLINK(_xlfn.CONCAT("https://",$I65),"Datasheet")))</f>
        <v>None Attached</v>
      </c>
      <c r="M65" s="56"/>
      <c r="P65" s="58"/>
      <c r="Q65" s="1" t="n">
        <f aca="false">$M65-$N65</f>
        <v>0</v>
      </c>
      <c r="R65" s="56"/>
      <c r="T65" s="59" t="s">
        <v>15</v>
      </c>
      <c r="U65" s="1" t="n">
        <f aca="false">$S65-$R65</f>
        <v>0</v>
      </c>
      <c r="V65" s="1" t="n">
        <f aca="false">IF($T65="±",$Q65*2,$Q65)</f>
        <v>0</v>
      </c>
      <c r="W65" s="60" t="str">
        <f aca="false">IFERROR($U65/ABS($V65),"N/A")</f>
        <v>N/A</v>
      </c>
      <c r="X65" s="61" t="str">
        <f aca="false">IF(OR($W65="N/A",$R65="",$S65=""),"N/A",IF($W65&gt;=4,"Not Significant",IF($W65&gt;=2,"Semi-Significant","Significant")))</f>
        <v>N/A</v>
      </c>
      <c r="Z65" s="1" t="str">
        <f aca="false">IF($D65="Z540.1 w/data",0,"")</f>
        <v/>
      </c>
      <c r="AA65" s="1" t="e">
        <f aca="false">$Y65+$Q65+$Z65</f>
        <v>#VALUE!</v>
      </c>
      <c r="AB65" s="1" t="n">
        <f aca="false">$N65+$Q65</f>
        <v>0</v>
      </c>
      <c r="AC65" s="1" t="str">
        <f aca="false">IF($Y65="","",IF(AND($AA65&gt;=$R65,$AA65&lt;=$S65),"Pass","Fail"))</f>
        <v/>
      </c>
      <c r="AD65" s="1" t="str">
        <f aca="false">IF($Y65="","",IF($AA65&gt;$R65,"Pass","Fail"))</f>
        <v/>
      </c>
      <c r="AE65" s="1" t="str">
        <f aca="false">IF($Y65="","",IF($AA65&gt;=$R65,"Pass","Fail"))</f>
        <v/>
      </c>
      <c r="AF65" s="1" t="str">
        <f aca="false">IF($Y65="","",IF($AA65&lt;=$S65,"Pass","Fail"))</f>
        <v/>
      </c>
      <c r="AG65" s="1" t="str">
        <f aca="false">IF($Y65="","",IF($AA65&lt;$S65,"Pass","Fail"))</f>
        <v/>
      </c>
      <c r="AH65" s="23" t="str">
        <f aca="true">INDIRECT(CHOOSE(MATCH($T65,{"±","&gt;","≥","≤","&lt;"},0), "AC", "AD", "AE", "AF", "AG") &amp; ROW())</f>
        <v/>
      </c>
      <c r="AI65" s="56" t="str">
        <f aca="false">IF($X65="Not Significant","No Further Action Required",
IF($AH65="","",
IF(AND($AH65="Pass",$L65="0 - Passed "),"Analysis performed; no further action required.",
IF(AND($AH65="Fail",$L65="1 - Failed "),"Analysis performed; no further action required.",
IF(AND($AH65="Pass",$L65="2 - Limited In Use "),"Analysis performed; no further action required.",
IF(AND($AH65="Fail",$L65="3 - Adjusted "),"Analysis performed; no further action required.",
"Unit fails analysis; TSM determination required."))))))</f>
        <v/>
      </c>
      <c r="AJ65" s="58"/>
    </row>
    <row r="66" customFormat="false" ht="15" hidden="false" customHeight="false" outlineLevel="0" collapsed="false">
      <c r="A66" s="56"/>
      <c r="E66" s="57" t="str">
        <f aca="false">IF(AND($F66="",$G66=""),"",IF($G66="",$F66,HYPERLINK($G66,$F66)))</f>
        <v/>
      </c>
      <c r="H66" s="1" t="str">
        <f aca="false">IF($I66="","None Attached",IF(LEFT($I66,5)="https",HYPERLINK($I66,"Datasheet"),HYPERLINK(_xlfn.CONCAT("https://",$I66),"Datasheet")))</f>
        <v>None Attached</v>
      </c>
      <c r="M66" s="56"/>
      <c r="P66" s="58"/>
      <c r="Q66" s="1" t="n">
        <f aca="false">$M66-$N66</f>
        <v>0</v>
      </c>
      <c r="R66" s="56"/>
      <c r="T66" s="59" t="s">
        <v>15</v>
      </c>
      <c r="U66" s="1" t="n">
        <f aca="false">$S66-$R66</f>
        <v>0</v>
      </c>
      <c r="V66" s="1" t="n">
        <f aca="false">IF($T66="±",$Q66*2,$Q66)</f>
        <v>0</v>
      </c>
      <c r="W66" s="60" t="str">
        <f aca="false">IFERROR($U66/ABS($V66),"N/A")</f>
        <v>N/A</v>
      </c>
      <c r="X66" s="61" t="str">
        <f aca="false">IF(OR($W66="N/A",$R66="",$S66=""),"N/A",IF($W66&gt;=4,"Not Significant",IF($W66&gt;=2,"Semi-Significant","Significant")))</f>
        <v>N/A</v>
      </c>
      <c r="Z66" s="1" t="str">
        <f aca="false">IF($D66="Z540.1 w/data",0,"")</f>
        <v/>
      </c>
      <c r="AA66" s="1" t="e">
        <f aca="false">$Y66+$Q66+$Z66</f>
        <v>#VALUE!</v>
      </c>
      <c r="AB66" s="1" t="n">
        <f aca="false">$N66+$Q66</f>
        <v>0</v>
      </c>
      <c r="AC66" s="1" t="str">
        <f aca="false">IF($Y66="","",IF(AND($AA66&gt;=$R66,$AA66&lt;=$S66),"Pass","Fail"))</f>
        <v/>
      </c>
      <c r="AD66" s="1" t="str">
        <f aca="false">IF($Y66="","",IF($AA66&gt;$R66,"Pass","Fail"))</f>
        <v/>
      </c>
      <c r="AE66" s="1" t="str">
        <f aca="false">IF($Y66="","",IF($AA66&gt;=$R66,"Pass","Fail"))</f>
        <v/>
      </c>
      <c r="AF66" s="1" t="str">
        <f aca="false">IF($Y66="","",IF($AA66&lt;=$S66,"Pass","Fail"))</f>
        <v/>
      </c>
      <c r="AG66" s="1" t="str">
        <f aca="false">IF($Y66="","",IF($AA66&lt;$S66,"Pass","Fail"))</f>
        <v/>
      </c>
      <c r="AH66" s="23" t="str">
        <f aca="true">INDIRECT(CHOOSE(MATCH($T66,{"±","&gt;","≥","≤","&lt;"},0), "AC", "AD", "AE", "AF", "AG") &amp; ROW())</f>
        <v/>
      </c>
      <c r="AI66" s="56" t="str">
        <f aca="false">IF($X66="Not Significant","No Further Action Required",
IF($AH66="","",
IF(AND($AH66="Pass",$L66="0 - Passed "),"Analysis performed; no further action required.",
IF(AND($AH66="Fail",$L66="1 - Failed "),"Analysis performed; no further action required.",
IF(AND($AH66="Pass",$L66="2 - Limited In Use "),"Analysis performed; no further action required.",
IF(AND($AH66="Fail",$L66="3 - Adjusted "),"Analysis performed; no further action required.",
"Unit fails analysis; TSM determination required."))))))</f>
        <v/>
      </c>
      <c r="AJ66" s="58"/>
    </row>
    <row r="67" customFormat="false" ht="15" hidden="false" customHeight="false" outlineLevel="0" collapsed="false">
      <c r="A67" s="56"/>
      <c r="E67" s="57" t="str">
        <f aca="false">IF(AND($F67="",$G67=""),"",IF($G67="",$F67,HYPERLINK($G67,$F67)))</f>
        <v/>
      </c>
      <c r="H67" s="1" t="str">
        <f aca="false">IF($I67="","None Attached",IF(LEFT($I67,5)="https",HYPERLINK($I67,"Datasheet"),HYPERLINK(_xlfn.CONCAT("https://",$I67),"Datasheet")))</f>
        <v>None Attached</v>
      </c>
      <c r="M67" s="56"/>
      <c r="P67" s="58"/>
      <c r="Q67" s="1" t="n">
        <f aca="false">$M67-$N67</f>
        <v>0</v>
      </c>
      <c r="R67" s="56"/>
      <c r="T67" s="59" t="s">
        <v>15</v>
      </c>
      <c r="U67" s="1" t="n">
        <f aca="false">$S67-$R67</f>
        <v>0</v>
      </c>
      <c r="V67" s="1" t="n">
        <f aca="false">IF($T67="±",$Q67*2,$Q67)</f>
        <v>0</v>
      </c>
      <c r="W67" s="60" t="str">
        <f aca="false">IFERROR($U67/ABS($V67),"N/A")</f>
        <v>N/A</v>
      </c>
      <c r="X67" s="61" t="str">
        <f aca="false">IF(OR($W67="N/A",$R67="",$S67=""),"N/A",IF($W67&gt;=4,"Not Significant",IF($W67&gt;=2,"Semi-Significant","Significant")))</f>
        <v>N/A</v>
      </c>
      <c r="Z67" s="1" t="str">
        <f aca="false">IF($D67="Z540.1 w/data",0,"")</f>
        <v/>
      </c>
      <c r="AA67" s="1" t="e">
        <f aca="false">$Y67+$Q67+$Z67</f>
        <v>#VALUE!</v>
      </c>
      <c r="AB67" s="1" t="n">
        <f aca="false">$N67+$Q67</f>
        <v>0</v>
      </c>
      <c r="AC67" s="1" t="str">
        <f aca="false">IF($Y67="","",IF(AND($AA67&gt;=$R67,$AA67&lt;=$S67),"Pass","Fail"))</f>
        <v/>
      </c>
      <c r="AD67" s="1" t="str">
        <f aca="false">IF($Y67="","",IF($AA67&gt;$R67,"Pass","Fail"))</f>
        <v/>
      </c>
      <c r="AE67" s="1" t="str">
        <f aca="false">IF($Y67="","",IF($AA67&gt;=$R67,"Pass","Fail"))</f>
        <v/>
      </c>
      <c r="AF67" s="1" t="str">
        <f aca="false">IF($Y67="","",IF($AA67&lt;=$S67,"Pass","Fail"))</f>
        <v/>
      </c>
      <c r="AG67" s="1" t="str">
        <f aca="false">IF($Y67="","",IF($AA67&lt;$S67,"Pass","Fail"))</f>
        <v/>
      </c>
      <c r="AH67" s="23" t="str">
        <f aca="true">INDIRECT(CHOOSE(MATCH($T67,{"±","&gt;","≥","≤","&lt;"},0), "AC", "AD", "AE", "AF", "AG") &amp; ROW())</f>
        <v/>
      </c>
      <c r="AI67" s="56" t="str">
        <f aca="false">IF($X67="Not Significant","No Further Action Required",
IF($AH67="","",
IF(AND($AH67="Pass",$L67="0 - Passed "),"Analysis performed; no further action required.",
IF(AND($AH67="Fail",$L67="1 - Failed "),"Analysis performed; no further action required.",
IF(AND($AH67="Pass",$L67="2 - Limited In Use "),"Analysis performed; no further action required.",
IF(AND($AH67="Fail",$L67="3 - Adjusted "),"Analysis performed; no further action required.",
"Unit fails analysis; TSM determination required."))))))</f>
        <v/>
      </c>
      <c r="AJ67" s="58"/>
    </row>
    <row r="68" customFormat="false" ht="15" hidden="false" customHeight="false" outlineLevel="0" collapsed="false">
      <c r="A68" s="56"/>
      <c r="E68" s="57" t="str">
        <f aca="false">IF(AND($F68="",$G68=""),"",IF($G68="",$F68,HYPERLINK($G68,$F68)))</f>
        <v/>
      </c>
      <c r="H68" s="1" t="str">
        <f aca="false">IF($I68="","None Attached",IF(LEFT($I68,5)="https",HYPERLINK($I68,"Datasheet"),HYPERLINK(_xlfn.CONCAT("https://",$I68),"Datasheet")))</f>
        <v>None Attached</v>
      </c>
      <c r="M68" s="56"/>
      <c r="P68" s="58"/>
      <c r="Q68" s="1" t="n">
        <f aca="false">$M68-$N68</f>
        <v>0</v>
      </c>
      <c r="R68" s="56"/>
      <c r="T68" s="59" t="s">
        <v>15</v>
      </c>
      <c r="U68" s="1" t="n">
        <f aca="false">$S68-$R68</f>
        <v>0</v>
      </c>
      <c r="V68" s="1" t="n">
        <f aca="false">IF($T68="±",$Q68*2,$Q68)</f>
        <v>0</v>
      </c>
      <c r="W68" s="60" t="str">
        <f aca="false">IFERROR($U68/ABS($V68),"N/A")</f>
        <v>N/A</v>
      </c>
      <c r="X68" s="61" t="str">
        <f aca="false">IF(OR($W68="N/A",$R68="",$S68=""),"N/A",IF($W68&gt;=4,"Not Significant",IF($W68&gt;=2,"Semi-Significant","Significant")))</f>
        <v>N/A</v>
      </c>
      <c r="Z68" s="1" t="str">
        <f aca="false">IF($D68="Z540.1 w/data",0,"")</f>
        <v/>
      </c>
      <c r="AA68" s="1" t="e">
        <f aca="false">$Y68+$Q68+$Z68</f>
        <v>#VALUE!</v>
      </c>
      <c r="AB68" s="1" t="n">
        <f aca="false">$N68+$Q68</f>
        <v>0</v>
      </c>
      <c r="AC68" s="1" t="str">
        <f aca="false">IF($Y68="","",IF(AND($AA68&gt;=$R68,$AA68&lt;=$S68),"Pass","Fail"))</f>
        <v/>
      </c>
      <c r="AD68" s="1" t="str">
        <f aca="false">IF($Y68="","",IF($AA68&gt;$R68,"Pass","Fail"))</f>
        <v/>
      </c>
      <c r="AE68" s="1" t="str">
        <f aca="false">IF($Y68="","",IF($AA68&gt;=$R68,"Pass","Fail"))</f>
        <v/>
      </c>
      <c r="AF68" s="1" t="str">
        <f aca="false">IF($Y68="","",IF($AA68&lt;=$S68,"Pass","Fail"))</f>
        <v/>
      </c>
      <c r="AG68" s="1" t="str">
        <f aca="false">IF($Y68="","",IF($AA68&lt;$S68,"Pass","Fail"))</f>
        <v/>
      </c>
      <c r="AH68" s="23" t="str">
        <f aca="true">INDIRECT(CHOOSE(MATCH($T68,{"±","&gt;","≥","≤","&lt;"},0), "AC", "AD", "AE", "AF", "AG") &amp; ROW())</f>
        <v/>
      </c>
      <c r="AI68" s="56" t="str">
        <f aca="false">IF($X68="Not Significant","No Further Action Required",
IF($AH68="","",
IF(AND($AH68="Pass",$L68="0 - Passed "),"Analysis performed; no further action required.",
IF(AND($AH68="Fail",$L68="1 - Failed "),"Analysis performed; no further action required.",
IF(AND($AH68="Pass",$L68="2 - Limited In Use "),"Analysis performed; no further action required.",
IF(AND($AH68="Fail",$L68="3 - Adjusted "),"Analysis performed; no further action required.",
"Unit fails analysis; TSM determination required."))))))</f>
        <v/>
      </c>
      <c r="AJ68" s="58"/>
    </row>
    <row r="69" customFormat="false" ht="15" hidden="false" customHeight="false" outlineLevel="0" collapsed="false">
      <c r="A69" s="56"/>
      <c r="E69" s="57" t="str">
        <f aca="false">IF(AND($F69="",$G69=""),"",IF($G69="",$F69,HYPERLINK($G69,$F69)))</f>
        <v/>
      </c>
      <c r="H69" s="1" t="str">
        <f aca="false">IF($I69="","None Attached",IF(LEFT($I69,5)="https",HYPERLINK($I69,"Datasheet"),HYPERLINK(_xlfn.CONCAT("https://",$I69),"Datasheet")))</f>
        <v>None Attached</v>
      </c>
      <c r="M69" s="56"/>
      <c r="P69" s="58"/>
      <c r="Q69" s="1" t="n">
        <f aca="false">$M69-$N69</f>
        <v>0</v>
      </c>
      <c r="R69" s="56"/>
      <c r="T69" s="59" t="s">
        <v>15</v>
      </c>
      <c r="U69" s="1" t="n">
        <f aca="false">$S69-$R69</f>
        <v>0</v>
      </c>
      <c r="V69" s="1" t="n">
        <f aca="false">IF($T69="±",$Q69*2,$Q69)</f>
        <v>0</v>
      </c>
      <c r="W69" s="60" t="str">
        <f aca="false">IFERROR($U69/ABS($V69),"N/A")</f>
        <v>N/A</v>
      </c>
      <c r="X69" s="61" t="str">
        <f aca="false">IF(OR($W69="N/A",$R69="",$S69=""),"N/A",IF($W69&gt;=4,"Not Significant",IF($W69&gt;=2,"Semi-Significant","Significant")))</f>
        <v>N/A</v>
      </c>
      <c r="Z69" s="1" t="str">
        <f aca="false">IF($D69="Z540.1 w/data",0,"")</f>
        <v/>
      </c>
      <c r="AA69" s="1" t="e">
        <f aca="false">$Y69+$Q69+$Z69</f>
        <v>#VALUE!</v>
      </c>
      <c r="AB69" s="1" t="n">
        <f aca="false">$N69+$Q69</f>
        <v>0</v>
      </c>
      <c r="AC69" s="1" t="str">
        <f aca="false">IF($Y69="","",IF(AND($AA69&gt;=$R69,$AA69&lt;=$S69),"Pass","Fail"))</f>
        <v/>
      </c>
      <c r="AD69" s="1" t="str">
        <f aca="false">IF($Y69="","",IF($AA69&gt;$R69,"Pass","Fail"))</f>
        <v/>
      </c>
      <c r="AE69" s="1" t="str">
        <f aca="false">IF($Y69="","",IF($AA69&gt;=$R69,"Pass","Fail"))</f>
        <v/>
      </c>
      <c r="AF69" s="1" t="str">
        <f aca="false">IF($Y69="","",IF($AA69&lt;=$S69,"Pass","Fail"))</f>
        <v/>
      </c>
      <c r="AG69" s="1" t="str">
        <f aca="false">IF($Y69="","",IF($AA69&lt;$S69,"Pass","Fail"))</f>
        <v/>
      </c>
      <c r="AH69" s="23" t="str">
        <f aca="true">INDIRECT(CHOOSE(MATCH($T69,{"±","&gt;","≥","≤","&lt;"},0), "AC", "AD", "AE", "AF", "AG") &amp; ROW())</f>
        <v/>
      </c>
      <c r="AI69" s="56" t="str">
        <f aca="false">IF($X69="Not Significant","No Further Action Required",
IF($AH69="","",
IF(AND($AH69="Pass",$L69="0 - Passed "),"Analysis performed; no further action required.",
IF(AND($AH69="Fail",$L69="1 - Failed "),"Analysis performed; no further action required.",
IF(AND($AH69="Pass",$L69="2 - Limited In Use "),"Analysis performed; no further action required.",
IF(AND($AH69="Fail",$L69="3 - Adjusted "),"Analysis performed; no further action required.",
"Unit fails analysis; TSM determination required."))))))</f>
        <v/>
      </c>
      <c r="AJ69" s="58"/>
    </row>
    <row r="70" customFormat="false" ht="15" hidden="false" customHeight="false" outlineLevel="0" collapsed="false">
      <c r="A70" s="56"/>
      <c r="E70" s="57" t="str">
        <f aca="false">IF(AND($F70="",$G70=""),"",IF($G70="",$F70,HYPERLINK($G70,$F70)))</f>
        <v/>
      </c>
      <c r="H70" s="1" t="str">
        <f aca="false">IF($I70="","None Attached",IF(LEFT($I70,5)="https",HYPERLINK($I70,"Datasheet"),HYPERLINK(_xlfn.CONCAT("https://",$I70),"Datasheet")))</f>
        <v>None Attached</v>
      </c>
      <c r="M70" s="56"/>
      <c r="P70" s="58"/>
      <c r="Q70" s="1" t="n">
        <f aca="false">$M70-$N70</f>
        <v>0</v>
      </c>
      <c r="R70" s="56"/>
      <c r="T70" s="59" t="s">
        <v>15</v>
      </c>
      <c r="U70" s="1" t="n">
        <f aca="false">$S70-$R70</f>
        <v>0</v>
      </c>
      <c r="V70" s="1" t="n">
        <f aca="false">IF($T70="±",$Q70*2,$Q70)</f>
        <v>0</v>
      </c>
      <c r="W70" s="60" t="str">
        <f aca="false">IFERROR($U70/ABS($V70),"N/A")</f>
        <v>N/A</v>
      </c>
      <c r="X70" s="61" t="str">
        <f aca="false">IF(OR($W70="N/A",$R70="",$S70=""),"N/A",IF($W70&gt;=4,"Not Significant",IF($W70&gt;=2,"Semi-Significant","Significant")))</f>
        <v>N/A</v>
      </c>
      <c r="Z70" s="1" t="str">
        <f aca="false">IF($D70="Z540.1 w/data",0,"")</f>
        <v/>
      </c>
      <c r="AA70" s="1" t="e">
        <f aca="false">$Y70+$Q70+$Z70</f>
        <v>#VALUE!</v>
      </c>
      <c r="AB70" s="1" t="n">
        <f aca="false">$N70+$Q70</f>
        <v>0</v>
      </c>
      <c r="AC70" s="1" t="str">
        <f aca="false">IF($Y70="","",IF(AND($AA70&gt;=$R70,$AA70&lt;=$S70),"Pass","Fail"))</f>
        <v/>
      </c>
      <c r="AD70" s="1" t="str">
        <f aca="false">IF($Y70="","",IF($AA70&gt;$R70,"Pass","Fail"))</f>
        <v/>
      </c>
      <c r="AE70" s="1" t="str">
        <f aca="false">IF($Y70="","",IF($AA70&gt;=$R70,"Pass","Fail"))</f>
        <v/>
      </c>
      <c r="AF70" s="1" t="str">
        <f aca="false">IF($Y70="","",IF($AA70&lt;=$S70,"Pass","Fail"))</f>
        <v/>
      </c>
      <c r="AG70" s="1" t="str">
        <f aca="false">IF($Y70="","",IF($AA70&lt;$S70,"Pass","Fail"))</f>
        <v/>
      </c>
      <c r="AH70" s="23" t="str">
        <f aca="true">INDIRECT(CHOOSE(MATCH($T70,{"±","&gt;","≥","≤","&lt;"},0), "AC", "AD", "AE", "AF", "AG") &amp; ROW())</f>
        <v/>
      </c>
      <c r="AI70" s="56" t="str">
        <f aca="false">IF($X70="Not Significant","No Further Action Required",
IF($AH70="","",
IF(AND($AH70="Pass",$L70="0 - Passed "),"Analysis performed; no further action required.",
IF(AND($AH70="Fail",$L70="1 - Failed "),"Analysis performed; no further action required.",
IF(AND($AH70="Pass",$L70="2 - Limited In Use "),"Analysis performed; no further action required.",
IF(AND($AH70="Fail",$L70="3 - Adjusted "),"Analysis performed; no further action required.",
"Unit fails analysis; TSM determination required."))))))</f>
        <v/>
      </c>
      <c r="AJ70" s="58"/>
    </row>
    <row r="71" customFormat="false" ht="15" hidden="false" customHeight="false" outlineLevel="0" collapsed="false">
      <c r="A71" s="56"/>
      <c r="E71" s="57" t="str">
        <f aca="false">IF(AND($F71="",$G71=""),"",IF($G71="",$F71,HYPERLINK($G71,$F71)))</f>
        <v/>
      </c>
      <c r="H71" s="1" t="str">
        <f aca="false">IF($I71="","None Attached",IF(LEFT($I71,5)="https",HYPERLINK($I71,"Datasheet"),HYPERLINK(_xlfn.CONCAT("https://",$I71),"Datasheet")))</f>
        <v>None Attached</v>
      </c>
      <c r="M71" s="56"/>
      <c r="P71" s="58"/>
      <c r="Q71" s="1" t="n">
        <f aca="false">$M71-$N71</f>
        <v>0</v>
      </c>
      <c r="R71" s="56"/>
      <c r="T71" s="59" t="s">
        <v>15</v>
      </c>
      <c r="U71" s="1" t="n">
        <f aca="false">$S71-$R71</f>
        <v>0</v>
      </c>
      <c r="V71" s="1" t="n">
        <f aca="false">IF($T71="±",$Q71*2,$Q71)</f>
        <v>0</v>
      </c>
      <c r="W71" s="60" t="str">
        <f aca="false">IFERROR($U71/ABS($V71),"N/A")</f>
        <v>N/A</v>
      </c>
      <c r="X71" s="61" t="str">
        <f aca="false">IF(OR($W71="N/A",$R71="",$S71=""),"N/A",IF($W71&gt;=4,"Not Significant",IF($W71&gt;=2,"Semi-Significant","Significant")))</f>
        <v>N/A</v>
      </c>
      <c r="Z71" s="1" t="str">
        <f aca="false">IF($D71="Z540.1 w/data",0,"")</f>
        <v/>
      </c>
      <c r="AA71" s="1" t="e">
        <f aca="false">$Y71+$Q71+$Z71</f>
        <v>#VALUE!</v>
      </c>
      <c r="AB71" s="1" t="n">
        <f aca="false">$N71+$Q71</f>
        <v>0</v>
      </c>
      <c r="AC71" s="1" t="str">
        <f aca="false">IF($Y71="","",IF(AND($AA71&gt;=$R71,$AA71&lt;=$S71),"Pass","Fail"))</f>
        <v/>
      </c>
      <c r="AD71" s="1" t="str">
        <f aca="false">IF($Y71="","",IF($AA71&gt;$R71,"Pass","Fail"))</f>
        <v/>
      </c>
      <c r="AE71" s="1" t="str">
        <f aca="false">IF($Y71="","",IF($AA71&gt;=$R71,"Pass","Fail"))</f>
        <v/>
      </c>
      <c r="AF71" s="1" t="str">
        <f aca="false">IF($Y71="","",IF($AA71&lt;=$S71,"Pass","Fail"))</f>
        <v/>
      </c>
      <c r="AG71" s="1" t="str">
        <f aca="false">IF($Y71="","",IF($AA71&lt;$S71,"Pass","Fail"))</f>
        <v/>
      </c>
      <c r="AH71" s="23" t="str">
        <f aca="true">INDIRECT(CHOOSE(MATCH($T71,{"±","&gt;","≥","≤","&lt;"},0), "AC", "AD", "AE", "AF", "AG") &amp; ROW())</f>
        <v/>
      </c>
      <c r="AI71" s="56" t="str">
        <f aca="false">IF($X71="Not Significant","No Further Action Required",
IF($AH71="","",
IF(AND($AH71="Pass",$L71="0 - Passed "),"Analysis performed; no further action required.",
IF(AND($AH71="Fail",$L71="1 - Failed "),"Analysis performed; no further action required.",
IF(AND($AH71="Pass",$L71="2 - Limited In Use "),"Analysis performed; no further action required.",
IF(AND($AH71="Fail",$L71="3 - Adjusted "),"Analysis performed; no further action required.",
"Unit fails analysis; TSM determination required."))))))</f>
        <v/>
      </c>
      <c r="AJ71" s="58"/>
    </row>
    <row r="72" customFormat="false" ht="15" hidden="false" customHeight="false" outlineLevel="0" collapsed="false">
      <c r="A72" s="56"/>
      <c r="E72" s="57" t="str">
        <f aca="false">IF(AND($F72="",$G72=""),"",IF($G72="",$F72,HYPERLINK($G72,$F72)))</f>
        <v/>
      </c>
      <c r="H72" s="1" t="str">
        <f aca="false">IF($I72="","None Attached",IF(LEFT($I72,5)="https",HYPERLINK($I72,"Datasheet"),HYPERLINK(_xlfn.CONCAT("https://",$I72),"Datasheet")))</f>
        <v>None Attached</v>
      </c>
      <c r="M72" s="56"/>
      <c r="P72" s="58"/>
      <c r="Q72" s="1" t="n">
        <f aca="false">$M72-$N72</f>
        <v>0</v>
      </c>
      <c r="R72" s="56"/>
      <c r="T72" s="59" t="s">
        <v>15</v>
      </c>
      <c r="U72" s="1" t="n">
        <f aca="false">$S72-$R72</f>
        <v>0</v>
      </c>
      <c r="V72" s="1" t="n">
        <f aca="false">IF($T72="±",$Q72*2,$Q72)</f>
        <v>0</v>
      </c>
      <c r="W72" s="60" t="str">
        <f aca="false">IFERROR($U72/ABS($V72),"N/A")</f>
        <v>N/A</v>
      </c>
      <c r="X72" s="61" t="str">
        <f aca="false">IF(OR($W72="N/A",$R72="",$S72=""),"N/A",IF($W72&gt;=4,"Not Significant",IF($W72&gt;=2,"Semi-Significant","Significant")))</f>
        <v>N/A</v>
      </c>
      <c r="Z72" s="1" t="str">
        <f aca="false">IF($D72="Z540.1 w/data",0,"")</f>
        <v/>
      </c>
      <c r="AA72" s="1" t="e">
        <f aca="false">$Y72+$Q72+$Z72</f>
        <v>#VALUE!</v>
      </c>
      <c r="AB72" s="1" t="n">
        <f aca="false">$N72+$Q72</f>
        <v>0</v>
      </c>
      <c r="AC72" s="1" t="str">
        <f aca="false">IF($Y72="","",IF(AND($AA72&gt;=$R72,$AA72&lt;=$S72),"Pass","Fail"))</f>
        <v/>
      </c>
      <c r="AD72" s="1" t="str">
        <f aca="false">IF($Y72="","",IF($AA72&gt;$R72,"Pass","Fail"))</f>
        <v/>
      </c>
      <c r="AE72" s="1" t="str">
        <f aca="false">IF($Y72="","",IF($AA72&gt;=$R72,"Pass","Fail"))</f>
        <v/>
      </c>
      <c r="AF72" s="1" t="str">
        <f aca="false">IF($Y72="","",IF($AA72&lt;=$S72,"Pass","Fail"))</f>
        <v/>
      </c>
      <c r="AG72" s="1" t="str">
        <f aca="false">IF($Y72="","",IF($AA72&lt;$S72,"Pass","Fail"))</f>
        <v/>
      </c>
      <c r="AH72" s="23" t="str">
        <f aca="true">INDIRECT(CHOOSE(MATCH($T72,{"±","&gt;","≥","≤","&lt;"},0), "AC", "AD", "AE", "AF", "AG") &amp; ROW())</f>
        <v/>
      </c>
      <c r="AI72" s="56" t="str">
        <f aca="false">IF($X72="Not Significant","No Further Action Required",
IF($AH72="","",
IF(AND($AH72="Pass",$L72="0 - Passed "),"Analysis performed; no further action required.",
IF(AND($AH72="Fail",$L72="1 - Failed "),"Analysis performed; no further action required.",
IF(AND($AH72="Pass",$L72="2 - Limited In Use "),"Analysis performed; no further action required.",
IF(AND($AH72="Fail",$L72="3 - Adjusted "),"Analysis performed; no further action required.",
"Unit fails analysis; TSM determination required."))))))</f>
        <v/>
      </c>
      <c r="AJ72" s="58"/>
    </row>
    <row r="73" customFormat="false" ht="15" hidden="false" customHeight="false" outlineLevel="0" collapsed="false">
      <c r="A73" s="56"/>
      <c r="E73" s="57" t="str">
        <f aca="false">IF(AND($F73="",$G73=""),"",IF($G73="",$F73,HYPERLINK($G73,$F73)))</f>
        <v/>
      </c>
      <c r="H73" s="1" t="str">
        <f aca="false">IF($I73="","None Attached",IF(LEFT($I73,5)="https",HYPERLINK($I73,"Datasheet"),HYPERLINK(_xlfn.CONCAT("https://",$I73),"Datasheet")))</f>
        <v>None Attached</v>
      </c>
      <c r="M73" s="56"/>
      <c r="P73" s="58"/>
      <c r="Q73" s="1" t="n">
        <f aca="false">$M73-$N73</f>
        <v>0</v>
      </c>
      <c r="R73" s="56"/>
      <c r="T73" s="59" t="s">
        <v>15</v>
      </c>
      <c r="U73" s="1" t="n">
        <f aca="false">$S73-$R73</f>
        <v>0</v>
      </c>
      <c r="V73" s="1" t="n">
        <f aca="false">IF($T73="±",$Q73*2,$Q73)</f>
        <v>0</v>
      </c>
      <c r="W73" s="60" t="str">
        <f aca="false">IFERROR($U73/ABS($V73),"N/A")</f>
        <v>N/A</v>
      </c>
      <c r="X73" s="61" t="str">
        <f aca="false">IF(OR($W73="N/A",$R73="",$S73=""),"N/A",IF($W73&gt;=4,"Not Significant",IF($W73&gt;=2,"Semi-Significant","Significant")))</f>
        <v>N/A</v>
      </c>
      <c r="Z73" s="1" t="str">
        <f aca="false">IF($D73="Z540.1 w/data",0,"")</f>
        <v/>
      </c>
      <c r="AA73" s="1" t="e">
        <f aca="false">$Y73+$Q73+$Z73</f>
        <v>#VALUE!</v>
      </c>
      <c r="AB73" s="1" t="n">
        <f aca="false">$N73+$Q73</f>
        <v>0</v>
      </c>
      <c r="AC73" s="1" t="str">
        <f aca="false">IF($Y73="","",IF(AND($AA73&gt;=$R73,$AA73&lt;=$S73),"Pass","Fail"))</f>
        <v/>
      </c>
      <c r="AD73" s="1" t="str">
        <f aca="false">IF($Y73="","",IF($AA73&gt;$R73,"Pass","Fail"))</f>
        <v/>
      </c>
      <c r="AE73" s="1" t="str">
        <f aca="false">IF($Y73="","",IF($AA73&gt;=$R73,"Pass","Fail"))</f>
        <v/>
      </c>
      <c r="AF73" s="1" t="str">
        <f aca="false">IF($Y73="","",IF($AA73&lt;=$S73,"Pass","Fail"))</f>
        <v/>
      </c>
      <c r="AG73" s="1" t="str">
        <f aca="false">IF($Y73="","",IF($AA73&lt;$S73,"Pass","Fail"))</f>
        <v/>
      </c>
      <c r="AH73" s="23" t="str">
        <f aca="true">INDIRECT(CHOOSE(MATCH($T73,{"±","&gt;","≥","≤","&lt;"},0), "AC", "AD", "AE", "AF", "AG") &amp; ROW())</f>
        <v/>
      </c>
      <c r="AI73" s="56" t="str">
        <f aca="false">IF($X73="Not Significant","No Further Action Required",
IF($AH73="","",
IF(AND($AH73="Pass",$L73="0 - Passed "),"Analysis performed; no further action required.",
IF(AND($AH73="Fail",$L73="1 - Failed "),"Analysis performed; no further action required.",
IF(AND($AH73="Pass",$L73="2 - Limited In Use "),"Analysis performed; no further action required.",
IF(AND($AH73="Fail",$L73="3 - Adjusted "),"Analysis performed; no further action required.",
"Unit fails analysis; TSM determination required."))))))</f>
        <v/>
      </c>
      <c r="AJ73" s="58"/>
    </row>
    <row r="74" customFormat="false" ht="15" hidden="false" customHeight="false" outlineLevel="0" collapsed="false">
      <c r="A74" s="56"/>
      <c r="E74" s="57" t="str">
        <f aca="false">IF(AND($F74="",$G74=""),"",IF($G74="",$F74,HYPERLINK($G74,$F74)))</f>
        <v/>
      </c>
      <c r="H74" s="1" t="str">
        <f aca="false">IF($I74="","None Attached",IF(LEFT($I74,5)="https",HYPERLINK($I74,"Datasheet"),HYPERLINK(_xlfn.CONCAT("https://",$I74),"Datasheet")))</f>
        <v>None Attached</v>
      </c>
      <c r="M74" s="56"/>
      <c r="P74" s="58"/>
      <c r="Q74" s="1" t="n">
        <f aca="false">$M74-$N74</f>
        <v>0</v>
      </c>
      <c r="R74" s="56"/>
      <c r="T74" s="59" t="s">
        <v>15</v>
      </c>
      <c r="U74" s="1" t="n">
        <f aca="false">$S74-$R74</f>
        <v>0</v>
      </c>
      <c r="V74" s="1" t="n">
        <f aca="false">IF($T74="±",$Q74*2,$Q74)</f>
        <v>0</v>
      </c>
      <c r="W74" s="60" t="str">
        <f aca="false">IFERROR($U74/ABS($V74),"N/A")</f>
        <v>N/A</v>
      </c>
      <c r="X74" s="61" t="str">
        <f aca="false">IF(OR($W74="N/A",$R74="",$S74=""),"N/A",IF($W74&gt;=4,"Not Significant",IF($W74&gt;=2,"Semi-Significant","Significant")))</f>
        <v>N/A</v>
      </c>
      <c r="Z74" s="1" t="str">
        <f aca="false">IF($D74="Z540.1 w/data",0,"")</f>
        <v/>
      </c>
      <c r="AA74" s="1" t="e">
        <f aca="false">$Y74+$Q74+$Z74</f>
        <v>#VALUE!</v>
      </c>
      <c r="AB74" s="1" t="n">
        <f aca="false">$N74+$Q74</f>
        <v>0</v>
      </c>
      <c r="AC74" s="1" t="str">
        <f aca="false">IF($Y74="","",IF(AND($AA74&gt;=$R74,$AA74&lt;=$S74),"Pass","Fail"))</f>
        <v/>
      </c>
      <c r="AD74" s="1" t="str">
        <f aca="false">IF($Y74="","",IF($AA74&gt;$R74,"Pass","Fail"))</f>
        <v/>
      </c>
      <c r="AE74" s="1" t="str">
        <f aca="false">IF($Y74="","",IF($AA74&gt;=$R74,"Pass","Fail"))</f>
        <v/>
      </c>
      <c r="AF74" s="1" t="str">
        <f aca="false">IF($Y74="","",IF($AA74&lt;=$S74,"Pass","Fail"))</f>
        <v/>
      </c>
      <c r="AG74" s="1" t="str">
        <f aca="false">IF($Y74="","",IF($AA74&lt;$S74,"Pass","Fail"))</f>
        <v/>
      </c>
      <c r="AH74" s="23" t="str">
        <f aca="true">INDIRECT(CHOOSE(MATCH($T74,{"±","&gt;","≥","≤","&lt;"},0), "AC", "AD", "AE", "AF", "AG") &amp; ROW())</f>
        <v/>
      </c>
      <c r="AI74" s="56" t="str">
        <f aca="false">IF($X74="Not Significant","No Further Action Required",
IF($AH74="","",
IF(AND($AH74="Pass",$L74="0 - Passed "),"Analysis performed; no further action required.",
IF(AND($AH74="Fail",$L74="1 - Failed "),"Analysis performed; no further action required.",
IF(AND($AH74="Pass",$L74="2 - Limited In Use "),"Analysis performed; no further action required.",
IF(AND($AH74="Fail",$L74="3 - Adjusted "),"Analysis performed; no further action required.",
"Unit fails analysis; TSM determination required."))))))</f>
        <v/>
      </c>
      <c r="AJ74" s="58"/>
    </row>
    <row r="75" customFormat="false" ht="15" hidden="false" customHeight="false" outlineLevel="0" collapsed="false">
      <c r="A75" s="56"/>
      <c r="E75" s="57" t="str">
        <f aca="false">IF(AND($F75="",$G75=""),"",IF($G75="",$F75,HYPERLINK($G75,$F75)))</f>
        <v/>
      </c>
      <c r="H75" s="1" t="str">
        <f aca="false">IF($I75="","None Attached",IF(LEFT($I75,5)="https",HYPERLINK($I75,"Datasheet"),HYPERLINK(_xlfn.CONCAT("https://",$I75),"Datasheet")))</f>
        <v>None Attached</v>
      </c>
      <c r="M75" s="56"/>
      <c r="P75" s="58"/>
      <c r="Q75" s="1" t="n">
        <f aca="false">$M75-$N75</f>
        <v>0</v>
      </c>
      <c r="R75" s="56"/>
      <c r="T75" s="59" t="s">
        <v>15</v>
      </c>
      <c r="U75" s="1" t="n">
        <f aca="false">$S75-$R75</f>
        <v>0</v>
      </c>
      <c r="V75" s="1" t="n">
        <f aca="false">IF($T75="±",$Q75*2,$Q75)</f>
        <v>0</v>
      </c>
      <c r="W75" s="60" t="str">
        <f aca="false">IFERROR($U75/ABS($V75),"N/A")</f>
        <v>N/A</v>
      </c>
      <c r="X75" s="61" t="str">
        <f aca="false">IF(OR($W75="N/A",$R75="",$S75=""),"N/A",IF($W75&gt;=4,"Not Significant",IF($W75&gt;=2,"Semi-Significant","Significant")))</f>
        <v>N/A</v>
      </c>
      <c r="Z75" s="1" t="str">
        <f aca="false">IF($D75="Z540.1 w/data",0,"")</f>
        <v/>
      </c>
      <c r="AA75" s="1" t="e">
        <f aca="false">$Y75+$Q75+$Z75</f>
        <v>#VALUE!</v>
      </c>
      <c r="AB75" s="1" t="n">
        <f aca="false">$N75+$Q75</f>
        <v>0</v>
      </c>
      <c r="AC75" s="1" t="str">
        <f aca="false">IF($Y75="","",IF(AND($AA75&gt;=$R75,$AA75&lt;=$S75),"Pass","Fail"))</f>
        <v/>
      </c>
      <c r="AD75" s="1" t="str">
        <f aca="false">IF($Y75="","",IF($AA75&gt;$R75,"Pass","Fail"))</f>
        <v/>
      </c>
      <c r="AE75" s="1" t="str">
        <f aca="false">IF($Y75="","",IF($AA75&gt;=$R75,"Pass","Fail"))</f>
        <v/>
      </c>
      <c r="AF75" s="1" t="str">
        <f aca="false">IF($Y75="","",IF($AA75&lt;=$S75,"Pass","Fail"))</f>
        <v/>
      </c>
      <c r="AG75" s="1" t="str">
        <f aca="false">IF($Y75="","",IF($AA75&lt;$S75,"Pass","Fail"))</f>
        <v/>
      </c>
      <c r="AH75" s="23" t="str">
        <f aca="true">INDIRECT(CHOOSE(MATCH($T75,{"±","&gt;","≥","≤","&lt;"},0), "AC", "AD", "AE", "AF", "AG") &amp; ROW())</f>
        <v/>
      </c>
      <c r="AI75" s="56" t="str">
        <f aca="false">IF($X75="Not Significant","No Further Action Required",
IF($AH75="","",
IF(AND($AH75="Pass",$L75="0 - Passed "),"Analysis performed; no further action required.",
IF(AND($AH75="Fail",$L75="1 - Failed "),"Analysis performed; no further action required.",
IF(AND($AH75="Pass",$L75="2 - Limited In Use "),"Analysis performed; no further action required.",
IF(AND($AH75="Fail",$L75="3 - Adjusted "),"Analysis performed; no further action required.",
"Unit fails analysis; TSM determination required."))))))</f>
        <v/>
      </c>
      <c r="AJ75" s="58"/>
    </row>
    <row r="76" customFormat="false" ht="15" hidden="false" customHeight="false" outlineLevel="0" collapsed="false">
      <c r="A76" s="56"/>
      <c r="E76" s="57" t="str">
        <f aca="false">IF(AND($F76="",$G76=""),"",IF($G76="",$F76,HYPERLINK($G76,$F76)))</f>
        <v/>
      </c>
      <c r="H76" s="1" t="str">
        <f aca="false">IF($I76="","None Attached",IF(LEFT($I76,5)="https",HYPERLINK($I76,"Datasheet"),HYPERLINK(_xlfn.CONCAT("https://",$I76),"Datasheet")))</f>
        <v>None Attached</v>
      </c>
      <c r="M76" s="56"/>
      <c r="P76" s="58"/>
      <c r="Q76" s="1" t="n">
        <f aca="false">$M76-$N76</f>
        <v>0</v>
      </c>
      <c r="R76" s="56"/>
      <c r="T76" s="59" t="s">
        <v>15</v>
      </c>
      <c r="U76" s="1" t="n">
        <f aca="false">$S76-$R76</f>
        <v>0</v>
      </c>
      <c r="V76" s="1" t="n">
        <f aca="false">IF($T76="±",$Q76*2,$Q76)</f>
        <v>0</v>
      </c>
      <c r="W76" s="60" t="str">
        <f aca="false">IFERROR($U76/ABS($V76),"N/A")</f>
        <v>N/A</v>
      </c>
      <c r="X76" s="61" t="str">
        <f aca="false">IF(OR($W76="N/A",$R76="",$S76=""),"N/A",IF($W76&gt;=4,"Not Significant",IF($W76&gt;=2,"Semi-Significant","Significant")))</f>
        <v>N/A</v>
      </c>
      <c r="Z76" s="1" t="str">
        <f aca="false">IF($D76="Z540.1 w/data",0,"")</f>
        <v/>
      </c>
      <c r="AA76" s="1" t="e">
        <f aca="false">$Y76+$Q76+$Z76</f>
        <v>#VALUE!</v>
      </c>
      <c r="AB76" s="1" t="n">
        <f aca="false">$N76+$Q76</f>
        <v>0</v>
      </c>
      <c r="AC76" s="1" t="str">
        <f aca="false">IF($Y76="","",IF(AND($AA76&gt;=$R76,$AA76&lt;=$S76),"Pass","Fail"))</f>
        <v/>
      </c>
      <c r="AD76" s="1" t="str">
        <f aca="false">IF($Y76="","",IF($AA76&gt;$R76,"Pass","Fail"))</f>
        <v/>
      </c>
      <c r="AE76" s="1" t="str">
        <f aca="false">IF($Y76="","",IF($AA76&gt;=$R76,"Pass","Fail"))</f>
        <v/>
      </c>
      <c r="AF76" s="1" t="str">
        <f aca="false">IF($Y76="","",IF($AA76&lt;=$S76,"Pass","Fail"))</f>
        <v/>
      </c>
      <c r="AG76" s="1" t="str">
        <f aca="false">IF($Y76="","",IF($AA76&lt;$S76,"Pass","Fail"))</f>
        <v/>
      </c>
      <c r="AH76" s="23" t="str">
        <f aca="true">INDIRECT(CHOOSE(MATCH($T76,{"±","&gt;","≥","≤","&lt;"},0), "AC", "AD", "AE", "AF", "AG") &amp; ROW())</f>
        <v/>
      </c>
      <c r="AI76" s="56" t="str">
        <f aca="false">IF($X76="Not Significant","No Further Action Required",
IF($AH76="","",
IF(AND($AH76="Pass",$L76="0 - Passed "),"Analysis performed; no further action required.",
IF(AND($AH76="Fail",$L76="1 - Failed "),"Analysis performed; no further action required.",
IF(AND($AH76="Pass",$L76="2 - Limited In Use "),"Analysis performed; no further action required.",
IF(AND($AH76="Fail",$L76="3 - Adjusted "),"Analysis performed; no further action required.",
"Unit fails analysis; TSM determination required."))))))</f>
        <v/>
      </c>
      <c r="AJ76" s="58"/>
    </row>
    <row r="77" customFormat="false" ht="15" hidden="false" customHeight="false" outlineLevel="0" collapsed="false">
      <c r="A77" s="56"/>
      <c r="E77" s="57" t="str">
        <f aca="false">IF(AND($F77="",$G77=""),"",IF($G77="",$F77,HYPERLINK($G77,$F77)))</f>
        <v/>
      </c>
      <c r="H77" s="1" t="str">
        <f aca="false">IF($I77="","None Attached",IF(LEFT($I77,5)="https",HYPERLINK($I77,"Datasheet"),HYPERLINK(_xlfn.CONCAT("https://",$I77),"Datasheet")))</f>
        <v>None Attached</v>
      </c>
      <c r="M77" s="56"/>
      <c r="P77" s="58"/>
      <c r="Q77" s="1" t="n">
        <f aca="false">$M77-$N77</f>
        <v>0</v>
      </c>
      <c r="R77" s="56"/>
      <c r="T77" s="59" t="s">
        <v>15</v>
      </c>
      <c r="U77" s="1" t="n">
        <f aca="false">$S77-$R77</f>
        <v>0</v>
      </c>
      <c r="V77" s="1" t="n">
        <f aca="false">IF($T77="±",$Q77*2,$Q77)</f>
        <v>0</v>
      </c>
      <c r="W77" s="60" t="str">
        <f aca="false">IFERROR($U77/ABS($V77),"N/A")</f>
        <v>N/A</v>
      </c>
      <c r="X77" s="61" t="str">
        <f aca="false">IF(OR($W77="N/A",$R77="",$S77=""),"N/A",IF($W77&gt;=4,"Not Significant",IF($W77&gt;=2,"Semi-Significant","Significant")))</f>
        <v>N/A</v>
      </c>
      <c r="Z77" s="1" t="str">
        <f aca="false">IF($D77="Z540.1 w/data",0,"")</f>
        <v/>
      </c>
      <c r="AA77" s="1" t="e">
        <f aca="false">$Y77+$Q77+$Z77</f>
        <v>#VALUE!</v>
      </c>
      <c r="AB77" s="1" t="n">
        <f aca="false">$N77+$Q77</f>
        <v>0</v>
      </c>
      <c r="AC77" s="1" t="str">
        <f aca="false">IF($Y77="","",IF(AND($AA77&gt;=$R77,$AA77&lt;=$S77),"Pass","Fail"))</f>
        <v/>
      </c>
      <c r="AD77" s="1" t="str">
        <f aca="false">IF($Y77="","",IF($AA77&gt;$R77,"Pass","Fail"))</f>
        <v/>
      </c>
      <c r="AE77" s="1" t="str">
        <f aca="false">IF($Y77="","",IF($AA77&gt;=$R77,"Pass","Fail"))</f>
        <v/>
      </c>
      <c r="AF77" s="1" t="str">
        <f aca="false">IF($Y77="","",IF($AA77&lt;=$S77,"Pass","Fail"))</f>
        <v/>
      </c>
      <c r="AG77" s="1" t="str">
        <f aca="false">IF($Y77="","",IF($AA77&lt;$S77,"Pass","Fail"))</f>
        <v/>
      </c>
      <c r="AH77" s="23" t="str">
        <f aca="true">INDIRECT(CHOOSE(MATCH($T77,{"±","&gt;","≥","≤","&lt;"},0), "AC", "AD", "AE", "AF", "AG") &amp; ROW())</f>
        <v/>
      </c>
      <c r="AI77" s="56" t="str">
        <f aca="false">IF($X77="Not Significant","No Further Action Required",
IF($AH77="","",
IF(AND($AH77="Pass",$L77="0 - Passed "),"Analysis performed; no further action required.",
IF(AND($AH77="Fail",$L77="1 - Failed "),"Analysis performed; no further action required.",
IF(AND($AH77="Pass",$L77="2 - Limited In Use "),"Analysis performed; no further action required.",
IF(AND($AH77="Fail",$L77="3 - Adjusted "),"Analysis performed; no further action required.",
"Unit fails analysis; TSM determination required."))))))</f>
        <v/>
      </c>
      <c r="AJ77" s="58"/>
    </row>
    <row r="78" customFormat="false" ht="15" hidden="false" customHeight="false" outlineLevel="0" collapsed="false">
      <c r="A78" s="56"/>
      <c r="E78" s="57" t="str">
        <f aca="false">IF(AND($F78="",$G78=""),"",IF($G78="",$F78,HYPERLINK($G78,$F78)))</f>
        <v/>
      </c>
      <c r="H78" s="1" t="str">
        <f aca="false">IF($I78="","None Attached",IF(LEFT($I78,5)="https",HYPERLINK($I78,"Datasheet"),HYPERLINK(_xlfn.CONCAT("https://",$I78),"Datasheet")))</f>
        <v>None Attached</v>
      </c>
      <c r="M78" s="56"/>
      <c r="P78" s="58"/>
      <c r="Q78" s="1" t="n">
        <f aca="false">$M78-$N78</f>
        <v>0</v>
      </c>
      <c r="R78" s="56"/>
      <c r="T78" s="59" t="s">
        <v>15</v>
      </c>
      <c r="U78" s="1" t="n">
        <f aca="false">$S78-$R78</f>
        <v>0</v>
      </c>
      <c r="V78" s="1" t="n">
        <f aca="false">IF($T78="±",$Q78*2,$Q78)</f>
        <v>0</v>
      </c>
      <c r="W78" s="60" t="str">
        <f aca="false">IFERROR($U78/ABS($V78),"N/A")</f>
        <v>N/A</v>
      </c>
      <c r="X78" s="61" t="str">
        <f aca="false">IF(OR($W78="N/A",$R78="",$S78=""),"N/A",IF($W78&gt;=4,"Not Significant",IF($W78&gt;=2,"Semi-Significant","Significant")))</f>
        <v>N/A</v>
      </c>
      <c r="Z78" s="1" t="str">
        <f aca="false">IF($D78="Z540.1 w/data",0,"")</f>
        <v/>
      </c>
      <c r="AA78" s="1" t="e">
        <f aca="false">$Y78+$Q78+$Z78</f>
        <v>#VALUE!</v>
      </c>
      <c r="AB78" s="1" t="n">
        <f aca="false">$N78+$Q78</f>
        <v>0</v>
      </c>
      <c r="AC78" s="1" t="str">
        <f aca="false">IF($Y78="","",IF(AND($AA78&gt;=$R78,$AA78&lt;=$S78),"Pass","Fail"))</f>
        <v/>
      </c>
      <c r="AD78" s="1" t="str">
        <f aca="false">IF($Y78="","",IF($AA78&gt;$R78,"Pass","Fail"))</f>
        <v/>
      </c>
      <c r="AE78" s="1" t="str">
        <f aca="false">IF($Y78="","",IF($AA78&gt;=$R78,"Pass","Fail"))</f>
        <v/>
      </c>
      <c r="AF78" s="1" t="str">
        <f aca="false">IF($Y78="","",IF($AA78&lt;=$S78,"Pass","Fail"))</f>
        <v/>
      </c>
      <c r="AG78" s="1" t="str">
        <f aca="false">IF($Y78="","",IF($AA78&lt;$S78,"Pass","Fail"))</f>
        <v/>
      </c>
      <c r="AH78" s="23" t="str">
        <f aca="true">INDIRECT(CHOOSE(MATCH($T78,{"±","&gt;","≥","≤","&lt;"},0), "AC", "AD", "AE", "AF", "AG") &amp; ROW())</f>
        <v/>
      </c>
      <c r="AI78" s="56" t="str">
        <f aca="false">IF($X78="Not Significant","No Further Action Required",
IF($AH78="","",
IF(AND($AH78="Pass",$L78="0 - Passed "),"Analysis performed; no further action required.",
IF(AND($AH78="Fail",$L78="1 - Failed "),"Analysis performed; no further action required.",
IF(AND($AH78="Pass",$L78="2 - Limited In Use "),"Analysis performed; no further action required.",
IF(AND($AH78="Fail",$L78="3 - Adjusted "),"Analysis performed; no further action required.",
"Unit fails analysis; TSM determination required."))))))</f>
        <v/>
      </c>
      <c r="AJ78" s="58"/>
    </row>
    <row r="79" customFormat="false" ht="15" hidden="false" customHeight="false" outlineLevel="0" collapsed="false">
      <c r="A79" s="56"/>
      <c r="E79" s="57" t="str">
        <f aca="false">IF(AND($F79="",$G79=""),"",IF($G79="",$F79,HYPERLINK($G79,$F79)))</f>
        <v/>
      </c>
      <c r="H79" s="1" t="str">
        <f aca="false">IF($I79="","None Attached",IF(LEFT($I79,5)="https",HYPERLINK($I79,"Datasheet"),HYPERLINK(_xlfn.CONCAT("https://",$I79),"Datasheet")))</f>
        <v>None Attached</v>
      </c>
      <c r="M79" s="56"/>
      <c r="P79" s="58"/>
      <c r="Q79" s="1" t="n">
        <f aca="false">$M79-$N79</f>
        <v>0</v>
      </c>
      <c r="R79" s="56"/>
      <c r="T79" s="59" t="s">
        <v>15</v>
      </c>
      <c r="U79" s="1" t="n">
        <f aca="false">$S79-$R79</f>
        <v>0</v>
      </c>
      <c r="V79" s="1" t="n">
        <f aca="false">IF($T79="±",$Q79*2,$Q79)</f>
        <v>0</v>
      </c>
      <c r="W79" s="60" t="str">
        <f aca="false">IFERROR($U79/ABS($V79),"N/A")</f>
        <v>N/A</v>
      </c>
      <c r="X79" s="61" t="str">
        <f aca="false">IF(OR($W79="N/A",$R79="",$S79=""),"N/A",IF($W79&gt;=4,"Not Significant",IF($W79&gt;=2,"Semi-Significant","Significant")))</f>
        <v>N/A</v>
      </c>
      <c r="Z79" s="1" t="str">
        <f aca="false">IF($D79="Z540.1 w/data",0,"")</f>
        <v/>
      </c>
      <c r="AA79" s="1" t="e">
        <f aca="false">$Y79+$Q79+$Z79</f>
        <v>#VALUE!</v>
      </c>
      <c r="AB79" s="1" t="n">
        <f aca="false">$N79+$Q79</f>
        <v>0</v>
      </c>
      <c r="AC79" s="1" t="str">
        <f aca="false">IF($Y79="","",IF(AND($AA79&gt;=$R79,$AA79&lt;=$S79),"Pass","Fail"))</f>
        <v/>
      </c>
      <c r="AD79" s="1" t="str">
        <f aca="false">IF($Y79="","",IF($AA79&gt;$R79,"Pass","Fail"))</f>
        <v/>
      </c>
      <c r="AE79" s="1" t="str">
        <f aca="false">IF($Y79="","",IF($AA79&gt;=$R79,"Pass","Fail"))</f>
        <v/>
      </c>
      <c r="AF79" s="1" t="str">
        <f aca="false">IF($Y79="","",IF($AA79&lt;=$S79,"Pass","Fail"))</f>
        <v/>
      </c>
      <c r="AG79" s="1" t="str">
        <f aca="false">IF($Y79="","",IF($AA79&lt;$S79,"Pass","Fail"))</f>
        <v/>
      </c>
      <c r="AH79" s="23" t="str">
        <f aca="true">INDIRECT(CHOOSE(MATCH($T79,{"±","&gt;","≥","≤","&lt;"},0), "AC", "AD", "AE", "AF", "AG") &amp; ROW())</f>
        <v/>
      </c>
      <c r="AI79" s="56" t="str">
        <f aca="false">IF($X79="Not Significant","No Further Action Required",
IF($AH79="","",
IF(AND($AH79="Pass",$L79="0 - Passed "),"Analysis performed; no further action required.",
IF(AND($AH79="Fail",$L79="1 - Failed "),"Analysis performed; no further action required.",
IF(AND($AH79="Pass",$L79="2 - Limited In Use "),"Analysis performed; no further action required.",
IF(AND($AH79="Fail",$L79="3 - Adjusted "),"Analysis performed; no further action required.",
"Unit fails analysis; TSM determination required."))))))</f>
        <v/>
      </c>
      <c r="AJ79" s="58"/>
    </row>
    <row r="80" customFormat="false" ht="15" hidden="false" customHeight="false" outlineLevel="0" collapsed="false">
      <c r="A80" s="56"/>
      <c r="E80" s="57" t="str">
        <f aca="false">IF(AND($F80="",$G80=""),"",IF($G80="",$F80,HYPERLINK($G80,$F80)))</f>
        <v/>
      </c>
      <c r="H80" s="1" t="str">
        <f aca="false">IF($I80="","None Attached",IF(LEFT($I80,5)="https",HYPERLINK($I80,"Datasheet"),HYPERLINK(_xlfn.CONCAT("https://",$I80),"Datasheet")))</f>
        <v>None Attached</v>
      </c>
      <c r="M80" s="56"/>
      <c r="P80" s="58"/>
      <c r="Q80" s="1" t="n">
        <f aca="false">$M80-$N80</f>
        <v>0</v>
      </c>
      <c r="R80" s="56"/>
      <c r="T80" s="59" t="s">
        <v>15</v>
      </c>
      <c r="U80" s="1" t="n">
        <f aca="false">$S80-$R80</f>
        <v>0</v>
      </c>
      <c r="V80" s="1" t="n">
        <f aca="false">IF($T80="±",$Q80*2,$Q80)</f>
        <v>0</v>
      </c>
      <c r="W80" s="60" t="str">
        <f aca="false">IFERROR($U80/ABS($V80),"N/A")</f>
        <v>N/A</v>
      </c>
      <c r="X80" s="61" t="str">
        <f aca="false">IF(OR($W80="N/A",$R80="",$S80=""),"N/A",IF($W80&gt;=4,"Not Significant",IF($W80&gt;=2,"Semi-Significant","Significant")))</f>
        <v>N/A</v>
      </c>
      <c r="Z80" s="1" t="str">
        <f aca="false">IF($D80="Z540.1 w/data",0,"")</f>
        <v/>
      </c>
      <c r="AA80" s="1" t="e">
        <f aca="false">$Y80+$Q80+$Z80</f>
        <v>#VALUE!</v>
      </c>
      <c r="AB80" s="1" t="n">
        <f aca="false">$N80+$Q80</f>
        <v>0</v>
      </c>
      <c r="AC80" s="1" t="str">
        <f aca="false">IF($Y80="","",IF(AND($AA80&gt;=$R80,$AA80&lt;=$S80),"Pass","Fail"))</f>
        <v/>
      </c>
      <c r="AD80" s="1" t="str">
        <f aca="false">IF($Y80="","",IF($AA80&gt;$R80,"Pass","Fail"))</f>
        <v/>
      </c>
      <c r="AE80" s="1" t="str">
        <f aca="false">IF($Y80="","",IF($AA80&gt;=$R80,"Pass","Fail"))</f>
        <v/>
      </c>
      <c r="AF80" s="1" t="str">
        <f aca="false">IF($Y80="","",IF($AA80&lt;=$S80,"Pass","Fail"))</f>
        <v/>
      </c>
      <c r="AG80" s="1" t="str">
        <f aca="false">IF($Y80="","",IF($AA80&lt;$S80,"Pass","Fail"))</f>
        <v/>
      </c>
      <c r="AH80" s="23" t="str">
        <f aca="true">INDIRECT(CHOOSE(MATCH($T80,{"±","&gt;","≥","≤","&lt;"},0), "AC", "AD", "AE", "AF", "AG") &amp; ROW())</f>
        <v/>
      </c>
      <c r="AI80" s="56" t="str">
        <f aca="false">IF($X80="Not Significant","No Further Action Required",
IF($AH80="","",
IF(AND($AH80="Pass",$L80="0 - Passed "),"Analysis performed; no further action required.",
IF(AND($AH80="Fail",$L80="1 - Failed "),"Analysis performed; no further action required.",
IF(AND($AH80="Pass",$L80="2 - Limited In Use "),"Analysis performed; no further action required.",
IF(AND($AH80="Fail",$L80="3 - Adjusted "),"Analysis performed; no further action required.",
"Unit fails analysis; TSM determination required."))))))</f>
        <v/>
      </c>
      <c r="AJ80" s="58"/>
    </row>
    <row r="81" customFormat="false" ht="15" hidden="false" customHeight="false" outlineLevel="0" collapsed="false">
      <c r="A81" s="56"/>
      <c r="E81" s="57" t="str">
        <f aca="false">IF(AND($F81="",$G81=""),"",IF($G81="",$F81,HYPERLINK($G81,$F81)))</f>
        <v/>
      </c>
      <c r="H81" s="1" t="str">
        <f aca="false">IF($I81="","None Attached",IF(LEFT($I81,5)="https",HYPERLINK($I81,"Datasheet"),HYPERLINK(_xlfn.CONCAT("https://",$I81),"Datasheet")))</f>
        <v>None Attached</v>
      </c>
      <c r="M81" s="56"/>
      <c r="P81" s="58"/>
      <c r="Q81" s="1" t="n">
        <f aca="false">$M81-$N81</f>
        <v>0</v>
      </c>
      <c r="R81" s="56"/>
      <c r="T81" s="59" t="s">
        <v>15</v>
      </c>
      <c r="U81" s="1" t="n">
        <f aca="false">$S81-$R81</f>
        <v>0</v>
      </c>
      <c r="V81" s="1" t="n">
        <f aca="false">IF($T81="±",$Q81*2,$Q81)</f>
        <v>0</v>
      </c>
      <c r="W81" s="60" t="str">
        <f aca="false">IFERROR($U81/ABS($V81),"N/A")</f>
        <v>N/A</v>
      </c>
      <c r="X81" s="61" t="str">
        <f aca="false">IF(OR($W81="N/A",$R81="",$S81=""),"N/A",IF($W81&gt;=4,"Not Significant",IF($W81&gt;=2,"Semi-Significant","Significant")))</f>
        <v>N/A</v>
      </c>
      <c r="Z81" s="1" t="str">
        <f aca="false">IF($D81="Z540.1 w/data",0,"")</f>
        <v/>
      </c>
      <c r="AA81" s="1" t="e">
        <f aca="false">$Y81+$Q81+$Z81</f>
        <v>#VALUE!</v>
      </c>
      <c r="AB81" s="1" t="n">
        <f aca="false">$N81+$Q81</f>
        <v>0</v>
      </c>
      <c r="AC81" s="1" t="str">
        <f aca="false">IF($Y81="","",IF(AND($AA81&gt;=$R81,$AA81&lt;=$S81),"Pass","Fail"))</f>
        <v/>
      </c>
      <c r="AD81" s="1" t="str">
        <f aca="false">IF($Y81="","",IF($AA81&gt;$R81,"Pass","Fail"))</f>
        <v/>
      </c>
      <c r="AE81" s="1" t="str">
        <f aca="false">IF($Y81="","",IF($AA81&gt;=$R81,"Pass","Fail"))</f>
        <v/>
      </c>
      <c r="AF81" s="1" t="str">
        <f aca="false">IF($Y81="","",IF($AA81&lt;=$S81,"Pass","Fail"))</f>
        <v/>
      </c>
      <c r="AG81" s="1" t="str">
        <f aca="false">IF($Y81="","",IF($AA81&lt;$S81,"Pass","Fail"))</f>
        <v/>
      </c>
      <c r="AH81" s="23" t="str">
        <f aca="true">INDIRECT(CHOOSE(MATCH($T81,{"±","&gt;","≥","≤","&lt;"},0), "AC", "AD", "AE", "AF", "AG") &amp; ROW())</f>
        <v/>
      </c>
      <c r="AI81" s="56" t="str">
        <f aca="false">IF($X81="Not Significant","No Further Action Required",
IF($AH81="","",
IF(AND($AH81="Pass",$L81="0 - Passed "),"Analysis performed; no further action required.",
IF(AND($AH81="Fail",$L81="1 - Failed "),"Analysis performed; no further action required.",
IF(AND($AH81="Pass",$L81="2 - Limited In Use "),"Analysis performed; no further action required.",
IF(AND($AH81="Fail",$L81="3 - Adjusted "),"Analysis performed; no further action required.",
"Unit fails analysis; TSM determination required."))))))</f>
        <v/>
      </c>
      <c r="AJ81" s="58"/>
    </row>
    <row r="82" customFormat="false" ht="15" hidden="false" customHeight="false" outlineLevel="0" collapsed="false">
      <c r="A82" s="56"/>
      <c r="E82" s="57" t="str">
        <f aca="false">IF(AND($F82="",$G82=""),"",IF($G82="",$F82,HYPERLINK($G82,$F82)))</f>
        <v/>
      </c>
      <c r="H82" s="1" t="str">
        <f aca="false">IF($I82="","None Attached",IF(LEFT($I82,5)="https",HYPERLINK($I82,"Datasheet"),HYPERLINK(_xlfn.CONCAT("https://",$I82),"Datasheet")))</f>
        <v>None Attached</v>
      </c>
      <c r="M82" s="56"/>
      <c r="P82" s="58"/>
      <c r="Q82" s="1" t="n">
        <f aca="false">$M82-$N82</f>
        <v>0</v>
      </c>
      <c r="R82" s="56"/>
      <c r="T82" s="59" t="s">
        <v>15</v>
      </c>
      <c r="U82" s="1" t="n">
        <f aca="false">$S82-$R82</f>
        <v>0</v>
      </c>
      <c r="V82" s="1" t="n">
        <f aca="false">IF($T82="±",$Q82*2,$Q82)</f>
        <v>0</v>
      </c>
      <c r="W82" s="60" t="str">
        <f aca="false">IFERROR($U82/ABS($V82),"N/A")</f>
        <v>N/A</v>
      </c>
      <c r="X82" s="61" t="str">
        <f aca="false">IF(OR($W82="N/A",$R82="",$S82=""),"N/A",IF($W82&gt;=4,"Not Significant",IF($W82&gt;=2,"Semi-Significant","Significant")))</f>
        <v>N/A</v>
      </c>
      <c r="Z82" s="1" t="str">
        <f aca="false">IF($D82="Z540.1 w/data",0,"")</f>
        <v/>
      </c>
      <c r="AA82" s="1" t="e">
        <f aca="false">$Y82+$Q82+$Z82</f>
        <v>#VALUE!</v>
      </c>
      <c r="AB82" s="1" t="n">
        <f aca="false">$N82+$Q82</f>
        <v>0</v>
      </c>
      <c r="AC82" s="1" t="str">
        <f aca="false">IF($Y82="","",IF(AND($AA82&gt;=$R82,$AA82&lt;=$S82),"Pass","Fail"))</f>
        <v/>
      </c>
      <c r="AD82" s="1" t="str">
        <f aca="false">IF($Y82="","",IF($AA82&gt;$R82,"Pass","Fail"))</f>
        <v/>
      </c>
      <c r="AE82" s="1" t="str">
        <f aca="false">IF($Y82="","",IF($AA82&gt;=$R82,"Pass","Fail"))</f>
        <v/>
      </c>
      <c r="AF82" s="1" t="str">
        <f aca="false">IF($Y82="","",IF($AA82&lt;=$S82,"Pass","Fail"))</f>
        <v/>
      </c>
      <c r="AG82" s="1" t="str">
        <f aca="false">IF($Y82="","",IF($AA82&lt;$S82,"Pass","Fail"))</f>
        <v/>
      </c>
      <c r="AH82" s="23" t="str">
        <f aca="true">INDIRECT(CHOOSE(MATCH($T82,{"±","&gt;","≥","≤","&lt;"},0), "AC", "AD", "AE", "AF", "AG") &amp; ROW())</f>
        <v/>
      </c>
      <c r="AI82" s="56" t="str">
        <f aca="false">IF($X82="Not Significant","No Further Action Required",
IF($AH82="","",
IF(AND($AH82="Pass",$L82="0 - Passed "),"Analysis performed; no further action required.",
IF(AND($AH82="Fail",$L82="1 - Failed "),"Analysis performed; no further action required.",
IF(AND($AH82="Pass",$L82="2 - Limited In Use "),"Analysis performed; no further action required.",
IF(AND($AH82="Fail",$L82="3 - Adjusted "),"Analysis performed; no further action required.",
"Unit fails analysis; TSM determination required."))))))</f>
        <v/>
      </c>
      <c r="AJ82" s="58"/>
    </row>
    <row r="83" customFormat="false" ht="15" hidden="false" customHeight="false" outlineLevel="0" collapsed="false">
      <c r="A83" s="56"/>
      <c r="E83" s="57" t="str">
        <f aca="false">IF(AND($F83="",$G83=""),"",IF($G83="",$F83,HYPERLINK($G83,$F83)))</f>
        <v/>
      </c>
      <c r="H83" s="1" t="str">
        <f aca="false">IF($I83="","None Attached",IF(LEFT($I83,5)="https",HYPERLINK($I83,"Datasheet"),HYPERLINK(_xlfn.CONCAT("https://",$I83),"Datasheet")))</f>
        <v>None Attached</v>
      </c>
      <c r="M83" s="56"/>
      <c r="P83" s="58"/>
      <c r="Q83" s="1" t="n">
        <f aca="false">$M83-$N83</f>
        <v>0</v>
      </c>
      <c r="R83" s="56"/>
      <c r="T83" s="59" t="s">
        <v>15</v>
      </c>
      <c r="U83" s="1" t="n">
        <f aca="false">$S83-$R83</f>
        <v>0</v>
      </c>
      <c r="V83" s="1" t="n">
        <f aca="false">IF($T83="±",$Q83*2,$Q83)</f>
        <v>0</v>
      </c>
      <c r="W83" s="60" t="str">
        <f aca="false">IFERROR($U83/ABS($V83),"N/A")</f>
        <v>N/A</v>
      </c>
      <c r="X83" s="61" t="str">
        <f aca="false">IF(OR($W83="N/A",$R83="",$S83=""),"N/A",IF($W83&gt;=4,"Not Significant",IF($W83&gt;=2,"Semi-Significant","Significant")))</f>
        <v>N/A</v>
      </c>
      <c r="Z83" s="1" t="str">
        <f aca="false">IF($D83="Z540.1 w/data",0,"")</f>
        <v/>
      </c>
      <c r="AA83" s="1" t="e">
        <f aca="false">$Y83+$Q83+$Z83</f>
        <v>#VALUE!</v>
      </c>
      <c r="AB83" s="1" t="n">
        <f aca="false">$N83+$Q83</f>
        <v>0</v>
      </c>
      <c r="AC83" s="1" t="str">
        <f aca="false">IF($Y83="","",IF(AND($AA83&gt;=$R83,$AA83&lt;=$S83),"Pass","Fail"))</f>
        <v/>
      </c>
      <c r="AD83" s="1" t="str">
        <f aca="false">IF($Y83="","",IF($AA83&gt;$R83,"Pass","Fail"))</f>
        <v/>
      </c>
      <c r="AE83" s="1" t="str">
        <f aca="false">IF($Y83="","",IF($AA83&gt;=$R83,"Pass","Fail"))</f>
        <v/>
      </c>
      <c r="AF83" s="1" t="str">
        <f aca="false">IF($Y83="","",IF($AA83&lt;=$S83,"Pass","Fail"))</f>
        <v/>
      </c>
      <c r="AG83" s="1" t="str">
        <f aca="false">IF($Y83="","",IF($AA83&lt;$S83,"Pass","Fail"))</f>
        <v/>
      </c>
      <c r="AH83" s="23" t="str">
        <f aca="true">INDIRECT(CHOOSE(MATCH($T83,{"±","&gt;","≥","≤","&lt;"},0), "AC", "AD", "AE", "AF", "AG") &amp; ROW())</f>
        <v/>
      </c>
      <c r="AI83" s="56" t="str">
        <f aca="false">IF($X83="Not Significant","No Further Action Required",
IF($AH83="","",
IF(AND($AH83="Pass",$L83="0 - Passed "),"Analysis performed; no further action required.",
IF(AND($AH83="Fail",$L83="1 - Failed "),"Analysis performed; no further action required.",
IF(AND($AH83="Pass",$L83="2 - Limited In Use "),"Analysis performed; no further action required.",
IF(AND($AH83="Fail",$L83="3 - Adjusted "),"Analysis performed; no further action required.",
"Unit fails analysis; TSM determination required."))))))</f>
        <v/>
      </c>
      <c r="AJ83" s="58"/>
    </row>
    <row r="84" customFormat="false" ht="15" hidden="false" customHeight="false" outlineLevel="0" collapsed="false">
      <c r="A84" s="56"/>
      <c r="E84" s="57" t="str">
        <f aca="false">IF(AND($F84="",$G84=""),"",IF($G84="",$F84,HYPERLINK($G84,$F84)))</f>
        <v/>
      </c>
      <c r="H84" s="1" t="str">
        <f aca="false">IF($I84="","None Attached",IF(LEFT($I84,5)="https",HYPERLINK($I84,"Datasheet"),HYPERLINK(_xlfn.CONCAT("https://",$I84),"Datasheet")))</f>
        <v>None Attached</v>
      </c>
      <c r="M84" s="56"/>
      <c r="P84" s="58"/>
      <c r="Q84" s="1" t="n">
        <f aca="false">$M84-$N84</f>
        <v>0</v>
      </c>
      <c r="R84" s="56"/>
      <c r="T84" s="59" t="s">
        <v>15</v>
      </c>
      <c r="U84" s="1" t="n">
        <f aca="false">$S84-$R84</f>
        <v>0</v>
      </c>
      <c r="V84" s="1" t="n">
        <f aca="false">IF($T84="±",$Q84*2,$Q84)</f>
        <v>0</v>
      </c>
      <c r="W84" s="60" t="str">
        <f aca="false">IFERROR($U84/ABS($V84),"N/A")</f>
        <v>N/A</v>
      </c>
      <c r="X84" s="61" t="str">
        <f aca="false">IF(OR($W84="N/A",$R84="",$S84=""),"N/A",IF($W84&gt;=4,"Not Significant",IF($W84&gt;=2,"Semi-Significant","Significant")))</f>
        <v>N/A</v>
      </c>
      <c r="Z84" s="1" t="str">
        <f aca="false">IF($D84="Z540.1 w/data",0,"")</f>
        <v/>
      </c>
      <c r="AA84" s="1" t="e">
        <f aca="false">$Y84+$Q84+$Z84</f>
        <v>#VALUE!</v>
      </c>
      <c r="AB84" s="1" t="n">
        <f aca="false">$N84+$Q84</f>
        <v>0</v>
      </c>
      <c r="AC84" s="1" t="str">
        <f aca="false">IF($Y84="","",IF(AND($AA84&gt;=$R84,$AA84&lt;=$S84),"Pass","Fail"))</f>
        <v/>
      </c>
      <c r="AD84" s="1" t="str">
        <f aca="false">IF($Y84="","",IF($AA84&gt;$R84,"Pass","Fail"))</f>
        <v/>
      </c>
      <c r="AE84" s="1" t="str">
        <f aca="false">IF($Y84="","",IF($AA84&gt;=$R84,"Pass","Fail"))</f>
        <v/>
      </c>
      <c r="AF84" s="1" t="str">
        <f aca="false">IF($Y84="","",IF($AA84&lt;=$S84,"Pass","Fail"))</f>
        <v/>
      </c>
      <c r="AG84" s="1" t="str">
        <f aca="false">IF($Y84="","",IF($AA84&lt;$S84,"Pass","Fail"))</f>
        <v/>
      </c>
      <c r="AH84" s="23" t="str">
        <f aca="true">INDIRECT(CHOOSE(MATCH($T84,{"±","&gt;","≥","≤","&lt;"},0), "AC", "AD", "AE", "AF", "AG") &amp; ROW())</f>
        <v/>
      </c>
      <c r="AI84" s="56" t="str">
        <f aca="false">IF($X84="Not Significant","No Further Action Required",
IF($AH84="","",
IF(AND($AH84="Pass",$L84="0 - Passed "),"Analysis performed; no further action required.",
IF(AND($AH84="Fail",$L84="1 - Failed "),"Analysis performed; no further action required.",
IF(AND($AH84="Pass",$L84="2 - Limited In Use "),"Analysis performed; no further action required.",
IF(AND($AH84="Fail",$L84="3 - Adjusted "),"Analysis performed; no further action required.",
"Unit fails analysis; TSM determination required."))))))</f>
        <v/>
      </c>
      <c r="AJ84" s="58"/>
    </row>
    <row r="85" customFormat="false" ht="15" hidden="false" customHeight="false" outlineLevel="0" collapsed="false">
      <c r="A85" s="56"/>
      <c r="E85" s="57" t="str">
        <f aca="false">IF(AND($F85="",$G85=""),"",IF($G85="",$F85,HYPERLINK($G85,$F85)))</f>
        <v/>
      </c>
      <c r="H85" s="1" t="str">
        <f aca="false">IF($I85="","None Attached",IF(LEFT($I85,5)="https",HYPERLINK($I85,"Datasheet"),HYPERLINK(_xlfn.CONCAT("https://",$I85),"Datasheet")))</f>
        <v>None Attached</v>
      </c>
      <c r="M85" s="56"/>
      <c r="P85" s="58"/>
      <c r="Q85" s="1" t="n">
        <f aca="false">$M85-$N85</f>
        <v>0</v>
      </c>
      <c r="R85" s="56"/>
      <c r="T85" s="59" t="s">
        <v>15</v>
      </c>
      <c r="U85" s="1" t="n">
        <f aca="false">$S85-$R85</f>
        <v>0</v>
      </c>
      <c r="V85" s="1" t="n">
        <f aca="false">IF($T85="±",$Q85*2,$Q85)</f>
        <v>0</v>
      </c>
      <c r="W85" s="60" t="str">
        <f aca="false">IFERROR($U85/ABS($V85),"N/A")</f>
        <v>N/A</v>
      </c>
      <c r="X85" s="61" t="str">
        <f aca="false">IF(OR($W85="N/A",$R85="",$S85=""),"N/A",IF($W85&gt;=4,"Not Significant",IF($W85&gt;=2,"Semi-Significant","Significant")))</f>
        <v>N/A</v>
      </c>
      <c r="Z85" s="1" t="str">
        <f aca="false">IF($D85="Z540.1 w/data",0,"")</f>
        <v/>
      </c>
      <c r="AA85" s="1" t="e">
        <f aca="false">$Y85+$Q85+$Z85</f>
        <v>#VALUE!</v>
      </c>
      <c r="AB85" s="1" t="n">
        <f aca="false">$N85+$Q85</f>
        <v>0</v>
      </c>
      <c r="AC85" s="1" t="str">
        <f aca="false">IF($Y85="","",IF(AND($AA85&gt;=$R85,$AA85&lt;=$S85),"Pass","Fail"))</f>
        <v/>
      </c>
      <c r="AD85" s="1" t="str">
        <f aca="false">IF($Y85="","",IF($AA85&gt;$R85,"Pass","Fail"))</f>
        <v/>
      </c>
      <c r="AE85" s="1" t="str">
        <f aca="false">IF($Y85="","",IF($AA85&gt;=$R85,"Pass","Fail"))</f>
        <v/>
      </c>
      <c r="AF85" s="1" t="str">
        <f aca="false">IF($Y85="","",IF($AA85&lt;=$S85,"Pass","Fail"))</f>
        <v/>
      </c>
      <c r="AG85" s="1" t="str">
        <f aca="false">IF($Y85="","",IF($AA85&lt;$S85,"Pass","Fail"))</f>
        <v/>
      </c>
      <c r="AH85" s="23" t="str">
        <f aca="true">INDIRECT(CHOOSE(MATCH($T85,{"±","&gt;","≥","≤","&lt;"},0), "AC", "AD", "AE", "AF", "AG") &amp; ROW())</f>
        <v/>
      </c>
      <c r="AI85" s="56" t="str">
        <f aca="false">IF($X85="Not Significant","No Further Action Required",
IF($AH85="","",
IF(AND($AH85="Pass",$L85="0 - Passed "),"Analysis performed; no further action required.",
IF(AND($AH85="Fail",$L85="1 - Failed "),"Analysis performed; no further action required.",
IF(AND($AH85="Pass",$L85="2 - Limited In Use "),"Analysis performed; no further action required.",
IF(AND($AH85="Fail",$L85="3 - Adjusted "),"Analysis performed; no further action required.",
"Unit fails analysis; TSM determination required."))))))</f>
        <v/>
      </c>
      <c r="AJ85" s="58"/>
    </row>
    <row r="86" customFormat="false" ht="15" hidden="false" customHeight="false" outlineLevel="0" collapsed="false">
      <c r="A86" s="56"/>
      <c r="E86" s="57" t="str">
        <f aca="false">IF(AND($F86="",$G86=""),"",IF($G86="",$F86,HYPERLINK($G86,$F86)))</f>
        <v/>
      </c>
      <c r="H86" s="1" t="str">
        <f aca="false">IF($I86="","None Attached",IF(LEFT($I86,5)="https",HYPERLINK($I86,"Datasheet"),HYPERLINK(_xlfn.CONCAT("https://",$I86),"Datasheet")))</f>
        <v>None Attached</v>
      </c>
      <c r="M86" s="56"/>
      <c r="P86" s="58"/>
      <c r="Q86" s="1" t="n">
        <f aca="false">$M86-$N86</f>
        <v>0</v>
      </c>
      <c r="R86" s="56"/>
      <c r="T86" s="59" t="s">
        <v>15</v>
      </c>
      <c r="U86" s="1" t="n">
        <f aca="false">$S86-$R86</f>
        <v>0</v>
      </c>
      <c r="V86" s="1" t="n">
        <f aca="false">IF($T86="±",$Q86*2,$Q86)</f>
        <v>0</v>
      </c>
      <c r="W86" s="60" t="str">
        <f aca="false">IFERROR($U86/ABS($V86),"N/A")</f>
        <v>N/A</v>
      </c>
      <c r="X86" s="61" t="str">
        <f aca="false">IF(OR($W86="N/A",$R86="",$S86=""),"N/A",IF($W86&gt;=4,"Not Significant",IF($W86&gt;=2,"Semi-Significant","Significant")))</f>
        <v>N/A</v>
      </c>
      <c r="Z86" s="1" t="str">
        <f aca="false">IF($D86="Z540.1 w/data",0,"")</f>
        <v/>
      </c>
      <c r="AA86" s="1" t="e">
        <f aca="false">$Y86+$Q86+$Z86</f>
        <v>#VALUE!</v>
      </c>
      <c r="AB86" s="1" t="n">
        <f aca="false">$N86+$Q86</f>
        <v>0</v>
      </c>
      <c r="AC86" s="1" t="str">
        <f aca="false">IF($Y86="","",IF(AND($AA86&gt;=$R86,$AA86&lt;=$S86),"Pass","Fail"))</f>
        <v/>
      </c>
      <c r="AD86" s="1" t="str">
        <f aca="false">IF($Y86="","",IF($AA86&gt;$R86,"Pass","Fail"))</f>
        <v/>
      </c>
      <c r="AE86" s="1" t="str">
        <f aca="false">IF($Y86="","",IF($AA86&gt;=$R86,"Pass","Fail"))</f>
        <v/>
      </c>
      <c r="AF86" s="1" t="str">
        <f aca="false">IF($Y86="","",IF($AA86&lt;=$S86,"Pass","Fail"))</f>
        <v/>
      </c>
      <c r="AG86" s="1" t="str">
        <f aca="false">IF($Y86="","",IF($AA86&lt;$S86,"Pass","Fail"))</f>
        <v/>
      </c>
      <c r="AH86" s="23" t="str">
        <f aca="true">INDIRECT(CHOOSE(MATCH($T86,{"±","&gt;","≥","≤","&lt;"},0), "AC", "AD", "AE", "AF", "AG") &amp; ROW())</f>
        <v/>
      </c>
      <c r="AI86" s="56" t="str">
        <f aca="false">IF($X86="Not Significant","No Further Action Required",
IF($AH86="","",
IF(AND($AH86="Pass",$L86="0 - Passed "),"Analysis performed; no further action required.",
IF(AND($AH86="Fail",$L86="1 - Failed "),"Analysis performed; no further action required.",
IF(AND($AH86="Pass",$L86="2 - Limited In Use "),"Analysis performed; no further action required.",
IF(AND($AH86="Fail",$L86="3 - Adjusted "),"Analysis performed; no further action required.",
"Unit fails analysis; TSM determination required."))))))</f>
        <v/>
      </c>
      <c r="AJ86" s="58"/>
    </row>
    <row r="87" customFormat="false" ht="15" hidden="false" customHeight="false" outlineLevel="0" collapsed="false">
      <c r="A87" s="56"/>
      <c r="E87" s="57" t="str">
        <f aca="false">IF(AND($F87="",$G87=""),"",IF($G87="",$F87,HYPERLINK($G87,$F87)))</f>
        <v/>
      </c>
      <c r="H87" s="1" t="str">
        <f aca="false">IF($I87="","None Attached",IF(LEFT($I87,5)="https",HYPERLINK($I87,"Datasheet"),HYPERLINK(_xlfn.CONCAT("https://",$I87),"Datasheet")))</f>
        <v>None Attached</v>
      </c>
      <c r="M87" s="56"/>
      <c r="P87" s="58"/>
      <c r="Q87" s="1" t="n">
        <f aca="false">$M87-$N87</f>
        <v>0</v>
      </c>
      <c r="R87" s="56"/>
      <c r="T87" s="59" t="s">
        <v>15</v>
      </c>
      <c r="U87" s="1" t="n">
        <f aca="false">$S87-$R87</f>
        <v>0</v>
      </c>
      <c r="V87" s="1" t="n">
        <f aca="false">IF($T87="±",$Q87*2,$Q87)</f>
        <v>0</v>
      </c>
      <c r="W87" s="60" t="str">
        <f aca="false">IFERROR($U87/ABS($V87),"N/A")</f>
        <v>N/A</v>
      </c>
      <c r="X87" s="61" t="str">
        <f aca="false">IF(OR($W87="N/A",$R87="",$S87=""),"N/A",IF($W87&gt;=4,"Not Significant",IF($W87&gt;=2,"Semi-Significant","Significant")))</f>
        <v>N/A</v>
      </c>
      <c r="Z87" s="1" t="str">
        <f aca="false">IF($D87="Z540.1 w/data",0,"")</f>
        <v/>
      </c>
      <c r="AA87" s="1" t="e">
        <f aca="false">$Y87+$Q87+$Z87</f>
        <v>#VALUE!</v>
      </c>
      <c r="AB87" s="1" t="n">
        <f aca="false">$N87+$Q87</f>
        <v>0</v>
      </c>
      <c r="AC87" s="1" t="str">
        <f aca="false">IF($Y87="","",IF(AND($AA87&gt;=$R87,$AA87&lt;=$S87),"Pass","Fail"))</f>
        <v/>
      </c>
      <c r="AD87" s="1" t="str">
        <f aca="false">IF($Y87="","",IF($AA87&gt;$R87,"Pass","Fail"))</f>
        <v/>
      </c>
      <c r="AE87" s="1" t="str">
        <f aca="false">IF($Y87="","",IF($AA87&gt;=$R87,"Pass","Fail"))</f>
        <v/>
      </c>
      <c r="AF87" s="1" t="str">
        <f aca="false">IF($Y87="","",IF($AA87&lt;=$S87,"Pass","Fail"))</f>
        <v/>
      </c>
      <c r="AG87" s="1" t="str">
        <f aca="false">IF($Y87="","",IF($AA87&lt;$S87,"Pass","Fail"))</f>
        <v/>
      </c>
      <c r="AH87" s="23" t="str">
        <f aca="true">INDIRECT(CHOOSE(MATCH($T87,{"±","&gt;","≥","≤","&lt;"},0), "AC", "AD", "AE", "AF", "AG") &amp; ROW())</f>
        <v/>
      </c>
      <c r="AI87" s="56" t="str">
        <f aca="false">IF($X87="Not Significant","No Further Action Required",
IF($AH87="","",
IF(AND($AH87="Pass",$L87="0 - Passed "),"Analysis performed; no further action required.",
IF(AND($AH87="Fail",$L87="1 - Failed "),"Analysis performed; no further action required.",
IF(AND($AH87="Pass",$L87="2 - Limited In Use "),"Analysis performed; no further action required.",
IF(AND($AH87="Fail",$L87="3 - Adjusted "),"Analysis performed; no further action required.",
"Unit fails analysis; TSM determination required."))))))</f>
        <v/>
      </c>
      <c r="AJ87" s="58"/>
    </row>
    <row r="88" customFormat="false" ht="15" hidden="false" customHeight="false" outlineLevel="0" collapsed="false">
      <c r="A88" s="56"/>
      <c r="E88" s="57" t="str">
        <f aca="false">IF(AND($F88="",$G88=""),"",IF($G88="",$F88,HYPERLINK($G88,$F88)))</f>
        <v/>
      </c>
      <c r="H88" s="1" t="str">
        <f aca="false">IF($I88="","None Attached",IF(LEFT($I88,5)="https",HYPERLINK($I88,"Datasheet"),HYPERLINK(_xlfn.CONCAT("https://",$I88),"Datasheet")))</f>
        <v>None Attached</v>
      </c>
      <c r="M88" s="56"/>
      <c r="P88" s="58"/>
      <c r="Q88" s="1" t="n">
        <f aca="false">$M88-$N88</f>
        <v>0</v>
      </c>
      <c r="R88" s="56"/>
      <c r="T88" s="59" t="s">
        <v>15</v>
      </c>
      <c r="U88" s="1" t="n">
        <f aca="false">$S88-$R88</f>
        <v>0</v>
      </c>
      <c r="V88" s="1" t="n">
        <f aca="false">IF($T88="±",$Q88*2,$Q88)</f>
        <v>0</v>
      </c>
      <c r="W88" s="60" t="str">
        <f aca="false">IFERROR($U88/ABS($V88),"N/A")</f>
        <v>N/A</v>
      </c>
      <c r="X88" s="61" t="str">
        <f aca="false">IF(OR($W88="N/A",$R88="",$S88=""),"N/A",IF($W88&gt;=4,"Not Significant",IF($W88&gt;=2,"Semi-Significant","Significant")))</f>
        <v>N/A</v>
      </c>
      <c r="Z88" s="1" t="str">
        <f aca="false">IF($D88="Z540.1 w/data",0,"")</f>
        <v/>
      </c>
      <c r="AA88" s="1" t="e">
        <f aca="false">$Y88+$Q88+$Z88</f>
        <v>#VALUE!</v>
      </c>
      <c r="AB88" s="1" t="n">
        <f aca="false">$N88+$Q88</f>
        <v>0</v>
      </c>
      <c r="AC88" s="1" t="str">
        <f aca="false">IF($Y88="","",IF(AND($AA88&gt;=$R88,$AA88&lt;=$S88),"Pass","Fail"))</f>
        <v/>
      </c>
      <c r="AD88" s="1" t="str">
        <f aca="false">IF($Y88="","",IF($AA88&gt;$R88,"Pass","Fail"))</f>
        <v/>
      </c>
      <c r="AE88" s="1" t="str">
        <f aca="false">IF($Y88="","",IF($AA88&gt;=$R88,"Pass","Fail"))</f>
        <v/>
      </c>
      <c r="AF88" s="1" t="str">
        <f aca="false">IF($Y88="","",IF($AA88&lt;=$S88,"Pass","Fail"))</f>
        <v/>
      </c>
      <c r="AG88" s="1" t="str">
        <f aca="false">IF($Y88="","",IF($AA88&lt;$S88,"Pass","Fail"))</f>
        <v/>
      </c>
      <c r="AH88" s="23" t="str">
        <f aca="true">INDIRECT(CHOOSE(MATCH($T88,{"±","&gt;","≥","≤","&lt;"},0), "AC", "AD", "AE", "AF", "AG") &amp; ROW())</f>
        <v/>
      </c>
      <c r="AI88" s="56" t="str">
        <f aca="false">IF($X88="Not Significant","No Further Action Required",
IF($AH88="","",
IF(AND($AH88="Pass",$L88="0 - Passed "),"Analysis performed; no further action required.",
IF(AND($AH88="Fail",$L88="1 - Failed "),"Analysis performed; no further action required.",
IF(AND($AH88="Pass",$L88="2 - Limited In Use "),"Analysis performed; no further action required.",
IF(AND($AH88="Fail",$L88="3 - Adjusted "),"Analysis performed; no further action required.",
"Unit fails analysis; TSM determination required."))))))</f>
        <v/>
      </c>
      <c r="AJ88" s="58"/>
    </row>
    <row r="89" customFormat="false" ht="15" hidden="false" customHeight="false" outlineLevel="0" collapsed="false">
      <c r="A89" s="56"/>
      <c r="E89" s="57" t="str">
        <f aca="false">IF(AND($F89="",$G89=""),"",IF($G89="",$F89,HYPERLINK($G89,$F89)))</f>
        <v/>
      </c>
      <c r="H89" s="1" t="str">
        <f aca="false">IF($I89="","None Attached",IF(LEFT($I89,5)="https",HYPERLINK($I89,"Datasheet"),HYPERLINK(_xlfn.CONCAT("https://",$I89),"Datasheet")))</f>
        <v>None Attached</v>
      </c>
      <c r="M89" s="56"/>
      <c r="P89" s="58"/>
      <c r="Q89" s="1" t="n">
        <f aca="false">$M89-$N89</f>
        <v>0</v>
      </c>
      <c r="R89" s="56"/>
      <c r="T89" s="59" t="s">
        <v>15</v>
      </c>
      <c r="U89" s="1" t="n">
        <f aca="false">$S89-$R89</f>
        <v>0</v>
      </c>
      <c r="V89" s="1" t="n">
        <f aca="false">IF($T89="±",$Q89*2,$Q89)</f>
        <v>0</v>
      </c>
      <c r="W89" s="60" t="str">
        <f aca="false">IFERROR($U89/ABS($V89),"N/A")</f>
        <v>N/A</v>
      </c>
      <c r="X89" s="61" t="str">
        <f aca="false">IF(OR($W89="N/A",$R89="",$S89=""),"N/A",IF($W89&gt;=4,"Not Significant",IF($W89&gt;=2,"Semi-Significant","Significant")))</f>
        <v>N/A</v>
      </c>
      <c r="Z89" s="1" t="str">
        <f aca="false">IF($D89="Z540.1 w/data",0,"")</f>
        <v/>
      </c>
      <c r="AA89" s="1" t="e">
        <f aca="false">$Y89+$Q89+$Z89</f>
        <v>#VALUE!</v>
      </c>
      <c r="AB89" s="1" t="n">
        <f aca="false">$N89+$Q89</f>
        <v>0</v>
      </c>
      <c r="AC89" s="1" t="str">
        <f aca="false">IF($Y89="","",IF(AND($AA89&gt;=$R89,$AA89&lt;=$S89),"Pass","Fail"))</f>
        <v/>
      </c>
      <c r="AD89" s="1" t="str">
        <f aca="false">IF($Y89="","",IF($AA89&gt;$R89,"Pass","Fail"))</f>
        <v/>
      </c>
      <c r="AE89" s="1" t="str">
        <f aca="false">IF($Y89="","",IF($AA89&gt;=$R89,"Pass","Fail"))</f>
        <v/>
      </c>
      <c r="AF89" s="1" t="str">
        <f aca="false">IF($Y89="","",IF($AA89&lt;=$S89,"Pass","Fail"))</f>
        <v/>
      </c>
      <c r="AG89" s="1" t="str">
        <f aca="false">IF($Y89="","",IF($AA89&lt;$S89,"Pass","Fail"))</f>
        <v/>
      </c>
      <c r="AH89" s="23" t="str">
        <f aca="true">INDIRECT(CHOOSE(MATCH($T89,{"±","&gt;","≥","≤","&lt;"},0), "AC", "AD", "AE", "AF", "AG") &amp; ROW())</f>
        <v/>
      </c>
      <c r="AI89" s="56" t="str">
        <f aca="false">IF($X89="Not Significant","No Further Action Required",
IF($AH89="","",
IF(AND($AH89="Pass",$L89="0 - Passed "),"Analysis performed; no further action required.",
IF(AND($AH89="Fail",$L89="1 - Failed "),"Analysis performed; no further action required.",
IF(AND($AH89="Pass",$L89="2 - Limited In Use "),"Analysis performed; no further action required.",
IF(AND($AH89="Fail",$L89="3 - Adjusted "),"Analysis performed; no further action required.",
"Unit fails analysis; TSM determination required."))))))</f>
        <v/>
      </c>
      <c r="AJ89" s="58"/>
    </row>
    <row r="90" customFormat="false" ht="15" hidden="false" customHeight="false" outlineLevel="0" collapsed="false">
      <c r="A90" s="56"/>
      <c r="E90" s="57" t="str">
        <f aca="false">IF(AND($F90="",$G90=""),"",IF($G90="",$F90,HYPERLINK($G90,$F90)))</f>
        <v/>
      </c>
      <c r="H90" s="1" t="str">
        <f aca="false">IF($I90="","None Attached",IF(LEFT($I90,5)="https",HYPERLINK($I90,"Datasheet"),HYPERLINK(_xlfn.CONCAT("https://",$I90),"Datasheet")))</f>
        <v>None Attached</v>
      </c>
      <c r="M90" s="56"/>
      <c r="P90" s="58"/>
      <c r="Q90" s="1" t="n">
        <f aca="false">$M90-$N90</f>
        <v>0</v>
      </c>
      <c r="R90" s="56"/>
      <c r="T90" s="59" t="s">
        <v>15</v>
      </c>
      <c r="U90" s="1" t="n">
        <f aca="false">$S90-$R90</f>
        <v>0</v>
      </c>
      <c r="V90" s="1" t="n">
        <f aca="false">IF($T90="±",$Q90*2,$Q90)</f>
        <v>0</v>
      </c>
      <c r="W90" s="60" t="str">
        <f aca="false">IFERROR($U90/ABS($V90),"N/A")</f>
        <v>N/A</v>
      </c>
      <c r="X90" s="61" t="str">
        <f aca="false">IF(OR($W90="N/A",$R90="",$S90=""),"N/A",IF($W90&gt;=4,"Not Significant",IF($W90&gt;=2,"Semi-Significant","Significant")))</f>
        <v>N/A</v>
      </c>
      <c r="Z90" s="1" t="str">
        <f aca="false">IF($D90="Z540.1 w/data",0,"")</f>
        <v/>
      </c>
      <c r="AA90" s="1" t="e">
        <f aca="false">$Y90+$Q90+$Z90</f>
        <v>#VALUE!</v>
      </c>
      <c r="AB90" s="1" t="n">
        <f aca="false">$N90+$Q90</f>
        <v>0</v>
      </c>
      <c r="AC90" s="1" t="str">
        <f aca="false">IF($Y90="","",IF(AND($AA90&gt;=$R90,$AA90&lt;=$S90),"Pass","Fail"))</f>
        <v/>
      </c>
      <c r="AD90" s="1" t="str">
        <f aca="false">IF($Y90="","",IF($AA90&gt;$R90,"Pass","Fail"))</f>
        <v/>
      </c>
      <c r="AE90" s="1" t="str">
        <f aca="false">IF($Y90="","",IF($AA90&gt;=$R90,"Pass","Fail"))</f>
        <v/>
      </c>
      <c r="AF90" s="1" t="str">
        <f aca="false">IF($Y90="","",IF($AA90&lt;=$S90,"Pass","Fail"))</f>
        <v/>
      </c>
      <c r="AG90" s="1" t="str">
        <f aca="false">IF($Y90="","",IF($AA90&lt;$S90,"Pass","Fail"))</f>
        <v/>
      </c>
      <c r="AH90" s="23" t="str">
        <f aca="true">INDIRECT(CHOOSE(MATCH($T90,{"±","&gt;","≥","≤","&lt;"},0), "AC", "AD", "AE", "AF", "AG") &amp; ROW())</f>
        <v/>
      </c>
      <c r="AI90" s="56" t="str">
        <f aca="false">IF($X90="Not Significant","No Further Action Required",
IF($AH90="","",
IF(AND($AH90="Pass",$L90="0 - Passed "),"Analysis performed; no further action required.",
IF(AND($AH90="Fail",$L90="1 - Failed "),"Analysis performed; no further action required.",
IF(AND($AH90="Pass",$L90="2 - Limited In Use "),"Analysis performed; no further action required.",
IF(AND($AH90="Fail",$L90="3 - Adjusted "),"Analysis performed; no further action required.",
"Unit fails analysis; TSM determination required."))))))</f>
        <v/>
      </c>
      <c r="AJ90" s="58"/>
    </row>
    <row r="91" customFormat="false" ht="15" hidden="false" customHeight="false" outlineLevel="0" collapsed="false">
      <c r="A91" s="56"/>
      <c r="E91" s="57" t="str">
        <f aca="false">IF(AND($F91="",$G91=""),"",IF($G91="",$F91,HYPERLINK($G91,$F91)))</f>
        <v/>
      </c>
      <c r="H91" s="1" t="str">
        <f aca="false">IF($I91="","None Attached",IF(LEFT($I91,5)="https",HYPERLINK($I91,"Datasheet"),HYPERLINK(_xlfn.CONCAT("https://",$I91),"Datasheet")))</f>
        <v>None Attached</v>
      </c>
      <c r="M91" s="56"/>
      <c r="P91" s="58"/>
      <c r="Q91" s="1" t="n">
        <f aca="false">$M91-$N91</f>
        <v>0</v>
      </c>
      <c r="R91" s="56"/>
      <c r="T91" s="59" t="s">
        <v>15</v>
      </c>
      <c r="U91" s="1" t="n">
        <f aca="false">$S91-$R91</f>
        <v>0</v>
      </c>
      <c r="V91" s="1" t="n">
        <f aca="false">IF($T91="±",$Q91*2,$Q91)</f>
        <v>0</v>
      </c>
      <c r="W91" s="60" t="str">
        <f aca="false">IFERROR($U91/ABS($V91),"N/A")</f>
        <v>N/A</v>
      </c>
      <c r="X91" s="61" t="str">
        <f aca="false">IF(OR($W91="N/A",$R91="",$S91=""),"N/A",IF($W91&gt;=4,"Not Significant",IF($W91&gt;=2,"Semi-Significant","Significant")))</f>
        <v>N/A</v>
      </c>
      <c r="Z91" s="1" t="str">
        <f aca="false">IF($D91="Z540.1 w/data",0,"")</f>
        <v/>
      </c>
      <c r="AA91" s="1" t="e">
        <f aca="false">$Y91+$Q91+$Z91</f>
        <v>#VALUE!</v>
      </c>
      <c r="AB91" s="1" t="n">
        <f aca="false">$N91+$Q91</f>
        <v>0</v>
      </c>
      <c r="AC91" s="1" t="str">
        <f aca="false">IF($Y91="","",IF(AND($AA91&gt;=$R91,$AA91&lt;=$S91),"Pass","Fail"))</f>
        <v/>
      </c>
      <c r="AD91" s="1" t="str">
        <f aca="false">IF($Y91="","",IF($AA91&gt;$R91,"Pass","Fail"))</f>
        <v/>
      </c>
      <c r="AE91" s="1" t="str">
        <f aca="false">IF($Y91="","",IF($AA91&gt;=$R91,"Pass","Fail"))</f>
        <v/>
      </c>
      <c r="AF91" s="1" t="str">
        <f aca="false">IF($Y91="","",IF($AA91&lt;=$S91,"Pass","Fail"))</f>
        <v/>
      </c>
      <c r="AG91" s="1" t="str">
        <f aca="false">IF($Y91="","",IF($AA91&lt;$S91,"Pass","Fail"))</f>
        <v/>
      </c>
      <c r="AH91" s="23" t="str">
        <f aca="true">INDIRECT(CHOOSE(MATCH($T91,{"±","&gt;","≥","≤","&lt;"},0), "AC", "AD", "AE", "AF", "AG") &amp; ROW())</f>
        <v/>
      </c>
      <c r="AI91" s="56" t="str">
        <f aca="false">IF($X91="Not Significant","No Further Action Required",
IF($AH91="","",
IF(AND($AH91="Pass",$L91="0 - Passed "),"Analysis performed; no further action required.",
IF(AND($AH91="Fail",$L91="1 - Failed "),"Analysis performed; no further action required.",
IF(AND($AH91="Pass",$L91="2 - Limited In Use "),"Analysis performed; no further action required.",
IF(AND($AH91="Fail",$L91="3 - Adjusted "),"Analysis performed; no further action required.",
"Unit fails analysis; TSM determination required."))))))</f>
        <v/>
      </c>
      <c r="AJ91" s="58"/>
    </row>
    <row r="92" customFormat="false" ht="15" hidden="false" customHeight="false" outlineLevel="0" collapsed="false">
      <c r="A92" s="56"/>
      <c r="E92" s="57" t="str">
        <f aca="false">IF(AND($F92="",$G92=""),"",IF($G92="",$F92,HYPERLINK($G92,$F92)))</f>
        <v/>
      </c>
      <c r="H92" s="1" t="str">
        <f aca="false">IF($I92="","None Attached",IF(LEFT($I92,5)="https",HYPERLINK($I92,"Datasheet"),HYPERLINK(_xlfn.CONCAT("https://",$I92),"Datasheet")))</f>
        <v>None Attached</v>
      </c>
      <c r="M92" s="56"/>
      <c r="P92" s="58"/>
      <c r="Q92" s="1" t="n">
        <f aca="false">$M92-$N92</f>
        <v>0</v>
      </c>
      <c r="R92" s="56"/>
      <c r="T92" s="59" t="s">
        <v>15</v>
      </c>
      <c r="U92" s="1" t="n">
        <f aca="false">$S92-$R92</f>
        <v>0</v>
      </c>
      <c r="V92" s="1" t="n">
        <f aca="false">IF($T92="±",$Q92*2,$Q92)</f>
        <v>0</v>
      </c>
      <c r="W92" s="60" t="str">
        <f aca="false">IFERROR($U92/ABS($V92),"N/A")</f>
        <v>N/A</v>
      </c>
      <c r="X92" s="61" t="str">
        <f aca="false">IF(OR($W92="N/A",$R92="",$S92=""),"N/A",IF($W92&gt;=4,"Not Significant",IF($W92&gt;=2,"Semi-Significant","Significant")))</f>
        <v>N/A</v>
      </c>
      <c r="Z92" s="1" t="str">
        <f aca="false">IF($D92="Z540.1 w/data",0,"")</f>
        <v/>
      </c>
      <c r="AA92" s="1" t="e">
        <f aca="false">$Y92+$Q92+$Z92</f>
        <v>#VALUE!</v>
      </c>
      <c r="AB92" s="1" t="n">
        <f aca="false">$N92+$Q92</f>
        <v>0</v>
      </c>
      <c r="AC92" s="1" t="str">
        <f aca="false">IF($Y92="","",IF(AND($AA92&gt;=$R92,$AA92&lt;=$S92),"Pass","Fail"))</f>
        <v/>
      </c>
      <c r="AD92" s="1" t="str">
        <f aca="false">IF($Y92="","",IF($AA92&gt;$R92,"Pass","Fail"))</f>
        <v/>
      </c>
      <c r="AE92" s="1" t="str">
        <f aca="false">IF($Y92="","",IF($AA92&gt;=$R92,"Pass","Fail"))</f>
        <v/>
      </c>
      <c r="AF92" s="1" t="str">
        <f aca="false">IF($Y92="","",IF($AA92&lt;=$S92,"Pass","Fail"))</f>
        <v/>
      </c>
      <c r="AG92" s="1" t="str">
        <f aca="false">IF($Y92="","",IF($AA92&lt;$S92,"Pass","Fail"))</f>
        <v/>
      </c>
      <c r="AH92" s="23" t="str">
        <f aca="true">INDIRECT(CHOOSE(MATCH($T92,{"±","&gt;","≥","≤","&lt;"},0), "AC", "AD", "AE", "AF", "AG") &amp; ROW())</f>
        <v/>
      </c>
      <c r="AI92" s="56" t="str">
        <f aca="false">IF($X92="Not Significant","No Further Action Required",
IF($AH92="","",
IF(AND($AH92="Pass",$L92="0 - Passed "),"Analysis performed; no further action required.",
IF(AND($AH92="Fail",$L92="1 - Failed "),"Analysis performed; no further action required.",
IF(AND($AH92="Pass",$L92="2 - Limited In Use "),"Analysis performed; no further action required.",
IF(AND($AH92="Fail",$L92="3 - Adjusted "),"Analysis performed; no further action required.",
"Unit fails analysis; TSM determination required."))))))</f>
        <v/>
      </c>
      <c r="AJ92" s="58"/>
    </row>
    <row r="93" customFormat="false" ht="15" hidden="false" customHeight="false" outlineLevel="0" collapsed="false">
      <c r="A93" s="56"/>
      <c r="E93" s="57" t="str">
        <f aca="false">IF(AND($F93="",$G93=""),"",IF($G93="",$F93,HYPERLINK($G93,$F93)))</f>
        <v/>
      </c>
      <c r="H93" s="1" t="str">
        <f aca="false">IF($I93="","None Attached",IF(LEFT($I93,5)="https",HYPERLINK($I93,"Datasheet"),HYPERLINK(_xlfn.CONCAT("https://",$I93),"Datasheet")))</f>
        <v>None Attached</v>
      </c>
      <c r="M93" s="56"/>
      <c r="P93" s="58"/>
      <c r="Q93" s="1" t="n">
        <f aca="false">$M93-$N93</f>
        <v>0</v>
      </c>
      <c r="R93" s="56"/>
      <c r="T93" s="59" t="s">
        <v>15</v>
      </c>
      <c r="U93" s="1" t="n">
        <f aca="false">$S93-$R93</f>
        <v>0</v>
      </c>
      <c r="V93" s="1" t="n">
        <f aca="false">IF($T93="±",$Q93*2,$Q93)</f>
        <v>0</v>
      </c>
      <c r="W93" s="60" t="str">
        <f aca="false">IFERROR($U93/ABS($V93),"N/A")</f>
        <v>N/A</v>
      </c>
      <c r="X93" s="61" t="str">
        <f aca="false">IF(OR($W93="N/A",$R93="",$S93=""),"N/A",IF($W93&gt;=4,"Not Significant",IF($W93&gt;=2,"Semi-Significant","Significant")))</f>
        <v>N/A</v>
      </c>
      <c r="Z93" s="1" t="str">
        <f aca="false">IF($D93="Z540.1 w/data",0,"")</f>
        <v/>
      </c>
      <c r="AA93" s="1" t="e">
        <f aca="false">$Y93+$Q93+$Z93</f>
        <v>#VALUE!</v>
      </c>
      <c r="AB93" s="1" t="n">
        <f aca="false">$N93+$Q93</f>
        <v>0</v>
      </c>
      <c r="AC93" s="1" t="str">
        <f aca="false">IF($Y93="","",IF(AND($AA93&gt;=$R93,$AA93&lt;=$S93),"Pass","Fail"))</f>
        <v/>
      </c>
      <c r="AD93" s="1" t="str">
        <f aca="false">IF($Y93="","",IF($AA93&gt;$R93,"Pass","Fail"))</f>
        <v/>
      </c>
      <c r="AE93" s="1" t="str">
        <f aca="false">IF($Y93="","",IF($AA93&gt;=$R93,"Pass","Fail"))</f>
        <v/>
      </c>
      <c r="AF93" s="1" t="str">
        <f aca="false">IF($Y93="","",IF($AA93&lt;=$S93,"Pass","Fail"))</f>
        <v/>
      </c>
      <c r="AG93" s="1" t="str">
        <f aca="false">IF($Y93="","",IF($AA93&lt;$S93,"Pass","Fail"))</f>
        <v/>
      </c>
      <c r="AH93" s="23" t="str">
        <f aca="true">INDIRECT(CHOOSE(MATCH($T93,{"±","&gt;","≥","≤","&lt;"},0), "AC", "AD", "AE", "AF", "AG") &amp; ROW())</f>
        <v/>
      </c>
      <c r="AI93" s="56" t="str">
        <f aca="false">IF($X93="Not Significant","No Further Action Required",
IF($AH93="","",
IF(AND($AH93="Pass",$L93="0 - Passed "),"Analysis performed; no further action required.",
IF(AND($AH93="Fail",$L93="1 - Failed "),"Analysis performed; no further action required.",
IF(AND($AH93="Pass",$L93="2 - Limited In Use "),"Analysis performed; no further action required.",
IF(AND($AH93="Fail",$L93="3 - Adjusted "),"Analysis performed; no further action required.",
"Unit fails analysis; TSM determination required."))))))</f>
        <v/>
      </c>
      <c r="AJ93" s="58"/>
    </row>
    <row r="94" customFormat="false" ht="15" hidden="false" customHeight="false" outlineLevel="0" collapsed="false">
      <c r="A94" s="56"/>
      <c r="E94" s="57" t="str">
        <f aca="false">IF(AND($F94="",$G94=""),"",IF($G94="",$F94,HYPERLINK($G94,$F94)))</f>
        <v/>
      </c>
      <c r="H94" s="1" t="str">
        <f aca="false">IF($I94="","None Attached",IF(LEFT($I94,5)="https",HYPERLINK($I94,"Datasheet"),HYPERLINK(_xlfn.CONCAT("https://",$I94),"Datasheet")))</f>
        <v>None Attached</v>
      </c>
      <c r="M94" s="56"/>
      <c r="P94" s="58"/>
      <c r="Q94" s="1" t="n">
        <f aca="false">$M94-$N94</f>
        <v>0</v>
      </c>
      <c r="R94" s="56"/>
      <c r="T94" s="59" t="s">
        <v>15</v>
      </c>
      <c r="U94" s="1" t="n">
        <f aca="false">$S94-$R94</f>
        <v>0</v>
      </c>
      <c r="V94" s="1" t="n">
        <f aca="false">IF($T94="±",$Q94*2,$Q94)</f>
        <v>0</v>
      </c>
      <c r="W94" s="60" t="str">
        <f aca="false">IFERROR($U94/ABS($V94),"N/A")</f>
        <v>N/A</v>
      </c>
      <c r="X94" s="61" t="str">
        <f aca="false">IF(OR($W94="N/A",$R94="",$S94=""),"N/A",IF($W94&gt;=4,"Not Significant",IF($W94&gt;=2,"Semi-Significant","Significant")))</f>
        <v>N/A</v>
      </c>
      <c r="Z94" s="1" t="str">
        <f aca="false">IF($D94="Z540.1 w/data",0,"")</f>
        <v/>
      </c>
      <c r="AA94" s="1" t="e">
        <f aca="false">$Y94+$Q94+$Z94</f>
        <v>#VALUE!</v>
      </c>
      <c r="AB94" s="1" t="n">
        <f aca="false">$N94+$Q94</f>
        <v>0</v>
      </c>
      <c r="AC94" s="1" t="str">
        <f aca="false">IF($Y94="","",IF(AND($AA94&gt;=$R94,$AA94&lt;=$S94),"Pass","Fail"))</f>
        <v/>
      </c>
      <c r="AD94" s="1" t="str">
        <f aca="false">IF($Y94="","",IF($AA94&gt;$R94,"Pass","Fail"))</f>
        <v/>
      </c>
      <c r="AE94" s="1" t="str">
        <f aca="false">IF($Y94="","",IF($AA94&gt;=$R94,"Pass","Fail"))</f>
        <v/>
      </c>
      <c r="AF94" s="1" t="str">
        <f aca="false">IF($Y94="","",IF($AA94&lt;=$S94,"Pass","Fail"))</f>
        <v/>
      </c>
      <c r="AG94" s="1" t="str">
        <f aca="false">IF($Y94="","",IF($AA94&lt;$S94,"Pass","Fail"))</f>
        <v/>
      </c>
      <c r="AH94" s="23" t="str">
        <f aca="true">INDIRECT(CHOOSE(MATCH($T94,{"±","&gt;","≥","≤","&lt;"},0), "AC", "AD", "AE", "AF", "AG") &amp; ROW())</f>
        <v/>
      </c>
      <c r="AI94" s="56" t="str">
        <f aca="false">IF($X94="Not Significant","No Further Action Required",
IF($AH94="","",
IF(AND($AH94="Pass",$L94="0 - Passed "),"Analysis performed; no further action required.",
IF(AND($AH94="Fail",$L94="1 - Failed "),"Analysis performed; no further action required.",
IF(AND($AH94="Pass",$L94="2 - Limited In Use "),"Analysis performed; no further action required.",
IF(AND($AH94="Fail",$L94="3 - Adjusted "),"Analysis performed; no further action required.",
"Unit fails analysis; TSM determination required."))))))</f>
        <v/>
      </c>
      <c r="AJ94" s="58"/>
    </row>
    <row r="95" customFormat="false" ht="15" hidden="false" customHeight="false" outlineLevel="0" collapsed="false">
      <c r="A95" s="56"/>
      <c r="E95" s="57" t="str">
        <f aca="false">IF(AND($F95="",$G95=""),"",IF($G95="",$F95,HYPERLINK($G95,$F95)))</f>
        <v/>
      </c>
      <c r="H95" s="1" t="str">
        <f aca="false">IF($I95="","None Attached",IF(LEFT($I95,5)="https",HYPERLINK($I95,"Datasheet"),HYPERLINK(_xlfn.CONCAT("https://",$I95),"Datasheet")))</f>
        <v>None Attached</v>
      </c>
      <c r="M95" s="56"/>
      <c r="P95" s="58"/>
      <c r="Q95" s="1" t="n">
        <f aca="false">$M95-$N95</f>
        <v>0</v>
      </c>
      <c r="R95" s="56"/>
      <c r="T95" s="59" t="s">
        <v>15</v>
      </c>
      <c r="U95" s="1" t="n">
        <f aca="false">$S95-$R95</f>
        <v>0</v>
      </c>
      <c r="V95" s="1" t="n">
        <f aca="false">IF($T95="±",$Q95*2,$Q95)</f>
        <v>0</v>
      </c>
      <c r="W95" s="60" t="str">
        <f aca="false">IFERROR($U95/ABS($V95),"N/A")</f>
        <v>N/A</v>
      </c>
      <c r="X95" s="61" t="str">
        <f aca="false">IF(OR($W95="N/A",$R95="",$S95=""),"N/A",IF($W95&gt;=4,"Not Significant",IF($W95&gt;=2,"Semi-Significant","Significant")))</f>
        <v>N/A</v>
      </c>
      <c r="Z95" s="1" t="str">
        <f aca="false">IF($D95="Z540.1 w/data",0,"")</f>
        <v/>
      </c>
      <c r="AA95" s="1" t="e">
        <f aca="false">$Y95+$Q95+$Z95</f>
        <v>#VALUE!</v>
      </c>
      <c r="AB95" s="1" t="n">
        <f aca="false">$N95+$Q95</f>
        <v>0</v>
      </c>
      <c r="AC95" s="1" t="str">
        <f aca="false">IF($Y95="","",IF(AND($AA95&gt;=$R95,$AA95&lt;=$S95),"Pass","Fail"))</f>
        <v/>
      </c>
      <c r="AD95" s="1" t="str">
        <f aca="false">IF($Y95="","",IF($AA95&gt;$R95,"Pass","Fail"))</f>
        <v/>
      </c>
      <c r="AE95" s="1" t="str">
        <f aca="false">IF($Y95="","",IF($AA95&gt;=$R95,"Pass","Fail"))</f>
        <v/>
      </c>
      <c r="AF95" s="1" t="str">
        <f aca="false">IF($Y95="","",IF($AA95&lt;=$S95,"Pass","Fail"))</f>
        <v/>
      </c>
      <c r="AG95" s="1" t="str">
        <f aca="false">IF($Y95="","",IF($AA95&lt;$S95,"Pass","Fail"))</f>
        <v/>
      </c>
      <c r="AH95" s="23" t="str">
        <f aca="true">INDIRECT(CHOOSE(MATCH($T95,{"±","&gt;","≥","≤","&lt;"},0), "AC", "AD", "AE", "AF", "AG") &amp; ROW())</f>
        <v/>
      </c>
      <c r="AI95" s="56" t="str">
        <f aca="false">IF($X95="Not Significant","No Further Action Required",
IF($AH95="","",
IF(AND($AH95="Pass",$L95="0 - Passed "),"Analysis performed; no further action required.",
IF(AND($AH95="Fail",$L95="1 - Failed "),"Analysis performed; no further action required.",
IF(AND($AH95="Pass",$L95="2 - Limited In Use "),"Analysis performed; no further action required.",
IF(AND($AH95="Fail",$L95="3 - Adjusted "),"Analysis performed; no further action required.",
"Unit fails analysis; TSM determination required."))))))</f>
        <v/>
      </c>
      <c r="AJ95" s="58"/>
    </row>
    <row r="96" customFormat="false" ht="15" hidden="false" customHeight="false" outlineLevel="0" collapsed="false">
      <c r="A96" s="56"/>
      <c r="E96" s="57" t="str">
        <f aca="false">IF(AND($F96="",$G96=""),"",IF($G96="",$F96,HYPERLINK($G96,$F96)))</f>
        <v/>
      </c>
      <c r="H96" s="1" t="str">
        <f aca="false">IF($I96="","None Attached",IF(LEFT($I96,5)="https",HYPERLINK($I96,"Datasheet"),HYPERLINK(_xlfn.CONCAT("https://",$I96),"Datasheet")))</f>
        <v>None Attached</v>
      </c>
      <c r="M96" s="56"/>
      <c r="P96" s="58"/>
      <c r="Q96" s="1" t="n">
        <f aca="false">$M96-$N96</f>
        <v>0</v>
      </c>
      <c r="R96" s="56"/>
      <c r="T96" s="59" t="s">
        <v>15</v>
      </c>
      <c r="U96" s="1" t="n">
        <f aca="false">$S96-$R96</f>
        <v>0</v>
      </c>
      <c r="V96" s="1" t="n">
        <f aca="false">IF($T96="±",$Q96*2,$Q96)</f>
        <v>0</v>
      </c>
      <c r="W96" s="60" t="str">
        <f aca="false">IFERROR($U96/ABS($V96),"N/A")</f>
        <v>N/A</v>
      </c>
      <c r="X96" s="61" t="str">
        <f aca="false">IF(OR($W96="N/A",$R96="",$S96=""),"N/A",IF($W96&gt;=4,"Not Significant",IF($W96&gt;=2,"Semi-Significant","Significant")))</f>
        <v>N/A</v>
      </c>
      <c r="Z96" s="1" t="str">
        <f aca="false">IF($D96="Z540.1 w/data",0,"")</f>
        <v/>
      </c>
      <c r="AA96" s="1" t="e">
        <f aca="false">$Y96+$Q96+$Z96</f>
        <v>#VALUE!</v>
      </c>
      <c r="AB96" s="1" t="n">
        <f aca="false">$N96+$Q96</f>
        <v>0</v>
      </c>
      <c r="AC96" s="1" t="str">
        <f aca="false">IF($Y96="","",IF(AND($AA96&gt;=$R96,$AA96&lt;=$S96),"Pass","Fail"))</f>
        <v/>
      </c>
      <c r="AD96" s="1" t="str">
        <f aca="false">IF($Y96="","",IF($AA96&gt;$R96,"Pass","Fail"))</f>
        <v/>
      </c>
      <c r="AE96" s="1" t="str">
        <f aca="false">IF($Y96="","",IF($AA96&gt;=$R96,"Pass","Fail"))</f>
        <v/>
      </c>
      <c r="AF96" s="1" t="str">
        <f aca="false">IF($Y96="","",IF($AA96&lt;=$S96,"Pass","Fail"))</f>
        <v/>
      </c>
      <c r="AG96" s="1" t="str">
        <f aca="false">IF($Y96="","",IF($AA96&lt;$S96,"Pass","Fail"))</f>
        <v/>
      </c>
      <c r="AH96" s="23" t="str">
        <f aca="true">INDIRECT(CHOOSE(MATCH($T96,{"±","&gt;","≥","≤","&lt;"},0), "AC", "AD", "AE", "AF", "AG") &amp; ROW())</f>
        <v/>
      </c>
      <c r="AI96" s="56" t="str">
        <f aca="false">IF($X96="Not Significant","No Further Action Required",
IF($AH96="","",
IF(AND($AH96="Pass",$L96="0 - Passed "),"Analysis performed; no further action required.",
IF(AND($AH96="Fail",$L96="1 - Failed "),"Analysis performed; no further action required.",
IF(AND($AH96="Pass",$L96="2 - Limited In Use "),"Analysis performed; no further action required.",
IF(AND($AH96="Fail",$L96="3 - Adjusted "),"Analysis performed; no further action required.",
"Unit fails analysis; TSM determination required."))))))</f>
        <v/>
      </c>
      <c r="AJ96" s="58"/>
    </row>
    <row r="97" customFormat="false" ht="15" hidden="false" customHeight="false" outlineLevel="0" collapsed="false">
      <c r="A97" s="56"/>
      <c r="E97" s="57" t="str">
        <f aca="false">IF(AND($F97="",$G97=""),"",IF($G97="",$F97,HYPERLINK($G97,$F97)))</f>
        <v/>
      </c>
      <c r="H97" s="1" t="str">
        <f aca="false">IF($I97="","None Attached",IF(LEFT($I97,5)="https",HYPERLINK($I97,"Datasheet"),HYPERLINK(_xlfn.CONCAT("https://",$I97),"Datasheet")))</f>
        <v>None Attached</v>
      </c>
      <c r="M97" s="56"/>
      <c r="P97" s="58"/>
      <c r="Q97" s="1" t="n">
        <f aca="false">$M97-$N97</f>
        <v>0</v>
      </c>
      <c r="R97" s="56"/>
      <c r="T97" s="59" t="s">
        <v>15</v>
      </c>
      <c r="U97" s="1" t="n">
        <f aca="false">$S97-$R97</f>
        <v>0</v>
      </c>
      <c r="V97" s="1" t="n">
        <f aca="false">IF($T97="±",$Q97*2,$Q97)</f>
        <v>0</v>
      </c>
      <c r="W97" s="60" t="str">
        <f aca="false">IFERROR($U97/ABS($V97),"N/A")</f>
        <v>N/A</v>
      </c>
      <c r="X97" s="61" t="str">
        <f aca="false">IF(OR($W97="N/A",$R97="",$S97=""),"N/A",IF($W97&gt;=4,"Not Significant",IF($W97&gt;=2,"Semi-Significant","Significant")))</f>
        <v>N/A</v>
      </c>
      <c r="Z97" s="1" t="str">
        <f aca="false">IF($D97="Z540.1 w/data",0,"")</f>
        <v/>
      </c>
      <c r="AA97" s="1" t="e">
        <f aca="false">$Y97+$Q97+$Z97</f>
        <v>#VALUE!</v>
      </c>
      <c r="AB97" s="1" t="n">
        <f aca="false">$N97+$Q97</f>
        <v>0</v>
      </c>
      <c r="AC97" s="1" t="str">
        <f aca="false">IF($Y97="","",IF(AND($AA97&gt;=$R97,$AA97&lt;=$S97),"Pass","Fail"))</f>
        <v/>
      </c>
      <c r="AD97" s="1" t="str">
        <f aca="false">IF($Y97="","",IF($AA97&gt;$R97,"Pass","Fail"))</f>
        <v/>
      </c>
      <c r="AE97" s="1" t="str">
        <f aca="false">IF($Y97="","",IF($AA97&gt;=$R97,"Pass","Fail"))</f>
        <v/>
      </c>
      <c r="AF97" s="1" t="str">
        <f aca="false">IF($Y97="","",IF($AA97&lt;=$S97,"Pass","Fail"))</f>
        <v/>
      </c>
      <c r="AG97" s="1" t="str">
        <f aca="false">IF($Y97="","",IF($AA97&lt;$S97,"Pass","Fail"))</f>
        <v/>
      </c>
      <c r="AH97" s="23" t="str">
        <f aca="true">INDIRECT(CHOOSE(MATCH($T97,{"±","&gt;","≥","≤","&lt;"},0), "AC", "AD", "AE", "AF", "AG") &amp; ROW())</f>
        <v/>
      </c>
      <c r="AI97" s="56" t="str">
        <f aca="false">IF($X97="Not Significant","No Further Action Required",
IF($AH97="","",
IF(AND($AH97="Pass",$L97="0 - Passed "),"Analysis performed; no further action required.",
IF(AND($AH97="Fail",$L97="1 - Failed "),"Analysis performed; no further action required.",
IF(AND($AH97="Pass",$L97="2 - Limited In Use "),"Analysis performed; no further action required.",
IF(AND($AH97="Fail",$L97="3 - Adjusted "),"Analysis performed; no further action required.",
"Unit fails analysis; TSM determination required."))))))</f>
        <v/>
      </c>
      <c r="AJ97" s="58"/>
    </row>
    <row r="98" customFormat="false" ht="15" hidden="false" customHeight="false" outlineLevel="0" collapsed="false">
      <c r="A98" s="56"/>
      <c r="E98" s="57" t="str">
        <f aca="false">IF(AND($F98="",$G98=""),"",IF($G98="",$F98,HYPERLINK($G98,$F98)))</f>
        <v/>
      </c>
      <c r="H98" s="1" t="str">
        <f aca="false">IF($I98="","None Attached",IF(LEFT($I98,5)="https",HYPERLINK($I98,"Datasheet"),HYPERLINK(_xlfn.CONCAT("https://",$I98),"Datasheet")))</f>
        <v>None Attached</v>
      </c>
      <c r="M98" s="56"/>
      <c r="P98" s="58"/>
      <c r="Q98" s="1" t="n">
        <f aca="false">$M98-$N98</f>
        <v>0</v>
      </c>
      <c r="R98" s="56"/>
      <c r="T98" s="59" t="s">
        <v>15</v>
      </c>
      <c r="U98" s="1" t="n">
        <f aca="false">$S98-$R98</f>
        <v>0</v>
      </c>
      <c r="V98" s="1" t="n">
        <f aca="false">IF($T98="±",$Q98*2,$Q98)</f>
        <v>0</v>
      </c>
      <c r="W98" s="60" t="str">
        <f aca="false">IFERROR($U98/ABS($V98),"N/A")</f>
        <v>N/A</v>
      </c>
      <c r="X98" s="61" t="str">
        <f aca="false">IF(OR($W98="N/A",$R98="",$S98=""),"N/A",IF($W98&gt;=4,"Not Significant",IF($W98&gt;=2,"Semi-Significant","Significant")))</f>
        <v>N/A</v>
      </c>
      <c r="Z98" s="1" t="str">
        <f aca="false">IF($D98="Z540.1 w/data",0,"")</f>
        <v/>
      </c>
      <c r="AA98" s="1" t="e">
        <f aca="false">$Y98+$Q98+$Z98</f>
        <v>#VALUE!</v>
      </c>
      <c r="AB98" s="1" t="n">
        <f aca="false">$N98+$Q98</f>
        <v>0</v>
      </c>
      <c r="AC98" s="1" t="str">
        <f aca="false">IF($Y98="","",IF(AND($AA98&gt;=$R98,$AA98&lt;=$S98),"Pass","Fail"))</f>
        <v/>
      </c>
      <c r="AD98" s="1" t="str">
        <f aca="false">IF($Y98="","",IF($AA98&gt;$R98,"Pass","Fail"))</f>
        <v/>
      </c>
      <c r="AE98" s="1" t="str">
        <f aca="false">IF($Y98="","",IF($AA98&gt;=$R98,"Pass","Fail"))</f>
        <v/>
      </c>
      <c r="AF98" s="1" t="str">
        <f aca="false">IF($Y98="","",IF($AA98&lt;=$S98,"Pass","Fail"))</f>
        <v/>
      </c>
      <c r="AG98" s="1" t="str">
        <f aca="false">IF($Y98="","",IF($AA98&lt;$S98,"Pass","Fail"))</f>
        <v/>
      </c>
      <c r="AH98" s="23" t="str">
        <f aca="true">INDIRECT(CHOOSE(MATCH($T98,{"±","&gt;","≥","≤","&lt;"},0), "AC", "AD", "AE", "AF", "AG") &amp; ROW())</f>
        <v/>
      </c>
      <c r="AI98" s="56" t="str">
        <f aca="false">IF($X98="Not Significant","No Further Action Required",
IF($AH98="","",
IF(AND($AH98="Pass",$L98="0 - Passed "),"Analysis performed; no further action required.",
IF(AND($AH98="Fail",$L98="1 - Failed "),"Analysis performed; no further action required.",
IF(AND($AH98="Pass",$L98="2 - Limited In Use "),"Analysis performed; no further action required.",
IF(AND($AH98="Fail",$L98="3 - Adjusted "),"Analysis performed; no further action required.",
"Unit fails analysis; TSM determination required."))))))</f>
        <v/>
      </c>
      <c r="AJ98" s="58"/>
    </row>
    <row r="99" customFormat="false" ht="15" hidden="false" customHeight="false" outlineLevel="0" collapsed="false">
      <c r="A99" s="56"/>
      <c r="E99" s="57" t="str">
        <f aca="false">IF(AND($F99="",$G99=""),"",IF($G99="",$F99,HYPERLINK($G99,$F99)))</f>
        <v/>
      </c>
      <c r="H99" s="1" t="str">
        <f aca="false">IF($I99="","None Attached",IF(LEFT($I99,5)="https",HYPERLINK($I99,"Datasheet"),HYPERLINK(_xlfn.CONCAT("https://",$I99),"Datasheet")))</f>
        <v>None Attached</v>
      </c>
      <c r="M99" s="56"/>
      <c r="P99" s="58"/>
      <c r="Q99" s="1" t="n">
        <f aca="false">$M99-$N99</f>
        <v>0</v>
      </c>
      <c r="R99" s="56"/>
      <c r="T99" s="59" t="s">
        <v>15</v>
      </c>
      <c r="U99" s="1" t="n">
        <f aca="false">$S99-$R99</f>
        <v>0</v>
      </c>
      <c r="V99" s="1" t="n">
        <f aca="false">IF($T99="±",$Q99*2,$Q99)</f>
        <v>0</v>
      </c>
      <c r="W99" s="60" t="str">
        <f aca="false">IFERROR($U99/ABS($V99),"N/A")</f>
        <v>N/A</v>
      </c>
      <c r="X99" s="61" t="str">
        <f aca="false">IF(OR($W99="N/A",$R99="",$S99=""),"N/A",IF($W99&gt;=4,"Not Significant",IF($W99&gt;=2,"Semi-Significant","Significant")))</f>
        <v>N/A</v>
      </c>
      <c r="Z99" s="1" t="str">
        <f aca="false">IF($D99="Z540.1 w/data",0,"")</f>
        <v/>
      </c>
      <c r="AA99" s="1" t="e">
        <f aca="false">$Y99+$Q99+$Z99</f>
        <v>#VALUE!</v>
      </c>
      <c r="AB99" s="1" t="n">
        <f aca="false">$N99+$Q99</f>
        <v>0</v>
      </c>
      <c r="AC99" s="1" t="str">
        <f aca="false">IF($Y99="","",IF(AND($AA99&gt;=$R99,$AA99&lt;=$S99),"Pass","Fail"))</f>
        <v/>
      </c>
      <c r="AD99" s="1" t="str">
        <f aca="false">IF($Y99="","",IF($AA99&gt;$R99,"Pass","Fail"))</f>
        <v/>
      </c>
      <c r="AE99" s="1" t="str">
        <f aca="false">IF($Y99="","",IF($AA99&gt;=$R99,"Pass","Fail"))</f>
        <v/>
      </c>
      <c r="AF99" s="1" t="str">
        <f aca="false">IF($Y99="","",IF($AA99&lt;=$S99,"Pass","Fail"))</f>
        <v/>
      </c>
      <c r="AG99" s="1" t="str">
        <f aca="false">IF($Y99="","",IF($AA99&lt;$S99,"Pass","Fail"))</f>
        <v/>
      </c>
      <c r="AH99" s="23" t="str">
        <f aca="true">INDIRECT(CHOOSE(MATCH($T99,{"±","&gt;","≥","≤","&lt;"},0), "AC", "AD", "AE", "AF", "AG") &amp; ROW())</f>
        <v/>
      </c>
      <c r="AI99" s="56" t="str">
        <f aca="false">IF($X99="Not Significant","No Further Action Required",
IF($AH99="","",
IF(AND($AH99="Pass",$L99="0 - Passed "),"Analysis performed; no further action required.",
IF(AND($AH99="Fail",$L99="1 - Failed "),"Analysis performed; no further action required.",
IF(AND($AH99="Pass",$L99="2 - Limited In Use "),"Analysis performed; no further action required.",
IF(AND($AH99="Fail",$L99="3 - Adjusted "),"Analysis performed; no further action required.",
"Unit fails analysis; TSM determination required."))))))</f>
        <v/>
      </c>
      <c r="AJ99" s="58"/>
    </row>
    <row r="100" customFormat="false" ht="15" hidden="false" customHeight="false" outlineLevel="0" collapsed="false">
      <c r="A100" s="56"/>
      <c r="E100" s="57" t="str">
        <f aca="false">IF(AND($F100="",$G100=""),"",IF($G100="",$F100,HYPERLINK($G100,$F100)))</f>
        <v/>
      </c>
      <c r="H100" s="1" t="str">
        <f aca="false">IF($I100="","None Attached",IF(LEFT($I100,5)="https",HYPERLINK($I100,"Datasheet"),HYPERLINK(_xlfn.CONCAT("https://",$I100),"Datasheet")))</f>
        <v>None Attached</v>
      </c>
      <c r="M100" s="56"/>
      <c r="P100" s="58"/>
      <c r="Q100" s="1" t="n">
        <f aca="false">$M100-$N100</f>
        <v>0</v>
      </c>
      <c r="R100" s="56"/>
      <c r="T100" s="59" t="s">
        <v>15</v>
      </c>
      <c r="U100" s="1" t="n">
        <f aca="false">$S100-$R100</f>
        <v>0</v>
      </c>
      <c r="V100" s="1" t="n">
        <f aca="false">IF($T100="±",$Q100*2,$Q100)</f>
        <v>0</v>
      </c>
      <c r="W100" s="60" t="str">
        <f aca="false">IFERROR($U100/ABS($V100),"N/A")</f>
        <v>N/A</v>
      </c>
      <c r="X100" s="61" t="str">
        <f aca="false">IF(OR($W100="N/A",$R100="",$S100=""),"N/A",IF($W100&gt;=4,"Not Significant",IF($W100&gt;=2,"Semi-Significant","Significant")))</f>
        <v>N/A</v>
      </c>
      <c r="Z100" s="1" t="str">
        <f aca="false">IF($D100="Z540.1 w/data",0,"")</f>
        <v/>
      </c>
      <c r="AA100" s="1" t="e">
        <f aca="false">$Y100+$Q100+$Z100</f>
        <v>#VALUE!</v>
      </c>
      <c r="AB100" s="1" t="n">
        <f aca="false">$N100+$Q100</f>
        <v>0</v>
      </c>
      <c r="AC100" s="1" t="str">
        <f aca="false">IF($Y100="","",IF(AND($AA100&gt;=$R100,$AA100&lt;=$S100),"Pass","Fail"))</f>
        <v/>
      </c>
      <c r="AD100" s="1" t="str">
        <f aca="false">IF($Y100="","",IF($AA100&gt;$R100,"Pass","Fail"))</f>
        <v/>
      </c>
      <c r="AE100" s="1" t="str">
        <f aca="false">IF($Y100="","",IF($AA100&gt;=$R100,"Pass","Fail"))</f>
        <v/>
      </c>
      <c r="AF100" s="1" t="str">
        <f aca="false">IF($Y100="","",IF($AA100&lt;=$S100,"Pass","Fail"))</f>
        <v/>
      </c>
      <c r="AG100" s="1" t="str">
        <f aca="false">IF($Y100="","",IF($AA100&lt;$S100,"Pass","Fail"))</f>
        <v/>
      </c>
      <c r="AH100" s="23" t="str">
        <f aca="true">INDIRECT(CHOOSE(MATCH($T100,{"±","&gt;","≥","≤","&lt;"},0), "AC", "AD", "AE", "AF", "AG") &amp; ROW())</f>
        <v/>
      </c>
      <c r="AI100" s="56" t="str">
        <f aca="false">IF($X100="Not Significant","No Further Action Required",
IF($AH100="","",
IF(AND($AH100="Pass",$L100="0 - Passed "),"Analysis performed; no further action required.",
IF(AND($AH100="Fail",$L100="1 - Failed "),"Analysis performed; no further action required.",
IF(AND($AH100="Pass",$L100="2 - Limited In Use "),"Analysis performed; no further action required.",
IF(AND($AH100="Fail",$L100="3 - Adjusted "),"Analysis performed; no further action required.",
"Unit fails analysis; TSM determination required."))))))</f>
        <v/>
      </c>
      <c r="AJ100" s="58"/>
    </row>
    <row r="101" customFormat="false" ht="15" hidden="false" customHeight="false" outlineLevel="0" collapsed="false">
      <c r="A101" s="56"/>
      <c r="E101" s="57" t="str">
        <f aca="false">IF(AND($F101="",$G101=""),"",IF($G101="",$F101,HYPERLINK($G101,$F101)))</f>
        <v/>
      </c>
      <c r="H101" s="1" t="str">
        <f aca="false">IF($I101="","None Attached",IF(LEFT($I101,5)="https",HYPERLINK($I101,"Datasheet"),HYPERLINK(_xlfn.CONCAT("https://",$I101),"Datasheet")))</f>
        <v>None Attached</v>
      </c>
      <c r="M101" s="56"/>
      <c r="P101" s="58"/>
      <c r="Q101" s="1" t="n">
        <f aca="false">$M101-$N101</f>
        <v>0</v>
      </c>
      <c r="R101" s="56"/>
      <c r="T101" s="59" t="s">
        <v>15</v>
      </c>
      <c r="U101" s="1" t="n">
        <f aca="false">$S101-$R101</f>
        <v>0</v>
      </c>
      <c r="V101" s="1" t="n">
        <f aca="false">IF($T101="±",$Q101*2,$Q101)</f>
        <v>0</v>
      </c>
      <c r="W101" s="60" t="str">
        <f aca="false">IFERROR($U101/ABS($V101),"N/A")</f>
        <v>N/A</v>
      </c>
      <c r="X101" s="61" t="str">
        <f aca="false">IF(OR($W101="N/A",$R101="",$S101=""),"N/A",IF($W101&gt;=4,"Not Significant",IF($W101&gt;=2,"Semi-Significant","Significant")))</f>
        <v>N/A</v>
      </c>
      <c r="Z101" s="1" t="str">
        <f aca="false">IF($D101="Z540.1 w/data",0,"")</f>
        <v/>
      </c>
      <c r="AA101" s="1" t="e">
        <f aca="false">$Y101+$Q101+$Z101</f>
        <v>#VALUE!</v>
      </c>
      <c r="AB101" s="1" t="n">
        <f aca="false">$N101+$Q101</f>
        <v>0</v>
      </c>
      <c r="AC101" s="1" t="str">
        <f aca="false">IF($Y101="","",IF(AND($AA101&gt;=$R101,$AA101&lt;=$S101),"Pass","Fail"))</f>
        <v/>
      </c>
      <c r="AD101" s="1" t="str">
        <f aca="false">IF($Y101="","",IF($AA101&gt;$R101,"Pass","Fail"))</f>
        <v/>
      </c>
      <c r="AE101" s="1" t="str">
        <f aca="false">IF($Y101="","",IF($AA101&gt;=$R101,"Pass","Fail"))</f>
        <v/>
      </c>
      <c r="AF101" s="1" t="str">
        <f aca="false">IF($Y101="","",IF($AA101&lt;=$S101,"Pass","Fail"))</f>
        <v/>
      </c>
      <c r="AG101" s="1" t="str">
        <f aca="false">IF($Y101="","",IF($AA101&lt;$S101,"Pass","Fail"))</f>
        <v/>
      </c>
      <c r="AH101" s="23" t="str">
        <f aca="true">INDIRECT(CHOOSE(MATCH($T101,{"±","&gt;","≥","≤","&lt;"},0), "AC", "AD", "AE", "AF", "AG") &amp; ROW())</f>
        <v/>
      </c>
      <c r="AI101" s="56" t="str">
        <f aca="false">IF($X101="Not Significant","No Further Action Required",
IF($AH101="","",
IF(AND($AH101="Pass",$L101="0 - Passed "),"Analysis performed; no further action required.",
IF(AND($AH101="Fail",$L101="1 - Failed "),"Analysis performed; no further action required.",
IF(AND($AH101="Pass",$L101="2 - Limited In Use "),"Analysis performed; no further action required.",
IF(AND($AH101="Fail",$L101="3 - Adjusted "),"Analysis performed; no further action required.",
"Unit fails analysis; TSM determination required."))))))</f>
        <v/>
      </c>
      <c r="AJ101" s="58"/>
    </row>
    <row r="102" customFormat="false" ht="15" hidden="false" customHeight="false" outlineLevel="0" collapsed="false">
      <c r="A102" s="56"/>
      <c r="E102" s="57" t="str">
        <f aca="false">IF(AND($F102="",$G102=""),"",IF($G102="",$F102,HYPERLINK($G102,$F102)))</f>
        <v/>
      </c>
      <c r="H102" s="1" t="str">
        <f aca="false">IF($I102="","None Attached",IF(LEFT($I102,5)="https",HYPERLINK($I102,"Datasheet"),HYPERLINK(_xlfn.CONCAT("https://",$I102),"Datasheet")))</f>
        <v>None Attached</v>
      </c>
      <c r="M102" s="56"/>
      <c r="P102" s="58"/>
      <c r="Q102" s="1" t="n">
        <f aca="false">$M102-$N102</f>
        <v>0</v>
      </c>
      <c r="R102" s="56"/>
      <c r="T102" s="59" t="s">
        <v>15</v>
      </c>
      <c r="U102" s="1" t="n">
        <f aca="false">$S102-$R102</f>
        <v>0</v>
      </c>
      <c r="V102" s="1" t="n">
        <f aca="false">IF($T102="±",$Q102*2,$Q102)</f>
        <v>0</v>
      </c>
      <c r="W102" s="60" t="str">
        <f aca="false">IFERROR($U102/ABS($V102),"N/A")</f>
        <v>N/A</v>
      </c>
      <c r="X102" s="61" t="str">
        <f aca="false">IF(OR($W102="N/A",$R102="",$S102=""),"N/A",IF($W102&gt;=4,"Not Significant",IF($W102&gt;=2,"Semi-Significant","Significant")))</f>
        <v>N/A</v>
      </c>
      <c r="Z102" s="1" t="str">
        <f aca="false">IF($D102="Z540.1 w/data",0,"")</f>
        <v/>
      </c>
      <c r="AA102" s="1" t="e">
        <f aca="false">$Y102+$Q102+$Z102</f>
        <v>#VALUE!</v>
      </c>
      <c r="AB102" s="1" t="n">
        <f aca="false">$N102+$Q102</f>
        <v>0</v>
      </c>
      <c r="AC102" s="1" t="str">
        <f aca="false">IF($Y102="","",IF(AND($AA102&gt;=$R102,$AA102&lt;=$S102),"Pass","Fail"))</f>
        <v/>
      </c>
      <c r="AD102" s="1" t="str">
        <f aca="false">IF($Y102="","",IF($AA102&gt;$R102,"Pass","Fail"))</f>
        <v/>
      </c>
      <c r="AE102" s="1" t="str">
        <f aca="false">IF($Y102="","",IF($AA102&gt;=$R102,"Pass","Fail"))</f>
        <v/>
      </c>
      <c r="AF102" s="1" t="str">
        <f aca="false">IF($Y102="","",IF($AA102&lt;=$S102,"Pass","Fail"))</f>
        <v/>
      </c>
      <c r="AG102" s="1" t="str">
        <f aca="false">IF($Y102="","",IF($AA102&lt;$S102,"Pass","Fail"))</f>
        <v/>
      </c>
      <c r="AH102" s="23" t="str">
        <f aca="true">INDIRECT(CHOOSE(MATCH($T102,{"±","&gt;","≥","≤","&lt;"},0), "AC", "AD", "AE", "AF", "AG") &amp; ROW())</f>
        <v/>
      </c>
      <c r="AI102" s="56" t="str">
        <f aca="false">IF($X102="Not Significant","No Further Action Required",
IF($AH102="","",
IF(AND($AH102="Pass",$L102="0 - Passed "),"Analysis performed; no further action required.",
IF(AND($AH102="Fail",$L102="1 - Failed "),"Analysis performed; no further action required.",
IF(AND($AH102="Pass",$L102="2 - Limited In Use "),"Analysis performed; no further action required.",
IF(AND($AH102="Fail",$L102="3 - Adjusted "),"Analysis performed; no further action required.",
"Unit fails analysis; TSM determination required."))))))</f>
        <v/>
      </c>
      <c r="AJ102" s="58"/>
    </row>
    <row r="103" customFormat="false" ht="15" hidden="false" customHeight="false" outlineLevel="0" collapsed="false">
      <c r="A103" s="56"/>
      <c r="E103" s="57" t="str">
        <f aca="false">IF(AND($F103="",$G103=""),"",IF($G103="",$F103,HYPERLINK($G103,$F103)))</f>
        <v/>
      </c>
      <c r="H103" s="1" t="str">
        <f aca="false">IF($I103="","None Attached",IF(LEFT($I103,5)="https",HYPERLINK($I103,"Datasheet"),HYPERLINK(_xlfn.CONCAT("https://",$I103),"Datasheet")))</f>
        <v>None Attached</v>
      </c>
      <c r="M103" s="56"/>
      <c r="P103" s="58"/>
      <c r="Q103" s="1" t="n">
        <f aca="false">$M103-$N103</f>
        <v>0</v>
      </c>
      <c r="R103" s="56"/>
      <c r="T103" s="59" t="s">
        <v>15</v>
      </c>
      <c r="U103" s="1" t="n">
        <f aca="false">$S103-$R103</f>
        <v>0</v>
      </c>
      <c r="V103" s="1" t="n">
        <f aca="false">IF($T103="±",$Q103*2,$Q103)</f>
        <v>0</v>
      </c>
      <c r="W103" s="60" t="str">
        <f aca="false">IFERROR($U103/ABS($V103),"N/A")</f>
        <v>N/A</v>
      </c>
      <c r="X103" s="61" t="str">
        <f aca="false">IF(OR($W103="N/A",$R103="",$S103=""),"N/A",IF($W103&gt;=4,"Not Significant",IF($W103&gt;=2,"Semi-Significant","Significant")))</f>
        <v>N/A</v>
      </c>
      <c r="Z103" s="1" t="str">
        <f aca="false">IF($D103="Z540.1 w/data",0,"")</f>
        <v/>
      </c>
      <c r="AA103" s="1" t="e">
        <f aca="false">$Y103+$Q103+$Z103</f>
        <v>#VALUE!</v>
      </c>
      <c r="AB103" s="1" t="n">
        <f aca="false">$N103+$Q103</f>
        <v>0</v>
      </c>
      <c r="AC103" s="1" t="str">
        <f aca="false">IF($Y103="","",IF(AND($AA103&gt;=$R103,$AA103&lt;=$S103),"Pass","Fail"))</f>
        <v/>
      </c>
      <c r="AD103" s="1" t="str">
        <f aca="false">IF($Y103="","",IF($AA103&gt;$R103,"Pass","Fail"))</f>
        <v/>
      </c>
      <c r="AE103" s="1" t="str">
        <f aca="false">IF($Y103="","",IF($AA103&gt;=$R103,"Pass","Fail"))</f>
        <v/>
      </c>
      <c r="AF103" s="1" t="str">
        <f aca="false">IF($Y103="","",IF($AA103&lt;=$S103,"Pass","Fail"))</f>
        <v/>
      </c>
      <c r="AG103" s="1" t="str">
        <f aca="false">IF($Y103="","",IF($AA103&lt;$S103,"Pass","Fail"))</f>
        <v/>
      </c>
      <c r="AH103" s="23" t="str">
        <f aca="true">INDIRECT(CHOOSE(MATCH($T103,{"±","&gt;","≥","≤","&lt;"},0), "AC", "AD", "AE", "AF", "AG") &amp; ROW())</f>
        <v/>
      </c>
      <c r="AI103" s="56" t="str">
        <f aca="false">IF($X103="Not Significant","No Further Action Required",
IF($AH103="","",
IF(AND($AH103="Pass",$L103="0 - Passed "),"Analysis performed; no further action required.",
IF(AND($AH103="Fail",$L103="1 - Failed "),"Analysis performed; no further action required.",
IF(AND($AH103="Pass",$L103="2 - Limited In Use "),"Analysis performed; no further action required.",
IF(AND($AH103="Fail",$L103="3 - Adjusted "),"Analysis performed; no further action required.",
"Unit fails analysis; TSM determination required."))))))</f>
        <v/>
      </c>
      <c r="AJ103" s="58"/>
    </row>
    <row r="104" customFormat="false" ht="15" hidden="false" customHeight="false" outlineLevel="0" collapsed="false">
      <c r="A104" s="56"/>
      <c r="E104" s="57" t="str">
        <f aca="false">IF(AND($F104="",$G104=""),"",IF($G104="",$F104,HYPERLINK($G104,$F104)))</f>
        <v/>
      </c>
      <c r="H104" s="1" t="str">
        <f aca="false">IF($I104="","None Attached",IF(LEFT($I104,5)="https",HYPERLINK($I104,"Datasheet"),HYPERLINK(_xlfn.CONCAT("https://",$I104),"Datasheet")))</f>
        <v>None Attached</v>
      </c>
      <c r="M104" s="56"/>
      <c r="P104" s="58"/>
      <c r="Q104" s="1" t="n">
        <f aca="false">$M104-$N104</f>
        <v>0</v>
      </c>
      <c r="R104" s="56"/>
      <c r="T104" s="59" t="s">
        <v>15</v>
      </c>
      <c r="U104" s="1" t="n">
        <f aca="false">$S104-$R104</f>
        <v>0</v>
      </c>
      <c r="V104" s="1" t="n">
        <f aca="false">IF($T104="±",$Q104*2,$Q104)</f>
        <v>0</v>
      </c>
      <c r="W104" s="60" t="str">
        <f aca="false">IFERROR($U104/ABS($V104),"N/A")</f>
        <v>N/A</v>
      </c>
      <c r="X104" s="61" t="str">
        <f aca="false">IF(OR($W104="N/A",$R104="",$S104=""),"N/A",IF($W104&gt;=4,"Not Significant",IF($W104&gt;=2,"Semi-Significant","Significant")))</f>
        <v>N/A</v>
      </c>
      <c r="Z104" s="1" t="str">
        <f aca="false">IF($D104="Z540.1 w/data",0,"")</f>
        <v/>
      </c>
      <c r="AA104" s="1" t="e">
        <f aca="false">$Y104+$Q104+$Z104</f>
        <v>#VALUE!</v>
      </c>
      <c r="AB104" s="1" t="n">
        <f aca="false">$N104+$Q104</f>
        <v>0</v>
      </c>
      <c r="AC104" s="1" t="str">
        <f aca="false">IF($Y104="","",IF(AND($AA104&gt;=$R104,$AA104&lt;=$S104),"Pass","Fail"))</f>
        <v/>
      </c>
      <c r="AD104" s="1" t="str">
        <f aca="false">IF($Y104="","",IF($AA104&gt;$R104,"Pass","Fail"))</f>
        <v/>
      </c>
      <c r="AE104" s="1" t="str">
        <f aca="false">IF($Y104="","",IF($AA104&gt;=$R104,"Pass","Fail"))</f>
        <v/>
      </c>
      <c r="AF104" s="1" t="str">
        <f aca="false">IF($Y104="","",IF($AA104&lt;=$S104,"Pass","Fail"))</f>
        <v/>
      </c>
      <c r="AG104" s="1" t="str">
        <f aca="false">IF($Y104="","",IF($AA104&lt;$S104,"Pass","Fail"))</f>
        <v/>
      </c>
      <c r="AH104" s="23" t="str">
        <f aca="true">INDIRECT(CHOOSE(MATCH($T104,{"±","&gt;","≥","≤","&lt;"},0), "AC", "AD", "AE", "AF", "AG") &amp; ROW())</f>
        <v/>
      </c>
      <c r="AI104" s="56" t="str">
        <f aca="false">IF($X104="Not Significant","No Further Action Required",
IF($AH104="","",
IF(AND($AH104="Pass",$L104="0 - Passed "),"Analysis performed; no further action required.",
IF(AND($AH104="Fail",$L104="1 - Failed "),"Analysis performed; no further action required.",
IF(AND($AH104="Pass",$L104="2 - Limited In Use "),"Analysis performed; no further action required.",
IF(AND($AH104="Fail",$L104="3 - Adjusted "),"Analysis performed; no further action required.",
"Unit fails analysis; TSM determination required."))))))</f>
        <v/>
      </c>
      <c r="AJ104" s="58"/>
    </row>
    <row r="105" customFormat="false" ht="15" hidden="false" customHeight="false" outlineLevel="0" collapsed="false">
      <c r="A105" s="56"/>
      <c r="E105" s="57" t="str">
        <f aca="false">IF(AND($F105="",$G105=""),"",IF($G105="",$F105,HYPERLINK($G105,$F105)))</f>
        <v/>
      </c>
      <c r="H105" s="1" t="str">
        <f aca="false">IF($I105="","None Attached",IF(LEFT($I105,5)="https",HYPERLINK($I105,"Datasheet"),HYPERLINK(_xlfn.CONCAT("https://",$I105),"Datasheet")))</f>
        <v>None Attached</v>
      </c>
      <c r="M105" s="56"/>
      <c r="P105" s="58"/>
      <c r="Q105" s="1" t="n">
        <f aca="false">$M105-$N105</f>
        <v>0</v>
      </c>
      <c r="R105" s="56"/>
      <c r="T105" s="59" t="s">
        <v>15</v>
      </c>
      <c r="U105" s="1" t="n">
        <f aca="false">$S105-$R105</f>
        <v>0</v>
      </c>
      <c r="V105" s="1" t="n">
        <f aca="false">IF($T105="±",$Q105*2,$Q105)</f>
        <v>0</v>
      </c>
      <c r="W105" s="60" t="str">
        <f aca="false">IFERROR($U105/ABS($V105),"N/A")</f>
        <v>N/A</v>
      </c>
      <c r="X105" s="61" t="str">
        <f aca="false">IF(OR($W105="N/A",$R105="",$S105=""),"N/A",IF($W105&gt;=4,"Not Significant",IF($W105&gt;=2,"Semi-Significant","Significant")))</f>
        <v>N/A</v>
      </c>
      <c r="Z105" s="1" t="str">
        <f aca="false">IF($D105="Z540.1 w/data",0,"")</f>
        <v/>
      </c>
      <c r="AA105" s="1" t="e">
        <f aca="false">$Y105+$Q105+$Z105</f>
        <v>#VALUE!</v>
      </c>
      <c r="AB105" s="1" t="n">
        <f aca="false">$N105+$Q105</f>
        <v>0</v>
      </c>
      <c r="AC105" s="1" t="str">
        <f aca="false">IF($Y105="","",IF(AND($AA105&gt;=$R105,$AA105&lt;=$S105),"Pass","Fail"))</f>
        <v/>
      </c>
      <c r="AD105" s="1" t="str">
        <f aca="false">IF($Y105="","",IF($AA105&gt;$R105,"Pass","Fail"))</f>
        <v/>
      </c>
      <c r="AE105" s="1" t="str">
        <f aca="false">IF($Y105="","",IF($AA105&gt;=$R105,"Pass","Fail"))</f>
        <v/>
      </c>
      <c r="AF105" s="1" t="str">
        <f aca="false">IF($Y105="","",IF($AA105&lt;=$S105,"Pass","Fail"))</f>
        <v/>
      </c>
      <c r="AG105" s="1" t="str">
        <f aca="false">IF($Y105="","",IF($AA105&lt;$S105,"Pass","Fail"))</f>
        <v/>
      </c>
      <c r="AH105" s="23" t="str">
        <f aca="true">INDIRECT(CHOOSE(MATCH($T105,{"±","&gt;","≥","≤","&lt;"},0), "AC", "AD", "AE", "AF", "AG") &amp; ROW())</f>
        <v/>
      </c>
      <c r="AI105" s="56" t="str">
        <f aca="false">IF($X105="Not Significant","No Further Action Required",
IF($AH105="","",
IF(AND($AH105="Pass",$L105="0 - Passed "),"Analysis performed; no further action required.",
IF(AND($AH105="Fail",$L105="1 - Failed "),"Analysis performed; no further action required.",
IF(AND($AH105="Pass",$L105="2 - Limited In Use "),"Analysis performed; no further action required.",
IF(AND($AH105="Fail",$L105="3 - Adjusted "),"Analysis performed; no further action required.",
"Unit fails analysis; TSM determination required."))))))</f>
        <v/>
      </c>
      <c r="AJ105" s="58"/>
    </row>
    <row r="106" customFormat="false" ht="15" hidden="false" customHeight="false" outlineLevel="0" collapsed="false">
      <c r="A106" s="56"/>
      <c r="E106" s="57" t="str">
        <f aca="false">IF(AND($F106="",$G106=""),"",IF($G106="",$F106,HYPERLINK($G106,$F106)))</f>
        <v/>
      </c>
      <c r="H106" s="1" t="str">
        <f aca="false">IF($I106="","None Attached",IF(LEFT($I106,5)="https",HYPERLINK($I106,"Datasheet"),HYPERLINK(_xlfn.CONCAT("https://",$I106),"Datasheet")))</f>
        <v>None Attached</v>
      </c>
      <c r="M106" s="56"/>
      <c r="P106" s="58"/>
      <c r="Q106" s="1" t="n">
        <f aca="false">$M106-$N106</f>
        <v>0</v>
      </c>
      <c r="R106" s="56"/>
      <c r="T106" s="59" t="s">
        <v>15</v>
      </c>
      <c r="U106" s="1" t="n">
        <f aca="false">$S106-$R106</f>
        <v>0</v>
      </c>
      <c r="V106" s="1" t="n">
        <f aca="false">IF($T106="±",$Q106*2,$Q106)</f>
        <v>0</v>
      </c>
      <c r="W106" s="60" t="str">
        <f aca="false">IFERROR($U106/ABS($V106),"N/A")</f>
        <v>N/A</v>
      </c>
      <c r="X106" s="61" t="str">
        <f aca="false">IF(OR($W106="N/A",$R106="",$S106=""),"N/A",IF($W106&gt;=4,"Not Significant",IF($W106&gt;=2,"Semi-Significant","Significant")))</f>
        <v>N/A</v>
      </c>
      <c r="Z106" s="1" t="str">
        <f aca="false">IF($D106="Z540.1 w/data",0,"")</f>
        <v/>
      </c>
      <c r="AA106" s="1" t="e">
        <f aca="false">$Y106+$Q106+$Z106</f>
        <v>#VALUE!</v>
      </c>
      <c r="AB106" s="1" t="n">
        <f aca="false">$N106+$Q106</f>
        <v>0</v>
      </c>
      <c r="AC106" s="1" t="str">
        <f aca="false">IF($Y106="","",IF(AND($AA106&gt;=$R106,$AA106&lt;=$S106),"Pass","Fail"))</f>
        <v/>
      </c>
      <c r="AD106" s="1" t="str">
        <f aca="false">IF($Y106="","",IF($AA106&gt;$R106,"Pass","Fail"))</f>
        <v/>
      </c>
      <c r="AE106" s="1" t="str">
        <f aca="false">IF($Y106="","",IF($AA106&gt;=$R106,"Pass","Fail"))</f>
        <v/>
      </c>
      <c r="AF106" s="1" t="str">
        <f aca="false">IF($Y106="","",IF($AA106&lt;=$S106,"Pass","Fail"))</f>
        <v/>
      </c>
      <c r="AG106" s="1" t="str">
        <f aca="false">IF($Y106="","",IF($AA106&lt;$S106,"Pass","Fail"))</f>
        <v/>
      </c>
      <c r="AH106" s="23" t="str">
        <f aca="true">INDIRECT(CHOOSE(MATCH($T106,{"±","&gt;","≥","≤","&lt;"},0), "AC", "AD", "AE", "AF", "AG") &amp; ROW())</f>
        <v/>
      </c>
      <c r="AI106" s="56" t="str">
        <f aca="false">IF($X106="Not Significant","No Further Action Required",
IF($AH106="","",
IF(AND($AH106="Pass",$L106="0 - Passed "),"Analysis performed; no further action required.",
IF(AND($AH106="Fail",$L106="1 - Failed "),"Analysis performed; no further action required.",
IF(AND($AH106="Pass",$L106="2 - Limited In Use "),"Analysis performed; no further action required.",
IF(AND($AH106="Fail",$L106="3 - Adjusted "),"Analysis performed; no further action required.",
"Unit fails analysis; TSM determination required."))))))</f>
        <v/>
      </c>
      <c r="AJ106" s="58"/>
    </row>
    <row r="107" customFormat="false" ht="15" hidden="false" customHeight="false" outlineLevel="0" collapsed="false">
      <c r="A107" s="56"/>
      <c r="E107" s="57" t="str">
        <f aca="false">IF(AND($F107="",$G107=""),"",IF($G107="",$F107,HYPERLINK($G107,$F107)))</f>
        <v/>
      </c>
      <c r="H107" s="1" t="str">
        <f aca="false">IF($I107="","None Attached",IF(LEFT($I107,5)="https",HYPERLINK($I107,"Datasheet"),HYPERLINK(_xlfn.CONCAT("https://",$I107),"Datasheet")))</f>
        <v>None Attached</v>
      </c>
      <c r="M107" s="56"/>
      <c r="P107" s="58"/>
      <c r="Q107" s="1" t="n">
        <f aca="false">$M107-$N107</f>
        <v>0</v>
      </c>
      <c r="R107" s="56"/>
      <c r="T107" s="59" t="s">
        <v>15</v>
      </c>
      <c r="U107" s="1" t="n">
        <f aca="false">$S107-$R107</f>
        <v>0</v>
      </c>
      <c r="V107" s="1" t="n">
        <f aca="false">IF($T107="±",$Q107*2,$Q107)</f>
        <v>0</v>
      </c>
      <c r="W107" s="60" t="str">
        <f aca="false">IFERROR($U107/ABS($V107),"N/A")</f>
        <v>N/A</v>
      </c>
      <c r="X107" s="61" t="str">
        <f aca="false">IF(OR($W107="N/A",$R107="",$S107=""),"N/A",IF($W107&gt;=4,"Not Significant",IF($W107&gt;=2,"Semi-Significant","Significant")))</f>
        <v>N/A</v>
      </c>
      <c r="Z107" s="1" t="str">
        <f aca="false">IF($D107="Z540.1 w/data",0,"")</f>
        <v/>
      </c>
      <c r="AA107" s="1" t="e">
        <f aca="false">$Y107+$Q107+$Z107</f>
        <v>#VALUE!</v>
      </c>
      <c r="AB107" s="1" t="n">
        <f aca="false">$N107+$Q107</f>
        <v>0</v>
      </c>
      <c r="AC107" s="1" t="str">
        <f aca="false">IF($Y107="","",IF(AND($AA107&gt;=$R107,$AA107&lt;=$S107),"Pass","Fail"))</f>
        <v/>
      </c>
      <c r="AD107" s="1" t="str">
        <f aca="false">IF($Y107="","",IF($AA107&gt;$R107,"Pass","Fail"))</f>
        <v/>
      </c>
      <c r="AE107" s="1" t="str">
        <f aca="false">IF($Y107="","",IF($AA107&gt;=$R107,"Pass","Fail"))</f>
        <v/>
      </c>
      <c r="AF107" s="1" t="str">
        <f aca="false">IF($Y107="","",IF($AA107&lt;=$S107,"Pass","Fail"))</f>
        <v/>
      </c>
      <c r="AG107" s="1" t="str">
        <f aca="false">IF($Y107="","",IF($AA107&lt;$S107,"Pass","Fail"))</f>
        <v/>
      </c>
      <c r="AH107" s="23" t="str">
        <f aca="true">INDIRECT(CHOOSE(MATCH($T107,{"±","&gt;","≥","≤","&lt;"},0), "AC", "AD", "AE", "AF", "AG") &amp; ROW())</f>
        <v/>
      </c>
      <c r="AI107" s="56" t="str">
        <f aca="false">IF($X107="Not Significant","No Further Action Required",
IF($AH107="","",
IF(AND($AH107="Pass",$L107="0 - Passed "),"Analysis performed; no further action required.",
IF(AND($AH107="Fail",$L107="1 - Failed "),"Analysis performed; no further action required.",
IF(AND($AH107="Pass",$L107="2 - Limited In Use "),"Analysis performed; no further action required.",
IF(AND($AH107="Fail",$L107="3 - Adjusted "),"Analysis performed; no further action required.",
"Unit fails analysis; TSM determination required."))))))</f>
        <v/>
      </c>
      <c r="AJ107" s="58"/>
    </row>
    <row r="108" customFormat="false" ht="15" hidden="false" customHeight="false" outlineLevel="0" collapsed="false">
      <c r="A108" s="56"/>
      <c r="E108" s="57" t="str">
        <f aca="false">IF(AND($F108="",$G108=""),"",IF($G108="",$F108,HYPERLINK($G108,$F108)))</f>
        <v/>
      </c>
      <c r="H108" s="1" t="str">
        <f aca="false">IF($I108="","None Attached",IF(LEFT($I108,5)="https",HYPERLINK($I108,"Datasheet"),HYPERLINK(_xlfn.CONCAT("https://",$I108),"Datasheet")))</f>
        <v>None Attached</v>
      </c>
      <c r="M108" s="56"/>
      <c r="P108" s="58"/>
      <c r="Q108" s="1" t="n">
        <f aca="false">$M108-$N108</f>
        <v>0</v>
      </c>
      <c r="R108" s="56"/>
      <c r="T108" s="59" t="s">
        <v>15</v>
      </c>
      <c r="U108" s="1" t="n">
        <f aca="false">$S108-$R108</f>
        <v>0</v>
      </c>
      <c r="V108" s="1" t="n">
        <f aca="false">IF($T108="±",$Q108*2,$Q108)</f>
        <v>0</v>
      </c>
      <c r="W108" s="60" t="str">
        <f aca="false">IFERROR($U108/ABS($V108),"N/A")</f>
        <v>N/A</v>
      </c>
      <c r="X108" s="61" t="str">
        <f aca="false">IF(OR($W108="N/A",$R108="",$S108=""),"N/A",IF($W108&gt;=4,"Not Significant",IF($W108&gt;=2,"Semi-Significant","Significant")))</f>
        <v>N/A</v>
      </c>
      <c r="Z108" s="1" t="str">
        <f aca="false">IF($D108="Z540.1 w/data",0,"")</f>
        <v/>
      </c>
      <c r="AA108" s="1" t="e">
        <f aca="false">$Y108+$Q108+$Z108</f>
        <v>#VALUE!</v>
      </c>
      <c r="AB108" s="1" t="n">
        <f aca="false">$N108+$Q108</f>
        <v>0</v>
      </c>
      <c r="AC108" s="1" t="str">
        <f aca="false">IF($Y108="","",IF(AND($AA108&gt;=$R108,$AA108&lt;=$S108),"Pass","Fail"))</f>
        <v/>
      </c>
      <c r="AD108" s="1" t="str">
        <f aca="false">IF($Y108="","",IF($AA108&gt;$R108,"Pass","Fail"))</f>
        <v/>
      </c>
      <c r="AE108" s="1" t="str">
        <f aca="false">IF($Y108="","",IF($AA108&gt;=$R108,"Pass","Fail"))</f>
        <v/>
      </c>
      <c r="AF108" s="1" t="str">
        <f aca="false">IF($Y108="","",IF($AA108&lt;=$S108,"Pass","Fail"))</f>
        <v/>
      </c>
      <c r="AG108" s="1" t="str">
        <f aca="false">IF($Y108="","",IF($AA108&lt;$S108,"Pass","Fail"))</f>
        <v/>
      </c>
      <c r="AH108" s="23" t="str">
        <f aca="true">INDIRECT(CHOOSE(MATCH($T108,{"±","&gt;","≥","≤","&lt;"},0), "AC", "AD", "AE", "AF", "AG") &amp; ROW())</f>
        <v/>
      </c>
      <c r="AI108" s="56" t="str">
        <f aca="false">IF($X108="Not Significant","No Further Action Required",
IF($AH108="","",
IF(AND($AH108="Pass",$L108="0 - Passed "),"Analysis performed; no further action required.",
IF(AND($AH108="Fail",$L108="1 - Failed "),"Analysis performed; no further action required.",
IF(AND($AH108="Pass",$L108="2 - Limited In Use "),"Analysis performed; no further action required.",
IF(AND($AH108="Fail",$L108="3 - Adjusted "),"Analysis performed; no further action required.",
"Unit fails analysis; TSM determination required."))))))</f>
        <v/>
      </c>
      <c r="AJ108" s="58"/>
    </row>
    <row r="109" customFormat="false" ht="15" hidden="false" customHeight="false" outlineLevel="0" collapsed="false">
      <c r="A109" s="56"/>
      <c r="E109" s="57" t="str">
        <f aca="false">IF(AND($F109="",$G109=""),"",IF($G109="",$F109,HYPERLINK($G109,$F109)))</f>
        <v/>
      </c>
      <c r="H109" s="1" t="str">
        <f aca="false">IF($I109="","None Attached",IF(LEFT($I109,5)="https",HYPERLINK($I109,"Datasheet"),HYPERLINK(_xlfn.CONCAT("https://",$I109),"Datasheet")))</f>
        <v>None Attached</v>
      </c>
      <c r="M109" s="56"/>
      <c r="P109" s="58"/>
      <c r="Q109" s="1" t="n">
        <f aca="false">$M109-$N109</f>
        <v>0</v>
      </c>
      <c r="R109" s="56"/>
      <c r="T109" s="59" t="s">
        <v>15</v>
      </c>
      <c r="U109" s="1" t="n">
        <f aca="false">$S109-$R109</f>
        <v>0</v>
      </c>
      <c r="V109" s="1" t="n">
        <f aca="false">IF($T109="±",$Q109*2,$Q109)</f>
        <v>0</v>
      </c>
      <c r="W109" s="60" t="str">
        <f aca="false">IFERROR($U109/ABS($V109),"N/A")</f>
        <v>N/A</v>
      </c>
      <c r="X109" s="61" t="str">
        <f aca="false">IF(OR($W109="N/A",$R109="",$S109=""),"N/A",IF($W109&gt;=4,"Not Significant",IF($W109&gt;=2,"Semi-Significant","Significant")))</f>
        <v>N/A</v>
      </c>
      <c r="Z109" s="1" t="str">
        <f aca="false">IF($D109="Z540.1 w/data",0,"")</f>
        <v/>
      </c>
      <c r="AA109" s="1" t="e">
        <f aca="false">$Y109+$Q109+$Z109</f>
        <v>#VALUE!</v>
      </c>
      <c r="AB109" s="1" t="n">
        <f aca="false">$N109+$Q109</f>
        <v>0</v>
      </c>
      <c r="AC109" s="1" t="str">
        <f aca="false">IF($Y109="","",IF(AND($AA109&gt;=$R109,$AA109&lt;=$S109),"Pass","Fail"))</f>
        <v/>
      </c>
      <c r="AD109" s="1" t="str">
        <f aca="false">IF($Y109="","",IF($AA109&gt;$R109,"Pass","Fail"))</f>
        <v/>
      </c>
      <c r="AE109" s="1" t="str">
        <f aca="false">IF($Y109="","",IF($AA109&gt;=$R109,"Pass","Fail"))</f>
        <v/>
      </c>
      <c r="AF109" s="1" t="str">
        <f aca="false">IF($Y109="","",IF($AA109&lt;=$S109,"Pass","Fail"))</f>
        <v/>
      </c>
      <c r="AG109" s="1" t="str">
        <f aca="false">IF($Y109="","",IF($AA109&lt;$S109,"Pass","Fail"))</f>
        <v/>
      </c>
      <c r="AH109" s="23" t="str">
        <f aca="true">INDIRECT(CHOOSE(MATCH($T109,{"±","&gt;","≥","≤","&lt;"},0), "AC", "AD", "AE", "AF", "AG") &amp; ROW())</f>
        <v/>
      </c>
      <c r="AI109" s="56" t="str">
        <f aca="false">IF($X109="Not Significant","No Further Action Required",
IF($AH109="","",
IF(AND($AH109="Pass",$L109="0 - Passed "),"Analysis performed; no further action required.",
IF(AND($AH109="Fail",$L109="1 - Failed "),"Analysis performed; no further action required.",
IF(AND($AH109="Pass",$L109="2 - Limited In Use "),"Analysis performed; no further action required.",
IF(AND($AH109="Fail",$L109="3 - Adjusted "),"Analysis performed; no further action required.",
"Unit fails analysis; TSM determination required."))))))</f>
        <v/>
      </c>
      <c r="AJ109" s="58"/>
    </row>
    <row r="110" customFormat="false" ht="15" hidden="false" customHeight="false" outlineLevel="0" collapsed="false">
      <c r="A110" s="56"/>
      <c r="E110" s="57" t="str">
        <f aca="false">IF(AND($F110="",$G110=""),"",IF($G110="",$F110,HYPERLINK($G110,$F110)))</f>
        <v/>
      </c>
      <c r="H110" s="1" t="str">
        <f aca="false">IF($I110="","None Attached",IF(LEFT($I110,5)="https",HYPERLINK($I110,"Datasheet"),HYPERLINK(_xlfn.CONCAT("https://",$I110),"Datasheet")))</f>
        <v>None Attached</v>
      </c>
      <c r="M110" s="56"/>
      <c r="P110" s="58"/>
      <c r="Q110" s="1" t="n">
        <f aca="false">$M110-$N110</f>
        <v>0</v>
      </c>
      <c r="R110" s="56"/>
      <c r="T110" s="59" t="s">
        <v>15</v>
      </c>
      <c r="U110" s="1" t="n">
        <f aca="false">$S110-$R110</f>
        <v>0</v>
      </c>
      <c r="V110" s="1" t="n">
        <f aca="false">IF($T110="±",$Q110*2,$Q110)</f>
        <v>0</v>
      </c>
      <c r="W110" s="60" t="str">
        <f aca="false">IFERROR($U110/ABS($V110),"N/A")</f>
        <v>N/A</v>
      </c>
      <c r="X110" s="61" t="str">
        <f aca="false">IF(OR($W110="N/A",$R110="",$S110=""),"N/A",IF($W110&gt;=4,"Not Significant",IF($W110&gt;=2,"Semi-Significant","Significant")))</f>
        <v>N/A</v>
      </c>
      <c r="Z110" s="1" t="str">
        <f aca="false">IF($D110="Z540.1 w/data",0,"")</f>
        <v/>
      </c>
      <c r="AA110" s="1" t="e">
        <f aca="false">$Y110+$Q110+$Z110</f>
        <v>#VALUE!</v>
      </c>
      <c r="AB110" s="1" t="n">
        <f aca="false">$N110+$Q110</f>
        <v>0</v>
      </c>
      <c r="AC110" s="1" t="str">
        <f aca="false">IF($Y110="","",IF(AND($AA110&gt;=$R110,$AA110&lt;=$S110),"Pass","Fail"))</f>
        <v/>
      </c>
      <c r="AD110" s="1" t="str">
        <f aca="false">IF($Y110="","",IF($AA110&gt;$R110,"Pass","Fail"))</f>
        <v/>
      </c>
      <c r="AE110" s="1" t="str">
        <f aca="false">IF($Y110="","",IF($AA110&gt;=$R110,"Pass","Fail"))</f>
        <v/>
      </c>
      <c r="AF110" s="1" t="str">
        <f aca="false">IF($Y110="","",IF($AA110&lt;=$S110,"Pass","Fail"))</f>
        <v/>
      </c>
      <c r="AG110" s="1" t="str">
        <f aca="false">IF($Y110="","",IF($AA110&lt;$S110,"Pass","Fail"))</f>
        <v/>
      </c>
      <c r="AH110" s="23" t="str">
        <f aca="true">INDIRECT(CHOOSE(MATCH($T110,{"±","&gt;","≥","≤","&lt;"},0), "AC", "AD", "AE", "AF", "AG") &amp; ROW())</f>
        <v/>
      </c>
      <c r="AI110" s="56" t="str">
        <f aca="false">IF($X110="Not Significant","No Further Action Required",
IF($AH110="","",
IF(AND($AH110="Pass",$L110="0 - Passed "),"Analysis performed; no further action required.",
IF(AND($AH110="Fail",$L110="1 - Failed "),"Analysis performed; no further action required.",
IF(AND($AH110="Pass",$L110="2 - Limited In Use "),"Analysis performed; no further action required.",
IF(AND($AH110="Fail",$L110="3 - Adjusted "),"Analysis performed; no further action required.",
"Unit fails analysis; TSM determination required."))))))</f>
        <v/>
      </c>
      <c r="AJ110" s="58"/>
    </row>
    <row r="111" customFormat="false" ht="15" hidden="false" customHeight="false" outlineLevel="0" collapsed="false">
      <c r="A111" s="56"/>
      <c r="E111" s="57" t="str">
        <f aca="false">IF(AND($F111="",$G111=""),"",IF($G111="",$F111,HYPERLINK($G111,$F111)))</f>
        <v/>
      </c>
      <c r="H111" s="1" t="str">
        <f aca="false">IF($I111="","None Attached",IF(LEFT($I111,5)="https",HYPERLINK($I111,"Datasheet"),HYPERLINK(_xlfn.CONCAT("https://",$I111),"Datasheet")))</f>
        <v>None Attached</v>
      </c>
      <c r="M111" s="56"/>
      <c r="P111" s="58"/>
      <c r="Q111" s="1" t="n">
        <f aca="false">$M111-$N111</f>
        <v>0</v>
      </c>
      <c r="R111" s="56"/>
      <c r="T111" s="59" t="s">
        <v>15</v>
      </c>
      <c r="U111" s="1" t="n">
        <f aca="false">$S111-$R111</f>
        <v>0</v>
      </c>
      <c r="V111" s="1" t="n">
        <f aca="false">IF($T111="±",$Q111*2,$Q111)</f>
        <v>0</v>
      </c>
      <c r="W111" s="60" t="str">
        <f aca="false">IFERROR($U111/ABS($V111),"N/A")</f>
        <v>N/A</v>
      </c>
      <c r="X111" s="61" t="str">
        <f aca="false">IF(OR($W111="N/A",$R111="",$S111=""),"N/A",IF($W111&gt;=4,"Not Significant",IF($W111&gt;=2,"Semi-Significant","Significant")))</f>
        <v>N/A</v>
      </c>
      <c r="Z111" s="1" t="str">
        <f aca="false">IF($D111="Z540.1 w/data",0,"")</f>
        <v/>
      </c>
      <c r="AA111" s="1" t="e">
        <f aca="false">$Y111+$Q111+$Z111</f>
        <v>#VALUE!</v>
      </c>
      <c r="AB111" s="1" t="n">
        <f aca="false">$N111+$Q111</f>
        <v>0</v>
      </c>
      <c r="AC111" s="1" t="str">
        <f aca="false">IF($Y111="","",IF(AND($AA111&gt;=$R111,$AA111&lt;=$S111),"Pass","Fail"))</f>
        <v/>
      </c>
      <c r="AD111" s="1" t="str">
        <f aca="false">IF($Y111="","",IF($AA111&gt;$R111,"Pass","Fail"))</f>
        <v/>
      </c>
      <c r="AE111" s="1" t="str">
        <f aca="false">IF($Y111="","",IF($AA111&gt;=$R111,"Pass","Fail"))</f>
        <v/>
      </c>
      <c r="AF111" s="1" t="str">
        <f aca="false">IF($Y111="","",IF($AA111&lt;=$S111,"Pass","Fail"))</f>
        <v/>
      </c>
      <c r="AG111" s="1" t="str">
        <f aca="false">IF($Y111="","",IF($AA111&lt;$S111,"Pass","Fail"))</f>
        <v/>
      </c>
      <c r="AH111" s="23" t="str">
        <f aca="true">INDIRECT(CHOOSE(MATCH($T111,{"±","&gt;","≥","≤","&lt;"},0), "AC", "AD", "AE", "AF", "AG") &amp; ROW())</f>
        <v/>
      </c>
      <c r="AI111" s="56" t="str">
        <f aca="false">IF($X111="Not Significant","No Further Action Required",
IF($AH111="","",
IF(AND($AH111="Pass",$L111="0 - Passed "),"Analysis performed; no further action required.",
IF(AND($AH111="Fail",$L111="1 - Failed "),"Analysis performed; no further action required.",
IF(AND($AH111="Pass",$L111="2 - Limited In Use "),"Analysis performed; no further action required.",
IF(AND($AH111="Fail",$L111="3 - Adjusted "),"Analysis performed; no further action required.",
"Unit fails analysis; TSM determination required."))))))</f>
        <v/>
      </c>
      <c r="AJ111" s="58"/>
    </row>
    <row r="112" customFormat="false" ht="15" hidden="false" customHeight="false" outlineLevel="0" collapsed="false">
      <c r="A112" s="56"/>
      <c r="E112" s="57" t="str">
        <f aca="false">IF(AND($F112="",$G112=""),"",IF($G112="",$F112,HYPERLINK($G112,$F112)))</f>
        <v/>
      </c>
      <c r="H112" s="1" t="str">
        <f aca="false">IF($I112="","None Attached",IF(LEFT($I112,5)="https",HYPERLINK($I112,"Datasheet"),HYPERLINK(_xlfn.CONCAT("https://",$I112),"Datasheet")))</f>
        <v>None Attached</v>
      </c>
      <c r="M112" s="56"/>
      <c r="P112" s="58"/>
      <c r="Q112" s="1" t="n">
        <f aca="false">$M112-$N112</f>
        <v>0</v>
      </c>
      <c r="R112" s="56"/>
      <c r="T112" s="59" t="s">
        <v>15</v>
      </c>
      <c r="U112" s="1" t="n">
        <f aca="false">$S112-$R112</f>
        <v>0</v>
      </c>
      <c r="V112" s="1" t="n">
        <f aca="false">IF($T112="±",$Q112*2,$Q112)</f>
        <v>0</v>
      </c>
      <c r="W112" s="60" t="str">
        <f aca="false">IFERROR($U112/ABS($V112),"N/A")</f>
        <v>N/A</v>
      </c>
      <c r="X112" s="61" t="str">
        <f aca="false">IF(OR($W112="N/A",$R112="",$S112=""),"N/A",IF($W112&gt;=4,"Not Significant",IF($W112&gt;=2,"Semi-Significant","Significant")))</f>
        <v>N/A</v>
      </c>
      <c r="Z112" s="1" t="str">
        <f aca="false">IF($D112="Z540.1 w/data",0,"")</f>
        <v/>
      </c>
      <c r="AA112" s="1" t="e">
        <f aca="false">$Y112+$Q112+$Z112</f>
        <v>#VALUE!</v>
      </c>
      <c r="AB112" s="1" t="n">
        <f aca="false">$N112+$Q112</f>
        <v>0</v>
      </c>
      <c r="AC112" s="1" t="str">
        <f aca="false">IF($Y112="","",IF(AND($AA112&gt;=$R112,$AA112&lt;=$S112),"Pass","Fail"))</f>
        <v/>
      </c>
      <c r="AD112" s="1" t="str">
        <f aca="false">IF($Y112="","",IF($AA112&gt;$R112,"Pass","Fail"))</f>
        <v/>
      </c>
      <c r="AE112" s="1" t="str">
        <f aca="false">IF($Y112="","",IF($AA112&gt;=$R112,"Pass","Fail"))</f>
        <v/>
      </c>
      <c r="AF112" s="1" t="str">
        <f aca="false">IF($Y112="","",IF($AA112&lt;=$S112,"Pass","Fail"))</f>
        <v/>
      </c>
      <c r="AG112" s="1" t="str">
        <f aca="false">IF($Y112="","",IF($AA112&lt;$S112,"Pass","Fail"))</f>
        <v/>
      </c>
      <c r="AH112" s="23" t="str">
        <f aca="true">INDIRECT(CHOOSE(MATCH($T112,{"±","&gt;","≥","≤","&lt;"},0), "AC", "AD", "AE", "AF", "AG") &amp; ROW())</f>
        <v/>
      </c>
      <c r="AI112" s="56" t="str">
        <f aca="false">IF($X112="Not Significant","No Further Action Required",
IF($AH112="","",
IF(AND($AH112="Pass",$L112="0 - Passed "),"Analysis performed; no further action required.",
IF(AND($AH112="Fail",$L112="1 - Failed "),"Analysis performed; no further action required.",
IF(AND($AH112="Pass",$L112="2 - Limited In Use "),"Analysis performed; no further action required.",
IF(AND($AH112="Fail",$L112="3 - Adjusted "),"Analysis performed; no further action required.",
"Unit fails analysis; TSM determination required."))))))</f>
        <v/>
      </c>
      <c r="AJ112" s="58"/>
    </row>
    <row r="113" customFormat="false" ht="15" hidden="false" customHeight="false" outlineLevel="0" collapsed="false">
      <c r="A113" s="56"/>
      <c r="E113" s="57" t="str">
        <f aca="false">IF(AND($F113="",$G113=""),"",IF($G113="",$F113,HYPERLINK($G113,$F113)))</f>
        <v/>
      </c>
      <c r="H113" s="1" t="str">
        <f aca="false">IF($I113="","None Attached",IF(LEFT($I113,5)="https",HYPERLINK($I113,"Datasheet"),HYPERLINK(_xlfn.CONCAT("https://",$I113),"Datasheet")))</f>
        <v>None Attached</v>
      </c>
      <c r="M113" s="56"/>
      <c r="P113" s="58"/>
      <c r="Q113" s="1" t="n">
        <f aca="false">$M113-$N113</f>
        <v>0</v>
      </c>
      <c r="R113" s="56"/>
      <c r="T113" s="59" t="s">
        <v>15</v>
      </c>
      <c r="U113" s="1" t="n">
        <f aca="false">$S113-$R113</f>
        <v>0</v>
      </c>
      <c r="V113" s="1" t="n">
        <f aca="false">IF($T113="±",$Q113*2,$Q113)</f>
        <v>0</v>
      </c>
      <c r="W113" s="60" t="str">
        <f aca="false">IFERROR($U113/ABS($V113),"N/A")</f>
        <v>N/A</v>
      </c>
      <c r="X113" s="61" t="str">
        <f aca="false">IF(OR($W113="N/A",$R113="",$S113=""),"N/A",IF($W113&gt;=4,"Not Significant",IF($W113&gt;=2,"Semi-Significant","Significant")))</f>
        <v>N/A</v>
      </c>
      <c r="Z113" s="1" t="str">
        <f aca="false">IF($D113="Z540.1 w/data",0,"")</f>
        <v/>
      </c>
      <c r="AA113" s="1" t="e">
        <f aca="false">$Y113+$Q113+$Z113</f>
        <v>#VALUE!</v>
      </c>
      <c r="AB113" s="1" t="n">
        <f aca="false">$N113+$Q113</f>
        <v>0</v>
      </c>
      <c r="AC113" s="1" t="str">
        <f aca="false">IF($Y113="","",IF(AND($AA113&gt;=$R113,$AA113&lt;=$S113),"Pass","Fail"))</f>
        <v/>
      </c>
      <c r="AD113" s="1" t="str">
        <f aca="false">IF($Y113="","",IF($AA113&gt;$R113,"Pass","Fail"))</f>
        <v/>
      </c>
      <c r="AE113" s="1" t="str">
        <f aca="false">IF($Y113="","",IF($AA113&gt;=$R113,"Pass","Fail"))</f>
        <v/>
      </c>
      <c r="AF113" s="1" t="str">
        <f aca="false">IF($Y113="","",IF($AA113&lt;=$S113,"Pass","Fail"))</f>
        <v/>
      </c>
      <c r="AG113" s="1" t="str">
        <f aca="false">IF($Y113="","",IF($AA113&lt;$S113,"Pass","Fail"))</f>
        <v/>
      </c>
      <c r="AH113" s="23" t="str">
        <f aca="true">INDIRECT(CHOOSE(MATCH($T113,{"±","&gt;","≥","≤","&lt;"},0), "AC", "AD", "AE", "AF", "AG") &amp; ROW())</f>
        <v/>
      </c>
      <c r="AI113" s="56" t="str">
        <f aca="false">IF($X113="Not Significant","No Further Action Required",
IF($AH113="","",
IF(AND($AH113="Pass",$L113="0 - Passed "),"Analysis performed; no further action required.",
IF(AND($AH113="Fail",$L113="1 - Failed "),"Analysis performed; no further action required.",
IF(AND($AH113="Pass",$L113="2 - Limited In Use "),"Analysis performed; no further action required.",
IF(AND($AH113="Fail",$L113="3 - Adjusted "),"Analysis performed; no further action required.",
"Unit fails analysis; TSM determination required."))))))</f>
        <v/>
      </c>
      <c r="AJ113" s="58"/>
    </row>
    <row r="114" customFormat="false" ht="15" hidden="false" customHeight="false" outlineLevel="0" collapsed="false">
      <c r="A114" s="56"/>
      <c r="E114" s="57" t="str">
        <f aca="false">IF(AND($F114="",$G114=""),"",IF($G114="",$F114,HYPERLINK($G114,$F114)))</f>
        <v/>
      </c>
      <c r="H114" s="1" t="str">
        <f aca="false">IF($I114="","None Attached",IF(LEFT($I114,5)="https",HYPERLINK($I114,"Datasheet"),HYPERLINK(_xlfn.CONCAT("https://",$I114),"Datasheet")))</f>
        <v>None Attached</v>
      </c>
      <c r="M114" s="56"/>
      <c r="P114" s="58"/>
      <c r="Q114" s="1" t="n">
        <f aca="false">$M114-$N114</f>
        <v>0</v>
      </c>
      <c r="R114" s="56"/>
      <c r="T114" s="59" t="s">
        <v>15</v>
      </c>
      <c r="U114" s="1" t="n">
        <f aca="false">$S114-$R114</f>
        <v>0</v>
      </c>
      <c r="V114" s="1" t="n">
        <f aca="false">IF($T114="±",$Q114*2,$Q114)</f>
        <v>0</v>
      </c>
      <c r="W114" s="60" t="str">
        <f aca="false">IFERROR($U114/ABS($V114),"N/A")</f>
        <v>N/A</v>
      </c>
      <c r="X114" s="61" t="str">
        <f aca="false">IF(OR($W114="N/A",$R114="",$S114=""),"N/A",IF($W114&gt;=4,"Not Significant",IF($W114&gt;=2,"Semi-Significant","Significant")))</f>
        <v>N/A</v>
      </c>
      <c r="Z114" s="1" t="str">
        <f aca="false">IF($D114="Z540.1 w/data",0,"")</f>
        <v/>
      </c>
      <c r="AA114" s="1" t="e">
        <f aca="false">$Y114+$Q114+$Z114</f>
        <v>#VALUE!</v>
      </c>
      <c r="AB114" s="1" t="n">
        <f aca="false">$N114+$Q114</f>
        <v>0</v>
      </c>
      <c r="AC114" s="1" t="str">
        <f aca="false">IF($Y114="","",IF(AND($AA114&gt;=$R114,$AA114&lt;=$S114),"Pass","Fail"))</f>
        <v/>
      </c>
      <c r="AD114" s="1" t="str">
        <f aca="false">IF($Y114="","",IF($AA114&gt;$R114,"Pass","Fail"))</f>
        <v/>
      </c>
      <c r="AE114" s="1" t="str">
        <f aca="false">IF($Y114="","",IF($AA114&gt;=$R114,"Pass","Fail"))</f>
        <v/>
      </c>
      <c r="AF114" s="1" t="str">
        <f aca="false">IF($Y114="","",IF($AA114&lt;=$S114,"Pass","Fail"))</f>
        <v/>
      </c>
      <c r="AG114" s="1" t="str">
        <f aca="false">IF($Y114="","",IF($AA114&lt;$S114,"Pass","Fail"))</f>
        <v/>
      </c>
      <c r="AH114" s="23" t="str">
        <f aca="true">INDIRECT(CHOOSE(MATCH($T114,{"±","&gt;","≥","≤","&lt;"},0), "AC", "AD", "AE", "AF", "AG") &amp; ROW())</f>
        <v/>
      </c>
      <c r="AI114" s="56" t="str">
        <f aca="false">IF($X114="Not Significant","No Further Action Required",
IF($AH114="","",
IF(AND($AH114="Pass",$L114="0 - Passed "),"Analysis performed; no further action required.",
IF(AND($AH114="Fail",$L114="1 - Failed "),"Analysis performed; no further action required.",
IF(AND($AH114="Pass",$L114="2 - Limited In Use "),"Analysis performed; no further action required.",
IF(AND($AH114="Fail",$L114="3 - Adjusted "),"Analysis performed; no further action required.",
"Unit fails analysis; TSM determination required."))))))</f>
        <v/>
      </c>
      <c r="AJ114" s="58"/>
    </row>
    <row r="115" customFormat="false" ht="15" hidden="false" customHeight="false" outlineLevel="0" collapsed="false">
      <c r="A115" s="56"/>
      <c r="E115" s="57" t="str">
        <f aca="false">IF(AND($F115="",$G115=""),"",IF($G115="",$F115,HYPERLINK($G115,$F115)))</f>
        <v/>
      </c>
      <c r="H115" s="1" t="str">
        <f aca="false">IF($I115="","None Attached",IF(LEFT($I115,5)="https",HYPERLINK($I115,"Datasheet"),HYPERLINK(_xlfn.CONCAT("https://",$I115),"Datasheet")))</f>
        <v>None Attached</v>
      </c>
      <c r="M115" s="56"/>
      <c r="P115" s="58"/>
      <c r="Q115" s="1" t="n">
        <f aca="false">$M115-$N115</f>
        <v>0</v>
      </c>
      <c r="R115" s="56"/>
      <c r="T115" s="59" t="s">
        <v>15</v>
      </c>
      <c r="U115" s="1" t="n">
        <f aca="false">$S115-$R115</f>
        <v>0</v>
      </c>
      <c r="V115" s="1" t="n">
        <f aca="false">IF($T115="±",$Q115*2,$Q115)</f>
        <v>0</v>
      </c>
      <c r="W115" s="60" t="str">
        <f aca="false">IFERROR($U115/ABS($V115),"N/A")</f>
        <v>N/A</v>
      </c>
      <c r="X115" s="61" t="str">
        <f aca="false">IF(OR($W115="N/A",$R115="",$S115=""),"N/A",IF($W115&gt;=4,"Not Significant",IF($W115&gt;=2,"Semi-Significant","Significant")))</f>
        <v>N/A</v>
      </c>
      <c r="Z115" s="1" t="str">
        <f aca="false">IF($D115="Z540.1 w/data",0,"")</f>
        <v/>
      </c>
      <c r="AA115" s="1" t="e">
        <f aca="false">$Y115+$Q115+$Z115</f>
        <v>#VALUE!</v>
      </c>
      <c r="AB115" s="1" t="n">
        <f aca="false">$N115+$Q115</f>
        <v>0</v>
      </c>
      <c r="AC115" s="1" t="str">
        <f aca="false">IF($Y115="","",IF(AND($AA115&gt;=$R115,$AA115&lt;=$S115),"Pass","Fail"))</f>
        <v/>
      </c>
      <c r="AD115" s="1" t="str">
        <f aca="false">IF($Y115="","",IF($AA115&gt;$R115,"Pass","Fail"))</f>
        <v/>
      </c>
      <c r="AE115" s="1" t="str">
        <f aca="false">IF($Y115="","",IF($AA115&gt;=$R115,"Pass","Fail"))</f>
        <v/>
      </c>
      <c r="AF115" s="1" t="str">
        <f aca="false">IF($Y115="","",IF($AA115&lt;=$S115,"Pass","Fail"))</f>
        <v/>
      </c>
      <c r="AG115" s="1" t="str">
        <f aca="false">IF($Y115="","",IF($AA115&lt;$S115,"Pass","Fail"))</f>
        <v/>
      </c>
      <c r="AH115" s="23" t="str">
        <f aca="true">INDIRECT(CHOOSE(MATCH($T115,{"±","&gt;","≥","≤","&lt;"},0), "AC", "AD", "AE", "AF", "AG") &amp; ROW())</f>
        <v/>
      </c>
      <c r="AI115" s="56" t="str">
        <f aca="false">IF($X115="Not Significant","No Further Action Required",
IF($AH115="","",
IF(AND($AH115="Pass",$L115="0 - Passed "),"Analysis performed; no further action required.",
IF(AND($AH115="Fail",$L115="1 - Failed "),"Analysis performed; no further action required.",
IF(AND($AH115="Pass",$L115="2 - Limited In Use "),"Analysis performed; no further action required.",
IF(AND($AH115="Fail",$L115="3 - Adjusted "),"Analysis performed; no further action required.",
"Unit fails analysis; TSM determination required."))))))</f>
        <v/>
      </c>
      <c r="AJ115" s="58"/>
    </row>
    <row r="116" customFormat="false" ht="15" hidden="false" customHeight="false" outlineLevel="0" collapsed="false">
      <c r="A116" s="56"/>
      <c r="E116" s="57" t="str">
        <f aca="false">IF(AND($F116="",$G116=""),"",IF($G116="",$F116,HYPERLINK($G116,$F116)))</f>
        <v/>
      </c>
      <c r="H116" s="1" t="str">
        <f aca="false">IF($I116="","None Attached",IF(LEFT($I116,5)="https",HYPERLINK($I116,"Datasheet"),HYPERLINK(_xlfn.CONCAT("https://",$I116),"Datasheet")))</f>
        <v>None Attached</v>
      </c>
      <c r="M116" s="56"/>
      <c r="P116" s="58"/>
      <c r="Q116" s="1" t="n">
        <f aca="false">$M116-$N116</f>
        <v>0</v>
      </c>
      <c r="R116" s="56"/>
      <c r="T116" s="59" t="s">
        <v>15</v>
      </c>
      <c r="U116" s="1" t="n">
        <f aca="false">$S116-$R116</f>
        <v>0</v>
      </c>
      <c r="V116" s="1" t="n">
        <f aca="false">IF($T116="±",$Q116*2,$Q116)</f>
        <v>0</v>
      </c>
      <c r="W116" s="60" t="str">
        <f aca="false">IFERROR($U116/ABS($V116),"N/A")</f>
        <v>N/A</v>
      </c>
      <c r="X116" s="61" t="str">
        <f aca="false">IF(OR($W116="N/A",$R116="",$S116=""),"N/A",IF($W116&gt;=4,"Not Significant",IF($W116&gt;=2,"Semi-Significant","Significant")))</f>
        <v>N/A</v>
      </c>
      <c r="Z116" s="1" t="str">
        <f aca="false">IF($D116="Z540.1 w/data",0,"")</f>
        <v/>
      </c>
      <c r="AA116" s="1" t="e">
        <f aca="false">$Y116+$Q116+$Z116</f>
        <v>#VALUE!</v>
      </c>
      <c r="AB116" s="1" t="n">
        <f aca="false">$N116+$Q116</f>
        <v>0</v>
      </c>
      <c r="AC116" s="1" t="str">
        <f aca="false">IF($Y116="","",IF(AND($AA116&gt;=$R116,$AA116&lt;=$S116),"Pass","Fail"))</f>
        <v/>
      </c>
      <c r="AD116" s="1" t="str">
        <f aca="false">IF($Y116="","",IF($AA116&gt;$R116,"Pass","Fail"))</f>
        <v/>
      </c>
      <c r="AE116" s="1" t="str">
        <f aca="false">IF($Y116="","",IF($AA116&gt;=$R116,"Pass","Fail"))</f>
        <v/>
      </c>
      <c r="AF116" s="1" t="str">
        <f aca="false">IF($Y116="","",IF($AA116&lt;=$S116,"Pass","Fail"))</f>
        <v/>
      </c>
      <c r="AG116" s="1" t="str">
        <f aca="false">IF($Y116="","",IF($AA116&lt;$S116,"Pass","Fail"))</f>
        <v/>
      </c>
      <c r="AH116" s="23" t="str">
        <f aca="true">INDIRECT(CHOOSE(MATCH($T116,{"±","&gt;","≥","≤","&lt;"},0), "AC", "AD", "AE", "AF", "AG") &amp; ROW())</f>
        <v/>
      </c>
      <c r="AI116" s="56" t="str">
        <f aca="false">IF($X116="Not Significant","No Further Action Required",
IF($AH116="","",
IF(AND($AH116="Pass",$L116="0 - Passed "),"Analysis performed; no further action required.",
IF(AND($AH116="Fail",$L116="1 - Failed "),"Analysis performed; no further action required.",
IF(AND($AH116="Pass",$L116="2 - Limited In Use "),"Analysis performed; no further action required.",
IF(AND($AH116="Fail",$L116="3 - Adjusted "),"Analysis performed; no further action required.",
"Unit fails analysis; TSM determination required."))))))</f>
        <v/>
      </c>
      <c r="AJ116" s="58"/>
    </row>
    <row r="117" customFormat="false" ht="15" hidden="false" customHeight="false" outlineLevel="0" collapsed="false">
      <c r="A117" s="56"/>
      <c r="E117" s="57" t="str">
        <f aca="false">IF(AND($F117="",$G117=""),"",IF($G117="",$F117,HYPERLINK($G117,$F117)))</f>
        <v/>
      </c>
      <c r="H117" s="1" t="str">
        <f aca="false">IF($I117="","None Attached",IF(LEFT($I117,5)="https",HYPERLINK($I117,"Datasheet"),HYPERLINK(_xlfn.CONCAT("https://",$I117),"Datasheet")))</f>
        <v>None Attached</v>
      </c>
      <c r="M117" s="56"/>
      <c r="P117" s="58"/>
      <c r="Q117" s="1" t="n">
        <f aca="false">$M117-$N117</f>
        <v>0</v>
      </c>
      <c r="R117" s="56"/>
      <c r="T117" s="59" t="s">
        <v>15</v>
      </c>
      <c r="U117" s="1" t="n">
        <f aca="false">$S117-$R117</f>
        <v>0</v>
      </c>
      <c r="V117" s="1" t="n">
        <f aca="false">IF($T117="±",$Q117*2,$Q117)</f>
        <v>0</v>
      </c>
      <c r="W117" s="60" t="str">
        <f aca="false">IFERROR($U117/ABS($V117),"N/A")</f>
        <v>N/A</v>
      </c>
      <c r="X117" s="61" t="str">
        <f aca="false">IF(OR($W117="N/A",$R117="",$S117=""),"N/A",IF($W117&gt;=4,"Not Significant",IF($W117&gt;=2,"Semi-Significant","Significant")))</f>
        <v>N/A</v>
      </c>
      <c r="Z117" s="1" t="str">
        <f aca="false">IF($D117="Z540.1 w/data",0,"")</f>
        <v/>
      </c>
      <c r="AA117" s="1" t="e">
        <f aca="false">$Y117+$Q117+$Z117</f>
        <v>#VALUE!</v>
      </c>
      <c r="AB117" s="1" t="n">
        <f aca="false">$N117+$Q117</f>
        <v>0</v>
      </c>
      <c r="AC117" s="1" t="str">
        <f aca="false">IF($Y117="","",IF(AND($AA117&gt;=$R117,$AA117&lt;=$S117),"Pass","Fail"))</f>
        <v/>
      </c>
      <c r="AD117" s="1" t="str">
        <f aca="false">IF($Y117="","",IF($AA117&gt;$R117,"Pass","Fail"))</f>
        <v/>
      </c>
      <c r="AE117" s="1" t="str">
        <f aca="false">IF($Y117="","",IF($AA117&gt;=$R117,"Pass","Fail"))</f>
        <v/>
      </c>
      <c r="AF117" s="1" t="str">
        <f aca="false">IF($Y117="","",IF($AA117&lt;=$S117,"Pass","Fail"))</f>
        <v/>
      </c>
      <c r="AG117" s="1" t="str">
        <f aca="false">IF($Y117="","",IF($AA117&lt;$S117,"Pass","Fail"))</f>
        <v/>
      </c>
      <c r="AH117" s="23" t="str">
        <f aca="true">INDIRECT(CHOOSE(MATCH($T117,{"±","&gt;","≥","≤","&lt;"},0), "AC", "AD", "AE", "AF", "AG") &amp; ROW())</f>
        <v/>
      </c>
      <c r="AI117" s="56" t="str">
        <f aca="false">IF($X117="Not Significant","No Further Action Required",
IF($AH117="","",
IF(AND($AH117="Pass",$L117="0 - Passed "),"Analysis performed; no further action required.",
IF(AND($AH117="Fail",$L117="1 - Failed "),"Analysis performed; no further action required.",
IF(AND($AH117="Pass",$L117="2 - Limited In Use "),"Analysis performed; no further action required.",
IF(AND($AH117="Fail",$L117="3 - Adjusted "),"Analysis performed; no further action required.",
"Unit fails analysis; TSM determination required."))))))</f>
        <v/>
      </c>
      <c r="AJ117" s="58"/>
    </row>
    <row r="118" customFormat="false" ht="15" hidden="false" customHeight="false" outlineLevel="0" collapsed="false">
      <c r="A118" s="56"/>
      <c r="E118" s="57" t="str">
        <f aca="false">IF(AND($F118="",$G118=""),"",IF($G118="",$F118,HYPERLINK($G118,$F118)))</f>
        <v/>
      </c>
      <c r="H118" s="1" t="str">
        <f aca="false">IF($I118="","None Attached",IF(LEFT($I118,5)="https",HYPERLINK($I118,"Datasheet"),HYPERLINK(_xlfn.CONCAT("https://",$I118),"Datasheet")))</f>
        <v>None Attached</v>
      </c>
      <c r="M118" s="56"/>
      <c r="P118" s="58"/>
      <c r="Q118" s="1" t="n">
        <f aca="false">$M118-$N118</f>
        <v>0</v>
      </c>
      <c r="R118" s="56"/>
      <c r="T118" s="59" t="s">
        <v>15</v>
      </c>
      <c r="U118" s="1" t="n">
        <f aca="false">$S118-$R118</f>
        <v>0</v>
      </c>
      <c r="V118" s="1" t="n">
        <f aca="false">IF($T118="±",$Q118*2,$Q118)</f>
        <v>0</v>
      </c>
      <c r="W118" s="60" t="str">
        <f aca="false">IFERROR($U118/ABS($V118),"N/A")</f>
        <v>N/A</v>
      </c>
      <c r="X118" s="61" t="str">
        <f aca="false">IF(OR($W118="N/A",$R118="",$S118=""),"N/A",IF($W118&gt;=4,"Not Significant",IF($W118&gt;=2,"Semi-Significant","Significant")))</f>
        <v>N/A</v>
      </c>
      <c r="Z118" s="1" t="str">
        <f aca="false">IF($D118="Z540.1 w/data",0,"")</f>
        <v/>
      </c>
      <c r="AA118" s="1" t="e">
        <f aca="false">$Y118+$Q118+$Z118</f>
        <v>#VALUE!</v>
      </c>
      <c r="AB118" s="1" t="n">
        <f aca="false">$N118+$Q118</f>
        <v>0</v>
      </c>
      <c r="AC118" s="1" t="str">
        <f aca="false">IF($Y118="","",IF(AND($AA118&gt;=$R118,$AA118&lt;=$S118),"Pass","Fail"))</f>
        <v/>
      </c>
      <c r="AD118" s="1" t="str">
        <f aca="false">IF($Y118="","",IF($AA118&gt;$R118,"Pass","Fail"))</f>
        <v/>
      </c>
      <c r="AE118" s="1" t="str">
        <f aca="false">IF($Y118="","",IF($AA118&gt;=$R118,"Pass","Fail"))</f>
        <v/>
      </c>
      <c r="AF118" s="1" t="str">
        <f aca="false">IF($Y118="","",IF($AA118&lt;=$S118,"Pass","Fail"))</f>
        <v/>
      </c>
      <c r="AG118" s="1" t="str">
        <f aca="false">IF($Y118="","",IF($AA118&lt;$S118,"Pass","Fail"))</f>
        <v/>
      </c>
      <c r="AH118" s="23" t="str">
        <f aca="true">INDIRECT(CHOOSE(MATCH($T118,{"±","&gt;","≥","≤","&lt;"},0), "AC", "AD", "AE", "AF", "AG") &amp; ROW())</f>
        <v/>
      </c>
      <c r="AI118" s="56" t="str">
        <f aca="false">IF($X118="Not Significant","No Further Action Required",
IF($AH118="","",
IF(AND($AH118="Pass",$L118="0 - Passed "),"Analysis performed; no further action required.",
IF(AND($AH118="Fail",$L118="1 - Failed "),"Analysis performed; no further action required.",
IF(AND($AH118="Pass",$L118="2 - Limited In Use "),"Analysis performed; no further action required.",
IF(AND($AH118="Fail",$L118="3 - Adjusted "),"Analysis performed; no further action required.",
"Unit fails analysis; TSM determination required."))))))</f>
        <v/>
      </c>
      <c r="AJ118" s="58"/>
    </row>
    <row r="119" customFormat="false" ht="15" hidden="false" customHeight="false" outlineLevel="0" collapsed="false">
      <c r="A119" s="56"/>
      <c r="E119" s="57" t="str">
        <f aca="false">IF(AND($F119="",$G119=""),"",IF($G119="",$F119,HYPERLINK($G119,$F119)))</f>
        <v/>
      </c>
      <c r="H119" s="1" t="str">
        <f aca="false">IF($I119="","None Attached",IF(LEFT($I119,5)="https",HYPERLINK($I119,"Datasheet"),HYPERLINK(_xlfn.CONCAT("https://",$I119),"Datasheet")))</f>
        <v>None Attached</v>
      </c>
      <c r="M119" s="56"/>
      <c r="P119" s="58"/>
      <c r="Q119" s="1" t="n">
        <f aca="false">$M119-$N119</f>
        <v>0</v>
      </c>
      <c r="R119" s="56"/>
      <c r="T119" s="59" t="s">
        <v>15</v>
      </c>
      <c r="U119" s="1" t="n">
        <f aca="false">$S119-$R119</f>
        <v>0</v>
      </c>
      <c r="V119" s="1" t="n">
        <f aca="false">IF($T119="±",$Q119*2,$Q119)</f>
        <v>0</v>
      </c>
      <c r="W119" s="60" t="str">
        <f aca="false">IFERROR($U119/ABS($V119),"N/A")</f>
        <v>N/A</v>
      </c>
      <c r="X119" s="61" t="str">
        <f aca="false">IF(OR($W119="N/A",$R119="",$S119=""),"N/A",IF($W119&gt;=4,"Not Significant",IF($W119&gt;=2,"Semi-Significant","Significant")))</f>
        <v>N/A</v>
      </c>
      <c r="Z119" s="1" t="str">
        <f aca="false">IF($D119="Z540.1 w/data",0,"")</f>
        <v/>
      </c>
      <c r="AA119" s="1" t="e">
        <f aca="false">$Y119+$Q119+$Z119</f>
        <v>#VALUE!</v>
      </c>
      <c r="AB119" s="1" t="n">
        <f aca="false">$N119+$Q119</f>
        <v>0</v>
      </c>
      <c r="AC119" s="1" t="str">
        <f aca="false">IF($Y119="","",IF(AND($AA119&gt;=$R119,$AA119&lt;=$S119),"Pass","Fail"))</f>
        <v/>
      </c>
      <c r="AD119" s="1" t="str">
        <f aca="false">IF($Y119="","",IF($AA119&gt;$R119,"Pass","Fail"))</f>
        <v/>
      </c>
      <c r="AE119" s="1" t="str">
        <f aca="false">IF($Y119="","",IF($AA119&gt;=$R119,"Pass","Fail"))</f>
        <v/>
      </c>
      <c r="AF119" s="1" t="str">
        <f aca="false">IF($Y119="","",IF($AA119&lt;=$S119,"Pass","Fail"))</f>
        <v/>
      </c>
      <c r="AG119" s="1" t="str">
        <f aca="false">IF($Y119="","",IF($AA119&lt;$S119,"Pass","Fail"))</f>
        <v/>
      </c>
      <c r="AH119" s="23" t="str">
        <f aca="true">INDIRECT(CHOOSE(MATCH($T119,{"±","&gt;","≥","≤","&lt;"},0), "AC", "AD", "AE", "AF", "AG") &amp; ROW())</f>
        <v/>
      </c>
      <c r="AI119" s="56" t="str">
        <f aca="false">IF($X119="Not Significant","No Further Action Required",
IF($AH119="","",
IF(AND($AH119="Pass",$L119="0 - Passed "),"Analysis performed; no further action required.",
IF(AND($AH119="Fail",$L119="1 - Failed "),"Analysis performed; no further action required.",
IF(AND($AH119="Pass",$L119="2 - Limited In Use "),"Analysis performed; no further action required.",
IF(AND($AH119="Fail",$L119="3 - Adjusted "),"Analysis performed; no further action required.",
"Unit fails analysis; TSM determination required."))))))</f>
        <v/>
      </c>
      <c r="AJ119" s="58"/>
    </row>
    <row r="120" customFormat="false" ht="15" hidden="false" customHeight="false" outlineLevel="0" collapsed="false">
      <c r="A120" s="56"/>
      <c r="E120" s="57" t="str">
        <f aca="false">IF(AND($F120="",$G120=""),"",IF($G120="",$F120,HYPERLINK($G120,$F120)))</f>
        <v/>
      </c>
      <c r="H120" s="1" t="str">
        <f aca="false">IF($I120="","None Attached",IF(LEFT($I120,5)="https",HYPERLINK($I120,"Datasheet"),HYPERLINK(_xlfn.CONCAT("https://",$I120),"Datasheet")))</f>
        <v>None Attached</v>
      </c>
      <c r="M120" s="56"/>
      <c r="P120" s="58"/>
      <c r="Q120" s="1" t="n">
        <f aca="false">$M120-$N120</f>
        <v>0</v>
      </c>
      <c r="R120" s="56"/>
      <c r="T120" s="59" t="s">
        <v>15</v>
      </c>
      <c r="U120" s="1" t="n">
        <f aca="false">$S120-$R120</f>
        <v>0</v>
      </c>
      <c r="V120" s="1" t="n">
        <f aca="false">IF($T120="±",$Q120*2,$Q120)</f>
        <v>0</v>
      </c>
      <c r="W120" s="60" t="str">
        <f aca="false">IFERROR($U120/ABS($V120),"N/A")</f>
        <v>N/A</v>
      </c>
      <c r="X120" s="61" t="str">
        <f aca="false">IF(OR($W120="N/A",$R120="",$S120=""),"N/A",IF($W120&gt;=4,"Not Significant",IF($W120&gt;=2,"Semi-Significant","Significant")))</f>
        <v>N/A</v>
      </c>
      <c r="Z120" s="1" t="str">
        <f aca="false">IF($D120="Z540.1 w/data",0,"")</f>
        <v/>
      </c>
      <c r="AA120" s="1" t="e">
        <f aca="false">$Y120+$Q120+$Z120</f>
        <v>#VALUE!</v>
      </c>
      <c r="AB120" s="1" t="n">
        <f aca="false">$N120+$Q120</f>
        <v>0</v>
      </c>
      <c r="AC120" s="1" t="str">
        <f aca="false">IF($Y120="","",IF(AND($AA120&gt;=$R120,$AA120&lt;=$S120),"Pass","Fail"))</f>
        <v/>
      </c>
      <c r="AD120" s="1" t="str">
        <f aca="false">IF($Y120="","",IF($AA120&gt;$R120,"Pass","Fail"))</f>
        <v/>
      </c>
      <c r="AE120" s="1" t="str">
        <f aca="false">IF($Y120="","",IF($AA120&gt;=$R120,"Pass","Fail"))</f>
        <v/>
      </c>
      <c r="AF120" s="1" t="str">
        <f aca="false">IF($Y120="","",IF($AA120&lt;=$S120,"Pass","Fail"))</f>
        <v/>
      </c>
      <c r="AG120" s="1" t="str">
        <f aca="false">IF($Y120="","",IF($AA120&lt;$S120,"Pass","Fail"))</f>
        <v/>
      </c>
      <c r="AH120" s="23" t="str">
        <f aca="true">INDIRECT(CHOOSE(MATCH($T120,{"±","&gt;","≥","≤","&lt;"},0), "AC", "AD", "AE", "AF", "AG") &amp; ROW())</f>
        <v/>
      </c>
      <c r="AI120" s="56" t="str">
        <f aca="false">IF($X120="Not Significant","No Further Action Required",
IF($AH120="","",
IF(AND($AH120="Pass",$L120="0 - Passed "),"Analysis performed; no further action required.",
IF(AND($AH120="Fail",$L120="1 - Failed "),"Analysis performed; no further action required.",
IF(AND($AH120="Pass",$L120="2 - Limited In Use "),"Analysis performed; no further action required.",
IF(AND($AH120="Fail",$L120="3 - Adjusted "),"Analysis performed; no further action required.",
"Unit fails analysis; TSM determination required."))))))</f>
        <v/>
      </c>
      <c r="AJ120" s="58"/>
    </row>
    <row r="121" customFormat="false" ht="15" hidden="false" customHeight="false" outlineLevel="0" collapsed="false">
      <c r="A121" s="56"/>
      <c r="E121" s="57" t="str">
        <f aca="false">IF(AND($F121="",$G121=""),"",IF($G121="",$F121,HYPERLINK($G121,$F121)))</f>
        <v/>
      </c>
      <c r="H121" s="1" t="str">
        <f aca="false">IF($I121="","None Attached",IF(LEFT($I121,5)="https",HYPERLINK($I121,"Datasheet"),HYPERLINK(_xlfn.CONCAT("https://",$I121),"Datasheet")))</f>
        <v>None Attached</v>
      </c>
      <c r="M121" s="56"/>
      <c r="P121" s="58"/>
      <c r="Q121" s="1" t="n">
        <f aca="false">$M121-$N121</f>
        <v>0</v>
      </c>
      <c r="R121" s="56"/>
      <c r="T121" s="59" t="s">
        <v>15</v>
      </c>
      <c r="U121" s="1" t="n">
        <f aca="false">$S121-$R121</f>
        <v>0</v>
      </c>
      <c r="V121" s="1" t="n">
        <f aca="false">IF($T121="±",$Q121*2,$Q121)</f>
        <v>0</v>
      </c>
      <c r="W121" s="60" t="str">
        <f aca="false">IFERROR($U121/ABS($V121),"N/A")</f>
        <v>N/A</v>
      </c>
      <c r="X121" s="61" t="str">
        <f aca="false">IF(OR($W121="N/A",$R121="",$S121=""),"N/A",IF($W121&gt;=4,"Not Significant",IF($W121&gt;=2,"Semi-Significant","Significant")))</f>
        <v>N/A</v>
      </c>
      <c r="Z121" s="1" t="str">
        <f aca="false">IF($D121="Z540.1 w/data",0,"")</f>
        <v/>
      </c>
      <c r="AA121" s="1" t="e">
        <f aca="false">$Y121+$Q121+$Z121</f>
        <v>#VALUE!</v>
      </c>
      <c r="AB121" s="1" t="n">
        <f aca="false">$N121+$Q121</f>
        <v>0</v>
      </c>
      <c r="AC121" s="1" t="str">
        <f aca="false">IF($Y121="","",IF(AND($AA121&gt;=$R121,$AA121&lt;=$S121),"Pass","Fail"))</f>
        <v/>
      </c>
      <c r="AD121" s="1" t="str">
        <f aca="false">IF($Y121="","",IF($AA121&gt;$R121,"Pass","Fail"))</f>
        <v/>
      </c>
      <c r="AE121" s="1" t="str">
        <f aca="false">IF($Y121="","",IF($AA121&gt;=$R121,"Pass","Fail"))</f>
        <v/>
      </c>
      <c r="AF121" s="1" t="str">
        <f aca="false">IF($Y121="","",IF($AA121&lt;=$S121,"Pass","Fail"))</f>
        <v/>
      </c>
      <c r="AG121" s="1" t="str">
        <f aca="false">IF($Y121="","",IF($AA121&lt;$S121,"Pass","Fail"))</f>
        <v/>
      </c>
      <c r="AH121" s="23" t="str">
        <f aca="true">INDIRECT(CHOOSE(MATCH($T121,{"±","&gt;","≥","≤","&lt;"},0), "AC", "AD", "AE", "AF", "AG") &amp; ROW())</f>
        <v/>
      </c>
      <c r="AI121" s="56" t="str">
        <f aca="false">IF($X121="Not Significant","No Further Action Required",
IF($AH121="","",
IF(AND($AH121="Pass",$L121="0 - Passed "),"Analysis performed; no further action required.",
IF(AND($AH121="Fail",$L121="1 - Failed "),"Analysis performed; no further action required.",
IF(AND($AH121="Pass",$L121="2 - Limited In Use "),"Analysis performed; no further action required.",
IF(AND($AH121="Fail",$L121="3 - Adjusted "),"Analysis performed; no further action required.",
"Unit fails analysis; TSM determination required."))))))</f>
        <v/>
      </c>
      <c r="AJ121" s="58"/>
    </row>
    <row r="122" customFormat="false" ht="15" hidden="false" customHeight="false" outlineLevel="0" collapsed="false">
      <c r="A122" s="56"/>
      <c r="E122" s="57" t="str">
        <f aca="false">IF(AND($F122="",$G122=""),"",IF($G122="",$F122,HYPERLINK($G122,$F122)))</f>
        <v/>
      </c>
      <c r="H122" s="1" t="str">
        <f aca="false">IF($I122="","None Attached",IF(LEFT($I122,5)="https",HYPERLINK($I122,"Datasheet"),HYPERLINK(_xlfn.CONCAT("https://",$I122),"Datasheet")))</f>
        <v>None Attached</v>
      </c>
      <c r="M122" s="56"/>
      <c r="P122" s="58"/>
      <c r="Q122" s="1" t="n">
        <f aca="false">$M122-$N122</f>
        <v>0</v>
      </c>
      <c r="R122" s="56"/>
      <c r="T122" s="59" t="s">
        <v>15</v>
      </c>
      <c r="U122" s="1" t="n">
        <f aca="false">$S122-$R122</f>
        <v>0</v>
      </c>
      <c r="V122" s="1" t="n">
        <f aca="false">IF($T122="±",$Q122*2,$Q122)</f>
        <v>0</v>
      </c>
      <c r="W122" s="60" t="str">
        <f aca="false">IFERROR($U122/ABS($V122),"N/A")</f>
        <v>N/A</v>
      </c>
      <c r="X122" s="61" t="str">
        <f aca="false">IF(OR($W122="N/A",$R122="",$S122=""),"N/A",IF($W122&gt;=4,"Not Significant",IF($W122&gt;=2,"Semi-Significant","Significant")))</f>
        <v>N/A</v>
      </c>
      <c r="Z122" s="1" t="str">
        <f aca="false">IF($D122="Z540.1 w/data",0,"")</f>
        <v/>
      </c>
      <c r="AA122" s="1" t="e">
        <f aca="false">$Y122+$Q122+$Z122</f>
        <v>#VALUE!</v>
      </c>
      <c r="AB122" s="1" t="n">
        <f aca="false">$N122+$Q122</f>
        <v>0</v>
      </c>
      <c r="AC122" s="1" t="str">
        <f aca="false">IF($Y122="","",IF(AND($AA122&gt;=$R122,$AA122&lt;=$S122),"Pass","Fail"))</f>
        <v/>
      </c>
      <c r="AD122" s="1" t="str">
        <f aca="false">IF($Y122="","",IF($AA122&gt;$R122,"Pass","Fail"))</f>
        <v/>
      </c>
      <c r="AE122" s="1" t="str">
        <f aca="false">IF($Y122="","",IF($AA122&gt;=$R122,"Pass","Fail"))</f>
        <v/>
      </c>
      <c r="AF122" s="1" t="str">
        <f aca="false">IF($Y122="","",IF($AA122&lt;=$S122,"Pass","Fail"))</f>
        <v/>
      </c>
      <c r="AG122" s="1" t="str">
        <f aca="false">IF($Y122="","",IF($AA122&lt;$S122,"Pass","Fail"))</f>
        <v/>
      </c>
      <c r="AH122" s="23" t="str">
        <f aca="true">INDIRECT(CHOOSE(MATCH($T122,{"±","&gt;","≥","≤","&lt;"},0), "AC", "AD", "AE", "AF", "AG") &amp; ROW())</f>
        <v/>
      </c>
      <c r="AI122" s="56" t="str">
        <f aca="false">IF($X122="Not Significant","No Further Action Required",
IF($AH122="","",
IF(AND($AH122="Pass",$L122="0 - Passed "),"Analysis performed; no further action required.",
IF(AND($AH122="Fail",$L122="1 - Failed "),"Analysis performed; no further action required.",
IF(AND($AH122="Pass",$L122="2 - Limited In Use "),"Analysis performed; no further action required.",
IF(AND($AH122="Fail",$L122="3 - Adjusted "),"Analysis performed; no further action required.",
"Unit fails analysis; TSM determination required."))))))</f>
        <v/>
      </c>
      <c r="AJ122" s="58"/>
    </row>
    <row r="123" customFormat="false" ht="15" hidden="false" customHeight="false" outlineLevel="0" collapsed="false">
      <c r="A123" s="56"/>
      <c r="E123" s="57" t="str">
        <f aca="false">IF(AND($F123="",$G123=""),"",IF($G123="",$F123,HYPERLINK($G123,$F123)))</f>
        <v/>
      </c>
      <c r="H123" s="1" t="str">
        <f aca="false">IF($I123="","None Attached",IF(LEFT($I123,5)="https",HYPERLINK($I123,"Datasheet"),HYPERLINK(_xlfn.CONCAT("https://",$I123),"Datasheet")))</f>
        <v>None Attached</v>
      </c>
      <c r="M123" s="56"/>
      <c r="P123" s="58"/>
      <c r="Q123" s="1" t="n">
        <f aca="false">$M123-$N123</f>
        <v>0</v>
      </c>
      <c r="R123" s="56"/>
      <c r="T123" s="59" t="s">
        <v>15</v>
      </c>
      <c r="U123" s="1" t="n">
        <f aca="false">$S123-$R123</f>
        <v>0</v>
      </c>
      <c r="V123" s="1" t="n">
        <f aca="false">IF($T123="±",$Q123*2,$Q123)</f>
        <v>0</v>
      </c>
      <c r="W123" s="60" t="str">
        <f aca="false">IFERROR($U123/ABS($V123),"N/A")</f>
        <v>N/A</v>
      </c>
      <c r="X123" s="61" t="str">
        <f aca="false">IF(OR($W123="N/A",$R123="",$S123=""),"N/A",IF($W123&gt;=4,"Not Significant",IF($W123&gt;=2,"Semi-Significant","Significant")))</f>
        <v>N/A</v>
      </c>
      <c r="Z123" s="1" t="str">
        <f aca="false">IF($D123="Z540.1 w/data",0,"")</f>
        <v/>
      </c>
      <c r="AA123" s="1" t="e">
        <f aca="false">$Y123+$Q123+$Z123</f>
        <v>#VALUE!</v>
      </c>
      <c r="AB123" s="1" t="n">
        <f aca="false">$N123+$Q123</f>
        <v>0</v>
      </c>
      <c r="AC123" s="1" t="str">
        <f aca="false">IF($Y123="","",IF(AND($AA123&gt;=$R123,$AA123&lt;=$S123),"Pass","Fail"))</f>
        <v/>
      </c>
      <c r="AD123" s="1" t="str">
        <f aca="false">IF($Y123="","",IF($AA123&gt;$R123,"Pass","Fail"))</f>
        <v/>
      </c>
      <c r="AE123" s="1" t="str">
        <f aca="false">IF($Y123="","",IF($AA123&gt;=$R123,"Pass","Fail"))</f>
        <v/>
      </c>
      <c r="AF123" s="1" t="str">
        <f aca="false">IF($Y123="","",IF($AA123&lt;=$S123,"Pass","Fail"))</f>
        <v/>
      </c>
      <c r="AG123" s="1" t="str">
        <f aca="false">IF($Y123="","",IF($AA123&lt;$S123,"Pass","Fail"))</f>
        <v/>
      </c>
      <c r="AH123" s="23" t="str">
        <f aca="true">INDIRECT(CHOOSE(MATCH($T123,{"±","&gt;","≥","≤","&lt;"},0), "AC", "AD", "AE", "AF", "AG") &amp; ROW())</f>
        <v/>
      </c>
      <c r="AI123" s="56" t="str">
        <f aca="false">IF($X123="Not Significant","No Further Action Required",
IF($AH123="","",
IF(AND($AH123="Pass",$L123="0 - Passed "),"Analysis performed; no further action required.",
IF(AND($AH123="Fail",$L123="1 - Failed "),"Analysis performed; no further action required.",
IF(AND($AH123="Pass",$L123="2 - Limited In Use "),"Analysis performed; no further action required.",
IF(AND($AH123="Fail",$L123="3 - Adjusted "),"Analysis performed; no further action required.",
"Unit fails analysis; TSM determination required."))))))</f>
        <v/>
      </c>
      <c r="AJ123" s="58"/>
    </row>
    <row r="124" customFormat="false" ht="15" hidden="false" customHeight="false" outlineLevel="0" collapsed="false">
      <c r="A124" s="56"/>
      <c r="E124" s="57" t="str">
        <f aca="false">IF(AND($F124="",$G124=""),"",IF($G124="",$F124,HYPERLINK($G124,$F124)))</f>
        <v/>
      </c>
      <c r="H124" s="1" t="str">
        <f aca="false">IF($I124="","None Attached",IF(LEFT($I124,5)="https",HYPERLINK($I124,"Datasheet"),HYPERLINK(_xlfn.CONCAT("https://",$I124),"Datasheet")))</f>
        <v>None Attached</v>
      </c>
      <c r="M124" s="56"/>
      <c r="P124" s="58"/>
      <c r="Q124" s="1" t="n">
        <f aca="false">$M124-$N124</f>
        <v>0</v>
      </c>
      <c r="R124" s="56"/>
      <c r="T124" s="59" t="s">
        <v>15</v>
      </c>
      <c r="U124" s="1" t="n">
        <f aca="false">$S124-$R124</f>
        <v>0</v>
      </c>
      <c r="V124" s="1" t="n">
        <f aca="false">IF($T124="±",$Q124*2,$Q124)</f>
        <v>0</v>
      </c>
      <c r="W124" s="60" t="str">
        <f aca="false">IFERROR($U124/ABS($V124),"N/A")</f>
        <v>N/A</v>
      </c>
      <c r="X124" s="61" t="str">
        <f aca="false">IF(OR($W124="N/A",$R124="",$S124=""),"N/A",IF($W124&gt;=4,"Not Significant",IF($W124&gt;=2,"Semi-Significant","Significant")))</f>
        <v>N/A</v>
      </c>
      <c r="Z124" s="1" t="str">
        <f aca="false">IF($D124="Z540.1 w/data",0,"")</f>
        <v/>
      </c>
      <c r="AA124" s="1" t="e">
        <f aca="false">$Y124+$Q124+$Z124</f>
        <v>#VALUE!</v>
      </c>
      <c r="AB124" s="1" t="n">
        <f aca="false">$N124+$Q124</f>
        <v>0</v>
      </c>
      <c r="AC124" s="1" t="str">
        <f aca="false">IF($Y124="","",IF(AND($AA124&gt;=$R124,$AA124&lt;=$S124),"Pass","Fail"))</f>
        <v/>
      </c>
      <c r="AD124" s="1" t="str">
        <f aca="false">IF($Y124="","",IF($AA124&gt;$R124,"Pass","Fail"))</f>
        <v/>
      </c>
      <c r="AE124" s="1" t="str">
        <f aca="false">IF($Y124="","",IF($AA124&gt;=$R124,"Pass","Fail"))</f>
        <v/>
      </c>
      <c r="AF124" s="1" t="str">
        <f aca="false">IF($Y124="","",IF($AA124&lt;=$S124,"Pass","Fail"))</f>
        <v/>
      </c>
      <c r="AG124" s="1" t="str">
        <f aca="false">IF($Y124="","",IF($AA124&lt;$S124,"Pass","Fail"))</f>
        <v/>
      </c>
      <c r="AH124" s="23" t="str">
        <f aca="true">INDIRECT(CHOOSE(MATCH($T124,{"±","&gt;","≥","≤","&lt;"},0), "AC", "AD", "AE", "AF", "AG") &amp; ROW())</f>
        <v/>
      </c>
      <c r="AI124" s="56" t="str">
        <f aca="false">IF($X124="Not Significant","No Further Action Required",
IF($AH124="","",
IF(AND($AH124="Pass",$L124="0 - Passed "),"Analysis performed; no further action required.",
IF(AND($AH124="Fail",$L124="1 - Failed "),"Analysis performed; no further action required.",
IF(AND($AH124="Pass",$L124="2 - Limited In Use "),"Analysis performed; no further action required.",
IF(AND($AH124="Fail",$L124="3 - Adjusted "),"Analysis performed; no further action required.",
"Unit fails analysis; TSM determination required."))))))</f>
        <v/>
      </c>
      <c r="AJ124" s="58"/>
    </row>
    <row r="125" customFormat="false" ht="15" hidden="false" customHeight="false" outlineLevel="0" collapsed="false">
      <c r="A125" s="56"/>
      <c r="E125" s="57" t="str">
        <f aca="false">IF(AND($F125="",$G125=""),"",IF($G125="",$F125,HYPERLINK($G125,$F125)))</f>
        <v/>
      </c>
      <c r="H125" s="1" t="str">
        <f aca="false">IF($I125="","None Attached",IF(LEFT($I125,5)="https",HYPERLINK($I125,"Datasheet"),HYPERLINK(_xlfn.CONCAT("https://",$I125),"Datasheet")))</f>
        <v>None Attached</v>
      </c>
      <c r="M125" s="56"/>
      <c r="P125" s="58"/>
      <c r="Q125" s="1" t="n">
        <f aca="false">$M125-$N125</f>
        <v>0</v>
      </c>
      <c r="R125" s="56"/>
      <c r="T125" s="59" t="s">
        <v>15</v>
      </c>
      <c r="U125" s="1" t="n">
        <f aca="false">$S125-$R125</f>
        <v>0</v>
      </c>
      <c r="V125" s="1" t="n">
        <f aca="false">IF($T125="±",$Q125*2,$Q125)</f>
        <v>0</v>
      </c>
      <c r="W125" s="60" t="str">
        <f aca="false">IFERROR($U125/ABS($V125),"N/A")</f>
        <v>N/A</v>
      </c>
      <c r="X125" s="61" t="str">
        <f aca="false">IF(OR($W125="N/A",$R125="",$S125=""),"N/A",IF($W125&gt;=4,"Not Significant",IF($W125&gt;=2,"Semi-Significant","Significant")))</f>
        <v>N/A</v>
      </c>
      <c r="Z125" s="1" t="str">
        <f aca="false">IF($D125="Z540.1 w/data",0,"")</f>
        <v/>
      </c>
      <c r="AA125" s="1" t="e">
        <f aca="false">$Y125+$Q125+$Z125</f>
        <v>#VALUE!</v>
      </c>
      <c r="AB125" s="1" t="n">
        <f aca="false">$N125+$Q125</f>
        <v>0</v>
      </c>
      <c r="AC125" s="1" t="str">
        <f aca="false">IF($Y125="","",IF(AND($AA125&gt;=$R125,$AA125&lt;=$S125),"Pass","Fail"))</f>
        <v/>
      </c>
      <c r="AD125" s="1" t="str">
        <f aca="false">IF($Y125="","",IF($AA125&gt;$R125,"Pass","Fail"))</f>
        <v/>
      </c>
      <c r="AE125" s="1" t="str">
        <f aca="false">IF($Y125="","",IF($AA125&gt;=$R125,"Pass","Fail"))</f>
        <v/>
      </c>
      <c r="AF125" s="1" t="str">
        <f aca="false">IF($Y125="","",IF($AA125&lt;=$S125,"Pass","Fail"))</f>
        <v/>
      </c>
      <c r="AG125" s="1" t="str">
        <f aca="false">IF($Y125="","",IF($AA125&lt;$S125,"Pass","Fail"))</f>
        <v/>
      </c>
      <c r="AH125" s="23" t="str">
        <f aca="true">INDIRECT(CHOOSE(MATCH($T125,{"±","&gt;","≥","≤","&lt;"},0), "AC", "AD", "AE", "AF", "AG") &amp; ROW())</f>
        <v/>
      </c>
      <c r="AI125" s="56" t="str">
        <f aca="false">IF($X125="Not Significant","No Further Action Required",
IF($AH125="","",
IF(AND($AH125="Pass",$L125="0 - Passed "),"Analysis performed; no further action required.",
IF(AND($AH125="Fail",$L125="1 - Failed "),"Analysis performed; no further action required.",
IF(AND($AH125="Pass",$L125="2 - Limited In Use "),"Analysis performed; no further action required.",
IF(AND($AH125="Fail",$L125="3 - Adjusted "),"Analysis performed; no further action required.",
"Unit fails analysis; TSM determination required."))))))</f>
        <v/>
      </c>
      <c r="AJ125" s="58"/>
    </row>
    <row r="126" customFormat="false" ht="15" hidden="false" customHeight="false" outlineLevel="0" collapsed="false">
      <c r="A126" s="56"/>
      <c r="E126" s="57" t="str">
        <f aca="false">IF(AND($F126="",$G126=""),"",IF($G126="",$F126,HYPERLINK($G126,$F126)))</f>
        <v/>
      </c>
      <c r="H126" s="1" t="str">
        <f aca="false">IF($I126="","None Attached",IF(LEFT($I126,5)="https",HYPERLINK($I126,"Datasheet"),HYPERLINK(_xlfn.CONCAT("https://",$I126),"Datasheet")))</f>
        <v>None Attached</v>
      </c>
      <c r="M126" s="56"/>
      <c r="P126" s="58"/>
      <c r="Q126" s="1" t="n">
        <f aca="false">$M126-$N126</f>
        <v>0</v>
      </c>
      <c r="R126" s="56"/>
      <c r="T126" s="59" t="s">
        <v>15</v>
      </c>
      <c r="U126" s="1" t="n">
        <f aca="false">$S126-$R126</f>
        <v>0</v>
      </c>
      <c r="V126" s="1" t="n">
        <f aca="false">IF($T126="±",$Q126*2,$Q126)</f>
        <v>0</v>
      </c>
      <c r="W126" s="60" t="str">
        <f aca="false">IFERROR($U126/ABS($V126),"N/A")</f>
        <v>N/A</v>
      </c>
      <c r="X126" s="61" t="str">
        <f aca="false">IF(OR($W126="N/A",$R126="",$S126=""),"N/A",IF($W126&gt;=4,"Not Significant",IF($W126&gt;=2,"Semi-Significant","Significant")))</f>
        <v>N/A</v>
      </c>
      <c r="Z126" s="1" t="str">
        <f aca="false">IF($D126="Z540.1 w/data",0,"")</f>
        <v/>
      </c>
      <c r="AA126" s="1" t="e">
        <f aca="false">$Y126+$Q126+$Z126</f>
        <v>#VALUE!</v>
      </c>
      <c r="AB126" s="1" t="n">
        <f aca="false">$N126+$Q126</f>
        <v>0</v>
      </c>
      <c r="AC126" s="1" t="str">
        <f aca="false">IF($Y126="","",IF(AND($AA126&gt;=$R126,$AA126&lt;=$S126),"Pass","Fail"))</f>
        <v/>
      </c>
      <c r="AD126" s="1" t="str">
        <f aca="false">IF($Y126="","",IF($AA126&gt;$R126,"Pass","Fail"))</f>
        <v/>
      </c>
      <c r="AE126" s="1" t="str">
        <f aca="false">IF($Y126="","",IF($AA126&gt;=$R126,"Pass","Fail"))</f>
        <v/>
      </c>
      <c r="AF126" s="1" t="str">
        <f aca="false">IF($Y126="","",IF($AA126&lt;=$S126,"Pass","Fail"))</f>
        <v/>
      </c>
      <c r="AG126" s="1" t="str">
        <f aca="false">IF($Y126="","",IF($AA126&lt;$S126,"Pass","Fail"))</f>
        <v/>
      </c>
      <c r="AH126" s="23" t="str">
        <f aca="true">INDIRECT(CHOOSE(MATCH($T126,{"±","&gt;","≥","≤","&lt;"},0), "AC", "AD", "AE", "AF", "AG") &amp; ROW())</f>
        <v/>
      </c>
      <c r="AI126" s="56" t="str">
        <f aca="false">IF($X126="Not Significant","No Further Action Required",
IF($AH126="","",
IF(AND($AH126="Pass",$L126="0 - Passed "),"Analysis performed; no further action required.",
IF(AND($AH126="Fail",$L126="1 - Failed "),"Analysis performed; no further action required.",
IF(AND($AH126="Pass",$L126="2 - Limited In Use "),"Analysis performed; no further action required.",
IF(AND($AH126="Fail",$L126="3 - Adjusted "),"Analysis performed; no further action required.",
"Unit fails analysis; TSM determination required."))))))</f>
        <v/>
      </c>
      <c r="AJ126" s="58"/>
    </row>
    <row r="127" customFormat="false" ht="15" hidden="false" customHeight="false" outlineLevel="0" collapsed="false">
      <c r="A127" s="56"/>
      <c r="E127" s="57" t="str">
        <f aca="false">IF(AND($F127="",$G127=""),"",IF($G127="",$F127,HYPERLINK($G127,$F127)))</f>
        <v/>
      </c>
      <c r="H127" s="1" t="str">
        <f aca="false">IF($I127="","None Attached",IF(LEFT($I127,5)="https",HYPERLINK($I127,"Datasheet"),HYPERLINK(_xlfn.CONCAT("https://",$I127),"Datasheet")))</f>
        <v>None Attached</v>
      </c>
      <c r="M127" s="56"/>
      <c r="P127" s="58"/>
      <c r="Q127" s="1" t="n">
        <f aca="false">$M127-$N127</f>
        <v>0</v>
      </c>
      <c r="R127" s="56"/>
      <c r="T127" s="59" t="s">
        <v>15</v>
      </c>
      <c r="U127" s="1" t="n">
        <f aca="false">$S127-$R127</f>
        <v>0</v>
      </c>
      <c r="V127" s="1" t="n">
        <f aca="false">IF($T127="±",$Q127*2,$Q127)</f>
        <v>0</v>
      </c>
      <c r="W127" s="60" t="str">
        <f aca="false">IFERROR($U127/ABS($V127),"N/A")</f>
        <v>N/A</v>
      </c>
      <c r="X127" s="61" t="str">
        <f aca="false">IF(OR($W127="N/A",$R127="",$S127=""),"N/A",IF($W127&gt;=4,"Not Significant",IF($W127&gt;=2,"Semi-Significant","Significant")))</f>
        <v>N/A</v>
      </c>
      <c r="Z127" s="1" t="str">
        <f aca="false">IF($D127="Z540.1 w/data",0,"")</f>
        <v/>
      </c>
      <c r="AA127" s="1" t="e">
        <f aca="false">$Y127+$Q127+$Z127</f>
        <v>#VALUE!</v>
      </c>
      <c r="AB127" s="1" t="n">
        <f aca="false">$N127+$Q127</f>
        <v>0</v>
      </c>
      <c r="AC127" s="1" t="str">
        <f aca="false">IF($Y127="","",IF(AND($AA127&gt;=$R127,$AA127&lt;=$S127),"Pass","Fail"))</f>
        <v/>
      </c>
      <c r="AD127" s="1" t="str">
        <f aca="false">IF($Y127="","",IF($AA127&gt;$R127,"Pass","Fail"))</f>
        <v/>
      </c>
      <c r="AE127" s="1" t="str">
        <f aca="false">IF($Y127="","",IF($AA127&gt;=$R127,"Pass","Fail"))</f>
        <v/>
      </c>
      <c r="AF127" s="1" t="str">
        <f aca="false">IF($Y127="","",IF($AA127&lt;=$S127,"Pass","Fail"))</f>
        <v/>
      </c>
      <c r="AG127" s="1" t="str">
        <f aca="false">IF($Y127="","",IF($AA127&lt;$S127,"Pass","Fail"))</f>
        <v/>
      </c>
      <c r="AH127" s="23" t="str">
        <f aca="true">INDIRECT(CHOOSE(MATCH($T127,{"±","&gt;","≥","≤","&lt;"},0), "AC", "AD", "AE", "AF", "AG") &amp; ROW())</f>
        <v/>
      </c>
      <c r="AI127" s="56" t="str">
        <f aca="false">IF($X127="Not Significant","No Further Action Required",
IF($AH127="","",
IF(AND($AH127="Pass",$L127="0 - Passed "),"Analysis performed; no further action required.",
IF(AND($AH127="Fail",$L127="1 - Failed "),"Analysis performed; no further action required.",
IF(AND($AH127="Pass",$L127="2 - Limited In Use "),"Analysis performed; no further action required.",
IF(AND($AH127="Fail",$L127="3 - Adjusted "),"Analysis performed; no further action required.",
"Unit fails analysis; TSM determination required."))))))</f>
        <v/>
      </c>
      <c r="AJ127" s="58"/>
    </row>
    <row r="128" customFormat="false" ht="15" hidden="false" customHeight="false" outlineLevel="0" collapsed="false">
      <c r="A128" s="56"/>
      <c r="E128" s="57" t="str">
        <f aca="false">IF(AND($F128="",$G128=""),"",IF($G128="",$F128,HYPERLINK($G128,$F128)))</f>
        <v/>
      </c>
      <c r="H128" s="1" t="str">
        <f aca="false">IF($I128="","None Attached",IF(LEFT($I128,5)="https",HYPERLINK($I128,"Datasheet"),HYPERLINK(_xlfn.CONCAT("https://",$I128),"Datasheet")))</f>
        <v>None Attached</v>
      </c>
      <c r="M128" s="56"/>
      <c r="P128" s="58"/>
      <c r="Q128" s="1" t="n">
        <f aca="false">$M128-$N128</f>
        <v>0</v>
      </c>
      <c r="R128" s="56"/>
      <c r="T128" s="59" t="s">
        <v>15</v>
      </c>
      <c r="U128" s="1" t="n">
        <f aca="false">$S128-$R128</f>
        <v>0</v>
      </c>
      <c r="V128" s="1" t="n">
        <f aca="false">IF($T128="±",$Q128*2,$Q128)</f>
        <v>0</v>
      </c>
      <c r="W128" s="60" t="str">
        <f aca="false">IFERROR($U128/ABS($V128),"N/A")</f>
        <v>N/A</v>
      </c>
      <c r="X128" s="61" t="str">
        <f aca="false">IF(OR($W128="N/A",$R128="",$S128=""),"N/A",IF($W128&gt;=4,"Not Significant",IF($W128&gt;=2,"Semi-Significant","Significant")))</f>
        <v>N/A</v>
      </c>
      <c r="Z128" s="1" t="str">
        <f aca="false">IF($D128="Z540.1 w/data",0,"")</f>
        <v/>
      </c>
      <c r="AA128" s="1" t="e">
        <f aca="false">$Y128+$Q128+$Z128</f>
        <v>#VALUE!</v>
      </c>
      <c r="AB128" s="1" t="n">
        <f aca="false">$N128+$Q128</f>
        <v>0</v>
      </c>
      <c r="AC128" s="1" t="str">
        <f aca="false">IF($Y128="","",IF(AND($AA128&gt;=$R128,$AA128&lt;=$S128),"Pass","Fail"))</f>
        <v/>
      </c>
      <c r="AD128" s="1" t="str">
        <f aca="false">IF($Y128="","",IF($AA128&gt;$R128,"Pass","Fail"))</f>
        <v/>
      </c>
      <c r="AE128" s="1" t="str">
        <f aca="false">IF($Y128="","",IF($AA128&gt;=$R128,"Pass","Fail"))</f>
        <v/>
      </c>
      <c r="AF128" s="1" t="str">
        <f aca="false">IF($Y128="","",IF($AA128&lt;=$S128,"Pass","Fail"))</f>
        <v/>
      </c>
      <c r="AG128" s="1" t="str">
        <f aca="false">IF($Y128="","",IF($AA128&lt;$S128,"Pass","Fail"))</f>
        <v/>
      </c>
      <c r="AH128" s="23" t="str">
        <f aca="true">INDIRECT(CHOOSE(MATCH($T128,{"±","&gt;","≥","≤","&lt;"},0), "AC", "AD", "AE", "AF", "AG") &amp; ROW())</f>
        <v/>
      </c>
      <c r="AI128" s="56" t="str">
        <f aca="false">IF($X128="Not Significant","No Further Action Required",
IF($AH128="","",
IF(AND($AH128="Pass",$L128="0 - Passed "),"Analysis performed; no further action required.",
IF(AND($AH128="Fail",$L128="1 - Failed "),"Analysis performed; no further action required.",
IF(AND($AH128="Pass",$L128="2 - Limited In Use "),"Analysis performed; no further action required.",
IF(AND($AH128="Fail",$L128="3 - Adjusted "),"Analysis performed; no further action required.",
"Unit fails analysis; TSM determination required."))))))</f>
        <v/>
      </c>
      <c r="AJ128" s="58"/>
    </row>
    <row r="129" customFormat="false" ht="15" hidden="false" customHeight="false" outlineLevel="0" collapsed="false">
      <c r="A129" s="56"/>
      <c r="E129" s="57" t="str">
        <f aca="false">IF(AND($F129="",$G129=""),"",IF($G129="",$F129,HYPERLINK($G129,$F129)))</f>
        <v/>
      </c>
      <c r="H129" s="1" t="str">
        <f aca="false">IF($I129="","None Attached",IF(LEFT($I129,5)="https",HYPERLINK($I129,"Datasheet"),HYPERLINK(_xlfn.CONCAT("https://",$I129),"Datasheet")))</f>
        <v>None Attached</v>
      </c>
      <c r="M129" s="56"/>
      <c r="P129" s="58"/>
      <c r="Q129" s="1" t="n">
        <f aca="false">$M129-$N129</f>
        <v>0</v>
      </c>
      <c r="R129" s="56"/>
      <c r="T129" s="59" t="s">
        <v>15</v>
      </c>
      <c r="U129" s="1" t="n">
        <f aca="false">$S129-$R129</f>
        <v>0</v>
      </c>
      <c r="V129" s="1" t="n">
        <f aca="false">IF($T129="±",$Q129*2,$Q129)</f>
        <v>0</v>
      </c>
      <c r="W129" s="60" t="str">
        <f aca="false">IFERROR($U129/ABS($V129),"N/A")</f>
        <v>N/A</v>
      </c>
      <c r="X129" s="61" t="str">
        <f aca="false">IF(OR($W129="N/A",$R129="",$S129=""),"N/A",IF($W129&gt;=4,"Not Significant",IF($W129&gt;=2,"Semi-Significant","Significant")))</f>
        <v>N/A</v>
      </c>
      <c r="Z129" s="1" t="str">
        <f aca="false">IF($D129="Z540.1 w/data",0,"")</f>
        <v/>
      </c>
      <c r="AA129" s="1" t="e">
        <f aca="false">$Y129+$Q129+$Z129</f>
        <v>#VALUE!</v>
      </c>
      <c r="AB129" s="1" t="n">
        <f aca="false">$N129+$Q129</f>
        <v>0</v>
      </c>
      <c r="AC129" s="1" t="str">
        <f aca="false">IF($Y129="","",IF(AND($AA129&gt;=$R129,$AA129&lt;=$S129),"Pass","Fail"))</f>
        <v/>
      </c>
      <c r="AD129" s="1" t="str">
        <f aca="false">IF($Y129="","",IF($AA129&gt;$R129,"Pass","Fail"))</f>
        <v/>
      </c>
      <c r="AE129" s="1" t="str">
        <f aca="false">IF($Y129="","",IF($AA129&gt;=$R129,"Pass","Fail"))</f>
        <v/>
      </c>
      <c r="AF129" s="1" t="str">
        <f aca="false">IF($Y129="","",IF($AA129&lt;=$S129,"Pass","Fail"))</f>
        <v/>
      </c>
      <c r="AG129" s="1" t="str">
        <f aca="false">IF($Y129="","",IF($AA129&lt;$S129,"Pass","Fail"))</f>
        <v/>
      </c>
      <c r="AH129" s="23" t="str">
        <f aca="true">INDIRECT(CHOOSE(MATCH($T129,{"±","&gt;","≥","≤","&lt;"},0), "AC", "AD", "AE", "AF", "AG") &amp; ROW())</f>
        <v/>
      </c>
      <c r="AI129" s="56" t="str">
        <f aca="false">IF($X129="Not Significant","No Further Action Required",
IF($AH129="","",
IF(AND($AH129="Pass",$L129="0 - Passed "),"Analysis performed; no further action required.",
IF(AND($AH129="Fail",$L129="1 - Failed "),"Analysis performed; no further action required.",
IF(AND($AH129="Pass",$L129="2 - Limited In Use "),"Analysis performed; no further action required.",
IF(AND($AH129="Fail",$L129="3 - Adjusted "),"Analysis performed; no further action required.",
"Unit fails analysis; TSM determination required."))))))</f>
        <v/>
      </c>
      <c r="AJ129" s="58"/>
    </row>
    <row r="130" customFormat="false" ht="15" hidden="false" customHeight="false" outlineLevel="0" collapsed="false">
      <c r="A130" s="56"/>
      <c r="E130" s="57" t="str">
        <f aca="false">IF(AND($F130="",$G130=""),"",IF($G130="",$F130,HYPERLINK($G130,$F130)))</f>
        <v/>
      </c>
      <c r="H130" s="1" t="str">
        <f aca="false">IF($I130="","None Attached",IF(LEFT($I130,5)="https",HYPERLINK($I130,"Datasheet"),HYPERLINK(_xlfn.CONCAT("https://",$I130),"Datasheet")))</f>
        <v>None Attached</v>
      </c>
      <c r="M130" s="56"/>
      <c r="P130" s="58"/>
      <c r="Q130" s="1" t="n">
        <f aca="false">$M130-$N130</f>
        <v>0</v>
      </c>
      <c r="R130" s="56"/>
      <c r="T130" s="59" t="s">
        <v>15</v>
      </c>
      <c r="U130" s="1" t="n">
        <f aca="false">$S130-$R130</f>
        <v>0</v>
      </c>
      <c r="V130" s="1" t="n">
        <f aca="false">IF($T130="±",$Q130*2,$Q130)</f>
        <v>0</v>
      </c>
      <c r="W130" s="60" t="str">
        <f aca="false">IFERROR($U130/ABS($V130),"N/A")</f>
        <v>N/A</v>
      </c>
      <c r="X130" s="61" t="str">
        <f aca="false">IF(OR($W130="N/A",$R130="",$S130=""),"N/A",IF($W130&gt;=4,"Not Significant",IF($W130&gt;=2,"Semi-Significant","Significant")))</f>
        <v>N/A</v>
      </c>
      <c r="Z130" s="1" t="str">
        <f aca="false">IF($D130="Z540.1 w/data",0,"")</f>
        <v/>
      </c>
      <c r="AA130" s="1" t="e">
        <f aca="false">$Y130+$Q130+$Z130</f>
        <v>#VALUE!</v>
      </c>
      <c r="AB130" s="1" t="n">
        <f aca="false">$N130+$Q130</f>
        <v>0</v>
      </c>
      <c r="AC130" s="1" t="str">
        <f aca="false">IF($Y130="","",IF(AND($AA130&gt;=$R130,$AA130&lt;=$S130),"Pass","Fail"))</f>
        <v/>
      </c>
      <c r="AD130" s="1" t="str">
        <f aca="false">IF($Y130="","",IF($AA130&gt;$R130,"Pass","Fail"))</f>
        <v/>
      </c>
      <c r="AE130" s="1" t="str">
        <f aca="false">IF($Y130="","",IF($AA130&gt;=$R130,"Pass","Fail"))</f>
        <v/>
      </c>
      <c r="AF130" s="1" t="str">
        <f aca="false">IF($Y130="","",IF($AA130&lt;=$S130,"Pass","Fail"))</f>
        <v/>
      </c>
      <c r="AG130" s="1" t="str">
        <f aca="false">IF($Y130="","",IF($AA130&lt;$S130,"Pass","Fail"))</f>
        <v/>
      </c>
      <c r="AH130" s="23" t="str">
        <f aca="true">INDIRECT(CHOOSE(MATCH($T130,{"±","&gt;","≥","≤","&lt;"},0), "AC", "AD", "AE", "AF", "AG") &amp; ROW())</f>
        <v/>
      </c>
      <c r="AI130" s="56" t="str">
        <f aca="false">IF($X130="Not Significant","No Further Action Required",
IF($AH130="","",
IF(AND($AH130="Pass",$L130="0 - Passed "),"Analysis performed; no further action required.",
IF(AND($AH130="Fail",$L130="1 - Failed "),"Analysis performed; no further action required.",
IF(AND($AH130="Pass",$L130="2 - Limited In Use "),"Analysis performed; no further action required.",
IF(AND($AH130="Fail",$L130="3 - Adjusted "),"Analysis performed; no further action required.",
"Unit fails analysis; TSM determination required."))))))</f>
        <v/>
      </c>
      <c r="AJ130" s="58"/>
    </row>
    <row r="131" customFormat="false" ht="15" hidden="false" customHeight="false" outlineLevel="0" collapsed="false">
      <c r="A131" s="56"/>
      <c r="E131" s="57" t="str">
        <f aca="false">IF(AND($F131="",$G131=""),"",IF($G131="",$F131,HYPERLINK($G131,$F131)))</f>
        <v/>
      </c>
      <c r="H131" s="1" t="str">
        <f aca="false">IF($I131="","None Attached",IF(LEFT($I131,5)="https",HYPERLINK($I131,"Datasheet"),HYPERLINK(_xlfn.CONCAT("https://",$I131),"Datasheet")))</f>
        <v>None Attached</v>
      </c>
      <c r="M131" s="56"/>
      <c r="P131" s="58"/>
      <c r="Q131" s="1" t="n">
        <f aca="false">$M131-$N131</f>
        <v>0</v>
      </c>
      <c r="R131" s="56"/>
      <c r="T131" s="59" t="s">
        <v>15</v>
      </c>
      <c r="U131" s="1" t="n">
        <f aca="false">$S131-$R131</f>
        <v>0</v>
      </c>
      <c r="V131" s="1" t="n">
        <f aca="false">IF($T131="±",$Q131*2,$Q131)</f>
        <v>0</v>
      </c>
      <c r="W131" s="60" t="str">
        <f aca="false">IFERROR($U131/ABS($V131),"N/A")</f>
        <v>N/A</v>
      </c>
      <c r="X131" s="61" t="str">
        <f aca="false">IF(OR($W131="N/A",$R131="",$S131=""),"N/A",IF($W131&gt;=4,"Not Significant",IF($W131&gt;=2,"Semi-Significant","Significant")))</f>
        <v>N/A</v>
      </c>
      <c r="Z131" s="1" t="str">
        <f aca="false">IF($D131="Z540.1 w/data",0,"")</f>
        <v/>
      </c>
      <c r="AA131" s="1" t="e">
        <f aca="false">$Y131+$Q131+$Z131</f>
        <v>#VALUE!</v>
      </c>
      <c r="AB131" s="1" t="n">
        <f aca="false">$N131+$Q131</f>
        <v>0</v>
      </c>
      <c r="AC131" s="1" t="str">
        <f aca="false">IF($Y131="","",IF(AND($AA131&gt;=$R131,$AA131&lt;=$S131),"Pass","Fail"))</f>
        <v/>
      </c>
      <c r="AD131" s="1" t="str">
        <f aca="false">IF($Y131="","",IF($AA131&gt;$R131,"Pass","Fail"))</f>
        <v/>
      </c>
      <c r="AE131" s="1" t="str">
        <f aca="false">IF($Y131="","",IF($AA131&gt;=$R131,"Pass","Fail"))</f>
        <v/>
      </c>
      <c r="AF131" s="1" t="str">
        <f aca="false">IF($Y131="","",IF($AA131&lt;=$S131,"Pass","Fail"))</f>
        <v/>
      </c>
      <c r="AG131" s="1" t="str">
        <f aca="false">IF($Y131="","",IF($AA131&lt;$S131,"Pass","Fail"))</f>
        <v/>
      </c>
      <c r="AH131" s="23" t="str">
        <f aca="true">INDIRECT(CHOOSE(MATCH($T131,{"±","&gt;","≥","≤","&lt;"},0), "AC", "AD", "AE", "AF", "AG") &amp; ROW())</f>
        <v/>
      </c>
      <c r="AI131" s="56" t="str">
        <f aca="false">IF($X131="Not Significant","No Further Action Required",
IF($AH131="","",
IF(AND($AH131="Pass",$L131="0 - Passed "),"Analysis performed; no further action required.",
IF(AND($AH131="Fail",$L131="1 - Failed "),"Analysis performed; no further action required.",
IF(AND($AH131="Pass",$L131="2 - Limited In Use "),"Analysis performed; no further action required.",
IF(AND($AH131="Fail",$L131="3 - Adjusted "),"Analysis performed; no further action required.",
"Unit fails analysis; TSM determination required."))))))</f>
        <v/>
      </c>
      <c r="AJ131" s="58"/>
    </row>
    <row r="132" customFormat="false" ht="15" hidden="false" customHeight="false" outlineLevel="0" collapsed="false">
      <c r="A132" s="56"/>
      <c r="E132" s="57" t="str">
        <f aca="false">IF(AND($F132="",$G132=""),"",IF($G132="",$F132,HYPERLINK($G132,$F132)))</f>
        <v/>
      </c>
      <c r="H132" s="1" t="str">
        <f aca="false">IF($I132="","None Attached",IF(LEFT($I132,5)="https",HYPERLINK($I132,"Datasheet"),HYPERLINK(_xlfn.CONCAT("https://",$I132),"Datasheet")))</f>
        <v>None Attached</v>
      </c>
      <c r="M132" s="56"/>
      <c r="P132" s="58"/>
      <c r="Q132" s="1" t="n">
        <f aca="false">$M132-$N132</f>
        <v>0</v>
      </c>
      <c r="R132" s="56"/>
      <c r="T132" s="59" t="s">
        <v>15</v>
      </c>
      <c r="U132" s="1" t="n">
        <f aca="false">$S132-$R132</f>
        <v>0</v>
      </c>
      <c r="V132" s="1" t="n">
        <f aca="false">IF($T132="±",$Q132*2,$Q132)</f>
        <v>0</v>
      </c>
      <c r="W132" s="60" t="str">
        <f aca="false">IFERROR($U132/ABS($V132),"N/A")</f>
        <v>N/A</v>
      </c>
      <c r="X132" s="61" t="str">
        <f aca="false">IF(OR($W132="N/A",$R132="",$S132=""),"N/A",IF($W132&gt;=4,"Not Significant",IF($W132&gt;=2,"Semi-Significant","Significant")))</f>
        <v>N/A</v>
      </c>
      <c r="Z132" s="1" t="str">
        <f aca="false">IF($D132="Z540.1 w/data",0,"")</f>
        <v/>
      </c>
      <c r="AA132" s="1" t="e">
        <f aca="false">$Y132+$Q132+$Z132</f>
        <v>#VALUE!</v>
      </c>
      <c r="AB132" s="1" t="n">
        <f aca="false">$N132+$Q132</f>
        <v>0</v>
      </c>
      <c r="AC132" s="1" t="str">
        <f aca="false">IF($Y132="","",IF(AND($AA132&gt;=$R132,$AA132&lt;=$S132),"Pass","Fail"))</f>
        <v/>
      </c>
      <c r="AD132" s="1" t="str">
        <f aca="false">IF($Y132="","",IF($AA132&gt;$R132,"Pass","Fail"))</f>
        <v/>
      </c>
      <c r="AE132" s="1" t="str">
        <f aca="false">IF($Y132="","",IF($AA132&gt;=$R132,"Pass","Fail"))</f>
        <v/>
      </c>
      <c r="AF132" s="1" t="str">
        <f aca="false">IF($Y132="","",IF($AA132&lt;=$S132,"Pass","Fail"))</f>
        <v/>
      </c>
      <c r="AG132" s="1" t="str">
        <f aca="false">IF($Y132="","",IF($AA132&lt;$S132,"Pass","Fail"))</f>
        <v/>
      </c>
      <c r="AH132" s="23" t="str">
        <f aca="true">INDIRECT(CHOOSE(MATCH($T132,{"±","&gt;","≥","≤","&lt;"},0), "AC", "AD", "AE", "AF", "AG") &amp; ROW())</f>
        <v/>
      </c>
      <c r="AI132" s="56" t="str">
        <f aca="false">IF($X132="Not Significant","No Further Action Required",
IF($AH132="","",
IF(AND($AH132="Pass",$L132="0 - Passed "),"Analysis performed; no further action required.",
IF(AND($AH132="Fail",$L132="1 - Failed "),"Analysis performed; no further action required.",
IF(AND($AH132="Pass",$L132="2 - Limited In Use "),"Analysis performed; no further action required.",
IF(AND($AH132="Fail",$L132="3 - Adjusted "),"Analysis performed; no further action required.",
"Unit fails analysis; TSM determination required."))))))</f>
        <v/>
      </c>
      <c r="AJ132" s="58"/>
    </row>
    <row r="133" customFormat="false" ht="15" hidden="false" customHeight="false" outlineLevel="0" collapsed="false">
      <c r="A133" s="56"/>
      <c r="E133" s="57" t="str">
        <f aca="false">IF(AND($F133="",$G133=""),"",IF($G133="",$F133,HYPERLINK($G133,$F133)))</f>
        <v/>
      </c>
      <c r="H133" s="1" t="str">
        <f aca="false">IF($I133="","None Attached",IF(LEFT($I133,5)="https",HYPERLINK($I133,"Datasheet"),HYPERLINK(_xlfn.CONCAT("https://",$I133),"Datasheet")))</f>
        <v>None Attached</v>
      </c>
      <c r="M133" s="56"/>
      <c r="P133" s="58"/>
      <c r="Q133" s="1" t="n">
        <f aca="false">$M133-$N133</f>
        <v>0</v>
      </c>
      <c r="R133" s="56"/>
      <c r="T133" s="59" t="s">
        <v>15</v>
      </c>
      <c r="U133" s="1" t="n">
        <f aca="false">$S133-$R133</f>
        <v>0</v>
      </c>
      <c r="V133" s="1" t="n">
        <f aca="false">IF($T133="±",$Q133*2,$Q133)</f>
        <v>0</v>
      </c>
      <c r="W133" s="60" t="str">
        <f aca="false">IFERROR($U133/ABS($V133),"N/A")</f>
        <v>N/A</v>
      </c>
      <c r="X133" s="61" t="str">
        <f aca="false">IF(OR($W133="N/A",$R133="",$S133=""),"N/A",IF($W133&gt;=4,"Not Significant",IF($W133&gt;=2,"Semi-Significant","Significant")))</f>
        <v>N/A</v>
      </c>
      <c r="Z133" s="1" t="str">
        <f aca="false">IF($D133="Z540.1 w/data",0,"")</f>
        <v/>
      </c>
      <c r="AA133" s="1" t="e">
        <f aca="false">$Y133+$Q133+$Z133</f>
        <v>#VALUE!</v>
      </c>
      <c r="AB133" s="1" t="n">
        <f aca="false">$N133+$Q133</f>
        <v>0</v>
      </c>
      <c r="AC133" s="1" t="str">
        <f aca="false">IF($Y133="","",IF(AND($AA133&gt;=$R133,$AA133&lt;=$S133),"Pass","Fail"))</f>
        <v/>
      </c>
      <c r="AD133" s="1" t="str">
        <f aca="false">IF($Y133="","",IF($AA133&gt;$R133,"Pass","Fail"))</f>
        <v/>
      </c>
      <c r="AE133" s="1" t="str">
        <f aca="false">IF($Y133="","",IF($AA133&gt;=$R133,"Pass","Fail"))</f>
        <v/>
      </c>
      <c r="AF133" s="1" t="str">
        <f aca="false">IF($Y133="","",IF($AA133&lt;=$S133,"Pass","Fail"))</f>
        <v/>
      </c>
      <c r="AG133" s="1" t="str">
        <f aca="false">IF($Y133="","",IF($AA133&lt;$S133,"Pass","Fail"))</f>
        <v/>
      </c>
      <c r="AH133" s="23" t="str">
        <f aca="true">INDIRECT(CHOOSE(MATCH($T133,{"±","&gt;","≥","≤","&lt;"},0), "AC", "AD", "AE", "AF", "AG") &amp; ROW())</f>
        <v/>
      </c>
      <c r="AI133" s="56" t="str">
        <f aca="false">IF($X133="Not Significant","No Further Action Required",
IF($AH133="","",
IF(AND($AH133="Pass",$L133="0 - Passed "),"Analysis performed; no further action required.",
IF(AND($AH133="Fail",$L133="1 - Failed "),"Analysis performed; no further action required.",
IF(AND($AH133="Pass",$L133="2 - Limited In Use "),"Analysis performed; no further action required.",
IF(AND($AH133="Fail",$L133="3 - Adjusted "),"Analysis performed; no further action required.",
"Unit fails analysis; TSM determination required."))))))</f>
        <v/>
      </c>
      <c r="AJ133" s="58"/>
    </row>
    <row r="134" customFormat="false" ht="15" hidden="false" customHeight="false" outlineLevel="0" collapsed="false">
      <c r="A134" s="56"/>
      <c r="E134" s="57" t="str">
        <f aca="false">IF(AND($F134="",$G134=""),"",IF($G134="",$F134,HYPERLINK($G134,$F134)))</f>
        <v/>
      </c>
      <c r="H134" s="1" t="str">
        <f aca="false">IF($I134="","None Attached",IF(LEFT($I134,5)="https",HYPERLINK($I134,"Datasheet"),HYPERLINK(_xlfn.CONCAT("https://",$I134),"Datasheet")))</f>
        <v>None Attached</v>
      </c>
      <c r="M134" s="56"/>
      <c r="P134" s="58"/>
      <c r="Q134" s="1" t="n">
        <f aca="false">$M134-$N134</f>
        <v>0</v>
      </c>
      <c r="R134" s="56"/>
      <c r="T134" s="59" t="s">
        <v>15</v>
      </c>
      <c r="U134" s="1" t="n">
        <f aca="false">$S134-$R134</f>
        <v>0</v>
      </c>
      <c r="V134" s="1" t="n">
        <f aca="false">IF($T134="±",$Q134*2,$Q134)</f>
        <v>0</v>
      </c>
      <c r="W134" s="60" t="str">
        <f aca="false">IFERROR($U134/ABS($V134),"N/A")</f>
        <v>N/A</v>
      </c>
      <c r="X134" s="61" t="str">
        <f aca="false">IF(OR($W134="N/A",$R134="",$S134=""),"N/A",IF($W134&gt;=4,"Not Significant",IF($W134&gt;=2,"Semi-Significant","Significant")))</f>
        <v>N/A</v>
      </c>
      <c r="Z134" s="1" t="str">
        <f aca="false">IF($D134="Z540.1 w/data",0,"")</f>
        <v/>
      </c>
      <c r="AA134" s="1" t="e">
        <f aca="false">$Y134+$Q134+$Z134</f>
        <v>#VALUE!</v>
      </c>
      <c r="AB134" s="1" t="n">
        <f aca="false">$N134+$Q134</f>
        <v>0</v>
      </c>
      <c r="AC134" s="1" t="str">
        <f aca="false">IF($Y134="","",IF(AND($AA134&gt;=$R134,$AA134&lt;=$S134),"Pass","Fail"))</f>
        <v/>
      </c>
      <c r="AD134" s="1" t="str">
        <f aca="false">IF($Y134="","",IF($AA134&gt;$R134,"Pass","Fail"))</f>
        <v/>
      </c>
      <c r="AE134" s="1" t="str">
        <f aca="false">IF($Y134="","",IF($AA134&gt;=$R134,"Pass","Fail"))</f>
        <v/>
      </c>
      <c r="AF134" s="1" t="str">
        <f aca="false">IF($Y134="","",IF($AA134&lt;=$S134,"Pass","Fail"))</f>
        <v/>
      </c>
      <c r="AG134" s="1" t="str">
        <f aca="false">IF($Y134="","",IF($AA134&lt;$S134,"Pass","Fail"))</f>
        <v/>
      </c>
      <c r="AH134" s="23" t="str">
        <f aca="true">INDIRECT(CHOOSE(MATCH($T134,{"±","&gt;","≥","≤","&lt;"},0), "AC", "AD", "AE", "AF", "AG") &amp; ROW())</f>
        <v/>
      </c>
      <c r="AI134" s="56" t="str">
        <f aca="false">IF($X134="Not Significant","No Further Action Required",
IF($AH134="","",
IF(AND($AH134="Pass",$L134="0 - Passed "),"Analysis performed; no further action required.",
IF(AND($AH134="Fail",$L134="1 - Failed "),"Analysis performed; no further action required.",
IF(AND($AH134="Pass",$L134="2 - Limited In Use "),"Analysis performed; no further action required.",
IF(AND($AH134="Fail",$L134="3 - Adjusted "),"Analysis performed; no further action required.",
"Unit fails analysis; TSM determination required."))))))</f>
        <v/>
      </c>
      <c r="AJ134" s="58"/>
    </row>
    <row r="135" customFormat="false" ht="15" hidden="false" customHeight="false" outlineLevel="0" collapsed="false">
      <c r="A135" s="56"/>
      <c r="E135" s="57" t="str">
        <f aca="false">IF(AND($F135="",$G135=""),"",IF($G135="",$F135,HYPERLINK($G135,$F135)))</f>
        <v/>
      </c>
      <c r="H135" s="1" t="str">
        <f aca="false">IF($I135="","None Attached",IF(LEFT($I135,5)="https",HYPERLINK($I135,"Datasheet"),HYPERLINK(_xlfn.CONCAT("https://",$I135),"Datasheet")))</f>
        <v>None Attached</v>
      </c>
      <c r="M135" s="56"/>
      <c r="P135" s="58"/>
      <c r="Q135" s="1" t="n">
        <f aca="false">$M135-$N135</f>
        <v>0</v>
      </c>
      <c r="R135" s="56"/>
      <c r="T135" s="59" t="s">
        <v>15</v>
      </c>
      <c r="U135" s="1" t="n">
        <f aca="false">$S135-$R135</f>
        <v>0</v>
      </c>
      <c r="V135" s="1" t="n">
        <f aca="false">IF($T135="±",$Q135*2,$Q135)</f>
        <v>0</v>
      </c>
      <c r="W135" s="60" t="str">
        <f aca="false">IFERROR($U135/ABS($V135),"N/A")</f>
        <v>N/A</v>
      </c>
      <c r="X135" s="61" t="str">
        <f aca="false">IF(OR($W135="N/A",$R135="",$S135=""),"N/A",IF($W135&gt;=4,"Not Significant",IF($W135&gt;=2,"Semi-Significant","Significant")))</f>
        <v>N/A</v>
      </c>
      <c r="Z135" s="1" t="str">
        <f aca="false">IF($D135="Z540.1 w/data",0,"")</f>
        <v/>
      </c>
      <c r="AA135" s="1" t="e">
        <f aca="false">$Y135+$Q135+$Z135</f>
        <v>#VALUE!</v>
      </c>
      <c r="AB135" s="1" t="n">
        <f aca="false">$N135+$Q135</f>
        <v>0</v>
      </c>
      <c r="AC135" s="1" t="str">
        <f aca="false">IF($Y135="","",IF(AND($AA135&gt;=$R135,$AA135&lt;=$S135),"Pass","Fail"))</f>
        <v/>
      </c>
      <c r="AD135" s="1" t="str">
        <f aca="false">IF($Y135="","",IF($AA135&gt;$R135,"Pass","Fail"))</f>
        <v/>
      </c>
      <c r="AE135" s="1" t="str">
        <f aca="false">IF($Y135="","",IF($AA135&gt;=$R135,"Pass","Fail"))</f>
        <v/>
      </c>
      <c r="AF135" s="1" t="str">
        <f aca="false">IF($Y135="","",IF($AA135&lt;=$S135,"Pass","Fail"))</f>
        <v/>
      </c>
      <c r="AG135" s="1" t="str">
        <f aca="false">IF($Y135="","",IF($AA135&lt;$S135,"Pass","Fail"))</f>
        <v/>
      </c>
      <c r="AH135" s="23" t="str">
        <f aca="true">INDIRECT(CHOOSE(MATCH($T135,{"±","&gt;","≥","≤","&lt;"},0), "AC", "AD", "AE", "AF", "AG") &amp; ROW())</f>
        <v/>
      </c>
      <c r="AI135" s="56" t="str">
        <f aca="false">IF($X135="Not Significant","No Further Action Required",
IF($AH135="","",
IF(AND($AH135="Pass",$L135="0 - Passed "),"Analysis performed; no further action required.",
IF(AND($AH135="Fail",$L135="1 - Failed "),"Analysis performed; no further action required.",
IF(AND($AH135="Pass",$L135="2 - Limited In Use "),"Analysis performed; no further action required.",
IF(AND($AH135="Fail",$L135="3 - Adjusted "),"Analysis performed; no further action required.",
"Unit fails analysis; TSM determination required."))))))</f>
        <v/>
      </c>
      <c r="AJ135" s="58"/>
    </row>
    <row r="136" customFormat="false" ht="15" hidden="false" customHeight="false" outlineLevel="0" collapsed="false">
      <c r="A136" s="56"/>
      <c r="E136" s="57" t="str">
        <f aca="false">IF(AND($F136="",$G136=""),"",IF($G136="",$F136,HYPERLINK($G136,$F136)))</f>
        <v/>
      </c>
      <c r="H136" s="1" t="str">
        <f aca="false">IF($I136="","None Attached",IF(LEFT($I136,5)="https",HYPERLINK($I136,"Datasheet"),HYPERLINK(_xlfn.CONCAT("https://",$I136),"Datasheet")))</f>
        <v>None Attached</v>
      </c>
      <c r="M136" s="56"/>
      <c r="P136" s="58"/>
      <c r="Q136" s="1" t="n">
        <f aca="false">$M136-$N136</f>
        <v>0</v>
      </c>
      <c r="R136" s="56"/>
      <c r="T136" s="59" t="s">
        <v>15</v>
      </c>
      <c r="U136" s="1" t="n">
        <f aca="false">$S136-$R136</f>
        <v>0</v>
      </c>
      <c r="V136" s="1" t="n">
        <f aca="false">IF($T136="±",$Q136*2,$Q136)</f>
        <v>0</v>
      </c>
      <c r="W136" s="60" t="str">
        <f aca="false">IFERROR($U136/ABS($V136),"N/A")</f>
        <v>N/A</v>
      </c>
      <c r="X136" s="61" t="str">
        <f aca="false">IF(OR($W136="N/A",$R136="",$S136=""),"N/A",IF($W136&gt;=4,"Not Significant",IF($W136&gt;=2,"Semi-Significant","Significant")))</f>
        <v>N/A</v>
      </c>
      <c r="Z136" s="1" t="str">
        <f aca="false">IF($D136="Z540.1 w/data",0,"")</f>
        <v/>
      </c>
      <c r="AA136" s="1" t="e">
        <f aca="false">$Y136+$Q136+$Z136</f>
        <v>#VALUE!</v>
      </c>
      <c r="AB136" s="1" t="n">
        <f aca="false">$N136+$Q136</f>
        <v>0</v>
      </c>
      <c r="AC136" s="1" t="str">
        <f aca="false">IF($Y136="","",IF(AND($AA136&gt;=$R136,$AA136&lt;=$S136),"Pass","Fail"))</f>
        <v/>
      </c>
      <c r="AD136" s="1" t="str">
        <f aca="false">IF($Y136="","",IF($AA136&gt;$R136,"Pass","Fail"))</f>
        <v/>
      </c>
      <c r="AE136" s="1" t="str">
        <f aca="false">IF($Y136="","",IF($AA136&gt;=$R136,"Pass","Fail"))</f>
        <v/>
      </c>
      <c r="AF136" s="1" t="str">
        <f aca="false">IF($Y136="","",IF($AA136&lt;=$S136,"Pass","Fail"))</f>
        <v/>
      </c>
      <c r="AG136" s="1" t="str">
        <f aca="false">IF($Y136="","",IF($AA136&lt;$S136,"Pass","Fail"))</f>
        <v/>
      </c>
      <c r="AH136" s="23" t="str">
        <f aca="true">INDIRECT(CHOOSE(MATCH($T136,{"±","&gt;","≥","≤","&lt;"},0), "AC", "AD", "AE", "AF", "AG") &amp; ROW())</f>
        <v/>
      </c>
      <c r="AI136" s="56" t="str">
        <f aca="false">IF($X136="Not Significant","No Further Action Required",
IF($AH136="","",
IF(AND($AH136="Pass",$L136="0 - Passed "),"Analysis performed; no further action required.",
IF(AND($AH136="Fail",$L136="1 - Failed "),"Analysis performed; no further action required.",
IF(AND($AH136="Pass",$L136="2 - Limited In Use "),"Analysis performed; no further action required.",
IF(AND($AH136="Fail",$L136="3 - Adjusted "),"Analysis performed; no further action required.",
"Unit fails analysis; TSM determination required."))))))</f>
        <v/>
      </c>
      <c r="AJ136" s="58"/>
    </row>
    <row r="137" customFormat="false" ht="15" hidden="false" customHeight="false" outlineLevel="0" collapsed="false">
      <c r="A137" s="56"/>
      <c r="E137" s="57" t="str">
        <f aca="false">IF(AND($F137="",$G137=""),"",IF($G137="",$F137,HYPERLINK($G137,$F137)))</f>
        <v/>
      </c>
      <c r="H137" s="1" t="str">
        <f aca="false">IF($I137="","None Attached",IF(LEFT($I137,5)="https",HYPERLINK($I137,"Datasheet"),HYPERLINK(_xlfn.CONCAT("https://",$I137),"Datasheet")))</f>
        <v>None Attached</v>
      </c>
      <c r="M137" s="56"/>
      <c r="P137" s="58"/>
      <c r="Q137" s="1" t="n">
        <f aca="false">$M137-$N137</f>
        <v>0</v>
      </c>
      <c r="R137" s="56"/>
      <c r="T137" s="59" t="s">
        <v>15</v>
      </c>
      <c r="U137" s="1" t="n">
        <f aca="false">$S137-$R137</f>
        <v>0</v>
      </c>
      <c r="V137" s="1" t="n">
        <f aca="false">IF($T137="±",$Q137*2,$Q137)</f>
        <v>0</v>
      </c>
      <c r="W137" s="60" t="str">
        <f aca="false">IFERROR($U137/ABS($V137),"N/A")</f>
        <v>N/A</v>
      </c>
      <c r="X137" s="61" t="str">
        <f aca="false">IF(OR($W137="N/A",$R137="",$S137=""),"N/A",IF($W137&gt;=4,"Not Significant",IF($W137&gt;=2,"Semi-Significant","Significant")))</f>
        <v>N/A</v>
      </c>
      <c r="Z137" s="1" t="str">
        <f aca="false">IF($D137="Z540.1 w/data",0,"")</f>
        <v/>
      </c>
      <c r="AA137" s="1" t="e">
        <f aca="false">$Y137+$Q137+$Z137</f>
        <v>#VALUE!</v>
      </c>
      <c r="AB137" s="1" t="n">
        <f aca="false">$N137+$Q137</f>
        <v>0</v>
      </c>
      <c r="AC137" s="1" t="str">
        <f aca="false">IF($Y137="","",IF(AND($AA137&gt;=$R137,$AA137&lt;=$S137),"Pass","Fail"))</f>
        <v/>
      </c>
      <c r="AD137" s="1" t="str">
        <f aca="false">IF($Y137="","",IF($AA137&gt;$R137,"Pass","Fail"))</f>
        <v/>
      </c>
      <c r="AE137" s="1" t="str">
        <f aca="false">IF($Y137="","",IF($AA137&gt;=$R137,"Pass","Fail"))</f>
        <v/>
      </c>
      <c r="AF137" s="1" t="str">
        <f aca="false">IF($Y137="","",IF($AA137&lt;=$S137,"Pass","Fail"))</f>
        <v/>
      </c>
      <c r="AG137" s="1" t="str">
        <f aca="false">IF($Y137="","",IF($AA137&lt;$S137,"Pass","Fail"))</f>
        <v/>
      </c>
      <c r="AH137" s="23" t="str">
        <f aca="true">INDIRECT(CHOOSE(MATCH($T137,{"±","&gt;","≥","≤","&lt;"},0), "AC", "AD", "AE", "AF", "AG") &amp; ROW())</f>
        <v/>
      </c>
      <c r="AI137" s="56" t="str">
        <f aca="false">IF($X137="Not Significant","No Further Action Required",
IF($AH137="","",
IF(AND($AH137="Pass",$L137="0 - Passed "),"Analysis performed; no further action required.",
IF(AND($AH137="Fail",$L137="1 - Failed "),"Analysis performed; no further action required.",
IF(AND($AH137="Pass",$L137="2 - Limited In Use "),"Analysis performed; no further action required.",
IF(AND($AH137="Fail",$L137="3 - Adjusted "),"Analysis performed; no further action required.",
"Unit fails analysis; TSM determination required."))))))</f>
        <v/>
      </c>
      <c r="AJ137" s="58"/>
    </row>
    <row r="138" customFormat="false" ht="15" hidden="false" customHeight="false" outlineLevel="0" collapsed="false">
      <c r="A138" s="56"/>
      <c r="E138" s="57" t="str">
        <f aca="false">IF(AND($F138="",$G138=""),"",IF($G138="",$F138,HYPERLINK($G138,$F138)))</f>
        <v/>
      </c>
      <c r="H138" s="1" t="str">
        <f aca="false">IF($I138="","None Attached",IF(LEFT($I138,5)="https",HYPERLINK($I138,"Datasheet"),HYPERLINK(_xlfn.CONCAT("https://",$I138),"Datasheet")))</f>
        <v>None Attached</v>
      </c>
      <c r="M138" s="56"/>
      <c r="P138" s="58"/>
      <c r="Q138" s="1" t="n">
        <f aca="false">$M138-$N138</f>
        <v>0</v>
      </c>
      <c r="R138" s="56"/>
      <c r="T138" s="59" t="s">
        <v>15</v>
      </c>
      <c r="U138" s="1" t="n">
        <f aca="false">$S138-$R138</f>
        <v>0</v>
      </c>
      <c r="V138" s="1" t="n">
        <f aca="false">IF($T138="±",$Q138*2,$Q138)</f>
        <v>0</v>
      </c>
      <c r="W138" s="60" t="str">
        <f aca="false">IFERROR($U138/ABS($V138),"N/A")</f>
        <v>N/A</v>
      </c>
      <c r="X138" s="61" t="str">
        <f aca="false">IF(OR($W138="N/A",$R138="",$S138=""),"N/A",IF($W138&gt;=4,"Not Significant",IF($W138&gt;=2,"Semi-Significant","Significant")))</f>
        <v>N/A</v>
      </c>
      <c r="Z138" s="1" t="str">
        <f aca="false">IF($D138="Z540.1 w/data",0,"")</f>
        <v/>
      </c>
      <c r="AA138" s="1" t="e">
        <f aca="false">$Y138+$Q138+$Z138</f>
        <v>#VALUE!</v>
      </c>
      <c r="AB138" s="1" t="n">
        <f aca="false">$N138+$Q138</f>
        <v>0</v>
      </c>
      <c r="AC138" s="1" t="str">
        <f aca="false">IF($Y138="","",IF(AND($AA138&gt;=$R138,$AA138&lt;=$S138),"Pass","Fail"))</f>
        <v/>
      </c>
      <c r="AD138" s="1" t="str">
        <f aca="false">IF($Y138="","",IF($AA138&gt;$R138,"Pass","Fail"))</f>
        <v/>
      </c>
      <c r="AE138" s="1" t="str">
        <f aca="false">IF($Y138="","",IF($AA138&gt;=$R138,"Pass","Fail"))</f>
        <v/>
      </c>
      <c r="AF138" s="1" t="str">
        <f aca="false">IF($Y138="","",IF($AA138&lt;=$S138,"Pass","Fail"))</f>
        <v/>
      </c>
      <c r="AG138" s="1" t="str">
        <f aca="false">IF($Y138="","",IF($AA138&lt;$S138,"Pass","Fail"))</f>
        <v/>
      </c>
      <c r="AH138" s="23" t="str">
        <f aca="true">INDIRECT(CHOOSE(MATCH($T138,{"±","&gt;","≥","≤","&lt;"},0), "AC", "AD", "AE", "AF", "AG") &amp; ROW())</f>
        <v/>
      </c>
      <c r="AI138" s="56" t="str">
        <f aca="false">IF($X138="Not Significant","No Further Action Required",
IF($AH138="","",
IF(AND($AH138="Pass",$L138="0 - Passed "),"Analysis performed; no further action required.",
IF(AND($AH138="Fail",$L138="1 - Failed "),"Analysis performed; no further action required.",
IF(AND($AH138="Pass",$L138="2 - Limited In Use "),"Analysis performed; no further action required.",
IF(AND($AH138="Fail",$L138="3 - Adjusted "),"Analysis performed; no further action required.",
"Unit fails analysis; TSM determination required."))))))</f>
        <v/>
      </c>
      <c r="AJ138" s="58"/>
    </row>
    <row r="139" customFormat="false" ht="15" hidden="false" customHeight="false" outlineLevel="0" collapsed="false">
      <c r="A139" s="56"/>
      <c r="E139" s="57" t="str">
        <f aca="false">IF(AND($F139="",$G139=""),"",IF($G139="",$F139,HYPERLINK($G139,$F139)))</f>
        <v/>
      </c>
      <c r="H139" s="1" t="str">
        <f aca="false">IF($I139="","None Attached",IF(LEFT($I139,5)="https",HYPERLINK($I139,"Datasheet"),HYPERLINK(_xlfn.CONCAT("https://",$I139),"Datasheet")))</f>
        <v>None Attached</v>
      </c>
      <c r="M139" s="56"/>
      <c r="P139" s="58"/>
      <c r="Q139" s="1" t="n">
        <f aca="false">$M139-$N139</f>
        <v>0</v>
      </c>
      <c r="R139" s="56"/>
      <c r="T139" s="59" t="s">
        <v>15</v>
      </c>
      <c r="U139" s="1" t="n">
        <f aca="false">$S139-$R139</f>
        <v>0</v>
      </c>
      <c r="V139" s="1" t="n">
        <f aca="false">IF($T139="±",$Q139*2,$Q139)</f>
        <v>0</v>
      </c>
      <c r="W139" s="60" t="str">
        <f aca="false">IFERROR($U139/ABS($V139),"N/A")</f>
        <v>N/A</v>
      </c>
      <c r="X139" s="61" t="str">
        <f aca="false">IF(OR($W139="N/A",$R139="",$S139=""),"N/A",IF($W139&gt;=4,"Not Significant",IF($W139&gt;=2,"Semi-Significant","Significant")))</f>
        <v>N/A</v>
      </c>
      <c r="Z139" s="1" t="str">
        <f aca="false">IF($D139="Z540.1 w/data",0,"")</f>
        <v/>
      </c>
      <c r="AA139" s="1" t="e">
        <f aca="false">$Y139+$Q139+$Z139</f>
        <v>#VALUE!</v>
      </c>
      <c r="AB139" s="1" t="n">
        <f aca="false">$N139+$Q139</f>
        <v>0</v>
      </c>
      <c r="AC139" s="1" t="str">
        <f aca="false">IF($Y139="","",IF(AND($AA139&gt;=$R139,$AA139&lt;=$S139),"Pass","Fail"))</f>
        <v/>
      </c>
      <c r="AD139" s="1" t="str">
        <f aca="false">IF($Y139="","",IF($AA139&gt;$R139,"Pass","Fail"))</f>
        <v/>
      </c>
      <c r="AE139" s="1" t="str">
        <f aca="false">IF($Y139="","",IF($AA139&gt;=$R139,"Pass","Fail"))</f>
        <v/>
      </c>
      <c r="AF139" s="1" t="str">
        <f aca="false">IF($Y139="","",IF($AA139&lt;=$S139,"Pass","Fail"))</f>
        <v/>
      </c>
      <c r="AG139" s="1" t="str">
        <f aca="false">IF($Y139="","",IF($AA139&lt;$S139,"Pass","Fail"))</f>
        <v/>
      </c>
      <c r="AH139" s="23" t="str">
        <f aca="true">INDIRECT(CHOOSE(MATCH($T139,{"±","&gt;","≥","≤","&lt;"},0), "AC", "AD", "AE", "AF", "AG") &amp; ROW())</f>
        <v/>
      </c>
      <c r="AI139" s="56" t="str">
        <f aca="false">IF($X139="Not Significant","No Further Action Required",
IF($AH139="","",
IF(AND($AH139="Pass",$L139="0 - Passed "),"Analysis performed; no further action required.",
IF(AND($AH139="Fail",$L139="1 - Failed "),"Analysis performed; no further action required.",
IF(AND($AH139="Pass",$L139="2 - Limited In Use "),"Analysis performed; no further action required.",
IF(AND($AH139="Fail",$L139="3 - Adjusted "),"Analysis performed; no further action required.",
"Unit fails analysis; TSM determination required."))))))</f>
        <v/>
      </c>
      <c r="AJ139" s="58"/>
    </row>
    <row r="140" customFormat="false" ht="15" hidden="false" customHeight="false" outlineLevel="0" collapsed="false">
      <c r="A140" s="56"/>
      <c r="E140" s="57" t="str">
        <f aca="false">IF(AND($F140="",$G140=""),"",IF($G140="",$F140,HYPERLINK($G140,$F140)))</f>
        <v/>
      </c>
      <c r="H140" s="1" t="str">
        <f aca="false">IF($I140="","None Attached",IF(LEFT($I140,5)="https",HYPERLINK($I140,"Datasheet"),HYPERLINK(_xlfn.CONCAT("https://",$I140),"Datasheet")))</f>
        <v>None Attached</v>
      </c>
      <c r="M140" s="56"/>
      <c r="P140" s="58"/>
      <c r="Q140" s="1" t="n">
        <f aca="false">$M140-$N140</f>
        <v>0</v>
      </c>
      <c r="R140" s="56"/>
      <c r="T140" s="59" t="s">
        <v>15</v>
      </c>
      <c r="U140" s="1" t="n">
        <f aca="false">$S140-$R140</f>
        <v>0</v>
      </c>
      <c r="V140" s="1" t="n">
        <f aca="false">IF($T140="±",$Q140*2,$Q140)</f>
        <v>0</v>
      </c>
      <c r="W140" s="60" t="str">
        <f aca="false">IFERROR($U140/ABS($V140),"N/A")</f>
        <v>N/A</v>
      </c>
      <c r="X140" s="61" t="str">
        <f aca="false">IF(OR($W140="N/A",$R140="",$S140=""),"N/A",IF($W140&gt;=4,"Not Significant",IF($W140&gt;=2,"Semi-Significant","Significant")))</f>
        <v>N/A</v>
      </c>
      <c r="Z140" s="1" t="str">
        <f aca="false">IF($D140="Z540.1 w/data",0,"")</f>
        <v/>
      </c>
      <c r="AA140" s="1" t="e">
        <f aca="false">$Y140+$Q140+$Z140</f>
        <v>#VALUE!</v>
      </c>
      <c r="AB140" s="1" t="n">
        <f aca="false">$N140+$Q140</f>
        <v>0</v>
      </c>
      <c r="AC140" s="1" t="str">
        <f aca="false">IF($Y140="","",IF(AND($AA140&gt;=$R140,$AA140&lt;=$S140),"Pass","Fail"))</f>
        <v/>
      </c>
      <c r="AD140" s="1" t="str">
        <f aca="false">IF($Y140="","",IF($AA140&gt;$R140,"Pass","Fail"))</f>
        <v/>
      </c>
      <c r="AE140" s="1" t="str">
        <f aca="false">IF($Y140="","",IF($AA140&gt;=$R140,"Pass","Fail"))</f>
        <v/>
      </c>
      <c r="AF140" s="1" t="str">
        <f aca="false">IF($Y140="","",IF($AA140&lt;=$S140,"Pass","Fail"))</f>
        <v/>
      </c>
      <c r="AG140" s="1" t="str">
        <f aca="false">IF($Y140="","",IF($AA140&lt;$S140,"Pass","Fail"))</f>
        <v/>
      </c>
      <c r="AH140" s="23" t="str">
        <f aca="true">INDIRECT(CHOOSE(MATCH($T140,{"±","&gt;","≥","≤","&lt;"},0), "AC", "AD", "AE", "AF", "AG") &amp; ROW())</f>
        <v/>
      </c>
      <c r="AI140" s="56" t="str">
        <f aca="false">IF($X140="Not Significant","No Further Action Required",
IF($AH140="","",
IF(AND($AH140="Pass",$L140="0 - Passed "),"Analysis performed; no further action required.",
IF(AND($AH140="Fail",$L140="1 - Failed "),"Analysis performed; no further action required.",
IF(AND($AH140="Pass",$L140="2 - Limited In Use "),"Analysis performed; no further action required.",
IF(AND($AH140="Fail",$L140="3 - Adjusted "),"Analysis performed; no further action required.",
"Unit fails analysis; TSM determination required."))))))</f>
        <v/>
      </c>
      <c r="AJ140" s="58"/>
    </row>
    <row r="141" customFormat="false" ht="15" hidden="false" customHeight="false" outlineLevel="0" collapsed="false">
      <c r="A141" s="56"/>
      <c r="E141" s="57" t="str">
        <f aca="false">IF(AND($F141="",$G141=""),"",IF($G141="",$F141,HYPERLINK($G141,$F141)))</f>
        <v/>
      </c>
      <c r="H141" s="1" t="str">
        <f aca="false">IF($I141="","None Attached",IF(LEFT($I141,5)="https",HYPERLINK($I141,"Datasheet"),HYPERLINK(_xlfn.CONCAT("https://",$I141),"Datasheet")))</f>
        <v>None Attached</v>
      </c>
      <c r="M141" s="56"/>
      <c r="P141" s="58"/>
      <c r="Q141" s="1" t="n">
        <f aca="false">$M141-$N141</f>
        <v>0</v>
      </c>
      <c r="R141" s="56"/>
      <c r="T141" s="59" t="s">
        <v>15</v>
      </c>
      <c r="U141" s="1" t="n">
        <f aca="false">$S141-$R141</f>
        <v>0</v>
      </c>
      <c r="V141" s="1" t="n">
        <f aca="false">IF($T141="±",$Q141*2,$Q141)</f>
        <v>0</v>
      </c>
      <c r="W141" s="60" t="str">
        <f aca="false">IFERROR($U141/ABS($V141),"N/A")</f>
        <v>N/A</v>
      </c>
      <c r="X141" s="61" t="str">
        <f aca="false">IF(OR($W141="N/A",$R141="",$S141=""),"N/A",IF($W141&gt;=4,"Not Significant",IF($W141&gt;=2,"Semi-Significant","Significant")))</f>
        <v>N/A</v>
      </c>
      <c r="Z141" s="1" t="str">
        <f aca="false">IF($D141="Z540.1 w/data",0,"")</f>
        <v/>
      </c>
      <c r="AA141" s="1" t="e">
        <f aca="false">$Y141+$Q141+$Z141</f>
        <v>#VALUE!</v>
      </c>
      <c r="AB141" s="1" t="n">
        <f aca="false">$N141+$Q141</f>
        <v>0</v>
      </c>
      <c r="AC141" s="1" t="str">
        <f aca="false">IF($Y141="","",IF(AND($AA141&gt;=$R141,$AA141&lt;=$S141),"Pass","Fail"))</f>
        <v/>
      </c>
      <c r="AD141" s="1" t="str">
        <f aca="false">IF($Y141="","",IF($AA141&gt;$R141,"Pass","Fail"))</f>
        <v/>
      </c>
      <c r="AE141" s="1" t="str">
        <f aca="false">IF($Y141="","",IF($AA141&gt;=$R141,"Pass","Fail"))</f>
        <v/>
      </c>
      <c r="AF141" s="1" t="str">
        <f aca="false">IF($Y141="","",IF($AA141&lt;=$S141,"Pass","Fail"))</f>
        <v/>
      </c>
      <c r="AG141" s="1" t="str">
        <f aca="false">IF($Y141="","",IF($AA141&lt;$S141,"Pass","Fail"))</f>
        <v/>
      </c>
      <c r="AH141" s="23" t="str">
        <f aca="true">INDIRECT(CHOOSE(MATCH($T141,{"±","&gt;","≥","≤","&lt;"},0), "AC", "AD", "AE", "AF", "AG") &amp; ROW())</f>
        <v/>
      </c>
      <c r="AI141" s="56" t="str">
        <f aca="false">IF($X141="Not Significant","No Further Action Required",
IF($AH141="","",
IF(AND($AH141="Pass",$L141="0 - Passed "),"Analysis performed; no further action required.",
IF(AND($AH141="Fail",$L141="1 - Failed "),"Analysis performed; no further action required.",
IF(AND($AH141="Pass",$L141="2 - Limited In Use "),"Analysis performed; no further action required.",
IF(AND($AH141="Fail",$L141="3 - Adjusted "),"Analysis performed; no further action required.",
"Unit fails analysis; TSM determination required."))))))</f>
        <v/>
      </c>
      <c r="AJ141" s="58"/>
    </row>
    <row r="142" customFormat="false" ht="15" hidden="false" customHeight="false" outlineLevel="0" collapsed="false">
      <c r="A142" s="56"/>
      <c r="E142" s="57" t="str">
        <f aca="false">IF(AND($F142="",$G142=""),"",IF($G142="",$F142,HYPERLINK($G142,$F142)))</f>
        <v/>
      </c>
      <c r="H142" s="1" t="str">
        <f aca="false">IF($I142="","None Attached",IF(LEFT($I142,5)="https",HYPERLINK($I142,"Datasheet"),HYPERLINK(_xlfn.CONCAT("https://",$I142),"Datasheet")))</f>
        <v>None Attached</v>
      </c>
      <c r="M142" s="56"/>
      <c r="P142" s="58"/>
      <c r="Q142" s="1" t="n">
        <f aca="false">$M142-$N142</f>
        <v>0</v>
      </c>
      <c r="R142" s="56"/>
      <c r="T142" s="59" t="s">
        <v>15</v>
      </c>
      <c r="U142" s="1" t="n">
        <f aca="false">$S142-$R142</f>
        <v>0</v>
      </c>
      <c r="V142" s="1" t="n">
        <f aca="false">IF($T142="±",$Q142*2,$Q142)</f>
        <v>0</v>
      </c>
      <c r="W142" s="60" t="str">
        <f aca="false">IFERROR($U142/ABS($V142),"N/A")</f>
        <v>N/A</v>
      </c>
      <c r="X142" s="61" t="str">
        <f aca="false">IF(OR($W142="N/A",$R142="",$S142=""),"N/A",IF($W142&gt;=4,"Not Significant",IF($W142&gt;=2,"Semi-Significant","Significant")))</f>
        <v>N/A</v>
      </c>
      <c r="Z142" s="1" t="str">
        <f aca="false">IF($D142="Z540.1 w/data",0,"")</f>
        <v/>
      </c>
      <c r="AA142" s="1" t="e">
        <f aca="false">$Y142+$Q142+$Z142</f>
        <v>#VALUE!</v>
      </c>
      <c r="AB142" s="1" t="n">
        <f aca="false">$N142+$Q142</f>
        <v>0</v>
      </c>
      <c r="AC142" s="1" t="str">
        <f aca="false">IF($Y142="","",IF(AND($AA142&gt;=$R142,$AA142&lt;=$S142),"Pass","Fail"))</f>
        <v/>
      </c>
      <c r="AD142" s="1" t="str">
        <f aca="false">IF($Y142="","",IF($AA142&gt;$R142,"Pass","Fail"))</f>
        <v/>
      </c>
      <c r="AE142" s="1" t="str">
        <f aca="false">IF($Y142="","",IF($AA142&gt;=$R142,"Pass","Fail"))</f>
        <v/>
      </c>
      <c r="AF142" s="1" t="str">
        <f aca="false">IF($Y142="","",IF($AA142&lt;=$S142,"Pass","Fail"))</f>
        <v/>
      </c>
      <c r="AG142" s="1" t="str">
        <f aca="false">IF($Y142="","",IF($AA142&lt;$S142,"Pass","Fail"))</f>
        <v/>
      </c>
      <c r="AH142" s="23" t="str">
        <f aca="true">INDIRECT(CHOOSE(MATCH($T142,{"±","&gt;","≥","≤","&lt;"},0), "AC", "AD", "AE", "AF", "AG") &amp; ROW())</f>
        <v/>
      </c>
      <c r="AI142" s="56" t="str">
        <f aca="false">IF($X142="Not Significant","No Further Action Required",
IF($AH142="","",
IF(AND($AH142="Pass",$L142="0 - Passed "),"Analysis performed; no further action required.",
IF(AND($AH142="Fail",$L142="1 - Failed "),"Analysis performed; no further action required.",
IF(AND($AH142="Pass",$L142="2 - Limited In Use "),"Analysis performed; no further action required.",
IF(AND($AH142="Fail",$L142="3 - Adjusted "),"Analysis performed; no further action required.",
"Unit fails analysis; TSM determination required."))))))</f>
        <v/>
      </c>
      <c r="AJ142" s="58"/>
    </row>
    <row r="143" customFormat="false" ht="15" hidden="false" customHeight="false" outlineLevel="0" collapsed="false">
      <c r="A143" s="56"/>
      <c r="E143" s="57" t="str">
        <f aca="false">IF(AND($F143="",$G143=""),"",IF($G143="",$F143,HYPERLINK($G143,$F143)))</f>
        <v/>
      </c>
      <c r="H143" s="1" t="str">
        <f aca="false">IF($I143="","None Attached",IF(LEFT($I143,5)="https",HYPERLINK($I143,"Datasheet"),HYPERLINK(_xlfn.CONCAT("https://",$I143),"Datasheet")))</f>
        <v>None Attached</v>
      </c>
      <c r="M143" s="56"/>
      <c r="P143" s="58"/>
      <c r="Q143" s="1" t="n">
        <f aca="false">$M143-$N143</f>
        <v>0</v>
      </c>
      <c r="R143" s="56"/>
      <c r="T143" s="59" t="s">
        <v>15</v>
      </c>
      <c r="U143" s="1" t="n">
        <f aca="false">$S143-$R143</f>
        <v>0</v>
      </c>
      <c r="V143" s="1" t="n">
        <f aca="false">IF($T143="±",$Q143*2,$Q143)</f>
        <v>0</v>
      </c>
      <c r="W143" s="60" t="str">
        <f aca="false">IFERROR($U143/ABS($V143),"N/A")</f>
        <v>N/A</v>
      </c>
      <c r="X143" s="61" t="str">
        <f aca="false">IF(OR($W143="N/A",$R143="",$S143=""),"N/A",IF($W143&gt;=4,"Not Significant",IF($W143&gt;=2,"Semi-Significant","Significant")))</f>
        <v>N/A</v>
      </c>
      <c r="Z143" s="1" t="str">
        <f aca="false">IF($D143="Z540.1 w/data",0,"")</f>
        <v/>
      </c>
      <c r="AA143" s="1" t="e">
        <f aca="false">$Y143+$Q143+$Z143</f>
        <v>#VALUE!</v>
      </c>
      <c r="AB143" s="1" t="n">
        <f aca="false">$N143+$Q143</f>
        <v>0</v>
      </c>
      <c r="AC143" s="1" t="str">
        <f aca="false">IF($Y143="","",IF(AND($AA143&gt;=$R143,$AA143&lt;=$S143),"Pass","Fail"))</f>
        <v/>
      </c>
      <c r="AD143" s="1" t="str">
        <f aca="false">IF($Y143="","",IF($AA143&gt;$R143,"Pass","Fail"))</f>
        <v/>
      </c>
      <c r="AE143" s="1" t="str">
        <f aca="false">IF($Y143="","",IF($AA143&gt;=$R143,"Pass","Fail"))</f>
        <v/>
      </c>
      <c r="AF143" s="1" t="str">
        <f aca="false">IF($Y143="","",IF($AA143&lt;=$S143,"Pass","Fail"))</f>
        <v/>
      </c>
      <c r="AG143" s="1" t="str">
        <f aca="false">IF($Y143="","",IF($AA143&lt;$S143,"Pass","Fail"))</f>
        <v/>
      </c>
      <c r="AH143" s="23" t="str">
        <f aca="true">INDIRECT(CHOOSE(MATCH($T143,{"±","&gt;","≥","≤","&lt;"},0), "AC", "AD", "AE", "AF", "AG") &amp; ROW())</f>
        <v/>
      </c>
      <c r="AI143" s="56" t="str">
        <f aca="false">IF($X143="Not Significant","No Further Action Required",
IF($AH143="","",
IF(AND($AH143="Pass",$L143="0 - Passed "),"Analysis performed; no further action required.",
IF(AND($AH143="Fail",$L143="1 - Failed "),"Analysis performed; no further action required.",
IF(AND($AH143="Pass",$L143="2 - Limited In Use "),"Analysis performed; no further action required.",
IF(AND($AH143="Fail",$L143="3 - Adjusted "),"Analysis performed; no further action required.",
"Unit fails analysis; TSM determination required."))))))</f>
        <v/>
      </c>
      <c r="AJ143" s="58"/>
    </row>
    <row r="144" customFormat="false" ht="15" hidden="false" customHeight="false" outlineLevel="0" collapsed="false">
      <c r="A144" s="56"/>
      <c r="E144" s="57" t="str">
        <f aca="false">IF(AND($F144="",$G144=""),"",IF($G144="",$F144,HYPERLINK($G144,$F144)))</f>
        <v/>
      </c>
      <c r="H144" s="1" t="str">
        <f aca="false">IF($I144="","None Attached",IF(LEFT($I144,5)="https",HYPERLINK($I144,"Datasheet"),HYPERLINK(_xlfn.CONCAT("https://",$I144),"Datasheet")))</f>
        <v>None Attached</v>
      </c>
      <c r="M144" s="56"/>
      <c r="P144" s="58"/>
      <c r="Q144" s="1" t="n">
        <f aca="false">$M144-$N144</f>
        <v>0</v>
      </c>
      <c r="R144" s="56"/>
      <c r="T144" s="59" t="s">
        <v>15</v>
      </c>
      <c r="U144" s="1" t="n">
        <f aca="false">$S144-$R144</f>
        <v>0</v>
      </c>
      <c r="V144" s="1" t="n">
        <f aca="false">IF($T144="±",$Q144*2,$Q144)</f>
        <v>0</v>
      </c>
      <c r="W144" s="60" t="str">
        <f aca="false">IFERROR($U144/ABS($V144),"N/A")</f>
        <v>N/A</v>
      </c>
      <c r="X144" s="61" t="str">
        <f aca="false">IF(OR($W144="N/A",$R144="",$S144=""),"N/A",IF($W144&gt;=4,"Not Significant",IF($W144&gt;=2,"Semi-Significant","Significant")))</f>
        <v>N/A</v>
      </c>
      <c r="Z144" s="1" t="str">
        <f aca="false">IF($D144="Z540.1 w/data",0,"")</f>
        <v/>
      </c>
      <c r="AA144" s="1" t="e">
        <f aca="false">$Y144+$Q144+$Z144</f>
        <v>#VALUE!</v>
      </c>
      <c r="AB144" s="1" t="n">
        <f aca="false">$N144+$Q144</f>
        <v>0</v>
      </c>
      <c r="AC144" s="1" t="str">
        <f aca="false">IF($Y144="","",IF(AND($AA144&gt;=$R144,$AA144&lt;=$S144),"Pass","Fail"))</f>
        <v/>
      </c>
      <c r="AD144" s="1" t="str">
        <f aca="false">IF($Y144="","",IF($AA144&gt;$R144,"Pass","Fail"))</f>
        <v/>
      </c>
      <c r="AE144" s="1" t="str">
        <f aca="false">IF($Y144="","",IF($AA144&gt;=$R144,"Pass","Fail"))</f>
        <v/>
      </c>
      <c r="AF144" s="1" t="str">
        <f aca="false">IF($Y144="","",IF($AA144&lt;=$S144,"Pass","Fail"))</f>
        <v/>
      </c>
      <c r="AG144" s="1" t="str">
        <f aca="false">IF($Y144="","",IF($AA144&lt;$S144,"Pass","Fail"))</f>
        <v/>
      </c>
      <c r="AH144" s="23" t="str">
        <f aca="true">INDIRECT(CHOOSE(MATCH($T144,{"±","&gt;","≥","≤","&lt;"},0), "AC", "AD", "AE", "AF", "AG") &amp; ROW())</f>
        <v/>
      </c>
      <c r="AI144" s="56" t="str">
        <f aca="false">IF($X144="Not Significant","No Further Action Required",
IF($AH144="","",
IF(AND($AH144="Pass",$L144="0 - Passed "),"Analysis performed; no further action required.",
IF(AND($AH144="Fail",$L144="1 - Failed "),"Analysis performed; no further action required.",
IF(AND($AH144="Pass",$L144="2 - Limited In Use "),"Analysis performed; no further action required.",
IF(AND($AH144="Fail",$L144="3 - Adjusted "),"Analysis performed; no further action required.",
"Unit fails analysis; TSM determination required."))))))</f>
        <v/>
      </c>
      <c r="AJ144" s="58"/>
    </row>
    <row r="145" customFormat="false" ht="15" hidden="false" customHeight="false" outlineLevel="0" collapsed="false">
      <c r="A145" s="56"/>
      <c r="E145" s="57" t="str">
        <f aca="false">IF(AND($F145="",$G145=""),"",IF($G145="",$F145,HYPERLINK($G145,$F145)))</f>
        <v/>
      </c>
      <c r="H145" s="1" t="str">
        <f aca="false">IF($I145="","None Attached",IF(LEFT($I145,5)="https",HYPERLINK($I145,"Datasheet"),HYPERLINK(_xlfn.CONCAT("https://",$I145),"Datasheet")))</f>
        <v>None Attached</v>
      </c>
      <c r="M145" s="56"/>
      <c r="P145" s="58"/>
      <c r="Q145" s="1" t="n">
        <f aca="false">$M145-$N145</f>
        <v>0</v>
      </c>
      <c r="R145" s="56"/>
      <c r="T145" s="59" t="s">
        <v>15</v>
      </c>
      <c r="U145" s="1" t="n">
        <f aca="false">$S145-$R145</f>
        <v>0</v>
      </c>
      <c r="V145" s="1" t="n">
        <f aca="false">IF($T145="±",$Q145*2,$Q145)</f>
        <v>0</v>
      </c>
      <c r="W145" s="60" t="str">
        <f aca="false">IFERROR($U145/ABS($V145),"N/A")</f>
        <v>N/A</v>
      </c>
      <c r="X145" s="61" t="str">
        <f aca="false">IF(OR($W145="N/A",$R145="",$S145=""),"N/A",IF($W145&gt;=4,"Not Significant",IF($W145&gt;=2,"Semi-Significant","Significant")))</f>
        <v>N/A</v>
      </c>
      <c r="Z145" s="1" t="str">
        <f aca="false">IF($D145="Z540.1 w/data",0,"")</f>
        <v/>
      </c>
      <c r="AA145" s="1" t="e">
        <f aca="false">$Y145+$Q145+$Z145</f>
        <v>#VALUE!</v>
      </c>
      <c r="AB145" s="1" t="n">
        <f aca="false">$N145+$Q145</f>
        <v>0</v>
      </c>
      <c r="AC145" s="1" t="str">
        <f aca="false">IF($Y145="","",IF(AND($AA145&gt;=$R145,$AA145&lt;=$S145),"Pass","Fail"))</f>
        <v/>
      </c>
      <c r="AD145" s="1" t="str">
        <f aca="false">IF($Y145="","",IF($AA145&gt;$R145,"Pass","Fail"))</f>
        <v/>
      </c>
      <c r="AE145" s="1" t="str">
        <f aca="false">IF($Y145="","",IF($AA145&gt;=$R145,"Pass","Fail"))</f>
        <v/>
      </c>
      <c r="AF145" s="1" t="str">
        <f aca="false">IF($Y145="","",IF($AA145&lt;=$S145,"Pass","Fail"))</f>
        <v/>
      </c>
      <c r="AG145" s="1" t="str">
        <f aca="false">IF($Y145="","",IF($AA145&lt;$S145,"Pass","Fail"))</f>
        <v/>
      </c>
      <c r="AH145" s="23" t="str">
        <f aca="true">INDIRECT(CHOOSE(MATCH($T145,{"±","&gt;","≥","≤","&lt;"},0), "AC", "AD", "AE", "AF", "AG") &amp; ROW())</f>
        <v/>
      </c>
      <c r="AI145" s="56" t="str">
        <f aca="false">IF($X145="Not Significant","No Further Action Required",
IF($AH145="","",
IF(AND($AH145="Pass",$L145="0 - Passed "),"Analysis performed; no further action required.",
IF(AND($AH145="Fail",$L145="1 - Failed "),"Analysis performed; no further action required.",
IF(AND($AH145="Pass",$L145="2 - Limited In Use "),"Analysis performed; no further action required.",
IF(AND($AH145="Fail",$L145="3 - Adjusted "),"Analysis performed; no further action required.",
"Unit fails analysis; TSM determination required."))))))</f>
        <v/>
      </c>
      <c r="AJ145" s="58"/>
    </row>
    <row r="146" customFormat="false" ht="15" hidden="false" customHeight="false" outlineLevel="0" collapsed="false">
      <c r="A146" s="56"/>
      <c r="E146" s="57" t="str">
        <f aca="false">IF(AND($F146="",$G146=""),"",IF($G146="",$F146,HYPERLINK($G146,$F146)))</f>
        <v/>
      </c>
      <c r="H146" s="1" t="str">
        <f aca="false">IF($I146="","None Attached",IF(LEFT($I146,5)="https",HYPERLINK($I146,"Datasheet"),HYPERLINK(_xlfn.CONCAT("https://",$I146),"Datasheet")))</f>
        <v>None Attached</v>
      </c>
      <c r="M146" s="56"/>
      <c r="P146" s="58"/>
      <c r="Q146" s="1" t="n">
        <f aca="false">$M146-$N146</f>
        <v>0</v>
      </c>
      <c r="R146" s="56"/>
      <c r="T146" s="59" t="s">
        <v>15</v>
      </c>
      <c r="U146" s="1" t="n">
        <f aca="false">$S146-$R146</f>
        <v>0</v>
      </c>
      <c r="V146" s="1" t="n">
        <f aca="false">IF($T146="±",$Q146*2,$Q146)</f>
        <v>0</v>
      </c>
      <c r="W146" s="60" t="str">
        <f aca="false">IFERROR($U146/ABS($V146),"N/A")</f>
        <v>N/A</v>
      </c>
      <c r="X146" s="61" t="str">
        <f aca="false">IF(OR($W146="N/A",$R146="",$S146=""),"N/A",IF($W146&gt;=4,"Not Significant",IF($W146&gt;=2,"Semi-Significant","Significant")))</f>
        <v>N/A</v>
      </c>
      <c r="Z146" s="1" t="str">
        <f aca="false">IF($D146="Z540.1 w/data",0,"")</f>
        <v/>
      </c>
      <c r="AA146" s="1" t="e">
        <f aca="false">$Y146+$Q146+$Z146</f>
        <v>#VALUE!</v>
      </c>
      <c r="AB146" s="1" t="n">
        <f aca="false">$N146+$Q146</f>
        <v>0</v>
      </c>
      <c r="AC146" s="1" t="str">
        <f aca="false">IF($Y146="","",IF(AND($AA146&gt;=$R146,$AA146&lt;=$S146),"Pass","Fail"))</f>
        <v/>
      </c>
      <c r="AD146" s="1" t="str">
        <f aca="false">IF($Y146="","",IF($AA146&gt;$R146,"Pass","Fail"))</f>
        <v/>
      </c>
      <c r="AE146" s="1" t="str">
        <f aca="false">IF($Y146="","",IF($AA146&gt;=$R146,"Pass","Fail"))</f>
        <v/>
      </c>
      <c r="AF146" s="1" t="str">
        <f aca="false">IF($Y146="","",IF($AA146&lt;=$S146,"Pass","Fail"))</f>
        <v/>
      </c>
      <c r="AG146" s="1" t="str">
        <f aca="false">IF($Y146="","",IF($AA146&lt;$S146,"Pass","Fail"))</f>
        <v/>
      </c>
      <c r="AH146" s="23" t="str">
        <f aca="true">INDIRECT(CHOOSE(MATCH($T146,{"±","&gt;","≥","≤","&lt;"},0), "AC", "AD", "AE", "AF", "AG") &amp; ROW())</f>
        <v/>
      </c>
      <c r="AI146" s="56" t="str">
        <f aca="false">IF($X146="Not Significant","No Further Action Required",
IF($AH146="","",
IF(AND($AH146="Pass",$L146="0 - Passed "),"Analysis performed; no further action required.",
IF(AND($AH146="Fail",$L146="1 - Failed "),"Analysis performed; no further action required.",
IF(AND($AH146="Pass",$L146="2 - Limited In Use "),"Analysis performed; no further action required.",
IF(AND($AH146="Fail",$L146="3 - Adjusted "),"Analysis performed; no further action required.",
"Unit fails analysis; TSM determination required."))))))</f>
        <v/>
      </c>
      <c r="AJ146" s="58"/>
    </row>
    <row r="147" customFormat="false" ht="15" hidden="false" customHeight="false" outlineLevel="0" collapsed="false">
      <c r="A147" s="56"/>
      <c r="E147" s="57" t="str">
        <f aca="false">IF(AND($F147="",$G147=""),"",IF($G147="",$F147,HYPERLINK($G147,$F147)))</f>
        <v/>
      </c>
      <c r="H147" s="1" t="str">
        <f aca="false">IF($I147="","None Attached",IF(LEFT($I147,5)="https",HYPERLINK($I147,"Datasheet"),HYPERLINK(_xlfn.CONCAT("https://",$I147),"Datasheet")))</f>
        <v>None Attached</v>
      </c>
      <c r="M147" s="56"/>
      <c r="P147" s="58"/>
      <c r="Q147" s="1" t="n">
        <f aca="false">$M147-$N147</f>
        <v>0</v>
      </c>
      <c r="R147" s="56"/>
      <c r="T147" s="59" t="s">
        <v>15</v>
      </c>
      <c r="U147" s="1" t="n">
        <f aca="false">$S147-$R147</f>
        <v>0</v>
      </c>
      <c r="V147" s="1" t="n">
        <f aca="false">IF($T147="±",$Q147*2,$Q147)</f>
        <v>0</v>
      </c>
      <c r="W147" s="60" t="str">
        <f aca="false">IFERROR($U147/ABS($V147),"N/A")</f>
        <v>N/A</v>
      </c>
      <c r="X147" s="61" t="str">
        <f aca="false">IF(OR($W147="N/A",$R147="",$S147=""),"N/A",IF($W147&gt;=4,"Not Significant",IF($W147&gt;=2,"Semi-Significant","Significant")))</f>
        <v>N/A</v>
      </c>
      <c r="Z147" s="1" t="str">
        <f aca="false">IF($D147="Z540.1 w/data",0,"")</f>
        <v/>
      </c>
      <c r="AA147" s="1" t="e">
        <f aca="false">$Y147+$Q147+$Z147</f>
        <v>#VALUE!</v>
      </c>
      <c r="AB147" s="1" t="n">
        <f aca="false">$N147+$Q147</f>
        <v>0</v>
      </c>
      <c r="AC147" s="1" t="str">
        <f aca="false">IF($Y147="","",IF(AND($AA147&gt;=$R147,$AA147&lt;=$S147),"Pass","Fail"))</f>
        <v/>
      </c>
      <c r="AD147" s="1" t="str">
        <f aca="false">IF($Y147="","",IF($AA147&gt;$R147,"Pass","Fail"))</f>
        <v/>
      </c>
      <c r="AE147" s="1" t="str">
        <f aca="false">IF($Y147="","",IF($AA147&gt;=$R147,"Pass","Fail"))</f>
        <v/>
      </c>
      <c r="AF147" s="1" t="str">
        <f aca="false">IF($Y147="","",IF($AA147&lt;=$S147,"Pass","Fail"))</f>
        <v/>
      </c>
      <c r="AG147" s="1" t="str">
        <f aca="false">IF($Y147="","",IF($AA147&lt;$S147,"Pass","Fail"))</f>
        <v/>
      </c>
      <c r="AH147" s="23" t="str">
        <f aca="true">INDIRECT(CHOOSE(MATCH($T147,{"±","&gt;","≥","≤","&lt;"},0), "AC", "AD", "AE", "AF", "AG") &amp; ROW())</f>
        <v/>
      </c>
      <c r="AI147" s="56" t="str">
        <f aca="false">IF($X147="Not Significant","No Further Action Required",
IF($AH147="","",
IF(AND($AH147="Pass",$L147="0 - Passed "),"Analysis performed; no further action required.",
IF(AND($AH147="Fail",$L147="1 - Failed "),"Analysis performed; no further action required.",
IF(AND($AH147="Pass",$L147="2 - Limited In Use "),"Analysis performed; no further action required.",
IF(AND($AH147="Fail",$L147="3 - Adjusted "),"Analysis performed; no further action required.",
"Unit fails analysis; TSM determination required."))))))</f>
        <v/>
      </c>
      <c r="AJ147" s="58"/>
    </row>
    <row r="148" customFormat="false" ht="15" hidden="false" customHeight="false" outlineLevel="0" collapsed="false">
      <c r="A148" s="56"/>
      <c r="E148" s="57" t="str">
        <f aca="false">IF(AND($F148="",$G148=""),"",IF($G148="",$F148,HYPERLINK($G148,$F148)))</f>
        <v/>
      </c>
      <c r="H148" s="1" t="str">
        <f aca="false">IF($I148="","None Attached",IF(LEFT($I148,5)="https",HYPERLINK($I148,"Datasheet"),HYPERLINK(_xlfn.CONCAT("https://",$I148),"Datasheet")))</f>
        <v>None Attached</v>
      </c>
      <c r="M148" s="56"/>
      <c r="P148" s="58"/>
      <c r="Q148" s="1" t="n">
        <f aca="false">$M148-$N148</f>
        <v>0</v>
      </c>
      <c r="R148" s="56"/>
      <c r="T148" s="59" t="s">
        <v>15</v>
      </c>
      <c r="U148" s="1" t="n">
        <f aca="false">$S148-$R148</f>
        <v>0</v>
      </c>
      <c r="V148" s="1" t="n">
        <f aca="false">IF($T148="±",$Q148*2,$Q148)</f>
        <v>0</v>
      </c>
      <c r="W148" s="60" t="str">
        <f aca="false">IFERROR($U148/ABS($V148),"N/A")</f>
        <v>N/A</v>
      </c>
      <c r="X148" s="61" t="str">
        <f aca="false">IF(OR($W148="N/A",$R148="",$S148=""),"N/A",IF($W148&gt;=4,"Not Significant",IF($W148&gt;=2,"Semi-Significant","Significant")))</f>
        <v>N/A</v>
      </c>
      <c r="Z148" s="1" t="str">
        <f aca="false">IF($D148="Z540.1 w/data",0,"")</f>
        <v/>
      </c>
      <c r="AA148" s="1" t="e">
        <f aca="false">$Y148+$Q148+$Z148</f>
        <v>#VALUE!</v>
      </c>
      <c r="AB148" s="1" t="n">
        <f aca="false">$N148+$Q148</f>
        <v>0</v>
      </c>
      <c r="AC148" s="1" t="str">
        <f aca="false">IF($Y148="","",IF(AND($AA148&gt;=$R148,$AA148&lt;=$S148),"Pass","Fail"))</f>
        <v/>
      </c>
      <c r="AD148" s="1" t="str">
        <f aca="false">IF($Y148="","",IF($AA148&gt;$R148,"Pass","Fail"))</f>
        <v/>
      </c>
      <c r="AE148" s="1" t="str">
        <f aca="false">IF($Y148="","",IF($AA148&gt;=$R148,"Pass","Fail"))</f>
        <v/>
      </c>
      <c r="AF148" s="1" t="str">
        <f aca="false">IF($Y148="","",IF($AA148&lt;=$S148,"Pass","Fail"))</f>
        <v/>
      </c>
      <c r="AG148" s="1" t="str">
        <f aca="false">IF($Y148="","",IF($AA148&lt;$S148,"Pass","Fail"))</f>
        <v/>
      </c>
      <c r="AH148" s="23" t="str">
        <f aca="true">INDIRECT(CHOOSE(MATCH($T148,{"±","&gt;","≥","≤","&lt;"},0), "AC", "AD", "AE", "AF", "AG") &amp; ROW())</f>
        <v/>
      </c>
      <c r="AI148" s="56" t="str">
        <f aca="false">IF($X148="Not Significant","No Further Action Required",
IF($AH148="","",
IF(AND($AH148="Pass",$L148="0 - Passed "),"Analysis performed; no further action required.",
IF(AND($AH148="Fail",$L148="1 - Failed "),"Analysis performed; no further action required.",
IF(AND($AH148="Pass",$L148="2 - Limited In Use "),"Analysis performed; no further action required.",
IF(AND($AH148="Fail",$L148="3 - Adjusted "),"Analysis performed; no further action required.",
"Unit fails analysis; TSM determination required."))))))</f>
        <v/>
      </c>
      <c r="AJ148" s="58"/>
    </row>
    <row r="149" customFormat="false" ht="15" hidden="false" customHeight="false" outlineLevel="0" collapsed="false">
      <c r="A149" s="56"/>
      <c r="E149" s="57" t="str">
        <f aca="false">IF(AND($F149="",$G149=""),"",IF($G149="",$F149,HYPERLINK($G149,$F149)))</f>
        <v/>
      </c>
      <c r="H149" s="1" t="str">
        <f aca="false">IF($I149="","None Attached",IF(LEFT($I149,5)="https",HYPERLINK($I149,"Datasheet"),HYPERLINK(_xlfn.CONCAT("https://",$I149),"Datasheet")))</f>
        <v>None Attached</v>
      </c>
      <c r="M149" s="56"/>
      <c r="P149" s="58"/>
      <c r="Q149" s="1" t="n">
        <f aca="false">$M149-$N149</f>
        <v>0</v>
      </c>
      <c r="R149" s="56"/>
      <c r="T149" s="59" t="s">
        <v>15</v>
      </c>
      <c r="U149" s="1" t="n">
        <f aca="false">$S149-$R149</f>
        <v>0</v>
      </c>
      <c r="V149" s="1" t="n">
        <f aca="false">IF($T149="±",$Q149*2,$Q149)</f>
        <v>0</v>
      </c>
      <c r="W149" s="60" t="str">
        <f aca="false">IFERROR($U149/ABS($V149),"N/A")</f>
        <v>N/A</v>
      </c>
      <c r="X149" s="61" t="str">
        <f aca="false">IF(OR($W149="N/A",$R149="",$S149=""),"N/A",IF($W149&gt;=4,"Not Significant",IF($W149&gt;=2,"Semi-Significant","Significant")))</f>
        <v>N/A</v>
      </c>
      <c r="Z149" s="1" t="str">
        <f aca="false">IF($D149="Z540.1 w/data",0,"")</f>
        <v/>
      </c>
      <c r="AA149" s="1" t="e">
        <f aca="false">$Y149+$Q149+$Z149</f>
        <v>#VALUE!</v>
      </c>
      <c r="AB149" s="1" t="n">
        <f aca="false">$N149+$Q149</f>
        <v>0</v>
      </c>
      <c r="AC149" s="1" t="str">
        <f aca="false">IF($Y149="","",IF(AND($AA149&gt;=$R149,$AA149&lt;=$S149),"Pass","Fail"))</f>
        <v/>
      </c>
      <c r="AD149" s="1" t="str">
        <f aca="false">IF($Y149="","",IF($AA149&gt;$R149,"Pass","Fail"))</f>
        <v/>
      </c>
      <c r="AE149" s="1" t="str">
        <f aca="false">IF($Y149="","",IF($AA149&gt;=$R149,"Pass","Fail"))</f>
        <v/>
      </c>
      <c r="AF149" s="1" t="str">
        <f aca="false">IF($Y149="","",IF($AA149&lt;=$S149,"Pass","Fail"))</f>
        <v/>
      </c>
      <c r="AG149" s="1" t="str">
        <f aca="false">IF($Y149="","",IF($AA149&lt;$S149,"Pass","Fail"))</f>
        <v/>
      </c>
      <c r="AH149" s="23" t="str">
        <f aca="true">INDIRECT(CHOOSE(MATCH($T149,{"±","&gt;","≥","≤","&lt;"},0), "AC", "AD", "AE", "AF", "AG") &amp; ROW())</f>
        <v/>
      </c>
      <c r="AI149" s="56" t="str">
        <f aca="false">IF($X149="Not Significant","No Further Action Required",
IF($AH149="","",
IF(AND($AH149="Pass",$L149="0 - Passed "),"Analysis performed; no further action required.",
IF(AND($AH149="Fail",$L149="1 - Failed "),"Analysis performed; no further action required.",
IF(AND($AH149="Pass",$L149="2 - Limited In Use "),"Analysis performed; no further action required.",
IF(AND($AH149="Fail",$L149="3 - Adjusted "),"Analysis performed; no further action required.",
"Unit fails analysis; TSM determination required."))))))</f>
        <v/>
      </c>
      <c r="AJ149" s="58"/>
    </row>
    <row r="150" customFormat="false" ht="15" hidden="false" customHeight="false" outlineLevel="0" collapsed="false">
      <c r="A150" s="56"/>
      <c r="E150" s="57" t="str">
        <f aca="false">IF(AND($F150="",$G150=""),"",IF($G150="",$F150,HYPERLINK($G150,$F150)))</f>
        <v/>
      </c>
      <c r="H150" s="1" t="str">
        <f aca="false">IF($I150="","None Attached",IF(LEFT($I150,5)="https",HYPERLINK($I150,"Datasheet"),HYPERLINK(_xlfn.CONCAT("https://",$I150),"Datasheet")))</f>
        <v>None Attached</v>
      </c>
      <c r="M150" s="56"/>
      <c r="P150" s="58"/>
      <c r="Q150" s="1" t="n">
        <f aca="false">$M150-$N150</f>
        <v>0</v>
      </c>
      <c r="R150" s="56"/>
      <c r="T150" s="59" t="s">
        <v>15</v>
      </c>
      <c r="U150" s="1" t="n">
        <f aca="false">$S150-$R150</f>
        <v>0</v>
      </c>
      <c r="V150" s="1" t="n">
        <f aca="false">IF($T150="±",$Q150*2,$Q150)</f>
        <v>0</v>
      </c>
      <c r="W150" s="60" t="str">
        <f aca="false">IFERROR($U150/ABS($V150),"N/A")</f>
        <v>N/A</v>
      </c>
      <c r="X150" s="61" t="str">
        <f aca="false">IF(OR($W150="N/A",$R150="",$S150=""),"N/A",IF($W150&gt;=4,"Not Significant",IF($W150&gt;=2,"Semi-Significant","Significant")))</f>
        <v>N/A</v>
      </c>
      <c r="Z150" s="1" t="str">
        <f aca="false">IF($D150="Z540.1 w/data",0,"")</f>
        <v/>
      </c>
      <c r="AA150" s="1" t="e">
        <f aca="false">$Y150+$Q150+$Z150</f>
        <v>#VALUE!</v>
      </c>
      <c r="AB150" s="1" t="n">
        <f aca="false">$N150+$Q150</f>
        <v>0</v>
      </c>
      <c r="AC150" s="1" t="str">
        <f aca="false">IF($Y150="","",IF(AND($AA150&gt;=$R150,$AA150&lt;=$S150),"Pass","Fail"))</f>
        <v/>
      </c>
      <c r="AD150" s="1" t="str">
        <f aca="false">IF($Y150="","",IF($AA150&gt;$R150,"Pass","Fail"))</f>
        <v/>
      </c>
      <c r="AE150" s="1" t="str">
        <f aca="false">IF($Y150="","",IF($AA150&gt;=$R150,"Pass","Fail"))</f>
        <v/>
      </c>
      <c r="AF150" s="1" t="str">
        <f aca="false">IF($Y150="","",IF($AA150&lt;=$S150,"Pass","Fail"))</f>
        <v/>
      </c>
      <c r="AG150" s="1" t="str">
        <f aca="false">IF($Y150="","",IF($AA150&lt;$S150,"Pass","Fail"))</f>
        <v/>
      </c>
      <c r="AH150" s="23" t="str">
        <f aca="true">INDIRECT(CHOOSE(MATCH($T150,{"±","&gt;","≥","≤","&lt;"},0), "AC", "AD", "AE", "AF", "AG") &amp; ROW())</f>
        <v/>
      </c>
      <c r="AI150" s="56" t="str">
        <f aca="false">IF($X150="Not Significant","No Further Action Required",
IF($AH150="","",
IF(AND($AH150="Pass",$L150="0 - Passed "),"Analysis performed; no further action required.",
IF(AND($AH150="Fail",$L150="1 - Failed "),"Analysis performed; no further action required.",
IF(AND($AH150="Pass",$L150="2 - Limited In Use "),"Analysis performed; no further action required.",
IF(AND($AH150="Fail",$L150="3 - Adjusted "),"Analysis performed; no further action required.",
"Unit fails analysis; TSM determination required."))))))</f>
        <v/>
      </c>
      <c r="AJ150" s="58"/>
    </row>
    <row r="151" customFormat="false" ht="15" hidden="false" customHeight="false" outlineLevel="0" collapsed="false">
      <c r="A151" s="56"/>
      <c r="E151" s="57" t="str">
        <f aca="false">IF(AND($F151="",$G151=""),"",IF($G151="",$F151,HYPERLINK($G151,$F151)))</f>
        <v/>
      </c>
      <c r="H151" s="1" t="str">
        <f aca="false">IF($I151="","None Attached",IF(LEFT($I151,5)="https",HYPERLINK($I151,"Datasheet"),HYPERLINK(_xlfn.CONCAT("https://",$I151),"Datasheet")))</f>
        <v>None Attached</v>
      </c>
      <c r="M151" s="56"/>
      <c r="P151" s="58"/>
      <c r="Q151" s="1" t="n">
        <f aca="false">$M151-$N151</f>
        <v>0</v>
      </c>
      <c r="R151" s="56"/>
      <c r="T151" s="59" t="s">
        <v>15</v>
      </c>
      <c r="U151" s="1" t="n">
        <f aca="false">$S151-$R151</f>
        <v>0</v>
      </c>
      <c r="V151" s="1" t="n">
        <f aca="false">IF($T151="±",$Q151*2,$Q151)</f>
        <v>0</v>
      </c>
      <c r="W151" s="60" t="str">
        <f aca="false">IFERROR($U151/ABS($V151),"N/A")</f>
        <v>N/A</v>
      </c>
      <c r="X151" s="61" t="str">
        <f aca="false">IF(OR($W151="N/A",$R151="",$S151=""),"N/A",IF($W151&gt;=4,"Not Significant",IF($W151&gt;=2,"Semi-Significant","Significant")))</f>
        <v>N/A</v>
      </c>
      <c r="Z151" s="1" t="str">
        <f aca="false">IF($D151="Z540.1 w/data",0,"")</f>
        <v/>
      </c>
      <c r="AA151" s="1" t="e">
        <f aca="false">$Y151+$Q151+$Z151</f>
        <v>#VALUE!</v>
      </c>
      <c r="AB151" s="1" t="n">
        <f aca="false">$N151+$Q151</f>
        <v>0</v>
      </c>
      <c r="AC151" s="1" t="str">
        <f aca="false">IF($Y151="","",IF(AND($AA151&gt;=$R151,$AA151&lt;=$S151),"Pass","Fail"))</f>
        <v/>
      </c>
      <c r="AD151" s="1" t="str">
        <f aca="false">IF($Y151="","",IF($AA151&gt;$R151,"Pass","Fail"))</f>
        <v/>
      </c>
      <c r="AE151" s="1" t="str">
        <f aca="false">IF($Y151="","",IF($AA151&gt;=$R151,"Pass","Fail"))</f>
        <v/>
      </c>
      <c r="AF151" s="1" t="str">
        <f aca="false">IF($Y151="","",IF($AA151&lt;=$S151,"Pass","Fail"))</f>
        <v/>
      </c>
      <c r="AG151" s="1" t="str">
        <f aca="false">IF($Y151="","",IF($AA151&lt;$S151,"Pass","Fail"))</f>
        <v/>
      </c>
      <c r="AH151" s="23" t="str">
        <f aca="true">INDIRECT(CHOOSE(MATCH($T151,{"±","&gt;","≥","≤","&lt;"},0), "AC", "AD", "AE", "AF", "AG") &amp; ROW())</f>
        <v/>
      </c>
      <c r="AI151" s="56" t="str">
        <f aca="false">IF($X151="Not Significant","No Further Action Required",
IF($AH151="","",
IF(AND($AH151="Pass",$L151="0 - Passed "),"Analysis performed; no further action required.",
IF(AND($AH151="Fail",$L151="1 - Failed "),"Analysis performed; no further action required.",
IF(AND($AH151="Pass",$L151="2 - Limited In Use "),"Analysis performed; no further action required.",
IF(AND($AH151="Fail",$L151="3 - Adjusted "),"Analysis performed; no further action required.",
"Unit fails analysis; TSM determination required."))))))</f>
        <v/>
      </c>
      <c r="AJ151" s="58"/>
    </row>
    <row r="152" customFormat="false" ht="15" hidden="false" customHeight="false" outlineLevel="0" collapsed="false">
      <c r="A152" s="56"/>
      <c r="E152" s="57" t="str">
        <f aca="false">IF(AND($F152="",$G152=""),"",IF($G152="",$F152,HYPERLINK($G152,$F152)))</f>
        <v/>
      </c>
      <c r="H152" s="1" t="str">
        <f aca="false">IF($I152="","None Attached",IF(LEFT($I152,5)="https",HYPERLINK($I152,"Datasheet"),HYPERLINK(_xlfn.CONCAT("https://",$I152),"Datasheet")))</f>
        <v>None Attached</v>
      </c>
      <c r="M152" s="56"/>
      <c r="P152" s="58"/>
      <c r="Q152" s="1" t="n">
        <f aca="false">$M152-$N152</f>
        <v>0</v>
      </c>
      <c r="R152" s="56"/>
      <c r="T152" s="59" t="s">
        <v>15</v>
      </c>
      <c r="U152" s="1" t="n">
        <f aca="false">$S152-$R152</f>
        <v>0</v>
      </c>
      <c r="V152" s="1" t="n">
        <f aca="false">IF($T152="±",$Q152*2,$Q152)</f>
        <v>0</v>
      </c>
      <c r="W152" s="60" t="str">
        <f aca="false">IFERROR($U152/ABS($V152),"N/A")</f>
        <v>N/A</v>
      </c>
      <c r="X152" s="61" t="str">
        <f aca="false">IF(OR($W152="N/A",$R152="",$S152=""),"N/A",IF($W152&gt;=4,"Not Significant",IF($W152&gt;=2,"Semi-Significant","Significant")))</f>
        <v>N/A</v>
      </c>
      <c r="Z152" s="1" t="str">
        <f aca="false">IF($D152="Z540.1 w/data",0,"")</f>
        <v/>
      </c>
      <c r="AA152" s="1" t="e">
        <f aca="false">$Y152+$Q152+$Z152</f>
        <v>#VALUE!</v>
      </c>
      <c r="AB152" s="1" t="n">
        <f aca="false">$N152+$Q152</f>
        <v>0</v>
      </c>
      <c r="AC152" s="1" t="str">
        <f aca="false">IF($Y152="","",IF(AND($AA152&gt;=$R152,$AA152&lt;=$S152),"Pass","Fail"))</f>
        <v/>
      </c>
      <c r="AD152" s="1" t="str">
        <f aca="false">IF($Y152="","",IF($AA152&gt;$R152,"Pass","Fail"))</f>
        <v/>
      </c>
      <c r="AE152" s="1" t="str">
        <f aca="false">IF($Y152="","",IF($AA152&gt;=$R152,"Pass","Fail"))</f>
        <v/>
      </c>
      <c r="AF152" s="1" t="str">
        <f aca="false">IF($Y152="","",IF($AA152&lt;=$S152,"Pass","Fail"))</f>
        <v/>
      </c>
      <c r="AG152" s="1" t="str">
        <f aca="false">IF($Y152="","",IF($AA152&lt;$S152,"Pass","Fail"))</f>
        <v/>
      </c>
      <c r="AH152" s="23" t="str">
        <f aca="true">INDIRECT(CHOOSE(MATCH($T152,{"±","&gt;","≥","≤","&lt;"},0), "AC", "AD", "AE", "AF", "AG") &amp; ROW())</f>
        <v/>
      </c>
      <c r="AI152" s="56" t="str">
        <f aca="false">IF($X152="Not Significant","No Further Action Required",
IF($AH152="","",
IF(AND($AH152="Pass",$L152="0 - Passed "),"Analysis performed; no further action required.",
IF(AND($AH152="Fail",$L152="1 - Failed "),"Analysis performed; no further action required.",
IF(AND($AH152="Pass",$L152="2 - Limited In Use "),"Analysis performed; no further action required.",
IF(AND($AH152="Fail",$L152="3 - Adjusted "),"Analysis performed; no further action required.",
"Unit fails analysis; TSM determination required."))))))</f>
        <v/>
      </c>
      <c r="AJ152" s="58"/>
    </row>
    <row r="153" customFormat="false" ht="15" hidden="false" customHeight="false" outlineLevel="0" collapsed="false">
      <c r="A153" s="56"/>
      <c r="E153" s="57" t="str">
        <f aca="false">IF(AND($F153="",$G153=""),"",IF($G153="",$F153,HYPERLINK($G153,$F153)))</f>
        <v/>
      </c>
      <c r="H153" s="1" t="str">
        <f aca="false">IF($I153="","None Attached",IF(LEFT($I153,5)="https",HYPERLINK($I153,"Datasheet"),HYPERLINK(_xlfn.CONCAT("https://",$I153),"Datasheet")))</f>
        <v>None Attached</v>
      </c>
      <c r="M153" s="56"/>
      <c r="P153" s="58"/>
      <c r="Q153" s="1" t="n">
        <f aca="false">$M153-$N153</f>
        <v>0</v>
      </c>
      <c r="R153" s="56"/>
      <c r="T153" s="59" t="s">
        <v>15</v>
      </c>
      <c r="U153" s="1" t="n">
        <f aca="false">$S153-$R153</f>
        <v>0</v>
      </c>
      <c r="V153" s="1" t="n">
        <f aca="false">IF($T153="±",$Q153*2,$Q153)</f>
        <v>0</v>
      </c>
      <c r="W153" s="60" t="str">
        <f aca="false">IFERROR($U153/ABS($V153),"N/A")</f>
        <v>N/A</v>
      </c>
      <c r="X153" s="61" t="str">
        <f aca="false">IF(OR($W153="N/A",$R153="",$S153=""),"N/A",IF($W153&gt;=4,"Not Significant",IF($W153&gt;=2,"Semi-Significant","Significant")))</f>
        <v>N/A</v>
      </c>
      <c r="Z153" s="1" t="str">
        <f aca="false">IF($D153="Z540.1 w/data",0,"")</f>
        <v/>
      </c>
      <c r="AA153" s="1" t="e">
        <f aca="false">$Y153+$Q153+$Z153</f>
        <v>#VALUE!</v>
      </c>
      <c r="AB153" s="1" t="n">
        <f aca="false">$N153+$Q153</f>
        <v>0</v>
      </c>
      <c r="AC153" s="1" t="str">
        <f aca="false">IF($Y153="","",IF(AND($AA153&gt;=$R153,$AA153&lt;=$S153),"Pass","Fail"))</f>
        <v/>
      </c>
      <c r="AD153" s="1" t="str">
        <f aca="false">IF($Y153="","",IF($AA153&gt;$R153,"Pass","Fail"))</f>
        <v/>
      </c>
      <c r="AE153" s="1" t="str">
        <f aca="false">IF($Y153="","",IF($AA153&gt;=$R153,"Pass","Fail"))</f>
        <v/>
      </c>
      <c r="AF153" s="1" t="str">
        <f aca="false">IF($Y153="","",IF($AA153&lt;=$S153,"Pass","Fail"))</f>
        <v/>
      </c>
      <c r="AG153" s="1" t="str">
        <f aca="false">IF($Y153="","",IF($AA153&lt;$S153,"Pass","Fail"))</f>
        <v/>
      </c>
      <c r="AH153" s="23" t="str">
        <f aca="true">INDIRECT(CHOOSE(MATCH($T153,{"±","&gt;","≥","≤","&lt;"},0), "AC", "AD", "AE", "AF", "AG") &amp; ROW())</f>
        <v/>
      </c>
      <c r="AI153" s="56" t="str">
        <f aca="false">IF($X153="Not Significant","No Further Action Required",
IF($AH153="","",
IF(AND($AH153="Pass",$L153="0 - Passed "),"Analysis performed; no further action required.",
IF(AND($AH153="Fail",$L153="1 - Failed "),"Analysis performed; no further action required.",
IF(AND($AH153="Pass",$L153="2 - Limited In Use "),"Analysis performed; no further action required.",
IF(AND($AH153="Fail",$L153="3 - Adjusted "),"Analysis performed; no further action required.",
"Unit fails analysis; TSM determination required."))))))</f>
        <v/>
      </c>
      <c r="AJ153" s="58"/>
    </row>
    <row r="154" customFormat="false" ht="15" hidden="false" customHeight="false" outlineLevel="0" collapsed="false">
      <c r="A154" s="56"/>
      <c r="E154" s="57" t="str">
        <f aca="false">IF(AND($F154="",$G154=""),"",IF($G154="",$F154,HYPERLINK($G154,$F154)))</f>
        <v/>
      </c>
      <c r="H154" s="1" t="str">
        <f aca="false">IF($I154="","None Attached",IF(LEFT($I154,5)="https",HYPERLINK($I154,"Datasheet"),HYPERLINK(_xlfn.CONCAT("https://",$I154),"Datasheet")))</f>
        <v>None Attached</v>
      </c>
      <c r="M154" s="56"/>
      <c r="P154" s="58"/>
      <c r="Q154" s="1" t="n">
        <f aca="false">$M154-$N154</f>
        <v>0</v>
      </c>
      <c r="R154" s="56"/>
      <c r="T154" s="59" t="s">
        <v>15</v>
      </c>
      <c r="U154" s="1" t="n">
        <f aca="false">$S154-$R154</f>
        <v>0</v>
      </c>
      <c r="V154" s="1" t="n">
        <f aca="false">IF($T154="±",$Q154*2,$Q154)</f>
        <v>0</v>
      </c>
      <c r="W154" s="60" t="str">
        <f aca="false">IFERROR($U154/ABS($V154),"N/A")</f>
        <v>N/A</v>
      </c>
      <c r="X154" s="61" t="str">
        <f aca="false">IF(OR($W154="N/A",$R154="",$S154=""),"N/A",IF($W154&gt;=4,"Not Significant",IF($W154&gt;=2,"Semi-Significant","Significant")))</f>
        <v>N/A</v>
      </c>
      <c r="Z154" s="1" t="str">
        <f aca="false">IF($D154="Z540.1 w/data",0,"")</f>
        <v/>
      </c>
      <c r="AA154" s="1" t="e">
        <f aca="false">$Y154+$Q154+$Z154</f>
        <v>#VALUE!</v>
      </c>
      <c r="AB154" s="1" t="n">
        <f aca="false">$N154+$Q154</f>
        <v>0</v>
      </c>
      <c r="AC154" s="1" t="str">
        <f aca="false">IF($Y154="","",IF(AND($AA154&gt;=$R154,$AA154&lt;=$S154),"Pass","Fail"))</f>
        <v/>
      </c>
      <c r="AD154" s="1" t="str">
        <f aca="false">IF($Y154="","",IF($AA154&gt;$R154,"Pass","Fail"))</f>
        <v/>
      </c>
      <c r="AE154" s="1" t="str">
        <f aca="false">IF($Y154="","",IF($AA154&gt;=$R154,"Pass","Fail"))</f>
        <v/>
      </c>
      <c r="AF154" s="1" t="str">
        <f aca="false">IF($Y154="","",IF($AA154&lt;=$S154,"Pass","Fail"))</f>
        <v/>
      </c>
      <c r="AG154" s="1" t="str">
        <f aca="false">IF($Y154="","",IF($AA154&lt;$S154,"Pass","Fail"))</f>
        <v/>
      </c>
      <c r="AH154" s="23" t="str">
        <f aca="true">INDIRECT(CHOOSE(MATCH($T154,{"±","&gt;","≥","≤","&lt;"},0), "AC", "AD", "AE", "AF", "AG") &amp; ROW())</f>
        <v/>
      </c>
      <c r="AI154" s="56" t="str">
        <f aca="false">IF($X154="Not Significant","No Further Action Required",
IF($AH154="","",
IF(AND($AH154="Pass",$L154="0 - Passed "),"Analysis performed; no further action required.",
IF(AND($AH154="Fail",$L154="1 - Failed "),"Analysis performed; no further action required.",
IF(AND($AH154="Pass",$L154="2 - Limited In Use "),"Analysis performed; no further action required.",
IF(AND($AH154="Fail",$L154="3 - Adjusted "),"Analysis performed; no further action required.",
"Unit fails analysis; TSM determination required."))))))</f>
        <v/>
      </c>
      <c r="AJ154" s="58"/>
    </row>
    <row r="155" customFormat="false" ht="15" hidden="false" customHeight="false" outlineLevel="0" collapsed="false">
      <c r="A155" s="56"/>
      <c r="E155" s="57" t="str">
        <f aca="false">IF(AND($F155="",$G155=""),"",IF($G155="",$F155,HYPERLINK($G155,$F155)))</f>
        <v/>
      </c>
      <c r="H155" s="1" t="str">
        <f aca="false">IF($I155="","None Attached",IF(LEFT($I155,5)="https",HYPERLINK($I155,"Datasheet"),HYPERLINK(_xlfn.CONCAT("https://",$I155),"Datasheet")))</f>
        <v>None Attached</v>
      </c>
      <c r="M155" s="56"/>
      <c r="P155" s="58"/>
      <c r="Q155" s="1" t="n">
        <f aca="false">$M155-$N155</f>
        <v>0</v>
      </c>
      <c r="R155" s="56"/>
      <c r="T155" s="59" t="s">
        <v>15</v>
      </c>
      <c r="U155" s="1" t="n">
        <f aca="false">$S155-$R155</f>
        <v>0</v>
      </c>
      <c r="V155" s="1" t="n">
        <f aca="false">IF($T155="±",$Q155*2,$Q155)</f>
        <v>0</v>
      </c>
      <c r="W155" s="60" t="str">
        <f aca="false">IFERROR($U155/ABS($V155),"N/A")</f>
        <v>N/A</v>
      </c>
      <c r="X155" s="61" t="str">
        <f aca="false">IF(OR($W155="N/A",$R155="",$S155=""),"N/A",IF($W155&gt;=4,"Not Significant",IF($W155&gt;=2,"Semi-Significant","Significant")))</f>
        <v>N/A</v>
      </c>
      <c r="Z155" s="1" t="str">
        <f aca="false">IF($D155="Z540.1 w/data",0,"")</f>
        <v/>
      </c>
      <c r="AA155" s="1" t="e">
        <f aca="false">$Y155+$Q155+$Z155</f>
        <v>#VALUE!</v>
      </c>
      <c r="AB155" s="1" t="n">
        <f aca="false">$N155+$Q155</f>
        <v>0</v>
      </c>
      <c r="AC155" s="1" t="str">
        <f aca="false">IF($Y155="","",IF(AND($AA155&gt;=$R155,$AA155&lt;=$S155),"Pass","Fail"))</f>
        <v/>
      </c>
      <c r="AD155" s="1" t="str">
        <f aca="false">IF($Y155="","",IF($AA155&gt;$R155,"Pass","Fail"))</f>
        <v/>
      </c>
      <c r="AE155" s="1" t="str">
        <f aca="false">IF($Y155="","",IF($AA155&gt;=$R155,"Pass","Fail"))</f>
        <v/>
      </c>
      <c r="AF155" s="1" t="str">
        <f aca="false">IF($Y155="","",IF($AA155&lt;=$S155,"Pass","Fail"))</f>
        <v/>
      </c>
      <c r="AG155" s="1" t="str">
        <f aca="false">IF($Y155="","",IF($AA155&lt;$S155,"Pass","Fail"))</f>
        <v/>
      </c>
      <c r="AH155" s="23" t="str">
        <f aca="true">INDIRECT(CHOOSE(MATCH($T155,{"±","&gt;","≥","≤","&lt;"},0), "AC", "AD", "AE", "AF", "AG") &amp; ROW())</f>
        <v/>
      </c>
      <c r="AI155" s="56" t="str">
        <f aca="false">IF($X155="Not Significant","No Further Action Required",
IF($AH155="","",
IF(AND($AH155="Pass",$L155="0 - Passed "),"Analysis performed; no further action required.",
IF(AND($AH155="Fail",$L155="1 - Failed "),"Analysis performed; no further action required.",
IF(AND($AH155="Pass",$L155="2 - Limited In Use "),"Analysis performed; no further action required.",
IF(AND($AH155="Fail",$L155="3 - Adjusted "),"Analysis performed; no further action required.",
"Unit fails analysis; TSM determination required."))))))</f>
        <v/>
      </c>
      <c r="AJ155" s="58"/>
    </row>
    <row r="156" customFormat="false" ht="15" hidden="false" customHeight="false" outlineLevel="0" collapsed="false">
      <c r="A156" s="56"/>
      <c r="E156" s="57" t="str">
        <f aca="false">IF(AND($F156="",$G156=""),"",IF($G156="",$F156,HYPERLINK($G156,$F156)))</f>
        <v/>
      </c>
      <c r="H156" s="1" t="str">
        <f aca="false">IF($I156="","None Attached",IF(LEFT($I156,5)="https",HYPERLINK($I156,"Datasheet"),HYPERLINK(_xlfn.CONCAT("https://",$I156),"Datasheet")))</f>
        <v>None Attached</v>
      </c>
      <c r="M156" s="56"/>
      <c r="P156" s="58"/>
      <c r="Q156" s="1" t="n">
        <f aca="false">$M156-$N156</f>
        <v>0</v>
      </c>
      <c r="R156" s="56"/>
      <c r="T156" s="59" t="s">
        <v>15</v>
      </c>
      <c r="U156" s="1" t="n">
        <f aca="false">$S156-$R156</f>
        <v>0</v>
      </c>
      <c r="V156" s="1" t="n">
        <f aca="false">IF($T156="±",$Q156*2,$Q156)</f>
        <v>0</v>
      </c>
      <c r="W156" s="60" t="str">
        <f aca="false">IFERROR($U156/ABS($V156),"N/A")</f>
        <v>N/A</v>
      </c>
      <c r="X156" s="61" t="str">
        <f aca="false">IF(OR($W156="N/A",$R156="",$S156=""),"N/A",IF($W156&gt;=4,"Not Significant",IF($W156&gt;=2,"Semi-Significant","Significant")))</f>
        <v>N/A</v>
      </c>
      <c r="Z156" s="1" t="str">
        <f aca="false">IF($D156="Z540.1 w/data",0,"")</f>
        <v/>
      </c>
      <c r="AA156" s="1" t="e">
        <f aca="false">$Y156+$Q156+$Z156</f>
        <v>#VALUE!</v>
      </c>
      <c r="AB156" s="1" t="n">
        <f aca="false">$N156+$Q156</f>
        <v>0</v>
      </c>
      <c r="AC156" s="1" t="str">
        <f aca="false">IF($Y156="","",IF(AND($AA156&gt;=$R156,$AA156&lt;=$S156),"Pass","Fail"))</f>
        <v/>
      </c>
      <c r="AD156" s="1" t="str">
        <f aca="false">IF($Y156="","",IF($AA156&gt;$R156,"Pass","Fail"))</f>
        <v/>
      </c>
      <c r="AE156" s="1" t="str">
        <f aca="false">IF($Y156="","",IF($AA156&gt;=$R156,"Pass","Fail"))</f>
        <v/>
      </c>
      <c r="AF156" s="1" t="str">
        <f aca="false">IF($Y156="","",IF($AA156&lt;=$S156,"Pass","Fail"))</f>
        <v/>
      </c>
      <c r="AG156" s="1" t="str">
        <f aca="false">IF($Y156="","",IF($AA156&lt;$S156,"Pass","Fail"))</f>
        <v/>
      </c>
      <c r="AH156" s="23" t="str">
        <f aca="true">INDIRECT(CHOOSE(MATCH($T156,{"±","&gt;","≥","≤","&lt;"},0), "AC", "AD", "AE", "AF", "AG") &amp; ROW())</f>
        <v/>
      </c>
      <c r="AI156" s="56" t="str">
        <f aca="false">IF($X156="Not Significant","No Further Action Required",
IF($AH156="","",
IF(AND($AH156="Pass",$L156="0 - Passed "),"Analysis performed; no further action required.",
IF(AND($AH156="Fail",$L156="1 - Failed "),"Analysis performed; no further action required.",
IF(AND($AH156="Pass",$L156="2 - Limited In Use "),"Analysis performed; no further action required.",
IF(AND($AH156="Fail",$L156="3 - Adjusted "),"Analysis performed; no further action required.",
"Unit fails analysis; TSM determination required."))))))</f>
        <v/>
      </c>
      <c r="AJ156" s="58"/>
    </row>
    <row r="157" customFormat="false" ht="15" hidden="false" customHeight="false" outlineLevel="0" collapsed="false">
      <c r="A157" s="56"/>
      <c r="E157" s="57" t="str">
        <f aca="false">IF(AND($F157="",$G157=""),"",IF($G157="",$F157,HYPERLINK($G157,$F157)))</f>
        <v/>
      </c>
      <c r="H157" s="1" t="str">
        <f aca="false">IF($I157="","None Attached",IF(LEFT($I157,5)="https",HYPERLINK($I157,"Datasheet"),HYPERLINK(_xlfn.CONCAT("https://",$I157),"Datasheet")))</f>
        <v>None Attached</v>
      </c>
      <c r="M157" s="56"/>
      <c r="P157" s="58"/>
      <c r="Q157" s="1" t="n">
        <f aca="false">$M157-$N157</f>
        <v>0</v>
      </c>
      <c r="R157" s="56"/>
      <c r="T157" s="59" t="s">
        <v>15</v>
      </c>
      <c r="U157" s="1" t="n">
        <f aca="false">$S157-$R157</f>
        <v>0</v>
      </c>
      <c r="V157" s="1" t="n">
        <f aca="false">IF($T157="±",$Q157*2,$Q157)</f>
        <v>0</v>
      </c>
      <c r="W157" s="60" t="str">
        <f aca="false">IFERROR($U157/ABS($V157),"N/A")</f>
        <v>N/A</v>
      </c>
      <c r="X157" s="61" t="str">
        <f aca="false">IF(OR($W157="N/A",$R157="",$S157=""),"N/A",IF($W157&gt;=4,"Not Significant",IF($W157&gt;=2,"Semi-Significant","Significant")))</f>
        <v>N/A</v>
      </c>
      <c r="Z157" s="1" t="str">
        <f aca="false">IF($D157="Z540.1 w/data",0,"")</f>
        <v/>
      </c>
      <c r="AA157" s="1" t="e">
        <f aca="false">$Y157+$Q157+$Z157</f>
        <v>#VALUE!</v>
      </c>
      <c r="AB157" s="1" t="n">
        <f aca="false">$N157+$Q157</f>
        <v>0</v>
      </c>
      <c r="AC157" s="1" t="str">
        <f aca="false">IF($Y157="","",IF(AND($AA157&gt;=$R157,$AA157&lt;=$S157),"Pass","Fail"))</f>
        <v/>
      </c>
      <c r="AD157" s="1" t="str">
        <f aca="false">IF($Y157="","",IF($AA157&gt;$R157,"Pass","Fail"))</f>
        <v/>
      </c>
      <c r="AE157" s="1" t="str">
        <f aca="false">IF($Y157="","",IF($AA157&gt;=$R157,"Pass","Fail"))</f>
        <v/>
      </c>
      <c r="AF157" s="1" t="str">
        <f aca="false">IF($Y157="","",IF($AA157&lt;=$S157,"Pass","Fail"))</f>
        <v/>
      </c>
      <c r="AG157" s="1" t="str">
        <f aca="false">IF($Y157="","",IF($AA157&lt;$S157,"Pass","Fail"))</f>
        <v/>
      </c>
      <c r="AH157" s="23" t="str">
        <f aca="true">INDIRECT(CHOOSE(MATCH($T157,{"±","&gt;","≥","≤","&lt;"},0), "AC", "AD", "AE", "AF", "AG") &amp; ROW())</f>
        <v/>
      </c>
      <c r="AI157" s="56" t="str">
        <f aca="false">IF($X157="Not Significant","No Further Action Required",
IF($AH157="","",
IF(AND($AH157="Pass",$L157="0 - Passed "),"Analysis performed; no further action required.",
IF(AND($AH157="Fail",$L157="1 - Failed "),"Analysis performed; no further action required.",
IF(AND($AH157="Pass",$L157="2 - Limited In Use "),"Analysis performed; no further action required.",
IF(AND($AH157="Fail",$L157="3 - Adjusted "),"Analysis performed; no further action required.",
"Unit fails analysis; TSM determination required."))))))</f>
        <v/>
      </c>
      <c r="AJ157" s="58"/>
    </row>
    <row r="158" customFormat="false" ht="15" hidden="false" customHeight="false" outlineLevel="0" collapsed="false">
      <c r="A158" s="56"/>
      <c r="E158" s="57" t="str">
        <f aca="false">IF(AND($F158="",$G158=""),"",IF($G158="",$F158,HYPERLINK($G158,$F158)))</f>
        <v/>
      </c>
      <c r="H158" s="1" t="str">
        <f aca="false">IF($I158="","None Attached",IF(LEFT($I158,5)="https",HYPERLINK($I158,"Datasheet"),HYPERLINK(_xlfn.CONCAT("https://",$I158),"Datasheet")))</f>
        <v>None Attached</v>
      </c>
      <c r="M158" s="56"/>
      <c r="P158" s="58"/>
      <c r="Q158" s="1" t="n">
        <f aca="false">$M158-$N158</f>
        <v>0</v>
      </c>
      <c r="R158" s="56"/>
      <c r="T158" s="59" t="s">
        <v>15</v>
      </c>
      <c r="U158" s="1" t="n">
        <f aca="false">$S158-$R158</f>
        <v>0</v>
      </c>
      <c r="V158" s="1" t="n">
        <f aca="false">IF($T158="±",$Q158*2,$Q158)</f>
        <v>0</v>
      </c>
      <c r="W158" s="60" t="str">
        <f aca="false">IFERROR($U158/ABS($V158),"N/A")</f>
        <v>N/A</v>
      </c>
      <c r="X158" s="61" t="str">
        <f aca="false">IF(OR($W158="N/A",$R158="",$S158=""),"N/A",IF($W158&gt;=4,"Not Significant",IF($W158&gt;=2,"Semi-Significant","Significant")))</f>
        <v>N/A</v>
      </c>
      <c r="Z158" s="1" t="str">
        <f aca="false">IF($D158="Z540.1 w/data",0,"")</f>
        <v/>
      </c>
      <c r="AA158" s="1" t="e">
        <f aca="false">$Y158+$Q158+$Z158</f>
        <v>#VALUE!</v>
      </c>
      <c r="AB158" s="1" t="n">
        <f aca="false">$N158+$Q158</f>
        <v>0</v>
      </c>
      <c r="AC158" s="1" t="str">
        <f aca="false">IF($Y158="","",IF(AND($AA158&gt;=$R158,$AA158&lt;=$S158),"Pass","Fail"))</f>
        <v/>
      </c>
      <c r="AD158" s="1" t="str">
        <f aca="false">IF($Y158="","",IF($AA158&gt;$R158,"Pass","Fail"))</f>
        <v/>
      </c>
      <c r="AE158" s="1" t="str">
        <f aca="false">IF($Y158="","",IF($AA158&gt;=$R158,"Pass","Fail"))</f>
        <v/>
      </c>
      <c r="AF158" s="1" t="str">
        <f aca="false">IF($Y158="","",IF($AA158&lt;=$S158,"Pass","Fail"))</f>
        <v/>
      </c>
      <c r="AG158" s="1" t="str">
        <f aca="false">IF($Y158="","",IF($AA158&lt;$S158,"Pass","Fail"))</f>
        <v/>
      </c>
      <c r="AH158" s="23" t="str">
        <f aca="true">INDIRECT(CHOOSE(MATCH($T158,{"±","&gt;","≥","≤","&lt;"},0), "AC", "AD", "AE", "AF", "AG") &amp; ROW())</f>
        <v/>
      </c>
      <c r="AI158" s="56" t="str">
        <f aca="false">IF($X158="Not Significant","No Further Action Required",
IF($AH158="","",
IF(AND($AH158="Pass",$L158="0 - Passed "),"Analysis performed; no further action required.",
IF(AND($AH158="Fail",$L158="1 - Failed "),"Analysis performed; no further action required.",
IF(AND($AH158="Pass",$L158="2 - Limited In Use "),"Analysis performed; no further action required.",
IF(AND($AH158="Fail",$L158="3 - Adjusted "),"Analysis performed; no further action required.",
"Unit fails analysis; TSM determination required."))))))</f>
        <v/>
      </c>
      <c r="AJ158" s="58"/>
    </row>
    <row r="159" customFormat="false" ht="15" hidden="false" customHeight="false" outlineLevel="0" collapsed="false">
      <c r="A159" s="56"/>
      <c r="E159" s="57" t="str">
        <f aca="false">IF(AND($F159="",$G159=""),"",IF($G159="",$F159,HYPERLINK($G159,$F159)))</f>
        <v/>
      </c>
      <c r="H159" s="1" t="str">
        <f aca="false">IF($I159="","None Attached",IF(LEFT($I159,5)="https",HYPERLINK($I159,"Datasheet"),HYPERLINK(_xlfn.CONCAT("https://",$I159),"Datasheet")))</f>
        <v>None Attached</v>
      </c>
      <c r="M159" s="56"/>
      <c r="P159" s="58"/>
      <c r="Q159" s="1" t="n">
        <f aca="false">$M159-$N159</f>
        <v>0</v>
      </c>
      <c r="R159" s="56"/>
      <c r="T159" s="59" t="s">
        <v>15</v>
      </c>
      <c r="U159" s="1" t="n">
        <f aca="false">$S159-$R159</f>
        <v>0</v>
      </c>
      <c r="V159" s="1" t="n">
        <f aca="false">IF($T159="±",$Q159*2,$Q159)</f>
        <v>0</v>
      </c>
      <c r="W159" s="60" t="str">
        <f aca="false">IFERROR($U159/ABS($V159),"N/A")</f>
        <v>N/A</v>
      </c>
      <c r="X159" s="61" t="str">
        <f aca="false">IF(OR($W159="N/A",$R159="",$S159=""),"N/A",IF($W159&gt;=4,"Not Significant",IF($W159&gt;=2,"Semi-Significant","Significant")))</f>
        <v>N/A</v>
      </c>
      <c r="Z159" s="1" t="str">
        <f aca="false">IF($D159="Z540.1 w/data",0,"")</f>
        <v/>
      </c>
      <c r="AA159" s="1" t="e">
        <f aca="false">$Y159+$Q159+$Z159</f>
        <v>#VALUE!</v>
      </c>
      <c r="AB159" s="1" t="n">
        <f aca="false">$N159+$Q159</f>
        <v>0</v>
      </c>
      <c r="AC159" s="1" t="str">
        <f aca="false">IF($Y159="","",IF(AND($AA159&gt;=$R159,$AA159&lt;=$S159),"Pass","Fail"))</f>
        <v/>
      </c>
      <c r="AD159" s="1" t="str">
        <f aca="false">IF($Y159="","",IF($AA159&gt;$R159,"Pass","Fail"))</f>
        <v/>
      </c>
      <c r="AE159" s="1" t="str">
        <f aca="false">IF($Y159="","",IF($AA159&gt;=$R159,"Pass","Fail"))</f>
        <v/>
      </c>
      <c r="AF159" s="1" t="str">
        <f aca="false">IF($Y159="","",IF($AA159&lt;=$S159,"Pass","Fail"))</f>
        <v/>
      </c>
      <c r="AG159" s="1" t="str">
        <f aca="false">IF($Y159="","",IF($AA159&lt;$S159,"Pass","Fail"))</f>
        <v/>
      </c>
      <c r="AH159" s="23" t="str">
        <f aca="true">INDIRECT(CHOOSE(MATCH($T159,{"±","&gt;","≥","≤","&lt;"},0), "AC", "AD", "AE", "AF", "AG") &amp; ROW())</f>
        <v/>
      </c>
      <c r="AI159" s="56" t="str">
        <f aca="false">IF($X159="Not Significant","No Further Action Required",
IF($AH159="","",
IF(AND($AH159="Pass",$L159="0 - Passed "),"Analysis performed; no further action required.",
IF(AND($AH159="Fail",$L159="1 - Failed "),"Analysis performed; no further action required.",
IF(AND($AH159="Pass",$L159="2 - Limited In Use "),"Analysis performed; no further action required.",
IF(AND($AH159="Fail",$L159="3 - Adjusted "),"Analysis performed; no further action required.",
"Unit fails analysis; TSM determination required."))))))</f>
        <v/>
      </c>
      <c r="AJ159" s="58"/>
    </row>
    <row r="160" customFormat="false" ht="15" hidden="false" customHeight="false" outlineLevel="0" collapsed="false">
      <c r="A160" s="56"/>
      <c r="E160" s="57" t="str">
        <f aca="false">IF(AND($F160="",$G160=""),"",IF($G160="",$F160,HYPERLINK($G160,$F160)))</f>
        <v/>
      </c>
      <c r="H160" s="1" t="str">
        <f aca="false">IF($I160="","None Attached",IF(LEFT($I160,5)="https",HYPERLINK($I160,"Datasheet"),HYPERLINK(_xlfn.CONCAT("https://",$I160),"Datasheet")))</f>
        <v>None Attached</v>
      </c>
      <c r="M160" s="56"/>
      <c r="P160" s="58"/>
      <c r="Q160" s="1" t="n">
        <f aca="false">$M160-$N160</f>
        <v>0</v>
      </c>
      <c r="R160" s="56"/>
      <c r="T160" s="59" t="s">
        <v>15</v>
      </c>
      <c r="U160" s="1" t="n">
        <f aca="false">$S160-$R160</f>
        <v>0</v>
      </c>
      <c r="V160" s="1" t="n">
        <f aca="false">IF($T160="±",$Q160*2,$Q160)</f>
        <v>0</v>
      </c>
      <c r="W160" s="60" t="str">
        <f aca="false">IFERROR($U160/ABS($V160),"N/A")</f>
        <v>N/A</v>
      </c>
      <c r="X160" s="61" t="str">
        <f aca="false">IF(OR($W160="N/A",$R160="",$S160=""),"N/A",IF($W160&gt;=4,"Not Significant",IF($W160&gt;=2,"Semi-Significant","Significant")))</f>
        <v>N/A</v>
      </c>
      <c r="Z160" s="1" t="str">
        <f aca="false">IF($D160="Z540.1 w/data",0,"")</f>
        <v/>
      </c>
      <c r="AA160" s="1" t="e">
        <f aca="false">$Y160+$Q160+$Z160</f>
        <v>#VALUE!</v>
      </c>
      <c r="AB160" s="1" t="n">
        <f aca="false">$N160+$Q160</f>
        <v>0</v>
      </c>
      <c r="AC160" s="1" t="str">
        <f aca="false">IF($Y160="","",IF(AND($AA160&gt;=$R160,$AA160&lt;=$S160),"Pass","Fail"))</f>
        <v/>
      </c>
      <c r="AD160" s="1" t="str">
        <f aca="false">IF($Y160="","",IF($AA160&gt;$R160,"Pass","Fail"))</f>
        <v/>
      </c>
      <c r="AE160" s="1" t="str">
        <f aca="false">IF($Y160="","",IF($AA160&gt;=$R160,"Pass","Fail"))</f>
        <v/>
      </c>
      <c r="AF160" s="1" t="str">
        <f aca="false">IF($Y160="","",IF($AA160&lt;=$S160,"Pass","Fail"))</f>
        <v/>
      </c>
      <c r="AG160" s="1" t="str">
        <f aca="false">IF($Y160="","",IF($AA160&lt;$S160,"Pass","Fail"))</f>
        <v/>
      </c>
      <c r="AH160" s="23" t="str">
        <f aca="true">INDIRECT(CHOOSE(MATCH($T160,{"±","&gt;","≥","≤","&lt;"},0), "AC", "AD", "AE", "AF", "AG") &amp; ROW())</f>
        <v/>
      </c>
      <c r="AI160" s="56" t="str">
        <f aca="false">IF($X160="Not Significant","No Further Action Required",
IF($AH160="","",
IF(AND($AH160="Pass",$L160="0 - Passed "),"Analysis performed; no further action required.",
IF(AND($AH160="Fail",$L160="1 - Failed "),"Analysis performed; no further action required.",
IF(AND($AH160="Pass",$L160="2 - Limited In Use "),"Analysis performed; no further action required.",
IF(AND($AH160="Fail",$L160="3 - Adjusted "),"Analysis performed; no further action required.",
"Unit fails analysis; TSM determination required."))))))</f>
        <v/>
      </c>
      <c r="AJ160" s="58"/>
    </row>
    <row r="161" customFormat="false" ht="15" hidden="false" customHeight="false" outlineLevel="0" collapsed="false">
      <c r="A161" s="56"/>
      <c r="E161" s="57" t="str">
        <f aca="false">IF(AND($F161="",$G161=""),"",IF($G161="",$F161,HYPERLINK($G161,$F161)))</f>
        <v/>
      </c>
      <c r="H161" s="1" t="str">
        <f aca="false">IF($I161="","None Attached",IF(LEFT($I161,5)="https",HYPERLINK($I161,"Datasheet"),HYPERLINK(_xlfn.CONCAT("https://",$I161),"Datasheet")))</f>
        <v>None Attached</v>
      </c>
      <c r="M161" s="56"/>
      <c r="P161" s="58"/>
      <c r="Q161" s="1" t="n">
        <f aca="false">$M161-$N161</f>
        <v>0</v>
      </c>
      <c r="R161" s="56"/>
      <c r="T161" s="59" t="s">
        <v>15</v>
      </c>
      <c r="U161" s="1" t="n">
        <f aca="false">$S161-$R161</f>
        <v>0</v>
      </c>
      <c r="V161" s="1" t="n">
        <f aca="false">IF($T161="±",$Q161*2,$Q161)</f>
        <v>0</v>
      </c>
      <c r="W161" s="60" t="str">
        <f aca="false">IFERROR($U161/ABS($V161),"N/A")</f>
        <v>N/A</v>
      </c>
      <c r="X161" s="61" t="str">
        <f aca="false">IF(OR($W161="N/A",$R161="",$S161=""),"N/A",IF($W161&gt;=4,"Not Significant",IF($W161&gt;=2,"Semi-Significant","Significant")))</f>
        <v>N/A</v>
      </c>
      <c r="Z161" s="1" t="str">
        <f aca="false">IF($D161="Z540.1 w/data",0,"")</f>
        <v/>
      </c>
      <c r="AA161" s="1" t="e">
        <f aca="false">$Y161+$Q161+$Z161</f>
        <v>#VALUE!</v>
      </c>
      <c r="AB161" s="1" t="n">
        <f aca="false">$N161+$Q161</f>
        <v>0</v>
      </c>
      <c r="AC161" s="1" t="str">
        <f aca="false">IF($Y161="","",IF(AND($AA161&gt;=$R161,$AA161&lt;=$S161),"Pass","Fail"))</f>
        <v/>
      </c>
      <c r="AD161" s="1" t="str">
        <f aca="false">IF($Y161="","",IF($AA161&gt;$R161,"Pass","Fail"))</f>
        <v/>
      </c>
      <c r="AE161" s="1" t="str">
        <f aca="false">IF($Y161="","",IF($AA161&gt;=$R161,"Pass","Fail"))</f>
        <v/>
      </c>
      <c r="AF161" s="1" t="str">
        <f aca="false">IF($Y161="","",IF($AA161&lt;=$S161,"Pass","Fail"))</f>
        <v/>
      </c>
      <c r="AG161" s="1" t="str">
        <f aca="false">IF($Y161="","",IF($AA161&lt;$S161,"Pass","Fail"))</f>
        <v/>
      </c>
      <c r="AH161" s="23" t="str">
        <f aca="true">INDIRECT(CHOOSE(MATCH($T161,{"±","&gt;","≥","≤","&lt;"},0), "AC", "AD", "AE", "AF", "AG") &amp; ROW())</f>
        <v/>
      </c>
      <c r="AI161" s="56" t="str">
        <f aca="false">IF($X161="Not Significant","No Further Action Required",
IF($AH161="","",
IF(AND($AH161="Pass",$L161="0 - Passed "),"Analysis performed; no further action required.",
IF(AND($AH161="Fail",$L161="1 - Failed "),"Analysis performed; no further action required.",
IF(AND($AH161="Pass",$L161="2 - Limited In Use "),"Analysis performed; no further action required.",
IF(AND($AH161="Fail",$L161="3 - Adjusted "),"Analysis performed; no further action required.",
"Unit fails analysis; TSM determination required."))))))</f>
        <v/>
      </c>
      <c r="AJ161" s="58"/>
    </row>
    <row r="162" customFormat="false" ht="15" hidden="false" customHeight="false" outlineLevel="0" collapsed="false">
      <c r="A162" s="56"/>
      <c r="E162" s="57" t="str">
        <f aca="false">IF(AND($F162="",$G162=""),"",IF($G162="",$F162,HYPERLINK($G162,$F162)))</f>
        <v/>
      </c>
      <c r="H162" s="1" t="str">
        <f aca="false">IF($I162="","None Attached",IF(LEFT($I162,5)="https",HYPERLINK($I162,"Datasheet"),HYPERLINK(_xlfn.CONCAT("https://",$I162),"Datasheet")))</f>
        <v>None Attached</v>
      </c>
      <c r="M162" s="56"/>
      <c r="P162" s="58"/>
      <c r="Q162" s="1" t="n">
        <f aca="false">$M162-$N162</f>
        <v>0</v>
      </c>
      <c r="R162" s="56"/>
      <c r="T162" s="59" t="s">
        <v>15</v>
      </c>
      <c r="U162" s="1" t="n">
        <f aca="false">$S162-$R162</f>
        <v>0</v>
      </c>
      <c r="V162" s="1" t="n">
        <f aca="false">IF($T162="±",$Q162*2,$Q162)</f>
        <v>0</v>
      </c>
      <c r="W162" s="60" t="str">
        <f aca="false">IFERROR($U162/ABS($V162),"N/A")</f>
        <v>N/A</v>
      </c>
      <c r="X162" s="61" t="str">
        <f aca="false">IF(OR($W162="N/A",$R162="",$S162=""),"N/A",IF($W162&gt;=4,"Not Significant",IF($W162&gt;=2,"Semi-Significant","Significant")))</f>
        <v>N/A</v>
      </c>
      <c r="Z162" s="1" t="str">
        <f aca="false">IF($D162="Z540.1 w/data",0,"")</f>
        <v/>
      </c>
      <c r="AA162" s="1" t="e">
        <f aca="false">$Y162+$Q162+$Z162</f>
        <v>#VALUE!</v>
      </c>
      <c r="AB162" s="1" t="n">
        <f aca="false">$N162+$Q162</f>
        <v>0</v>
      </c>
      <c r="AC162" s="1" t="str">
        <f aca="false">IF($Y162="","",IF(AND($AA162&gt;=$R162,$AA162&lt;=$S162),"Pass","Fail"))</f>
        <v/>
      </c>
      <c r="AD162" s="1" t="str">
        <f aca="false">IF($Y162="","",IF($AA162&gt;$R162,"Pass","Fail"))</f>
        <v/>
      </c>
      <c r="AE162" s="1" t="str">
        <f aca="false">IF($Y162="","",IF($AA162&gt;=$R162,"Pass","Fail"))</f>
        <v/>
      </c>
      <c r="AF162" s="1" t="str">
        <f aca="false">IF($Y162="","",IF($AA162&lt;=$S162,"Pass","Fail"))</f>
        <v/>
      </c>
      <c r="AG162" s="1" t="str">
        <f aca="false">IF($Y162="","",IF($AA162&lt;$S162,"Pass","Fail"))</f>
        <v/>
      </c>
      <c r="AH162" s="23" t="str">
        <f aca="true">INDIRECT(CHOOSE(MATCH($T162,{"±","&gt;","≥","≤","&lt;"},0), "AC", "AD", "AE", "AF", "AG") &amp; ROW())</f>
        <v/>
      </c>
      <c r="AI162" s="56" t="str">
        <f aca="false">IF($X162="Not Significant","No Further Action Required",
IF($AH162="","",
IF(AND($AH162="Pass",$L162="0 - Passed "),"Analysis performed; no further action required.",
IF(AND($AH162="Fail",$L162="1 - Failed "),"Analysis performed; no further action required.",
IF(AND($AH162="Pass",$L162="2 - Limited In Use "),"Analysis performed; no further action required.",
IF(AND($AH162="Fail",$L162="3 - Adjusted "),"Analysis performed; no further action required.",
"Unit fails analysis; TSM determination required."))))))</f>
        <v/>
      </c>
      <c r="AJ162" s="58"/>
    </row>
    <row r="163" customFormat="false" ht="15" hidden="false" customHeight="false" outlineLevel="0" collapsed="false">
      <c r="A163" s="56"/>
      <c r="E163" s="57" t="str">
        <f aca="false">IF(AND($F163="",$G163=""),"",IF($G163="",$F163,HYPERLINK($G163,$F163)))</f>
        <v/>
      </c>
      <c r="H163" s="1" t="str">
        <f aca="false">IF($I163="","None Attached",IF(LEFT($I163,5)="https",HYPERLINK($I163,"Datasheet"),HYPERLINK(_xlfn.CONCAT("https://",$I163),"Datasheet")))</f>
        <v>None Attached</v>
      </c>
      <c r="M163" s="56"/>
      <c r="P163" s="58"/>
      <c r="Q163" s="1" t="n">
        <f aca="false">$M163-$N163</f>
        <v>0</v>
      </c>
      <c r="R163" s="56"/>
      <c r="T163" s="59" t="s">
        <v>15</v>
      </c>
      <c r="U163" s="1" t="n">
        <f aca="false">$S163-$R163</f>
        <v>0</v>
      </c>
      <c r="V163" s="1" t="n">
        <f aca="false">IF($T163="±",$Q163*2,$Q163)</f>
        <v>0</v>
      </c>
      <c r="W163" s="60" t="str">
        <f aca="false">IFERROR($U163/ABS($V163),"N/A")</f>
        <v>N/A</v>
      </c>
      <c r="X163" s="61" t="str">
        <f aca="false">IF(OR($W163="N/A",$R163="",$S163=""),"N/A",IF($W163&gt;=4,"Not Significant",IF($W163&gt;=2,"Semi-Significant","Significant")))</f>
        <v>N/A</v>
      </c>
      <c r="Z163" s="1" t="str">
        <f aca="false">IF($D163="Z540.1 w/data",0,"")</f>
        <v/>
      </c>
      <c r="AA163" s="1" t="e">
        <f aca="false">$Y163+$Q163+$Z163</f>
        <v>#VALUE!</v>
      </c>
      <c r="AB163" s="1" t="n">
        <f aca="false">$N163+$Q163</f>
        <v>0</v>
      </c>
      <c r="AC163" s="1" t="str">
        <f aca="false">IF($Y163="","",IF(AND($AA163&gt;=$R163,$AA163&lt;=$S163),"Pass","Fail"))</f>
        <v/>
      </c>
      <c r="AD163" s="1" t="str">
        <f aca="false">IF($Y163="","",IF($AA163&gt;$R163,"Pass","Fail"))</f>
        <v/>
      </c>
      <c r="AE163" s="1" t="str">
        <f aca="false">IF($Y163="","",IF($AA163&gt;=$R163,"Pass","Fail"))</f>
        <v/>
      </c>
      <c r="AF163" s="1" t="str">
        <f aca="false">IF($Y163="","",IF($AA163&lt;=$S163,"Pass","Fail"))</f>
        <v/>
      </c>
      <c r="AG163" s="1" t="str">
        <f aca="false">IF($Y163="","",IF($AA163&lt;$S163,"Pass","Fail"))</f>
        <v/>
      </c>
      <c r="AH163" s="23" t="str">
        <f aca="true">INDIRECT(CHOOSE(MATCH($T163,{"±","&gt;","≥","≤","&lt;"},0), "AC", "AD", "AE", "AF", "AG") &amp; ROW())</f>
        <v/>
      </c>
      <c r="AI163" s="56" t="str">
        <f aca="false">IF($X163="Not Significant","No Further Action Required",
IF($AH163="","",
IF(AND($AH163="Pass",$L163="0 - Passed "),"Analysis performed; no further action required.",
IF(AND($AH163="Fail",$L163="1 - Failed "),"Analysis performed; no further action required.",
IF(AND($AH163="Pass",$L163="2 - Limited In Use "),"Analysis performed; no further action required.",
IF(AND($AH163="Fail",$L163="3 - Adjusted "),"Analysis performed; no further action required.",
"Unit fails analysis; TSM determination required."))))))</f>
        <v/>
      </c>
      <c r="AJ163" s="58"/>
    </row>
    <row r="164" customFormat="false" ht="15" hidden="false" customHeight="false" outlineLevel="0" collapsed="false">
      <c r="A164" s="56"/>
      <c r="E164" s="57" t="str">
        <f aca="false">IF(AND($F164="",$G164=""),"",IF($G164="",$F164,HYPERLINK($G164,$F164)))</f>
        <v/>
      </c>
      <c r="H164" s="1" t="str">
        <f aca="false">IF($I164="","None Attached",IF(LEFT($I164,5)="https",HYPERLINK($I164,"Datasheet"),HYPERLINK(_xlfn.CONCAT("https://",$I164),"Datasheet")))</f>
        <v>None Attached</v>
      </c>
      <c r="M164" s="56"/>
      <c r="P164" s="58"/>
      <c r="Q164" s="1" t="n">
        <f aca="false">$M164-$N164</f>
        <v>0</v>
      </c>
      <c r="R164" s="56"/>
      <c r="T164" s="59" t="s">
        <v>15</v>
      </c>
      <c r="U164" s="1" t="n">
        <f aca="false">$S164-$R164</f>
        <v>0</v>
      </c>
      <c r="V164" s="1" t="n">
        <f aca="false">IF($T164="±",$Q164*2,$Q164)</f>
        <v>0</v>
      </c>
      <c r="W164" s="60" t="str">
        <f aca="false">IFERROR($U164/ABS($V164),"N/A")</f>
        <v>N/A</v>
      </c>
      <c r="X164" s="61" t="str">
        <f aca="false">IF(OR($W164="N/A",$R164="",$S164=""),"N/A",IF($W164&gt;=4,"Not Significant",IF($W164&gt;=2,"Semi-Significant","Significant")))</f>
        <v>N/A</v>
      </c>
      <c r="Z164" s="1" t="str">
        <f aca="false">IF($D164="Z540.1 w/data",0,"")</f>
        <v/>
      </c>
      <c r="AA164" s="1" t="e">
        <f aca="false">$Y164+$Q164+$Z164</f>
        <v>#VALUE!</v>
      </c>
      <c r="AB164" s="1" t="n">
        <f aca="false">$N164+$Q164</f>
        <v>0</v>
      </c>
      <c r="AC164" s="1" t="str">
        <f aca="false">IF($Y164="","",IF(AND($AA164&gt;=$R164,$AA164&lt;=$S164),"Pass","Fail"))</f>
        <v/>
      </c>
      <c r="AD164" s="1" t="str">
        <f aca="false">IF($Y164="","",IF($AA164&gt;$R164,"Pass","Fail"))</f>
        <v/>
      </c>
      <c r="AE164" s="1" t="str">
        <f aca="false">IF($Y164="","",IF($AA164&gt;=$R164,"Pass","Fail"))</f>
        <v/>
      </c>
      <c r="AF164" s="1" t="str">
        <f aca="false">IF($Y164="","",IF($AA164&lt;=$S164,"Pass","Fail"))</f>
        <v/>
      </c>
      <c r="AG164" s="1" t="str">
        <f aca="false">IF($Y164="","",IF($AA164&lt;$S164,"Pass","Fail"))</f>
        <v/>
      </c>
      <c r="AH164" s="23" t="str">
        <f aca="true">INDIRECT(CHOOSE(MATCH($T164,{"±","&gt;","≥","≤","&lt;"},0), "AC", "AD", "AE", "AF", "AG") &amp; ROW())</f>
        <v/>
      </c>
      <c r="AI164" s="56" t="str">
        <f aca="false">IF($X164="Not Significant","No Further Action Required",
IF($AH164="","",
IF(AND($AH164="Pass",$L164="0 - Passed "),"Analysis performed; no further action required.",
IF(AND($AH164="Fail",$L164="1 - Failed "),"Analysis performed; no further action required.",
IF(AND($AH164="Pass",$L164="2 - Limited In Use "),"Analysis performed; no further action required.",
IF(AND($AH164="Fail",$L164="3 - Adjusted "),"Analysis performed; no further action required.",
"Unit fails analysis; TSM determination required."))))))</f>
        <v/>
      </c>
      <c r="AJ164" s="58"/>
    </row>
    <row r="165" customFormat="false" ht="15" hidden="false" customHeight="false" outlineLevel="0" collapsed="false">
      <c r="A165" s="56"/>
      <c r="E165" s="57" t="str">
        <f aca="false">IF(AND($F165="",$G165=""),"",IF($G165="",$F165,HYPERLINK($G165,$F165)))</f>
        <v/>
      </c>
      <c r="H165" s="1" t="str">
        <f aca="false">IF($I165="","None Attached",IF(LEFT($I165,5)="https",HYPERLINK($I165,"Datasheet"),HYPERLINK(_xlfn.CONCAT("https://",$I165),"Datasheet")))</f>
        <v>None Attached</v>
      </c>
      <c r="M165" s="56"/>
      <c r="P165" s="58"/>
      <c r="Q165" s="1" t="n">
        <f aca="false">$M165-$N165</f>
        <v>0</v>
      </c>
      <c r="R165" s="56"/>
      <c r="T165" s="59" t="s">
        <v>15</v>
      </c>
      <c r="U165" s="1" t="n">
        <f aca="false">$S165-$R165</f>
        <v>0</v>
      </c>
      <c r="V165" s="1" t="n">
        <f aca="false">IF($T165="±",$Q165*2,$Q165)</f>
        <v>0</v>
      </c>
      <c r="W165" s="60" t="str">
        <f aca="false">IFERROR($U165/ABS($V165),"N/A")</f>
        <v>N/A</v>
      </c>
      <c r="X165" s="61" t="str">
        <f aca="false">IF(OR($W165="N/A",$R165="",$S165=""),"N/A",IF($W165&gt;=4,"Not Significant",IF($W165&gt;=2,"Semi-Significant","Significant")))</f>
        <v>N/A</v>
      </c>
      <c r="Z165" s="1" t="str">
        <f aca="false">IF($D165="Z540.1 w/data",0,"")</f>
        <v/>
      </c>
      <c r="AA165" s="1" t="e">
        <f aca="false">$Y165+$Q165+$Z165</f>
        <v>#VALUE!</v>
      </c>
      <c r="AB165" s="1" t="n">
        <f aca="false">$N165+$Q165</f>
        <v>0</v>
      </c>
      <c r="AC165" s="1" t="str">
        <f aca="false">IF($Y165="","",IF(AND($AA165&gt;=$R165,$AA165&lt;=$S165),"Pass","Fail"))</f>
        <v/>
      </c>
      <c r="AD165" s="1" t="str">
        <f aca="false">IF($Y165="","",IF($AA165&gt;$R165,"Pass","Fail"))</f>
        <v/>
      </c>
      <c r="AE165" s="1" t="str">
        <f aca="false">IF($Y165="","",IF($AA165&gt;=$R165,"Pass","Fail"))</f>
        <v/>
      </c>
      <c r="AF165" s="1" t="str">
        <f aca="false">IF($Y165="","",IF($AA165&lt;=$S165,"Pass","Fail"))</f>
        <v/>
      </c>
      <c r="AG165" s="1" t="str">
        <f aca="false">IF($Y165="","",IF($AA165&lt;$S165,"Pass","Fail"))</f>
        <v/>
      </c>
      <c r="AH165" s="23" t="str">
        <f aca="true">INDIRECT(CHOOSE(MATCH($T165,{"±","&gt;","≥","≤","&lt;"},0), "AC", "AD", "AE", "AF", "AG") &amp; ROW())</f>
        <v/>
      </c>
      <c r="AI165" s="56" t="str">
        <f aca="false">IF($X165="Not Significant","No Further Action Required",
IF($AH165="","",
IF(AND($AH165="Pass",$L165="0 - Passed "),"Analysis performed; no further action required.",
IF(AND($AH165="Fail",$L165="1 - Failed "),"Analysis performed; no further action required.",
IF(AND($AH165="Pass",$L165="2 - Limited In Use "),"Analysis performed; no further action required.",
IF(AND($AH165="Fail",$L165="3 - Adjusted "),"Analysis performed; no further action required.",
"Unit fails analysis; TSM determination required."))))))</f>
        <v/>
      </c>
      <c r="AJ165" s="58"/>
    </row>
    <row r="166" customFormat="false" ht="15" hidden="false" customHeight="false" outlineLevel="0" collapsed="false">
      <c r="A166" s="56"/>
      <c r="E166" s="57" t="str">
        <f aca="false">IF(AND($F166="",$G166=""),"",IF($G166="",$F166,HYPERLINK($G166,$F166)))</f>
        <v/>
      </c>
      <c r="H166" s="1" t="str">
        <f aca="false">IF($I166="","None Attached",IF(LEFT($I166,5)="https",HYPERLINK($I166,"Datasheet"),HYPERLINK(_xlfn.CONCAT("https://",$I166),"Datasheet")))</f>
        <v>None Attached</v>
      </c>
      <c r="M166" s="56"/>
      <c r="P166" s="58"/>
      <c r="Q166" s="1" t="n">
        <f aca="false">$M166-$N166</f>
        <v>0</v>
      </c>
      <c r="R166" s="56"/>
      <c r="T166" s="59" t="s">
        <v>15</v>
      </c>
      <c r="U166" s="1" t="n">
        <f aca="false">$S166-$R166</f>
        <v>0</v>
      </c>
      <c r="V166" s="1" t="n">
        <f aca="false">IF($T166="±",$Q166*2,$Q166)</f>
        <v>0</v>
      </c>
      <c r="W166" s="60" t="str">
        <f aca="false">IFERROR($U166/ABS($V166),"N/A")</f>
        <v>N/A</v>
      </c>
      <c r="X166" s="61" t="str">
        <f aca="false">IF(OR($W166="N/A",$R166="",$S166=""),"N/A",IF($W166&gt;=4,"Not Significant",IF($W166&gt;=2,"Semi-Significant","Significant")))</f>
        <v>N/A</v>
      </c>
      <c r="Z166" s="1" t="str">
        <f aca="false">IF($D166="Z540.1 w/data",0,"")</f>
        <v/>
      </c>
      <c r="AA166" s="1" t="e">
        <f aca="false">$Y166+$Q166+$Z166</f>
        <v>#VALUE!</v>
      </c>
      <c r="AB166" s="1" t="n">
        <f aca="false">$N166+$Q166</f>
        <v>0</v>
      </c>
      <c r="AC166" s="1" t="str">
        <f aca="false">IF($Y166="","",IF(AND($AA166&gt;=$R166,$AA166&lt;=$S166),"Pass","Fail"))</f>
        <v/>
      </c>
      <c r="AD166" s="1" t="str">
        <f aca="false">IF($Y166="","",IF($AA166&gt;$R166,"Pass","Fail"))</f>
        <v/>
      </c>
      <c r="AE166" s="1" t="str">
        <f aca="false">IF($Y166="","",IF($AA166&gt;=$R166,"Pass","Fail"))</f>
        <v/>
      </c>
      <c r="AF166" s="1" t="str">
        <f aca="false">IF($Y166="","",IF($AA166&lt;=$S166,"Pass","Fail"))</f>
        <v/>
      </c>
      <c r="AG166" s="1" t="str">
        <f aca="false">IF($Y166="","",IF($AA166&lt;$S166,"Pass","Fail"))</f>
        <v/>
      </c>
      <c r="AH166" s="23" t="str">
        <f aca="true">INDIRECT(CHOOSE(MATCH($T166,{"±","&gt;","≥","≤","&lt;"},0), "AC", "AD", "AE", "AF", "AG") &amp; ROW())</f>
        <v/>
      </c>
      <c r="AI166" s="56" t="str">
        <f aca="false">IF($X166="Not Significant","No Further Action Required",
IF($AH166="","",
IF(AND($AH166="Pass",$L166="0 - Passed "),"Analysis performed; no further action required.",
IF(AND($AH166="Fail",$L166="1 - Failed "),"Analysis performed; no further action required.",
IF(AND($AH166="Pass",$L166="2 - Limited In Use "),"Analysis performed; no further action required.",
IF(AND($AH166="Fail",$L166="3 - Adjusted "),"Analysis performed; no further action required.",
"Unit fails analysis; TSM determination required."))))))</f>
        <v/>
      </c>
      <c r="AJ166" s="58"/>
    </row>
    <row r="167" customFormat="false" ht="15" hidden="false" customHeight="false" outlineLevel="0" collapsed="false">
      <c r="A167" s="56"/>
      <c r="E167" s="57" t="str">
        <f aca="false">IF(AND($F167="",$G167=""),"",IF($G167="",$F167,HYPERLINK($G167,$F167)))</f>
        <v/>
      </c>
      <c r="H167" s="1" t="str">
        <f aca="false">IF($I167="","None Attached",IF(LEFT($I167,5)="https",HYPERLINK($I167,"Datasheet"),HYPERLINK(_xlfn.CONCAT("https://",$I167),"Datasheet")))</f>
        <v>None Attached</v>
      </c>
      <c r="M167" s="56"/>
      <c r="P167" s="58"/>
      <c r="Q167" s="1" t="n">
        <f aca="false">$M167-$N167</f>
        <v>0</v>
      </c>
      <c r="R167" s="56"/>
      <c r="T167" s="59" t="s">
        <v>15</v>
      </c>
      <c r="U167" s="1" t="n">
        <f aca="false">$S167-$R167</f>
        <v>0</v>
      </c>
      <c r="V167" s="1" t="n">
        <f aca="false">IF($T167="±",$Q167*2,$Q167)</f>
        <v>0</v>
      </c>
      <c r="W167" s="60" t="str">
        <f aca="false">IFERROR($U167/ABS($V167),"N/A")</f>
        <v>N/A</v>
      </c>
      <c r="X167" s="61" t="str">
        <f aca="false">IF(OR($W167="N/A",$R167="",$S167=""),"N/A",IF($W167&gt;=4,"Not Significant",IF($W167&gt;=2,"Semi-Significant","Significant")))</f>
        <v>N/A</v>
      </c>
      <c r="Z167" s="1" t="str">
        <f aca="false">IF($D167="Z540.1 w/data",0,"")</f>
        <v/>
      </c>
      <c r="AA167" s="1" t="e">
        <f aca="false">$Y167+$Q167+$Z167</f>
        <v>#VALUE!</v>
      </c>
      <c r="AB167" s="1" t="n">
        <f aca="false">$N167+$Q167</f>
        <v>0</v>
      </c>
      <c r="AC167" s="1" t="str">
        <f aca="false">IF($Y167="","",IF(AND($AA167&gt;=$R167,$AA167&lt;=$S167),"Pass","Fail"))</f>
        <v/>
      </c>
      <c r="AD167" s="1" t="str">
        <f aca="false">IF($Y167="","",IF($AA167&gt;$R167,"Pass","Fail"))</f>
        <v/>
      </c>
      <c r="AE167" s="1" t="str">
        <f aca="false">IF($Y167="","",IF($AA167&gt;=$R167,"Pass","Fail"))</f>
        <v/>
      </c>
      <c r="AF167" s="1" t="str">
        <f aca="false">IF($Y167="","",IF($AA167&lt;=$S167,"Pass","Fail"))</f>
        <v/>
      </c>
      <c r="AG167" s="1" t="str">
        <f aca="false">IF($Y167="","",IF($AA167&lt;$S167,"Pass","Fail"))</f>
        <v/>
      </c>
      <c r="AH167" s="23" t="str">
        <f aca="true">INDIRECT(CHOOSE(MATCH($T167,{"±","&gt;","≥","≤","&lt;"},0), "AC", "AD", "AE", "AF", "AG") &amp; ROW())</f>
        <v/>
      </c>
      <c r="AI167" s="56" t="str">
        <f aca="false">IF($X167="Not Significant","No Further Action Required",
IF($AH167="","",
IF(AND($AH167="Pass",$L167="0 - Passed "),"Analysis performed; no further action required.",
IF(AND($AH167="Fail",$L167="1 - Failed "),"Analysis performed; no further action required.",
IF(AND($AH167="Pass",$L167="2 - Limited In Use "),"Analysis performed; no further action required.",
IF(AND($AH167="Fail",$L167="3 - Adjusted "),"Analysis performed; no further action required.",
"Unit fails analysis; TSM determination required."))))))</f>
        <v/>
      </c>
      <c r="AJ167" s="58"/>
    </row>
    <row r="168" customFormat="false" ht="15" hidden="false" customHeight="false" outlineLevel="0" collapsed="false">
      <c r="A168" s="56"/>
      <c r="E168" s="57" t="str">
        <f aca="false">IF(AND($F168="",$G168=""),"",IF($G168="",$F168,HYPERLINK($G168,$F168)))</f>
        <v/>
      </c>
      <c r="H168" s="1" t="str">
        <f aca="false">IF($I168="","None Attached",IF(LEFT($I168,5)="https",HYPERLINK($I168,"Datasheet"),HYPERLINK(_xlfn.CONCAT("https://",$I168),"Datasheet")))</f>
        <v>None Attached</v>
      </c>
      <c r="M168" s="56"/>
      <c r="P168" s="58"/>
      <c r="Q168" s="1" t="n">
        <f aca="false">$M168-$N168</f>
        <v>0</v>
      </c>
      <c r="R168" s="56"/>
      <c r="T168" s="59" t="s">
        <v>15</v>
      </c>
      <c r="U168" s="1" t="n">
        <f aca="false">$S168-$R168</f>
        <v>0</v>
      </c>
      <c r="V168" s="1" t="n">
        <f aca="false">IF($T168="±",$Q168*2,$Q168)</f>
        <v>0</v>
      </c>
      <c r="W168" s="60" t="str">
        <f aca="false">IFERROR($U168/ABS($V168),"N/A")</f>
        <v>N/A</v>
      </c>
      <c r="X168" s="61" t="str">
        <f aca="false">IF(OR($W168="N/A",$R168="",$S168=""),"N/A",IF($W168&gt;=4,"Not Significant",IF($W168&gt;=2,"Semi-Significant","Significant")))</f>
        <v>N/A</v>
      </c>
      <c r="Z168" s="1" t="str">
        <f aca="false">IF($D168="Z540.1 w/data",0,"")</f>
        <v/>
      </c>
      <c r="AA168" s="1" t="e">
        <f aca="false">$Y168+$Q168+$Z168</f>
        <v>#VALUE!</v>
      </c>
      <c r="AB168" s="1" t="n">
        <f aca="false">$N168+$Q168</f>
        <v>0</v>
      </c>
      <c r="AC168" s="1" t="str">
        <f aca="false">IF($Y168="","",IF(AND($AA168&gt;=$R168,$AA168&lt;=$S168),"Pass","Fail"))</f>
        <v/>
      </c>
      <c r="AD168" s="1" t="str">
        <f aca="false">IF($Y168="","",IF($AA168&gt;$R168,"Pass","Fail"))</f>
        <v/>
      </c>
      <c r="AE168" s="1" t="str">
        <f aca="false">IF($Y168="","",IF($AA168&gt;=$R168,"Pass","Fail"))</f>
        <v/>
      </c>
      <c r="AF168" s="1" t="str">
        <f aca="false">IF($Y168="","",IF($AA168&lt;=$S168,"Pass","Fail"))</f>
        <v/>
      </c>
      <c r="AG168" s="1" t="str">
        <f aca="false">IF($Y168="","",IF($AA168&lt;$S168,"Pass","Fail"))</f>
        <v/>
      </c>
      <c r="AH168" s="23" t="str">
        <f aca="true">INDIRECT(CHOOSE(MATCH($T168,{"±","&gt;","≥","≤","&lt;"},0), "AC", "AD", "AE", "AF", "AG") &amp; ROW())</f>
        <v/>
      </c>
      <c r="AI168" s="56" t="str">
        <f aca="false">IF($X168="Not Significant","No Further Action Required",
IF($AH168="","",
IF(AND($AH168="Pass",$L168="0 - Passed "),"Analysis performed; no further action required.",
IF(AND($AH168="Fail",$L168="1 - Failed "),"Analysis performed; no further action required.",
IF(AND($AH168="Pass",$L168="2 - Limited In Use "),"Analysis performed; no further action required.",
IF(AND($AH168="Fail",$L168="3 - Adjusted "),"Analysis performed; no further action required.",
"Unit fails analysis; TSM determination required."))))))</f>
        <v/>
      </c>
      <c r="AJ168" s="58"/>
    </row>
    <row r="169" customFormat="false" ht="15" hidden="false" customHeight="false" outlineLevel="0" collapsed="false">
      <c r="A169" s="56"/>
      <c r="E169" s="57" t="str">
        <f aca="false">IF(AND($F169="",$G169=""),"",IF($G169="",$F169,HYPERLINK($G169,$F169)))</f>
        <v/>
      </c>
      <c r="H169" s="1" t="str">
        <f aca="false">IF($I169="","None Attached",IF(LEFT($I169,5)="https",HYPERLINK($I169,"Datasheet"),HYPERLINK(_xlfn.CONCAT("https://",$I169),"Datasheet")))</f>
        <v>None Attached</v>
      </c>
      <c r="M169" s="56"/>
      <c r="P169" s="58"/>
      <c r="Q169" s="1" t="n">
        <f aca="false">$M169-$N169</f>
        <v>0</v>
      </c>
      <c r="R169" s="56"/>
      <c r="T169" s="59" t="s">
        <v>15</v>
      </c>
      <c r="U169" s="1" t="n">
        <f aca="false">$S169-$R169</f>
        <v>0</v>
      </c>
      <c r="V169" s="1" t="n">
        <f aca="false">IF($T169="±",$Q169*2,$Q169)</f>
        <v>0</v>
      </c>
      <c r="W169" s="60" t="str">
        <f aca="false">IFERROR($U169/ABS($V169),"N/A")</f>
        <v>N/A</v>
      </c>
      <c r="X169" s="61" t="str">
        <f aca="false">IF(OR($W169="N/A",$R169="",$S169=""),"N/A",IF($W169&gt;=4,"Not Significant",IF($W169&gt;=2,"Semi-Significant","Significant")))</f>
        <v>N/A</v>
      </c>
      <c r="Z169" s="1" t="str">
        <f aca="false">IF($D169="Z540.1 w/data",0,"")</f>
        <v/>
      </c>
      <c r="AA169" s="1" t="e">
        <f aca="false">$Y169+$Q169+$Z169</f>
        <v>#VALUE!</v>
      </c>
      <c r="AB169" s="1" t="n">
        <f aca="false">$N169+$Q169</f>
        <v>0</v>
      </c>
      <c r="AC169" s="1" t="str">
        <f aca="false">IF($Y169="","",IF(AND($AA169&gt;=$R169,$AA169&lt;=$S169),"Pass","Fail"))</f>
        <v/>
      </c>
      <c r="AD169" s="1" t="str">
        <f aca="false">IF($Y169="","",IF($AA169&gt;$R169,"Pass","Fail"))</f>
        <v/>
      </c>
      <c r="AE169" s="1" t="str">
        <f aca="false">IF($Y169="","",IF($AA169&gt;=$R169,"Pass","Fail"))</f>
        <v/>
      </c>
      <c r="AF169" s="1" t="str">
        <f aca="false">IF($Y169="","",IF($AA169&lt;=$S169,"Pass","Fail"))</f>
        <v/>
      </c>
      <c r="AG169" s="1" t="str">
        <f aca="false">IF($Y169="","",IF($AA169&lt;$S169,"Pass","Fail"))</f>
        <v/>
      </c>
      <c r="AH169" s="23" t="str">
        <f aca="true">INDIRECT(CHOOSE(MATCH($T169,{"±","&gt;","≥","≤","&lt;"},0), "AC", "AD", "AE", "AF", "AG") &amp; ROW())</f>
        <v/>
      </c>
      <c r="AI169" s="56" t="str">
        <f aca="false">IF($X169="Not Significant","No Further Action Required",
IF($AH169="","",
IF(AND($AH169="Pass",$L169="0 - Passed "),"Analysis performed; no further action required.",
IF(AND($AH169="Fail",$L169="1 - Failed "),"Analysis performed; no further action required.",
IF(AND($AH169="Pass",$L169="2 - Limited In Use "),"Analysis performed; no further action required.",
IF(AND($AH169="Fail",$L169="3 - Adjusted "),"Analysis performed; no further action required.",
"Unit fails analysis; TSM determination required."))))))</f>
        <v/>
      </c>
      <c r="AJ169" s="58"/>
    </row>
    <row r="170" customFormat="false" ht="15" hidden="false" customHeight="false" outlineLevel="0" collapsed="false">
      <c r="A170" s="56"/>
      <c r="E170" s="57" t="str">
        <f aca="false">IF(AND($F170="",$G170=""),"",IF($G170="",$F170,HYPERLINK($G170,$F170)))</f>
        <v/>
      </c>
      <c r="H170" s="1" t="str">
        <f aca="false">IF($I170="","None Attached",IF(LEFT($I170,5)="https",HYPERLINK($I170,"Datasheet"),HYPERLINK(_xlfn.CONCAT("https://",$I170),"Datasheet")))</f>
        <v>None Attached</v>
      </c>
      <c r="M170" s="56"/>
      <c r="P170" s="58"/>
      <c r="Q170" s="1" t="n">
        <f aca="false">$M170-$N170</f>
        <v>0</v>
      </c>
      <c r="R170" s="56"/>
      <c r="T170" s="59" t="s">
        <v>15</v>
      </c>
      <c r="U170" s="1" t="n">
        <f aca="false">$S170-$R170</f>
        <v>0</v>
      </c>
      <c r="V170" s="1" t="n">
        <f aca="false">IF($T170="±",$Q170*2,$Q170)</f>
        <v>0</v>
      </c>
      <c r="W170" s="60" t="str">
        <f aca="false">IFERROR($U170/ABS($V170),"N/A")</f>
        <v>N/A</v>
      </c>
      <c r="X170" s="61" t="str">
        <f aca="false">IF(OR($W170="N/A",$R170="",$S170=""),"N/A",IF($W170&gt;=4,"Not Significant",IF($W170&gt;=2,"Semi-Significant","Significant")))</f>
        <v>N/A</v>
      </c>
      <c r="Z170" s="1" t="str">
        <f aca="false">IF($D170="Z540.1 w/data",0,"")</f>
        <v/>
      </c>
      <c r="AA170" s="1" t="e">
        <f aca="false">$Y170+$Q170+$Z170</f>
        <v>#VALUE!</v>
      </c>
      <c r="AB170" s="1" t="n">
        <f aca="false">$N170+$Q170</f>
        <v>0</v>
      </c>
      <c r="AC170" s="1" t="str">
        <f aca="false">IF($Y170="","",IF(AND($AA170&gt;=$R170,$AA170&lt;=$S170),"Pass","Fail"))</f>
        <v/>
      </c>
      <c r="AD170" s="1" t="str">
        <f aca="false">IF($Y170="","",IF($AA170&gt;$R170,"Pass","Fail"))</f>
        <v/>
      </c>
      <c r="AE170" s="1" t="str">
        <f aca="false">IF($Y170="","",IF($AA170&gt;=$R170,"Pass","Fail"))</f>
        <v/>
      </c>
      <c r="AF170" s="1" t="str">
        <f aca="false">IF($Y170="","",IF($AA170&lt;=$S170,"Pass","Fail"))</f>
        <v/>
      </c>
      <c r="AG170" s="1" t="str">
        <f aca="false">IF($Y170="","",IF($AA170&lt;$S170,"Pass","Fail"))</f>
        <v/>
      </c>
      <c r="AH170" s="23" t="str">
        <f aca="true">INDIRECT(CHOOSE(MATCH($T170,{"±","&gt;","≥","≤","&lt;"},0), "AC", "AD", "AE", "AF", "AG") &amp; ROW())</f>
        <v/>
      </c>
      <c r="AI170" s="56" t="str">
        <f aca="false">IF($X170="Not Significant","No Further Action Required",
IF($AH170="","",
IF(AND($AH170="Pass",$L170="0 - Passed "),"Analysis performed; no further action required.",
IF(AND($AH170="Fail",$L170="1 - Failed "),"Analysis performed; no further action required.",
IF(AND($AH170="Pass",$L170="2 - Limited In Use "),"Analysis performed; no further action required.",
IF(AND($AH170="Fail",$L170="3 - Adjusted "),"Analysis performed; no further action required.",
"Unit fails analysis; TSM determination required."))))))</f>
        <v/>
      </c>
      <c r="AJ170" s="58"/>
    </row>
    <row r="171" customFormat="false" ht="15" hidden="false" customHeight="false" outlineLevel="0" collapsed="false">
      <c r="A171" s="56"/>
      <c r="E171" s="57" t="str">
        <f aca="false">IF(AND($F171="",$G171=""),"",IF($G171="",$F171,HYPERLINK($G171,$F171)))</f>
        <v/>
      </c>
      <c r="H171" s="1" t="str">
        <f aca="false">IF($I171="","None Attached",IF(LEFT($I171,5)="https",HYPERLINK($I171,"Datasheet"),HYPERLINK(_xlfn.CONCAT("https://",$I171),"Datasheet")))</f>
        <v>None Attached</v>
      </c>
      <c r="M171" s="56"/>
      <c r="P171" s="58"/>
      <c r="Q171" s="1" t="n">
        <f aca="false">$M171-$N171</f>
        <v>0</v>
      </c>
      <c r="R171" s="56"/>
      <c r="T171" s="59" t="s">
        <v>15</v>
      </c>
      <c r="U171" s="1" t="n">
        <f aca="false">$S171-$R171</f>
        <v>0</v>
      </c>
      <c r="V171" s="1" t="n">
        <f aca="false">IF($T171="±",$Q171*2,$Q171)</f>
        <v>0</v>
      </c>
      <c r="W171" s="60" t="str">
        <f aca="false">IFERROR($U171/ABS($V171),"N/A")</f>
        <v>N/A</v>
      </c>
      <c r="X171" s="61" t="str">
        <f aca="false">IF(OR($W171="N/A",$R171="",$S171=""),"N/A",IF($W171&gt;=4,"Not Significant",IF($W171&gt;=2,"Semi-Significant","Significant")))</f>
        <v>N/A</v>
      </c>
      <c r="Z171" s="1" t="str">
        <f aca="false">IF($D171="Z540.1 w/data",0,"")</f>
        <v/>
      </c>
      <c r="AA171" s="1" t="e">
        <f aca="false">$Y171+$Q171+$Z171</f>
        <v>#VALUE!</v>
      </c>
      <c r="AB171" s="1" t="n">
        <f aca="false">$N171+$Q171</f>
        <v>0</v>
      </c>
      <c r="AC171" s="1" t="str">
        <f aca="false">IF($Y171="","",IF(AND($AA171&gt;=$R171,$AA171&lt;=$S171),"Pass","Fail"))</f>
        <v/>
      </c>
      <c r="AD171" s="1" t="str">
        <f aca="false">IF($Y171="","",IF($AA171&gt;$R171,"Pass","Fail"))</f>
        <v/>
      </c>
      <c r="AE171" s="1" t="str">
        <f aca="false">IF($Y171="","",IF($AA171&gt;=$R171,"Pass","Fail"))</f>
        <v/>
      </c>
      <c r="AF171" s="1" t="str">
        <f aca="false">IF($Y171="","",IF($AA171&lt;=$S171,"Pass","Fail"))</f>
        <v/>
      </c>
      <c r="AG171" s="1" t="str">
        <f aca="false">IF($Y171="","",IF($AA171&lt;$S171,"Pass","Fail"))</f>
        <v/>
      </c>
      <c r="AH171" s="23" t="str">
        <f aca="true">INDIRECT(CHOOSE(MATCH($T171,{"±","&gt;","≥","≤","&lt;"},0), "AC", "AD", "AE", "AF", "AG") &amp; ROW())</f>
        <v/>
      </c>
      <c r="AI171" s="56" t="str">
        <f aca="false">IF($X171="Not Significant","No Further Action Required",
IF($AH171="","",
IF(AND($AH171="Pass",$L171="0 - Passed "),"Analysis performed; no further action required.",
IF(AND($AH171="Fail",$L171="1 - Failed "),"Analysis performed; no further action required.",
IF(AND($AH171="Pass",$L171="2 - Limited In Use "),"Analysis performed; no further action required.",
IF(AND($AH171="Fail",$L171="3 - Adjusted "),"Analysis performed; no further action required.",
"Unit fails analysis; TSM determination required."))))))</f>
        <v/>
      </c>
      <c r="AJ171" s="58"/>
    </row>
    <row r="172" customFormat="false" ht="15" hidden="false" customHeight="false" outlineLevel="0" collapsed="false">
      <c r="A172" s="56"/>
      <c r="E172" s="57" t="str">
        <f aca="false">IF(AND($F172="",$G172=""),"",IF($G172="",$F172,HYPERLINK($G172,$F172)))</f>
        <v/>
      </c>
      <c r="H172" s="1" t="str">
        <f aca="false">IF($I172="","None Attached",IF(LEFT($I172,5)="https",HYPERLINK($I172,"Datasheet"),HYPERLINK(_xlfn.CONCAT("https://",$I172),"Datasheet")))</f>
        <v>None Attached</v>
      </c>
      <c r="M172" s="56"/>
      <c r="P172" s="58"/>
      <c r="Q172" s="1" t="n">
        <f aca="false">$M172-$N172</f>
        <v>0</v>
      </c>
      <c r="R172" s="56"/>
      <c r="T172" s="59" t="s">
        <v>15</v>
      </c>
      <c r="U172" s="1" t="n">
        <f aca="false">$S172-$R172</f>
        <v>0</v>
      </c>
      <c r="V172" s="1" t="n">
        <f aca="false">IF($T172="±",$Q172*2,$Q172)</f>
        <v>0</v>
      </c>
      <c r="W172" s="60" t="str">
        <f aca="false">IFERROR($U172/ABS($V172),"N/A")</f>
        <v>N/A</v>
      </c>
      <c r="X172" s="61" t="str">
        <f aca="false">IF(OR($W172="N/A",$R172="",$S172=""),"N/A",IF($W172&gt;=4,"Not Significant",IF($W172&gt;=2,"Semi-Significant","Significant")))</f>
        <v>N/A</v>
      </c>
      <c r="Z172" s="1" t="str">
        <f aca="false">IF($D172="Z540.1 w/data",0,"")</f>
        <v/>
      </c>
      <c r="AA172" s="1" t="e">
        <f aca="false">$Y172+$Q172+$Z172</f>
        <v>#VALUE!</v>
      </c>
      <c r="AB172" s="1" t="n">
        <f aca="false">$N172+$Q172</f>
        <v>0</v>
      </c>
      <c r="AC172" s="1" t="str">
        <f aca="false">IF($Y172="","",IF(AND($AA172&gt;=$R172,$AA172&lt;=$S172),"Pass","Fail"))</f>
        <v/>
      </c>
      <c r="AD172" s="1" t="str">
        <f aca="false">IF($Y172="","",IF($AA172&gt;$R172,"Pass","Fail"))</f>
        <v/>
      </c>
      <c r="AE172" s="1" t="str">
        <f aca="false">IF($Y172="","",IF($AA172&gt;=$R172,"Pass","Fail"))</f>
        <v/>
      </c>
      <c r="AF172" s="1" t="str">
        <f aca="false">IF($Y172="","",IF($AA172&lt;=$S172,"Pass","Fail"))</f>
        <v/>
      </c>
      <c r="AG172" s="1" t="str">
        <f aca="false">IF($Y172="","",IF($AA172&lt;$S172,"Pass","Fail"))</f>
        <v/>
      </c>
      <c r="AH172" s="23" t="str">
        <f aca="true">INDIRECT(CHOOSE(MATCH($T172,{"±","&gt;","≥","≤","&lt;"},0), "AC", "AD", "AE", "AF", "AG") &amp; ROW())</f>
        <v/>
      </c>
      <c r="AI172" s="56" t="str">
        <f aca="false">IF($X172="Not Significant","No Further Action Required",
IF($AH172="","",
IF(AND($AH172="Pass",$L172="0 - Passed "),"Analysis performed; no further action required.",
IF(AND($AH172="Fail",$L172="1 - Failed "),"Analysis performed; no further action required.",
IF(AND($AH172="Pass",$L172="2 - Limited In Use "),"Analysis performed; no further action required.",
IF(AND($AH172="Fail",$L172="3 - Adjusted "),"Analysis performed; no further action required.",
"Unit fails analysis; TSM determination required."))))))</f>
        <v/>
      </c>
      <c r="AJ172" s="58"/>
    </row>
    <row r="173" customFormat="false" ht="15" hidden="false" customHeight="false" outlineLevel="0" collapsed="false">
      <c r="A173" s="56"/>
      <c r="E173" s="57" t="str">
        <f aca="false">IF(AND($F173="",$G173=""),"",IF($G173="",$F173,HYPERLINK($G173,$F173)))</f>
        <v/>
      </c>
      <c r="H173" s="1" t="str">
        <f aca="false">IF($I173="","None Attached",IF(LEFT($I173,5)="https",HYPERLINK($I173,"Datasheet"),HYPERLINK(_xlfn.CONCAT("https://",$I173),"Datasheet")))</f>
        <v>None Attached</v>
      </c>
      <c r="M173" s="56"/>
      <c r="P173" s="58"/>
      <c r="Q173" s="1" t="n">
        <f aca="false">$M173-$N173</f>
        <v>0</v>
      </c>
      <c r="R173" s="56"/>
      <c r="T173" s="59" t="s">
        <v>15</v>
      </c>
      <c r="U173" s="1" t="n">
        <f aca="false">$S173-$R173</f>
        <v>0</v>
      </c>
      <c r="V173" s="1" t="n">
        <f aca="false">IF($T173="±",$Q173*2,$Q173)</f>
        <v>0</v>
      </c>
      <c r="W173" s="60" t="str">
        <f aca="false">IFERROR($U173/ABS($V173),"N/A")</f>
        <v>N/A</v>
      </c>
      <c r="X173" s="61" t="str">
        <f aca="false">IF(OR($W173="N/A",$R173="",$S173=""),"N/A",IF($W173&gt;=4,"Not Significant",IF($W173&gt;=2,"Semi-Significant","Significant")))</f>
        <v>N/A</v>
      </c>
      <c r="Z173" s="1" t="str">
        <f aca="false">IF($D173="Z540.1 w/data",0,"")</f>
        <v/>
      </c>
      <c r="AA173" s="1" t="e">
        <f aca="false">$Y173+$Q173+$Z173</f>
        <v>#VALUE!</v>
      </c>
      <c r="AB173" s="1" t="n">
        <f aca="false">$N173+$Q173</f>
        <v>0</v>
      </c>
      <c r="AC173" s="1" t="str">
        <f aca="false">IF($Y173="","",IF(AND($AA173&gt;=$R173,$AA173&lt;=$S173),"Pass","Fail"))</f>
        <v/>
      </c>
      <c r="AD173" s="1" t="str">
        <f aca="false">IF($Y173="","",IF($AA173&gt;$R173,"Pass","Fail"))</f>
        <v/>
      </c>
      <c r="AE173" s="1" t="str">
        <f aca="false">IF($Y173="","",IF($AA173&gt;=$R173,"Pass","Fail"))</f>
        <v/>
      </c>
      <c r="AF173" s="1" t="str">
        <f aca="false">IF($Y173="","",IF($AA173&lt;=$S173,"Pass","Fail"))</f>
        <v/>
      </c>
      <c r="AG173" s="1" t="str">
        <f aca="false">IF($Y173="","",IF($AA173&lt;$S173,"Pass","Fail"))</f>
        <v/>
      </c>
      <c r="AH173" s="23" t="str">
        <f aca="true">INDIRECT(CHOOSE(MATCH($T173,{"±","&gt;","≥","≤","&lt;"},0), "AC", "AD", "AE", "AF", "AG") &amp; ROW())</f>
        <v/>
      </c>
      <c r="AI173" s="56" t="str">
        <f aca="false">IF($X173="Not Significant","No Further Action Required",
IF($AH173="","",
IF(AND($AH173="Pass",$L173="0 - Passed "),"Analysis performed; no further action required.",
IF(AND($AH173="Fail",$L173="1 - Failed "),"Analysis performed; no further action required.",
IF(AND($AH173="Pass",$L173="2 - Limited In Use "),"Analysis performed; no further action required.",
IF(AND($AH173="Fail",$L173="3 - Adjusted "),"Analysis performed; no further action required.",
"Unit fails analysis; TSM determination required."))))))</f>
        <v/>
      </c>
      <c r="AJ173" s="58"/>
    </row>
    <row r="174" customFormat="false" ht="15" hidden="false" customHeight="false" outlineLevel="0" collapsed="false">
      <c r="A174" s="56"/>
      <c r="E174" s="57" t="str">
        <f aca="false">IF(AND($F174="",$G174=""),"",IF($G174="",$F174,HYPERLINK($G174,$F174)))</f>
        <v/>
      </c>
      <c r="H174" s="1" t="str">
        <f aca="false">IF($I174="","None Attached",IF(LEFT($I174,5)="https",HYPERLINK($I174,"Datasheet"),HYPERLINK(_xlfn.CONCAT("https://",$I174),"Datasheet")))</f>
        <v>None Attached</v>
      </c>
      <c r="M174" s="56"/>
      <c r="P174" s="58"/>
      <c r="Q174" s="1" t="n">
        <f aca="false">$M174-$N174</f>
        <v>0</v>
      </c>
      <c r="R174" s="56"/>
      <c r="T174" s="59" t="s">
        <v>15</v>
      </c>
      <c r="U174" s="1" t="n">
        <f aca="false">$S174-$R174</f>
        <v>0</v>
      </c>
      <c r="V174" s="1" t="n">
        <f aca="false">IF($T174="±",$Q174*2,$Q174)</f>
        <v>0</v>
      </c>
      <c r="W174" s="60" t="str">
        <f aca="false">IFERROR($U174/ABS($V174),"N/A")</f>
        <v>N/A</v>
      </c>
      <c r="X174" s="61" t="str">
        <f aca="false">IF(OR($W174="N/A",$R174="",$S174=""),"N/A",IF($W174&gt;=4,"Not Significant",IF($W174&gt;=2,"Semi-Significant","Significant")))</f>
        <v>N/A</v>
      </c>
      <c r="Z174" s="1" t="str">
        <f aca="false">IF($D174="Z540.1 w/data",0,"")</f>
        <v/>
      </c>
      <c r="AA174" s="1" t="e">
        <f aca="false">$Y174+$Q174+$Z174</f>
        <v>#VALUE!</v>
      </c>
      <c r="AB174" s="1" t="n">
        <f aca="false">$N174+$Q174</f>
        <v>0</v>
      </c>
      <c r="AC174" s="1" t="str">
        <f aca="false">IF($Y174="","",IF(AND($AA174&gt;=$R174,$AA174&lt;=$S174),"Pass","Fail"))</f>
        <v/>
      </c>
      <c r="AD174" s="1" t="str">
        <f aca="false">IF($Y174="","",IF($AA174&gt;$R174,"Pass","Fail"))</f>
        <v/>
      </c>
      <c r="AE174" s="1" t="str">
        <f aca="false">IF($Y174="","",IF($AA174&gt;=$R174,"Pass","Fail"))</f>
        <v/>
      </c>
      <c r="AF174" s="1" t="str">
        <f aca="false">IF($Y174="","",IF($AA174&lt;=$S174,"Pass","Fail"))</f>
        <v/>
      </c>
      <c r="AG174" s="1" t="str">
        <f aca="false">IF($Y174="","",IF($AA174&lt;$S174,"Pass","Fail"))</f>
        <v/>
      </c>
      <c r="AH174" s="23" t="str">
        <f aca="true">INDIRECT(CHOOSE(MATCH($T174,{"±","&gt;","≥","≤","&lt;"},0), "AC", "AD", "AE", "AF", "AG") &amp; ROW())</f>
        <v/>
      </c>
      <c r="AI174" s="56" t="str">
        <f aca="false">IF($X174="Not Significant","No Further Action Required",
IF($AH174="","",
IF(AND($AH174="Pass",$L174="0 - Passed "),"Analysis performed; no further action required.",
IF(AND($AH174="Fail",$L174="1 - Failed "),"Analysis performed; no further action required.",
IF(AND($AH174="Pass",$L174="2 - Limited In Use "),"Analysis performed; no further action required.",
IF(AND($AH174="Fail",$L174="3 - Adjusted "),"Analysis performed; no further action required.",
"Unit fails analysis; TSM determination required."))))))</f>
        <v/>
      </c>
      <c r="AJ174" s="58"/>
    </row>
    <row r="175" customFormat="false" ht="15" hidden="false" customHeight="false" outlineLevel="0" collapsed="false">
      <c r="A175" s="56"/>
      <c r="E175" s="57" t="str">
        <f aca="false">IF(AND($F175="",$G175=""),"",IF($G175="",$F175,HYPERLINK($G175,$F175)))</f>
        <v/>
      </c>
      <c r="H175" s="1" t="str">
        <f aca="false">IF($I175="","None Attached",IF(LEFT($I175,5)="https",HYPERLINK($I175,"Datasheet"),HYPERLINK(_xlfn.CONCAT("https://",$I175),"Datasheet")))</f>
        <v>None Attached</v>
      </c>
      <c r="M175" s="56"/>
      <c r="P175" s="58"/>
      <c r="Q175" s="1" t="n">
        <f aca="false">$M175-$N175</f>
        <v>0</v>
      </c>
      <c r="R175" s="56"/>
      <c r="T175" s="59" t="s">
        <v>15</v>
      </c>
      <c r="U175" s="1" t="n">
        <f aca="false">$S175-$R175</f>
        <v>0</v>
      </c>
      <c r="V175" s="1" t="n">
        <f aca="false">IF($T175="±",$Q175*2,$Q175)</f>
        <v>0</v>
      </c>
      <c r="W175" s="60" t="str">
        <f aca="false">IFERROR($U175/ABS($V175),"N/A")</f>
        <v>N/A</v>
      </c>
      <c r="X175" s="61" t="str">
        <f aca="false">IF(OR($W175="N/A",$R175="",$S175=""),"N/A",IF($W175&gt;=4,"Not Significant",IF($W175&gt;=2,"Semi-Significant","Significant")))</f>
        <v>N/A</v>
      </c>
      <c r="Z175" s="1" t="str">
        <f aca="false">IF($D175="Z540.1 w/data",0,"")</f>
        <v/>
      </c>
      <c r="AA175" s="1" t="e">
        <f aca="false">$Y175+$Q175+$Z175</f>
        <v>#VALUE!</v>
      </c>
      <c r="AB175" s="1" t="n">
        <f aca="false">$N175+$Q175</f>
        <v>0</v>
      </c>
      <c r="AC175" s="1" t="str">
        <f aca="false">IF($Y175="","",IF(AND($AA175&gt;=$R175,$AA175&lt;=$S175),"Pass","Fail"))</f>
        <v/>
      </c>
      <c r="AD175" s="1" t="str">
        <f aca="false">IF($Y175="","",IF($AA175&gt;$R175,"Pass","Fail"))</f>
        <v/>
      </c>
      <c r="AE175" s="1" t="str">
        <f aca="false">IF($Y175="","",IF($AA175&gt;=$R175,"Pass","Fail"))</f>
        <v/>
      </c>
      <c r="AF175" s="1" t="str">
        <f aca="false">IF($Y175="","",IF($AA175&lt;=$S175,"Pass","Fail"))</f>
        <v/>
      </c>
      <c r="AG175" s="1" t="str">
        <f aca="false">IF($Y175="","",IF($AA175&lt;$S175,"Pass","Fail"))</f>
        <v/>
      </c>
      <c r="AH175" s="23" t="str">
        <f aca="true">INDIRECT(CHOOSE(MATCH($T175,{"±","&gt;","≥","≤","&lt;"},0), "AC", "AD", "AE", "AF", "AG") &amp; ROW())</f>
        <v/>
      </c>
      <c r="AI175" s="56" t="str">
        <f aca="false">IF($X175="Not Significant","No Further Action Required",
IF($AH175="","",
IF(AND($AH175="Pass",$L175="0 - Passed "),"Analysis performed; no further action required.",
IF(AND($AH175="Fail",$L175="1 - Failed "),"Analysis performed; no further action required.",
IF(AND($AH175="Pass",$L175="2 - Limited In Use "),"Analysis performed; no further action required.",
IF(AND($AH175="Fail",$L175="3 - Adjusted "),"Analysis performed; no further action required.",
"Unit fails analysis; TSM determination required."))))))</f>
        <v/>
      </c>
      <c r="AJ175" s="58"/>
    </row>
    <row r="176" customFormat="false" ht="15" hidden="false" customHeight="false" outlineLevel="0" collapsed="false">
      <c r="A176" s="56"/>
      <c r="E176" s="57" t="str">
        <f aca="false">IF(AND($F176="",$G176=""),"",IF($G176="",$F176,HYPERLINK($G176,$F176)))</f>
        <v/>
      </c>
      <c r="H176" s="1" t="str">
        <f aca="false">IF($I176="","None Attached",IF(LEFT($I176,5)="https",HYPERLINK($I176,"Datasheet"),HYPERLINK(_xlfn.CONCAT("https://",$I176),"Datasheet")))</f>
        <v>None Attached</v>
      </c>
      <c r="M176" s="56"/>
      <c r="P176" s="58"/>
      <c r="Q176" s="1" t="n">
        <f aca="false">$M176-$N176</f>
        <v>0</v>
      </c>
      <c r="R176" s="56"/>
      <c r="T176" s="59" t="s">
        <v>15</v>
      </c>
      <c r="U176" s="1" t="n">
        <f aca="false">$S176-$R176</f>
        <v>0</v>
      </c>
      <c r="V176" s="1" t="n">
        <f aca="false">IF($T176="±",$Q176*2,$Q176)</f>
        <v>0</v>
      </c>
      <c r="W176" s="60" t="str">
        <f aca="false">IFERROR($U176/ABS($V176),"N/A")</f>
        <v>N/A</v>
      </c>
      <c r="X176" s="61" t="str">
        <f aca="false">IF(OR($W176="N/A",$R176="",$S176=""),"N/A",IF($W176&gt;=4,"Not Significant",IF($W176&gt;=2,"Semi-Significant","Significant")))</f>
        <v>N/A</v>
      </c>
      <c r="Z176" s="1" t="str">
        <f aca="false">IF($D176="Z540.1 w/data",0,"")</f>
        <v/>
      </c>
      <c r="AA176" s="1" t="e">
        <f aca="false">$Y176+$Q176+$Z176</f>
        <v>#VALUE!</v>
      </c>
      <c r="AB176" s="1" t="n">
        <f aca="false">$N176+$Q176</f>
        <v>0</v>
      </c>
      <c r="AC176" s="1" t="str">
        <f aca="false">IF($Y176="","",IF(AND($AA176&gt;=$R176,$AA176&lt;=$S176),"Pass","Fail"))</f>
        <v/>
      </c>
      <c r="AD176" s="1" t="str">
        <f aca="false">IF($Y176="","",IF($AA176&gt;$R176,"Pass","Fail"))</f>
        <v/>
      </c>
      <c r="AE176" s="1" t="str">
        <f aca="false">IF($Y176="","",IF($AA176&gt;=$R176,"Pass","Fail"))</f>
        <v/>
      </c>
      <c r="AF176" s="1" t="str">
        <f aca="false">IF($Y176="","",IF($AA176&lt;=$S176,"Pass","Fail"))</f>
        <v/>
      </c>
      <c r="AG176" s="1" t="str">
        <f aca="false">IF($Y176="","",IF($AA176&lt;$S176,"Pass","Fail"))</f>
        <v/>
      </c>
      <c r="AH176" s="23" t="str">
        <f aca="true">INDIRECT(CHOOSE(MATCH($T176,{"±","&gt;","≥","≤","&lt;"},0), "AC", "AD", "AE", "AF", "AG") &amp; ROW())</f>
        <v/>
      </c>
      <c r="AI176" s="56" t="str">
        <f aca="false">IF($X176="Not Significant","No Further Action Required",
IF($AH176="","",
IF(AND($AH176="Pass",$L176="0 - Passed "),"Analysis performed; no further action required.",
IF(AND($AH176="Fail",$L176="1 - Failed "),"Analysis performed; no further action required.",
IF(AND($AH176="Pass",$L176="2 - Limited In Use "),"Analysis performed; no further action required.",
IF(AND($AH176="Fail",$L176="3 - Adjusted "),"Analysis performed; no further action required.",
"Unit fails analysis; TSM determination required."))))))</f>
        <v/>
      </c>
      <c r="AJ176" s="58"/>
    </row>
    <row r="177" customFormat="false" ht="15" hidden="false" customHeight="false" outlineLevel="0" collapsed="false">
      <c r="A177" s="56"/>
      <c r="E177" s="57" t="str">
        <f aca="false">IF(AND($F177="",$G177=""),"",IF($G177="",$F177,HYPERLINK($G177,$F177)))</f>
        <v/>
      </c>
      <c r="H177" s="1" t="str">
        <f aca="false">IF($I177="","None Attached",IF(LEFT($I177,5)="https",HYPERLINK($I177,"Datasheet"),HYPERLINK(_xlfn.CONCAT("https://",$I177),"Datasheet")))</f>
        <v>None Attached</v>
      </c>
      <c r="M177" s="56"/>
      <c r="P177" s="58"/>
      <c r="Q177" s="1" t="n">
        <f aca="false">$M177-$N177</f>
        <v>0</v>
      </c>
      <c r="R177" s="56"/>
      <c r="T177" s="59" t="s">
        <v>15</v>
      </c>
      <c r="U177" s="1" t="n">
        <f aca="false">$S177-$R177</f>
        <v>0</v>
      </c>
      <c r="V177" s="1" t="n">
        <f aca="false">IF($T177="±",$Q177*2,$Q177)</f>
        <v>0</v>
      </c>
      <c r="W177" s="60" t="str">
        <f aca="false">IFERROR($U177/ABS($V177),"N/A")</f>
        <v>N/A</v>
      </c>
      <c r="X177" s="61" t="str">
        <f aca="false">IF(OR($W177="N/A",$R177="",$S177=""),"N/A",IF($W177&gt;=4,"Not Significant",IF($W177&gt;=2,"Semi-Significant","Significant")))</f>
        <v>N/A</v>
      </c>
      <c r="Z177" s="1" t="str">
        <f aca="false">IF($D177="Z540.1 w/data",0,"")</f>
        <v/>
      </c>
      <c r="AA177" s="1" t="e">
        <f aca="false">$Y177+$Q177+$Z177</f>
        <v>#VALUE!</v>
      </c>
      <c r="AB177" s="1" t="n">
        <f aca="false">$N177+$Q177</f>
        <v>0</v>
      </c>
      <c r="AC177" s="1" t="str">
        <f aca="false">IF($Y177="","",IF(AND($AA177&gt;=$R177,$AA177&lt;=$S177),"Pass","Fail"))</f>
        <v/>
      </c>
      <c r="AD177" s="1" t="str">
        <f aca="false">IF($Y177="","",IF($AA177&gt;$R177,"Pass","Fail"))</f>
        <v/>
      </c>
      <c r="AE177" s="1" t="str">
        <f aca="false">IF($Y177="","",IF($AA177&gt;=$R177,"Pass","Fail"))</f>
        <v/>
      </c>
      <c r="AF177" s="1" t="str">
        <f aca="false">IF($Y177="","",IF($AA177&lt;=$S177,"Pass","Fail"))</f>
        <v/>
      </c>
      <c r="AG177" s="1" t="str">
        <f aca="false">IF($Y177="","",IF($AA177&lt;$S177,"Pass","Fail"))</f>
        <v/>
      </c>
      <c r="AH177" s="23" t="str">
        <f aca="true">INDIRECT(CHOOSE(MATCH($T177,{"±","&gt;","≥","≤","&lt;"},0), "AC", "AD", "AE", "AF", "AG") &amp; ROW())</f>
        <v/>
      </c>
      <c r="AI177" s="56" t="str">
        <f aca="false">IF($X177="Not Significant","No Further Action Required",
IF($AH177="","",
IF(AND($AH177="Pass",$L177="0 - Passed "),"Analysis performed; no further action required.",
IF(AND($AH177="Fail",$L177="1 - Failed "),"Analysis performed; no further action required.",
IF(AND($AH177="Pass",$L177="2 - Limited In Use "),"Analysis performed; no further action required.",
IF(AND($AH177="Fail",$L177="3 - Adjusted "),"Analysis performed; no further action required.",
"Unit fails analysis; TSM determination required."))))))</f>
        <v/>
      </c>
      <c r="AJ177" s="58"/>
    </row>
    <row r="178" customFormat="false" ht="15" hidden="false" customHeight="false" outlineLevel="0" collapsed="false">
      <c r="A178" s="56"/>
      <c r="E178" s="57" t="str">
        <f aca="false">IF(AND($F178="",$G178=""),"",IF($G178="",$F178,HYPERLINK($G178,$F178)))</f>
        <v/>
      </c>
      <c r="H178" s="1" t="str">
        <f aca="false">IF($I178="","None Attached",IF(LEFT($I178,5)="https",HYPERLINK($I178,"Datasheet"),HYPERLINK(_xlfn.CONCAT("https://",$I178),"Datasheet")))</f>
        <v>None Attached</v>
      </c>
      <c r="M178" s="56"/>
      <c r="P178" s="58"/>
      <c r="Q178" s="1" t="n">
        <f aca="false">$M178-$N178</f>
        <v>0</v>
      </c>
      <c r="R178" s="56"/>
      <c r="T178" s="59" t="s">
        <v>15</v>
      </c>
      <c r="U178" s="1" t="n">
        <f aca="false">$S178-$R178</f>
        <v>0</v>
      </c>
      <c r="V178" s="1" t="n">
        <f aca="false">IF($T178="±",$Q178*2,$Q178)</f>
        <v>0</v>
      </c>
      <c r="W178" s="60" t="str">
        <f aca="false">IFERROR($U178/ABS($V178),"N/A")</f>
        <v>N/A</v>
      </c>
      <c r="X178" s="61" t="str">
        <f aca="false">IF(OR($W178="N/A",$R178="",$S178=""),"N/A",IF($W178&gt;=4,"Not Significant",IF($W178&gt;=2,"Semi-Significant","Significant")))</f>
        <v>N/A</v>
      </c>
      <c r="Z178" s="1" t="str">
        <f aca="false">IF($D178="Z540.1 w/data",0,"")</f>
        <v/>
      </c>
      <c r="AA178" s="1" t="e">
        <f aca="false">$Y178+$Q178+$Z178</f>
        <v>#VALUE!</v>
      </c>
      <c r="AB178" s="1" t="n">
        <f aca="false">$N178+$Q178</f>
        <v>0</v>
      </c>
      <c r="AC178" s="1" t="str">
        <f aca="false">IF($Y178="","",IF(AND($AA178&gt;=$R178,$AA178&lt;=$S178),"Pass","Fail"))</f>
        <v/>
      </c>
      <c r="AD178" s="1" t="str">
        <f aca="false">IF($Y178="","",IF($AA178&gt;$R178,"Pass","Fail"))</f>
        <v/>
      </c>
      <c r="AE178" s="1" t="str">
        <f aca="false">IF($Y178="","",IF($AA178&gt;=$R178,"Pass","Fail"))</f>
        <v/>
      </c>
      <c r="AF178" s="1" t="str">
        <f aca="false">IF($Y178="","",IF($AA178&lt;=$S178,"Pass","Fail"))</f>
        <v/>
      </c>
      <c r="AG178" s="1" t="str">
        <f aca="false">IF($Y178="","",IF($AA178&lt;$S178,"Pass","Fail"))</f>
        <v/>
      </c>
      <c r="AH178" s="23" t="str">
        <f aca="true">INDIRECT(CHOOSE(MATCH($T178,{"±","&gt;","≥","≤","&lt;"},0), "AC", "AD", "AE", "AF", "AG") &amp; ROW())</f>
        <v/>
      </c>
      <c r="AI178" s="56" t="str">
        <f aca="false">IF($X178="Not Significant","No Further Action Required",
IF($AH178="","",
IF(AND($AH178="Pass",$L178="0 - Passed "),"Analysis performed; no further action required.",
IF(AND($AH178="Fail",$L178="1 - Failed "),"Analysis performed; no further action required.",
IF(AND($AH178="Pass",$L178="2 - Limited In Use "),"Analysis performed; no further action required.",
IF(AND($AH178="Fail",$L178="3 - Adjusted "),"Analysis performed; no further action required.",
"Unit fails analysis; TSM determination required."))))))</f>
        <v/>
      </c>
      <c r="AJ178" s="58"/>
    </row>
    <row r="179" customFormat="false" ht="15" hidden="false" customHeight="false" outlineLevel="0" collapsed="false">
      <c r="A179" s="56"/>
      <c r="E179" s="57" t="str">
        <f aca="false">IF(AND($F179="",$G179=""),"",IF($G179="",$F179,HYPERLINK($G179,$F179)))</f>
        <v/>
      </c>
      <c r="H179" s="1" t="str">
        <f aca="false">IF($I179="","None Attached",IF(LEFT($I179,5)="https",HYPERLINK($I179,"Datasheet"),HYPERLINK(_xlfn.CONCAT("https://",$I179),"Datasheet")))</f>
        <v>None Attached</v>
      </c>
      <c r="M179" s="56"/>
      <c r="P179" s="58"/>
      <c r="Q179" s="1" t="n">
        <f aca="false">$M179-$N179</f>
        <v>0</v>
      </c>
      <c r="R179" s="56"/>
      <c r="T179" s="59" t="s">
        <v>15</v>
      </c>
      <c r="U179" s="1" t="n">
        <f aca="false">$S179-$R179</f>
        <v>0</v>
      </c>
      <c r="V179" s="1" t="n">
        <f aca="false">IF($T179="±",$Q179*2,$Q179)</f>
        <v>0</v>
      </c>
      <c r="W179" s="60" t="str">
        <f aca="false">IFERROR($U179/ABS($V179),"N/A")</f>
        <v>N/A</v>
      </c>
      <c r="X179" s="61" t="str">
        <f aca="false">IF(OR($W179="N/A",$R179="",$S179=""),"N/A",IF($W179&gt;=4,"Not Significant",IF($W179&gt;=2,"Semi-Significant","Significant")))</f>
        <v>N/A</v>
      </c>
      <c r="Z179" s="1" t="str">
        <f aca="false">IF($D179="Z540.1 w/data",0,"")</f>
        <v/>
      </c>
      <c r="AA179" s="1" t="e">
        <f aca="false">$Y179+$Q179+$Z179</f>
        <v>#VALUE!</v>
      </c>
      <c r="AB179" s="1" t="n">
        <f aca="false">$N179+$Q179</f>
        <v>0</v>
      </c>
      <c r="AC179" s="1" t="str">
        <f aca="false">IF($Y179="","",IF(AND($AA179&gt;=$R179,$AA179&lt;=$S179),"Pass","Fail"))</f>
        <v/>
      </c>
      <c r="AD179" s="1" t="str">
        <f aca="false">IF($Y179="","",IF($AA179&gt;$R179,"Pass","Fail"))</f>
        <v/>
      </c>
      <c r="AE179" s="1" t="str">
        <f aca="false">IF($Y179="","",IF($AA179&gt;=$R179,"Pass","Fail"))</f>
        <v/>
      </c>
      <c r="AF179" s="1" t="str">
        <f aca="false">IF($Y179="","",IF($AA179&lt;=$S179,"Pass","Fail"))</f>
        <v/>
      </c>
      <c r="AG179" s="1" t="str">
        <f aca="false">IF($Y179="","",IF($AA179&lt;$S179,"Pass","Fail"))</f>
        <v/>
      </c>
      <c r="AH179" s="23" t="str">
        <f aca="true">INDIRECT(CHOOSE(MATCH($T179,{"±","&gt;","≥","≤","&lt;"},0), "AC", "AD", "AE", "AF", "AG") &amp; ROW())</f>
        <v/>
      </c>
      <c r="AI179" s="56" t="str">
        <f aca="false">IF($X179="Not Significant","No Further Action Required",
IF($AH179="","",
IF(AND($AH179="Pass",$L179="0 - Passed "),"Analysis performed; no further action required.",
IF(AND($AH179="Fail",$L179="1 - Failed "),"Analysis performed; no further action required.",
IF(AND($AH179="Pass",$L179="2 - Limited In Use "),"Analysis performed; no further action required.",
IF(AND($AH179="Fail",$L179="3 - Adjusted "),"Analysis performed; no further action required.",
"Unit fails analysis; TSM determination required."))))))</f>
        <v/>
      </c>
      <c r="AJ179" s="58"/>
    </row>
    <row r="180" customFormat="false" ht="15" hidden="false" customHeight="false" outlineLevel="0" collapsed="false">
      <c r="A180" s="56"/>
      <c r="E180" s="57" t="str">
        <f aca="false">IF(AND($F180="",$G180=""),"",IF($G180="",$F180,HYPERLINK($G180,$F180)))</f>
        <v/>
      </c>
      <c r="H180" s="1" t="str">
        <f aca="false">IF($I180="","None Attached",IF(LEFT($I180,5)="https",HYPERLINK($I180,"Datasheet"),HYPERLINK(_xlfn.CONCAT("https://",$I180),"Datasheet")))</f>
        <v>None Attached</v>
      </c>
      <c r="M180" s="56"/>
      <c r="P180" s="58"/>
      <c r="Q180" s="1" t="n">
        <f aca="false">$M180-$N180</f>
        <v>0</v>
      </c>
      <c r="R180" s="56"/>
      <c r="T180" s="59" t="s">
        <v>15</v>
      </c>
      <c r="U180" s="1" t="n">
        <f aca="false">$S180-$R180</f>
        <v>0</v>
      </c>
      <c r="V180" s="1" t="n">
        <f aca="false">IF($T180="±",$Q180*2,$Q180)</f>
        <v>0</v>
      </c>
      <c r="W180" s="60" t="str">
        <f aca="false">IFERROR($U180/ABS($V180),"N/A")</f>
        <v>N/A</v>
      </c>
      <c r="X180" s="61" t="str">
        <f aca="false">IF(OR($W180="N/A",$R180="",$S180=""),"N/A",IF($W180&gt;=4,"Not Significant",IF($W180&gt;=2,"Semi-Significant","Significant")))</f>
        <v>N/A</v>
      </c>
      <c r="Z180" s="1" t="str">
        <f aca="false">IF($D180="Z540.1 w/data",0,"")</f>
        <v/>
      </c>
      <c r="AA180" s="1" t="e">
        <f aca="false">$Y180+$Q180+$Z180</f>
        <v>#VALUE!</v>
      </c>
      <c r="AB180" s="1" t="n">
        <f aca="false">$N180+$Q180</f>
        <v>0</v>
      </c>
      <c r="AC180" s="1" t="str">
        <f aca="false">IF($Y180="","",IF(AND($AA180&gt;=$R180,$AA180&lt;=$S180),"Pass","Fail"))</f>
        <v/>
      </c>
      <c r="AD180" s="1" t="str">
        <f aca="false">IF($Y180="","",IF($AA180&gt;$R180,"Pass","Fail"))</f>
        <v/>
      </c>
      <c r="AE180" s="1" t="str">
        <f aca="false">IF($Y180="","",IF($AA180&gt;=$R180,"Pass","Fail"))</f>
        <v/>
      </c>
      <c r="AF180" s="1" t="str">
        <f aca="false">IF($Y180="","",IF($AA180&lt;=$S180,"Pass","Fail"))</f>
        <v/>
      </c>
      <c r="AG180" s="1" t="str">
        <f aca="false">IF($Y180="","",IF($AA180&lt;$S180,"Pass","Fail"))</f>
        <v/>
      </c>
      <c r="AH180" s="23" t="str">
        <f aca="true">INDIRECT(CHOOSE(MATCH($T180,{"±","&gt;","≥","≤","&lt;"},0), "AC", "AD", "AE", "AF", "AG") &amp; ROW())</f>
        <v/>
      </c>
      <c r="AI180" s="56" t="str">
        <f aca="false">IF($X180="Not Significant","No Further Action Required",
IF($AH180="","",
IF(AND($AH180="Pass",$L180="0 - Passed "),"Analysis performed; no further action required.",
IF(AND($AH180="Fail",$L180="1 - Failed "),"Analysis performed; no further action required.",
IF(AND($AH180="Pass",$L180="2 - Limited In Use "),"Analysis performed; no further action required.",
IF(AND($AH180="Fail",$L180="3 - Adjusted "),"Analysis performed; no further action required.",
"Unit fails analysis; TSM determination required."))))))</f>
        <v/>
      </c>
      <c r="AJ180" s="58"/>
    </row>
    <row r="181" customFormat="false" ht="15" hidden="false" customHeight="false" outlineLevel="0" collapsed="false">
      <c r="A181" s="56"/>
      <c r="E181" s="57" t="str">
        <f aca="false">IF(AND($F181="",$G181=""),"",IF($G181="",$F181,HYPERLINK($G181,$F181)))</f>
        <v/>
      </c>
      <c r="H181" s="1" t="str">
        <f aca="false">IF($I181="","None Attached",IF(LEFT($I181,5)="https",HYPERLINK($I181,"Datasheet"),HYPERLINK(_xlfn.CONCAT("https://",$I181),"Datasheet")))</f>
        <v>None Attached</v>
      </c>
      <c r="M181" s="56"/>
      <c r="P181" s="58"/>
      <c r="Q181" s="1" t="n">
        <f aca="false">$M181-$N181</f>
        <v>0</v>
      </c>
      <c r="R181" s="56"/>
      <c r="T181" s="59" t="s">
        <v>15</v>
      </c>
      <c r="U181" s="1" t="n">
        <f aca="false">$S181-$R181</f>
        <v>0</v>
      </c>
      <c r="V181" s="1" t="n">
        <f aca="false">IF($T181="±",$Q181*2,$Q181)</f>
        <v>0</v>
      </c>
      <c r="W181" s="60" t="str">
        <f aca="false">IFERROR($U181/ABS($V181),"N/A")</f>
        <v>N/A</v>
      </c>
      <c r="X181" s="61" t="str">
        <f aca="false">IF(OR($W181="N/A",$R181="",$S181=""),"N/A",IF($W181&gt;=4,"Not Significant",IF($W181&gt;=2,"Semi-Significant","Significant")))</f>
        <v>N/A</v>
      </c>
      <c r="Z181" s="1" t="str">
        <f aca="false">IF($D181="Z540.1 w/data",0,"")</f>
        <v/>
      </c>
      <c r="AA181" s="1" t="e">
        <f aca="false">$Y181+$Q181+$Z181</f>
        <v>#VALUE!</v>
      </c>
      <c r="AB181" s="1" t="n">
        <f aca="false">$N181+$Q181</f>
        <v>0</v>
      </c>
      <c r="AC181" s="1" t="str">
        <f aca="false">IF($Y181="","",IF(AND($AA181&gt;=$R181,$AA181&lt;=$S181),"Pass","Fail"))</f>
        <v/>
      </c>
      <c r="AD181" s="1" t="str">
        <f aca="false">IF($Y181="","",IF($AA181&gt;$R181,"Pass","Fail"))</f>
        <v/>
      </c>
      <c r="AE181" s="1" t="str">
        <f aca="false">IF($Y181="","",IF($AA181&gt;=$R181,"Pass","Fail"))</f>
        <v/>
      </c>
      <c r="AF181" s="1" t="str">
        <f aca="false">IF($Y181="","",IF($AA181&lt;=$S181,"Pass","Fail"))</f>
        <v/>
      </c>
      <c r="AG181" s="1" t="str">
        <f aca="false">IF($Y181="","",IF($AA181&lt;$S181,"Pass","Fail"))</f>
        <v/>
      </c>
      <c r="AH181" s="23" t="str">
        <f aca="true">INDIRECT(CHOOSE(MATCH($T181,{"±","&gt;","≥","≤","&lt;"},0), "AC", "AD", "AE", "AF", "AG") &amp; ROW())</f>
        <v/>
      </c>
      <c r="AI181" s="56" t="str">
        <f aca="false">IF($X181="Not Significant","No Further Action Required",
IF($AH181="","",
IF(AND($AH181="Pass",$L181="0 - Passed "),"Analysis performed; no further action required.",
IF(AND($AH181="Fail",$L181="1 - Failed "),"Analysis performed; no further action required.",
IF(AND($AH181="Pass",$L181="2 - Limited In Use "),"Analysis performed; no further action required.",
IF(AND($AH181="Fail",$L181="3 - Adjusted "),"Analysis performed; no further action required.",
"Unit fails analysis; TSM determination required."))))))</f>
        <v/>
      </c>
      <c r="AJ181" s="58"/>
    </row>
    <row r="182" customFormat="false" ht="15" hidden="false" customHeight="false" outlineLevel="0" collapsed="false">
      <c r="A182" s="56"/>
      <c r="E182" s="57" t="str">
        <f aca="false">IF(AND($F182="",$G182=""),"",IF($G182="",$F182,HYPERLINK($G182,$F182)))</f>
        <v/>
      </c>
      <c r="H182" s="1" t="str">
        <f aca="false">IF($I182="","None Attached",IF(LEFT($I182,5)="https",HYPERLINK($I182,"Datasheet"),HYPERLINK(_xlfn.CONCAT("https://",$I182),"Datasheet")))</f>
        <v>None Attached</v>
      </c>
      <c r="M182" s="56"/>
      <c r="P182" s="58"/>
      <c r="Q182" s="1" t="n">
        <f aca="false">$M182-$N182</f>
        <v>0</v>
      </c>
      <c r="R182" s="56"/>
      <c r="T182" s="59" t="s">
        <v>15</v>
      </c>
      <c r="U182" s="1" t="n">
        <f aca="false">$S182-$R182</f>
        <v>0</v>
      </c>
      <c r="V182" s="1" t="n">
        <f aca="false">IF($T182="±",$Q182*2,$Q182)</f>
        <v>0</v>
      </c>
      <c r="W182" s="60" t="str">
        <f aca="false">IFERROR($U182/ABS($V182),"N/A")</f>
        <v>N/A</v>
      </c>
      <c r="X182" s="61" t="str">
        <f aca="false">IF(OR($W182="N/A",$R182="",$S182=""),"N/A",IF($W182&gt;=4,"Not Significant",IF($W182&gt;=2,"Semi-Significant","Significant")))</f>
        <v>N/A</v>
      </c>
      <c r="Z182" s="1" t="str">
        <f aca="false">IF($D182="Z540.1 w/data",0,"")</f>
        <v/>
      </c>
      <c r="AA182" s="1" t="e">
        <f aca="false">$Y182+$Q182+$Z182</f>
        <v>#VALUE!</v>
      </c>
      <c r="AB182" s="1" t="n">
        <f aca="false">$N182+$Q182</f>
        <v>0</v>
      </c>
      <c r="AC182" s="1" t="str">
        <f aca="false">IF($Y182="","",IF(AND($AA182&gt;=$R182,$AA182&lt;=$S182),"Pass","Fail"))</f>
        <v/>
      </c>
      <c r="AD182" s="1" t="str">
        <f aca="false">IF($Y182="","",IF($AA182&gt;$R182,"Pass","Fail"))</f>
        <v/>
      </c>
      <c r="AE182" s="1" t="str">
        <f aca="false">IF($Y182="","",IF($AA182&gt;=$R182,"Pass","Fail"))</f>
        <v/>
      </c>
      <c r="AF182" s="1" t="str">
        <f aca="false">IF($Y182="","",IF($AA182&lt;=$S182,"Pass","Fail"))</f>
        <v/>
      </c>
      <c r="AG182" s="1" t="str">
        <f aca="false">IF($Y182="","",IF($AA182&lt;$S182,"Pass","Fail"))</f>
        <v/>
      </c>
      <c r="AH182" s="23" t="str">
        <f aca="true">INDIRECT(CHOOSE(MATCH($T182,{"±","&gt;","≥","≤","&lt;"},0), "AC", "AD", "AE", "AF", "AG") &amp; ROW())</f>
        <v/>
      </c>
      <c r="AI182" s="56" t="str">
        <f aca="false">IF($X182="Not Significant","No Further Action Required",
IF($AH182="","",
IF(AND($AH182="Pass",$L182="0 - Passed "),"Analysis performed; no further action required.",
IF(AND($AH182="Fail",$L182="1 - Failed "),"Analysis performed; no further action required.",
IF(AND($AH182="Pass",$L182="2 - Limited In Use "),"Analysis performed; no further action required.",
IF(AND($AH182="Fail",$L182="3 - Adjusted "),"Analysis performed; no further action required.",
"Unit fails analysis; TSM determination required."))))))</f>
        <v/>
      </c>
      <c r="AJ182" s="58"/>
    </row>
    <row r="183" customFormat="false" ht="15" hidden="false" customHeight="false" outlineLevel="0" collapsed="false">
      <c r="A183" s="56"/>
      <c r="E183" s="57" t="str">
        <f aca="false">IF(AND($F183="",$G183=""),"",IF($G183="",$F183,HYPERLINK($G183,$F183)))</f>
        <v/>
      </c>
      <c r="H183" s="1" t="str">
        <f aca="false">IF($I183="","None Attached",IF(LEFT($I183,5)="https",HYPERLINK($I183,"Datasheet"),HYPERLINK(_xlfn.CONCAT("https://",$I183),"Datasheet")))</f>
        <v>None Attached</v>
      </c>
      <c r="M183" s="56"/>
      <c r="P183" s="58"/>
      <c r="Q183" s="1" t="n">
        <f aca="false">$M183-$N183</f>
        <v>0</v>
      </c>
      <c r="R183" s="56"/>
      <c r="T183" s="59" t="s">
        <v>15</v>
      </c>
      <c r="U183" s="1" t="n">
        <f aca="false">$S183-$R183</f>
        <v>0</v>
      </c>
      <c r="V183" s="1" t="n">
        <f aca="false">IF($T183="±",$Q183*2,$Q183)</f>
        <v>0</v>
      </c>
      <c r="W183" s="60" t="str">
        <f aca="false">IFERROR($U183/ABS($V183),"N/A")</f>
        <v>N/A</v>
      </c>
      <c r="X183" s="61" t="str">
        <f aca="false">IF(OR($W183="N/A",$R183="",$S183=""),"N/A",IF($W183&gt;=4,"Not Significant",IF($W183&gt;=2,"Semi-Significant","Significant")))</f>
        <v>N/A</v>
      </c>
      <c r="Z183" s="1" t="str">
        <f aca="false">IF($D183="Z540.1 w/data",0,"")</f>
        <v/>
      </c>
      <c r="AA183" s="1" t="e">
        <f aca="false">$Y183+$Q183+$Z183</f>
        <v>#VALUE!</v>
      </c>
      <c r="AB183" s="1" t="n">
        <f aca="false">$N183+$Q183</f>
        <v>0</v>
      </c>
      <c r="AC183" s="1" t="str">
        <f aca="false">IF($Y183="","",IF(AND($AA183&gt;=$R183,$AA183&lt;=$S183),"Pass","Fail"))</f>
        <v/>
      </c>
      <c r="AD183" s="1" t="str">
        <f aca="false">IF($Y183="","",IF($AA183&gt;$R183,"Pass","Fail"))</f>
        <v/>
      </c>
      <c r="AE183" s="1" t="str">
        <f aca="false">IF($Y183="","",IF($AA183&gt;=$R183,"Pass","Fail"))</f>
        <v/>
      </c>
      <c r="AF183" s="1" t="str">
        <f aca="false">IF($Y183="","",IF($AA183&lt;=$S183,"Pass","Fail"))</f>
        <v/>
      </c>
      <c r="AG183" s="1" t="str">
        <f aca="false">IF($Y183="","",IF($AA183&lt;$S183,"Pass","Fail"))</f>
        <v/>
      </c>
      <c r="AH183" s="23" t="str">
        <f aca="true">INDIRECT(CHOOSE(MATCH($T183,{"±","&gt;","≥","≤","&lt;"},0), "AC", "AD", "AE", "AF", "AG") &amp; ROW())</f>
        <v/>
      </c>
      <c r="AI183" s="56" t="str">
        <f aca="false">IF($X183="Not Significant","No Further Action Required",
IF($AH183="","",
IF(AND($AH183="Pass",$L183="0 - Passed "),"Analysis performed; no further action required.",
IF(AND($AH183="Fail",$L183="1 - Failed "),"Analysis performed; no further action required.",
IF(AND($AH183="Pass",$L183="2 - Limited In Use "),"Analysis performed; no further action required.",
IF(AND($AH183="Fail",$L183="3 - Adjusted "),"Analysis performed; no further action required.",
"Unit fails analysis; TSM determination required."))))))</f>
        <v/>
      </c>
      <c r="AJ183" s="58"/>
    </row>
    <row r="184" customFormat="false" ht="15" hidden="false" customHeight="false" outlineLevel="0" collapsed="false">
      <c r="A184" s="56"/>
      <c r="E184" s="57" t="str">
        <f aca="false">IF(AND($F184="",$G184=""),"",IF($G184="",$F184,HYPERLINK($G184,$F184)))</f>
        <v/>
      </c>
      <c r="H184" s="1" t="str">
        <f aca="false">IF($I184="","None Attached",IF(LEFT($I184,5)="https",HYPERLINK($I184,"Datasheet"),HYPERLINK(_xlfn.CONCAT("https://",$I184),"Datasheet")))</f>
        <v>None Attached</v>
      </c>
      <c r="M184" s="56"/>
      <c r="P184" s="58"/>
      <c r="Q184" s="1" t="n">
        <f aca="false">$M184-$N184</f>
        <v>0</v>
      </c>
      <c r="R184" s="56"/>
      <c r="T184" s="59" t="s">
        <v>15</v>
      </c>
      <c r="U184" s="1" t="n">
        <f aca="false">$S184-$R184</f>
        <v>0</v>
      </c>
      <c r="V184" s="1" t="n">
        <f aca="false">IF($T184="±",$Q184*2,$Q184)</f>
        <v>0</v>
      </c>
      <c r="W184" s="60" t="str">
        <f aca="false">IFERROR($U184/ABS($V184),"N/A")</f>
        <v>N/A</v>
      </c>
      <c r="X184" s="61" t="str">
        <f aca="false">IF(OR($W184="N/A",$R184="",$S184=""),"N/A",IF($W184&gt;=4,"Not Significant",IF($W184&gt;=2,"Semi-Significant","Significant")))</f>
        <v>N/A</v>
      </c>
      <c r="Z184" s="1" t="str">
        <f aca="false">IF($D184="Z540.1 w/data",0,"")</f>
        <v/>
      </c>
      <c r="AA184" s="1" t="e">
        <f aca="false">$Y184+$Q184+$Z184</f>
        <v>#VALUE!</v>
      </c>
      <c r="AB184" s="1" t="n">
        <f aca="false">$N184+$Q184</f>
        <v>0</v>
      </c>
      <c r="AC184" s="1" t="str">
        <f aca="false">IF($Y184="","",IF(AND($AA184&gt;=$R184,$AA184&lt;=$S184),"Pass","Fail"))</f>
        <v/>
      </c>
      <c r="AD184" s="1" t="str">
        <f aca="false">IF($Y184="","",IF($AA184&gt;$R184,"Pass","Fail"))</f>
        <v/>
      </c>
      <c r="AE184" s="1" t="str">
        <f aca="false">IF($Y184="","",IF($AA184&gt;=$R184,"Pass","Fail"))</f>
        <v/>
      </c>
      <c r="AF184" s="1" t="str">
        <f aca="false">IF($Y184="","",IF($AA184&lt;=$S184,"Pass","Fail"))</f>
        <v/>
      </c>
      <c r="AG184" s="1" t="str">
        <f aca="false">IF($Y184="","",IF($AA184&lt;$S184,"Pass","Fail"))</f>
        <v/>
      </c>
      <c r="AH184" s="23" t="str">
        <f aca="true">INDIRECT(CHOOSE(MATCH($T184,{"±","&gt;","≥","≤","&lt;"},0), "AC", "AD", "AE", "AF", "AG") &amp; ROW())</f>
        <v/>
      </c>
      <c r="AI184" s="56" t="str">
        <f aca="false">IF($X184="Not Significant","No Further Action Required",
IF($AH184="","",
IF(AND($AH184="Pass",$L184="0 - Passed "),"Analysis performed; no further action required.",
IF(AND($AH184="Fail",$L184="1 - Failed "),"Analysis performed; no further action required.",
IF(AND($AH184="Pass",$L184="2 - Limited In Use "),"Analysis performed; no further action required.",
IF(AND($AH184="Fail",$L184="3 - Adjusted "),"Analysis performed; no further action required.",
"Unit fails analysis; TSM determination required."))))))</f>
        <v/>
      </c>
      <c r="AJ184" s="58"/>
    </row>
    <row r="185" customFormat="false" ht="15" hidden="false" customHeight="false" outlineLevel="0" collapsed="false">
      <c r="A185" s="56"/>
      <c r="E185" s="57" t="str">
        <f aca="false">IF(AND($F185="",$G185=""),"",IF($G185="",$F185,HYPERLINK($G185,$F185)))</f>
        <v/>
      </c>
      <c r="H185" s="1" t="str">
        <f aca="false">IF($I185="","None Attached",IF(LEFT($I185,5)="https",HYPERLINK($I185,"Datasheet"),HYPERLINK(_xlfn.CONCAT("https://",$I185),"Datasheet")))</f>
        <v>None Attached</v>
      </c>
      <c r="M185" s="56"/>
      <c r="P185" s="58"/>
      <c r="Q185" s="1" t="n">
        <f aca="false">$M185-$N185</f>
        <v>0</v>
      </c>
      <c r="R185" s="56"/>
      <c r="T185" s="59" t="s">
        <v>15</v>
      </c>
      <c r="U185" s="1" t="n">
        <f aca="false">$S185-$R185</f>
        <v>0</v>
      </c>
      <c r="V185" s="1" t="n">
        <f aca="false">IF($T185="±",$Q185*2,$Q185)</f>
        <v>0</v>
      </c>
      <c r="W185" s="60" t="str">
        <f aca="false">IFERROR($U185/ABS($V185),"N/A")</f>
        <v>N/A</v>
      </c>
      <c r="X185" s="61" t="str">
        <f aca="false">IF(OR($W185="N/A",$R185="",$S185=""),"N/A",IF($W185&gt;=4,"Not Significant",IF($W185&gt;=2,"Semi-Significant","Significant")))</f>
        <v>N/A</v>
      </c>
      <c r="Z185" s="1" t="str">
        <f aca="false">IF($D185="Z540.1 w/data",0,"")</f>
        <v/>
      </c>
      <c r="AA185" s="1" t="e">
        <f aca="false">$Y185+$Q185+$Z185</f>
        <v>#VALUE!</v>
      </c>
      <c r="AB185" s="1" t="n">
        <f aca="false">$N185+$Q185</f>
        <v>0</v>
      </c>
      <c r="AC185" s="1" t="str">
        <f aca="false">IF($Y185="","",IF(AND($AA185&gt;=$R185,$AA185&lt;=$S185),"Pass","Fail"))</f>
        <v/>
      </c>
      <c r="AD185" s="1" t="str">
        <f aca="false">IF($Y185="","",IF($AA185&gt;$R185,"Pass","Fail"))</f>
        <v/>
      </c>
      <c r="AE185" s="1" t="str">
        <f aca="false">IF($Y185="","",IF($AA185&gt;=$R185,"Pass","Fail"))</f>
        <v/>
      </c>
      <c r="AF185" s="1" t="str">
        <f aca="false">IF($Y185="","",IF($AA185&lt;=$S185,"Pass","Fail"))</f>
        <v/>
      </c>
      <c r="AG185" s="1" t="str">
        <f aca="false">IF($Y185="","",IF($AA185&lt;$S185,"Pass","Fail"))</f>
        <v/>
      </c>
      <c r="AH185" s="23" t="str">
        <f aca="true">INDIRECT(CHOOSE(MATCH($T185,{"±","&gt;","≥","≤","&lt;"},0), "AC", "AD", "AE", "AF", "AG") &amp; ROW())</f>
        <v/>
      </c>
      <c r="AI185" s="56" t="str">
        <f aca="false">IF($X185="Not Significant","No Further Action Required",
IF($AH185="","",
IF(AND($AH185="Pass",$L185="0 - Passed "),"Analysis performed; no further action required.",
IF(AND($AH185="Fail",$L185="1 - Failed "),"Analysis performed; no further action required.",
IF(AND($AH185="Pass",$L185="2 - Limited In Use "),"Analysis performed; no further action required.",
IF(AND($AH185="Fail",$L185="3 - Adjusted "),"Analysis performed; no further action required.",
"Unit fails analysis; TSM determination required."))))))</f>
        <v/>
      </c>
      <c r="AJ185" s="58"/>
    </row>
    <row r="186" customFormat="false" ht="15" hidden="false" customHeight="false" outlineLevel="0" collapsed="false">
      <c r="A186" s="56"/>
      <c r="E186" s="57" t="str">
        <f aca="false">IF(AND($F186="",$G186=""),"",IF($G186="",$F186,HYPERLINK($G186,$F186)))</f>
        <v/>
      </c>
      <c r="H186" s="1" t="str">
        <f aca="false">IF($I186="","None Attached",IF(LEFT($I186,5)="https",HYPERLINK($I186,"Datasheet"),HYPERLINK(_xlfn.CONCAT("https://",$I186),"Datasheet")))</f>
        <v>None Attached</v>
      </c>
      <c r="M186" s="56"/>
      <c r="P186" s="58"/>
      <c r="Q186" s="1" t="n">
        <f aca="false">$M186-$N186</f>
        <v>0</v>
      </c>
      <c r="R186" s="56"/>
      <c r="T186" s="59" t="s">
        <v>15</v>
      </c>
      <c r="U186" s="1" t="n">
        <f aca="false">$S186-$R186</f>
        <v>0</v>
      </c>
      <c r="V186" s="1" t="n">
        <f aca="false">IF($T186="±",$Q186*2,$Q186)</f>
        <v>0</v>
      </c>
      <c r="W186" s="60" t="str">
        <f aca="false">IFERROR($U186/ABS($V186),"N/A")</f>
        <v>N/A</v>
      </c>
      <c r="X186" s="61" t="str">
        <f aca="false">IF(OR($W186="N/A",$R186="",$S186=""),"N/A",IF($W186&gt;=4,"Not Significant",IF($W186&gt;=2,"Semi-Significant","Significant")))</f>
        <v>N/A</v>
      </c>
      <c r="Z186" s="1" t="str">
        <f aca="false">IF($D186="Z540.1 w/data",0,"")</f>
        <v/>
      </c>
      <c r="AA186" s="1" t="e">
        <f aca="false">$Y186+$Q186+$Z186</f>
        <v>#VALUE!</v>
      </c>
      <c r="AB186" s="1" t="n">
        <f aca="false">$N186+$Q186</f>
        <v>0</v>
      </c>
      <c r="AC186" s="1" t="str">
        <f aca="false">IF($Y186="","",IF(AND($AA186&gt;=$R186,$AA186&lt;=$S186),"Pass","Fail"))</f>
        <v/>
      </c>
      <c r="AD186" s="1" t="str">
        <f aca="false">IF($Y186="","",IF($AA186&gt;$R186,"Pass","Fail"))</f>
        <v/>
      </c>
      <c r="AE186" s="1" t="str">
        <f aca="false">IF($Y186="","",IF($AA186&gt;=$R186,"Pass","Fail"))</f>
        <v/>
      </c>
      <c r="AF186" s="1" t="str">
        <f aca="false">IF($Y186="","",IF($AA186&lt;=$S186,"Pass","Fail"))</f>
        <v/>
      </c>
      <c r="AG186" s="1" t="str">
        <f aca="false">IF($Y186="","",IF($AA186&lt;$S186,"Pass","Fail"))</f>
        <v/>
      </c>
      <c r="AH186" s="23" t="str">
        <f aca="true">INDIRECT(CHOOSE(MATCH($T186,{"±","&gt;","≥","≤","&lt;"},0), "AC", "AD", "AE", "AF", "AG") &amp; ROW())</f>
        <v/>
      </c>
      <c r="AI186" s="56" t="str">
        <f aca="false">IF($X186="Not Significant","No Further Action Required",
IF($AH186="","",
IF(AND($AH186="Pass",$L186="0 - Passed "),"Analysis performed; no further action required.",
IF(AND($AH186="Fail",$L186="1 - Failed "),"Analysis performed; no further action required.",
IF(AND($AH186="Pass",$L186="2 - Limited In Use "),"Analysis performed; no further action required.",
IF(AND($AH186="Fail",$L186="3 - Adjusted "),"Analysis performed; no further action required.",
"Unit fails analysis; TSM determination required."))))))</f>
        <v/>
      </c>
      <c r="AJ186" s="58"/>
    </row>
    <row r="187" customFormat="false" ht="15" hidden="false" customHeight="false" outlineLevel="0" collapsed="false">
      <c r="A187" s="56"/>
      <c r="E187" s="57" t="str">
        <f aca="false">IF(AND($F187="",$G187=""),"",IF($G187="",$F187,HYPERLINK($G187,$F187)))</f>
        <v/>
      </c>
      <c r="H187" s="1" t="str">
        <f aca="false">IF($I187="","None Attached",IF(LEFT($I187,5)="https",HYPERLINK($I187,"Datasheet"),HYPERLINK(_xlfn.CONCAT("https://",$I187),"Datasheet")))</f>
        <v>None Attached</v>
      </c>
      <c r="M187" s="56"/>
      <c r="P187" s="58"/>
      <c r="Q187" s="1" t="n">
        <f aca="false">$M187-$N187</f>
        <v>0</v>
      </c>
      <c r="R187" s="56"/>
      <c r="T187" s="59" t="s">
        <v>15</v>
      </c>
      <c r="U187" s="1" t="n">
        <f aca="false">$S187-$R187</f>
        <v>0</v>
      </c>
      <c r="V187" s="1" t="n">
        <f aca="false">IF($T187="±",$Q187*2,$Q187)</f>
        <v>0</v>
      </c>
      <c r="W187" s="60" t="str">
        <f aca="false">IFERROR($U187/ABS($V187),"N/A")</f>
        <v>N/A</v>
      </c>
      <c r="X187" s="61" t="str">
        <f aca="false">IF(OR($W187="N/A",$R187="",$S187=""),"N/A",IF($W187&gt;=4,"Not Significant",IF($W187&gt;=2,"Semi-Significant","Significant")))</f>
        <v>N/A</v>
      </c>
      <c r="Z187" s="1" t="str">
        <f aca="false">IF($D187="Z540.1 w/data",0,"")</f>
        <v/>
      </c>
      <c r="AA187" s="1" t="e">
        <f aca="false">$Y187+$Q187+$Z187</f>
        <v>#VALUE!</v>
      </c>
      <c r="AB187" s="1" t="n">
        <f aca="false">$N187+$Q187</f>
        <v>0</v>
      </c>
      <c r="AC187" s="1" t="str">
        <f aca="false">IF($Y187="","",IF(AND($AA187&gt;=$R187,$AA187&lt;=$S187),"Pass","Fail"))</f>
        <v/>
      </c>
      <c r="AD187" s="1" t="str">
        <f aca="false">IF($Y187="","",IF($AA187&gt;$R187,"Pass","Fail"))</f>
        <v/>
      </c>
      <c r="AE187" s="1" t="str">
        <f aca="false">IF($Y187="","",IF($AA187&gt;=$R187,"Pass","Fail"))</f>
        <v/>
      </c>
      <c r="AF187" s="1" t="str">
        <f aca="false">IF($Y187="","",IF($AA187&lt;=$S187,"Pass","Fail"))</f>
        <v/>
      </c>
      <c r="AG187" s="1" t="str">
        <f aca="false">IF($Y187="","",IF($AA187&lt;$S187,"Pass","Fail"))</f>
        <v/>
      </c>
      <c r="AH187" s="23" t="str">
        <f aca="true">INDIRECT(CHOOSE(MATCH($T187,{"±","&gt;","≥","≤","&lt;"},0), "AC", "AD", "AE", "AF", "AG") &amp; ROW())</f>
        <v/>
      </c>
      <c r="AI187" s="56" t="str">
        <f aca="false">IF($X187="Not Significant","No Further Action Required",
IF($AH187="","",
IF(AND($AH187="Pass",$L187="0 - Passed "),"Analysis performed; no further action required.",
IF(AND($AH187="Fail",$L187="1 - Failed "),"Analysis performed; no further action required.",
IF(AND($AH187="Pass",$L187="2 - Limited In Use "),"Analysis performed; no further action required.",
IF(AND($AH187="Fail",$L187="3 - Adjusted "),"Analysis performed; no further action required.",
"Unit fails analysis; TSM determination required."))))))</f>
        <v/>
      </c>
      <c r="AJ187" s="58"/>
    </row>
    <row r="188" customFormat="false" ht="15" hidden="false" customHeight="false" outlineLevel="0" collapsed="false">
      <c r="A188" s="56"/>
      <c r="E188" s="57" t="str">
        <f aca="false">IF(AND($F188="",$G188=""),"",IF($G188="",$F188,HYPERLINK($G188,$F188)))</f>
        <v/>
      </c>
      <c r="H188" s="1" t="str">
        <f aca="false">IF($I188="","None Attached",IF(LEFT($I188,5)="https",HYPERLINK($I188,"Datasheet"),HYPERLINK(_xlfn.CONCAT("https://",$I188),"Datasheet")))</f>
        <v>None Attached</v>
      </c>
      <c r="M188" s="56"/>
      <c r="P188" s="58"/>
      <c r="Q188" s="1" t="n">
        <f aca="false">$M188-$N188</f>
        <v>0</v>
      </c>
      <c r="R188" s="56"/>
      <c r="T188" s="59" t="s">
        <v>15</v>
      </c>
      <c r="U188" s="1" t="n">
        <f aca="false">$S188-$R188</f>
        <v>0</v>
      </c>
      <c r="V188" s="1" t="n">
        <f aca="false">IF($T188="±",$Q188*2,$Q188)</f>
        <v>0</v>
      </c>
      <c r="W188" s="60" t="str">
        <f aca="false">IFERROR($U188/ABS($V188),"N/A")</f>
        <v>N/A</v>
      </c>
      <c r="X188" s="61" t="str">
        <f aca="false">IF(OR($W188="N/A",$R188="",$S188=""),"N/A",IF($W188&gt;=4,"Not Significant",IF($W188&gt;=2,"Semi-Significant","Significant")))</f>
        <v>N/A</v>
      </c>
      <c r="Z188" s="1" t="str">
        <f aca="false">IF($D188="Z540.1 w/data",0,"")</f>
        <v/>
      </c>
      <c r="AA188" s="1" t="e">
        <f aca="false">$Y188+$Q188+$Z188</f>
        <v>#VALUE!</v>
      </c>
      <c r="AB188" s="1" t="n">
        <f aca="false">$N188+$Q188</f>
        <v>0</v>
      </c>
      <c r="AC188" s="1" t="str">
        <f aca="false">IF($Y188="","",IF(AND($AA188&gt;=$R188,$AA188&lt;=$S188),"Pass","Fail"))</f>
        <v/>
      </c>
      <c r="AD188" s="1" t="str">
        <f aca="false">IF($Y188="","",IF($AA188&gt;$R188,"Pass","Fail"))</f>
        <v/>
      </c>
      <c r="AE188" s="1" t="str">
        <f aca="false">IF($Y188="","",IF($AA188&gt;=$R188,"Pass","Fail"))</f>
        <v/>
      </c>
      <c r="AF188" s="1" t="str">
        <f aca="false">IF($Y188="","",IF($AA188&lt;=$S188,"Pass","Fail"))</f>
        <v/>
      </c>
      <c r="AG188" s="1" t="str">
        <f aca="false">IF($Y188="","",IF($AA188&lt;$S188,"Pass","Fail"))</f>
        <v/>
      </c>
      <c r="AH188" s="23" t="str">
        <f aca="true">INDIRECT(CHOOSE(MATCH($T188,{"±","&gt;","≥","≤","&lt;"},0), "AC", "AD", "AE", "AF", "AG") &amp; ROW())</f>
        <v/>
      </c>
      <c r="AI188" s="56" t="str">
        <f aca="false">IF($X188="Not Significant","No Further Action Required",
IF($AH188="","",
IF(AND($AH188="Pass",$L188="0 - Passed "),"Analysis performed; no further action required.",
IF(AND($AH188="Fail",$L188="1 - Failed "),"Analysis performed; no further action required.",
IF(AND($AH188="Pass",$L188="2 - Limited In Use "),"Analysis performed; no further action required.",
IF(AND($AH188="Fail",$L188="3 - Adjusted "),"Analysis performed; no further action required.",
"Unit fails analysis; TSM determination required."))))))</f>
        <v/>
      </c>
      <c r="AJ188" s="58"/>
    </row>
    <row r="189" customFormat="false" ht="15" hidden="false" customHeight="false" outlineLevel="0" collapsed="false">
      <c r="A189" s="56"/>
      <c r="E189" s="57" t="str">
        <f aca="false">IF(AND($F189="",$G189=""),"",IF($G189="",$F189,HYPERLINK($G189,$F189)))</f>
        <v/>
      </c>
      <c r="H189" s="1" t="str">
        <f aca="false">IF($I189="","None Attached",IF(LEFT($I189,5)="https",HYPERLINK($I189,"Datasheet"),HYPERLINK(_xlfn.CONCAT("https://",$I189),"Datasheet")))</f>
        <v>None Attached</v>
      </c>
      <c r="M189" s="56"/>
      <c r="P189" s="58"/>
      <c r="Q189" s="1" t="n">
        <f aca="false">$M189-$N189</f>
        <v>0</v>
      </c>
      <c r="R189" s="56"/>
      <c r="T189" s="59" t="s">
        <v>15</v>
      </c>
      <c r="U189" s="1" t="n">
        <f aca="false">$S189-$R189</f>
        <v>0</v>
      </c>
      <c r="V189" s="1" t="n">
        <f aca="false">IF($T189="±",$Q189*2,$Q189)</f>
        <v>0</v>
      </c>
      <c r="W189" s="60" t="str">
        <f aca="false">IFERROR($U189/ABS($V189),"N/A")</f>
        <v>N/A</v>
      </c>
      <c r="X189" s="61" t="str">
        <f aca="false">IF(OR($W189="N/A",$R189="",$S189=""),"N/A",IF($W189&gt;=4,"Not Significant",IF($W189&gt;=2,"Semi-Significant","Significant")))</f>
        <v>N/A</v>
      </c>
      <c r="Z189" s="1" t="str">
        <f aca="false">IF($D189="Z540.1 w/data",0,"")</f>
        <v/>
      </c>
      <c r="AA189" s="1" t="e">
        <f aca="false">$Y189+$Q189+$Z189</f>
        <v>#VALUE!</v>
      </c>
      <c r="AB189" s="1" t="n">
        <f aca="false">$N189+$Q189</f>
        <v>0</v>
      </c>
      <c r="AC189" s="1" t="str">
        <f aca="false">IF($Y189="","",IF(AND($AA189&gt;=$R189,$AA189&lt;=$S189),"Pass","Fail"))</f>
        <v/>
      </c>
      <c r="AD189" s="1" t="str">
        <f aca="false">IF($Y189="","",IF($AA189&gt;$R189,"Pass","Fail"))</f>
        <v/>
      </c>
      <c r="AE189" s="1" t="str">
        <f aca="false">IF($Y189="","",IF($AA189&gt;=$R189,"Pass","Fail"))</f>
        <v/>
      </c>
      <c r="AF189" s="1" t="str">
        <f aca="false">IF($Y189="","",IF($AA189&lt;=$S189,"Pass","Fail"))</f>
        <v/>
      </c>
      <c r="AG189" s="1" t="str">
        <f aca="false">IF($Y189="","",IF($AA189&lt;$S189,"Pass","Fail"))</f>
        <v/>
      </c>
      <c r="AH189" s="23" t="str">
        <f aca="true">INDIRECT(CHOOSE(MATCH($T189,{"±","&gt;","≥","≤","&lt;"},0), "AC", "AD", "AE", "AF", "AG") &amp; ROW())</f>
        <v/>
      </c>
      <c r="AI189" s="56" t="str">
        <f aca="false">IF($X189="Not Significant","No Further Action Required",
IF($AH189="","",
IF(AND($AH189="Pass",$L189="0 - Passed "),"Analysis performed; no further action required.",
IF(AND($AH189="Fail",$L189="1 - Failed "),"Analysis performed; no further action required.",
IF(AND($AH189="Pass",$L189="2 - Limited In Use "),"Analysis performed; no further action required.",
IF(AND($AH189="Fail",$L189="3 - Adjusted "),"Analysis performed; no further action required.",
"Unit fails analysis; TSM determination required."))))))</f>
        <v/>
      </c>
      <c r="AJ189" s="58"/>
    </row>
    <row r="190" customFormat="false" ht="15" hidden="false" customHeight="false" outlineLevel="0" collapsed="false">
      <c r="A190" s="56"/>
      <c r="E190" s="57" t="str">
        <f aca="false">IF(AND($F190="",$G190=""),"",IF($G190="",$F190,HYPERLINK($G190,$F190)))</f>
        <v/>
      </c>
      <c r="H190" s="1" t="str">
        <f aca="false">IF($I190="","None Attached",IF(LEFT($I190,5)="https",HYPERLINK($I190,"Datasheet"),HYPERLINK(_xlfn.CONCAT("https://",$I190),"Datasheet")))</f>
        <v>None Attached</v>
      </c>
      <c r="M190" s="56"/>
      <c r="P190" s="58"/>
      <c r="Q190" s="1" t="n">
        <f aca="false">$M190-$N190</f>
        <v>0</v>
      </c>
      <c r="R190" s="56"/>
      <c r="T190" s="59" t="s">
        <v>15</v>
      </c>
      <c r="U190" s="1" t="n">
        <f aca="false">$S190-$R190</f>
        <v>0</v>
      </c>
      <c r="V190" s="1" t="n">
        <f aca="false">IF($T190="±",$Q190*2,$Q190)</f>
        <v>0</v>
      </c>
      <c r="W190" s="60" t="str">
        <f aca="false">IFERROR($U190/ABS($V190),"N/A")</f>
        <v>N/A</v>
      </c>
      <c r="X190" s="61" t="str">
        <f aca="false">IF(OR($W190="N/A",$R190="",$S190=""),"N/A",IF($W190&gt;=4,"Not Significant",IF($W190&gt;=2,"Semi-Significant","Significant")))</f>
        <v>N/A</v>
      </c>
      <c r="Z190" s="1" t="str">
        <f aca="false">IF($D190="Z540.1 w/data",0,"")</f>
        <v/>
      </c>
      <c r="AA190" s="1" t="e">
        <f aca="false">$Y190+$Q190+$Z190</f>
        <v>#VALUE!</v>
      </c>
      <c r="AB190" s="1" t="n">
        <f aca="false">$N190+$Q190</f>
        <v>0</v>
      </c>
      <c r="AC190" s="1" t="str">
        <f aca="false">IF($Y190="","",IF(AND($AA190&gt;=$R190,$AA190&lt;=$S190),"Pass","Fail"))</f>
        <v/>
      </c>
      <c r="AD190" s="1" t="str">
        <f aca="false">IF($Y190="","",IF($AA190&gt;$R190,"Pass","Fail"))</f>
        <v/>
      </c>
      <c r="AE190" s="1" t="str">
        <f aca="false">IF($Y190="","",IF($AA190&gt;=$R190,"Pass","Fail"))</f>
        <v/>
      </c>
      <c r="AF190" s="1" t="str">
        <f aca="false">IF($Y190="","",IF($AA190&lt;=$S190,"Pass","Fail"))</f>
        <v/>
      </c>
      <c r="AG190" s="1" t="str">
        <f aca="false">IF($Y190="","",IF($AA190&lt;$S190,"Pass","Fail"))</f>
        <v/>
      </c>
      <c r="AH190" s="23" t="str">
        <f aca="true">INDIRECT(CHOOSE(MATCH($T190,{"±","&gt;","≥","≤","&lt;"},0), "AC", "AD", "AE", "AF", "AG") &amp; ROW())</f>
        <v/>
      </c>
      <c r="AI190" s="56" t="str">
        <f aca="false">IF($X190="Not Significant","No Further Action Required",
IF($AH190="","",
IF(AND($AH190="Pass",$L190="0 - Passed "),"Analysis performed; no further action required.",
IF(AND($AH190="Fail",$L190="1 - Failed "),"Analysis performed; no further action required.",
IF(AND($AH190="Pass",$L190="2 - Limited In Use "),"Analysis performed; no further action required.",
IF(AND($AH190="Fail",$L190="3 - Adjusted "),"Analysis performed; no further action required.",
"Unit fails analysis; TSM determination required."))))))</f>
        <v/>
      </c>
      <c r="AJ190" s="58"/>
    </row>
    <row r="191" customFormat="false" ht="15" hidden="false" customHeight="false" outlineLevel="0" collapsed="false">
      <c r="A191" s="56"/>
      <c r="E191" s="57" t="str">
        <f aca="false">IF(AND($F191="",$G191=""),"",IF($G191="",$F191,HYPERLINK($G191,$F191)))</f>
        <v/>
      </c>
      <c r="H191" s="1" t="str">
        <f aca="false">IF($I191="","None Attached",IF(LEFT($I191,5)="https",HYPERLINK($I191,"Datasheet"),HYPERLINK(_xlfn.CONCAT("https://",$I191),"Datasheet")))</f>
        <v>None Attached</v>
      </c>
      <c r="M191" s="56"/>
      <c r="P191" s="58"/>
      <c r="Q191" s="1" t="n">
        <f aca="false">$M191-$N191</f>
        <v>0</v>
      </c>
      <c r="R191" s="56"/>
      <c r="T191" s="59" t="s">
        <v>15</v>
      </c>
      <c r="U191" s="1" t="n">
        <f aca="false">$S191-$R191</f>
        <v>0</v>
      </c>
      <c r="V191" s="1" t="n">
        <f aca="false">IF($T191="±",$Q191*2,$Q191)</f>
        <v>0</v>
      </c>
      <c r="W191" s="60" t="str">
        <f aca="false">IFERROR($U191/ABS($V191),"N/A")</f>
        <v>N/A</v>
      </c>
      <c r="X191" s="61" t="str">
        <f aca="false">IF(OR($W191="N/A",$R191="",$S191=""),"N/A",IF($W191&gt;=4,"Not Significant",IF($W191&gt;=2,"Semi-Significant","Significant")))</f>
        <v>N/A</v>
      </c>
      <c r="Z191" s="1" t="str">
        <f aca="false">IF($D191="Z540.1 w/data",0,"")</f>
        <v/>
      </c>
      <c r="AA191" s="1" t="e">
        <f aca="false">$Y191+$Q191+$Z191</f>
        <v>#VALUE!</v>
      </c>
      <c r="AB191" s="1" t="n">
        <f aca="false">$N191+$Q191</f>
        <v>0</v>
      </c>
      <c r="AC191" s="1" t="str">
        <f aca="false">IF($Y191="","",IF(AND($AA191&gt;=$R191,$AA191&lt;=$S191),"Pass","Fail"))</f>
        <v/>
      </c>
      <c r="AD191" s="1" t="str">
        <f aca="false">IF($Y191="","",IF($AA191&gt;$R191,"Pass","Fail"))</f>
        <v/>
      </c>
      <c r="AE191" s="1" t="str">
        <f aca="false">IF($Y191="","",IF($AA191&gt;=$R191,"Pass","Fail"))</f>
        <v/>
      </c>
      <c r="AF191" s="1" t="str">
        <f aca="false">IF($Y191="","",IF($AA191&lt;=$S191,"Pass","Fail"))</f>
        <v/>
      </c>
      <c r="AG191" s="1" t="str">
        <f aca="false">IF($Y191="","",IF($AA191&lt;$S191,"Pass","Fail"))</f>
        <v/>
      </c>
      <c r="AH191" s="23" t="str">
        <f aca="true">INDIRECT(CHOOSE(MATCH($T191,{"±","&gt;","≥","≤","&lt;"},0), "AC", "AD", "AE", "AF", "AG") &amp; ROW())</f>
        <v/>
      </c>
      <c r="AI191" s="56" t="str">
        <f aca="false">IF($X191="Not Significant","No Further Action Required",
IF($AH191="","",
IF(AND($AH191="Pass",$L191="0 - Passed "),"Analysis performed; no further action required.",
IF(AND($AH191="Fail",$L191="1 - Failed "),"Analysis performed; no further action required.",
IF(AND($AH191="Pass",$L191="2 - Limited In Use "),"Analysis performed; no further action required.",
IF(AND($AH191="Fail",$L191="3 - Adjusted "),"Analysis performed; no further action required.",
"Unit fails analysis; TSM determination required."))))))</f>
        <v/>
      </c>
      <c r="AJ191" s="58"/>
    </row>
    <row r="192" customFormat="false" ht="15" hidden="false" customHeight="false" outlineLevel="0" collapsed="false">
      <c r="A192" s="56"/>
      <c r="E192" s="57" t="str">
        <f aca="false">IF(AND($F192="",$G192=""),"",IF($G192="",$F192,HYPERLINK($G192,$F192)))</f>
        <v/>
      </c>
      <c r="H192" s="1" t="str">
        <f aca="false">IF($I192="","None Attached",IF(LEFT($I192,5)="https",HYPERLINK($I192,"Datasheet"),HYPERLINK(_xlfn.CONCAT("https://",$I192),"Datasheet")))</f>
        <v>None Attached</v>
      </c>
      <c r="M192" s="56"/>
      <c r="P192" s="58"/>
      <c r="Q192" s="1" t="n">
        <f aca="false">$M192-$N192</f>
        <v>0</v>
      </c>
      <c r="R192" s="56"/>
      <c r="T192" s="59" t="s">
        <v>15</v>
      </c>
      <c r="U192" s="1" t="n">
        <f aca="false">$S192-$R192</f>
        <v>0</v>
      </c>
      <c r="V192" s="1" t="n">
        <f aca="false">IF($T192="±",$Q192*2,$Q192)</f>
        <v>0</v>
      </c>
      <c r="W192" s="60" t="str">
        <f aca="false">IFERROR($U192/ABS($V192),"N/A")</f>
        <v>N/A</v>
      </c>
      <c r="X192" s="61" t="str">
        <f aca="false">IF(OR($W192="N/A",$R192="",$S192=""),"N/A",IF($W192&gt;=4,"Not Significant",IF($W192&gt;=2,"Semi-Significant","Significant")))</f>
        <v>N/A</v>
      </c>
      <c r="Z192" s="1" t="str">
        <f aca="false">IF($D192="Z540.1 w/data",0,"")</f>
        <v/>
      </c>
      <c r="AA192" s="1" t="e">
        <f aca="false">$Y192+$Q192+$Z192</f>
        <v>#VALUE!</v>
      </c>
      <c r="AB192" s="1" t="n">
        <f aca="false">$N192+$Q192</f>
        <v>0</v>
      </c>
      <c r="AC192" s="1" t="str">
        <f aca="false">IF($Y192="","",IF(AND($AA192&gt;=$R192,$AA192&lt;=$S192),"Pass","Fail"))</f>
        <v/>
      </c>
      <c r="AD192" s="1" t="str">
        <f aca="false">IF($Y192="","",IF($AA192&gt;$R192,"Pass","Fail"))</f>
        <v/>
      </c>
      <c r="AE192" s="1" t="str">
        <f aca="false">IF($Y192="","",IF($AA192&gt;=$R192,"Pass","Fail"))</f>
        <v/>
      </c>
      <c r="AF192" s="1" t="str">
        <f aca="false">IF($Y192="","",IF($AA192&lt;=$S192,"Pass","Fail"))</f>
        <v/>
      </c>
      <c r="AG192" s="1" t="str">
        <f aca="false">IF($Y192="","",IF($AA192&lt;$S192,"Pass","Fail"))</f>
        <v/>
      </c>
      <c r="AH192" s="23" t="str">
        <f aca="true">INDIRECT(CHOOSE(MATCH($T192,{"±","&gt;","≥","≤","&lt;"},0), "AC", "AD", "AE", "AF", "AG") &amp; ROW())</f>
        <v/>
      </c>
      <c r="AI192" s="56" t="str">
        <f aca="false">IF($X192="Not Significant","No Further Action Required",
IF($AH192="","",
IF(AND($AH192="Pass",$L192="0 - Passed "),"Analysis performed; no further action required.",
IF(AND($AH192="Fail",$L192="1 - Failed "),"Analysis performed; no further action required.",
IF(AND($AH192="Pass",$L192="2 - Limited In Use "),"Analysis performed; no further action required.",
IF(AND($AH192="Fail",$L192="3 - Adjusted "),"Analysis performed; no further action required.",
"Unit fails analysis; TSM determination required."))))))</f>
        <v/>
      </c>
      <c r="AJ192" s="58"/>
    </row>
    <row r="193" customFormat="false" ht="15" hidden="false" customHeight="false" outlineLevel="0" collapsed="false">
      <c r="A193" s="56"/>
      <c r="E193" s="57" t="str">
        <f aca="false">IF(AND($F193="",$G193=""),"",IF($G193="",$F193,HYPERLINK($G193,$F193)))</f>
        <v/>
      </c>
      <c r="H193" s="1" t="str">
        <f aca="false">IF($I193="","None Attached",IF(LEFT($I193,5)="https",HYPERLINK($I193,"Datasheet"),HYPERLINK(_xlfn.CONCAT("https://",$I193),"Datasheet")))</f>
        <v>None Attached</v>
      </c>
      <c r="M193" s="56"/>
      <c r="P193" s="58"/>
      <c r="Q193" s="1" t="n">
        <f aca="false">$M193-$N193</f>
        <v>0</v>
      </c>
      <c r="R193" s="56"/>
      <c r="T193" s="59" t="s">
        <v>15</v>
      </c>
      <c r="U193" s="1" t="n">
        <f aca="false">$S193-$R193</f>
        <v>0</v>
      </c>
      <c r="V193" s="1" t="n">
        <f aca="false">IF($T193="±",$Q193*2,$Q193)</f>
        <v>0</v>
      </c>
      <c r="W193" s="60" t="str">
        <f aca="false">IFERROR($U193/ABS($V193),"N/A")</f>
        <v>N/A</v>
      </c>
      <c r="X193" s="61" t="str">
        <f aca="false">IF(OR($W193="N/A",$R193="",$S193=""),"N/A",IF($W193&gt;=4,"Not Significant",IF($W193&gt;=2,"Semi-Significant","Significant")))</f>
        <v>N/A</v>
      </c>
      <c r="Z193" s="1" t="str">
        <f aca="false">IF($D193="Z540.1 w/data",0,"")</f>
        <v/>
      </c>
      <c r="AA193" s="1" t="e">
        <f aca="false">$Y193+$Q193+$Z193</f>
        <v>#VALUE!</v>
      </c>
      <c r="AB193" s="1" t="n">
        <f aca="false">$N193+$Q193</f>
        <v>0</v>
      </c>
      <c r="AC193" s="1" t="str">
        <f aca="false">IF($Y193="","",IF(AND($AA193&gt;=$R193,$AA193&lt;=$S193),"Pass","Fail"))</f>
        <v/>
      </c>
      <c r="AD193" s="1" t="str">
        <f aca="false">IF($Y193="","",IF($AA193&gt;$R193,"Pass","Fail"))</f>
        <v/>
      </c>
      <c r="AE193" s="1" t="str">
        <f aca="false">IF($Y193="","",IF($AA193&gt;=$R193,"Pass","Fail"))</f>
        <v/>
      </c>
      <c r="AF193" s="1" t="str">
        <f aca="false">IF($Y193="","",IF($AA193&lt;=$S193,"Pass","Fail"))</f>
        <v/>
      </c>
      <c r="AG193" s="1" t="str">
        <f aca="false">IF($Y193="","",IF($AA193&lt;$S193,"Pass","Fail"))</f>
        <v/>
      </c>
      <c r="AH193" s="23" t="str">
        <f aca="true">INDIRECT(CHOOSE(MATCH($T193,{"±","&gt;","≥","≤","&lt;"},0), "AC", "AD", "AE", "AF", "AG") &amp; ROW())</f>
        <v/>
      </c>
      <c r="AI193" s="56" t="str">
        <f aca="false">IF($X193="Not Significant","No Further Action Required",
IF($AH193="","",
IF(AND($AH193="Pass",$L193="0 - Passed "),"Analysis performed; no further action required.",
IF(AND($AH193="Fail",$L193="1 - Failed "),"Analysis performed; no further action required.",
IF(AND($AH193="Pass",$L193="2 - Limited In Use "),"Analysis performed; no further action required.",
IF(AND($AH193="Fail",$L193="3 - Adjusted "),"Analysis performed; no further action required.",
"Unit fails analysis; TSM determination required."))))))</f>
        <v/>
      </c>
      <c r="AJ193" s="58"/>
    </row>
    <row r="194" customFormat="false" ht="15" hidden="false" customHeight="false" outlineLevel="0" collapsed="false">
      <c r="A194" s="56"/>
      <c r="E194" s="57" t="str">
        <f aca="false">IF(AND($F194="",$G194=""),"",IF($G194="",$F194,HYPERLINK($G194,$F194)))</f>
        <v/>
      </c>
      <c r="H194" s="1" t="str">
        <f aca="false">IF($I194="","None Attached",IF(LEFT($I194,5)="https",HYPERLINK($I194,"Datasheet"),HYPERLINK(_xlfn.CONCAT("https://",$I194),"Datasheet")))</f>
        <v>None Attached</v>
      </c>
      <c r="M194" s="56"/>
      <c r="P194" s="58"/>
      <c r="Q194" s="1" t="n">
        <f aca="false">$M194-$N194</f>
        <v>0</v>
      </c>
      <c r="R194" s="56"/>
      <c r="T194" s="59" t="s">
        <v>15</v>
      </c>
      <c r="U194" s="1" t="n">
        <f aca="false">$S194-$R194</f>
        <v>0</v>
      </c>
      <c r="V194" s="1" t="n">
        <f aca="false">IF($T194="±",$Q194*2,$Q194)</f>
        <v>0</v>
      </c>
      <c r="W194" s="60" t="str">
        <f aca="false">IFERROR($U194/ABS($V194),"N/A")</f>
        <v>N/A</v>
      </c>
      <c r="X194" s="61" t="str">
        <f aca="false">IF(OR($W194="N/A",$R194="",$S194=""),"N/A",IF($W194&gt;=4,"Not Significant",IF($W194&gt;=2,"Semi-Significant","Significant")))</f>
        <v>N/A</v>
      </c>
      <c r="Z194" s="1" t="str">
        <f aca="false">IF($D194="Z540.1 w/data",0,"")</f>
        <v/>
      </c>
      <c r="AA194" s="1" t="e">
        <f aca="false">$Y194+$Q194+$Z194</f>
        <v>#VALUE!</v>
      </c>
      <c r="AB194" s="1" t="n">
        <f aca="false">$N194+$Q194</f>
        <v>0</v>
      </c>
      <c r="AC194" s="1" t="str">
        <f aca="false">IF($Y194="","",IF(AND($AA194&gt;=$R194,$AA194&lt;=$S194),"Pass","Fail"))</f>
        <v/>
      </c>
      <c r="AD194" s="1" t="str">
        <f aca="false">IF($Y194="","",IF($AA194&gt;$R194,"Pass","Fail"))</f>
        <v/>
      </c>
      <c r="AE194" s="1" t="str">
        <f aca="false">IF($Y194="","",IF($AA194&gt;=$R194,"Pass","Fail"))</f>
        <v/>
      </c>
      <c r="AF194" s="1" t="str">
        <f aca="false">IF($Y194="","",IF($AA194&lt;=$S194,"Pass","Fail"))</f>
        <v/>
      </c>
      <c r="AG194" s="1" t="str">
        <f aca="false">IF($Y194="","",IF($AA194&lt;$S194,"Pass","Fail"))</f>
        <v/>
      </c>
      <c r="AH194" s="23" t="str">
        <f aca="true">INDIRECT(CHOOSE(MATCH($T194,{"±","&gt;","≥","≤","&lt;"},0), "AC", "AD", "AE", "AF", "AG") &amp; ROW())</f>
        <v/>
      </c>
      <c r="AI194" s="56" t="str">
        <f aca="false">IF($X194="Not Significant","No Further Action Required",
IF($AH194="","",
IF(AND($AH194="Pass",$L194="0 - Passed "),"Analysis performed; no further action required.",
IF(AND($AH194="Fail",$L194="1 - Failed "),"Analysis performed; no further action required.",
IF(AND($AH194="Pass",$L194="2 - Limited In Use "),"Analysis performed; no further action required.",
IF(AND($AH194="Fail",$L194="3 - Adjusted "),"Analysis performed; no further action required.",
"Unit fails analysis; TSM determination required."))))))</f>
        <v/>
      </c>
      <c r="AJ194" s="58"/>
    </row>
    <row r="195" customFormat="false" ht="15" hidden="false" customHeight="false" outlineLevel="0" collapsed="false">
      <c r="A195" s="56"/>
      <c r="E195" s="57" t="str">
        <f aca="false">IF(AND($F195="",$G195=""),"",IF($G195="",$F195,HYPERLINK($G195,$F195)))</f>
        <v/>
      </c>
      <c r="H195" s="1" t="str">
        <f aca="false">IF($I195="","None Attached",IF(LEFT($I195,5)="https",HYPERLINK($I195,"Datasheet"),HYPERLINK(_xlfn.CONCAT("https://",$I195),"Datasheet")))</f>
        <v>None Attached</v>
      </c>
      <c r="M195" s="56"/>
      <c r="P195" s="58"/>
      <c r="Q195" s="1" t="n">
        <f aca="false">$M195-$N195</f>
        <v>0</v>
      </c>
      <c r="R195" s="56"/>
      <c r="T195" s="59" t="s">
        <v>15</v>
      </c>
      <c r="U195" s="1" t="n">
        <f aca="false">$S195-$R195</f>
        <v>0</v>
      </c>
      <c r="V195" s="1" t="n">
        <f aca="false">IF($T195="±",$Q195*2,$Q195)</f>
        <v>0</v>
      </c>
      <c r="W195" s="60" t="str">
        <f aca="false">IFERROR($U195/ABS($V195),"N/A")</f>
        <v>N/A</v>
      </c>
      <c r="X195" s="61" t="str">
        <f aca="false">IF(OR($W195="N/A",$R195="",$S195=""),"N/A",IF($W195&gt;=4,"Not Significant",IF($W195&gt;=2,"Semi-Significant","Significant")))</f>
        <v>N/A</v>
      </c>
      <c r="Z195" s="1" t="str">
        <f aca="false">IF($D195="Z540.1 w/data",0,"")</f>
        <v/>
      </c>
      <c r="AA195" s="1" t="e">
        <f aca="false">$Y195+$Q195+$Z195</f>
        <v>#VALUE!</v>
      </c>
      <c r="AB195" s="1" t="n">
        <f aca="false">$N195+$Q195</f>
        <v>0</v>
      </c>
      <c r="AC195" s="1" t="str">
        <f aca="false">IF($Y195="","",IF(AND($AA195&gt;=$R195,$AA195&lt;=$S195),"Pass","Fail"))</f>
        <v/>
      </c>
      <c r="AD195" s="1" t="str">
        <f aca="false">IF($Y195="","",IF($AA195&gt;$R195,"Pass","Fail"))</f>
        <v/>
      </c>
      <c r="AE195" s="1" t="str">
        <f aca="false">IF($Y195="","",IF($AA195&gt;=$R195,"Pass","Fail"))</f>
        <v/>
      </c>
      <c r="AF195" s="1" t="str">
        <f aca="false">IF($Y195="","",IF($AA195&lt;=$S195,"Pass","Fail"))</f>
        <v/>
      </c>
      <c r="AG195" s="1" t="str">
        <f aca="false">IF($Y195="","",IF($AA195&lt;$S195,"Pass","Fail"))</f>
        <v/>
      </c>
      <c r="AH195" s="23" t="str">
        <f aca="true">INDIRECT(CHOOSE(MATCH($T195,{"±","&gt;","≥","≤","&lt;"},0), "AC", "AD", "AE", "AF", "AG") &amp; ROW())</f>
        <v/>
      </c>
      <c r="AI195" s="56" t="str">
        <f aca="false">IF($X195="Not Significant","No Further Action Required",
IF($AH195="","",
IF(AND($AH195="Pass",$L195="0 - Passed "),"Analysis performed; no further action required.",
IF(AND($AH195="Fail",$L195="1 - Failed "),"Analysis performed; no further action required.",
IF(AND($AH195="Pass",$L195="2 - Limited In Use "),"Analysis performed; no further action required.",
IF(AND($AH195="Fail",$L195="3 - Adjusted "),"Analysis performed; no further action required.",
"Unit fails analysis; TSM determination required."))))))</f>
        <v/>
      </c>
      <c r="AJ195" s="58"/>
    </row>
    <row r="196" customFormat="false" ht="15" hidden="false" customHeight="false" outlineLevel="0" collapsed="false">
      <c r="A196" s="56"/>
      <c r="E196" s="57" t="str">
        <f aca="false">IF(AND($F196="",$G196=""),"",IF($G196="",$F196,HYPERLINK($G196,$F196)))</f>
        <v/>
      </c>
      <c r="H196" s="1" t="str">
        <f aca="false">IF($I196="","None Attached",IF(LEFT($I196,5)="https",HYPERLINK($I196,"Datasheet"),HYPERLINK(_xlfn.CONCAT("https://",$I196),"Datasheet")))</f>
        <v>None Attached</v>
      </c>
      <c r="M196" s="56"/>
      <c r="P196" s="58"/>
      <c r="Q196" s="1" t="n">
        <f aca="false">$M196-$N196</f>
        <v>0</v>
      </c>
      <c r="R196" s="56"/>
      <c r="T196" s="59" t="s">
        <v>15</v>
      </c>
      <c r="U196" s="1" t="n">
        <f aca="false">$S196-$R196</f>
        <v>0</v>
      </c>
      <c r="V196" s="1" t="n">
        <f aca="false">IF($T196="±",$Q196*2,$Q196)</f>
        <v>0</v>
      </c>
      <c r="W196" s="60" t="str">
        <f aca="false">IFERROR($U196/ABS($V196),"N/A")</f>
        <v>N/A</v>
      </c>
      <c r="X196" s="61" t="str">
        <f aca="false">IF(OR($W196="N/A",$R196="",$S196=""),"N/A",IF($W196&gt;=4,"Not Significant",IF($W196&gt;=2,"Semi-Significant","Significant")))</f>
        <v>N/A</v>
      </c>
      <c r="Z196" s="1" t="str">
        <f aca="false">IF($D196="Z540.1 w/data",0,"")</f>
        <v/>
      </c>
      <c r="AA196" s="1" t="e">
        <f aca="false">$Y196+$Q196+$Z196</f>
        <v>#VALUE!</v>
      </c>
      <c r="AB196" s="1" t="n">
        <f aca="false">$N196+$Q196</f>
        <v>0</v>
      </c>
      <c r="AC196" s="1" t="str">
        <f aca="false">IF($Y196="","",IF(AND($AA196&gt;=$R196,$AA196&lt;=$S196),"Pass","Fail"))</f>
        <v/>
      </c>
      <c r="AD196" s="1" t="str">
        <f aca="false">IF($Y196="","",IF($AA196&gt;$R196,"Pass","Fail"))</f>
        <v/>
      </c>
      <c r="AE196" s="1" t="str">
        <f aca="false">IF($Y196="","",IF($AA196&gt;=$R196,"Pass","Fail"))</f>
        <v/>
      </c>
      <c r="AF196" s="1" t="str">
        <f aca="false">IF($Y196="","",IF($AA196&lt;=$S196,"Pass","Fail"))</f>
        <v/>
      </c>
      <c r="AG196" s="1" t="str">
        <f aca="false">IF($Y196="","",IF($AA196&lt;$S196,"Pass","Fail"))</f>
        <v/>
      </c>
      <c r="AH196" s="23" t="str">
        <f aca="true">INDIRECT(CHOOSE(MATCH($T196,{"±","&gt;","≥","≤","&lt;"},0), "AC", "AD", "AE", "AF", "AG") &amp; ROW())</f>
        <v/>
      </c>
      <c r="AI196" s="56" t="str">
        <f aca="false">IF($X196="Not Significant","No Further Action Required",
IF($AH196="","",
IF(AND($AH196="Pass",$L196="0 - Passed "),"Analysis performed; no further action required.",
IF(AND($AH196="Fail",$L196="1 - Failed "),"Analysis performed; no further action required.",
IF(AND($AH196="Pass",$L196="2 - Limited In Use "),"Analysis performed; no further action required.",
IF(AND($AH196="Fail",$L196="3 - Adjusted "),"Analysis performed; no further action required.",
"Unit fails analysis; TSM determination required."))))))</f>
        <v/>
      </c>
      <c r="AJ196" s="58"/>
    </row>
    <row r="197" customFormat="false" ht="15" hidden="false" customHeight="false" outlineLevel="0" collapsed="false">
      <c r="A197" s="56"/>
      <c r="E197" s="57" t="str">
        <f aca="false">IF(AND($F197="",$G197=""),"",IF($G197="",$F197,HYPERLINK($G197,$F197)))</f>
        <v/>
      </c>
      <c r="H197" s="1" t="str">
        <f aca="false">IF($I197="","None Attached",IF(LEFT($I197,5)="https",HYPERLINK($I197,"Datasheet"),HYPERLINK(_xlfn.CONCAT("https://",$I197),"Datasheet")))</f>
        <v>None Attached</v>
      </c>
      <c r="M197" s="56"/>
      <c r="P197" s="58"/>
      <c r="Q197" s="1" t="n">
        <f aca="false">$M197-$N197</f>
        <v>0</v>
      </c>
      <c r="R197" s="56"/>
      <c r="T197" s="59" t="s">
        <v>15</v>
      </c>
      <c r="U197" s="1" t="n">
        <f aca="false">$S197-$R197</f>
        <v>0</v>
      </c>
      <c r="V197" s="1" t="n">
        <f aca="false">IF($T197="±",$Q197*2,$Q197)</f>
        <v>0</v>
      </c>
      <c r="W197" s="60" t="str">
        <f aca="false">IFERROR($U197/ABS($V197),"N/A")</f>
        <v>N/A</v>
      </c>
      <c r="X197" s="61" t="str">
        <f aca="false">IF(OR($W197="N/A",$R197="",$S197=""),"N/A",IF($W197&gt;=4,"Not Significant",IF($W197&gt;=2,"Semi-Significant","Significant")))</f>
        <v>N/A</v>
      </c>
      <c r="Z197" s="1" t="str">
        <f aca="false">IF($D197="Z540.1 w/data",0,"")</f>
        <v/>
      </c>
      <c r="AA197" s="1" t="e">
        <f aca="false">$Y197+$Q197+$Z197</f>
        <v>#VALUE!</v>
      </c>
      <c r="AB197" s="1" t="n">
        <f aca="false">$N197+$Q197</f>
        <v>0</v>
      </c>
      <c r="AC197" s="1" t="str">
        <f aca="false">IF($Y197="","",IF(AND($AA197&gt;=$R197,$AA197&lt;=$S197),"Pass","Fail"))</f>
        <v/>
      </c>
      <c r="AD197" s="1" t="str">
        <f aca="false">IF($Y197="","",IF($AA197&gt;$R197,"Pass","Fail"))</f>
        <v/>
      </c>
      <c r="AE197" s="1" t="str">
        <f aca="false">IF($Y197="","",IF($AA197&gt;=$R197,"Pass","Fail"))</f>
        <v/>
      </c>
      <c r="AF197" s="1" t="str">
        <f aca="false">IF($Y197="","",IF($AA197&lt;=$S197,"Pass","Fail"))</f>
        <v/>
      </c>
      <c r="AG197" s="1" t="str">
        <f aca="false">IF($Y197="","",IF($AA197&lt;$S197,"Pass","Fail"))</f>
        <v/>
      </c>
      <c r="AH197" s="23" t="str">
        <f aca="true">INDIRECT(CHOOSE(MATCH($T197,{"±","&gt;","≥","≤","&lt;"},0), "AC", "AD", "AE", "AF", "AG") &amp; ROW())</f>
        <v/>
      </c>
      <c r="AI197" s="56" t="str">
        <f aca="false">IF($X197="Not Significant","No Further Action Required",
IF($AH197="","",
IF(AND($AH197="Pass",$L197="0 - Passed "),"Analysis performed; no further action required.",
IF(AND($AH197="Fail",$L197="1 - Failed "),"Analysis performed; no further action required.",
IF(AND($AH197="Pass",$L197="2 - Limited In Use "),"Analysis performed; no further action required.",
IF(AND($AH197="Fail",$L197="3 - Adjusted "),"Analysis performed; no further action required.",
"Unit fails analysis; TSM determination required."))))))</f>
        <v/>
      </c>
      <c r="AJ197" s="58"/>
    </row>
    <row r="198" customFormat="false" ht="15" hidden="false" customHeight="false" outlineLevel="0" collapsed="false">
      <c r="A198" s="56"/>
      <c r="E198" s="57" t="str">
        <f aca="false">IF(AND($F198="",$G198=""),"",IF($G198="",$F198,HYPERLINK($G198,$F198)))</f>
        <v/>
      </c>
      <c r="H198" s="1" t="str">
        <f aca="false">IF($I198="","None Attached",IF(LEFT($I198,5)="https",HYPERLINK($I198,"Datasheet"),HYPERLINK(_xlfn.CONCAT("https://",$I198),"Datasheet")))</f>
        <v>None Attached</v>
      </c>
      <c r="M198" s="56"/>
      <c r="P198" s="58"/>
      <c r="Q198" s="1" t="n">
        <f aca="false">$M198-$N198</f>
        <v>0</v>
      </c>
      <c r="R198" s="56"/>
      <c r="T198" s="59" t="s">
        <v>15</v>
      </c>
      <c r="U198" s="1" t="n">
        <f aca="false">$S198-$R198</f>
        <v>0</v>
      </c>
      <c r="V198" s="1" t="n">
        <f aca="false">IF($T198="±",$Q198*2,$Q198)</f>
        <v>0</v>
      </c>
      <c r="W198" s="60" t="str">
        <f aca="false">IFERROR($U198/ABS($V198),"N/A")</f>
        <v>N/A</v>
      </c>
      <c r="X198" s="61" t="str">
        <f aca="false">IF(OR($W198="N/A",$R198="",$S198=""),"N/A",IF($W198&gt;=4,"Not Significant",IF($W198&gt;=2,"Semi-Significant","Significant")))</f>
        <v>N/A</v>
      </c>
      <c r="Z198" s="1" t="str">
        <f aca="false">IF($D198="Z540.1 w/data",0,"")</f>
        <v/>
      </c>
      <c r="AA198" s="1" t="e">
        <f aca="false">$Y198+$Q198+$Z198</f>
        <v>#VALUE!</v>
      </c>
      <c r="AB198" s="1" t="n">
        <f aca="false">$N198+$Q198</f>
        <v>0</v>
      </c>
      <c r="AC198" s="1" t="str">
        <f aca="false">IF($Y198="","",IF(AND($AA198&gt;=$R198,$AA198&lt;=$S198),"Pass","Fail"))</f>
        <v/>
      </c>
      <c r="AD198" s="1" t="str">
        <f aca="false">IF($Y198="","",IF($AA198&gt;$R198,"Pass","Fail"))</f>
        <v/>
      </c>
      <c r="AE198" s="1" t="str">
        <f aca="false">IF($Y198="","",IF($AA198&gt;=$R198,"Pass","Fail"))</f>
        <v/>
      </c>
      <c r="AF198" s="1" t="str">
        <f aca="false">IF($Y198="","",IF($AA198&lt;=$S198,"Pass","Fail"))</f>
        <v/>
      </c>
      <c r="AG198" s="1" t="str">
        <f aca="false">IF($Y198="","",IF($AA198&lt;$S198,"Pass","Fail"))</f>
        <v/>
      </c>
      <c r="AH198" s="23" t="str">
        <f aca="true">INDIRECT(CHOOSE(MATCH($T198,{"±","&gt;","≥","≤","&lt;"},0), "AC", "AD", "AE", "AF", "AG") &amp; ROW())</f>
        <v/>
      </c>
      <c r="AI198" s="56" t="str">
        <f aca="false">IF($X198="Not Significant","No Further Action Required",
IF($AH198="","",
IF(AND($AH198="Pass",$L198="0 - Passed "),"Analysis performed; no further action required.",
IF(AND($AH198="Fail",$L198="1 - Failed "),"Analysis performed; no further action required.",
IF(AND($AH198="Pass",$L198="2 - Limited In Use "),"Analysis performed; no further action required.",
IF(AND($AH198="Fail",$L198="3 - Adjusted "),"Analysis performed; no further action required.",
"Unit fails analysis; TSM determination required."))))))</f>
        <v/>
      </c>
      <c r="AJ198" s="58"/>
    </row>
    <row r="199" customFormat="false" ht="15" hidden="false" customHeight="false" outlineLevel="0" collapsed="false">
      <c r="A199" s="56"/>
      <c r="E199" s="57" t="str">
        <f aca="false">IF(AND($F199="",$G199=""),"",IF($G199="",$F199,HYPERLINK($G199,$F199)))</f>
        <v/>
      </c>
      <c r="H199" s="1" t="str">
        <f aca="false">IF($I199="","None Attached",IF(LEFT($I199,5)="https",HYPERLINK($I199,"Datasheet"),HYPERLINK(_xlfn.CONCAT("https://",$I199),"Datasheet")))</f>
        <v>None Attached</v>
      </c>
      <c r="M199" s="56"/>
      <c r="P199" s="58"/>
      <c r="Q199" s="1" t="n">
        <f aca="false">$M199-$N199</f>
        <v>0</v>
      </c>
      <c r="R199" s="56"/>
      <c r="T199" s="59" t="s">
        <v>15</v>
      </c>
      <c r="U199" s="1" t="n">
        <f aca="false">$S199-$R199</f>
        <v>0</v>
      </c>
      <c r="V199" s="1" t="n">
        <f aca="false">IF($T199="±",$Q199*2,$Q199)</f>
        <v>0</v>
      </c>
      <c r="W199" s="60" t="str">
        <f aca="false">IFERROR($U199/ABS($V199),"N/A")</f>
        <v>N/A</v>
      </c>
      <c r="X199" s="61" t="str">
        <f aca="false">IF(OR($W199="N/A",$R199="",$S199=""),"N/A",IF($W199&gt;=4,"Not Significant",IF($W199&gt;=2,"Semi-Significant","Significant")))</f>
        <v>N/A</v>
      </c>
      <c r="Z199" s="1" t="str">
        <f aca="false">IF($D199="Z540.1 w/data",0,"")</f>
        <v/>
      </c>
      <c r="AA199" s="1" t="e">
        <f aca="false">$Y199+$Q199+$Z199</f>
        <v>#VALUE!</v>
      </c>
      <c r="AB199" s="1" t="n">
        <f aca="false">$N199+$Q199</f>
        <v>0</v>
      </c>
      <c r="AC199" s="1" t="str">
        <f aca="false">IF($Y199="","",IF(AND($AA199&gt;=$R199,$AA199&lt;=$S199),"Pass","Fail"))</f>
        <v/>
      </c>
      <c r="AD199" s="1" t="str">
        <f aca="false">IF($Y199="","",IF($AA199&gt;$R199,"Pass","Fail"))</f>
        <v/>
      </c>
      <c r="AE199" s="1" t="str">
        <f aca="false">IF($Y199="","",IF($AA199&gt;=$R199,"Pass","Fail"))</f>
        <v/>
      </c>
      <c r="AF199" s="1" t="str">
        <f aca="false">IF($Y199="","",IF($AA199&lt;=$S199,"Pass","Fail"))</f>
        <v/>
      </c>
      <c r="AG199" s="1" t="str">
        <f aca="false">IF($Y199="","",IF($AA199&lt;$S199,"Pass","Fail"))</f>
        <v/>
      </c>
      <c r="AH199" s="23" t="str">
        <f aca="true">INDIRECT(CHOOSE(MATCH($T199,{"±","&gt;","≥","≤","&lt;"},0), "AC", "AD", "AE", "AF", "AG") &amp; ROW())</f>
        <v/>
      </c>
      <c r="AI199" s="56" t="str">
        <f aca="false">IF($X199="Not Significant","No Further Action Required",
IF($AH199="","",
IF(AND($AH199="Pass",$L199="0 - Passed "),"Analysis performed; no further action required.",
IF(AND($AH199="Fail",$L199="1 - Failed "),"Analysis performed; no further action required.",
IF(AND($AH199="Pass",$L199="2 - Limited In Use "),"Analysis performed; no further action required.",
IF(AND($AH199="Fail",$L199="3 - Adjusted "),"Analysis performed; no further action required.",
"Unit fails analysis; TSM determination required."))))))</f>
        <v/>
      </c>
      <c r="AJ199" s="58"/>
    </row>
    <row r="200" customFormat="false" ht="15" hidden="false" customHeight="false" outlineLevel="0" collapsed="false">
      <c r="A200" s="56"/>
      <c r="E200" s="57" t="str">
        <f aca="false">IF(AND($F200="",$G200=""),"",IF($G200="",$F200,HYPERLINK($G200,$F200)))</f>
        <v/>
      </c>
      <c r="H200" s="1" t="str">
        <f aca="false">IF($I200="","None Attached",IF(LEFT($I200,5)="https",HYPERLINK($I200,"Datasheet"),HYPERLINK(_xlfn.CONCAT("https://",$I200),"Datasheet")))</f>
        <v>None Attached</v>
      </c>
      <c r="M200" s="56"/>
      <c r="P200" s="58"/>
      <c r="Q200" s="1" t="n">
        <f aca="false">$M200-$N200</f>
        <v>0</v>
      </c>
      <c r="R200" s="56"/>
      <c r="T200" s="59" t="s">
        <v>15</v>
      </c>
      <c r="U200" s="1" t="n">
        <f aca="false">$S200-$R200</f>
        <v>0</v>
      </c>
      <c r="V200" s="1" t="n">
        <f aca="false">IF($T200="±",$Q200*2,$Q200)</f>
        <v>0</v>
      </c>
      <c r="W200" s="60" t="str">
        <f aca="false">IFERROR($U200/ABS($V200),"N/A")</f>
        <v>N/A</v>
      </c>
      <c r="X200" s="61" t="str">
        <f aca="false">IF(OR($W200="N/A",$R200="",$S200=""),"N/A",IF($W200&gt;=4,"Not Significant",IF($W200&gt;=2,"Semi-Significant","Significant")))</f>
        <v>N/A</v>
      </c>
      <c r="Z200" s="1" t="str">
        <f aca="false">IF($D200="Z540.1 w/data",0,"")</f>
        <v/>
      </c>
      <c r="AA200" s="1" t="e">
        <f aca="false">$Y200+$Q200+$Z200</f>
        <v>#VALUE!</v>
      </c>
      <c r="AB200" s="1" t="n">
        <f aca="false">$N200+$Q200</f>
        <v>0</v>
      </c>
      <c r="AC200" s="1" t="str">
        <f aca="false">IF($Y200="","",IF(AND($AA200&gt;=$R200,$AA200&lt;=$S200),"Pass","Fail"))</f>
        <v/>
      </c>
      <c r="AD200" s="1" t="str">
        <f aca="false">IF($Y200="","",IF($AA200&gt;$R200,"Pass","Fail"))</f>
        <v/>
      </c>
      <c r="AE200" s="1" t="str">
        <f aca="false">IF($Y200="","",IF($AA200&gt;=$R200,"Pass","Fail"))</f>
        <v/>
      </c>
      <c r="AF200" s="1" t="str">
        <f aca="false">IF($Y200="","",IF($AA200&lt;=$S200,"Pass","Fail"))</f>
        <v/>
      </c>
      <c r="AG200" s="1" t="str">
        <f aca="false">IF($Y200="","",IF($AA200&lt;$S200,"Pass","Fail"))</f>
        <v/>
      </c>
      <c r="AH200" s="23" t="str">
        <f aca="true">INDIRECT(CHOOSE(MATCH($T200,{"±","&gt;","≥","≤","&lt;"},0), "AC", "AD", "AE", "AF", "AG") &amp; ROW())</f>
        <v/>
      </c>
      <c r="AI200" s="56" t="str">
        <f aca="false">IF($X200="Not Significant","No Further Action Required",
IF($AH200="","",
IF(AND($AH200="Pass",$L200="0 - Passed "),"Analysis performed; no further action required.",
IF(AND($AH200="Fail",$L200="1 - Failed "),"Analysis performed; no further action required.",
IF(AND($AH200="Pass",$L200="2 - Limited In Use "),"Analysis performed; no further action required.",
IF(AND($AH200="Fail",$L200="3 - Adjusted "),"Analysis performed; no further action required.",
"Unit fails analysis; TSM determination required."))))))</f>
        <v/>
      </c>
      <c r="AJ200" s="58"/>
    </row>
    <row r="201" customFormat="false" ht="15" hidden="false" customHeight="false" outlineLevel="0" collapsed="false">
      <c r="A201" s="56"/>
      <c r="E201" s="57" t="str">
        <f aca="false">IF(AND($F201="",$G201=""),"",IF($G201="",$F201,HYPERLINK($G201,$F201)))</f>
        <v/>
      </c>
      <c r="H201" s="1" t="str">
        <f aca="false">IF($I201="","None Attached",IF(LEFT($I201,5)="https",HYPERLINK($I201,"Datasheet"),HYPERLINK(_xlfn.CONCAT("https://",$I201),"Datasheet")))</f>
        <v>None Attached</v>
      </c>
      <c r="M201" s="56"/>
      <c r="P201" s="58"/>
      <c r="Q201" s="1" t="n">
        <f aca="false">$M201-$N201</f>
        <v>0</v>
      </c>
      <c r="R201" s="56"/>
      <c r="T201" s="59" t="s">
        <v>15</v>
      </c>
      <c r="U201" s="1" t="n">
        <f aca="false">$S201-$R201</f>
        <v>0</v>
      </c>
      <c r="V201" s="1" t="n">
        <f aca="false">IF($T201="±",$Q201*2,$Q201)</f>
        <v>0</v>
      </c>
      <c r="W201" s="60" t="str">
        <f aca="false">IFERROR($U201/ABS($V201),"N/A")</f>
        <v>N/A</v>
      </c>
      <c r="X201" s="61" t="str">
        <f aca="false">IF(OR($W201="N/A",$R201="",$S201=""),"N/A",IF($W201&gt;=4,"Not Significant",IF($W201&gt;=2,"Semi-Significant","Significant")))</f>
        <v>N/A</v>
      </c>
      <c r="Z201" s="1" t="str">
        <f aca="false">IF($D201="Z540.1 w/data",0,"")</f>
        <v/>
      </c>
      <c r="AA201" s="1" t="e">
        <f aca="false">$Y201+$Q201+$Z201</f>
        <v>#VALUE!</v>
      </c>
      <c r="AB201" s="1" t="n">
        <f aca="false">$N201+$Q201</f>
        <v>0</v>
      </c>
      <c r="AC201" s="1" t="str">
        <f aca="false">IF($Y201="","",IF(AND($AA201&gt;=$R201,$AA201&lt;=$S201),"Pass","Fail"))</f>
        <v/>
      </c>
      <c r="AD201" s="1" t="str">
        <f aca="false">IF($Y201="","",IF($AA201&gt;$R201,"Pass","Fail"))</f>
        <v/>
      </c>
      <c r="AE201" s="1" t="str">
        <f aca="false">IF($Y201="","",IF($AA201&gt;=$R201,"Pass","Fail"))</f>
        <v/>
      </c>
      <c r="AF201" s="1" t="str">
        <f aca="false">IF($Y201="","",IF($AA201&lt;=$S201,"Pass","Fail"))</f>
        <v/>
      </c>
      <c r="AG201" s="1" t="str">
        <f aca="false">IF($Y201="","",IF($AA201&lt;$S201,"Pass","Fail"))</f>
        <v/>
      </c>
      <c r="AH201" s="23" t="str">
        <f aca="true">INDIRECT(CHOOSE(MATCH($T201,{"±","&gt;","≥","≤","&lt;"},0), "AC", "AD", "AE", "AF", "AG") &amp; ROW())</f>
        <v/>
      </c>
      <c r="AI201" s="56" t="str">
        <f aca="false">IF($X201="Not Significant","No Further Action Required",
IF($AH201="","",
IF(AND($AH201="Pass",$L201="0 - Passed "),"Analysis performed; no further action required.",
IF(AND($AH201="Fail",$L201="1 - Failed "),"Analysis performed; no further action required.",
IF(AND($AH201="Pass",$L201="2 - Limited In Use "),"Analysis performed; no further action required.",
IF(AND($AH201="Fail",$L201="3 - Adjusted "),"Analysis performed; no further action required.",
"Unit fails analysis; TSM determination required."))))))</f>
        <v/>
      </c>
      <c r="AJ201" s="58"/>
    </row>
    <row r="202" customFormat="false" ht="15" hidden="false" customHeight="false" outlineLevel="0" collapsed="false">
      <c r="A202" s="56"/>
      <c r="E202" s="57" t="str">
        <f aca="false">IF(AND($F202="",$G202=""),"",IF($G202="",$F202,HYPERLINK($G202,$F202)))</f>
        <v/>
      </c>
      <c r="H202" s="1" t="str">
        <f aca="false">IF($I202="","None Attached",IF(LEFT($I202,5)="https",HYPERLINK($I202,"Datasheet"),HYPERLINK(_xlfn.CONCAT("https://",$I202),"Datasheet")))</f>
        <v>None Attached</v>
      </c>
      <c r="M202" s="56"/>
      <c r="P202" s="58"/>
      <c r="Q202" s="1" t="n">
        <f aca="false">$M202-$N202</f>
        <v>0</v>
      </c>
      <c r="R202" s="56"/>
      <c r="T202" s="59" t="s">
        <v>15</v>
      </c>
      <c r="U202" s="1" t="n">
        <f aca="false">$S202-$R202</f>
        <v>0</v>
      </c>
      <c r="V202" s="1" t="n">
        <f aca="false">IF($T202="±",$Q202*2,$Q202)</f>
        <v>0</v>
      </c>
      <c r="W202" s="60" t="str">
        <f aca="false">IFERROR($U202/ABS($V202),"N/A")</f>
        <v>N/A</v>
      </c>
      <c r="X202" s="61" t="str">
        <f aca="false">IF(OR($W202="N/A",$R202="",$S202=""),"N/A",IF($W202&gt;=4,"Not Significant",IF($W202&gt;=2,"Semi-Significant","Significant")))</f>
        <v>N/A</v>
      </c>
      <c r="Z202" s="1" t="str">
        <f aca="false">IF($D202="Z540.1 w/data",0,"")</f>
        <v/>
      </c>
      <c r="AA202" s="1" t="e">
        <f aca="false">$Y202+$Q202+$Z202</f>
        <v>#VALUE!</v>
      </c>
      <c r="AB202" s="1" t="n">
        <f aca="false">$N202+$Q202</f>
        <v>0</v>
      </c>
      <c r="AC202" s="1" t="str">
        <f aca="false">IF($Y202="","",IF(AND($AA202&gt;=$R202,$AA202&lt;=$S202),"Pass","Fail"))</f>
        <v/>
      </c>
      <c r="AD202" s="1" t="str">
        <f aca="false">IF($Y202="","",IF($AA202&gt;$R202,"Pass","Fail"))</f>
        <v/>
      </c>
      <c r="AE202" s="1" t="str">
        <f aca="false">IF($Y202="","",IF($AA202&gt;=$R202,"Pass","Fail"))</f>
        <v/>
      </c>
      <c r="AF202" s="1" t="str">
        <f aca="false">IF($Y202="","",IF($AA202&lt;=$S202,"Pass","Fail"))</f>
        <v/>
      </c>
      <c r="AG202" s="1" t="str">
        <f aca="false">IF($Y202="","",IF($AA202&lt;$S202,"Pass","Fail"))</f>
        <v/>
      </c>
      <c r="AH202" s="23" t="str">
        <f aca="true">INDIRECT(CHOOSE(MATCH($T202,{"±","&gt;","≥","≤","&lt;"},0), "AC", "AD", "AE", "AF", "AG") &amp; ROW())</f>
        <v/>
      </c>
      <c r="AI202" s="56" t="str">
        <f aca="false">IF($X202="Not Significant","No Further Action Required",
IF($AH202="","",
IF(AND($AH202="Pass",$L202="0 - Passed "),"Analysis performed; no further action required.",
IF(AND($AH202="Fail",$L202="1 - Failed "),"Analysis performed; no further action required.",
IF(AND($AH202="Pass",$L202="2 - Limited In Use "),"Analysis performed; no further action required.",
IF(AND($AH202="Fail",$L202="3 - Adjusted "),"Analysis performed; no further action required.",
"Unit fails analysis; TSM determination required."))))))</f>
        <v/>
      </c>
      <c r="AJ202" s="58"/>
    </row>
    <row r="203" customFormat="false" ht="15" hidden="false" customHeight="false" outlineLevel="0" collapsed="false">
      <c r="A203" s="56"/>
      <c r="E203" s="57" t="str">
        <f aca="false">IF(AND($F203="",$G203=""),"",IF($G203="",$F203,HYPERLINK($G203,$F203)))</f>
        <v/>
      </c>
      <c r="H203" s="1" t="str">
        <f aca="false">IF($I203="","None Attached",IF(LEFT($I203,5)="https",HYPERLINK($I203,"Datasheet"),HYPERLINK(_xlfn.CONCAT("https://",$I203),"Datasheet")))</f>
        <v>None Attached</v>
      </c>
      <c r="M203" s="56"/>
      <c r="P203" s="58"/>
      <c r="Q203" s="1" t="n">
        <f aca="false">$M203-$N203</f>
        <v>0</v>
      </c>
      <c r="R203" s="56"/>
      <c r="T203" s="59" t="s">
        <v>15</v>
      </c>
      <c r="U203" s="1" t="n">
        <f aca="false">$S203-$R203</f>
        <v>0</v>
      </c>
      <c r="V203" s="1" t="n">
        <f aca="false">IF($T203="±",$Q203*2,$Q203)</f>
        <v>0</v>
      </c>
      <c r="W203" s="60" t="str">
        <f aca="false">IFERROR($U203/ABS($V203),"N/A")</f>
        <v>N/A</v>
      </c>
      <c r="X203" s="61" t="str">
        <f aca="false">IF(OR($W203="N/A",$R203="",$S203=""),"N/A",IF($W203&gt;=4,"Not Significant",IF($W203&gt;=2,"Semi-Significant","Significant")))</f>
        <v>N/A</v>
      </c>
      <c r="Z203" s="1" t="str">
        <f aca="false">IF($D203="Z540.1 w/data",0,"")</f>
        <v/>
      </c>
      <c r="AA203" s="1" t="e">
        <f aca="false">$Y203+$Q203+$Z203</f>
        <v>#VALUE!</v>
      </c>
      <c r="AB203" s="1" t="n">
        <f aca="false">$N203+$Q203</f>
        <v>0</v>
      </c>
      <c r="AC203" s="1" t="str">
        <f aca="false">IF($Y203="","",IF(AND($AA203&gt;=$R203,$AA203&lt;=$S203),"Pass","Fail"))</f>
        <v/>
      </c>
      <c r="AD203" s="1" t="str">
        <f aca="false">IF($Y203="","",IF($AA203&gt;$R203,"Pass","Fail"))</f>
        <v/>
      </c>
      <c r="AE203" s="1" t="str">
        <f aca="false">IF($Y203="","",IF($AA203&gt;=$R203,"Pass","Fail"))</f>
        <v/>
      </c>
      <c r="AF203" s="1" t="str">
        <f aca="false">IF($Y203="","",IF($AA203&lt;=$S203,"Pass","Fail"))</f>
        <v/>
      </c>
      <c r="AG203" s="1" t="str">
        <f aca="false">IF($Y203="","",IF($AA203&lt;$S203,"Pass","Fail"))</f>
        <v/>
      </c>
      <c r="AH203" s="23" t="str">
        <f aca="true">INDIRECT(CHOOSE(MATCH($T203,{"±","&gt;","≥","≤","&lt;"},0), "AC", "AD", "AE", "AF", "AG") &amp; ROW())</f>
        <v/>
      </c>
      <c r="AI203" s="56" t="str">
        <f aca="false">IF($X203="Not Significant","No Further Action Required",
IF($AH203="","",
IF(AND($AH203="Pass",$L203="0 - Passed "),"Analysis performed; no further action required.",
IF(AND($AH203="Fail",$L203="1 - Failed "),"Analysis performed; no further action required.",
IF(AND($AH203="Pass",$L203="2 - Limited In Use "),"Analysis performed; no further action required.",
IF(AND($AH203="Fail",$L203="3 - Adjusted "),"Analysis performed; no further action required.",
"Unit fails analysis; TSM determination required."))))))</f>
        <v/>
      </c>
      <c r="AJ203" s="58"/>
    </row>
    <row r="204" customFormat="false" ht="15" hidden="false" customHeight="false" outlineLevel="0" collapsed="false">
      <c r="A204" s="56"/>
      <c r="E204" s="57" t="str">
        <f aca="false">IF(AND($F204="",$G204=""),"",IF($G204="",$F204,HYPERLINK($G204,$F204)))</f>
        <v/>
      </c>
      <c r="H204" s="1" t="str">
        <f aca="false">IF($I204="","None Attached",IF(LEFT($I204,5)="https",HYPERLINK($I204,"Datasheet"),HYPERLINK(_xlfn.CONCAT("https://",$I204),"Datasheet")))</f>
        <v>None Attached</v>
      </c>
      <c r="M204" s="56"/>
      <c r="P204" s="58"/>
      <c r="Q204" s="1" t="n">
        <f aca="false">$M204-$N204</f>
        <v>0</v>
      </c>
      <c r="R204" s="56"/>
      <c r="T204" s="59" t="s">
        <v>15</v>
      </c>
      <c r="U204" s="1" t="n">
        <f aca="false">$S204-$R204</f>
        <v>0</v>
      </c>
      <c r="V204" s="1" t="n">
        <f aca="false">IF($T204="±",$Q204*2,$Q204)</f>
        <v>0</v>
      </c>
      <c r="W204" s="60" t="str">
        <f aca="false">IFERROR($U204/ABS($V204),"N/A")</f>
        <v>N/A</v>
      </c>
      <c r="X204" s="61" t="str">
        <f aca="false">IF(OR($W204="N/A",$R204="",$S204=""),"N/A",IF($W204&gt;=4,"Not Significant",IF($W204&gt;=2,"Semi-Significant","Significant")))</f>
        <v>N/A</v>
      </c>
      <c r="Z204" s="1" t="str">
        <f aca="false">IF($D204="Z540.1 w/data",0,"")</f>
        <v/>
      </c>
      <c r="AA204" s="1" t="e">
        <f aca="false">$Y204+$Q204+$Z204</f>
        <v>#VALUE!</v>
      </c>
      <c r="AB204" s="1" t="n">
        <f aca="false">$N204+$Q204</f>
        <v>0</v>
      </c>
      <c r="AC204" s="1" t="str">
        <f aca="false">IF($Y204="","",IF(AND($AA204&gt;=$R204,$AA204&lt;=$S204),"Pass","Fail"))</f>
        <v/>
      </c>
      <c r="AD204" s="1" t="str">
        <f aca="false">IF($Y204="","",IF($AA204&gt;$R204,"Pass","Fail"))</f>
        <v/>
      </c>
      <c r="AE204" s="1" t="str">
        <f aca="false">IF($Y204="","",IF($AA204&gt;=$R204,"Pass","Fail"))</f>
        <v/>
      </c>
      <c r="AF204" s="1" t="str">
        <f aca="false">IF($Y204="","",IF($AA204&lt;=$S204,"Pass","Fail"))</f>
        <v/>
      </c>
      <c r="AG204" s="1" t="str">
        <f aca="false">IF($Y204="","",IF($AA204&lt;$S204,"Pass","Fail"))</f>
        <v/>
      </c>
      <c r="AH204" s="23" t="str">
        <f aca="true">INDIRECT(CHOOSE(MATCH($T204,{"±","&gt;","≥","≤","&lt;"},0), "AC", "AD", "AE", "AF", "AG") &amp; ROW())</f>
        <v/>
      </c>
      <c r="AI204" s="56" t="str">
        <f aca="false">IF($X204="Not Significant","No Further Action Required",
IF($AH204="","",
IF(AND($AH204="Pass",$L204="0 - Passed "),"Analysis performed; no further action required.",
IF(AND($AH204="Fail",$L204="1 - Failed "),"Analysis performed; no further action required.",
IF(AND($AH204="Pass",$L204="2 - Limited In Use "),"Analysis performed; no further action required.",
IF(AND($AH204="Fail",$L204="3 - Adjusted "),"Analysis performed; no further action required.",
"Unit fails analysis; TSM determination required."))))))</f>
        <v/>
      </c>
      <c r="AJ204" s="58"/>
    </row>
    <row r="205" customFormat="false" ht="15" hidden="false" customHeight="false" outlineLevel="0" collapsed="false">
      <c r="A205" s="56"/>
      <c r="E205" s="57" t="str">
        <f aca="false">IF(AND($F205="",$G205=""),"",IF($G205="",$F205,HYPERLINK($G205,$F205)))</f>
        <v/>
      </c>
      <c r="H205" s="1" t="str">
        <f aca="false">IF($I205="","None Attached",IF(LEFT($I205,5)="https",HYPERLINK($I205,"Datasheet"),HYPERLINK(_xlfn.CONCAT("https://",$I205),"Datasheet")))</f>
        <v>None Attached</v>
      </c>
      <c r="M205" s="56"/>
      <c r="P205" s="58"/>
      <c r="Q205" s="1" t="n">
        <f aca="false">$M205-$N205</f>
        <v>0</v>
      </c>
      <c r="R205" s="56"/>
      <c r="T205" s="59" t="s">
        <v>15</v>
      </c>
      <c r="U205" s="1" t="n">
        <f aca="false">$S205-$R205</f>
        <v>0</v>
      </c>
      <c r="V205" s="1" t="n">
        <f aca="false">IF($T205="±",$Q205*2,$Q205)</f>
        <v>0</v>
      </c>
      <c r="W205" s="60" t="str">
        <f aca="false">IFERROR($U205/ABS($V205),"N/A")</f>
        <v>N/A</v>
      </c>
      <c r="X205" s="61" t="str">
        <f aca="false">IF(OR($W205="N/A",$R205="",$S205=""),"N/A",IF($W205&gt;=4,"Not Significant",IF($W205&gt;=2,"Semi-Significant","Significant")))</f>
        <v>N/A</v>
      </c>
      <c r="Z205" s="1" t="str">
        <f aca="false">IF($D205="Z540.1 w/data",0,"")</f>
        <v/>
      </c>
      <c r="AA205" s="1" t="e">
        <f aca="false">$Y205+$Q205+$Z205</f>
        <v>#VALUE!</v>
      </c>
      <c r="AB205" s="1" t="n">
        <f aca="false">$N205+$Q205</f>
        <v>0</v>
      </c>
      <c r="AC205" s="1" t="str">
        <f aca="false">IF($Y205="","",IF(AND($AA205&gt;=$R205,$AA205&lt;=$S205),"Pass","Fail"))</f>
        <v/>
      </c>
      <c r="AD205" s="1" t="str">
        <f aca="false">IF($Y205="","",IF($AA205&gt;$R205,"Pass","Fail"))</f>
        <v/>
      </c>
      <c r="AE205" s="1" t="str">
        <f aca="false">IF($Y205="","",IF($AA205&gt;=$R205,"Pass","Fail"))</f>
        <v/>
      </c>
      <c r="AF205" s="1" t="str">
        <f aca="false">IF($Y205="","",IF($AA205&lt;=$S205,"Pass","Fail"))</f>
        <v/>
      </c>
      <c r="AG205" s="1" t="str">
        <f aca="false">IF($Y205="","",IF($AA205&lt;$S205,"Pass","Fail"))</f>
        <v/>
      </c>
      <c r="AH205" s="23" t="str">
        <f aca="true">INDIRECT(CHOOSE(MATCH($T205,{"±","&gt;","≥","≤","&lt;"},0), "AC", "AD", "AE", "AF", "AG") &amp; ROW())</f>
        <v/>
      </c>
      <c r="AI205" s="56" t="str">
        <f aca="false">IF($X205="Not Significant","No Further Action Required",
IF($AH205="","",
IF(AND($AH205="Pass",$L205="0 - Passed "),"Analysis performed; no further action required.",
IF(AND($AH205="Fail",$L205="1 - Failed "),"Analysis performed; no further action required.",
IF(AND($AH205="Pass",$L205="2 - Limited In Use "),"Analysis performed; no further action required.",
IF(AND($AH205="Fail",$L205="3 - Adjusted "),"Analysis performed; no further action required.",
"Unit fails analysis; TSM determination required."))))))</f>
        <v/>
      </c>
      <c r="AJ205" s="58"/>
    </row>
    <row r="206" customFormat="false" ht="15" hidden="false" customHeight="false" outlineLevel="0" collapsed="false">
      <c r="A206" s="56"/>
      <c r="E206" s="57" t="str">
        <f aca="false">IF(AND($F206="",$G206=""),"",IF($G206="",$F206,HYPERLINK($G206,$F206)))</f>
        <v/>
      </c>
      <c r="H206" s="1" t="str">
        <f aca="false">IF($I206="","None Attached",IF(LEFT($I206,5)="https",HYPERLINK($I206,"Datasheet"),HYPERLINK(_xlfn.CONCAT("https://",$I206),"Datasheet")))</f>
        <v>None Attached</v>
      </c>
      <c r="M206" s="56"/>
      <c r="P206" s="58"/>
      <c r="Q206" s="1" t="n">
        <f aca="false">$M206-$N206</f>
        <v>0</v>
      </c>
      <c r="R206" s="56"/>
      <c r="T206" s="59" t="s">
        <v>15</v>
      </c>
      <c r="U206" s="1" t="n">
        <f aca="false">$S206-$R206</f>
        <v>0</v>
      </c>
      <c r="V206" s="1" t="n">
        <f aca="false">IF($T206="±",$Q206*2,$Q206)</f>
        <v>0</v>
      </c>
      <c r="W206" s="60" t="str">
        <f aca="false">IFERROR($U206/ABS($V206),"N/A")</f>
        <v>N/A</v>
      </c>
      <c r="X206" s="61" t="str">
        <f aca="false">IF(OR($W206="N/A",$R206="",$S206=""),"N/A",IF($W206&gt;=4,"Not Significant",IF($W206&gt;=2,"Semi-Significant","Significant")))</f>
        <v>N/A</v>
      </c>
      <c r="Z206" s="1" t="str">
        <f aca="false">IF($D206="Z540.1 w/data",0,"")</f>
        <v/>
      </c>
      <c r="AA206" s="1" t="e">
        <f aca="false">$Y206+$Q206+$Z206</f>
        <v>#VALUE!</v>
      </c>
      <c r="AB206" s="1" t="n">
        <f aca="false">$N206+$Q206</f>
        <v>0</v>
      </c>
      <c r="AC206" s="1" t="str">
        <f aca="false">IF($Y206="","",IF(AND($AA206&gt;=$R206,$AA206&lt;=$S206),"Pass","Fail"))</f>
        <v/>
      </c>
      <c r="AD206" s="1" t="str">
        <f aca="false">IF($Y206="","",IF($AA206&gt;$R206,"Pass","Fail"))</f>
        <v/>
      </c>
      <c r="AE206" s="1" t="str">
        <f aca="false">IF($Y206="","",IF($AA206&gt;=$R206,"Pass","Fail"))</f>
        <v/>
      </c>
      <c r="AF206" s="1" t="str">
        <f aca="false">IF($Y206="","",IF($AA206&lt;=$S206,"Pass","Fail"))</f>
        <v/>
      </c>
      <c r="AG206" s="1" t="str">
        <f aca="false">IF($Y206="","",IF($AA206&lt;$S206,"Pass","Fail"))</f>
        <v/>
      </c>
      <c r="AH206" s="23" t="str">
        <f aca="true">INDIRECT(CHOOSE(MATCH($T206,{"±","&gt;","≥","≤","&lt;"},0), "AC", "AD", "AE", "AF", "AG") &amp; ROW())</f>
        <v/>
      </c>
      <c r="AI206" s="56" t="str">
        <f aca="false">IF($X206="Not Significant","No Further Action Required",
IF($AH206="","",
IF(AND($AH206="Pass",$L206="0 - Passed "),"Analysis performed; no further action required.",
IF(AND($AH206="Fail",$L206="1 - Failed "),"Analysis performed; no further action required.",
IF(AND($AH206="Pass",$L206="2 - Limited In Use "),"Analysis performed; no further action required.",
IF(AND($AH206="Fail",$L206="3 - Adjusted "),"Analysis performed; no further action required.",
"Unit fails analysis; TSM determination required."))))))</f>
        <v/>
      </c>
      <c r="AJ206" s="58"/>
    </row>
    <row r="207" customFormat="false" ht="15" hidden="false" customHeight="false" outlineLevel="0" collapsed="false">
      <c r="A207" s="56"/>
      <c r="E207" s="57" t="str">
        <f aca="false">IF(AND($F207="",$G207=""),"",IF($G207="",$F207,HYPERLINK($G207,$F207)))</f>
        <v/>
      </c>
      <c r="H207" s="1" t="str">
        <f aca="false">IF($I207="","None Attached",IF(LEFT($I207,5)="https",HYPERLINK($I207,"Datasheet"),HYPERLINK(_xlfn.CONCAT("https://",$I207),"Datasheet")))</f>
        <v>None Attached</v>
      </c>
      <c r="M207" s="56"/>
      <c r="P207" s="58"/>
      <c r="Q207" s="1" t="n">
        <f aca="false">$M207-$N207</f>
        <v>0</v>
      </c>
      <c r="R207" s="56"/>
      <c r="T207" s="59" t="s">
        <v>15</v>
      </c>
      <c r="U207" s="1" t="n">
        <f aca="false">$S207-$R207</f>
        <v>0</v>
      </c>
      <c r="V207" s="1" t="n">
        <f aca="false">IF($T207="±",$Q207*2,$Q207)</f>
        <v>0</v>
      </c>
      <c r="W207" s="60" t="str">
        <f aca="false">IFERROR($U207/ABS($V207),"N/A")</f>
        <v>N/A</v>
      </c>
      <c r="X207" s="61" t="str">
        <f aca="false">IF(OR($W207="N/A",$R207="",$S207=""),"N/A",IF($W207&gt;=4,"Not Significant",IF($W207&gt;=2,"Semi-Significant","Significant")))</f>
        <v>N/A</v>
      </c>
      <c r="Z207" s="1" t="str">
        <f aca="false">IF($D207="Z540.1 w/data",0,"")</f>
        <v/>
      </c>
      <c r="AA207" s="1" t="e">
        <f aca="false">$Y207+$Q207+$Z207</f>
        <v>#VALUE!</v>
      </c>
      <c r="AB207" s="1" t="n">
        <f aca="false">$N207+$Q207</f>
        <v>0</v>
      </c>
      <c r="AC207" s="1" t="str">
        <f aca="false">IF($Y207="","",IF(AND($AA207&gt;=$R207,$AA207&lt;=$S207),"Pass","Fail"))</f>
        <v/>
      </c>
      <c r="AD207" s="1" t="str">
        <f aca="false">IF($Y207="","",IF($AA207&gt;$R207,"Pass","Fail"))</f>
        <v/>
      </c>
      <c r="AE207" s="1" t="str">
        <f aca="false">IF($Y207="","",IF($AA207&gt;=$R207,"Pass","Fail"))</f>
        <v/>
      </c>
      <c r="AF207" s="1" t="str">
        <f aca="false">IF($Y207="","",IF($AA207&lt;=$S207,"Pass","Fail"))</f>
        <v/>
      </c>
      <c r="AG207" s="1" t="str">
        <f aca="false">IF($Y207="","",IF($AA207&lt;$S207,"Pass","Fail"))</f>
        <v/>
      </c>
      <c r="AH207" s="23" t="str">
        <f aca="true">INDIRECT(CHOOSE(MATCH($T207,{"±","&gt;","≥","≤","&lt;"},0), "AC", "AD", "AE", "AF", "AG") &amp; ROW())</f>
        <v/>
      </c>
      <c r="AI207" s="56" t="str">
        <f aca="false">IF($X207="Not Significant","No Further Action Required",
IF($AH207="","",
IF(AND($AH207="Pass",$L207="0 - Passed "),"Analysis performed; no further action required.",
IF(AND($AH207="Fail",$L207="1 - Failed "),"Analysis performed; no further action required.",
IF(AND($AH207="Pass",$L207="2 - Limited In Use "),"Analysis performed; no further action required.",
IF(AND($AH207="Fail",$L207="3 - Adjusted "),"Analysis performed; no further action required.",
"Unit fails analysis; TSM determination required."))))))</f>
        <v/>
      </c>
      <c r="AJ207" s="58"/>
    </row>
    <row r="208" customFormat="false" ht="15" hidden="false" customHeight="false" outlineLevel="0" collapsed="false">
      <c r="A208" s="56"/>
      <c r="E208" s="57" t="str">
        <f aca="false">IF(AND($F208="",$G208=""),"",IF($G208="",$F208,HYPERLINK($G208,$F208)))</f>
        <v/>
      </c>
      <c r="H208" s="1" t="str">
        <f aca="false">IF($I208="","None Attached",IF(LEFT($I208,5)="https",HYPERLINK($I208,"Datasheet"),HYPERLINK(_xlfn.CONCAT("https://",$I208),"Datasheet")))</f>
        <v>None Attached</v>
      </c>
      <c r="M208" s="56"/>
      <c r="P208" s="58"/>
      <c r="Q208" s="1" t="n">
        <f aca="false">$M208-$N208</f>
        <v>0</v>
      </c>
      <c r="R208" s="56"/>
      <c r="T208" s="59" t="s">
        <v>15</v>
      </c>
      <c r="U208" s="1" t="n">
        <f aca="false">$S208-$R208</f>
        <v>0</v>
      </c>
      <c r="V208" s="1" t="n">
        <f aca="false">IF($T208="±",$Q208*2,$Q208)</f>
        <v>0</v>
      </c>
      <c r="W208" s="60" t="str">
        <f aca="false">IFERROR($U208/ABS($V208),"N/A")</f>
        <v>N/A</v>
      </c>
      <c r="X208" s="61" t="str">
        <f aca="false">IF(OR($W208="N/A",$R208="",$S208=""),"N/A",IF($W208&gt;=4,"Not Significant",IF($W208&gt;=2,"Semi-Significant","Significant")))</f>
        <v>N/A</v>
      </c>
      <c r="Z208" s="1" t="str">
        <f aca="false">IF($D208="Z540.1 w/data",0,"")</f>
        <v/>
      </c>
      <c r="AA208" s="1" t="e">
        <f aca="false">$Y208+$Q208+$Z208</f>
        <v>#VALUE!</v>
      </c>
      <c r="AB208" s="1" t="n">
        <f aca="false">$N208+$Q208</f>
        <v>0</v>
      </c>
      <c r="AC208" s="1" t="str">
        <f aca="false">IF($Y208="","",IF(AND($AA208&gt;=$R208,$AA208&lt;=$S208),"Pass","Fail"))</f>
        <v/>
      </c>
      <c r="AD208" s="1" t="str">
        <f aca="false">IF($Y208="","",IF($AA208&gt;$R208,"Pass","Fail"))</f>
        <v/>
      </c>
      <c r="AE208" s="1" t="str">
        <f aca="false">IF($Y208="","",IF($AA208&gt;=$R208,"Pass","Fail"))</f>
        <v/>
      </c>
      <c r="AF208" s="1" t="str">
        <f aca="false">IF($Y208="","",IF($AA208&lt;=$S208,"Pass","Fail"))</f>
        <v/>
      </c>
      <c r="AG208" s="1" t="str">
        <f aca="false">IF($Y208="","",IF($AA208&lt;$S208,"Pass","Fail"))</f>
        <v/>
      </c>
      <c r="AH208" s="23" t="str">
        <f aca="true">INDIRECT(CHOOSE(MATCH($T208,{"±","&gt;","≥","≤","&lt;"},0), "AC", "AD", "AE", "AF", "AG") &amp; ROW())</f>
        <v/>
      </c>
      <c r="AI208" s="56" t="str">
        <f aca="false">IF($X208="Not Significant","No Further Action Required",
IF($AH208="","",
IF(AND($AH208="Pass",$L208="0 - Passed "),"Analysis performed; no further action required.",
IF(AND($AH208="Fail",$L208="1 - Failed "),"Analysis performed; no further action required.",
IF(AND($AH208="Pass",$L208="2 - Limited In Use "),"Analysis performed; no further action required.",
IF(AND($AH208="Fail",$L208="3 - Adjusted "),"Analysis performed; no further action required.",
"Unit fails analysis; TSM determination required."))))))</f>
        <v/>
      </c>
      <c r="AJ208" s="58"/>
    </row>
    <row r="209" customFormat="false" ht="15" hidden="false" customHeight="false" outlineLevel="0" collapsed="false">
      <c r="A209" s="56"/>
      <c r="E209" s="57" t="str">
        <f aca="false">IF(AND($F209="",$G209=""),"",IF($G209="",$F209,HYPERLINK($G209,$F209)))</f>
        <v/>
      </c>
      <c r="H209" s="1" t="str">
        <f aca="false">IF($I209="","None Attached",IF(LEFT($I209,5)="https",HYPERLINK($I209,"Datasheet"),HYPERLINK(_xlfn.CONCAT("https://",$I209),"Datasheet")))</f>
        <v>None Attached</v>
      </c>
      <c r="M209" s="56"/>
      <c r="P209" s="58"/>
      <c r="Q209" s="1" t="n">
        <f aca="false">$M209-$N209</f>
        <v>0</v>
      </c>
      <c r="R209" s="56"/>
      <c r="T209" s="59" t="s">
        <v>15</v>
      </c>
      <c r="U209" s="1" t="n">
        <f aca="false">$S209-$R209</f>
        <v>0</v>
      </c>
      <c r="V209" s="1" t="n">
        <f aca="false">IF($T209="±",$Q209*2,$Q209)</f>
        <v>0</v>
      </c>
      <c r="W209" s="60" t="str">
        <f aca="false">IFERROR($U209/ABS($V209),"N/A")</f>
        <v>N/A</v>
      </c>
      <c r="X209" s="61" t="str">
        <f aca="false">IF(OR($W209="N/A",$R209="",$S209=""),"N/A",IF($W209&gt;=4,"Not Significant",IF($W209&gt;=2,"Semi-Significant","Significant")))</f>
        <v>N/A</v>
      </c>
      <c r="Z209" s="1" t="str">
        <f aca="false">IF($D209="Z540.1 w/data",0,"")</f>
        <v/>
      </c>
      <c r="AA209" s="1" t="e">
        <f aca="false">$Y209+$Q209+$Z209</f>
        <v>#VALUE!</v>
      </c>
      <c r="AB209" s="1" t="n">
        <f aca="false">$N209+$Q209</f>
        <v>0</v>
      </c>
      <c r="AC209" s="1" t="str">
        <f aca="false">IF($Y209="","",IF(AND($AA209&gt;=$R209,$AA209&lt;=$S209),"Pass","Fail"))</f>
        <v/>
      </c>
      <c r="AD209" s="1" t="str">
        <f aca="false">IF($Y209="","",IF($AA209&gt;$R209,"Pass","Fail"))</f>
        <v/>
      </c>
      <c r="AE209" s="1" t="str">
        <f aca="false">IF($Y209="","",IF($AA209&gt;=$R209,"Pass","Fail"))</f>
        <v/>
      </c>
      <c r="AF209" s="1" t="str">
        <f aca="false">IF($Y209="","",IF($AA209&lt;=$S209,"Pass","Fail"))</f>
        <v/>
      </c>
      <c r="AG209" s="1" t="str">
        <f aca="false">IF($Y209="","",IF($AA209&lt;$S209,"Pass","Fail"))</f>
        <v/>
      </c>
      <c r="AH209" s="23" t="str">
        <f aca="true">INDIRECT(CHOOSE(MATCH($T209,{"±","&gt;","≥","≤","&lt;"},0), "AC", "AD", "AE", "AF", "AG") &amp; ROW())</f>
        <v/>
      </c>
      <c r="AI209" s="56" t="str">
        <f aca="false">IF($X209="Not Significant","No Further Action Required",
IF($AH209="","",
IF(AND($AH209="Pass",$L209="0 - Passed "),"Analysis performed; no further action required.",
IF(AND($AH209="Fail",$L209="1 - Failed "),"Analysis performed; no further action required.",
IF(AND($AH209="Pass",$L209="2 - Limited In Use "),"Analysis performed; no further action required.",
IF(AND($AH209="Fail",$L209="3 - Adjusted "),"Analysis performed; no further action required.",
"Unit fails analysis; TSM determination required."))))))</f>
        <v/>
      </c>
      <c r="AJ209" s="58"/>
    </row>
    <row r="210" customFormat="false" ht="15" hidden="false" customHeight="false" outlineLevel="0" collapsed="false">
      <c r="A210" s="56"/>
      <c r="E210" s="57" t="str">
        <f aca="false">IF(AND($F210="",$G210=""),"",IF($G210="",$F210,HYPERLINK($G210,$F210)))</f>
        <v/>
      </c>
      <c r="H210" s="1" t="str">
        <f aca="false">IF($I210="","None Attached",IF(LEFT($I210,5)="https",HYPERLINK($I210,"Datasheet"),HYPERLINK(_xlfn.CONCAT("https://",$I210),"Datasheet")))</f>
        <v>None Attached</v>
      </c>
      <c r="M210" s="56"/>
      <c r="P210" s="58"/>
      <c r="Q210" s="1" t="n">
        <f aca="false">$M210-$N210</f>
        <v>0</v>
      </c>
      <c r="R210" s="56"/>
      <c r="T210" s="59" t="s">
        <v>15</v>
      </c>
      <c r="U210" s="1" t="n">
        <f aca="false">$S210-$R210</f>
        <v>0</v>
      </c>
      <c r="V210" s="1" t="n">
        <f aca="false">IF($T210="±",$Q210*2,$Q210)</f>
        <v>0</v>
      </c>
      <c r="W210" s="60" t="str">
        <f aca="false">IFERROR($U210/ABS($V210),"N/A")</f>
        <v>N/A</v>
      </c>
      <c r="X210" s="61" t="str">
        <f aca="false">IF(OR($W210="N/A",$R210="",$S210=""),"N/A",IF($W210&gt;=4,"Not Significant",IF($W210&gt;=2,"Semi-Significant","Significant")))</f>
        <v>N/A</v>
      </c>
      <c r="Z210" s="1" t="str">
        <f aca="false">IF($D210="Z540.1 w/data",0,"")</f>
        <v/>
      </c>
      <c r="AA210" s="1" t="e">
        <f aca="false">$Y210+$Q210+$Z210</f>
        <v>#VALUE!</v>
      </c>
      <c r="AB210" s="1" t="n">
        <f aca="false">$N210+$Q210</f>
        <v>0</v>
      </c>
      <c r="AC210" s="1" t="str">
        <f aca="false">IF($Y210="","",IF(AND($AA210&gt;=$R210,$AA210&lt;=$S210),"Pass","Fail"))</f>
        <v/>
      </c>
      <c r="AD210" s="1" t="str">
        <f aca="false">IF($Y210="","",IF($AA210&gt;$R210,"Pass","Fail"))</f>
        <v/>
      </c>
      <c r="AE210" s="1" t="str">
        <f aca="false">IF($Y210="","",IF($AA210&gt;=$R210,"Pass","Fail"))</f>
        <v/>
      </c>
      <c r="AF210" s="1" t="str">
        <f aca="false">IF($Y210="","",IF($AA210&lt;=$S210,"Pass","Fail"))</f>
        <v/>
      </c>
      <c r="AG210" s="1" t="str">
        <f aca="false">IF($Y210="","",IF($AA210&lt;$S210,"Pass","Fail"))</f>
        <v/>
      </c>
      <c r="AH210" s="23" t="str">
        <f aca="true">INDIRECT(CHOOSE(MATCH($T210,{"±","&gt;","≥","≤","&lt;"},0), "AC", "AD", "AE", "AF", "AG") &amp; ROW())</f>
        <v/>
      </c>
      <c r="AI210" s="56" t="str">
        <f aca="false">IF($X210="Not Significant","No Further Action Required",
IF($AH210="","",
IF(AND($AH210="Pass",$L210="0 - Passed "),"Analysis performed; no further action required.",
IF(AND($AH210="Fail",$L210="1 - Failed "),"Analysis performed; no further action required.",
IF(AND($AH210="Pass",$L210="2 - Limited In Use "),"Analysis performed; no further action required.",
IF(AND($AH210="Fail",$L210="3 - Adjusted "),"Analysis performed; no further action required.",
"Unit fails analysis; TSM determination required."))))))</f>
        <v/>
      </c>
      <c r="AJ210" s="58"/>
    </row>
    <row r="211" customFormat="false" ht="15" hidden="false" customHeight="false" outlineLevel="0" collapsed="false">
      <c r="A211" s="56"/>
      <c r="E211" s="57" t="str">
        <f aca="false">IF(AND($F211="",$G211=""),"",IF($G211="",$F211,HYPERLINK($G211,$F211)))</f>
        <v/>
      </c>
      <c r="H211" s="1" t="str">
        <f aca="false">IF($I211="","None Attached",IF(LEFT($I211,5)="https",HYPERLINK($I211,"Datasheet"),HYPERLINK(_xlfn.CONCAT("https://",$I211),"Datasheet")))</f>
        <v>None Attached</v>
      </c>
      <c r="M211" s="56"/>
      <c r="P211" s="58"/>
      <c r="Q211" s="1" t="n">
        <f aca="false">$M211-$N211</f>
        <v>0</v>
      </c>
      <c r="R211" s="56"/>
      <c r="T211" s="59" t="s">
        <v>15</v>
      </c>
      <c r="U211" s="1" t="n">
        <f aca="false">$S211-$R211</f>
        <v>0</v>
      </c>
      <c r="V211" s="1" t="n">
        <f aca="false">IF($T211="±",$Q211*2,$Q211)</f>
        <v>0</v>
      </c>
      <c r="W211" s="60" t="str">
        <f aca="false">IFERROR($U211/ABS($V211),"N/A")</f>
        <v>N/A</v>
      </c>
      <c r="X211" s="61" t="str">
        <f aca="false">IF(OR($W211="N/A",$R211="",$S211=""),"N/A",IF($W211&gt;=4,"Not Significant",IF($W211&gt;=2,"Semi-Significant","Significant")))</f>
        <v>N/A</v>
      </c>
      <c r="Z211" s="1" t="str">
        <f aca="false">IF($D211="Z540.1 w/data",0,"")</f>
        <v/>
      </c>
      <c r="AA211" s="1" t="e">
        <f aca="false">$Y211+$Q211+$Z211</f>
        <v>#VALUE!</v>
      </c>
      <c r="AB211" s="1" t="n">
        <f aca="false">$N211+$Q211</f>
        <v>0</v>
      </c>
      <c r="AC211" s="1" t="str">
        <f aca="false">IF($Y211="","",IF(AND($AA211&gt;=$R211,$AA211&lt;=$S211),"Pass","Fail"))</f>
        <v/>
      </c>
      <c r="AD211" s="1" t="str">
        <f aca="false">IF($Y211="","",IF($AA211&gt;$R211,"Pass","Fail"))</f>
        <v/>
      </c>
      <c r="AE211" s="1" t="str">
        <f aca="false">IF($Y211="","",IF($AA211&gt;=$R211,"Pass","Fail"))</f>
        <v/>
      </c>
      <c r="AF211" s="1" t="str">
        <f aca="false">IF($Y211="","",IF($AA211&lt;=$S211,"Pass","Fail"))</f>
        <v/>
      </c>
      <c r="AG211" s="1" t="str">
        <f aca="false">IF($Y211="","",IF($AA211&lt;$S211,"Pass","Fail"))</f>
        <v/>
      </c>
      <c r="AH211" s="23" t="str">
        <f aca="true">INDIRECT(CHOOSE(MATCH($T211,{"±","&gt;","≥","≤","&lt;"},0), "AC", "AD", "AE", "AF", "AG") &amp; ROW())</f>
        <v/>
      </c>
      <c r="AI211" s="56" t="str">
        <f aca="false">IF($X211="Not Significant","No Further Action Required",
IF($AH211="","",
IF(AND($AH211="Pass",$L211="0 - Passed "),"Analysis performed; no further action required.",
IF(AND($AH211="Fail",$L211="1 - Failed "),"Analysis performed; no further action required.",
IF(AND($AH211="Pass",$L211="2 - Limited In Use "),"Analysis performed; no further action required.",
IF(AND($AH211="Fail",$L211="3 - Adjusted "),"Analysis performed; no further action required.",
"Unit fails analysis; TSM determination required."))))))</f>
        <v/>
      </c>
      <c r="AJ211" s="58"/>
    </row>
    <row r="212" customFormat="false" ht="15" hidden="false" customHeight="false" outlineLevel="0" collapsed="false">
      <c r="A212" s="56"/>
      <c r="E212" s="57" t="str">
        <f aca="false">IF(AND($F212="",$G212=""),"",IF($G212="",$F212,HYPERLINK($G212,$F212)))</f>
        <v/>
      </c>
      <c r="H212" s="1" t="str">
        <f aca="false">IF($I212="","None Attached",IF(LEFT($I212,5)="https",HYPERLINK($I212,"Datasheet"),HYPERLINK(_xlfn.CONCAT("https://",$I212),"Datasheet")))</f>
        <v>None Attached</v>
      </c>
      <c r="M212" s="56"/>
      <c r="P212" s="58"/>
      <c r="Q212" s="1" t="n">
        <f aca="false">$M212-$N212</f>
        <v>0</v>
      </c>
      <c r="R212" s="56"/>
      <c r="T212" s="59" t="s">
        <v>15</v>
      </c>
      <c r="U212" s="1" t="n">
        <f aca="false">$S212-$R212</f>
        <v>0</v>
      </c>
      <c r="V212" s="1" t="n">
        <f aca="false">IF($T212="±",$Q212*2,$Q212)</f>
        <v>0</v>
      </c>
      <c r="W212" s="60" t="str">
        <f aca="false">IFERROR($U212/ABS($V212),"N/A")</f>
        <v>N/A</v>
      </c>
      <c r="X212" s="61" t="str">
        <f aca="false">IF(OR($W212="N/A",$R212="",$S212=""),"N/A",IF($W212&gt;=4,"Not Significant",IF($W212&gt;=2,"Semi-Significant","Significant")))</f>
        <v>N/A</v>
      </c>
      <c r="Z212" s="1" t="str">
        <f aca="false">IF($D212="Z540.1 w/data",0,"")</f>
        <v/>
      </c>
      <c r="AA212" s="1" t="e">
        <f aca="false">$Y212+$Q212+$Z212</f>
        <v>#VALUE!</v>
      </c>
      <c r="AB212" s="1" t="n">
        <f aca="false">$N212+$Q212</f>
        <v>0</v>
      </c>
      <c r="AC212" s="1" t="str">
        <f aca="false">IF($Y212="","",IF(AND($AA212&gt;=$R212,$AA212&lt;=$S212),"Pass","Fail"))</f>
        <v/>
      </c>
      <c r="AD212" s="1" t="str">
        <f aca="false">IF($Y212="","",IF($AA212&gt;$R212,"Pass","Fail"))</f>
        <v/>
      </c>
      <c r="AE212" s="1" t="str">
        <f aca="false">IF($Y212="","",IF($AA212&gt;=$R212,"Pass","Fail"))</f>
        <v/>
      </c>
      <c r="AF212" s="1" t="str">
        <f aca="false">IF($Y212="","",IF($AA212&lt;=$S212,"Pass","Fail"))</f>
        <v/>
      </c>
      <c r="AG212" s="1" t="str">
        <f aca="false">IF($Y212="","",IF($AA212&lt;$S212,"Pass","Fail"))</f>
        <v/>
      </c>
      <c r="AH212" s="23" t="str">
        <f aca="true">INDIRECT(CHOOSE(MATCH($T212,{"±","&gt;","≥","≤","&lt;"},0), "AC", "AD", "AE", "AF", "AG") &amp; ROW())</f>
        <v/>
      </c>
      <c r="AI212" s="56" t="str">
        <f aca="false">IF($X212="Not Significant","No Further Action Required",
IF($AH212="","",
IF(AND($AH212="Pass",$L212="0 - Passed "),"Analysis performed; no further action required.",
IF(AND($AH212="Fail",$L212="1 - Failed "),"Analysis performed; no further action required.",
IF(AND($AH212="Pass",$L212="2 - Limited In Use "),"Analysis performed; no further action required.",
IF(AND($AH212="Fail",$L212="3 - Adjusted "),"Analysis performed; no further action required.",
"Unit fails analysis; TSM determination required."))))))</f>
        <v/>
      </c>
      <c r="AJ212" s="58"/>
    </row>
    <row r="213" customFormat="false" ht="15" hidden="false" customHeight="false" outlineLevel="0" collapsed="false">
      <c r="A213" s="56"/>
      <c r="E213" s="57" t="str">
        <f aca="false">IF(AND($F213="",$G213=""),"",IF($G213="",$F213,HYPERLINK($G213,$F213)))</f>
        <v/>
      </c>
      <c r="H213" s="1" t="str">
        <f aca="false">IF($I213="","None Attached",IF(LEFT($I213,5)="https",HYPERLINK($I213,"Datasheet"),HYPERLINK(_xlfn.CONCAT("https://",$I213),"Datasheet")))</f>
        <v>None Attached</v>
      </c>
      <c r="M213" s="56"/>
      <c r="P213" s="58"/>
      <c r="Q213" s="1" t="n">
        <f aca="false">$M213-$N213</f>
        <v>0</v>
      </c>
      <c r="R213" s="56"/>
      <c r="T213" s="59" t="s">
        <v>15</v>
      </c>
      <c r="U213" s="1" t="n">
        <f aca="false">$S213-$R213</f>
        <v>0</v>
      </c>
      <c r="V213" s="1" t="n">
        <f aca="false">IF($T213="±",$Q213*2,$Q213)</f>
        <v>0</v>
      </c>
      <c r="W213" s="60" t="str">
        <f aca="false">IFERROR($U213/ABS($V213),"N/A")</f>
        <v>N/A</v>
      </c>
      <c r="X213" s="61" t="str">
        <f aca="false">IF(OR($W213="N/A",$R213="",$S213=""),"N/A",IF($W213&gt;=4,"Not Significant",IF($W213&gt;=2,"Semi-Significant","Significant")))</f>
        <v>N/A</v>
      </c>
      <c r="Z213" s="1" t="str">
        <f aca="false">IF($D213="Z540.1 w/data",0,"")</f>
        <v/>
      </c>
      <c r="AA213" s="1" t="e">
        <f aca="false">$Y213+$Q213+$Z213</f>
        <v>#VALUE!</v>
      </c>
      <c r="AB213" s="1" t="n">
        <f aca="false">$N213+$Q213</f>
        <v>0</v>
      </c>
      <c r="AC213" s="1" t="str">
        <f aca="false">IF($Y213="","",IF(AND($AA213&gt;=$R213,$AA213&lt;=$S213),"Pass","Fail"))</f>
        <v/>
      </c>
      <c r="AD213" s="1" t="str">
        <f aca="false">IF($Y213="","",IF($AA213&gt;$R213,"Pass","Fail"))</f>
        <v/>
      </c>
      <c r="AE213" s="1" t="str">
        <f aca="false">IF($Y213="","",IF($AA213&gt;=$R213,"Pass","Fail"))</f>
        <v/>
      </c>
      <c r="AF213" s="1" t="str">
        <f aca="false">IF($Y213="","",IF($AA213&lt;=$S213,"Pass","Fail"))</f>
        <v/>
      </c>
      <c r="AG213" s="1" t="str">
        <f aca="false">IF($Y213="","",IF($AA213&lt;$S213,"Pass","Fail"))</f>
        <v/>
      </c>
      <c r="AH213" s="23" t="str">
        <f aca="true">INDIRECT(CHOOSE(MATCH($T213,{"±","&gt;","≥","≤","&lt;"},0), "AC", "AD", "AE", "AF", "AG") &amp; ROW())</f>
        <v/>
      </c>
      <c r="AI213" s="56" t="str">
        <f aca="false">IF($X213="Not Significant","No Further Action Required",
IF($AH213="","",
IF(AND($AH213="Pass",$L213="0 - Passed "),"Analysis performed; no further action required.",
IF(AND($AH213="Fail",$L213="1 - Failed "),"Analysis performed; no further action required.",
IF(AND($AH213="Pass",$L213="2 - Limited In Use "),"Analysis performed; no further action required.",
IF(AND($AH213="Fail",$L213="3 - Adjusted "),"Analysis performed; no further action required.",
"Unit fails analysis; TSM determination required."))))))</f>
        <v/>
      </c>
      <c r="AJ213" s="58"/>
    </row>
    <row r="214" customFormat="false" ht="15" hidden="false" customHeight="false" outlineLevel="0" collapsed="false">
      <c r="A214" s="56"/>
      <c r="E214" s="57" t="str">
        <f aca="false">IF(AND($F214="",$G214=""),"",IF($G214="",$F214,HYPERLINK($G214,$F214)))</f>
        <v/>
      </c>
      <c r="H214" s="1" t="str">
        <f aca="false">IF($I214="","None Attached",IF(LEFT($I214,5)="https",HYPERLINK($I214,"Datasheet"),HYPERLINK(_xlfn.CONCAT("https://",$I214),"Datasheet")))</f>
        <v>None Attached</v>
      </c>
      <c r="M214" s="56"/>
      <c r="P214" s="58"/>
      <c r="Q214" s="1" t="n">
        <f aca="false">$M214-$N214</f>
        <v>0</v>
      </c>
      <c r="R214" s="56"/>
      <c r="T214" s="59" t="s">
        <v>15</v>
      </c>
      <c r="U214" s="1" t="n">
        <f aca="false">$S214-$R214</f>
        <v>0</v>
      </c>
      <c r="V214" s="1" t="n">
        <f aca="false">IF($T214="±",$Q214*2,$Q214)</f>
        <v>0</v>
      </c>
      <c r="W214" s="60" t="str">
        <f aca="false">IFERROR($U214/ABS($V214),"N/A")</f>
        <v>N/A</v>
      </c>
      <c r="X214" s="61" t="str">
        <f aca="false">IF(OR($W214="N/A",$R214="",$S214=""),"N/A",IF($W214&gt;=4,"Not Significant",IF($W214&gt;=2,"Semi-Significant","Significant")))</f>
        <v>N/A</v>
      </c>
      <c r="Z214" s="1" t="str">
        <f aca="false">IF($D214="Z540.1 w/data",0,"")</f>
        <v/>
      </c>
      <c r="AA214" s="1" t="e">
        <f aca="false">$Y214+$Q214+$Z214</f>
        <v>#VALUE!</v>
      </c>
      <c r="AB214" s="1" t="n">
        <f aca="false">$N214+$Q214</f>
        <v>0</v>
      </c>
      <c r="AC214" s="1" t="str">
        <f aca="false">IF($Y214="","",IF(AND($AA214&gt;=$R214,$AA214&lt;=$S214),"Pass","Fail"))</f>
        <v/>
      </c>
      <c r="AD214" s="1" t="str">
        <f aca="false">IF($Y214="","",IF($AA214&gt;$R214,"Pass","Fail"))</f>
        <v/>
      </c>
      <c r="AE214" s="1" t="str">
        <f aca="false">IF($Y214="","",IF($AA214&gt;=$R214,"Pass","Fail"))</f>
        <v/>
      </c>
      <c r="AF214" s="1" t="str">
        <f aca="false">IF($Y214="","",IF($AA214&lt;=$S214,"Pass","Fail"))</f>
        <v/>
      </c>
      <c r="AG214" s="1" t="str">
        <f aca="false">IF($Y214="","",IF($AA214&lt;$S214,"Pass","Fail"))</f>
        <v/>
      </c>
      <c r="AH214" s="23" t="str">
        <f aca="true">INDIRECT(CHOOSE(MATCH($T214,{"±","&gt;","≥","≤","&lt;"},0), "AC", "AD", "AE", "AF", "AG") &amp; ROW())</f>
        <v/>
      </c>
      <c r="AI214" s="56" t="str">
        <f aca="false">IF($X214="Not Significant","No Further Action Required",
IF($AH214="","",
IF(AND($AH214="Pass",$L214="0 - Passed "),"Analysis performed; no further action required.",
IF(AND($AH214="Fail",$L214="1 - Failed "),"Analysis performed; no further action required.",
IF(AND($AH214="Pass",$L214="2 - Limited In Use "),"Analysis performed; no further action required.",
IF(AND($AH214="Fail",$L214="3 - Adjusted "),"Analysis performed; no further action required.",
"Unit fails analysis; TSM determination required."))))))</f>
        <v/>
      </c>
      <c r="AJ214" s="58"/>
    </row>
    <row r="215" customFormat="false" ht="15" hidden="false" customHeight="false" outlineLevel="0" collapsed="false">
      <c r="A215" s="56"/>
      <c r="E215" s="57" t="str">
        <f aca="false">IF(AND($F215="",$G215=""),"",IF($G215="",$F215,HYPERLINK($G215,$F215)))</f>
        <v/>
      </c>
      <c r="H215" s="1" t="str">
        <f aca="false">IF($I215="","None Attached",IF(LEFT($I215,5)="https",HYPERLINK($I215,"Datasheet"),HYPERLINK(_xlfn.CONCAT("https://",$I215),"Datasheet")))</f>
        <v>None Attached</v>
      </c>
      <c r="M215" s="56"/>
      <c r="P215" s="58"/>
      <c r="Q215" s="1" t="n">
        <f aca="false">$M215-$N215</f>
        <v>0</v>
      </c>
      <c r="R215" s="56"/>
      <c r="T215" s="59" t="s">
        <v>15</v>
      </c>
      <c r="U215" s="1" t="n">
        <f aca="false">$S215-$R215</f>
        <v>0</v>
      </c>
      <c r="V215" s="1" t="n">
        <f aca="false">IF($T215="±",$Q215*2,$Q215)</f>
        <v>0</v>
      </c>
      <c r="W215" s="60" t="str">
        <f aca="false">IFERROR($U215/ABS($V215),"N/A")</f>
        <v>N/A</v>
      </c>
      <c r="X215" s="61" t="str">
        <f aca="false">IF(OR($W215="N/A",$R215="",$S215=""),"N/A",IF($W215&gt;=4,"Not Significant",IF($W215&gt;=2,"Semi-Significant","Significant")))</f>
        <v>N/A</v>
      </c>
      <c r="Z215" s="1" t="str">
        <f aca="false">IF($D215="Z540.1 w/data",0,"")</f>
        <v/>
      </c>
      <c r="AA215" s="1" t="e">
        <f aca="false">$Y215+$Q215+$Z215</f>
        <v>#VALUE!</v>
      </c>
      <c r="AB215" s="1" t="n">
        <f aca="false">$N215+$Q215</f>
        <v>0</v>
      </c>
      <c r="AC215" s="1" t="str">
        <f aca="false">IF($Y215="","",IF(AND($AA215&gt;=$R215,$AA215&lt;=$S215),"Pass","Fail"))</f>
        <v/>
      </c>
      <c r="AD215" s="1" t="str">
        <f aca="false">IF($Y215="","",IF($AA215&gt;$R215,"Pass","Fail"))</f>
        <v/>
      </c>
      <c r="AE215" s="1" t="str">
        <f aca="false">IF($Y215="","",IF($AA215&gt;=$R215,"Pass","Fail"))</f>
        <v/>
      </c>
      <c r="AF215" s="1" t="str">
        <f aca="false">IF($Y215="","",IF($AA215&lt;=$S215,"Pass","Fail"))</f>
        <v/>
      </c>
      <c r="AG215" s="1" t="str">
        <f aca="false">IF($Y215="","",IF($AA215&lt;$S215,"Pass","Fail"))</f>
        <v/>
      </c>
      <c r="AH215" s="23" t="str">
        <f aca="true">INDIRECT(CHOOSE(MATCH($T215,{"±","&gt;","≥","≤","&lt;"},0), "AC", "AD", "AE", "AF", "AG") &amp; ROW())</f>
        <v/>
      </c>
      <c r="AI215" s="56" t="str">
        <f aca="false">IF($X215="Not Significant","No Further Action Required",
IF($AH215="","",
IF(AND($AH215="Pass",$L215="0 - Passed "),"Analysis performed; no further action required.",
IF(AND($AH215="Fail",$L215="1 - Failed "),"Analysis performed; no further action required.",
IF(AND($AH215="Pass",$L215="2 - Limited In Use "),"Analysis performed; no further action required.",
IF(AND($AH215="Fail",$L215="3 - Adjusted "),"Analysis performed; no further action required.",
"Unit fails analysis; TSM determination required."))))))</f>
        <v/>
      </c>
      <c r="AJ215" s="58"/>
    </row>
    <row r="216" customFormat="false" ht="15" hidden="false" customHeight="false" outlineLevel="0" collapsed="false">
      <c r="A216" s="56"/>
      <c r="E216" s="57" t="str">
        <f aca="false">IF(AND($F216="",$G216=""),"",IF($G216="",$F216,HYPERLINK($G216,$F216)))</f>
        <v/>
      </c>
      <c r="H216" s="1" t="str">
        <f aca="false">IF($I216="","None Attached",IF(LEFT($I216,5)="https",HYPERLINK($I216,"Datasheet"),HYPERLINK(_xlfn.CONCAT("https://",$I216),"Datasheet")))</f>
        <v>None Attached</v>
      </c>
      <c r="M216" s="56"/>
      <c r="P216" s="58"/>
      <c r="Q216" s="1" t="n">
        <f aca="false">$M216-$N216</f>
        <v>0</v>
      </c>
      <c r="R216" s="56"/>
      <c r="T216" s="59" t="s">
        <v>15</v>
      </c>
      <c r="U216" s="1" t="n">
        <f aca="false">$S216-$R216</f>
        <v>0</v>
      </c>
      <c r="V216" s="1" t="n">
        <f aca="false">IF($T216="±",$Q216*2,$Q216)</f>
        <v>0</v>
      </c>
      <c r="W216" s="60" t="str">
        <f aca="false">IFERROR($U216/ABS($V216),"N/A")</f>
        <v>N/A</v>
      </c>
      <c r="X216" s="61" t="str">
        <f aca="false">IF(OR($W216="N/A",$R216="",$S216=""),"N/A",IF($W216&gt;=4,"Not Significant",IF($W216&gt;=2,"Semi-Significant","Significant")))</f>
        <v>N/A</v>
      </c>
      <c r="Z216" s="1" t="str">
        <f aca="false">IF($D216="Z540.1 w/data",0,"")</f>
        <v/>
      </c>
      <c r="AA216" s="1" t="e">
        <f aca="false">$Y216+$Q216+$Z216</f>
        <v>#VALUE!</v>
      </c>
      <c r="AB216" s="1" t="n">
        <f aca="false">$N216+$Q216</f>
        <v>0</v>
      </c>
      <c r="AC216" s="1" t="str">
        <f aca="false">IF($Y216="","",IF(AND($AA216&gt;=$R216,$AA216&lt;=$S216),"Pass","Fail"))</f>
        <v/>
      </c>
      <c r="AD216" s="1" t="str">
        <f aca="false">IF($Y216="","",IF($AA216&gt;$R216,"Pass","Fail"))</f>
        <v/>
      </c>
      <c r="AE216" s="1" t="str">
        <f aca="false">IF($Y216="","",IF($AA216&gt;=$R216,"Pass","Fail"))</f>
        <v/>
      </c>
      <c r="AF216" s="1" t="str">
        <f aca="false">IF($Y216="","",IF($AA216&lt;=$S216,"Pass","Fail"))</f>
        <v/>
      </c>
      <c r="AG216" s="1" t="str">
        <f aca="false">IF($Y216="","",IF($AA216&lt;$S216,"Pass","Fail"))</f>
        <v/>
      </c>
      <c r="AH216" s="23" t="str">
        <f aca="true">INDIRECT(CHOOSE(MATCH($T216,{"±","&gt;","≥","≤","&lt;"},0), "AC", "AD", "AE", "AF", "AG") &amp; ROW())</f>
        <v/>
      </c>
      <c r="AI216" s="56" t="str">
        <f aca="false">IF($X216="Not Significant","No Further Action Required",
IF($AH216="","",
IF(AND($AH216="Pass",$L216="0 - Passed "),"Analysis performed; no further action required.",
IF(AND($AH216="Fail",$L216="1 - Failed "),"Analysis performed; no further action required.",
IF(AND($AH216="Pass",$L216="2 - Limited In Use "),"Analysis performed; no further action required.",
IF(AND($AH216="Fail",$L216="3 - Adjusted "),"Analysis performed; no further action required.",
"Unit fails analysis; TSM determination required."))))))</f>
        <v/>
      </c>
      <c r="AJ216" s="58"/>
    </row>
    <row r="217" customFormat="false" ht="15" hidden="false" customHeight="false" outlineLevel="0" collapsed="false">
      <c r="A217" s="56"/>
      <c r="E217" s="57" t="str">
        <f aca="false">IF(AND($F217="",$G217=""),"",IF($G217="",$F217,HYPERLINK($G217,$F217)))</f>
        <v/>
      </c>
      <c r="H217" s="1" t="str">
        <f aca="false">IF($I217="","None Attached",IF(LEFT($I217,5)="https",HYPERLINK($I217,"Datasheet"),HYPERLINK(_xlfn.CONCAT("https://",$I217),"Datasheet")))</f>
        <v>None Attached</v>
      </c>
      <c r="M217" s="56"/>
      <c r="P217" s="58"/>
      <c r="Q217" s="1" t="n">
        <f aca="false">$M217-$N217</f>
        <v>0</v>
      </c>
      <c r="R217" s="56"/>
      <c r="T217" s="59" t="s">
        <v>15</v>
      </c>
      <c r="U217" s="1" t="n">
        <f aca="false">$S217-$R217</f>
        <v>0</v>
      </c>
      <c r="V217" s="1" t="n">
        <f aca="false">IF($T217="±",$Q217*2,$Q217)</f>
        <v>0</v>
      </c>
      <c r="W217" s="60" t="str">
        <f aca="false">IFERROR($U217/ABS($V217),"N/A")</f>
        <v>N/A</v>
      </c>
      <c r="X217" s="61" t="str">
        <f aca="false">IF(OR($W217="N/A",$R217="",$S217=""),"N/A",IF($W217&gt;=4,"Not Significant",IF($W217&gt;=2,"Semi-Significant","Significant")))</f>
        <v>N/A</v>
      </c>
      <c r="Z217" s="1" t="str">
        <f aca="false">IF($D217="Z540.1 w/data",0,"")</f>
        <v/>
      </c>
      <c r="AA217" s="1" t="e">
        <f aca="false">$Y217+$Q217+$Z217</f>
        <v>#VALUE!</v>
      </c>
      <c r="AB217" s="1" t="n">
        <f aca="false">$N217+$Q217</f>
        <v>0</v>
      </c>
      <c r="AC217" s="1" t="str">
        <f aca="false">IF($Y217="","",IF(AND($AA217&gt;=$R217,$AA217&lt;=$S217),"Pass","Fail"))</f>
        <v/>
      </c>
      <c r="AD217" s="1" t="str">
        <f aca="false">IF($Y217="","",IF($AA217&gt;$R217,"Pass","Fail"))</f>
        <v/>
      </c>
      <c r="AE217" s="1" t="str">
        <f aca="false">IF($Y217="","",IF($AA217&gt;=$R217,"Pass","Fail"))</f>
        <v/>
      </c>
      <c r="AF217" s="1" t="str">
        <f aca="false">IF($Y217="","",IF($AA217&lt;=$S217,"Pass","Fail"))</f>
        <v/>
      </c>
      <c r="AG217" s="1" t="str">
        <f aca="false">IF($Y217="","",IF($AA217&lt;$S217,"Pass","Fail"))</f>
        <v/>
      </c>
      <c r="AH217" s="23" t="str">
        <f aca="true">INDIRECT(CHOOSE(MATCH($T217,{"±","&gt;","≥","≤","&lt;"},0), "AC", "AD", "AE", "AF", "AG") &amp; ROW())</f>
        <v/>
      </c>
      <c r="AI217" s="56" t="str">
        <f aca="false">IF($X217="Not Significant","No Further Action Required",
IF($AH217="","",
IF(AND($AH217="Pass",$L217="0 - Passed "),"Analysis performed; no further action required.",
IF(AND($AH217="Fail",$L217="1 - Failed "),"Analysis performed; no further action required.",
IF(AND($AH217="Pass",$L217="2 - Limited In Use "),"Analysis performed; no further action required.",
IF(AND($AH217="Fail",$L217="3 - Adjusted "),"Analysis performed; no further action required.",
"Unit fails analysis; TSM determination required."))))))</f>
        <v/>
      </c>
      <c r="AJ217" s="58"/>
    </row>
    <row r="218" customFormat="false" ht="15" hidden="false" customHeight="false" outlineLevel="0" collapsed="false">
      <c r="A218" s="56"/>
      <c r="E218" s="57" t="str">
        <f aca="false">IF(AND($F218="",$G218=""),"",IF($G218="",$F218,HYPERLINK($G218,$F218)))</f>
        <v/>
      </c>
      <c r="H218" s="1" t="str">
        <f aca="false">IF($I218="","None Attached",IF(LEFT($I218,5)="https",HYPERLINK($I218,"Datasheet"),HYPERLINK(_xlfn.CONCAT("https://",$I218),"Datasheet")))</f>
        <v>None Attached</v>
      </c>
      <c r="M218" s="56"/>
      <c r="P218" s="58"/>
      <c r="Q218" s="1" t="n">
        <f aca="false">$M218-$N218</f>
        <v>0</v>
      </c>
      <c r="R218" s="56"/>
      <c r="T218" s="59" t="s">
        <v>15</v>
      </c>
      <c r="U218" s="1" t="n">
        <f aca="false">$S218-$R218</f>
        <v>0</v>
      </c>
      <c r="V218" s="1" t="n">
        <f aca="false">IF($T218="±",$Q218*2,$Q218)</f>
        <v>0</v>
      </c>
      <c r="W218" s="60" t="str">
        <f aca="false">IFERROR($U218/ABS($V218),"N/A")</f>
        <v>N/A</v>
      </c>
      <c r="X218" s="61" t="str">
        <f aca="false">IF(OR($W218="N/A",$R218="",$S218=""),"N/A",IF($W218&gt;=4,"Not Significant",IF($W218&gt;=2,"Semi-Significant","Significant")))</f>
        <v>N/A</v>
      </c>
      <c r="Z218" s="1" t="str">
        <f aca="false">IF($D218="Z540.1 w/data",0,"")</f>
        <v/>
      </c>
      <c r="AA218" s="1" t="e">
        <f aca="false">$Y218+$Q218+$Z218</f>
        <v>#VALUE!</v>
      </c>
      <c r="AB218" s="1" t="n">
        <f aca="false">$N218+$Q218</f>
        <v>0</v>
      </c>
      <c r="AC218" s="1" t="str">
        <f aca="false">IF($Y218="","",IF(AND($AA218&gt;=$R218,$AA218&lt;=$S218),"Pass","Fail"))</f>
        <v/>
      </c>
      <c r="AD218" s="1" t="str">
        <f aca="false">IF($Y218="","",IF($AA218&gt;$R218,"Pass","Fail"))</f>
        <v/>
      </c>
      <c r="AE218" s="1" t="str">
        <f aca="false">IF($Y218="","",IF($AA218&gt;=$R218,"Pass","Fail"))</f>
        <v/>
      </c>
      <c r="AF218" s="1" t="str">
        <f aca="false">IF($Y218="","",IF($AA218&lt;=$S218,"Pass","Fail"))</f>
        <v/>
      </c>
      <c r="AG218" s="1" t="str">
        <f aca="false">IF($Y218="","",IF($AA218&lt;$S218,"Pass","Fail"))</f>
        <v/>
      </c>
      <c r="AH218" s="23" t="str">
        <f aca="true">INDIRECT(CHOOSE(MATCH($T218,{"±","&gt;","≥","≤","&lt;"},0), "AC", "AD", "AE", "AF", "AG") &amp; ROW())</f>
        <v/>
      </c>
      <c r="AI218" s="56" t="str">
        <f aca="false">IF($X218="Not Significant","No Further Action Required",
IF($AH218="","",
IF(AND($AH218="Pass",$L218="0 - Passed "),"Analysis performed; no further action required.",
IF(AND($AH218="Fail",$L218="1 - Failed "),"Analysis performed; no further action required.",
IF(AND($AH218="Pass",$L218="2 - Limited In Use "),"Analysis performed; no further action required.",
IF(AND($AH218="Fail",$L218="3 - Adjusted "),"Analysis performed; no further action required.",
"Unit fails analysis; TSM determination required."))))))</f>
        <v/>
      </c>
      <c r="AJ218" s="58"/>
    </row>
    <row r="219" customFormat="false" ht="15" hidden="false" customHeight="false" outlineLevel="0" collapsed="false">
      <c r="A219" s="56"/>
      <c r="E219" s="57" t="str">
        <f aca="false">IF(AND($F219="",$G219=""),"",IF($G219="",$F219,HYPERLINK($G219,$F219)))</f>
        <v/>
      </c>
      <c r="H219" s="1" t="str">
        <f aca="false">IF($I219="","None Attached",IF(LEFT($I219,5)="https",HYPERLINK($I219,"Datasheet"),HYPERLINK(_xlfn.CONCAT("https://",$I219),"Datasheet")))</f>
        <v>None Attached</v>
      </c>
      <c r="M219" s="56"/>
      <c r="P219" s="58"/>
      <c r="Q219" s="1" t="n">
        <f aca="false">$M219-$N219</f>
        <v>0</v>
      </c>
      <c r="R219" s="56"/>
      <c r="T219" s="59" t="s">
        <v>15</v>
      </c>
      <c r="U219" s="1" t="n">
        <f aca="false">$S219-$R219</f>
        <v>0</v>
      </c>
      <c r="V219" s="1" t="n">
        <f aca="false">IF($T219="±",$Q219*2,$Q219)</f>
        <v>0</v>
      </c>
      <c r="W219" s="60" t="str">
        <f aca="false">IFERROR($U219/ABS($V219),"N/A")</f>
        <v>N/A</v>
      </c>
      <c r="X219" s="61" t="str">
        <f aca="false">IF(OR($W219="N/A",$R219="",$S219=""),"N/A",IF($W219&gt;=4,"Not Significant",IF($W219&gt;=2,"Semi-Significant","Significant")))</f>
        <v>N/A</v>
      </c>
      <c r="Z219" s="1" t="str">
        <f aca="false">IF($D219="Z540.1 w/data",0,"")</f>
        <v/>
      </c>
      <c r="AA219" s="1" t="e">
        <f aca="false">$Y219+$Q219+$Z219</f>
        <v>#VALUE!</v>
      </c>
      <c r="AB219" s="1" t="n">
        <f aca="false">$N219+$Q219</f>
        <v>0</v>
      </c>
      <c r="AC219" s="1" t="str">
        <f aca="false">IF($Y219="","",IF(AND($AA219&gt;=$R219,$AA219&lt;=$S219),"Pass","Fail"))</f>
        <v/>
      </c>
      <c r="AD219" s="1" t="str">
        <f aca="false">IF($Y219="","",IF($AA219&gt;$R219,"Pass","Fail"))</f>
        <v/>
      </c>
      <c r="AE219" s="1" t="str">
        <f aca="false">IF($Y219="","",IF($AA219&gt;=$R219,"Pass","Fail"))</f>
        <v/>
      </c>
      <c r="AF219" s="1" t="str">
        <f aca="false">IF($Y219="","",IF($AA219&lt;=$S219,"Pass","Fail"))</f>
        <v/>
      </c>
      <c r="AG219" s="1" t="str">
        <f aca="false">IF($Y219="","",IF($AA219&lt;$S219,"Pass","Fail"))</f>
        <v/>
      </c>
      <c r="AH219" s="23" t="str">
        <f aca="true">INDIRECT(CHOOSE(MATCH($T219,{"±","&gt;","≥","≤","&lt;"},0), "AC", "AD", "AE", "AF", "AG") &amp; ROW())</f>
        <v/>
      </c>
      <c r="AI219" s="56" t="str">
        <f aca="false">IF($X219="Not Significant","No Further Action Required",
IF($AH219="","",
IF(AND($AH219="Pass",$L219="0 - Passed "),"Analysis performed; no further action required.",
IF(AND($AH219="Fail",$L219="1 - Failed "),"Analysis performed; no further action required.",
IF(AND($AH219="Pass",$L219="2 - Limited In Use "),"Analysis performed; no further action required.",
IF(AND($AH219="Fail",$L219="3 - Adjusted "),"Analysis performed; no further action required.",
"Unit fails analysis; TSM determination required."))))))</f>
        <v/>
      </c>
      <c r="AJ219" s="58"/>
    </row>
    <row r="220" customFormat="false" ht="15" hidden="false" customHeight="false" outlineLevel="0" collapsed="false">
      <c r="A220" s="56"/>
      <c r="E220" s="57" t="str">
        <f aca="false">IF(AND($F220="",$G220=""),"",IF($G220="",$F220,HYPERLINK($G220,$F220)))</f>
        <v/>
      </c>
      <c r="H220" s="1" t="str">
        <f aca="false">IF($I220="","None Attached",IF(LEFT($I220,5)="https",HYPERLINK($I220,"Datasheet"),HYPERLINK(_xlfn.CONCAT("https://",$I220),"Datasheet")))</f>
        <v>None Attached</v>
      </c>
      <c r="M220" s="56"/>
      <c r="P220" s="58"/>
      <c r="Q220" s="1" t="n">
        <f aca="false">$M220-$N220</f>
        <v>0</v>
      </c>
      <c r="R220" s="56"/>
      <c r="T220" s="59" t="s">
        <v>15</v>
      </c>
      <c r="U220" s="1" t="n">
        <f aca="false">$S220-$R220</f>
        <v>0</v>
      </c>
      <c r="V220" s="1" t="n">
        <f aca="false">IF($T220="±",$Q220*2,$Q220)</f>
        <v>0</v>
      </c>
      <c r="W220" s="60" t="str">
        <f aca="false">IFERROR($U220/ABS($V220),"N/A")</f>
        <v>N/A</v>
      </c>
      <c r="X220" s="61" t="str">
        <f aca="false">IF(OR($W220="N/A",$R220="",$S220=""),"N/A",IF($W220&gt;=4,"Not Significant",IF($W220&gt;=2,"Semi-Significant","Significant")))</f>
        <v>N/A</v>
      </c>
      <c r="Z220" s="1" t="str">
        <f aca="false">IF($D220="Z540.1 w/data",0,"")</f>
        <v/>
      </c>
      <c r="AA220" s="1" t="e">
        <f aca="false">$Y220+$Q220+$Z220</f>
        <v>#VALUE!</v>
      </c>
      <c r="AB220" s="1" t="n">
        <f aca="false">$N220+$Q220</f>
        <v>0</v>
      </c>
      <c r="AC220" s="1" t="str">
        <f aca="false">IF($Y220="","",IF(AND($AA220&gt;=$R220,$AA220&lt;=$S220),"Pass","Fail"))</f>
        <v/>
      </c>
      <c r="AD220" s="1" t="str">
        <f aca="false">IF($Y220="","",IF($AA220&gt;$R220,"Pass","Fail"))</f>
        <v/>
      </c>
      <c r="AE220" s="1" t="str">
        <f aca="false">IF($Y220="","",IF($AA220&gt;=$R220,"Pass","Fail"))</f>
        <v/>
      </c>
      <c r="AF220" s="1" t="str">
        <f aca="false">IF($Y220="","",IF($AA220&lt;=$S220,"Pass","Fail"))</f>
        <v/>
      </c>
      <c r="AG220" s="1" t="str">
        <f aca="false">IF($Y220="","",IF($AA220&lt;$S220,"Pass","Fail"))</f>
        <v/>
      </c>
      <c r="AH220" s="23" t="str">
        <f aca="true">INDIRECT(CHOOSE(MATCH($T220,{"±","&gt;","≥","≤","&lt;"},0), "AC", "AD", "AE", "AF", "AG") &amp; ROW())</f>
        <v/>
      </c>
      <c r="AI220" s="56" t="str">
        <f aca="false">IF($X220="Not Significant","No Further Action Required",
IF($AH220="","",
IF(AND($AH220="Pass",$L220="0 - Passed "),"Analysis performed; no further action required.",
IF(AND($AH220="Fail",$L220="1 - Failed "),"Analysis performed; no further action required.",
IF(AND($AH220="Pass",$L220="2 - Limited In Use "),"Analysis performed; no further action required.",
IF(AND($AH220="Fail",$L220="3 - Adjusted "),"Analysis performed; no further action required.",
"Unit fails analysis; TSM determination required."))))))</f>
        <v/>
      </c>
      <c r="AJ220" s="58"/>
    </row>
    <row r="221" customFormat="false" ht="15" hidden="false" customHeight="false" outlineLevel="0" collapsed="false">
      <c r="A221" s="56"/>
      <c r="E221" s="57" t="str">
        <f aca="false">IF(AND($F221="",$G221=""),"",IF($G221="",$F221,HYPERLINK($G221,$F221)))</f>
        <v/>
      </c>
      <c r="H221" s="1" t="str">
        <f aca="false">IF($I221="","None Attached",IF(LEFT($I221,5)="https",HYPERLINK($I221,"Datasheet"),HYPERLINK(_xlfn.CONCAT("https://",$I221),"Datasheet")))</f>
        <v>None Attached</v>
      </c>
      <c r="M221" s="56"/>
      <c r="P221" s="58"/>
      <c r="Q221" s="1" t="n">
        <f aca="false">$M221-$N221</f>
        <v>0</v>
      </c>
      <c r="R221" s="56"/>
      <c r="T221" s="59" t="s">
        <v>15</v>
      </c>
      <c r="U221" s="1" t="n">
        <f aca="false">$S221-$R221</f>
        <v>0</v>
      </c>
      <c r="V221" s="1" t="n">
        <f aca="false">IF($T221="±",$Q221*2,$Q221)</f>
        <v>0</v>
      </c>
      <c r="W221" s="60" t="str">
        <f aca="false">IFERROR($U221/ABS($V221),"N/A")</f>
        <v>N/A</v>
      </c>
      <c r="X221" s="61" t="str">
        <f aca="false">IF(OR($W221="N/A",$R221="",$S221=""),"N/A",IF($W221&gt;=4,"Not Significant",IF($W221&gt;=2,"Semi-Significant","Significant")))</f>
        <v>N/A</v>
      </c>
      <c r="Z221" s="1" t="str">
        <f aca="false">IF($D221="Z540.1 w/data",0,"")</f>
        <v/>
      </c>
      <c r="AA221" s="1" t="e">
        <f aca="false">$Y221+$Q221+$Z221</f>
        <v>#VALUE!</v>
      </c>
      <c r="AB221" s="1" t="n">
        <f aca="false">$N221+$Q221</f>
        <v>0</v>
      </c>
      <c r="AC221" s="1" t="str">
        <f aca="false">IF($Y221="","",IF(AND($AA221&gt;=$R221,$AA221&lt;=$S221),"Pass","Fail"))</f>
        <v/>
      </c>
      <c r="AD221" s="1" t="str">
        <f aca="false">IF($Y221="","",IF($AA221&gt;$R221,"Pass","Fail"))</f>
        <v/>
      </c>
      <c r="AE221" s="1" t="str">
        <f aca="false">IF($Y221="","",IF($AA221&gt;=$R221,"Pass","Fail"))</f>
        <v/>
      </c>
      <c r="AF221" s="1" t="str">
        <f aca="false">IF($Y221="","",IF($AA221&lt;=$S221,"Pass","Fail"))</f>
        <v/>
      </c>
      <c r="AG221" s="1" t="str">
        <f aca="false">IF($Y221="","",IF($AA221&lt;$S221,"Pass","Fail"))</f>
        <v/>
      </c>
      <c r="AH221" s="23" t="str">
        <f aca="true">INDIRECT(CHOOSE(MATCH($T221,{"±","&gt;","≥","≤","&lt;"},0), "AC", "AD", "AE", "AF", "AG") &amp; ROW())</f>
        <v/>
      </c>
      <c r="AI221" s="56" t="str">
        <f aca="false">IF($X221="Not Significant","No Further Action Required",
IF($AH221="","",
IF(AND($AH221="Pass",$L221="0 - Passed "),"Analysis performed; no further action required.",
IF(AND($AH221="Fail",$L221="1 - Failed "),"Analysis performed; no further action required.",
IF(AND($AH221="Pass",$L221="2 - Limited In Use "),"Analysis performed; no further action required.",
IF(AND($AH221="Fail",$L221="3 - Adjusted "),"Analysis performed; no further action required.",
"Unit fails analysis; TSM determination required."))))))</f>
        <v/>
      </c>
      <c r="AJ221" s="58"/>
    </row>
    <row r="222" customFormat="false" ht="15" hidden="false" customHeight="false" outlineLevel="0" collapsed="false">
      <c r="A222" s="56"/>
      <c r="E222" s="57" t="str">
        <f aca="false">IF(AND($F222="",$G222=""),"",IF($G222="",$F222,HYPERLINK($G222,$F222)))</f>
        <v/>
      </c>
      <c r="H222" s="1" t="str">
        <f aca="false">IF($I222="","None Attached",IF(LEFT($I222,5)="https",HYPERLINK($I222,"Datasheet"),HYPERLINK(_xlfn.CONCAT("https://",$I222),"Datasheet")))</f>
        <v>None Attached</v>
      </c>
      <c r="M222" s="56"/>
      <c r="P222" s="58"/>
      <c r="Q222" s="1" t="n">
        <f aca="false">$M222-$N222</f>
        <v>0</v>
      </c>
      <c r="R222" s="56"/>
      <c r="T222" s="59" t="s">
        <v>15</v>
      </c>
      <c r="U222" s="1" t="n">
        <f aca="false">$S222-$R222</f>
        <v>0</v>
      </c>
      <c r="V222" s="1" t="n">
        <f aca="false">IF($T222="±",$Q222*2,$Q222)</f>
        <v>0</v>
      </c>
      <c r="W222" s="60" t="str">
        <f aca="false">IFERROR($U222/ABS($V222),"N/A")</f>
        <v>N/A</v>
      </c>
      <c r="X222" s="61" t="str">
        <f aca="false">IF(OR($W222="N/A",$R222="",$S222=""),"N/A",IF($W222&gt;=4,"Not Significant",IF($W222&gt;=2,"Semi-Significant","Significant")))</f>
        <v>N/A</v>
      </c>
      <c r="Z222" s="1" t="str">
        <f aca="false">IF($D222="Z540.1 w/data",0,"")</f>
        <v/>
      </c>
      <c r="AA222" s="1" t="e">
        <f aca="false">$Y222+$Q222+$Z222</f>
        <v>#VALUE!</v>
      </c>
      <c r="AB222" s="1" t="n">
        <f aca="false">$N222+$Q222</f>
        <v>0</v>
      </c>
      <c r="AC222" s="1" t="str">
        <f aca="false">IF($Y222="","",IF(AND($AA222&gt;=$R222,$AA222&lt;=$S222),"Pass","Fail"))</f>
        <v/>
      </c>
      <c r="AD222" s="1" t="str">
        <f aca="false">IF($Y222="","",IF($AA222&gt;$R222,"Pass","Fail"))</f>
        <v/>
      </c>
      <c r="AE222" s="1" t="str">
        <f aca="false">IF($Y222="","",IF($AA222&gt;=$R222,"Pass","Fail"))</f>
        <v/>
      </c>
      <c r="AF222" s="1" t="str">
        <f aca="false">IF($Y222="","",IF($AA222&lt;=$S222,"Pass","Fail"))</f>
        <v/>
      </c>
      <c r="AG222" s="1" t="str">
        <f aca="false">IF($Y222="","",IF($AA222&lt;$S222,"Pass","Fail"))</f>
        <v/>
      </c>
      <c r="AH222" s="23" t="str">
        <f aca="true">INDIRECT(CHOOSE(MATCH($T222,{"±","&gt;","≥","≤","&lt;"},0), "AC", "AD", "AE", "AF", "AG") &amp; ROW())</f>
        <v/>
      </c>
      <c r="AI222" s="56" t="str">
        <f aca="false">IF($X222="Not Significant","No Further Action Required",
IF($AH222="","",
IF(AND($AH222="Pass",$L222="0 - Passed "),"Analysis performed; no further action required.",
IF(AND($AH222="Fail",$L222="1 - Failed "),"Analysis performed; no further action required.",
IF(AND($AH222="Pass",$L222="2 - Limited In Use "),"Analysis performed; no further action required.",
IF(AND($AH222="Fail",$L222="3 - Adjusted "),"Analysis performed; no further action required.",
"Unit fails analysis; TSM determination required."))))))</f>
        <v/>
      </c>
      <c r="AJ222" s="58"/>
    </row>
    <row r="223" customFormat="false" ht="15" hidden="false" customHeight="false" outlineLevel="0" collapsed="false">
      <c r="A223" s="56"/>
      <c r="E223" s="57" t="str">
        <f aca="false">IF(AND($F223="",$G223=""),"",IF($G223="",$F223,HYPERLINK($G223,$F223)))</f>
        <v/>
      </c>
      <c r="H223" s="1" t="str">
        <f aca="false">IF($I223="","None Attached",IF(LEFT($I223,5)="https",HYPERLINK($I223,"Datasheet"),HYPERLINK(_xlfn.CONCAT("https://",$I223),"Datasheet")))</f>
        <v>None Attached</v>
      </c>
      <c r="M223" s="56"/>
      <c r="P223" s="58"/>
      <c r="Q223" s="1" t="n">
        <f aca="false">$M223-$N223</f>
        <v>0</v>
      </c>
      <c r="R223" s="56"/>
      <c r="T223" s="59" t="s">
        <v>15</v>
      </c>
      <c r="U223" s="1" t="n">
        <f aca="false">$S223-$R223</f>
        <v>0</v>
      </c>
      <c r="V223" s="1" t="n">
        <f aca="false">IF($T223="±",$Q223*2,$Q223)</f>
        <v>0</v>
      </c>
      <c r="W223" s="60" t="str">
        <f aca="false">IFERROR($U223/ABS($V223),"N/A")</f>
        <v>N/A</v>
      </c>
      <c r="X223" s="61" t="str">
        <f aca="false">IF(OR($W223="N/A",$R223="",$S223=""),"N/A",IF($W223&gt;=4,"Not Significant",IF($W223&gt;=2,"Semi-Significant","Significant")))</f>
        <v>N/A</v>
      </c>
      <c r="Z223" s="1" t="str">
        <f aca="false">IF($D223="Z540.1 w/data",0,"")</f>
        <v/>
      </c>
      <c r="AA223" s="1" t="e">
        <f aca="false">$Y223+$Q223+$Z223</f>
        <v>#VALUE!</v>
      </c>
      <c r="AB223" s="1" t="n">
        <f aca="false">$N223+$Q223</f>
        <v>0</v>
      </c>
      <c r="AC223" s="1" t="str">
        <f aca="false">IF($Y223="","",IF(AND($AA223&gt;=$R223,$AA223&lt;=$S223),"Pass","Fail"))</f>
        <v/>
      </c>
      <c r="AD223" s="1" t="str">
        <f aca="false">IF($Y223="","",IF($AA223&gt;$R223,"Pass","Fail"))</f>
        <v/>
      </c>
      <c r="AE223" s="1" t="str">
        <f aca="false">IF($Y223="","",IF($AA223&gt;=$R223,"Pass","Fail"))</f>
        <v/>
      </c>
      <c r="AF223" s="1" t="str">
        <f aca="false">IF($Y223="","",IF($AA223&lt;=$S223,"Pass","Fail"))</f>
        <v/>
      </c>
      <c r="AG223" s="1" t="str">
        <f aca="false">IF($Y223="","",IF($AA223&lt;$S223,"Pass","Fail"))</f>
        <v/>
      </c>
      <c r="AH223" s="23" t="str">
        <f aca="true">INDIRECT(CHOOSE(MATCH($T223,{"±","&gt;","≥","≤","&lt;"},0), "AC", "AD", "AE", "AF", "AG") &amp; ROW())</f>
        <v/>
      </c>
      <c r="AI223" s="56" t="str">
        <f aca="false">IF($X223="Not Significant","No Further Action Required",
IF($AH223="","",
IF(AND($AH223="Pass",$L223="0 - Passed "),"Analysis performed; no further action required.",
IF(AND($AH223="Fail",$L223="1 - Failed "),"Analysis performed; no further action required.",
IF(AND($AH223="Pass",$L223="2 - Limited In Use "),"Analysis performed; no further action required.",
IF(AND($AH223="Fail",$L223="3 - Adjusted "),"Analysis performed; no further action required.",
"Unit fails analysis; TSM determination required."))))))</f>
        <v/>
      </c>
      <c r="AJ223" s="58"/>
    </row>
    <row r="224" customFormat="false" ht="15" hidden="false" customHeight="false" outlineLevel="0" collapsed="false">
      <c r="A224" s="56"/>
      <c r="E224" s="57" t="str">
        <f aca="false">IF(AND($F224="",$G224=""),"",IF($G224="",$F224,HYPERLINK($G224,$F224)))</f>
        <v/>
      </c>
      <c r="H224" s="1" t="str">
        <f aca="false">IF($I224="","None Attached",IF(LEFT($I224,5)="https",HYPERLINK($I224,"Datasheet"),HYPERLINK(_xlfn.CONCAT("https://",$I224),"Datasheet")))</f>
        <v>None Attached</v>
      </c>
      <c r="M224" s="56"/>
      <c r="P224" s="58"/>
      <c r="Q224" s="1" t="n">
        <f aca="false">$M224-$N224</f>
        <v>0</v>
      </c>
      <c r="R224" s="56"/>
      <c r="T224" s="59" t="s">
        <v>15</v>
      </c>
      <c r="U224" s="1" t="n">
        <f aca="false">$S224-$R224</f>
        <v>0</v>
      </c>
      <c r="V224" s="1" t="n">
        <f aca="false">IF($T224="±",$Q224*2,$Q224)</f>
        <v>0</v>
      </c>
      <c r="W224" s="60" t="str">
        <f aca="false">IFERROR($U224/ABS($V224),"N/A")</f>
        <v>N/A</v>
      </c>
      <c r="X224" s="61" t="str">
        <f aca="false">IF(OR($W224="N/A",$R224="",$S224=""),"N/A",IF($W224&gt;=4,"Not Significant",IF($W224&gt;=2,"Semi-Significant","Significant")))</f>
        <v>N/A</v>
      </c>
      <c r="Z224" s="1" t="str">
        <f aca="false">IF($D224="Z540.1 w/data",0,"")</f>
        <v/>
      </c>
      <c r="AA224" s="1" t="e">
        <f aca="false">$Y224+$Q224+$Z224</f>
        <v>#VALUE!</v>
      </c>
      <c r="AB224" s="1" t="n">
        <f aca="false">$N224+$Q224</f>
        <v>0</v>
      </c>
      <c r="AC224" s="1" t="str">
        <f aca="false">IF($Y224="","",IF(AND($AA224&gt;=$R224,$AA224&lt;=$S224),"Pass","Fail"))</f>
        <v/>
      </c>
      <c r="AD224" s="1" t="str">
        <f aca="false">IF($Y224="","",IF($AA224&gt;$R224,"Pass","Fail"))</f>
        <v/>
      </c>
      <c r="AE224" s="1" t="str">
        <f aca="false">IF($Y224="","",IF($AA224&gt;=$R224,"Pass","Fail"))</f>
        <v/>
      </c>
      <c r="AF224" s="1" t="str">
        <f aca="false">IF($Y224="","",IF($AA224&lt;=$S224,"Pass","Fail"))</f>
        <v/>
      </c>
      <c r="AG224" s="1" t="str">
        <f aca="false">IF($Y224="","",IF($AA224&lt;$S224,"Pass","Fail"))</f>
        <v/>
      </c>
      <c r="AH224" s="23" t="str">
        <f aca="true">INDIRECT(CHOOSE(MATCH($T224,{"±","&gt;","≥","≤","&lt;"},0), "AC", "AD", "AE", "AF", "AG") &amp; ROW())</f>
        <v/>
      </c>
      <c r="AI224" s="56" t="str">
        <f aca="false">IF($X224="Not Significant","No Further Action Required",
IF($AH224="","",
IF(AND($AH224="Pass",$L224="0 - Passed "),"Analysis performed; no further action required.",
IF(AND($AH224="Fail",$L224="1 - Failed "),"Analysis performed; no further action required.",
IF(AND($AH224="Pass",$L224="2 - Limited In Use "),"Analysis performed; no further action required.",
IF(AND($AH224="Fail",$L224="3 - Adjusted "),"Analysis performed; no further action required.",
"Unit fails analysis; TSM determination required."))))))</f>
        <v/>
      </c>
      <c r="AJ224" s="58"/>
    </row>
    <row r="225" customFormat="false" ht="15" hidden="false" customHeight="false" outlineLevel="0" collapsed="false">
      <c r="A225" s="56"/>
      <c r="E225" s="57" t="str">
        <f aca="false">IF(AND($F225="",$G225=""),"",IF($G225="",$F225,HYPERLINK($G225,$F225)))</f>
        <v/>
      </c>
      <c r="H225" s="1" t="str">
        <f aca="false">IF($I225="","None Attached",IF(LEFT($I225,5)="https",HYPERLINK($I225,"Datasheet"),HYPERLINK(_xlfn.CONCAT("https://",$I225),"Datasheet")))</f>
        <v>None Attached</v>
      </c>
      <c r="M225" s="56"/>
      <c r="P225" s="58"/>
      <c r="Q225" s="1" t="n">
        <f aca="false">$M225-$N225</f>
        <v>0</v>
      </c>
      <c r="R225" s="56"/>
      <c r="T225" s="59" t="s">
        <v>15</v>
      </c>
      <c r="U225" s="1" t="n">
        <f aca="false">$S225-$R225</f>
        <v>0</v>
      </c>
      <c r="V225" s="1" t="n">
        <f aca="false">IF($T225="±",$Q225*2,$Q225)</f>
        <v>0</v>
      </c>
      <c r="W225" s="60" t="str">
        <f aca="false">IFERROR($U225/ABS($V225),"N/A")</f>
        <v>N/A</v>
      </c>
      <c r="X225" s="61" t="str">
        <f aca="false">IF(OR($W225="N/A",$R225="",$S225=""),"N/A",IF($W225&gt;=4,"Not Significant",IF($W225&gt;=2,"Semi-Significant","Significant")))</f>
        <v>N/A</v>
      </c>
      <c r="Z225" s="1" t="str">
        <f aca="false">IF($D225="Z540.1 w/data",0,"")</f>
        <v/>
      </c>
      <c r="AA225" s="1" t="e">
        <f aca="false">$Y225+$Q225+$Z225</f>
        <v>#VALUE!</v>
      </c>
      <c r="AB225" s="1" t="n">
        <f aca="false">$N225+$Q225</f>
        <v>0</v>
      </c>
      <c r="AC225" s="1" t="str">
        <f aca="false">IF($Y225="","",IF(AND($AA225&gt;=$R225,$AA225&lt;=$S225),"Pass","Fail"))</f>
        <v/>
      </c>
      <c r="AD225" s="1" t="str">
        <f aca="false">IF($Y225="","",IF($AA225&gt;$R225,"Pass","Fail"))</f>
        <v/>
      </c>
      <c r="AE225" s="1" t="str">
        <f aca="false">IF($Y225="","",IF($AA225&gt;=$R225,"Pass","Fail"))</f>
        <v/>
      </c>
      <c r="AF225" s="1" t="str">
        <f aca="false">IF($Y225="","",IF($AA225&lt;=$S225,"Pass","Fail"))</f>
        <v/>
      </c>
      <c r="AG225" s="1" t="str">
        <f aca="false">IF($Y225="","",IF($AA225&lt;$S225,"Pass","Fail"))</f>
        <v/>
      </c>
      <c r="AH225" s="23" t="str">
        <f aca="true">INDIRECT(CHOOSE(MATCH($T225,{"±","&gt;","≥","≤","&lt;"},0), "AC", "AD", "AE", "AF", "AG") &amp; ROW())</f>
        <v/>
      </c>
      <c r="AI225" s="56" t="str">
        <f aca="false">IF($X225="Not Significant","No Further Action Required",
IF($AH225="","",
IF(AND($AH225="Pass",$L225="0 - Passed "),"Analysis performed; no further action required.",
IF(AND($AH225="Fail",$L225="1 - Failed "),"Analysis performed; no further action required.",
IF(AND($AH225="Pass",$L225="2 - Limited In Use "),"Analysis performed; no further action required.",
IF(AND($AH225="Fail",$L225="3 - Adjusted "),"Analysis performed; no further action required.",
"Unit fails analysis; TSM determination required."))))))</f>
        <v/>
      </c>
      <c r="AJ225" s="58"/>
    </row>
    <row r="226" customFormat="false" ht="15" hidden="false" customHeight="false" outlineLevel="0" collapsed="false">
      <c r="A226" s="56"/>
      <c r="E226" s="57" t="str">
        <f aca="false">IF(AND($F226="",$G226=""),"",IF($G226="",$F226,HYPERLINK($G226,$F226)))</f>
        <v/>
      </c>
      <c r="H226" s="1" t="str">
        <f aca="false">IF($I226="","None Attached",IF(LEFT($I226,5)="https",HYPERLINK($I226,"Datasheet"),HYPERLINK(_xlfn.CONCAT("https://",$I226),"Datasheet")))</f>
        <v>None Attached</v>
      </c>
      <c r="M226" s="56"/>
      <c r="P226" s="58"/>
      <c r="Q226" s="1" t="n">
        <f aca="false">$M226-$N226</f>
        <v>0</v>
      </c>
      <c r="R226" s="56"/>
      <c r="T226" s="59" t="s">
        <v>15</v>
      </c>
      <c r="U226" s="1" t="n">
        <f aca="false">$S226-$R226</f>
        <v>0</v>
      </c>
      <c r="V226" s="1" t="n">
        <f aca="false">IF($T226="±",$Q226*2,$Q226)</f>
        <v>0</v>
      </c>
      <c r="W226" s="60" t="str">
        <f aca="false">IFERROR($U226/ABS($V226),"N/A")</f>
        <v>N/A</v>
      </c>
      <c r="X226" s="61" t="str">
        <f aca="false">IF(OR($W226="N/A",$R226="",$S226=""),"N/A",IF($W226&gt;=4,"Not Significant",IF($W226&gt;=2,"Semi-Significant","Significant")))</f>
        <v>N/A</v>
      </c>
      <c r="Z226" s="1" t="str">
        <f aca="false">IF($D226="Z540.1 w/data",0,"")</f>
        <v/>
      </c>
      <c r="AA226" s="1" t="e">
        <f aca="false">$Y226+$Q226+$Z226</f>
        <v>#VALUE!</v>
      </c>
      <c r="AB226" s="1" t="n">
        <f aca="false">$N226+$Q226</f>
        <v>0</v>
      </c>
      <c r="AC226" s="1" t="str">
        <f aca="false">IF($Y226="","",IF(AND($AA226&gt;=$R226,$AA226&lt;=$S226),"Pass","Fail"))</f>
        <v/>
      </c>
      <c r="AD226" s="1" t="str">
        <f aca="false">IF($Y226="","",IF($AA226&gt;$R226,"Pass","Fail"))</f>
        <v/>
      </c>
      <c r="AE226" s="1" t="str">
        <f aca="false">IF($Y226="","",IF($AA226&gt;=$R226,"Pass","Fail"))</f>
        <v/>
      </c>
      <c r="AF226" s="1" t="str">
        <f aca="false">IF($Y226="","",IF($AA226&lt;=$S226,"Pass","Fail"))</f>
        <v/>
      </c>
      <c r="AG226" s="1" t="str">
        <f aca="false">IF($Y226="","",IF($AA226&lt;$S226,"Pass","Fail"))</f>
        <v/>
      </c>
      <c r="AH226" s="23" t="str">
        <f aca="true">INDIRECT(CHOOSE(MATCH($T226,{"±","&gt;","≥","≤","&lt;"},0), "AC", "AD", "AE", "AF", "AG") &amp; ROW())</f>
        <v/>
      </c>
      <c r="AI226" s="56" t="str">
        <f aca="false">IF($X226="Not Significant","No Further Action Required",
IF($AH226="","",
IF(AND($AH226="Pass",$L226="0 - Passed "),"Analysis performed; no further action required.",
IF(AND($AH226="Fail",$L226="1 - Failed "),"Analysis performed; no further action required.",
IF(AND($AH226="Pass",$L226="2 - Limited In Use "),"Analysis performed; no further action required.",
IF(AND($AH226="Fail",$L226="3 - Adjusted "),"Analysis performed; no further action required.",
"Unit fails analysis; TSM determination required."))))))</f>
        <v/>
      </c>
      <c r="AJ226" s="58"/>
    </row>
    <row r="227" customFormat="false" ht="15" hidden="false" customHeight="false" outlineLevel="0" collapsed="false">
      <c r="A227" s="56"/>
      <c r="E227" s="57" t="str">
        <f aca="false">IF(AND($F227="",$G227=""),"",IF($G227="",$F227,HYPERLINK($G227,$F227)))</f>
        <v/>
      </c>
      <c r="H227" s="1" t="str">
        <f aca="false">IF($I227="","None Attached",IF(LEFT($I227,5)="https",HYPERLINK($I227,"Datasheet"),HYPERLINK(_xlfn.CONCAT("https://",$I227),"Datasheet")))</f>
        <v>None Attached</v>
      </c>
      <c r="M227" s="56"/>
      <c r="P227" s="58"/>
      <c r="Q227" s="1" t="n">
        <f aca="false">$M227-$N227</f>
        <v>0</v>
      </c>
      <c r="R227" s="56"/>
      <c r="T227" s="59" t="s">
        <v>15</v>
      </c>
      <c r="U227" s="1" t="n">
        <f aca="false">$S227-$R227</f>
        <v>0</v>
      </c>
      <c r="V227" s="1" t="n">
        <f aca="false">IF($T227="±",$Q227*2,$Q227)</f>
        <v>0</v>
      </c>
      <c r="W227" s="60" t="str">
        <f aca="false">IFERROR($U227/ABS($V227),"N/A")</f>
        <v>N/A</v>
      </c>
      <c r="X227" s="61" t="str">
        <f aca="false">IF(OR($W227="N/A",$R227="",$S227=""),"N/A",IF($W227&gt;=4,"Not Significant",IF($W227&gt;=2,"Semi-Significant","Significant")))</f>
        <v>N/A</v>
      </c>
      <c r="Z227" s="1" t="str">
        <f aca="false">IF($D227="Z540.1 w/data",0,"")</f>
        <v/>
      </c>
      <c r="AA227" s="1" t="e">
        <f aca="false">$Y227+$Q227+$Z227</f>
        <v>#VALUE!</v>
      </c>
      <c r="AB227" s="1" t="n">
        <f aca="false">$N227+$Q227</f>
        <v>0</v>
      </c>
      <c r="AC227" s="1" t="str">
        <f aca="false">IF($Y227="","",IF(AND($AA227&gt;=$R227,$AA227&lt;=$S227),"Pass","Fail"))</f>
        <v/>
      </c>
      <c r="AD227" s="1" t="str">
        <f aca="false">IF($Y227="","",IF($AA227&gt;$R227,"Pass","Fail"))</f>
        <v/>
      </c>
      <c r="AE227" s="1" t="str">
        <f aca="false">IF($Y227="","",IF($AA227&gt;=$R227,"Pass","Fail"))</f>
        <v/>
      </c>
      <c r="AF227" s="1" t="str">
        <f aca="false">IF($Y227="","",IF($AA227&lt;=$S227,"Pass","Fail"))</f>
        <v/>
      </c>
      <c r="AG227" s="1" t="str">
        <f aca="false">IF($Y227="","",IF($AA227&lt;$S227,"Pass","Fail"))</f>
        <v/>
      </c>
      <c r="AH227" s="23" t="str">
        <f aca="true">INDIRECT(CHOOSE(MATCH($T227,{"±","&gt;","≥","≤","&lt;"},0), "AC", "AD", "AE", "AF", "AG") &amp; ROW())</f>
        <v/>
      </c>
      <c r="AI227" s="56" t="str">
        <f aca="false">IF($X227="Not Significant","No Further Action Required",
IF($AH227="","",
IF(AND($AH227="Pass",$L227="0 - Passed "),"Analysis performed; no further action required.",
IF(AND($AH227="Fail",$L227="1 - Failed "),"Analysis performed; no further action required.",
IF(AND($AH227="Pass",$L227="2 - Limited In Use "),"Analysis performed; no further action required.",
IF(AND($AH227="Fail",$L227="3 - Adjusted "),"Analysis performed; no further action required.",
"Unit fails analysis; TSM determination required."))))))</f>
        <v/>
      </c>
      <c r="AJ227" s="58"/>
    </row>
    <row r="228" customFormat="false" ht="15" hidden="false" customHeight="false" outlineLevel="0" collapsed="false">
      <c r="A228" s="56"/>
      <c r="E228" s="57" t="str">
        <f aca="false">IF(AND($F228="",$G228=""),"",IF($G228="",$F228,HYPERLINK($G228,$F228)))</f>
        <v/>
      </c>
      <c r="H228" s="1" t="str">
        <f aca="false">IF($I228="","None Attached",IF(LEFT($I228,5)="https",HYPERLINK($I228,"Datasheet"),HYPERLINK(_xlfn.CONCAT("https://",$I228),"Datasheet")))</f>
        <v>None Attached</v>
      </c>
      <c r="M228" s="56"/>
      <c r="P228" s="58"/>
      <c r="Q228" s="1" t="n">
        <f aca="false">$M228-$N228</f>
        <v>0</v>
      </c>
      <c r="R228" s="56"/>
      <c r="T228" s="59" t="s">
        <v>15</v>
      </c>
      <c r="U228" s="1" t="n">
        <f aca="false">$S228-$R228</f>
        <v>0</v>
      </c>
      <c r="V228" s="1" t="n">
        <f aca="false">IF($T228="±",$Q228*2,$Q228)</f>
        <v>0</v>
      </c>
      <c r="W228" s="60" t="str">
        <f aca="false">IFERROR($U228/ABS($V228),"N/A")</f>
        <v>N/A</v>
      </c>
      <c r="X228" s="61" t="str">
        <f aca="false">IF(OR($W228="N/A",$R228="",$S228=""),"N/A",IF($W228&gt;=4,"Not Significant",IF($W228&gt;=2,"Semi-Significant","Significant")))</f>
        <v>N/A</v>
      </c>
      <c r="Z228" s="1" t="str">
        <f aca="false">IF($D228="Z540.1 w/data",0,"")</f>
        <v/>
      </c>
      <c r="AA228" s="1" t="e">
        <f aca="false">$Y228+$Q228+$Z228</f>
        <v>#VALUE!</v>
      </c>
      <c r="AB228" s="1" t="n">
        <f aca="false">$N228+$Q228</f>
        <v>0</v>
      </c>
      <c r="AC228" s="1" t="str">
        <f aca="false">IF($Y228="","",IF(AND($AA228&gt;=$R228,$AA228&lt;=$S228),"Pass","Fail"))</f>
        <v/>
      </c>
      <c r="AD228" s="1" t="str">
        <f aca="false">IF($Y228="","",IF($AA228&gt;$R228,"Pass","Fail"))</f>
        <v/>
      </c>
      <c r="AE228" s="1" t="str">
        <f aca="false">IF($Y228="","",IF($AA228&gt;=$R228,"Pass","Fail"))</f>
        <v/>
      </c>
      <c r="AF228" s="1" t="str">
        <f aca="false">IF($Y228="","",IF($AA228&lt;=$S228,"Pass","Fail"))</f>
        <v/>
      </c>
      <c r="AG228" s="1" t="str">
        <f aca="false">IF($Y228="","",IF($AA228&lt;$S228,"Pass","Fail"))</f>
        <v/>
      </c>
      <c r="AH228" s="23" t="str">
        <f aca="true">INDIRECT(CHOOSE(MATCH($T228,{"±","&gt;","≥","≤","&lt;"},0), "AC", "AD", "AE", "AF", "AG") &amp; ROW())</f>
        <v/>
      </c>
      <c r="AI228" s="56" t="str">
        <f aca="false">IF($X228="Not Significant","No Further Action Required",
IF($AH228="","",
IF(AND($AH228="Pass",$L228="0 - Passed "),"Analysis performed; no further action required.",
IF(AND($AH228="Fail",$L228="1 - Failed "),"Analysis performed; no further action required.",
IF(AND($AH228="Pass",$L228="2 - Limited In Use "),"Analysis performed; no further action required.",
IF(AND($AH228="Fail",$L228="3 - Adjusted "),"Analysis performed; no further action required.",
"Unit fails analysis; TSM determination required."))))))</f>
        <v/>
      </c>
      <c r="AJ228" s="58"/>
    </row>
    <row r="229" customFormat="false" ht="15" hidden="false" customHeight="false" outlineLevel="0" collapsed="false">
      <c r="A229" s="56"/>
      <c r="E229" s="57" t="str">
        <f aca="false">IF(AND($F229="",$G229=""),"",IF($G229="",$F229,HYPERLINK($G229,$F229)))</f>
        <v/>
      </c>
      <c r="H229" s="1" t="str">
        <f aca="false">IF($I229="","None Attached",IF(LEFT($I229,5)="https",HYPERLINK($I229,"Datasheet"),HYPERLINK(_xlfn.CONCAT("https://",$I229),"Datasheet")))</f>
        <v>None Attached</v>
      </c>
      <c r="M229" s="56"/>
      <c r="P229" s="58"/>
      <c r="Q229" s="1" t="n">
        <f aca="false">$M229-$N229</f>
        <v>0</v>
      </c>
      <c r="R229" s="56"/>
      <c r="T229" s="59" t="s">
        <v>15</v>
      </c>
      <c r="U229" s="1" t="n">
        <f aca="false">$S229-$R229</f>
        <v>0</v>
      </c>
      <c r="V229" s="1" t="n">
        <f aca="false">IF($T229="±",$Q229*2,$Q229)</f>
        <v>0</v>
      </c>
      <c r="W229" s="60" t="str">
        <f aca="false">IFERROR($U229/ABS($V229),"N/A")</f>
        <v>N/A</v>
      </c>
      <c r="X229" s="61" t="str">
        <f aca="false">IF(OR($W229="N/A",$R229="",$S229=""),"N/A",IF($W229&gt;=4,"Not Significant",IF($W229&gt;=2,"Semi-Significant","Significant")))</f>
        <v>N/A</v>
      </c>
      <c r="Z229" s="1" t="str">
        <f aca="false">IF($D229="Z540.1 w/data",0,"")</f>
        <v/>
      </c>
      <c r="AA229" s="1" t="e">
        <f aca="false">$Y229+$Q229+$Z229</f>
        <v>#VALUE!</v>
      </c>
      <c r="AB229" s="1" t="n">
        <f aca="false">$N229+$Q229</f>
        <v>0</v>
      </c>
      <c r="AC229" s="1" t="str">
        <f aca="false">IF($Y229="","",IF(AND($AA229&gt;=$R229,$AA229&lt;=$S229),"Pass","Fail"))</f>
        <v/>
      </c>
      <c r="AD229" s="1" t="str">
        <f aca="false">IF($Y229="","",IF($AA229&gt;$R229,"Pass","Fail"))</f>
        <v/>
      </c>
      <c r="AE229" s="1" t="str">
        <f aca="false">IF($Y229="","",IF($AA229&gt;=$R229,"Pass","Fail"))</f>
        <v/>
      </c>
      <c r="AF229" s="1" t="str">
        <f aca="false">IF($Y229="","",IF($AA229&lt;=$S229,"Pass","Fail"))</f>
        <v/>
      </c>
      <c r="AG229" s="1" t="str">
        <f aca="false">IF($Y229="","",IF($AA229&lt;$S229,"Pass","Fail"))</f>
        <v/>
      </c>
      <c r="AH229" s="23" t="str">
        <f aca="true">INDIRECT(CHOOSE(MATCH($T229,{"±","&gt;","≥","≤","&lt;"},0), "AC", "AD", "AE", "AF", "AG") &amp; ROW())</f>
        <v/>
      </c>
      <c r="AI229" s="56" t="str">
        <f aca="false">IF($X229="Not Significant","No Further Action Required",
IF($AH229="","",
IF(AND($AH229="Pass",$L229="0 - Passed "),"Analysis performed; no further action required.",
IF(AND($AH229="Fail",$L229="1 - Failed "),"Analysis performed; no further action required.",
IF(AND($AH229="Pass",$L229="2 - Limited In Use "),"Analysis performed; no further action required.",
IF(AND($AH229="Fail",$L229="3 - Adjusted "),"Analysis performed; no further action required.",
"Unit fails analysis; TSM determination required."))))))</f>
        <v/>
      </c>
      <c r="AJ229" s="58"/>
    </row>
    <row r="230" customFormat="false" ht="15" hidden="false" customHeight="false" outlineLevel="0" collapsed="false">
      <c r="A230" s="56"/>
      <c r="E230" s="57" t="str">
        <f aca="false">IF(AND($F230="",$G230=""),"",IF($G230="",$F230,HYPERLINK($G230,$F230)))</f>
        <v/>
      </c>
      <c r="H230" s="1" t="str">
        <f aca="false">IF($I230="","None Attached",IF(LEFT($I230,5)="https",HYPERLINK($I230,"Datasheet"),HYPERLINK(_xlfn.CONCAT("https://",$I230),"Datasheet")))</f>
        <v>None Attached</v>
      </c>
      <c r="M230" s="56"/>
      <c r="P230" s="58"/>
      <c r="Q230" s="1" t="n">
        <f aca="false">$M230-$N230</f>
        <v>0</v>
      </c>
      <c r="R230" s="56"/>
      <c r="T230" s="59" t="s">
        <v>15</v>
      </c>
      <c r="U230" s="1" t="n">
        <f aca="false">$S230-$R230</f>
        <v>0</v>
      </c>
      <c r="V230" s="1" t="n">
        <f aca="false">IF($T230="±",$Q230*2,$Q230)</f>
        <v>0</v>
      </c>
      <c r="W230" s="60" t="str">
        <f aca="false">IFERROR($U230/ABS($V230),"N/A")</f>
        <v>N/A</v>
      </c>
      <c r="X230" s="61" t="str">
        <f aca="false">IF(OR($W230="N/A",$R230="",$S230=""),"N/A",IF($W230&gt;=4,"Not Significant",IF($W230&gt;=2,"Semi-Significant","Significant")))</f>
        <v>N/A</v>
      </c>
      <c r="Z230" s="1" t="str">
        <f aca="false">IF($D230="Z540.1 w/data",0,"")</f>
        <v/>
      </c>
      <c r="AA230" s="1" t="e">
        <f aca="false">$Y230+$Q230+$Z230</f>
        <v>#VALUE!</v>
      </c>
      <c r="AB230" s="1" t="n">
        <f aca="false">$N230+$Q230</f>
        <v>0</v>
      </c>
      <c r="AC230" s="1" t="str">
        <f aca="false">IF($Y230="","",IF(AND($AA230&gt;=$R230,$AA230&lt;=$S230),"Pass","Fail"))</f>
        <v/>
      </c>
      <c r="AD230" s="1" t="str">
        <f aca="false">IF($Y230="","",IF($AA230&gt;$R230,"Pass","Fail"))</f>
        <v/>
      </c>
      <c r="AE230" s="1" t="str">
        <f aca="false">IF($Y230="","",IF($AA230&gt;=$R230,"Pass","Fail"))</f>
        <v/>
      </c>
      <c r="AF230" s="1" t="str">
        <f aca="false">IF($Y230="","",IF($AA230&lt;=$S230,"Pass","Fail"))</f>
        <v/>
      </c>
      <c r="AG230" s="1" t="str">
        <f aca="false">IF($Y230="","",IF($AA230&lt;$S230,"Pass","Fail"))</f>
        <v/>
      </c>
      <c r="AH230" s="23" t="str">
        <f aca="true">INDIRECT(CHOOSE(MATCH($T230,{"±","&gt;","≥","≤","&lt;"},0), "AC", "AD", "AE", "AF", "AG") &amp; ROW())</f>
        <v/>
      </c>
      <c r="AI230" s="56" t="str">
        <f aca="false">IF($X230="Not Significant","No Further Action Required",
IF($AH230="","",
IF(AND($AH230="Pass",$L230="0 - Passed "),"Analysis performed; no further action required.",
IF(AND($AH230="Fail",$L230="1 - Failed "),"Analysis performed; no further action required.",
IF(AND($AH230="Pass",$L230="2 - Limited In Use "),"Analysis performed; no further action required.",
IF(AND($AH230="Fail",$L230="3 - Adjusted "),"Analysis performed; no further action required.",
"Unit fails analysis; TSM determination required."))))))</f>
        <v/>
      </c>
      <c r="AJ230" s="58"/>
    </row>
    <row r="231" customFormat="false" ht="15" hidden="false" customHeight="false" outlineLevel="0" collapsed="false">
      <c r="A231" s="56"/>
      <c r="E231" s="57" t="str">
        <f aca="false">IF(AND($F231="",$G231=""),"",IF($G231="",$F231,HYPERLINK($G231,$F231)))</f>
        <v/>
      </c>
      <c r="H231" s="1" t="str">
        <f aca="false">IF($I231="","None Attached",IF(LEFT($I231,5)="https",HYPERLINK($I231,"Datasheet"),HYPERLINK(_xlfn.CONCAT("https://",$I231),"Datasheet")))</f>
        <v>None Attached</v>
      </c>
      <c r="M231" s="56"/>
      <c r="P231" s="58"/>
      <c r="Q231" s="1" t="n">
        <f aca="false">$M231-$N231</f>
        <v>0</v>
      </c>
      <c r="R231" s="56"/>
      <c r="T231" s="59" t="s">
        <v>15</v>
      </c>
      <c r="U231" s="1" t="n">
        <f aca="false">$S231-$R231</f>
        <v>0</v>
      </c>
      <c r="V231" s="1" t="n">
        <f aca="false">IF($T231="±",$Q231*2,$Q231)</f>
        <v>0</v>
      </c>
      <c r="W231" s="60" t="str">
        <f aca="false">IFERROR($U231/ABS($V231),"N/A")</f>
        <v>N/A</v>
      </c>
      <c r="X231" s="61" t="str">
        <f aca="false">IF(OR($W231="N/A",$R231="",$S231=""),"N/A",IF($W231&gt;=4,"Not Significant",IF($W231&gt;=2,"Semi-Significant","Significant")))</f>
        <v>N/A</v>
      </c>
      <c r="Z231" s="1" t="str">
        <f aca="false">IF($D231="Z540.1 w/data",0,"")</f>
        <v/>
      </c>
      <c r="AA231" s="1" t="e">
        <f aca="false">$Y231+$Q231+$Z231</f>
        <v>#VALUE!</v>
      </c>
      <c r="AB231" s="1" t="n">
        <f aca="false">$N231+$Q231</f>
        <v>0</v>
      </c>
      <c r="AC231" s="1" t="str">
        <f aca="false">IF($Y231="","",IF(AND($AA231&gt;=$R231,$AA231&lt;=$S231),"Pass","Fail"))</f>
        <v/>
      </c>
      <c r="AD231" s="1" t="str">
        <f aca="false">IF($Y231="","",IF($AA231&gt;$R231,"Pass","Fail"))</f>
        <v/>
      </c>
      <c r="AE231" s="1" t="str">
        <f aca="false">IF($Y231="","",IF($AA231&gt;=$R231,"Pass","Fail"))</f>
        <v/>
      </c>
      <c r="AF231" s="1" t="str">
        <f aca="false">IF($Y231="","",IF($AA231&lt;=$S231,"Pass","Fail"))</f>
        <v/>
      </c>
      <c r="AG231" s="1" t="str">
        <f aca="false">IF($Y231="","",IF($AA231&lt;$S231,"Pass","Fail"))</f>
        <v/>
      </c>
      <c r="AH231" s="23" t="str">
        <f aca="true">INDIRECT(CHOOSE(MATCH($T231,{"±","&gt;","≥","≤","&lt;"},0), "AC", "AD", "AE", "AF", "AG") &amp; ROW())</f>
        <v/>
      </c>
      <c r="AI231" s="56" t="str">
        <f aca="false">IF($X231="Not Significant","No Further Action Required",
IF($AH231="","",
IF(AND($AH231="Pass",$L231="0 - Passed "),"Analysis performed; no further action required.",
IF(AND($AH231="Fail",$L231="1 - Failed "),"Analysis performed; no further action required.",
IF(AND($AH231="Pass",$L231="2 - Limited In Use "),"Analysis performed; no further action required.",
IF(AND($AH231="Fail",$L231="3 - Adjusted "),"Analysis performed; no further action required.",
"Unit fails analysis; TSM determination required."))))))</f>
        <v/>
      </c>
      <c r="AJ231" s="58"/>
    </row>
    <row r="232" customFormat="false" ht="15" hidden="false" customHeight="false" outlineLevel="0" collapsed="false">
      <c r="A232" s="56"/>
      <c r="E232" s="57" t="str">
        <f aca="false">IF(AND($F232="",$G232=""),"",IF($G232="",$F232,HYPERLINK($G232,$F232)))</f>
        <v/>
      </c>
      <c r="H232" s="1" t="str">
        <f aca="false">IF($I232="","None Attached",IF(LEFT($I232,5)="https",HYPERLINK($I232,"Datasheet"),HYPERLINK(_xlfn.CONCAT("https://",$I232),"Datasheet")))</f>
        <v>None Attached</v>
      </c>
      <c r="M232" s="56"/>
      <c r="P232" s="58"/>
      <c r="Q232" s="1" t="n">
        <f aca="false">$M232-$N232</f>
        <v>0</v>
      </c>
      <c r="R232" s="56"/>
      <c r="T232" s="59" t="s">
        <v>15</v>
      </c>
      <c r="U232" s="1" t="n">
        <f aca="false">$S232-$R232</f>
        <v>0</v>
      </c>
      <c r="V232" s="1" t="n">
        <f aca="false">IF($T232="±",$Q232*2,$Q232)</f>
        <v>0</v>
      </c>
      <c r="W232" s="60" t="str">
        <f aca="false">IFERROR($U232/ABS($V232),"N/A")</f>
        <v>N/A</v>
      </c>
      <c r="X232" s="61" t="str">
        <f aca="false">IF(OR($W232="N/A",$R232="",$S232=""),"N/A",IF($W232&gt;=4,"Not Significant",IF($W232&gt;=2,"Semi-Significant","Significant")))</f>
        <v>N/A</v>
      </c>
      <c r="Z232" s="1" t="str">
        <f aca="false">IF($D232="Z540.1 w/data",0,"")</f>
        <v/>
      </c>
      <c r="AA232" s="1" t="e">
        <f aca="false">$Y232+$Q232+$Z232</f>
        <v>#VALUE!</v>
      </c>
      <c r="AB232" s="1" t="n">
        <f aca="false">$N232+$Q232</f>
        <v>0</v>
      </c>
      <c r="AC232" s="1" t="str">
        <f aca="false">IF($Y232="","",IF(AND($AA232&gt;=$R232,$AA232&lt;=$S232),"Pass","Fail"))</f>
        <v/>
      </c>
      <c r="AD232" s="1" t="str">
        <f aca="false">IF($Y232="","",IF($AA232&gt;$R232,"Pass","Fail"))</f>
        <v/>
      </c>
      <c r="AE232" s="1" t="str">
        <f aca="false">IF($Y232="","",IF($AA232&gt;=$R232,"Pass","Fail"))</f>
        <v/>
      </c>
      <c r="AF232" s="1" t="str">
        <f aca="false">IF($Y232="","",IF($AA232&lt;=$S232,"Pass","Fail"))</f>
        <v/>
      </c>
      <c r="AG232" s="1" t="str">
        <f aca="false">IF($Y232="","",IF($AA232&lt;$S232,"Pass","Fail"))</f>
        <v/>
      </c>
      <c r="AH232" s="23" t="str">
        <f aca="true">INDIRECT(CHOOSE(MATCH($T232,{"±","&gt;","≥","≤","&lt;"},0), "AC", "AD", "AE", "AF", "AG") &amp; ROW())</f>
        <v/>
      </c>
      <c r="AI232" s="56" t="str">
        <f aca="false">IF($X232="Not Significant","No Further Action Required",
IF($AH232="","",
IF(AND($AH232="Pass",$L232="0 - Passed "),"Analysis performed; no further action required.",
IF(AND($AH232="Fail",$L232="1 - Failed "),"Analysis performed; no further action required.",
IF(AND($AH232="Pass",$L232="2 - Limited In Use "),"Analysis performed; no further action required.",
IF(AND($AH232="Fail",$L232="3 - Adjusted "),"Analysis performed; no further action required.",
"Unit fails analysis; TSM determination required."))))))</f>
        <v/>
      </c>
      <c r="AJ232" s="58"/>
    </row>
    <row r="233" customFormat="false" ht="15" hidden="false" customHeight="false" outlineLevel="0" collapsed="false">
      <c r="A233" s="56"/>
      <c r="E233" s="57" t="str">
        <f aca="false">IF(AND($F233="",$G233=""),"",IF($G233="",$F233,HYPERLINK($G233,$F233)))</f>
        <v/>
      </c>
      <c r="H233" s="1" t="str">
        <f aca="false">IF($I233="","None Attached",IF(LEFT($I233,5)="https",HYPERLINK($I233,"Datasheet"),HYPERLINK(_xlfn.CONCAT("https://",$I233),"Datasheet")))</f>
        <v>None Attached</v>
      </c>
      <c r="M233" s="56"/>
      <c r="P233" s="58"/>
      <c r="Q233" s="1" t="n">
        <f aca="false">$M233-$N233</f>
        <v>0</v>
      </c>
      <c r="R233" s="56"/>
      <c r="T233" s="59" t="s">
        <v>15</v>
      </c>
      <c r="U233" s="1" t="n">
        <f aca="false">$S233-$R233</f>
        <v>0</v>
      </c>
      <c r="V233" s="1" t="n">
        <f aca="false">IF($T233="±",$Q233*2,$Q233)</f>
        <v>0</v>
      </c>
      <c r="W233" s="60" t="str">
        <f aca="false">IFERROR($U233/ABS($V233),"N/A")</f>
        <v>N/A</v>
      </c>
      <c r="X233" s="61" t="str">
        <f aca="false">IF(OR($W233="N/A",$R233="",$S233=""),"N/A",IF($W233&gt;=4,"Not Significant",IF($W233&gt;=2,"Semi-Significant","Significant")))</f>
        <v>N/A</v>
      </c>
      <c r="Z233" s="1" t="str">
        <f aca="false">IF($D233="Z540.1 w/data",0,"")</f>
        <v/>
      </c>
      <c r="AA233" s="1" t="e">
        <f aca="false">$Y233+$Q233+$Z233</f>
        <v>#VALUE!</v>
      </c>
      <c r="AB233" s="1" t="n">
        <f aca="false">$N233+$Q233</f>
        <v>0</v>
      </c>
      <c r="AC233" s="1" t="str">
        <f aca="false">IF($Y233="","",IF(AND($AA233&gt;=$R233,$AA233&lt;=$S233),"Pass","Fail"))</f>
        <v/>
      </c>
      <c r="AD233" s="1" t="str">
        <f aca="false">IF($Y233="","",IF($AA233&gt;$R233,"Pass","Fail"))</f>
        <v/>
      </c>
      <c r="AE233" s="1" t="str">
        <f aca="false">IF($Y233="","",IF($AA233&gt;=$R233,"Pass","Fail"))</f>
        <v/>
      </c>
      <c r="AF233" s="1" t="str">
        <f aca="false">IF($Y233="","",IF($AA233&lt;=$S233,"Pass","Fail"))</f>
        <v/>
      </c>
      <c r="AG233" s="1" t="str">
        <f aca="false">IF($Y233="","",IF($AA233&lt;$S233,"Pass","Fail"))</f>
        <v/>
      </c>
      <c r="AH233" s="23" t="str">
        <f aca="true">INDIRECT(CHOOSE(MATCH($T233,{"±","&gt;","≥","≤","&lt;"},0), "AC", "AD", "AE", "AF", "AG") &amp; ROW())</f>
        <v/>
      </c>
      <c r="AI233" s="56" t="str">
        <f aca="false">IF($X233="Not Significant","No Further Action Required",
IF($AH233="","",
IF(AND($AH233="Pass",$L233="0 - Passed "),"Analysis performed; no further action required.",
IF(AND($AH233="Fail",$L233="1 - Failed "),"Analysis performed; no further action required.",
IF(AND($AH233="Pass",$L233="2 - Limited In Use "),"Analysis performed; no further action required.",
IF(AND($AH233="Fail",$L233="3 - Adjusted "),"Analysis performed; no further action required.",
"Unit fails analysis; TSM determination required."))))))</f>
        <v/>
      </c>
      <c r="AJ233" s="58"/>
    </row>
    <row r="234" customFormat="false" ht="15" hidden="false" customHeight="false" outlineLevel="0" collapsed="false">
      <c r="A234" s="56"/>
      <c r="E234" s="57" t="str">
        <f aca="false">IF(AND($F234="",$G234=""),"",IF($G234="",$F234,HYPERLINK($G234,$F234)))</f>
        <v/>
      </c>
      <c r="H234" s="1" t="str">
        <f aca="false">IF($I234="","None Attached",IF(LEFT($I234,5)="https",HYPERLINK($I234,"Datasheet"),HYPERLINK(_xlfn.CONCAT("https://",$I234),"Datasheet")))</f>
        <v>None Attached</v>
      </c>
      <c r="M234" s="56"/>
      <c r="P234" s="58"/>
      <c r="Q234" s="1" t="n">
        <f aca="false">$M234-$N234</f>
        <v>0</v>
      </c>
      <c r="R234" s="56"/>
      <c r="T234" s="59" t="s">
        <v>15</v>
      </c>
      <c r="U234" s="1" t="n">
        <f aca="false">$S234-$R234</f>
        <v>0</v>
      </c>
      <c r="V234" s="1" t="n">
        <f aca="false">IF($T234="±",$Q234*2,$Q234)</f>
        <v>0</v>
      </c>
      <c r="W234" s="60" t="str">
        <f aca="false">IFERROR($U234/ABS($V234),"N/A")</f>
        <v>N/A</v>
      </c>
      <c r="X234" s="61" t="str">
        <f aca="false">IF(OR($W234="N/A",$R234="",$S234=""),"N/A",IF($W234&gt;=4,"Not Significant",IF($W234&gt;=2,"Semi-Significant","Significant")))</f>
        <v>N/A</v>
      </c>
      <c r="Z234" s="1" t="str">
        <f aca="false">IF($D234="Z540.1 w/data",0,"")</f>
        <v/>
      </c>
      <c r="AA234" s="1" t="e">
        <f aca="false">$Y234+$Q234+$Z234</f>
        <v>#VALUE!</v>
      </c>
      <c r="AB234" s="1" t="n">
        <f aca="false">$N234+$Q234</f>
        <v>0</v>
      </c>
      <c r="AC234" s="1" t="str">
        <f aca="false">IF($Y234="","",IF(AND($AA234&gt;=$R234,$AA234&lt;=$S234),"Pass","Fail"))</f>
        <v/>
      </c>
      <c r="AD234" s="1" t="str">
        <f aca="false">IF($Y234="","",IF($AA234&gt;$R234,"Pass","Fail"))</f>
        <v/>
      </c>
      <c r="AE234" s="1" t="str">
        <f aca="false">IF($Y234="","",IF($AA234&gt;=$R234,"Pass","Fail"))</f>
        <v/>
      </c>
      <c r="AF234" s="1" t="str">
        <f aca="false">IF($Y234="","",IF($AA234&lt;=$S234,"Pass","Fail"))</f>
        <v/>
      </c>
      <c r="AG234" s="1" t="str">
        <f aca="false">IF($Y234="","",IF($AA234&lt;$S234,"Pass","Fail"))</f>
        <v/>
      </c>
      <c r="AH234" s="23" t="str">
        <f aca="true">INDIRECT(CHOOSE(MATCH($T234,{"±","&gt;","≥","≤","&lt;"},0), "AC", "AD", "AE", "AF", "AG") &amp; ROW())</f>
        <v/>
      </c>
      <c r="AI234" s="56" t="str">
        <f aca="false">IF($X234="Not Significant","No Further Action Required",
IF($AH234="","",
IF(AND($AH234="Pass",$L234="0 - Passed "),"Analysis performed; no further action required.",
IF(AND($AH234="Fail",$L234="1 - Failed "),"Analysis performed; no further action required.",
IF(AND($AH234="Pass",$L234="2 - Limited In Use "),"Analysis performed; no further action required.",
IF(AND($AH234="Fail",$L234="3 - Adjusted "),"Analysis performed; no further action required.",
"Unit fails analysis; TSM determination required."))))))</f>
        <v/>
      </c>
      <c r="AJ234" s="58"/>
    </row>
    <row r="235" customFormat="false" ht="15" hidden="false" customHeight="false" outlineLevel="0" collapsed="false">
      <c r="A235" s="56"/>
      <c r="E235" s="57" t="str">
        <f aca="false">IF(AND($F235="",$G235=""),"",IF($G235="",$F235,HYPERLINK($G235,$F235)))</f>
        <v/>
      </c>
      <c r="H235" s="1" t="str">
        <f aca="false">IF($I235="","None Attached",IF(LEFT($I235,5)="https",HYPERLINK($I235,"Datasheet"),HYPERLINK(_xlfn.CONCAT("https://",$I235),"Datasheet")))</f>
        <v>None Attached</v>
      </c>
      <c r="M235" s="56"/>
      <c r="P235" s="58"/>
      <c r="Q235" s="1" t="n">
        <f aca="false">$M235-$N235</f>
        <v>0</v>
      </c>
      <c r="R235" s="56"/>
      <c r="T235" s="59" t="s">
        <v>15</v>
      </c>
      <c r="U235" s="1" t="n">
        <f aca="false">$S235-$R235</f>
        <v>0</v>
      </c>
      <c r="V235" s="1" t="n">
        <f aca="false">IF($T235="±",$Q235*2,$Q235)</f>
        <v>0</v>
      </c>
      <c r="W235" s="60" t="str">
        <f aca="false">IFERROR($U235/ABS($V235),"N/A")</f>
        <v>N/A</v>
      </c>
      <c r="X235" s="61" t="str">
        <f aca="false">IF(OR($W235="N/A",$R235="",$S235=""),"N/A",IF($W235&gt;=4,"Not Significant",IF($W235&gt;=2,"Semi-Significant","Significant")))</f>
        <v>N/A</v>
      </c>
      <c r="Z235" s="1" t="str">
        <f aca="false">IF($D235="Z540.1 w/data",0,"")</f>
        <v/>
      </c>
      <c r="AA235" s="1" t="e">
        <f aca="false">$Y235+$Q235+$Z235</f>
        <v>#VALUE!</v>
      </c>
      <c r="AB235" s="1" t="n">
        <f aca="false">$N235+$Q235</f>
        <v>0</v>
      </c>
      <c r="AC235" s="1" t="str">
        <f aca="false">IF($Y235="","",IF(AND($AA235&gt;=$R235,$AA235&lt;=$S235),"Pass","Fail"))</f>
        <v/>
      </c>
      <c r="AD235" s="1" t="str">
        <f aca="false">IF($Y235="","",IF($AA235&gt;$R235,"Pass","Fail"))</f>
        <v/>
      </c>
      <c r="AE235" s="1" t="str">
        <f aca="false">IF($Y235="","",IF($AA235&gt;=$R235,"Pass","Fail"))</f>
        <v/>
      </c>
      <c r="AF235" s="1" t="str">
        <f aca="false">IF($Y235="","",IF($AA235&lt;=$S235,"Pass","Fail"))</f>
        <v/>
      </c>
      <c r="AG235" s="1" t="str">
        <f aca="false">IF($Y235="","",IF($AA235&lt;$S235,"Pass","Fail"))</f>
        <v/>
      </c>
      <c r="AH235" s="23" t="str">
        <f aca="true">INDIRECT(CHOOSE(MATCH($T235,{"±","&gt;","≥","≤","&lt;"},0), "AC", "AD", "AE", "AF", "AG") &amp; ROW())</f>
        <v/>
      </c>
      <c r="AI235" s="56" t="str">
        <f aca="false">IF($X235="Not Significant","No Further Action Required",
IF($AH235="","",
IF(AND($AH235="Pass",$L235="0 - Passed "),"Analysis performed; no further action required.",
IF(AND($AH235="Fail",$L235="1 - Failed "),"Analysis performed; no further action required.",
IF(AND($AH235="Pass",$L235="2 - Limited In Use "),"Analysis performed; no further action required.",
IF(AND($AH235="Fail",$L235="3 - Adjusted "),"Analysis performed; no further action required.",
"Unit fails analysis; TSM determination required."))))))</f>
        <v/>
      </c>
      <c r="AJ235" s="58"/>
    </row>
    <row r="236" customFormat="false" ht="15" hidden="false" customHeight="false" outlineLevel="0" collapsed="false">
      <c r="A236" s="56"/>
      <c r="E236" s="57" t="str">
        <f aca="false">IF(AND($F236="",$G236=""),"",IF($G236="",$F236,HYPERLINK($G236,$F236)))</f>
        <v/>
      </c>
      <c r="H236" s="1" t="str">
        <f aca="false">IF($I236="","None Attached",IF(LEFT($I236,5)="https",HYPERLINK($I236,"Datasheet"),HYPERLINK(_xlfn.CONCAT("https://",$I236),"Datasheet")))</f>
        <v>None Attached</v>
      </c>
      <c r="M236" s="56"/>
      <c r="P236" s="58"/>
      <c r="Q236" s="1" t="n">
        <f aca="false">$M236-$N236</f>
        <v>0</v>
      </c>
      <c r="R236" s="56"/>
      <c r="T236" s="59" t="s">
        <v>15</v>
      </c>
      <c r="U236" s="1" t="n">
        <f aca="false">$S236-$R236</f>
        <v>0</v>
      </c>
      <c r="V236" s="1" t="n">
        <f aca="false">IF($T236="±",$Q236*2,$Q236)</f>
        <v>0</v>
      </c>
      <c r="W236" s="60" t="str">
        <f aca="false">IFERROR($U236/ABS($V236),"N/A")</f>
        <v>N/A</v>
      </c>
      <c r="X236" s="61" t="str">
        <f aca="false">IF(OR($W236="N/A",$R236="",$S236=""),"N/A",IF($W236&gt;=4,"Not Significant",IF($W236&gt;=2,"Semi-Significant","Significant")))</f>
        <v>N/A</v>
      </c>
      <c r="Z236" s="1" t="str">
        <f aca="false">IF($D236="Z540.1 w/data",0,"")</f>
        <v/>
      </c>
      <c r="AA236" s="1" t="e">
        <f aca="false">$Y236+$Q236+$Z236</f>
        <v>#VALUE!</v>
      </c>
      <c r="AB236" s="1" t="n">
        <f aca="false">$N236+$Q236</f>
        <v>0</v>
      </c>
      <c r="AC236" s="1" t="str">
        <f aca="false">IF($Y236="","",IF(AND($AA236&gt;=$R236,$AA236&lt;=$S236),"Pass","Fail"))</f>
        <v/>
      </c>
      <c r="AD236" s="1" t="str">
        <f aca="false">IF($Y236="","",IF($AA236&gt;$R236,"Pass","Fail"))</f>
        <v/>
      </c>
      <c r="AE236" s="1" t="str">
        <f aca="false">IF($Y236="","",IF($AA236&gt;=$R236,"Pass","Fail"))</f>
        <v/>
      </c>
      <c r="AF236" s="1" t="str">
        <f aca="false">IF($Y236="","",IF($AA236&lt;=$S236,"Pass","Fail"))</f>
        <v/>
      </c>
      <c r="AG236" s="1" t="str">
        <f aca="false">IF($Y236="","",IF($AA236&lt;$S236,"Pass","Fail"))</f>
        <v/>
      </c>
      <c r="AH236" s="23" t="str">
        <f aca="true">INDIRECT(CHOOSE(MATCH($T236,{"±","&gt;","≥","≤","&lt;"},0), "AC", "AD", "AE", "AF", "AG") &amp; ROW())</f>
        <v/>
      </c>
      <c r="AI236" s="56" t="str">
        <f aca="false">IF($X236="Not Significant","No Further Action Required",
IF($AH236="","",
IF(AND($AH236="Pass",$L236="0 - Passed "),"Analysis performed; no further action required.",
IF(AND($AH236="Fail",$L236="1 - Failed "),"Analysis performed; no further action required.",
IF(AND($AH236="Pass",$L236="2 - Limited In Use "),"Analysis performed; no further action required.",
IF(AND($AH236="Fail",$L236="3 - Adjusted "),"Analysis performed; no further action required.",
"Unit fails analysis; TSM determination required."))))))</f>
        <v/>
      </c>
      <c r="AJ236" s="58"/>
    </row>
    <row r="237" customFormat="false" ht="15" hidden="false" customHeight="false" outlineLevel="0" collapsed="false">
      <c r="A237" s="56"/>
      <c r="E237" s="57" t="str">
        <f aca="false">IF(AND($F237="",$G237=""),"",IF($G237="",$F237,HYPERLINK($G237,$F237)))</f>
        <v/>
      </c>
      <c r="H237" s="1" t="str">
        <f aca="false">IF($I237="","None Attached",IF(LEFT($I237,5)="https",HYPERLINK($I237,"Datasheet"),HYPERLINK(_xlfn.CONCAT("https://",$I237),"Datasheet")))</f>
        <v>None Attached</v>
      </c>
      <c r="M237" s="56"/>
      <c r="P237" s="58"/>
      <c r="Q237" s="1" t="n">
        <f aca="false">$M237-$N237</f>
        <v>0</v>
      </c>
      <c r="R237" s="56"/>
      <c r="T237" s="59" t="s">
        <v>15</v>
      </c>
      <c r="U237" s="1" t="n">
        <f aca="false">$S237-$R237</f>
        <v>0</v>
      </c>
      <c r="V237" s="1" t="n">
        <f aca="false">IF($T237="±",$Q237*2,$Q237)</f>
        <v>0</v>
      </c>
      <c r="W237" s="60" t="str">
        <f aca="false">IFERROR($U237/ABS($V237),"N/A")</f>
        <v>N/A</v>
      </c>
      <c r="X237" s="61" t="str">
        <f aca="false">IF(OR($W237="N/A",$R237="",$S237=""),"N/A",IF($W237&gt;=4,"Not Significant",IF($W237&gt;=2,"Semi-Significant","Significant")))</f>
        <v>N/A</v>
      </c>
      <c r="Z237" s="1" t="str">
        <f aca="false">IF($D237="Z540.1 w/data",0,"")</f>
        <v/>
      </c>
      <c r="AA237" s="1" t="e">
        <f aca="false">$Y237+$Q237+$Z237</f>
        <v>#VALUE!</v>
      </c>
      <c r="AB237" s="1" t="n">
        <f aca="false">$N237+$Q237</f>
        <v>0</v>
      </c>
      <c r="AC237" s="1" t="str">
        <f aca="false">IF($Y237="","",IF(AND($AA237&gt;=$R237,$AA237&lt;=$S237),"Pass","Fail"))</f>
        <v/>
      </c>
      <c r="AD237" s="1" t="str">
        <f aca="false">IF($Y237="","",IF($AA237&gt;$R237,"Pass","Fail"))</f>
        <v/>
      </c>
      <c r="AE237" s="1" t="str">
        <f aca="false">IF($Y237="","",IF($AA237&gt;=$R237,"Pass","Fail"))</f>
        <v/>
      </c>
      <c r="AF237" s="1" t="str">
        <f aca="false">IF($Y237="","",IF($AA237&lt;=$S237,"Pass","Fail"))</f>
        <v/>
      </c>
      <c r="AG237" s="1" t="str">
        <f aca="false">IF($Y237="","",IF($AA237&lt;$S237,"Pass","Fail"))</f>
        <v/>
      </c>
      <c r="AH237" s="23" t="str">
        <f aca="true">INDIRECT(CHOOSE(MATCH($T237,{"±","&gt;","≥","≤","&lt;"},0), "AC", "AD", "AE", "AF", "AG") &amp; ROW())</f>
        <v/>
      </c>
      <c r="AI237" s="56" t="str">
        <f aca="false">IF($X237="Not Significant","No Further Action Required",
IF($AH237="","",
IF(AND($AH237="Pass",$L237="0 - Passed "),"Analysis performed; no further action required.",
IF(AND($AH237="Fail",$L237="1 - Failed "),"Analysis performed; no further action required.",
IF(AND($AH237="Pass",$L237="2 - Limited In Use "),"Analysis performed; no further action required.",
IF(AND($AH237="Fail",$L237="3 - Adjusted "),"Analysis performed; no further action required.",
"Unit fails analysis; TSM determination required."))))))</f>
        <v/>
      </c>
      <c r="AJ237" s="58"/>
    </row>
    <row r="238" customFormat="false" ht="15" hidden="false" customHeight="false" outlineLevel="0" collapsed="false">
      <c r="A238" s="56"/>
      <c r="E238" s="57" t="str">
        <f aca="false">IF(AND($F238="",$G238=""),"",IF($G238="",$F238,HYPERLINK($G238,$F238)))</f>
        <v/>
      </c>
      <c r="H238" s="1" t="str">
        <f aca="false">IF($I238="","None Attached",IF(LEFT($I238,5)="https",HYPERLINK($I238,"Datasheet"),HYPERLINK(_xlfn.CONCAT("https://",$I238),"Datasheet")))</f>
        <v>None Attached</v>
      </c>
      <c r="M238" s="56"/>
      <c r="P238" s="58"/>
      <c r="Q238" s="1" t="n">
        <f aca="false">$M238-$N238</f>
        <v>0</v>
      </c>
      <c r="R238" s="56"/>
      <c r="T238" s="59" t="s">
        <v>15</v>
      </c>
      <c r="U238" s="1" t="n">
        <f aca="false">$S238-$R238</f>
        <v>0</v>
      </c>
      <c r="V238" s="1" t="n">
        <f aca="false">IF($T238="±",$Q238*2,$Q238)</f>
        <v>0</v>
      </c>
      <c r="W238" s="60" t="str">
        <f aca="false">IFERROR($U238/ABS($V238),"N/A")</f>
        <v>N/A</v>
      </c>
      <c r="X238" s="61" t="str">
        <f aca="false">IF(OR($W238="N/A",$R238="",$S238=""),"N/A",IF($W238&gt;=4,"Not Significant",IF($W238&gt;=2,"Semi-Significant","Significant")))</f>
        <v>N/A</v>
      </c>
      <c r="Z238" s="1" t="str">
        <f aca="false">IF($D238="Z540.1 w/data",0,"")</f>
        <v/>
      </c>
      <c r="AA238" s="1" t="e">
        <f aca="false">$Y238+$Q238+$Z238</f>
        <v>#VALUE!</v>
      </c>
      <c r="AB238" s="1" t="n">
        <f aca="false">$N238+$Q238</f>
        <v>0</v>
      </c>
      <c r="AC238" s="1" t="str">
        <f aca="false">IF($Y238="","",IF(AND($AA238&gt;=$R238,$AA238&lt;=$S238),"Pass","Fail"))</f>
        <v/>
      </c>
      <c r="AD238" s="1" t="str">
        <f aca="false">IF($Y238="","",IF($AA238&gt;$R238,"Pass","Fail"))</f>
        <v/>
      </c>
      <c r="AE238" s="1" t="str">
        <f aca="false">IF($Y238="","",IF($AA238&gt;=$R238,"Pass","Fail"))</f>
        <v/>
      </c>
      <c r="AF238" s="1" t="str">
        <f aca="false">IF($Y238="","",IF($AA238&lt;=$S238,"Pass","Fail"))</f>
        <v/>
      </c>
      <c r="AG238" s="1" t="str">
        <f aca="false">IF($Y238="","",IF($AA238&lt;$S238,"Pass","Fail"))</f>
        <v/>
      </c>
      <c r="AH238" s="23" t="str">
        <f aca="true">INDIRECT(CHOOSE(MATCH($T238,{"±","&gt;","≥","≤","&lt;"},0), "AC", "AD", "AE", "AF", "AG") &amp; ROW())</f>
        <v/>
      </c>
      <c r="AI238" s="56" t="str">
        <f aca="false">IF($X238="Not Significant","No Further Action Required",
IF($AH238="","",
IF(AND($AH238="Pass",$L238="0 - Passed "),"Analysis performed; no further action required.",
IF(AND($AH238="Fail",$L238="1 - Failed "),"Analysis performed; no further action required.",
IF(AND($AH238="Pass",$L238="2 - Limited In Use "),"Analysis performed; no further action required.",
IF(AND($AH238="Fail",$L238="3 - Adjusted "),"Analysis performed; no further action required.",
"Unit fails analysis; TSM determination required."))))))</f>
        <v/>
      </c>
      <c r="AJ238" s="58"/>
    </row>
    <row r="239" customFormat="false" ht="15" hidden="false" customHeight="false" outlineLevel="0" collapsed="false">
      <c r="A239" s="56"/>
      <c r="E239" s="57" t="str">
        <f aca="false">IF(AND($F239="",$G239=""),"",IF($G239="",$F239,HYPERLINK($G239,$F239)))</f>
        <v/>
      </c>
      <c r="H239" s="1" t="str">
        <f aca="false">IF($I239="","None Attached",IF(LEFT($I239,5)="https",HYPERLINK($I239,"Datasheet"),HYPERLINK(_xlfn.CONCAT("https://",$I239),"Datasheet")))</f>
        <v>None Attached</v>
      </c>
      <c r="M239" s="56"/>
      <c r="P239" s="58"/>
      <c r="Q239" s="1" t="n">
        <f aca="false">$M239-$N239</f>
        <v>0</v>
      </c>
      <c r="R239" s="56"/>
      <c r="T239" s="59" t="s">
        <v>15</v>
      </c>
      <c r="U239" s="1" t="n">
        <f aca="false">$S239-$R239</f>
        <v>0</v>
      </c>
      <c r="V239" s="1" t="n">
        <f aca="false">IF($T239="±",$Q239*2,$Q239)</f>
        <v>0</v>
      </c>
      <c r="W239" s="60" t="str">
        <f aca="false">IFERROR($U239/ABS($V239),"N/A")</f>
        <v>N/A</v>
      </c>
      <c r="X239" s="61" t="str">
        <f aca="false">IF(OR($W239="N/A",$R239="",$S239=""),"N/A",IF($W239&gt;=4,"Not Significant",IF($W239&gt;=2,"Semi-Significant","Significant")))</f>
        <v>N/A</v>
      </c>
      <c r="Z239" s="1" t="str">
        <f aca="false">IF($D239="Z540.1 w/data",0,"")</f>
        <v/>
      </c>
      <c r="AA239" s="1" t="e">
        <f aca="false">$Y239+$Q239+$Z239</f>
        <v>#VALUE!</v>
      </c>
      <c r="AB239" s="1" t="n">
        <f aca="false">$N239+$Q239</f>
        <v>0</v>
      </c>
      <c r="AC239" s="1" t="str">
        <f aca="false">IF($Y239="","",IF(AND($AA239&gt;=$R239,$AA239&lt;=$S239),"Pass","Fail"))</f>
        <v/>
      </c>
      <c r="AD239" s="1" t="str">
        <f aca="false">IF($Y239="","",IF($AA239&gt;$R239,"Pass","Fail"))</f>
        <v/>
      </c>
      <c r="AE239" s="1" t="str">
        <f aca="false">IF($Y239="","",IF($AA239&gt;=$R239,"Pass","Fail"))</f>
        <v/>
      </c>
      <c r="AF239" s="1" t="str">
        <f aca="false">IF($Y239="","",IF($AA239&lt;=$S239,"Pass","Fail"))</f>
        <v/>
      </c>
      <c r="AG239" s="1" t="str">
        <f aca="false">IF($Y239="","",IF($AA239&lt;$S239,"Pass","Fail"))</f>
        <v/>
      </c>
      <c r="AH239" s="23" t="str">
        <f aca="true">INDIRECT(CHOOSE(MATCH($T239,{"±","&gt;","≥","≤","&lt;"},0), "AC", "AD", "AE", "AF", "AG") &amp; ROW())</f>
        <v/>
      </c>
      <c r="AI239" s="56" t="str">
        <f aca="false">IF($X239="Not Significant","No Further Action Required",
IF($AH239="","",
IF(AND($AH239="Pass",$L239="0 - Passed "),"Analysis performed; no further action required.",
IF(AND($AH239="Fail",$L239="1 - Failed "),"Analysis performed; no further action required.",
IF(AND($AH239="Pass",$L239="2 - Limited In Use "),"Analysis performed; no further action required.",
IF(AND($AH239="Fail",$L239="3 - Adjusted "),"Analysis performed; no further action required.",
"Unit fails analysis; TSM determination required."))))))</f>
        <v/>
      </c>
      <c r="AJ239" s="58"/>
    </row>
    <row r="240" customFormat="false" ht="15" hidden="false" customHeight="false" outlineLevel="0" collapsed="false">
      <c r="A240" s="56"/>
      <c r="E240" s="57" t="str">
        <f aca="false">IF(AND($F240="",$G240=""),"",IF($G240="",$F240,HYPERLINK($G240,$F240)))</f>
        <v/>
      </c>
      <c r="H240" s="1" t="str">
        <f aca="false">IF($I240="","None Attached",IF(LEFT($I240,5)="https",HYPERLINK($I240,"Datasheet"),HYPERLINK(_xlfn.CONCAT("https://",$I240),"Datasheet")))</f>
        <v>None Attached</v>
      </c>
      <c r="M240" s="56"/>
      <c r="P240" s="58"/>
      <c r="Q240" s="1" t="n">
        <f aca="false">$M240-$N240</f>
        <v>0</v>
      </c>
      <c r="R240" s="56"/>
      <c r="T240" s="59" t="s">
        <v>15</v>
      </c>
      <c r="U240" s="1" t="n">
        <f aca="false">$S240-$R240</f>
        <v>0</v>
      </c>
      <c r="V240" s="1" t="n">
        <f aca="false">IF($T240="±",$Q240*2,$Q240)</f>
        <v>0</v>
      </c>
      <c r="W240" s="60" t="str">
        <f aca="false">IFERROR($U240/ABS($V240),"N/A")</f>
        <v>N/A</v>
      </c>
      <c r="X240" s="61" t="str">
        <f aca="false">IF(OR($W240="N/A",$R240="",$S240=""),"N/A",IF($W240&gt;=4,"Not Significant",IF($W240&gt;=2,"Semi-Significant","Significant")))</f>
        <v>N/A</v>
      </c>
      <c r="Z240" s="1" t="str">
        <f aca="false">IF($D240="Z540.1 w/data",0,"")</f>
        <v/>
      </c>
      <c r="AA240" s="1" t="e">
        <f aca="false">$Y240+$Q240+$Z240</f>
        <v>#VALUE!</v>
      </c>
      <c r="AB240" s="1" t="n">
        <f aca="false">$N240+$Q240</f>
        <v>0</v>
      </c>
      <c r="AC240" s="1" t="str">
        <f aca="false">IF($Y240="","",IF(AND($AA240&gt;=$R240,$AA240&lt;=$S240),"Pass","Fail"))</f>
        <v/>
      </c>
      <c r="AD240" s="1" t="str">
        <f aca="false">IF($Y240="","",IF($AA240&gt;$R240,"Pass","Fail"))</f>
        <v/>
      </c>
      <c r="AE240" s="1" t="str">
        <f aca="false">IF($Y240="","",IF($AA240&gt;=$R240,"Pass","Fail"))</f>
        <v/>
      </c>
      <c r="AF240" s="1" t="str">
        <f aca="false">IF($Y240="","",IF($AA240&lt;=$S240,"Pass","Fail"))</f>
        <v/>
      </c>
      <c r="AG240" s="1" t="str">
        <f aca="false">IF($Y240="","",IF($AA240&lt;$S240,"Pass","Fail"))</f>
        <v/>
      </c>
      <c r="AH240" s="23" t="str">
        <f aca="true">INDIRECT(CHOOSE(MATCH($T240,{"±","&gt;","≥","≤","&lt;"},0), "AC", "AD", "AE", "AF", "AG") &amp; ROW())</f>
        <v/>
      </c>
      <c r="AI240" s="56" t="str">
        <f aca="false">IF($X240="Not Significant","No Further Action Required",
IF($AH240="","",
IF(AND($AH240="Pass",$L240="0 - Passed "),"Analysis performed; no further action required.",
IF(AND($AH240="Fail",$L240="1 - Failed "),"Analysis performed; no further action required.",
IF(AND($AH240="Pass",$L240="2 - Limited In Use "),"Analysis performed; no further action required.",
IF(AND($AH240="Fail",$L240="3 - Adjusted "),"Analysis performed; no further action required.",
"Unit fails analysis; TSM determination required."))))))</f>
        <v/>
      </c>
      <c r="AJ240" s="58"/>
    </row>
    <row r="241" customFormat="false" ht="15" hidden="false" customHeight="false" outlineLevel="0" collapsed="false">
      <c r="A241" s="56"/>
      <c r="E241" s="57" t="str">
        <f aca="false">IF(AND($F241="",$G241=""),"",IF($G241="",$F241,HYPERLINK($G241,$F241)))</f>
        <v/>
      </c>
      <c r="H241" s="1" t="str">
        <f aca="false">IF($I241="","None Attached",IF(LEFT($I241,5)="https",HYPERLINK($I241,"Datasheet"),HYPERLINK(_xlfn.CONCAT("https://",$I241),"Datasheet")))</f>
        <v>None Attached</v>
      </c>
      <c r="M241" s="56"/>
      <c r="P241" s="58"/>
      <c r="Q241" s="1" t="n">
        <f aca="false">$M241-$N241</f>
        <v>0</v>
      </c>
      <c r="R241" s="56"/>
      <c r="T241" s="59" t="s">
        <v>15</v>
      </c>
      <c r="U241" s="1" t="n">
        <f aca="false">$S241-$R241</f>
        <v>0</v>
      </c>
      <c r="V241" s="1" t="n">
        <f aca="false">IF($T241="±",$Q241*2,$Q241)</f>
        <v>0</v>
      </c>
      <c r="W241" s="60" t="str">
        <f aca="false">IFERROR($U241/ABS($V241),"N/A")</f>
        <v>N/A</v>
      </c>
      <c r="X241" s="61" t="str">
        <f aca="false">IF(OR($W241="N/A",$R241="",$S241=""),"N/A",IF($W241&gt;=4,"Not Significant",IF($W241&gt;=2,"Semi-Significant","Significant")))</f>
        <v>N/A</v>
      </c>
      <c r="Z241" s="1" t="str">
        <f aca="false">IF($D241="Z540.1 w/data",0,"")</f>
        <v/>
      </c>
      <c r="AA241" s="1" t="e">
        <f aca="false">$Y241+$Q241+$Z241</f>
        <v>#VALUE!</v>
      </c>
      <c r="AB241" s="1" t="n">
        <f aca="false">$N241+$Q241</f>
        <v>0</v>
      </c>
      <c r="AC241" s="1" t="str">
        <f aca="false">IF($Y241="","",IF(AND($AA241&gt;=$R241,$AA241&lt;=$S241),"Pass","Fail"))</f>
        <v/>
      </c>
      <c r="AD241" s="1" t="str">
        <f aca="false">IF($Y241="","",IF($AA241&gt;$R241,"Pass","Fail"))</f>
        <v/>
      </c>
      <c r="AE241" s="1" t="str">
        <f aca="false">IF($Y241="","",IF($AA241&gt;=$R241,"Pass","Fail"))</f>
        <v/>
      </c>
      <c r="AF241" s="1" t="str">
        <f aca="false">IF($Y241="","",IF($AA241&lt;=$S241,"Pass","Fail"))</f>
        <v/>
      </c>
      <c r="AG241" s="1" t="str">
        <f aca="false">IF($Y241="","",IF($AA241&lt;$S241,"Pass","Fail"))</f>
        <v/>
      </c>
      <c r="AH241" s="23" t="str">
        <f aca="true">INDIRECT(CHOOSE(MATCH($T241,{"±","&gt;","≥","≤","&lt;"},0), "AC", "AD", "AE", "AF", "AG") &amp; ROW())</f>
        <v/>
      </c>
      <c r="AI241" s="56" t="str">
        <f aca="false">IF($X241="Not Significant","No Further Action Required",
IF($AH241="","",
IF(AND($AH241="Pass",$L241="0 - Passed "),"Analysis performed; no further action required.",
IF(AND($AH241="Fail",$L241="1 - Failed "),"Analysis performed; no further action required.",
IF(AND($AH241="Pass",$L241="2 - Limited In Use "),"Analysis performed; no further action required.",
IF(AND($AH241="Fail",$L241="3 - Adjusted "),"Analysis performed; no further action required.",
"Unit fails analysis; TSM determination required."))))))</f>
        <v/>
      </c>
      <c r="AJ241" s="58"/>
    </row>
    <row r="242" customFormat="false" ht="15" hidden="false" customHeight="false" outlineLevel="0" collapsed="false">
      <c r="A242" s="56"/>
      <c r="E242" s="57" t="str">
        <f aca="false">IF(AND($F242="",$G242=""),"",IF($G242="",$F242,HYPERLINK($G242,$F242)))</f>
        <v/>
      </c>
      <c r="H242" s="1" t="str">
        <f aca="false">IF($I242="","None Attached",IF(LEFT($I242,5)="https",HYPERLINK($I242,"Datasheet"),HYPERLINK(_xlfn.CONCAT("https://",$I242),"Datasheet")))</f>
        <v>None Attached</v>
      </c>
      <c r="M242" s="56"/>
      <c r="P242" s="58"/>
      <c r="Q242" s="1" t="n">
        <f aca="false">$M242-$N242</f>
        <v>0</v>
      </c>
      <c r="R242" s="56"/>
      <c r="T242" s="59" t="s">
        <v>15</v>
      </c>
      <c r="U242" s="1" t="n">
        <f aca="false">$S242-$R242</f>
        <v>0</v>
      </c>
      <c r="V242" s="1" t="n">
        <f aca="false">IF($T242="±",$Q242*2,$Q242)</f>
        <v>0</v>
      </c>
      <c r="W242" s="60" t="str">
        <f aca="false">IFERROR($U242/ABS($V242),"N/A")</f>
        <v>N/A</v>
      </c>
      <c r="X242" s="61" t="str">
        <f aca="false">IF(OR($W242="N/A",$R242="",$S242=""),"N/A",IF($W242&gt;=4,"Not Significant",IF($W242&gt;=2,"Semi-Significant","Significant")))</f>
        <v>N/A</v>
      </c>
      <c r="Z242" s="1" t="str">
        <f aca="false">IF($D242="Z540.1 w/data",0,"")</f>
        <v/>
      </c>
      <c r="AA242" s="1" t="e">
        <f aca="false">$Y242+$Q242+$Z242</f>
        <v>#VALUE!</v>
      </c>
      <c r="AB242" s="1" t="n">
        <f aca="false">$N242+$Q242</f>
        <v>0</v>
      </c>
      <c r="AC242" s="1" t="str">
        <f aca="false">IF($Y242="","",IF(AND($AA242&gt;=$R242,$AA242&lt;=$S242),"Pass","Fail"))</f>
        <v/>
      </c>
      <c r="AD242" s="1" t="str">
        <f aca="false">IF($Y242="","",IF($AA242&gt;$R242,"Pass","Fail"))</f>
        <v/>
      </c>
      <c r="AE242" s="1" t="str">
        <f aca="false">IF($Y242="","",IF($AA242&gt;=$R242,"Pass","Fail"))</f>
        <v/>
      </c>
      <c r="AF242" s="1" t="str">
        <f aca="false">IF($Y242="","",IF($AA242&lt;=$S242,"Pass","Fail"))</f>
        <v/>
      </c>
      <c r="AG242" s="1" t="str">
        <f aca="false">IF($Y242="","",IF($AA242&lt;$S242,"Pass","Fail"))</f>
        <v/>
      </c>
      <c r="AH242" s="23" t="str">
        <f aca="true">INDIRECT(CHOOSE(MATCH($T242,{"±","&gt;","≥","≤","&lt;"},0), "AC", "AD", "AE", "AF", "AG") &amp; ROW())</f>
        <v/>
      </c>
      <c r="AI242" s="56" t="str">
        <f aca="false">IF($X242="Not Significant","No Further Action Required",
IF($AH242="","",
IF(AND($AH242="Pass",$L242="0 - Passed "),"Analysis performed; no further action required.",
IF(AND($AH242="Fail",$L242="1 - Failed "),"Analysis performed; no further action required.",
IF(AND($AH242="Pass",$L242="2 - Limited In Use "),"Analysis performed; no further action required.",
IF(AND($AH242="Fail",$L242="3 - Adjusted "),"Analysis performed; no further action required.",
"Unit fails analysis; TSM determination required."))))))</f>
        <v/>
      </c>
      <c r="AJ242" s="58"/>
    </row>
    <row r="243" customFormat="false" ht="15" hidden="false" customHeight="false" outlineLevel="0" collapsed="false">
      <c r="A243" s="56"/>
      <c r="E243" s="57" t="str">
        <f aca="false">IF(AND($F243="",$G243=""),"",IF($G243="",$F243,HYPERLINK($G243,$F243)))</f>
        <v/>
      </c>
      <c r="H243" s="1" t="str">
        <f aca="false">IF($I243="","None Attached",IF(LEFT($I243,5)="https",HYPERLINK($I243,"Datasheet"),HYPERLINK(_xlfn.CONCAT("https://",$I243),"Datasheet")))</f>
        <v>None Attached</v>
      </c>
      <c r="M243" s="56"/>
      <c r="P243" s="58"/>
      <c r="Q243" s="1" t="n">
        <f aca="false">$M243-$N243</f>
        <v>0</v>
      </c>
      <c r="R243" s="56"/>
      <c r="T243" s="59" t="s">
        <v>15</v>
      </c>
      <c r="U243" s="1" t="n">
        <f aca="false">$S243-$R243</f>
        <v>0</v>
      </c>
      <c r="V243" s="1" t="n">
        <f aca="false">IF($T243="±",$Q243*2,$Q243)</f>
        <v>0</v>
      </c>
      <c r="W243" s="60" t="str">
        <f aca="false">IFERROR($U243/ABS($V243),"N/A")</f>
        <v>N/A</v>
      </c>
      <c r="X243" s="61" t="str">
        <f aca="false">IF(OR($W243="N/A",$R243="",$S243=""),"N/A",IF($W243&gt;=4,"Not Significant",IF($W243&gt;=2,"Semi-Significant","Significant")))</f>
        <v>N/A</v>
      </c>
      <c r="Z243" s="1" t="str">
        <f aca="false">IF($D243="Z540.1 w/data",0,"")</f>
        <v/>
      </c>
      <c r="AA243" s="1" t="e">
        <f aca="false">$Y243+$Q243+$Z243</f>
        <v>#VALUE!</v>
      </c>
      <c r="AB243" s="1" t="n">
        <f aca="false">$N243+$Q243</f>
        <v>0</v>
      </c>
      <c r="AC243" s="1" t="str">
        <f aca="false">IF($Y243="","",IF(AND($AA243&gt;=$R243,$AA243&lt;=$S243),"Pass","Fail"))</f>
        <v/>
      </c>
      <c r="AD243" s="1" t="str">
        <f aca="false">IF($Y243="","",IF($AA243&gt;$R243,"Pass","Fail"))</f>
        <v/>
      </c>
      <c r="AE243" s="1" t="str">
        <f aca="false">IF($Y243="","",IF($AA243&gt;=$R243,"Pass","Fail"))</f>
        <v/>
      </c>
      <c r="AF243" s="1" t="str">
        <f aca="false">IF($Y243="","",IF($AA243&lt;=$S243,"Pass","Fail"))</f>
        <v/>
      </c>
      <c r="AG243" s="1" t="str">
        <f aca="false">IF($Y243="","",IF($AA243&lt;$S243,"Pass","Fail"))</f>
        <v/>
      </c>
      <c r="AH243" s="23" t="str">
        <f aca="true">INDIRECT(CHOOSE(MATCH($T243,{"±","&gt;","≥","≤","&lt;"},0), "AC", "AD", "AE", "AF", "AG") &amp; ROW())</f>
        <v/>
      </c>
      <c r="AI243" s="56" t="str">
        <f aca="false">IF($X243="Not Significant","No Further Action Required",
IF($AH243="","",
IF(AND($AH243="Pass",$L243="0 - Passed "),"Analysis performed; no further action required.",
IF(AND($AH243="Fail",$L243="1 - Failed "),"Analysis performed; no further action required.",
IF(AND($AH243="Pass",$L243="2 - Limited In Use "),"Analysis performed; no further action required.",
IF(AND($AH243="Fail",$L243="3 - Adjusted "),"Analysis performed; no further action required.",
"Unit fails analysis; TSM determination required."))))))</f>
        <v/>
      </c>
      <c r="AJ243" s="58"/>
    </row>
    <row r="244" customFormat="false" ht="15" hidden="false" customHeight="false" outlineLevel="0" collapsed="false">
      <c r="A244" s="56"/>
      <c r="E244" s="57" t="str">
        <f aca="false">IF(AND($F244="",$G244=""),"",IF($G244="",$F244,HYPERLINK($G244,$F244)))</f>
        <v/>
      </c>
      <c r="H244" s="1" t="str">
        <f aca="false">IF($I244="","None Attached",IF(LEFT($I244,5)="https",HYPERLINK($I244,"Datasheet"),HYPERLINK(_xlfn.CONCAT("https://",$I244),"Datasheet")))</f>
        <v>None Attached</v>
      </c>
      <c r="M244" s="56"/>
      <c r="P244" s="58"/>
      <c r="Q244" s="1" t="n">
        <f aca="false">$M244-$N244</f>
        <v>0</v>
      </c>
      <c r="R244" s="56"/>
      <c r="T244" s="59" t="s">
        <v>15</v>
      </c>
      <c r="U244" s="1" t="n">
        <f aca="false">$S244-$R244</f>
        <v>0</v>
      </c>
      <c r="V244" s="1" t="n">
        <f aca="false">IF($T244="±",$Q244*2,$Q244)</f>
        <v>0</v>
      </c>
      <c r="W244" s="60" t="str">
        <f aca="false">IFERROR($U244/ABS($V244),"N/A")</f>
        <v>N/A</v>
      </c>
      <c r="X244" s="61" t="str">
        <f aca="false">IF(OR($W244="N/A",$R244="",$S244=""),"N/A",IF($W244&gt;=4,"Not Significant",IF($W244&gt;=2,"Semi-Significant","Significant")))</f>
        <v>N/A</v>
      </c>
      <c r="Z244" s="1" t="str">
        <f aca="false">IF($D244="Z540.1 w/data",0,"")</f>
        <v/>
      </c>
      <c r="AA244" s="1" t="e">
        <f aca="false">$Y244+$Q244+$Z244</f>
        <v>#VALUE!</v>
      </c>
      <c r="AB244" s="1" t="n">
        <f aca="false">$N244+$Q244</f>
        <v>0</v>
      </c>
      <c r="AC244" s="1" t="str">
        <f aca="false">IF($Y244="","",IF(AND($AA244&gt;=$R244,$AA244&lt;=$S244),"Pass","Fail"))</f>
        <v/>
      </c>
      <c r="AD244" s="1" t="str">
        <f aca="false">IF($Y244="","",IF($AA244&gt;$R244,"Pass","Fail"))</f>
        <v/>
      </c>
      <c r="AE244" s="1" t="str">
        <f aca="false">IF($Y244="","",IF($AA244&gt;=$R244,"Pass","Fail"))</f>
        <v/>
      </c>
      <c r="AF244" s="1" t="str">
        <f aca="false">IF($Y244="","",IF($AA244&lt;=$S244,"Pass","Fail"))</f>
        <v/>
      </c>
      <c r="AG244" s="1" t="str">
        <f aca="false">IF($Y244="","",IF($AA244&lt;$S244,"Pass","Fail"))</f>
        <v/>
      </c>
      <c r="AH244" s="23" t="str">
        <f aca="true">INDIRECT(CHOOSE(MATCH($T244,{"±","&gt;","≥","≤","&lt;"},0), "AC", "AD", "AE", "AF", "AG") &amp; ROW())</f>
        <v/>
      </c>
      <c r="AI244" s="56" t="str">
        <f aca="false">IF($X244="Not Significant","No Further Action Required",
IF($AH244="","",
IF(AND($AH244="Pass",$L244="0 - Passed "),"Analysis performed; no further action required.",
IF(AND($AH244="Fail",$L244="1 - Failed "),"Analysis performed; no further action required.",
IF(AND($AH244="Pass",$L244="2 - Limited In Use "),"Analysis performed; no further action required.",
IF(AND($AH244="Fail",$L244="3 - Adjusted "),"Analysis performed; no further action required.",
"Unit fails analysis; TSM determination required."))))))</f>
        <v/>
      </c>
      <c r="AJ244" s="58"/>
    </row>
    <row r="245" customFormat="false" ht="15" hidden="false" customHeight="false" outlineLevel="0" collapsed="false">
      <c r="A245" s="56"/>
      <c r="E245" s="57" t="str">
        <f aca="false">IF(AND($F245="",$G245=""),"",IF($G245="",$F245,HYPERLINK($G245,$F245)))</f>
        <v/>
      </c>
      <c r="H245" s="1" t="str">
        <f aca="false">IF($I245="","None Attached",IF(LEFT($I245,5)="https",HYPERLINK($I245,"Datasheet"),HYPERLINK(_xlfn.CONCAT("https://",$I245),"Datasheet")))</f>
        <v>None Attached</v>
      </c>
      <c r="M245" s="56"/>
      <c r="P245" s="58"/>
      <c r="Q245" s="1" t="n">
        <f aca="false">$M245-$N245</f>
        <v>0</v>
      </c>
      <c r="R245" s="56"/>
      <c r="T245" s="59" t="s">
        <v>15</v>
      </c>
      <c r="U245" s="1" t="n">
        <f aca="false">$S245-$R245</f>
        <v>0</v>
      </c>
      <c r="V245" s="1" t="n">
        <f aca="false">IF($T245="±",$Q245*2,$Q245)</f>
        <v>0</v>
      </c>
      <c r="W245" s="60" t="str">
        <f aca="false">IFERROR($U245/ABS($V245),"N/A")</f>
        <v>N/A</v>
      </c>
      <c r="X245" s="61" t="str">
        <f aca="false">IF(OR($W245="N/A",$R245="",$S245=""),"N/A",IF($W245&gt;=4,"Not Significant",IF($W245&gt;=2,"Semi-Significant","Significant")))</f>
        <v>N/A</v>
      </c>
      <c r="Z245" s="1" t="str">
        <f aca="false">IF($D245="Z540.1 w/data",0,"")</f>
        <v/>
      </c>
      <c r="AA245" s="1" t="e">
        <f aca="false">$Y245+$Q245+$Z245</f>
        <v>#VALUE!</v>
      </c>
      <c r="AB245" s="1" t="n">
        <f aca="false">$N245+$Q245</f>
        <v>0</v>
      </c>
      <c r="AC245" s="1" t="str">
        <f aca="false">IF($Y245="","",IF(AND($AA245&gt;=$R245,$AA245&lt;=$S245),"Pass","Fail"))</f>
        <v/>
      </c>
      <c r="AD245" s="1" t="str">
        <f aca="false">IF($Y245="","",IF($AA245&gt;$R245,"Pass","Fail"))</f>
        <v/>
      </c>
      <c r="AE245" s="1" t="str">
        <f aca="false">IF($Y245="","",IF($AA245&gt;=$R245,"Pass","Fail"))</f>
        <v/>
      </c>
      <c r="AF245" s="1" t="str">
        <f aca="false">IF($Y245="","",IF($AA245&lt;=$S245,"Pass","Fail"))</f>
        <v/>
      </c>
      <c r="AG245" s="1" t="str">
        <f aca="false">IF($Y245="","",IF($AA245&lt;$S245,"Pass","Fail"))</f>
        <v/>
      </c>
      <c r="AH245" s="23" t="str">
        <f aca="true">INDIRECT(CHOOSE(MATCH($T245,{"±","&gt;","≥","≤","&lt;"},0), "AC", "AD", "AE", "AF", "AG") &amp; ROW())</f>
        <v/>
      </c>
      <c r="AI245" s="56" t="str">
        <f aca="false">IF($X245="Not Significant","No Further Action Required",
IF($AH245="","",
IF(AND($AH245="Pass",$L245="0 - Passed "),"Analysis performed; no further action required.",
IF(AND($AH245="Fail",$L245="1 - Failed "),"Analysis performed; no further action required.",
IF(AND($AH245="Pass",$L245="2 - Limited In Use "),"Analysis performed; no further action required.",
IF(AND($AH245="Fail",$L245="3 - Adjusted "),"Analysis performed; no further action required.",
"Unit fails analysis; TSM determination required."))))))</f>
        <v/>
      </c>
      <c r="AJ245" s="58"/>
    </row>
    <row r="246" customFormat="false" ht="15" hidden="false" customHeight="false" outlineLevel="0" collapsed="false">
      <c r="A246" s="56"/>
      <c r="E246" s="57" t="str">
        <f aca="false">IF(AND($F246="",$G246=""),"",IF($G246="",$F246,HYPERLINK($G246,$F246)))</f>
        <v/>
      </c>
      <c r="H246" s="1" t="str">
        <f aca="false">IF($I246="","None Attached",IF(LEFT($I246,5)="https",HYPERLINK($I246,"Datasheet"),HYPERLINK(_xlfn.CONCAT("https://",$I246),"Datasheet")))</f>
        <v>None Attached</v>
      </c>
      <c r="M246" s="56"/>
      <c r="P246" s="58"/>
      <c r="Q246" s="1" t="n">
        <f aca="false">$M246-$N246</f>
        <v>0</v>
      </c>
      <c r="R246" s="56"/>
      <c r="T246" s="59" t="s">
        <v>15</v>
      </c>
      <c r="U246" s="1" t="n">
        <f aca="false">$S246-$R246</f>
        <v>0</v>
      </c>
      <c r="V246" s="1" t="n">
        <f aca="false">IF($T246="±",$Q246*2,$Q246)</f>
        <v>0</v>
      </c>
      <c r="W246" s="60" t="str">
        <f aca="false">IFERROR($U246/ABS($V246),"N/A")</f>
        <v>N/A</v>
      </c>
      <c r="X246" s="61" t="str">
        <f aca="false">IF(OR($W246="N/A",$R246="",$S246=""),"N/A",IF($W246&gt;=4,"Not Significant",IF($W246&gt;=2,"Semi-Significant","Significant")))</f>
        <v>N/A</v>
      </c>
      <c r="Z246" s="1" t="str">
        <f aca="false">IF($D246="Z540.1 w/data",0,"")</f>
        <v/>
      </c>
      <c r="AA246" s="1" t="e">
        <f aca="false">$Y246+$Q246+$Z246</f>
        <v>#VALUE!</v>
      </c>
      <c r="AB246" s="1" t="n">
        <f aca="false">$N246+$Q246</f>
        <v>0</v>
      </c>
      <c r="AC246" s="1" t="str">
        <f aca="false">IF($Y246="","",IF(AND($AA246&gt;=$R246,$AA246&lt;=$S246),"Pass","Fail"))</f>
        <v/>
      </c>
      <c r="AD246" s="1" t="str">
        <f aca="false">IF($Y246="","",IF($AA246&gt;$R246,"Pass","Fail"))</f>
        <v/>
      </c>
      <c r="AE246" s="1" t="str">
        <f aca="false">IF($Y246="","",IF($AA246&gt;=$R246,"Pass","Fail"))</f>
        <v/>
      </c>
      <c r="AF246" s="1" t="str">
        <f aca="false">IF($Y246="","",IF($AA246&lt;=$S246,"Pass","Fail"))</f>
        <v/>
      </c>
      <c r="AG246" s="1" t="str">
        <f aca="false">IF($Y246="","",IF($AA246&lt;$S246,"Pass","Fail"))</f>
        <v/>
      </c>
      <c r="AH246" s="23" t="str">
        <f aca="true">INDIRECT(CHOOSE(MATCH($T246,{"±","&gt;","≥","≤","&lt;"},0), "AC", "AD", "AE", "AF", "AG") &amp; ROW())</f>
        <v/>
      </c>
      <c r="AI246" s="56" t="str">
        <f aca="false">IF($X246="Not Significant","No Further Action Required",
IF($AH246="","",
IF(AND($AH246="Pass",$L246="0 - Passed "),"Analysis performed; no further action required.",
IF(AND($AH246="Fail",$L246="1 - Failed "),"Analysis performed; no further action required.",
IF(AND($AH246="Pass",$L246="2 - Limited In Use "),"Analysis performed; no further action required.",
IF(AND($AH246="Fail",$L246="3 - Adjusted "),"Analysis performed; no further action required.",
"Unit fails analysis; TSM determination required."))))))</f>
        <v/>
      </c>
      <c r="AJ246" s="58"/>
    </row>
    <row r="247" customFormat="false" ht="15" hidden="false" customHeight="false" outlineLevel="0" collapsed="false">
      <c r="A247" s="56"/>
      <c r="E247" s="57" t="str">
        <f aca="false">IF(AND($F247="",$G247=""),"",IF($G247="",$F247,HYPERLINK($G247,$F247)))</f>
        <v/>
      </c>
      <c r="H247" s="1" t="str">
        <f aca="false">IF($I247="","None Attached",IF(LEFT($I247,5)="https",HYPERLINK($I247,"Datasheet"),HYPERLINK(_xlfn.CONCAT("https://",$I247),"Datasheet")))</f>
        <v>None Attached</v>
      </c>
      <c r="M247" s="56"/>
      <c r="P247" s="58"/>
      <c r="Q247" s="1" t="n">
        <f aca="false">$M247-$N247</f>
        <v>0</v>
      </c>
      <c r="R247" s="56"/>
      <c r="T247" s="59" t="s">
        <v>15</v>
      </c>
      <c r="U247" s="1" t="n">
        <f aca="false">$S247-$R247</f>
        <v>0</v>
      </c>
      <c r="V247" s="1" t="n">
        <f aca="false">IF($T247="±",$Q247*2,$Q247)</f>
        <v>0</v>
      </c>
      <c r="W247" s="60" t="str">
        <f aca="false">IFERROR($U247/ABS($V247),"N/A")</f>
        <v>N/A</v>
      </c>
      <c r="X247" s="61" t="str">
        <f aca="false">IF(OR($W247="N/A",$R247="",$S247=""),"N/A",IF($W247&gt;=4,"Not Significant",IF($W247&gt;=2,"Semi-Significant","Significant")))</f>
        <v>N/A</v>
      </c>
      <c r="Z247" s="1" t="str">
        <f aca="false">IF($D247="Z540.1 w/data",0,"")</f>
        <v/>
      </c>
      <c r="AA247" s="1" t="e">
        <f aca="false">$Y247+$Q247+$Z247</f>
        <v>#VALUE!</v>
      </c>
      <c r="AB247" s="1" t="n">
        <f aca="false">$N247+$Q247</f>
        <v>0</v>
      </c>
      <c r="AC247" s="1" t="str">
        <f aca="false">IF($Y247="","",IF(AND($AA247&gt;=$R247,$AA247&lt;=$S247),"Pass","Fail"))</f>
        <v/>
      </c>
      <c r="AD247" s="1" t="str">
        <f aca="false">IF($Y247="","",IF($AA247&gt;$R247,"Pass","Fail"))</f>
        <v/>
      </c>
      <c r="AE247" s="1" t="str">
        <f aca="false">IF($Y247="","",IF($AA247&gt;=$R247,"Pass","Fail"))</f>
        <v/>
      </c>
      <c r="AF247" s="1" t="str">
        <f aca="false">IF($Y247="","",IF($AA247&lt;=$S247,"Pass","Fail"))</f>
        <v/>
      </c>
      <c r="AG247" s="1" t="str">
        <f aca="false">IF($Y247="","",IF($AA247&lt;$S247,"Pass","Fail"))</f>
        <v/>
      </c>
      <c r="AH247" s="23" t="str">
        <f aca="true">INDIRECT(CHOOSE(MATCH($T247,{"±","&gt;","≥","≤","&lt;"},0), "AC", "AD", "AE", "AF", "AG") &amp; ROW())</f>
        <v/>
      </c>
      <c r="AI247" s="56" t="str">
        <f aca="false">IF($X247="Not Significant","No Further Action Required",
IF($AH247="","",
IF(AND($AH247="Pass",$L247="0 - Passed "),"Analysis performed; no further action required.",
IF(AND($AH247="Fail",$L247="1 - Failed "),"Analysis performed; no further action required.",
IF(AND($AH247="Pass",$L247="2 - Limited In Use "),"Analysis performed; no further action required.",
IF(AND($AH247="Fail",$L247="3 - Adjusted "),"Analysis performed; no further action required.",
"Unit fails analysis; TSM determination required."))))))</f>
        <v/>
      </c>
      <c r="AJ247" s="58"/>
    </row>
    <row r="248" customFormat="false" ht="15" hidden="false" customHeight="false" outlineLevel="0" collapsed="false">
      <c r="A248" s="56"/>
      <c r="E248" s="57" t="str">
        <f aca="false">IF(AND($F248="",$G248=""),"",IF($G248="",$F248,HYPERLINK($G248,$F248)))</f>
        <v/>
      </c>
      <c r="H248" s="1" t="str">
        <f aca="false">IF($I248="","None Attached",IF(LEFT($I248,5)="https",HYPERLINK($I248,"Datasheet"),HYPERLINK(_xlfn.CONCAT("https://",$I248),"Datasheet")))</f>
        <v>None Attached</v>
      </c>
      <c r="M248" s="56"/>
      <c r="P248" s="58"/>
      <c r="Q248" s="1" t="n">
        <f aca="false">$M248-$N248</f>
        <v>0</v>
      </c>
      <c r="R248" s="56"/>
      <c r="T248" s="59" t="s">
        <v>15</v>
      </c>
      <c r="U248" s="1" t="n">
        <f aca="false">$S248-$R248</f>
        <v>0</v>
      </c>
      <c r="V248" s="1" t="n">
        <f aca="false">IF($T248="±",$Q248*2,$Q248)</f>
        <v>0</v>
      </c>
      <c r="W248" s="60" t="str">
        <f aca="false">IFERROR($U248/ABS($V248),"N/A")</f>
        <v>N/A</v>
      </c>
      <c r="X248" s="61" t="str">
        <f aca="false">IF(OR($W248="N/A",$R248="",$S248=""),"N/A",IF($W248&gt;=4,"Not Significant",IF($W248&gt;=2,"Semi-Significant","Significant")))</f>
        <v>N/A</v>
      </c>
      <c r="Z248" s="1" t="str">
        <f aca="false">IF($D248="Z540.1 w/data",0,"")</f>
        <v/>
      </c>
      <c r="AA248" s="1" t="e">
        <f aca="false">$Y248+$Q248+$Z248</f>
        <v>#VALUE!</v>
      </c>
      <c r="AB248" s="1" t="n">
        <f aca="false">$N248+$Q248</f>
        <v>0</v>
      </c>
      <c r="AC248" s="1" t="str">
        <f aca="false">IF($Y248="","",IF(AND($AA248&gt;=$R248,$AA248&lt;=$S248),"Pass","Fail"))</f>
        <v/>
      </c>
      <c r="AD248" s="1" t="str">
        <f aca="false">IF($Y248="","",IF($AA248&gt;$R248,"Pass","Fail"))</f>
        <v/>
      </c>
      <c r="AE248" s="1" t="str">
        <f aca="false">IF($Y248="","",IF($AA248&gt;=$R248,"Pass","Fail"))</f>
        <v/>
      </c>
      <c r="AF248" s="1" t="str">
        <f aca="false">IF($Y248="","",IF($AA248&lt;=$S248,"Pass","Fail"))</f>
        <v/>
      </c>
      <c r="AG248" s="1" t="str">
        <f aca="false">IF($Y248="","",IF($AA248&lt;$S248,"Pass","Fail"))</f>
        <v/>
      </c>
      <c r="AH248" s="23" t="str">
        <f aca="true">INDIRECT(CHOOSE(MATCH($T248,{"±","&gt;","≥","≤","&lt;"},0), "AC", "AD", "AE", "AF", "AG") &amp; ROW())</f>
        <v/>
      </c>
      <c r="AI248" s="56" t="str">
        <f aca="false">IF($X248="Not Significant","No Further Action Required",
IF($AH248="","",
IF(AND($AH248="Pass",$L248="0 - Passed "),"Analysis performed; no further action required.",
IF(AND($AH248="Fail",$L248="1 - Failed "),"Analysis performed; no further action required.",
IF(AND($AH248="Pass",$L248="2 - Limited In Use "),"Analysis performed; no further action required.",
IF(AND($AH248="Fail",$L248="3 - Adjusted "),"Analysis performed; no further action required.",
"Unit fails analysis; TSM determination required."))))))</f>
        <v/>
      </c>
      <c r="AJ248" s="58"/>
    </row>
    <row r="249" customFormat="false" ht="15" hidden="false" customHeight="false" outlineLevel="0" collapsed="false">
      <c r="A249" s="56"/>
      <c r="E249" s="57" t="str">
        <f aca="false">IF(AND($F249="",$G249=""),"",IF($G249="",$F249,HYPERLINK($G249,$F249)))</f>
        <v/>
      </c>
      <c r="H249" s="1" t="str">
        <f aca="false">IF($I249="","None Attached",IF(LEFT($I249,5)="https",HYPERLINK($I249,"Datasheet"),HYPERLINK(_xlfn.CONCAT("https://",$I249),"Datasheet")))</f>
        <v>None Attached</v>
      </c>
      <c r="M249" s="56"/>
      <c r="P249" s="58"/>
      <c r="Q249" s="1" t="n">
        <f aca="false">$M249-$N249</f>
        <v>0</v>
      </c>
      <c r="R249" s="56"/>
      <c r="T249" s="59" t="s">
        <v>15</v>
      </c>
      <c r="U249" s="1" t="n">
        <f aca="false">$S249-$R249</f>
        <v>0</v>
      </c>
      <c r="V249" s="1" t="n">
        <f aca="false">IF($T249="±",$Q249*2,$Q249)</f>
        <v>0</v>
      </c>
      <c r="W249" s="60" t="str">
        <f aca="false">IFERROR($U249/ABS($V249),"N/A")</f>
        <v>N/A</v>
      </c>
      <c r="X249" s="61" t="str">
        <f aca="false">IF(OR($W249="N/A",$R249="",$S249=""),"N/A",IF($W249&gt;=4,"Not Significant",IF($W249&gt;=2,"Semi-Significant","Significant")))</f>
        <v>N/A</v>
      </c>
      <c r="Z249" s="1" t="str">
        <f aca="false">IF($D249="Z540.1 w/data",0,"")</f>
        <v/>
      </c>
      <c r="AA249" s="1" t="e">
        <f aca="false">$Y249+$Q249+$Z249</f>
        <v>#VALUE!</v>
      </c>
      <c r="AB249" s="1" t="n">
        <f aca="false">$N249+$Q249</f>
        <v>0</v>
      </c>
      <c r="AC249" s="1" t="str">
        <f aca="false">IF($Y249="","",IF(AND($AA249&gt;=$R249,$AA249&lt;=$S249),"Pass","Fail"))</f>
        <v/>
      </c>
      <c r="AD249" s="1" t="str">
        <f aca="false">IF($Y249="","",IF($AA249&gt;$R249,"Pass","Fail"))</f>
        <v/>
      </c>
      <c r="AE249" s="1" t="str">
        <f aca="false">IF($Y249="","",IF($AA249&gt;=$R249,"Pass","Fail"))</f>
        <v/>
      </c>
      <c r="AF249" s="1" t="str">
        <f aca="false">IF($Y249="","",IF($AA249&lt;=$S249,"Pass","Fail"))</f>
        <v/>
      </c>
      <c r="AG249" s="1" t="str">
        <f aca="false">IF($Y249="","",IF($AA249&lt;$S249,"Pass","Fail"))</f>
        <v/>
      </c>
      <c r="AH249" s="23" t="str">
        <f aca="true">INDIRECT(CHOOSE(MATCH($T249,{"±","&gt;","≥","≤","&lt;"},0), "AC", "AD", "AE", "AF", "AG") &amp; ROW())</f>
        <v/>
      </c>
      <c r="AI249" s="56" t="str">
        <f aca="false">IF($X249="Not Significant","No Further Action Required",
IF($AH249="","",
IF(AND($AH249="Pass",$L249="0 - Passed "),"Analysis performed; no further action required.",
IF(AND($AH249="Fail",$L249="1 - Failed "),"Analysis performed; no further action required.",
IF(AND($AH249="Pass",$L249="2 - Limited In Use "),"Analysis performed; no further action required.",
IF(AND($AH249="Fail",$L249="3 - Adjusted "),"Analysis performed; no further action required.",
"Unit fails analysis; TSM determination required."))))))</f>
        <v/>
      </c>
      <c r="AJ249" s="58"/>
    </row>
    <row r="250" customFormat="false" ht="15" hidden="false" customHeight="false" outlineLevel="0" collapsed="false">
      <c r="A250" s="56"/>
      <c r="E250" s="57" t="str">
        <f aca="false">IF(AND($F250="",$G250=""),"",IF($G250="",$F250,HYPERLINK($G250,$F250)))</f>
        <v/>
      </c>
      <c r="H250" s="1" t="str">
        <f aca="false">IF($I250="","None Attached",IF(LEFT($I250,5)="https",HYPERLINK($I250,"Datasheet"),HYPERLINK(_xlfn.CONCAT("https://",$I250),"Datasheet")))</f>
        <v>None Attached</v>
      </c>
      <c r="M250" s="56"/>
      <c r="P250" s="58"/>
      <c r="Q250" s="1" t="n">
        <f aca="false">$M250-$N250</f>
        <v>0</v>
      </c>
      <c r="R250" s="56"/>
      <c r="T250" s="59" t="s">
        <v>15</v>
      </c>
      <c r="U250" s="1" t="n">
        <f aca="false">$S250-$R250</f>
        <v>0</v>
      </c>
      <c r="V250" s="1" t="n">
        <f aca="false">IF($T250="±",$Q250*2,$Q250)</f>
        <v>0</v>
      </c>
      <c r="W250" s="60" t="str">
        <f aca="false">IFERROR($U250/ABS($V250),"N/A")</f>
        <v>N/A</v>
      </c>
      <c r="X250" s="61" t="str">
        <f aca="false">IF(OR($W250="N/A",$R250="",$S250=""),"N/A",IF($W250&gt;=4,"Not Significant",IF($W250&gt;=2,"Semi-Significant","Significant")))</f>
        <v>N/A</v>
      </c>
      <c r="Z250" s="1" t="str">
        <f aca="false">IF($D250="Z540.1 w/data",0,"")</f>
        <v/>
      </c>
      <c r="AA250" s="1" t="e">
        <f aca="false">$Y250+$Q250+$Z250</f>
        <v>#VALUE!</v>
      </c>
      <c r="AB250" s="1" t="n">
        <f aca="false">$N250+$Q250</f>
        <v>0</v>
      </c>
      <c r="AC250" s="1" t="str">
        <f aca="false">IF($Y250="","",IF(AND($AA250&gt;=$R250,$AA250&lt;=$S250),"Pass","Fail"))</f>
        <v/>
      </c>
      <c r="AD250" s="1" t="str">
        <f aca="false">IF($Y250="","",IF($AA250&gt;$R250,"Pass","Fail"))</f>
        <v/>
      </c>
      <c r="AE250" s="1" t="str">
        <f aca="false">IF($Y250="","",IF($AA250&gt;=$R250,"Pass","Fail"))</f>
        <v/>
      </c>
      <c r="AF250" s="1" t="str">
        <f aca="false">IF($Y250="","",IF($AA250&lt;=$S250,"Pass","Fail"))</f>
        <v/>
      </c>
      <c r="AG250" s="1" t="str">
        <f aca="false">IF($Y250="","",IF($AA250&lt;$S250,"Pass","Fail"))</f>
        <v/>
      </c>
      <c r="AH250" s="23" t="str">
        <f aca="true">INDIRECT(CHOOSE(MATCH($T250,{"±","&gt;","≥","≤","&lt;"},0), "AC", "AD", "AE", "AF", "AG") &amp; ROW())</f>
        <v/>
      </c>
      <c r="AI250" s="56" t="str">
        <f aca="false">IF($X250="Not Significant","No Further Action Required",
IF($AH250="","",
IF(AND($AH250="Pass",$L250="0 - Passed "),"Analysis performed; no further action required.",
IF(AND($AH250="Fail",$L250="1 - Failed "),"Analysis performed; no further action required.",
IF(AND($AH250="Pass",$L250="2 - Limited In Use "),"Analysis performed; no further action required.",
IF(AND($AH250="Fail",$L250="3 - Adjusted "),"Analysis performed; no further action required.",
"Unit fails analysis; TSM determination required."))))))</f>
        <v/>
      </c>
      <c r="AJ250" s="58"/>
    </row>
    <row r="251" customFormat="false" ht="15" hidden="false" customHeight="false" outlineLevel="0" collapsed="false">
      <c r="A251" s="56"/>
      <c r="E251" s="57" t="str">
        <f aca="false">IF(AND($F251="",$G251=""),"",IF($G251="",$F251,HYPERLINK($G251,$F251)))</f>
        <v/>
      </c>
      <c r="H251" s="1" t="str">
        <f aca="false">IF($I251="","None Attached",IF(LEFT($I251,5)="https",HYPERLINK($I251,"Datasheet"),HYPERLINK(_xlfn.CONCAT("https://",$I251),"Datasheet")))</f>
        <v>None Attached</v>
      </c>
      <c r="M251" s="56"/>
      <c r="P251" s="58"/>
      <c r="Q251" s="1" t="n">
        <f aca="false">$M251-$N251</f>
        <v>0</v>
      </c>
      <c r="R251" s="56"/>
      <c r="T251" s="59" t="s">
        <v>15</v>
      </c>
      <c r="U251" s="1" t="n">
        <f aca="false">$S251-$R251</f>
        <v>0</v>
      </c>
      <c r="V251" s="1" t="n">
        <f aca="false">IF($T251="±",$Q251*2,$Q251)</f>
        <v>0</v>
      </c>
      <c r="W251" s="60" t="str">
        <f aca="false">IFERROR($U251/ABS($V251),"N/A")</f>
        <v>N/A</v>
      </c>
      <c r="X251" s="61" t="str">
        <f aca="false">IF(OR($W251="N/A",$R251="",$S251=""),"N/A",IF($W251&gt;=4,"Not Significant",IF($W251&gt;=2,"Semi-Significant","Significant")))</f>
        <v>N/A</v>
      </c>
      <c r="Z251" s="1" t="str">
        <f aca="false">IF($D251="Z540.1 w/data",0,"")</f>
        <v/>
      </c>
      <c r="AA251" s="1" t="e">
        <f aca="false">$Y251+$Q251+$Z251</f>
        <v>#VALUE!</v>
      </c>
      <c r="AB251" s="1" t="n">
        <f aca="false">$N251+$Q251</f>
        <v>0</v>
      </c>
      <c r="AC251" s="1" t="str">
        <f aca="false">IF($Y251="","",IF(AND($AA251&gt;=$R251,$AA251&lt;=$S251),"Pass","Fail"))</f>
        <v/>
      </c>
      <c r="AD251" s="1" t="str">
        <f aca="false">IF($Y251="","",IF($AA251&gt;$R251,"Pass","Fail"))</f>
        <v/>
      </c>
      <c r="AE251" s="1" t="str">
        <f aca="false">IF($Y251="","",IF($AA251&gt;=$R251,"Pass","Fail"))</f>
        <v/>
      </c>
      <c r="AF251" s="1" t="str">
        <f aca="false">IF($Y251="","",IF($AA251&lt;=$S251,"Pass","Fail"))</f>
        <v/>
      </c>
      <c r="AG251" s="1" t="str">
        <f aca="false">IF($Y251="","",IF($AA251&lt;$S251,"Pass","Fail"))</f>
        <v/>
      </c>
      <c r="AH251" s="23" t="str">
        <f aca="true">INDIRECT(CHOOSE(MATCH($T251,{"±","&gt;","≥","≤","&lt;"},0), "AC", "AD", "AE", "AF", "AG") &amp; ROW())</f>
        <v/>
      </c>
      <c r="AI251" s="56" t="str">
        <f aca="false">IF($X251="Not Significant","No Further Action Required",
IF($AH251="","",
IF(AND($AH251="Pass",$L251="0 - Passed "),"Analysis performed; no further action required.",
IF(AND($AH251="Fail",$L251="1 - Failed "),"Analysis performed; no further action required.",
IF(AND($AH251="Pass",$L251="2 - Limited In Use "),"Analysis performed; no further action required.",
IF(AND($AH251="Fail",$L251="3 - Adjusted "),"Analysis performed; no further action required.",
"Unit fails analysis; TSM determination required."))))))</f>
        <v/>
      </c>
      <c r="AJ251" s="58"/>
    </row>
    <row r="252" customFormat="false" ht="15" hidden="false" customHeight="false" outlineLevel="0" collapsed="false">
      <c r="A252" s="56"/>
      <c r="E252" s="57" t="str">
        <f aca="false">IF(AND($F252="",$G252=""),"",IF($G252="",$F252,HYPERLINK($G252,$F252)))</f>
        <v/>
      </c>
      <c r="H252" s="1" t="str">
        <f aca="false">IF($I252="","None Attached",IF(LEFT($I252,5)="https",HYPERLINK($I252,"Datasheet"),HYPERLINK(_xlfn.CONCAT("https://",$I252),"Datasheet")))</f>
        <v>None Attached</v>
      </c>
      <c r="M252" s="56"/>
      <c r="P252" s="58"/>
      <c r="Q252" s="1" t="n">
        <f aca="false">$M252-$N252</f>
        <v>0</v>
      </c>
      <c r="R252" s="56"/>
      <c r="T252" s="59" t="s">
        <v>15</v>
      </c>
      <c r="U252" s="1" t="n">
        <f aca="false">$S252-$R252</f>
        <v>0</v>
      </c>
      <c r="V252" s="1" t="n">
        <f aca="false">IF($T252="±",$Q252*2,$Q252)</f>
        <v>0</v>
      </c>
      <c r="W252" s="60" t="str">
        <f aca="false">IFERROR($U252/ABS($V252),"N/A")</f>
        <v>N/A</v>
      </c>
      <c r="X252" s="61" t="str">
        <f aca="false">IF(OR($W252="N/A",$R252="",$S252=""),"N/A",IF($W252&gt;=4,"Not Significant",IF($W252&gt;=2,"Semi-Significant","Significant")))</f>
        <v>N/A</v>
      </c>
      <c r="Z252" s="1" t="str">
        <f aca="false">IF($D252="Z540.1 w/data",0,"")</f>
        <v/>
      </c>
      <c r="AA252" s="1" t="e">
        <f aca="false">$Y252+$Q252+$Z252</f>
        <v>#VALUE!</v>
      </c>
      <c r="AB252" s="1" t="n">
        <f aca="false">$N252+$Q252</f>
        <v>0</v>
      </c>
      <c r="AC252" s="1" t="str">
        <f aca="false">IF($Y252="","",IF(AND($AA252&gt;=$R252,$AA252&lt;=$S252),"Pass","Fail"))</f>
        <v/>
      </c>
      <c r="AD252" s="1" t="str">
        <f aca="false">IF($Y252="","",IF($AA252&gt;$R252,"Pass","Fail"))</f>
        <v/>
      </c>
      <c r="AE252" s="1" t="str">
        <f aca="false">IF($Y252="","",IF($AA252&gt;=$R252,"Pass","Fail"))</f>
        <v/>
      </c>
      <c r="AF252" s="1" t="str">
        <f aca="false">IF($Y252="","",IF($AA252&lt;=$S252,"Pass","Fail"))</f>
        <v/>
      </c>
      <c r="AG252" s="1" t="str">
        <f aca="false">IF($Y252="","",IF($AA252&lt;$S252,"Pass","Fail"))</f>
        <v/>
      </c>
      <c r="AH252" s="23" t="str">
        <f aca="true">INDIRECT(CHOOSE(MATCH($T252,{"±","&gt;","≥","≤","&lt;"},0), "AC", "AD", "AE", "AF", "AG") &amp; ROW())</f>
        <v/>
      </c>
      <c r="AI252" s="56" t="str">
        <f aca="false">IF($X252="Not Significant","No Further Action Required",
IF($AH252="","",
IF(AND($AH252="Pass",$L252="0 - Passed "),"Analysis performed; no further action required.",
IF(AND($AH252="Fail",$L252="1 - Failed "),"Analysis performed; no further action required.",
IF(AND($AH252="Pass",$L252="2 - Limited In Use "),"Analysis performed; no further action required.",
IF(AND($AH252="Fail",$L252="3 - Adjusted "),"Analysis performed; no further action required.",
"Unit fails analysis; TSM determination required."))))))</f>
        <v/>
      </c>
      <c r="AJ252" s="58"/>
    </row>
    <row r="253" customFormat="false" ht="15" hidden="false" customHeight="false" outlineLevel="0" collapsed="false">
      <c r="A253" s="56"/>
      <c r="E253" s="57" t="str">
        <f aca="false">IF(AND($F253="",$G253=""),"",IF($G253="",$F253,HYPERLINK($G253,$F253)))</f>
        <v/>
      </c>
      <c r="H253" s="1" t="str">
        <f aca="false">IF($I253="","None Attached",IF(LEFT($I253,5)="https",HYPERLINK($I253,"Datasheet"),HYPERLINK(_xlfn.CONCAT("https://",$I253),"Datasheet")))</f>
        <v>None Attached</v>
      </c>
      <c r="M253" s="56"/>
      <c r="P253" s="58"/>
      <c r="Q253" s="1" t="n">
        <f aca="false">$M253-$N253</f>
        <v>0</v>
      </c>
      <c r="R253" s="56"/>
      <c r="T253" s="59" t="s">
        <v>15</v>
      </c>
      <c r="U253" s="1" t="n">
        <f aca="false">$S253-$R253</f>
        <v>0</v>
      </c>
      <c r="V253" s="1" t="n">
        <f aca="false">IF($T253="±",$Q253*2,$Q253)</f>
        <v>0</v>
      </c>
      <c r="W253" s="60" t="str">
        <f aca="false">IFERROR($U253/ABS($V253),"N/A")</f>
        <v>N/A</v>
      </c>
      <c r="X253" s="61" t="str">
        <f aca="false">IF(OR($W253="N/A",$R253="",$S253=""),"N/A",IF($W253&gt;=4,"Not Significant",IF($W253&gt;=2,"Semi-Significant","Significant")))</f>
        <v>N/A</v>
      </c>
      <c r="Z253" s="1" t="str">
        <f aca="false">IF($D253="Z540.1 w/data",0,"")</f>
        <v/>
      </c>
      <c r="AA253" s="1" t="e">
        <f aca="false">$Y253+$Q253+$Z253</f>
        <v>#VALUE!</v>
      </c>
      <c r="AB253" s="1" t="n">
        <f aca="false">$N253+$Q253</f>
        <v>0</v>
      </c>
      <c r="AC253" s="1" t="str">
        <f aca="false">IF($Y253="","",IF(AND($AA253&gt;=$R253,$AA253&lt;=$S253),"Pass","Fail"))</f>
        <v/>
      </c>
      <c r="AD253" s="1" t="str">
        <f aca="false">IF($Y253="","",IF($AA253&gt;$R253,"Pass","Fail"))</f>
        <v/>
      </c>
      <c r="AE253" s="1" t="str">
        <f aca="false">IF($Y253="","",IF($AA253&gt;=$R253,"Pass","Fail"))</f>
        <v/>
      </c>
      <c r="AF253" s="1" t="str">
        <f aca="false">IF($Y253="","",IF($AA253&lt;=$S253,"Pass","Fail"))</f>
        <v/>
      </c>
      <c r="AG253" s="1" t="str">
        <f aca="false">IF($Y253="","",IF($AA253&lt;$S253,"Pass","Fail"))</f>
        <v/>
      </c>
      <c r="AH253" s="23" t="str">
        <f aca="true">INDIRECT(CHOOSE(MATCH($T253,{"±","&gt;","≥","≤","&lt;"},0), "AC", "AD", "AE", "AF", "AG") &amp; ROW())</f>
        <v/>
      </c>
      <c r="AI253" s="56" t="str">
        <f aca="false">IF($X253="Not Significant","No Further Action Required",
IF($AH253="","",
IF(AND($AH253="Pass",$L253="0 - Passed "),"Analysis performed; no further action required.",
IF(AND($AH253="Fail",$L253="1 - Failed "),"Analysis performed; no further action required.",
IF(AND($AH253="Pass",$L253="2 - Limited In Use "),"Analysis performed; no further action required.",
IF(AND($AH253="Fail",$L253="3 - Adjusted "),"Analysis performed; no further action required.",
"Unit fails analysis; TSM determination required."))))))</f>
        <v/>
      </c>
      <c r="AJ253" s="58"/>
    </row>
    <row r="254" customFormat="false" ht="15" hidden="false" customHeight="false" outlineLevel="0" collapsed="false">
      <c r="A254" s="56"/>
      <c r="E254" s="57" t="str">
        <f aca="false">IF(AND($F254="",$G254=""),"",IF($G254="",$F254,HYPERLINK($G254,$F254)))</f>
        <v/>
      </c>
      <c r="H254" s="1" t="str">
        <f aca="false">IF($I254="","None Attached",IF(LEFT($I254,5)="https",HYPERLINK($I254,"Datasheet"),HYPERLINK(_xlfn.CONCAT("https://",$I254),"Datasheet")))</f>
        <v>None Attached</v>
      </c>
      <c r="M254" s="56"/>
      <c r="P254" s="58"/>
      <c r="Q254" s="1" t="n">
        <f aca="false">$M254-$N254</f>
        <v>0</v>
      </c>
      <c r="R254" s="56"/>
      <c r="T254" s="59" t="s">
        <v>15</v>
      </c>
      <c r="U254" s="1" t="n">
        <f aca="false">$S254-$R254</f>
        <v>0</v>
      </c>
      <c r="V254" s="1" t="n">
        <f aca="false">IF($T254="±",$Q254*2,$Q254)</f>
        <v>0</v>
      </c>
      <c r="W254" s="60" t="str">
        <f aca="false">IFERROR($U254/ABS($V254),"N/A")</f>
        <v>N/A</v>
      </c>
      <c r="X254" s="61" t="str">
        <f aca="false">IF(OR($W254="N/A",$R254="",$S254=""),"N/A",IF($W254&gt;=4,"Not Significant",IF($W254&gt;=2,"Semi-Significant","Significant")))</f>
        <v>N/A</v>
      </c>
      <c r="Z254" s="1" t="str">
        <f aca="false">IF($D254="Z540.1 w/data",0,"")</f>
        <v/>
      </c>
      <c r="AA254" s="1" t="e">
        <f aca="false">$Y254+$Q254+$Z254</f>
        <v>#VALUE!</v>
      </c>
      <c r="AB254" s="1" t="n">
        <f aca="false">$N254+$Q254</f>
        <v>0</v>
      </c>
      <c r="AC254" s="1" t="str">
        <f aca="false">IF($Y254="","",IF(AND($AA254&gt;=$R254,$AA254&lt;=$S254),"Pass","Fail"))</f>
        <v/>
      </c>
      <c r="AD254" s="1" t="str">
        <f aca="false">IF($Y254="","",IF($AA254&gt;$R254,"Pass","Fail"))</f>
        <v/>
      </c>
      <c r="AE254" s="1" t="str">
        <f aca="false">IF($Y254="","",IF($AA254&gt;=$R254,"Pass","Fail"))</f>
        <v/>
      </c>
      <c r="AF254" s="1" t="str">
        <f aca="false">IF($Y254="","",IF($AA254&lt;=$S254,"Pass","Fail"))</f>
        <v/>
      </c>
      <c r="AG254" s="1" t="str">
        <f aca="false">IF($Y254="","",IF($AA254&lt;$S254,"Pass","Fail"))</f>
        <v/>
      </c>
      <c r="AH254" s="23" t="str">
        <f aca="true">INDIRECT(CHOOSE(MATCH($T254,{"±","&gt;","≥","≤","&lt;"},0), "AC", "AD", "AE", "AF", "AG") &amp; ROW())</f>
        <v/>
      </c>
      <c r="AI254" s="56" t="str">
        <f aca="false">IF($X254="Not Significant","No Further Action Required",
IF($AH254="","",
IF(AND($AH254="Pass",$L254="0 - Passed "),"Analysis performed; no further action required.",
IF(AND($AH254="Fail",$L254="1 - Failed "),"Analysis performed; no further action required.",
IF(AND($AH254="Pass",$L254="2 - Limited In Use "),"Analysis performed; no further action required.",
IF(AND($AH254="Fail",$L254="3 - Adjusted "),"Analysis performed; no further action required.",
"Unit fails analysis; TSM determination required."))))))</f>
        <v/>
      </c>
      <c r="AJ254" s="58"/>
    </row>
    <row r="255" customFormat="false" ht="15" hidden="false" customHeight="false" outlineLevel="0" collapsed="false">
      <c r="A255" s="56"/>
      <c r="E255" s="57" t="str">
        <f aca="false">IF(AND($F255="",$G255=""),"",IF($G255="",$F255,HYPERLINK($G255,$F255)))</f>
        <v/>
      </c>
      <c r="H255" s="1" t="str">
        <f aca="false">IF($I255="","None Attached",IF(LEFT($I255,5)="https",HYPERLINK($I255,"Datasheet"),HYPERLINK(_xlfn.CONCAT("https://",$I255),"Datasheet")))</f>
        <v>None Attached</v>
      </c>
      <c r="M255" s="56"/>
      <c r="P255" s="58"/>
      <c r="Q255" s="1" t="n">
        <f aca="false">$M255-$N255</f>
        <v>0</v>
      </c>
      <c r="R255" s="56"/>
      <c r="T255" s="59" t="s">
        <v>15</v>
      </c>
      <c r="U255" s="1" t="n">
        <f aca="false">$S255-$R255</f>
        <v>0</v>
      </c>
      <c r="V255" s="1" t="n">
        <f aca="false">IF($T255="±",$Q255*2,$Q255)</f>
        <v>0</v>
      </c>
      <c r="W255" s="60" t="str">
        <f aca="false">IFERROR($U255/ABS($V255),"N/A")</f>
        <v>N/A</v>
      </c>
      <c r="X255" s="61" t="str">
        <f aca="false">IF(OR($W255="N/A",$R255="",$S255=""),"N/A",IF($W255&gt;=4,"Not Significant",IF($W255&gt;=2,"Semi-Significant","Significant")))</f>
        <v>N/A</v>
      </c>
      <c r="Z255" s="1" t="str">
        <f aca="false">IF($D255="Z540.1 w/data",0,"")</f>
        <v/>
      </c>
      <c r="AA255" s="1" t="e">
        <f aca="false">$Y255+$Q255+$Z255</f>
        <v>#VALUE!</v>
      </c>
      <c r="AB255" s="1" t="n">
        <f aca="false">$N255+$Q255</f>
        <v>0</v>
      </c>
      <c r="AC255" s="1" t="str">
        <f aca="false">IF($Y255="","",IF(AND($AA255&gt;=$R255,$AA255&lt;=$S255),"Pass","Fail"))</f>
        <v/>
      </c>
      <c r="AD255" s="1" t="str">
        <f aca="false">IF($Y255="","",IF($AA255&gt;$R255,"Pass","Fail"))</f>
        <v/>
      </c>
      <c r="AE255" s="1" t="str">
        <f aca="false">IF($Y255="","",IF($AA255&gt;=$R255,"Pass","Fail"))</f>
        <v/>
      </c>
      <c r="AF255" s="1" t="str">
        <f aca="false">IF($Y255="","",IF($AA255&lt;=$S255,"Pass","Fail"))</f>
        <v/>
      </c>
      <c r="AG255" s="1" t="str">
        <f aca="false">IF($Y255="","",IF($AA255&lt;$S255,"Pass","Fail"))</f>
        <v/>
      </c>
      <c r="AH255" s="23" t="str">
        <f aca="true">INDIRECT(CHOOSE(MATCH($T255,{"±","&gt;","≥","≤","&lt;"},0), "AC", "AD", "AE", "AF", "AG") &amp; ROW())</f>
        <v/>
      </c>
      <c r="AI255" s="56" t="str">
        <f aca="false">IF($X255="Not Significant","No Further Action Required",
IF($AH255="","",
IF(AND($AH255="Pass",$L255="0 - Passed "),"Analysis performed; no further action required.",
IF(AND($AH255="Fail",$L255="1 - Failed "),"Analysis performed; no further action required.",
IF(AND($AH255="Pass",$L255="2 - Limited In Use "),"Analysis performed; no further action required.",
IF(AND($AH255="Fail",$L255="3 - Adjusted "),"Analysis performed; no further action required.",
"Unit fails analysis; TSM determination required."))))))</f>
        <v/>
      </c>
      <c r="AJ255" s="58"/>
    </row>
    <row r="256" customFormat="false" ht="15" hidden="false" customHeight="false" outlineLevel="0" collapsed="false">
      <c r="A256" s="56"/>
      <c r="E256" s="57" t="str">
        <f aca="false">IF(AND($F256="",$G256=""),"",IF($G256="",$F256,HYPERLINK($G256,$F256)))</f>
        <v/>
      </c>
      <c r="H256" s="1" t="str">
        <f aca="false">IF($I256="","None Attached",IF(LEFT($I256,5)="https",HYPERLINK($I256,"Datasheet"),HYPERLINK(_xlfn.CONCAT("https://",$I256),"Datasheet")))</f>
        <v>None Attached</v>
      </c>
      <c r="M256" s="56"/>
      <c r="P256" s="58"/>
      <c r="Q256" s="1" t="n">
        <f aca="false">$M256-$N256</f>
        <v>0</v>
      </c>
      <c r="R256" s="56"/>
      <c r="T256" s="59" t="s">
        <v>15</v>
      </c>
      <c r="U256" s="1" t="n">
        <f aca="false">$S256-$R256</f>
        <v>0</v>
      </c>
      <c r="V256" s="1" t="n">
        <f aca="false">IF($T256="±",$Q256*2,$Q256)</f>
        <v>0</v>
      </c>
      <c r="W256" s="60" t="str">
        <f aca="false">IFERROR($U256/ABS($V256),"N/A")</f>
        <v>N/A</v>
      </c>
      <c r="X256" s="61" t="str">
        <f aca="false">IF(OR($W256="N/A",$R256="",$S256=""),"N/A",IF($W256&gt;=4,"Not Significant",IF($W256&gt;=2,"Semi-Significant","Significant")))</f>
        <v>N/A</v>
      </c>
      <c r="Z256" s="1" t="str">
        <f aca="false">IF($D256="Z540.1 w/data",0,"")</f>
        <v/>
      </c>
      <c r="AA256" s="1" t="e">
        <f aca="false">$Y256+$Q256+$Z256</f>
        <v>#VALUE!</v>
      </c>
      <c r="AB256" s="1" t="n">
        <f aca="false">$N256+$Q256</f>
        <v>0</v>
      </c>
      <c r="AC256" s="1" t="str">
        <f aca="false">IF($Y256="","",IF(AND($AA256&gt;=$R256,$AA256&lt;=$S256),"Pass","Fail"))</f>
        <v/>
      </c>
      <c r="AD256" s="1" t="str">
        <f aca="false">IF($Y256="","",IF($AA256&gt;$R256,"Pass","Fail"))</f>
        <v/>
      </c>
      <c r="AE256" s="1" t="str">
        <f aca="false">IF($Y256="","",IF($AA256&gt;=$R256,"Pass","Fail"))</f>
        <v/>
      </c>
      <c r="AF256" s="1" t="str">
        <f aca="false">IF($Y256="","",IF($AA256&lt;=$S256,"Pass","Fail"))</f>
        <v/>
      </c>
      <c r="AG256" s="1" t="str">
        <f aca="false">IF($Y256="","",IF($AA256&lt;$S256,"Pass","Fail"))</f>
        <v/>
      </c>
      <c r="AH256" s="23" t="str">
        <f aca="true">INDIRECT(CHOOSE(MATCH($T256,{"±","&gt;","≥","≤","&lt;"},0), "AC", "AD", "AE", "AF", "AG") &amp; ROW())</f>
        <v/>
      </c>
      <c r="AI256" s="56" t="str">
        <f aca="false">IF($X256="Not Significant","No Further Action Required",
IF($AH256="","",
IF(AND($AH256="Pass",$L256="0 - Passed "),"Analysis performed; no further action required.",
IF(AND($AH256="Fail",$L256="1 - Failed "),"Analysis performed; no further action required.",
IF(AND($AH256="Pass",$L256="2 - Limited In Use "),"Analysis performed; no further action required.",
IF(AND($AH256="Fail",$L256="3 - Adjusted "),"Analysis performed; no further action required.",
"Unit fails analysis; TSM determination required."))))))</f>
        <v/>
      </c>
      <c r="AJ256" s="58"/>
    </row>
    <row r="257" customFormat="false" ht="15" hidden="false" customHeight="false" outlineLevel="0" collapsed="false">
      <c r="A257" s="56"/>
      <c r="E257" s="57" t="str">
        <f aca="false">IF(AND($F257="",$G257=""),"",IF($G257="",$F257,HYPERLINK($G257,$F257)))</f>
        <v/>
      </c>
      <c r="H257" s="1" t="str">
        <f aca="false">IF($I257="","None Attached",IF(LEFT($I257,5)="https",HYPERLINK($I257,"Datasheet"),HYPERLINK(_xlfn.CONCAT("https://",$I257),"Datasheet")))</f>
        <v>None Attached</v>
      </c>
      <c r="M257" s="56"/>
      <c r="P257" s="58"/>
      <c r="Q257" s="1" t="n">
        <f aca="false">$M257-$N257</f>
        <v>0</v>
      </c>
      <c r="R257" s="56"/>
      <c r="T257" s="59" t="s">
        <v>15</v>
      </c>
      <c r="U257" s="1" t="n">
        <f aca="false">$S257-$R257</f>
        <v>0</v>
      </c>
      <c r="V257" s="1" t="n">
        <f aca="false">IF($T257="±",$Q257*2,$Q257)</f>
        <v>0</v>
      </c>
      <c r="W257" s="60" t="str">
        <f aca="false">IFERROR($U257/ABS($V257),"N/A")</f>
        <v>N/A</v>
      </c>
      <c r="X257" s="61" t="str">
        <f aca="false">IF(OR($W257="N/A",$R257="",$S257=""),"N/A",IF($W257&gt;=4,"Not Significant",IF($W257&gt;=2,"Semi-Significant","Significant")))</f>
        <v>N/A</v>
      </c>
      <c r="Z257" s="1" t="str">
        <f aca="false">IF($D257="Z540.1 w/data",0,"")</f>
        <v/>
      </c>
      <c r="AA257" s="1" t="e">
        <f aca="false">$Y257+$Q257+$Z257</f>
        <v>#VALUE!</v>
      </c>
      <c r="AB257" s="1" t="n">
        <f aca="false">$N257+$Q257</f>
        <v>0</v>
      </c>
      <c r="AC257" s="1" t="str">
        <f aca="false">IF($Y257="","",IF(AND($AA257&gt;=$R257,$AA257&lt;=$S257),"Pass","Fail"))</f>
        <v/>
      </c>
      <c r="AD257" s="1" t="str">
        <f aca="false">IF($Y257="","",IF($AA257&gt;$R257,"Pass","Fail"))</f>
        <v/>
      </c>
      <c r="AE257" s="1" t="str">
        <f aca="false">IF($Y257="","",IF($AA257&gt;=$R257,"Pass","Fail"))</f>
        <v/>
      </c>
      <c r="AF257" s="1" t="str">
        <f aca="false">IF($Y257="","",IF($AA257&lt;=$S257,"Pass","Fail"))</f>
        <v/>
      </c>
      <c r="AG257" s="1" t="str">
        <f aca="false">IF($Y257="","",IF($AA257&lt;$S257,"Pass","Fail"))</f>
        <v/>
      </c>
      <c r="AH257" s="23" t="str">
        <f aca="true">INDIRECT(CHOOSE(MATCH($T257,{"±","&gt;","≥","≤","&lt;"},0), "AC", "AD", "AE", "AF", "AG") &amp; ROW())</f>
        <v/>
      </c>
      <c r="AI257" s="56" t="str">
        <f aca="false">IF($X257="Not Significant","No Further Action Required",
IF($AH257="","",
IF(AND($AH257="Pass",$L257="0 - Passed "),"Analysis performed; no further action required.",
IF(AND($AH257="Fail",$L257="1 - Failed "),"Analysis performed; no further action required.",
IF(AND($AH257="Pass",$L257="2 - Limited In Use "),"Analysis performed; no further action required.",
IF(AND($AH257="Fail",$L257="3 - Adjusted "),"Analysis performed; no further action required.",
"Unit fails analysis; TSM determination required."))))))</f>
        <v/>
      </c>
      <c r="AJ257" s="58"/>
    </row>
    <row r="258" customFormat="false" ht="15" hidden="false" customHeight="false" outlineLevel="0" collapsed="false">
      <c r="A258" s="56"/>
      <c r="E258" s="57" t="str">
        <f aca="false">IF(AND($F258="",$G258=""),"",IF($G258="",$F258,HYPERLINK($G258,$F258)))</f>
        <v/>
      </c>
      <c r="H258" s="1" t="str">
        <f aca="false">IF($I258="","None Attached",IF(LEFT($I258,5)="https",HYPERLINK($I258,"Datasheet"),HYPERLINK(_xlfn.CONCAT("https://",$I258),"Datasheet")))</f>
        <v>None Attached</v>
      </c>
      <c r="M258" s="56"/>
      <c r="P258" s="58"/>
      <c r="Q258" s="1" t="n">
        <f aca="false">$M258-$N258</f>
        <v>0</v>
      </c>
      <c r="R258" s="56"/>
      <c r="T258" s="59" t="s">
        <v>15</v>
      </c>
      <c r="U258" s="1" t="n">
        <f aca="false">$S258-$R258</f>
        <v>0</v>
      </c>
      <c r="V258" s="1" t="n">
        <f aca="false">IF($T258="±",$Q258*2,$Q258)</f>
        <v>0</v>
      </c>
      <c r="W258" s="60" t="str">
        <f aca="false">IFERROR($U258/ABS($V258),"N/A")</f>
        <v>N/A</v>
      </c>
      <c r="X258" s="61" t="str">
        <f aca="false">IF(OR($W258="N/A",$R258="",$S258=""),"N/A",IF($W258&gt;=4,"Not Significant",IF($W258&gt;=2,"Semi-Significant","Significant")))</f>
        <v>N/A</v>
      </c>
      <c r="Z258" s="1" t="str">
        <f aca="false">IF($D258="Z540.1 w/data",0,"")</f>
        <v/>
      </c>
      <c r="AA258" s="1" t="e">
        <f aca="false">$Y258+$Q258+$Z258</f>
        <v>#VALUE!</v>
      </c>
      <c r="AB258" s="1" t="n">
        <f aca="false">$N258+$Q258</f>
        <v>0</v>
      </c>
      <c r="AC258" s="1" t="str">
        <f aca="false">IF($Y258="","",IF(AND($AA258&gt;=$R258,$AA258&lt;=$S258),"Pass","Fail"))</f>
        <v/>
      </c>
      <c r="AD258" s="1" t="str">
        <f aca="false">IF($Y258="","",IF($AA258&gt;$R258,"Pass","Fail"))</f>
        <v/>
      </c>
      <c r="AE258" s="1" t="str">
        <f aca="false">IF($Y258="","",IF($AA258&gt;=$R258,"Pass","Fail"))</f>
        <v/>
      </c>
      <c r="AF258" s="1" t="str">
        <f aca="false">IF($Y258="","",IF($AA258&lt;=$S258,"Pass","Fail"))</f>
        <v/>
      </c>
      <c r="AG258" s="1" t="str">
        <f aca="false">IF($Y258="","",IF($AA258&lt;$S258,"Pass","Fail"))</f>
        <v/>
      </c>
      <c r="AH258" s="23" t="str">
        <f aca="true">INDIRECT(CHOOSE(MATCH($T258,{"±","&gt;","≥","≤","&lt;"},0), "AC", "AD", "AE", "AF", "AG") &amp; ROW())</f>
        <v/>
      </c>
      <c r="AI258" s="56" t="str">
        <f aca="false">IF($X258="Not Significant","No Further Action Required",
IF($AH258="","",
IF(AND($AH258="Pass",$L258="0 - Passed "),"Analysis performed; no further action required.",
IF(AND($AH258="Fail",$L258="1 - Failed "),"Analysis performed; no further action required.",
IF(AND($AH258="Pass",$L258="2 - Limited In Use "),"Analysis performed; no further action required.",
IF(AND($AH258="Fail",$L258="3 - Adjusted "),"Analysis performed; no further action required.",
"Unit fails analysis; TSM determination required."))))))</f>
        <v/>
      </c>
      <c r="AJ258" s="58"/>
    </row>
    <row r="259" customFormat="false" ht="15" hidden="false" customHeight="false" outlineLevel="0" collapsed="false">
      <c r="A259" s="56"/>
      <c r="E259" s="57" t="str">
        <f aca="false">IF(AND($F259="",$G259=""),"",IF($G259="",$F259,HYPERLINK($G259,$F259)))</f>
        <v/>
      </c>
      <c r="H259" s="1" t="str">
        <f aca="false">IF($I259="","None Attached",IF(LEFT($I259,5)="https",HYPERLINK($I259,"Datasheet"),HYPERLINK(_xlfn.CONCAT("https://",$I259),"Datasheet")))</f>
        <v>None Attached</v>
      </c>
      <c r="M259" s="56"/>
      <c r="P259" s="58"/>
      <c r="Q259" s="1" t="n">
        <f aca="false">$M259-$N259</f>
        <v>0</v>
      </c>
      <c r="R259" s="56"/>
      <c r="T259" s="59" t="s">
        <v>15</v>
      </c>
      <c r="U259" s="1" t="n">
        <f aca="false">$S259-$R259</f>
        <v>0</v>
      </c>
      <c r="V259" s="1" t="n">
        <f aca="false">IF($T259="±",$Q259*2,$Q259)</f>
        <v>0</v>
      </c>
      <c r="W259" s="60" t="str">
        <f aca="false">IFERROR($U259/ABS($V259),"N/A")</f>
        <v>N/A</v>
      </c>
      <c r="X259" s="61" t="str">
        <f aca="false">IF(OR($W259="N/A",$R259="",$S259=""),"N/A",IF($W259&gt;=4,"Not Significant",IF($W259&gt;=2,"Semi-Significant","Significant")))</f>
        <v>N/A</v>
      </c>
      <c r="Z259" s="1" t="str">
        <f aca="false">IF($D259="Z540.1 w/data",0,"")</f>
        <v/>
      </c>
      <c r="AA259" s="1" t="e">
        <f aca="false">$Y259+$Q259+$Z259</f>
        <v>#VALUE!</v>
      </c>
      <c r="AB259" s="1" t="n">
        <f aca="false">$N259+$Q259</f>
        <v>0</v>
      </c>
      <c r="AC259" s="1" t="str">
        <f aca="false">IF($Y259="","",IF(AND($AA259&gt;=$R259,$AA259&lt;=$S259),"Pass","Fail"))</f>
        <v/>
      </c>
      <c r="AD259" s="1" t="str">
        <f aca="false">IF($Y259="","",IF($AA259&gt;$R259,"Pass","Fail"))</f>
        <v/>
      </c>
      <c r="AE259" s="1" t="str">
        <f aca="false">IF($Y259="","",IF($AA259&gt;=$R259,"Pass","Fail"))</f>
        <v/>
      </c>
      <c r="AF259" s="1" t="str">
        <f aca="false">IF($Y259="","",IF($AA259&lt;=$S259,"Pass","Fail"))</f>
        <v/>
      </c>
      <c r="AG259" s="1" t="str">
        <f aca="false">IF($Y259="","",IF($AA259&lt;$S259,"Pass","Fail"))</f>
        <v/>
      </c>
      <c r="AH259" s="23" t="str">
        <f aca="true">INDIRECT(CHOOSE(MATCH($T259,{"±","&gt;","≥","≤","&lt;"},0), "AC", "AD", "AE", "AF", "AG") &amp; ROW())</f>
        <v/>
      </c>
      <c r="AI259" s="56" t="str">
        <f aca="false">IF($X259="Not Significant","No Further Action Required",
IF($AH259="","",
IF(AND($AH259="Pass",$L259="0 - Passed "),"Analysis performed; no further action required.",
IF(AND($AH259="Fail",$L259="1 - Failed "),"Analysis performed; no further action required.",
IF(AND($AH259="Pass",$L259="2 - Limited In Use "),"Analysis performed; no further action required.",
IF(AND($AH259="Fail",$L259="3 - Adjusted "),"Analysis performed; no further action required.",
"Unit fails analysis; TSM determination required."))))))</f>
        <v/>
      </c>
      <c r="AJ259" s="58"/>
    </row>
    <row r="260" customFormat="false" ht="15" hidden="false" customHeight="false" outlineLevel="0" collapsed="false">
      <c r="A260" s="56"/>
      <c r="E260" s="57" t="str">
        <f aca="false">IF(AND($F260="",$G260=""),"",IF($G260="",$F260,HYPERLINK($G260,$F260)))</f>
        <v/>
      </c>
      <c r="H260" s="1" t="str">
        <f aca="false">IF($I260="","None Attached",IF(LEFT($I260,5)="https",HYPERLINK($I260,"Datasheet"),HYPERLINK(_xlfn.CONCAT("https://",$I260),"Datasheet")))</f>
        <v>None Attached</v>
      </c>
      <c r="M260" s="56"/>
      <c r="P260" s="58"/>
      <c r="Q260" s="1" t="n">
        <f aca="false">$M260-$N260</f>
        <v>0</v>
      </c>
      <c r="R260" s="56"/>
      <c r="T260" s="59" t="s">
        <v>15</v>
      </c>
      <c r="U260" s="1" t="n">
        <f aca="false">$S260-$R260</f>
        <v>0</v>
      </c>
      <c r="V260" s="1" t="n">
        <f aca="false">IF($T260="±",$Q260*2,$Q260)</f>
        <v>0</v>
      </c>
      <c r="W260" s="60" t="str">
        <f aca="false">IFERROR($U260/ABS($V260),"N/A")</f>
        <v>N/A</v>
      </c>
      <c r="X260" s="61" t="str">
        <f aca="false">IF(OR($W260="N/A",$R260="",$S260=""),"N/A",IF($W260&gt;=4,"Not Significant",IF($W260&gt;=2,"Semi-Significant","Significant")))</f>
        <v>N/A</v>
      </c>
      <c r="Z260" s="1" t="str">
        <f aca="false">IF($D260="Z540.1 w/data",0,"")</f>
        <v/>
      </c>
      <c r="AA260" s="1" t="e">
        <f aca="false">$Y260+$Q260+$Z260</f>
        <v>#VALUE!</v>
      </c>
      <c r="AB260" s="1" t="n">
        <f aca="false">$N260+$Q260</f>
        <v>0</v>
      </c>
      <c r="AC260" s="1" t="str">
        <f aca="false">IF($Y260="","",IF(AND($AA260&gt;=$R260,$AA260&lt;=$S260),"Pass","Fail"))</f>
        <v/>
      </c>
      <c r="AD260" s="1" t="str">
        <f aca="false">IF($Y260="","",IF($AA260&gt;$R260,"Pass","Fail"))</f>
        <v/>
      </c>
      <c r="AE260" s="1" t="str">
        <f aca="false">IF($Y260="","",IF($AA260&gt;=$R260,"Pass","Fail"))</f>
        <v/>
      </c>
      <c r="AF260" s="1" t="str">
        <f aca="false">IF($Y260="","",IF($AA260&lt;=$S260,"Pass","Fail"))</f>
        <v/>
      </c>
      <c r="AG260" s="1" t="str">
        <f aca="false">IF($Y260="","",IF($AA260&lt;$S260,"Pass","Fail"))</f>
        <v/>
      </c>
      <c r="AH260" s="23" t="str">
        <f aca="true">INDIRECT(CHOOSE(MATCH($T260,{"±","&gt;","≥","≤","&lt;"},0), "AC", "AD", "AE", "AF", "AG") &amp; ROW())</f>
        <v/>
      </c>
      <c r="AI260" s="56" t="str">
        <f aca="false">IF($X260="Not Significant","No Further Action Required",
IF($AH260="","",
IF(AND($AH260="Pass",$L260="0 - Passed "),"Analysis performed; no further action required.",
IF(AND($AH260="Fail",$L260="1 - Failed "),"Analysis performed; no further action required.",
IF(AND($AH260="Pass",$L260="2 - Limited In Use "),"Analysis performed; no further action required.",
IF(AND($AH260="Fail",$L260="3 - Adjusted "),"Analysis performed; no further action required.",
"Unit fails analysis; TSM determination required."))))))</f>
        <v/>
      </c>
      <c r="AJ260" s="58"/>
    </row>
    <row r="261" customFormat="false" ht="15" hidden="false" customHeight="false" outlineLevel="0" collapsed="false">
      <c r="A261" s="56"/>
      <c r="E261" s="57" t="str">
        <f aca="false">IF(AND($F261="",$G261=""),"",IF($G261="",$F261,HYPERLINK($G261,$F261)))</f>
        <v/>
      </c>
      <c r="H261" s="1" t="str">
        <f aca="false">IF($I261="","None Attached",IF(LEFT($I261,5)="https",HYPERLINK($I261,"Datasheet"),HYPERLINK(_xlfn.CONCAT("https://",$I261),"Datasheet")))</f>
        <v>None Attached</v>
      </c>
      <c r="M261" s="56"/>
      <c r="P261" s="58"/>
      <c r="Q261" s="1" t="n">
        <f aca="false">$M261-$N261</f>
        <v>0</v>
      </c>
      <c r="R261" s="56"/>
      <c r="T261" s="59" t="s">
        <v>15</v>
      </c>
      <c r="U261" s="1" t="n">
        <f aca="false">$S261-$R261</f>
        <v>0</v>
      </c>
      <c r="V261" s="1" t="n">
        <f aca="false">IF($T261="±",$Q261*2,$Q261)</f>
        <v>0</v>
      </c>
      <c r="W261" s="60" t="str">
        <f aca="false">IFERROR($U261/ABS($V261),"N/A")</f>
        <v>N/A</v>
      </c>
      <c r="X261" s="61" t="str">
        <f aca="false">IF(OR($W261="N/A",$R261="",$S261=""),"N/A",IF($W261&gt;=4,"Not Significant",IF($W261&gt;=2,"Semi-Significant","Significant")))</f>
        <v>N/A</v>
      </c>
      <c r="Z261" s="1" t="str">
        <f aca="false">IF($D261="Z540.1 w/data",0,"")</f>
        <v/>
      </c>
      <c r="AA261" s="1" t="e">
        <f aca="false">$Y261+$Q261+$Z261</f>
        <v>#VALUE!</v>
      </c>
      <c r="AB261" s="1" t="n">
        <f aca="false">$N261+$Q261</f>
        <v>0</v>
      </c>
      <c r="AC261" s="1" t="str">
        <f aca="false">IF($Y261="","",IF(AND($AA261&gt;=$R261,$AA261&lt;=$S261),"Pass","Fail"))</f>
        <v/>
      </c>
      <c r="AD261" s="1" t="str">
        <f aca="false">IF($Y261="","",IF($AA261&gt;$R261,"Pass","Fail"))</f>
        <v/>
      </c>
      <c r="AE261" s="1" t="str">
        <f aca="false">IF($Y261="","",IF($AA261&gt;=$R261,"Pass","Fail"))</f>
        <v/>
      </c>
      <c r="AF261" s="1" t="str">
        <f aca="false">IF($Y261="","",IF($AA261&lt;=$S261,"Pass","Fail"))</f>
        <v/>
      </c>
      <c r="AG261" s="1" t="str">
        <f aca="false">IF($Y261="","",IF($AA261&lt;$S261,"Pass","Fail"))</f>
        <v/>
      </c>
      <c r="AH261" s="23" t="str">
        <f aca="true">INDIRECT(CHOOSE(MATCH($T261,{"±","&gt;","≥","≤","&lt;"},0), "AC", "AD", "AE", "AF", "AG") &amp; ROW())</f>
        <v/>
      </c>
      <c r="AI261" s="56" t="str">
        <f aca="false">IF($X261="Not Significant","No Further Action Required",
IF($AH261="","",
IF(AND($AH261="Pass",$L261="0 - Passed "),"Analysis performed; no further action required.",
IF(AND($AH261="Fail",$L261="1 - Failed "),"Analysis performed; no further action required.",
IF(AND($AH261="Pass",$L261="2 - Limited In Use "),"Analysis performed; no further action required.",
IF(AND($AH261="Fail",$L261="3 - Adjusted "),"Analysis performed; no further action required.",
"Unit fails analysis; TSM determination required."))))))</f>
        <v/>
      </c>
      <c r="AJ261" s="58"/>
    </row>
    <row r="262" customFormat="false" ht="15" hidden="false" customHeight="false" outlineLevel="0" collapsed="false">
      <c r="A262" s="56"/>
      <c r="E262" s="57" t="str">
        <f aca="false">IF(AND($F262="",$G262=""),"",IF($G262="",$F262,HYPERLINK($G262,$F262)))</f>
        <v/>
      </c>
      <c r="H262" s="1" t="str">
        <f aca="false">IF($I262="","None Attached",IF(LEFT($I262,5)="https",HYPERLINK($I262,"Datasheet"),HYPERLINK(_xlfn.CONCAT("https://",$I262),"Datasheet")))</f>
        <v>None Attached</v>
      </c>
      <c r="M262" s="56"/>
      <c r="P262" s="58"/>
      <c r="Q262" s="1" t="n">
        <f aca="false">$M262-$N262</f>
        <v>0</v>
      </c>
      <c r="R262" s="56"/>
      <c r="T262" s="59" t="s">
        <v>15</v>
      </c>
      <c r="U262" s="1" t="n">
        <f aca="false">$S262-$R262</f>
        <v>0</v>
      </c>
      <c r="V262" s="1" t="n">
        <f aca="false">IF($T262="±",$Q262*2,$Q262)</f>
        <v>0</v>
      </c>
      <c r="W262" s="60" t="str">
        <f aca="false">IFERROR($U262/ABS($V262),"N/A")</f>
        <v>N/A</v>
      </c>
      <c r="X262" s="61" t="str">
        <f aca="false">IF(OR($W262="N/A",$R262="",$S262=""),"N/A",IF($W262&gt;=4,"Not Significant",IF($W262&gt;=2,"Semi-Significant","Significant")))</f>
        <v>N/A</v>
      </c>
      <c r="Z262" s="1" t="str">
        <f aca="false">IF($D262="Z540.1 w/data",0,"")</f>
        <v/>
      </c>
      <c r="AA262" s="1" t="e">
        <f aca="false">$Y262+$Q262+$Z262</f>
        <v>#VALUE!</v>
      </c>
      <c r="AB262" s="1" t="n">
        <f aca="false">$N262+$Q262</f>
        <v>0</v>
      </c>
      <c r="AC262" s="1" t="str">
        <f aca="false">IF($Y262="","",IF(AND($AA262&gt;=$R262,$AA262&lt;=$S262),"Pass","Fail"))</f>
        <v/>
      </c>
      <c r="AD262" s="1" t="str">
        <f aca="false">IF($Y262="","",IF($AA262&gt;$R262,"Pass","Fail"))</f>
        <v/>
      </c>
      <c r="AE262" s="1" t="str">
        <f aca="false">IF($Y262="","",IF($AA262&gt;=$R262,"Pass","Fail"))</f>
        <v/>
      </c>
      <c r="AF262" s="1" t="str">
        <f aca="false">IF($Y262="","",IF($AA262&lt;=$S262,"Pass","Fail"))</f>
        <v/>
      </c>
      <c r="AG262" s="1" t="str">
        <f aca="false">IF($Y262="","",IF($AA262&lt;$S262,"Pass","Fail"))</f>
        <v/>
      </c>
      <c r="AH262" s="23" t="str">
        <f aca="true">INDIRECT(CHOOSE(MATCH($T262,{"±","&gt;","≥","≤","&lt;"},0), "AC", "AD", "AE", "AF", "AG") &amp; ROW())</f>
        <v/>
      </c>
      <c r="AI262" s="56" t="str">
        <f aca="false">IF($X262="Not Significant","No Further Action Required",
IF($AH262="","",
IF(AND($AH262="Pass",$L262="0 - Passed "),"Analysis performed; no further action required.",
IF(AND($AH262="Fail",$L262="1 - Failed "),"Analysis performed; no further action required.",
IF(AND($AH262="Pass",$L262="2 - Limited In Use "),"Analysis performed; no further action required.",
IF(AND($AH262="Fail",$L262="3 - Adjusted "),"Analysis performed; no further action required.",
"Unit fails analysis; TSM determination required."))))))</f>
        <v/>
      </c>
      <c r="AJ262" s="58"/>
    </row>
    <row r="263" customFormat="false" ht="15" hidden="false" customHeight="false" outlineLevel="0" collapsed="false">
      <c r="A263" s="56"/>
      <c r="E263" s="57" t="str">
        <f aca="false">IF(AND($F263="",$G263=""),"",IF($G263="",$F263,HYPERLINK($G263,$F263)))</f>
        <v/>
      </c>
      <c r="H263" s="1" t="str">
        <f aca="false">IF($I263="","None Attached",IF(LEFT($I263,5)="https",HYPERLINK($I263,"Datasheet"),HYPERLINK(_xlfn.CONCAT("https://",$I263),"Datasheet")))</f>
        <v>None Attached</v>
      </c>
      <c r="M263" s="56"/>
      <c r="P263" s="58"/>
      <c r="Q263" s="1" t="n">
        <f aca="false">$M263-$N263</f>
        <v>0</v>
      </c>
      <c r="R263" s="56"/>
      <c r="T263" s="59" t="s">
        <v>15</v>
      </c>
      <c r="U263" s="1" t="n">
        <f aca="false">$S263-$R263</f>
        <v>0</v>
      </c>
      <c r="V263" s="1" t="n">
        <f aca="false">IF($T263="±",$Q263*2,$Q263)</f>
        <v>0</v>
      </c>
      <c r="W263" s="60" t="str">
        <f aca="false">IFERROR($U263/ABS($V263),"N/A")</f>
        <v>N/A</v>
      </c>
      <c r="X263" s="61" t="str">
        <f aca="false">IF(OR($W263="N/A",$R263="",$S263=""),"N/A",IF($W263&gt;=4,"Not Significant",IF($W263&gt;=2,"Semi-Significant","Significant")))</f>
        <v>N/A</v>
      </c>
      <c r="Z263" s="1" t="str">
        <f aca="false">IF($D263="Z540.1 w/data",0,"")</f>
        <v/>
      </c>
      <c r="AA263" s="1" t="e">
        <f aca="false">$Y263+$Q263+$Z263</f>
        <v>#VALUE!</v>
      </c>
      <c r="AB263" s="1" t="n">
        <f aca="false">$N263+$Q263</f>
        <v>0</v>
      </c>
      <c r="AC263" s="1" t="str">
        <f aca="false">IF($Y263="","",IF(AND($AA263&gt;=$R263,$AA263&lt;=$S263),"Pass","Fail"))</f>
        <v/>
      </c>
      <c r="AD263" s="1" t="str">
        <f aca="false">IF($Y263="","",IF($AA263&gt;$R263,"Pass","Fail"))</f>
        <v/>
      </c>
      <c r="AE263" s="1" t="str">
        <f aca="false">IF($Y263="","",IF($AA263&gt;=$R263,"Pass","Fail"))</f>
        <v/>
      </c>
      <c r="AF263" s="1" t="str">
        <f aca="false">IF($Y263="","",IF($AA263&lt;=$S263,"Pass","Fail"))</f>
        <v/>
      </c>
      <c r="AG263" s="1" t="str">
        <f aca="false">IF($Y263="","",IF($AA263&lt;$S263,"Pass","Fail"))</f>
        <v/>
      </c>
      <c r="AH263" s="23" t="str">
        <f aca="true">INDIRECT(CHOOSE(MATCH($T263,{"±","&gt;","≥","≤","&lt;"},0), "AC", "AD", "AE", "AF", "AG") &amp; ROW())</f>
        <v/>
      </c>
      <c r="AI263" s="56" t="str">
        <f aca="false">IF($X263="Not Significant","No Further Action Required",
IF($AH263="","",
IF(AND($AH263="Pass",$L263="0 - Passed "),"Analysis performed; no further action required.",
IF(AND($AH263="Fail",$L263="1 - Failed "),"Analysis performed; no further action required.",
IF(AND($AH263="Pass",$L263="2 - Limited In Use "),"Analysis performed; no further action required.",
IF(AND($AH263="Fail",$L263="3 - Adjusted "),"Analysis performed; no further action required.",
"Unit fails analysis; TSM determination required."))))))</f>
        <v/>
      </c>
      <c r="AJ263" s="58"/>
    </row>
    <row r="264" customFormat="false" ht="15" hidden="false" customHeight="false" outlineLevel="0" collapsed="false">
      <c r="A264" s="56"/>
      <c r="E264" s="57" t="str">
        <f aca="false">IF(AND($F264="",$G264=""),"",IF($G264="",$F264,HYPERLINK($G264,$F264)))</f>
        <v/>
      </c>
      <c r="H264" s="1" t="str">
        <f aca="false">IF($I264="","None Attached",IF(LEFT($I264,5)="https",HYPERLINK($I264,"Datasheet"),HYPERLINK(_xlfn.CONCAT("https://",$I264),"Datasheet")))</f>
        <v>None Attached</v>
      </c>
      <c r="M264" s="56"/>
      <c r="P264" s="58"/>
      <c r="Q264" s="1" t="n">
        <f aca="false">$M264-$N264</f>
        <v>0</v>
      </c>
      <c r="R264" s="56"/>
      <c r="T264" s="59" t="s">
        <v>15</v>
      </c>
      <c r="U264" s="1" t="n">
        <f aca="false">$S264-$R264</f>
        <v>0</v>
      </c>
      <c r="V264" s="1" t="n">
        <f aca="false">IF($T264="±",$Q264*2,$Q264)</f>
        <v>0</v>
      </c>
      <c r="W264" s="60" t="str">
        <f aca="false">IFERROR($U264/ABS($V264),"N/A")</f>
        <v>N/A</v>
      </c>
      <c r="X264" s="61" t="str">
        <f aca="false">IF(OR($W264="N/A",$R264="",$S264=""),"N/A",IF($W264&gt;=4,"Not Significant",IF($W264&gt;=2,"Semi-Significant","Significant")))</f>
        <v>N/A</v>
      </c>
      <c r="Z264" s="1" t="str">
        <f aca="false">IF($D264="Z540.1 w/data",0,"")</f>
        <v/>
      </c>
      <c r="AA264" s="1" t="e">
        <f aca="false">$Y264+$Q264+$Z264</f>
        <v>#VALUE!</v>
      </c>
      <c r="AB264" s="1" t="n">
        <f aca="false">$N264+$Q264</f>
        <v>0</v>
      </c>
      <c r="AC264" s="1" t="str">
        <f aca="false">IF($Y264="","",IF(AND($AA264&gt;=$R264,$AA264&lt;=$S264),"Pass","Fail"))</f>
        <v/>
      </c>
      <c r="AD264" s="1" t="str">
        <f aca="false">IF($Y264="","",IF($AA264&gt;$R264,"Pass","Fail"))</f>
        <v/>
      </c>
      <c r="AE264" s="1" t="str">
        <f aca="false">IF($Y264="","",IF($AA264&gt;=$R264,"Pass","Fail"))</f>
        <v/>
      </c>
      <c r="AF264" s="1" t="str">
        <f aca="false">IF($Y264="","",IF($AA264&lt;=$S264,"Pass","Fail"))</f>
        <v/>
      </c>
      <c r="AG264" s="1" t="str">
        <f aca="false">IF($Y264="","",IF($AA264&lt;$S264,"Pass","Fail"))</f>
        <v/>
      </c>
      <c r="AH264" s="23" t="str">
        <f aca="true">INDIRECT(CHOOSE(MATCH($T264,{"±","&gt;","≥","≤","&lt;"},0), "AC", "AD", "AE", "AF", "AG") &amp; ROW())</f>
        <v/>
      </c>
      <c r="AI264" s="56" t="str">
        <f aca="false">IF($X264="Not Significant","No Further Action Required",
IF($AH264="","",
IF(AND($AH264="Pass",$L264="0 - Passed "),"Analysis performed; no further action required.",
IF(AND($AH264="Fail",$L264="1 - Failed "),"Analysis performed; no further action required.",
IF(AND($AH264="Pass",$L264="2 - Limited In Use "),"Analysis performed; no further action required.",
IF(AND($AH264="Fail",$L264="3 - Adjusted "),"Analysis performed; no further action required.",
"Unit fails analysis; TSM determination required."))))))</f>
        <v/>
      </c>
      <c r="AJ264" s="58"/>
    </row>
    <row r="265" customFormat="false" ht="15" hidden="false" customHeight="false" outlineLevel="0" collapsed="false">
      <c r="A265" s="56"/>
      <c r="E265" s="57" t="str">
        <f aca="false">IF(AND($F265="",$G265=""),"",IF($G265="",$F265,HYPERLINK($G265,$F265)))</f>
        <v/>
      </c>
      <c r="H265" s="1" t="str">
        <f aca="false">IF($I265="","None Attached",IF(LEFT($I265,5)="https",HYPERLINK($I265,"Datasheet"),HYPERLINK(_xlfn.CONCAT("https://",$I265),"Datasheet")))</f>
        <v>None Attached</v>
      </c>
      <c r="M265" s="56"/>
      <c r="P265" s="58"/>
      <c r="Q265" s="1" t="n">
        <f aca="false">$M265-$N265</f>
        <v>0</v>
      </c>
      <c r="R265" s="56"/>
      <c r="T265" s="59" t="s">
        <v>15</v>
      </c>
      <c r="U265" s="1" t="n">
        <f aca="false">$S265-$R265</f>
        <v>0</v>
      </c>
      <c r="V265" s="1" t="n">
        <f aca="false">IF($T265="±",$Q265*2,$Q265)</f>
        <v>0</v>
      </c>
      <c r="W265" s="60" t="str">
        <f aca="false">IFERROR($U265/ABS($V265),"N/A")</f>
        <v>N/A</v>
      </c>
      <c r="X265" s="61" t="str">
        <f aca="false">IF(OR($W265="N/A",$R265="",$S265=""),"N/A",IF($W265&gt;=4,"Not Significant",IF($W265&gt;=2,"Semi-Significant","Significant")))</f>
        <v>N/A</v>
      </c>
      <c r="Z265" s="1" t="str">
        <f aca="false">IF($D265="Z540.1 w/data",0,"")</f>
        <v/>
      </c>
      <c r="AA265" s="1" t="e">
        <f aca="false">$Y265+$Q265+$Z265</f>
        <v>#VALUE!</v>
      </c>
      <c r="AB265" s="1" t="n">
        <f aca="false">$N265+$Q265</f>
        <v>0</v>
      </c>
      <c r="AC265" s="1" t="str">
        <f aca="false">IF($Y265="","",IF(AND($AA265&gt;=$R265,$AA265&lt;=$S265),"Pass","Fail"))</f>
        <v/>
      </c>
      <c r="AD265" s="1" t="str">
        <f aca="false">IF($Y265="","",IF($AA265&gt;$R265,"Pass","Fail"))</f>
        <v/>
      </c>
      <c r="AE265" s="1" t="str">
        <f aca="false">IF($Y265="","",IF($AA265&gt;=$R265,"Pass","Fail"))</f>
        <v/>
      </c>
      <c r="AF265" s="1" t="str">
        <f aca="false">IF($Y265="","",IF($AA265&lt;=$S265,"Pass","Fail"))</f>
        <v/>
      </c>
      <c r="AG265" s="1" t="str">
        <f aca="false">IF($Y265="","",IF($AA265&lt;$S265,"Pass","Fail"))</f>
        <v/>
      </c>
      <c r="AH265" s="23" t="str">
        <f aca="true">INDIRECT(CHOOSE(MATCH($T265,{"±","&gt;","≥","≤","&lt;"},0), "AC", "AD", "AE", "AF", "AG") &amp; ROW())</f>
        <v/>
      </c>
      <c r="AI265" s="56" t="str">
        <f aca="false">IF($X265="Not Significant","No Further Action Required",
IF($AH265="","",
IF(AND($AH265="Pass",$L265="0 - Passed "),"Analysis performed; no further action required.",
IF(AND($AH265="Fail",$L265="1 - Failed "),"Analysis performed; no further action required.",
IF(AND($AH265="Pass",$L265="2 - Limited In Use "),"Analysis performed; no further action required.",
IF(AND($AH265="Fail",$L265="3 - Adjusted "),"Analysis performed; no further action required.",
"Unit fails analysis; TSM determination required."))))))</f>
        <v/>
      </c>
      <c r="AJ265" s="58"/>
    </row>
    <row r="266" customFormat="false" ht="15" hidden="false" customHeight="false" outlineLevel="0" collapsed="false">
      <c r="A266" s="56"/>
      <c r="E266" s="57" t="str">
        <f aca="false">IF(AND($F266="",$G266=""),"",IF($G266="",$F266,HYPERLINK($G266,$F266)))</f>
        <v/>
      </c>
      <c r="H266" s="1" t="str">
        <f aca="false">IF($I266="","None Attached",IF(LEFT($I266,5)="https",HYPERLINK($I266,"Datasheet"),HYPERLINK(_xlfn.CONCAT("https://",$I266),"Datasheet")))</f>
        <v>None Attached</v>
      </c>
      <c r="M266" s="56"/>
      <c r="P266" s="58"/>
      <c r="Q266" s="1" t="n">
        <f aca="false">$M266-$N266</f>
        <v>0</v>
      </c>
      <c r="R266" s="56"/>
      <c r="T266" s="59" t="s">
        <v>15</v>
      </c>
      <c r="U266" s="1" t="n">
        <f aca="false">$S266-$R266</f>
        <v>0</v>
      </c>
      <c r="V266" s="1" t="n">
        <f aca="false">IF($T266="±",$Q266*2,$Q266)</f>
        <v>0</v>
      </c>
      <c r="W266" s="60" t="str">
        <f aca="false">IFERROR($U266/ABS($V266),"N/A")</f>
        <v>N/A</v>
      </c>
      <c r="X266" s="61" t="str">
        <f aca="false">IF(OR($W266="N/A",$R266="",$S266=""),"N/A",IF($W266&gt;=4,"Not Significant",IF($W266&gt;=2,"Semi-Significant","Significant")))</f>
        <v>N/A</v>
      </c>
      <c r="Z266" s="1" t="str">
        <f aca="false">IF($D266="Z540.1 w/data",0,"")</f>
        <v/>
      </c>
      <c r="AA266" s="1" t="e">
        <f aca="false">$Y266+$Q266+$Z266</f>
        <v>#VALUE!</v>
      </c>
      <c r="AB266" s="1" t="n">
        <f aca="false">$N266+$Q266</f>
        <v>0</v>
      </c>
      <c r="AC266" s="1" t="str">
        <f aca="false">IF($Y266="","",IF(AND($AA266&gt;=$R266,$AA266&lt;=$S266),"Pass","Fail"))</f>
        <v/>
      </c>
      <c r="AD266" s="1" t="str">
        <f aca="false">IF($Y266="","",IF($AA266&gt;$R266,"Pass","Fail"))</f>
        <v/>
      </c>
      <c r="AE266" s="1" t="str">
        <f aca="false">IF($Y266="","",IF($AA266&gt;=$R266,"Pass","Fail"))</f>
        <v/>
      </c>
      <c r="AF266" s="1" t="str">
        <f aca="false">IF($Y266="","",IF($AA266&lt;=$S266,"Pass","Fail"))</f>
        <v/>
      </c>
      <c r="AG266" s="1" t="str">
        <f aca="false">IF($Y266="","",IF($AA266&lt;$S266,"Pass","Fail"))</f>
        <v/>
      </c>
      <c r="AH266" s="23" t="str">
        <f aca="true">INDIRECT(CHOOSE(MATCH($T266,{"±","&gt;","≥","≤","&lt;"},0), "AC", "AD", "AE", "AF", "AG") &amp; ROW())</f>
        <v/>
      </c>
      <c r="AI266" s="56" t="str">
        <f aca="false">IF($X266="Not Significant","No Further Action Required",
IF($AH266="","",
IF(AND($AH266="Pass",$L266="0 - Passed "),"Analysis performed; no further action required.",
IF(AND($AH266="Fail",$L266="1 - Failed "),"Analysis performed; no further action required.",
IF(AND($AH266="Pass",$L266="2 - Limited In Use "),"Analysis performed; no further action required.",
IF(AND($AH266="Fail",$L266="3 - Adjusted "),"Analysis performed; no further action required.",
"Unit fails analysis; TSM determination required."))))))</f>
        <v/>
      </c>
      <c r="AJ266" s="58"/>
    </row>
    <row r="267" customFormat="false" ht="15" hidden="false" customHeight="false" outlineLevel="0" collapsed="false">
      <c r="A267" s="56"/>
      <c r="E267" s="57" t="str">
        <f aca="false">IF(AND($F267="",$G267=""),"",IF($G267="",$F267,HYPERLINK($G267,$F267)))</f>
        <v/>
      </c>
      <c r="H267" s="1" t="str">
        <f aca="false">IF($I267="","None Attached",IF(LEFT($I267,5)="https",HYPERLINK($I267,"Datasheet"),HYPERLINK(_xlfn.CONCAT("https://",$I267),"Datasheet")))</f>
        <v>None Attached</v>
      </c>
      <c r="M267" s="56"/>
      <c r="P267" s="58"/>
      <c r="Q267" s="1" t="n">
        <f aca="false">$M267-$N267</f>
        <v>0</v>
      </c>
      <c r="R267" s="56"/>
      <c r="T267" s="59" t="s">
        <v>15</v>
      </c>
      <c r="U267" s="1" t="n">
        <f aca="false">$S267-$R267</f>
        <v>0</v>
      </c>
      <c r="V267" s="1" t="n">
        <f aca="false">IF($T267="±",$Q267*2,$Q267)</f>
        <v>0</v>
      </c>
      <c r="W267" s="60" t="str">
        <f aca="false">IFERROR($U267/ABS($V267),"N/A")</f>
        <v>N/A</v>
      </c>
      <c r="X267" s="61" t="str">
        <f aca="false">IF(OR($W267="N/A",$R267="",$S267=""),"N/A",IF($W267&gt;=4,"Not Significant",IF($W267&gt;=2,"Semi-Significant","Significant")))</f>
        <v>N/A</v>
      </c>
      <c r="Z267" s="1" t="str">
        <f aca="false">IF($D267="Z540.1 w/data",0,"")</f>
        <v/>
      </c>
      <c r="AA267" s="1" t="e">
        <f aca="false">$Y267+$Q267+$Z267</f>
        <v>#VALUE!</v>
      </c>
      <c r="AB267" s="1" t="n">
        <f aca="false">$N267+$Q267</f>
        <v>0</v>
      </c>
      <c r="AC267" s="1" t="str">
        <f aca="false">IF($Y267="","",IF(AND($AA267&gt;=$R267,$AA267&lt;=$S267),"Pass","Fail"))</f>
        <v/>
      </c>
      <c r="AD267" s="1" t="str">
        <f aca="false">IF($Y267="","",IF($AA267&gt;$R267,"Pass","Fail"))</f>
        <v/>
      </c>
      <c r="AE267" s="1" t="str">
        <f aca="false">IF($Y267="","",IF($AA267&gt;=$R267,"Pass","Fail"))</f>
        <v/>
      </c>
      <c r="AF267" s="1" t="str">
        <f aca="false">IF($Y267="","",IF($AA267&lt;=$S267,"Pass","Fail"))</f>
        <v/>
      </c>
      <c r="AG267" s="1" t="str">
        <f aca="false">IF($Y267="","",IF($AA267&lt;$S267,"Pass","Fail"))</f>
        <v/>
      </c>
      <c r="AH267" s="23" t="str">
        <f aca="true">INDIRECT(CHOOSE(MATCH($T267,{"±","&gt;","≥","≤","&lt;"},0), "AC", "AD", "AE", "AF", "AG") &amp; ROW())</f>
        <v/>
      </c>
      <c r="AI267" s="56" t="str">
        <f aca="false">IF($X267="Not Significant","No Further Action Required",
IF($AH267="","",
IF(AND($AH267="Pass",$L267="0 - Passed "),"Analysis performed; no further action required.",
IF(AND($AH267="Fail",$L267="1 - Failed "),"Analysis performed; no further action required.",
IF(AND($AH267="Pass",$L267="2 - Limited In Use "),"Analysis performed; no further action required.",
IF(AND($AH267="Fail",$L267="3 - Adjusted "),"Analysis performed; no further action required.",
"Unit fails analysis; TSM determination required."))))))</f>
        <v/>
      </c>
      <c r="AJ267" s="58"/>
    </row>
    <row r="268" customFormat="false" ht="15" hidden="false" customHeight="false" outlineLevel="0" collapsed="false">
      <c r="A268" s="56"/>
      <c r="E268" s="57" t="str">
        <f aca="false">IF(AND($F268="",$G268=""),"",IF($G268="",$F268,HYPERLINK($G268,$F268)))</f>
        <v/>
      </c>
      <c r="H268" s="1" t="str">
        <f aca="false">IF($I268="","None Attached",IF(LEFT($I268,5)="https",HYPERLINK($I268,"Datasheet"),HYPERLINK(_xlfn.CONCAT("https://",$I268),"Datasheet")))</f>
        <v>None Attached</v>
      </c>
      <c r="M268" s="56"/>
      <c r="P268" s="58"/>
      <c r="Q268" s="1" t="n">
        <f aca="false">$M268-$N268</f>
        <v>0</v>
      </c>
      <c r="R268" s="56"/>
      <c r="T268" s="59" t="s">
        <v>15</v>
      </c>
      <c r="U268" s="1" t="n">
        <f aca="false">$S268-$R268</f>
        <v>0</v>
      </c>
      <c r="V268" s="1" t="n">
        <f aca="false">IF($T268="±",$Q268*2,$Q268)</f>
        <v>0</v>
      </c>
      <c r="W268" s="60" t="str">
        <f aca="false">IFERROR($U268/ABS($V268),"N/A")</f>
        <v>N/A</v>
      </c>
      <c r="X268" s="61" t="str">
        <f aca="false">IF(OR($W268="N/A",$R268="",$S268=""),"N/A",IF($W268&gt;=4,"Not Significant",IF($W268&gt;=2,"Semi-Significant","Significant")))</f>
        <v>N/A</v>
      </c>
      <c r="Z268" s="1" t="str">
        <f aca="false">IF($D268="Z540.1 w/data",0,"")</f>
        <v/>
      </c>
      <c r="AA268" s="1" t="e">
        <f aca="false">$Y268+$Q268+$Z268</f>
        <v>#VALUE!</v>
      </c>
      <c r="AB268" s="1" t="n">
        <f aca="false">$N268+$Q268</f>
        <v>0</v>
      </c>
      <c r="AC268" s="1" t="str">
        <f aca="false">IF($Y268="","",IF(AND($AA268&gt;=$R268,$AA268&lt;=$S268),"Pass","Fail"))</f>
        <v/>
      </c>
      <c r="AD268" s="1" t="str">
        <f aca="false">IF($Y268="","",IF($AA268&gt;$R268,"Pass","Fail"))</f>
        <v/>
      </c>
      <c r="AE268" s="1" t="str">
        <f aca="false">IF($Y268="","",IF($AA268&gt;=$R268,"Pass","Fail"))</f>
        <v/>
      </c>
      <c r="AF268" s="1" t="str">
        <f aca="false">IF($Y268="","",IF($AA268&lt;=$S268,"Pass","Fail"))</f>
        <v/>
      </c>
      <c r="AG268" s="1" t="str">
        <f aca="false">IF($Y268="","",IF($AA268&lt;$S268,"Pass","Fail"))</f>
        <v/>
      </c>
      <c r="AH268" s="23" t="str">
        <f aca="true">INDIRECT(CHOOSE(MATCH($T268,{"±","&gt;","≥","≤","&lt;"},0), "AC", "AD", "AE", "AF", "AG") &amp; ROW())</f>
        <v/>
      </c>
      <c r="AI268" s="56" t="str">
        <f aca="false">IF($X268="Not Significant","No Further Action Required",
IF($AH268="","",
IF(AND($AH268="Pass",$L268="0 - Passed "),"Analysis performed; no further action required.",
IF(AND($AH268="Fail",$L268="1 - Failed "),"Analysis performed; no further action required.",
IF(AND($AH268="Pass",$L268="2 - Limited In Use "),"Analysis performed; no further action required.",
IF(AND($AH268="Fail",$L268="3 - Adjusted "),"Analysis performed; no further action required.",
"Unit fails analysis; TSM determination required."))))))</f>
        <v/>
      </c>
      <c r="AJ268" s="58"/>
    </row>
    <row r="269" customFormat="false" ht="15" hidden="false" customHeight="false" outlineLevel="0" collapsed="false">
      <c r="A269" s="56"/>
      <c r="E269" s="57" t="str">
        <f aca="false">IF(AND($F269="",$G269=""),"",IF($G269="",$F269,HYPERLINK($G269,$F269)))</f>
        <v/>
      </c>
      <c r="H269" s="1" t="str">
        <f aca="false">IF($I269="","None Attached",IF(LEFT($I269,5)="https",HYPERLINK($I269,"Datasheet"),HYPERLINK(_xlfn.CONCAT("https://",$I269),"Datasheet")))</f>
        <v>None Attached</v>
      </c>
      <c r="M269" s="56"/>
      <c r="P269" s="58"/>
      <c r="Q269" s="1" t="n">
        <f aca="false">$M269-$N269</f>
        <v>0</v>
      </c>
      <c r="R269" s="56"/>
      <c r="T269" s="59" t="s">
        <v>15</v>
      </c>
      <c r="U269" s="1" t="n">
        <f aca="false">$S269-$R269</f>
        <v>0</v>
      </c>
      <c r="V269" s="1" t="n">
        <f aca="false">IF($T269="±",$Q269*2,$Q269)</f>
        <v>0</v>
      </c>
      <c r="W269" s="60" t="str">
        <f aca="false">IFERROR($U269/ABS($V269),"N/A")</f>
        <v>N/A</v>
      </c>
      <c r="X269" s="61" t="str">
        <f aca="false">IF(OR($W269="N/A",$R269="",$S269=""),"N/A",IF($W269&gt;=4,"Not Significant",IF($W269&gt;=2,"Semi-Significant","Significant")))</f>
        <v>N/A</v>
      </c>
      <c r="Z269" s="1" t="str">
        <f aca="false">IF($D269="Z540.1 w/data",0,"")</f>
        <v/>
      </c>
      <c r="AA269" s="1" t="e">
        <f aca="false">$Y269+$Q269+$Z269</f>
        <v>#VALUE!</v>
      </c>
      <c r="AB269" s="1" t="n">
        <f aca="false">$N269+$Q269</f>
        <v>0</v>
      </c>
      <c r="AC269" s="1" t="str">
        <f aca="false">IF($Y269="","",IF(AND($AA269&gt;=$R269,$AA269&lt;=$S269),"Pass","Fail"))</f>
        <v/>
      </c>
      <c r="AD269" s="1" t="str">
        <f aca="false">IF($Y269="","",IF($AA269&gt;$R269,"Pass","Fail"))</f>
        <v/>
      </c>
      <c r="AE269" s="1" t="str">
        <f aca="false">IF($Y269="","",IF($AA269&gt;=$R269,"Pass","Fail"))</f>
        <v/>
      </c>
      <c r="AF269" s="1" t="str">
        <f aca="false">IF($Y269="","",IF($AA269&lt;=$S269,"Pass","Fail"))</f>
        <v/>
      </c>
      <c r="AG269" s="1" t="str">
        <f aca="false">IF($Y269="","",IF($AA269&lt;$S269,"Pass","Fail"))</f>
        <v/>
      </c>
      <c r="AH269" s="23" t="str">
        <f aca="true">INDIRECT(CHOOSE(MATCH($T269,{"±","&gt;","≥","≤","&lt;"},0), "AC", "AD", "AE", "AF", "AG") &amp; ROW())</f>
        <v/>
      </c>
      <c r="AI269" s="56" t="str">
        <f aca="false">IF($X269="Not Significant","No Further Action Required",
IF($AH269="","",
IF(AND($AH269="Pass",$L269="0 - Passed "),"Analysis performed; no further action required.",
IF(AND($AH269="Fail",$L269="1 - Failed "),"Analysis performed; no further action required.",
IF(AND($AH269="Pass",$L269="2 - Limited In Use "),"Analysis performed; no further action required.",
IF(AND($AH269="Fail",$L269="3 - Adjusted "),"Analysis performed; no further action required.",
"Unit fails analysis; TSM determination required."))))))</f>
        <v/>
      </c>
      <c r="AJ269" s="58"/>
    </row>
    <row r="270" customFormat="false" ht="15" hidden="false" customHeight="false" outlineLevel="0" collapsed="false">
      <c r="A270" s="56"/>
      <c r="E270" s="57" t="str">
        <f aca="false">IF(AND($F270="",$G270=""),"",IF($G270="",$F270,HYPERLINK($G270,$F270)))</f>
        <v/>
      </c>
      <c r="H270" s="1" t="str">
        <f aca="false">IF($I270="","None Attached",IF(LEFT($I270,5)="https",HYPERLINK($I270,"Datasheet"),HYPERLINK(_xlfn.CONCAT("https://",$I270),"Datasheet")))</f>
        <v>None Attached</v>
      </c>
      <c r="M270" s="56"/>
      <c r="P270" s="58"/>
      <c r="Q270" s="1" t="n">
        <f aca="false">$M270-$N270</f>
        <v>0</v>
      </c>
      <c r="R270" s="56"/>
      <c r="T270" s="59" t="s">
        <v>15</v>
      </c>
      <c r="U270" s="1" t="n">
        <f aca="false">$S270-$R270</f>
        <v>0</v>
      </c>
      <c r="V270" s="1" t="n">
        <f aca="false">IF($T270="±",$Q270*2,$Q270)</f>
        <v>0</v>
      </c>
      <c r="W270" s="60" t="str">
        <f aca="false">IFERROR($U270/ABS($V270),"N/A")</f>
        <v>N/A</v>
      </c>
      <c r="X270" s="61" t="str">
        <f aca="false">IF(OR($W270="N/A",$R270="",$S270=""),"N/A",IF($W270&gt;=4,"Not Significant",IF($W270&gt;=2,"Semi-Significant","Significant")))</f>
        <v>N/A</v>
      </c>
      <c r="Z270" s="1" t="str">
        <f aca="false">IF($D270="Z540.1 w/data",0,"")</f>
        <v/>
      </c>
      <c r="AA270" s="1" t="e">
        <f aca="false">$Y270+$Q270+$Z270</f>
        <v>#VALUE!</v>
      </c>
      <c r="AB270" s="1" t="n">
        <f aca="false">$N270+$Q270</f>
        <v>0</v>
      </c>
      <c r="AC270" s="1" t="str">
        <f aca="false">IF($Y270="","",IF(AND($AA270&gt;=$R270,$AA270&lt;=$S270),"Pass","Fail"))</f>
        <v/>
      </c>
      <c r="AD270" s="1" t="str">
        <f aca="false">IF($Y270="","",IF($AA270&gt;$R270,"Pass","Fail"))</f>
        <v/>
      </c>
      <c r="AE270" s="1" t="str">
        <f aca="false">IF($Y270="","",IF($AA270&gt;=$R270,"Pass","Fail"))</f>
        <v/>
      </c>
      <c r="AF270" s="1" t="str">
        <f aca="false">IF($Y270="","",IF($AA270&lt;=$S270,"Pass","Fail"))</f>
        <v/>
      </c>
      <c r="AG270" s="1" t="str">
        <f aca="false">IF($Y270="","",IF($AA270&lt;$S270,"Pass","Fail"))</f>
        <v/>
      </c>
      <c r="AH270" s="23" t="str">
        <f aca="true">INDIRECT(CHOOSE(MATCH($T270,{"±","&gt;","≥","≤","&lt;"},0), "AC", "AD", "AE", "AF", "AG") &amp; ROW())</f>
        <v/>
      </c>
      <c r="AI270" s="56" t="str">
        <f aca="false">IF($X270="Not Significant","No Further Action Required",
IF($AH270="","",
IF(AND($AH270="Pass",$L270="0 - Passed "),"Analysis performed; no further action required.",
IF(AND($AH270="Fail",$L270="1 - Failed "),"Analysis performed; no further action required.",
IF(AND($AH270="Pass",$L270="2 - Limited In Use "),"Analysis performed; no further action required.",
IF(AND($AH270="Fail",$L270="3 - Adjusted "),"Analysis performed; no further action required.",
"Unit fails analysis; TSM determination required."))))))</f>
        <v/>
      </c>
      <c r="AJ270" s="58"/>
    </row>
    <row r="271" customFormat="false" ht="15" hidden="false" customHeight="false" outlineLevel="0" collapsed="false">
      <c r="A271" s="56"/>
      <c r="E271" s="57" t="str">
        <f aca="false">IF(AND($F271="",$G271=""),"",IF($G271="",$F271,HYPERLINK($G271,$F271)))</f>
        <v/>
      </c>
      <c r="H271" s="1" t="str">
        <f aca="false">IF($I271="","None Attached",IF(LEFT($I271,5)="https",HYPERLINK($I271,"Datasheet"),HYPERLINK(_xlfn.CONCAT("https://",$I271),"Datasheet")))</f>
        <v>None Attached</v>
      </c>
      <c r="M271" s="56"/>
      <c r="P271" s="58"/>
      <c r="Q271" s="1" t="n">
        <f aca="false">$M271-$N271</f>
        <v>0</v>
      </c>
      <c r="R271" s="56"/>
      <c r="T271" s="59" t="s">
        <v>15</v>
      </c>
      <c r="U271" s="1" t="n">
        <f aca="false">$S271-$R271</f>
        <v>0</v>
      </c>
      <c r="V271" s="1" t="n">
        <f aca="false">IF($T271="±",$Q271*2,$Q271)</f>
        <v>0</v>
      </c>
      <c r="W271" s="60" t="str">
        <f aca="false">IFERROR($U271/ABS($V271),"N/A")</f>
        <v>N/A</v>
      </c>
      <c r="X271" s="61" t="str">
        <f aca="false">IF(OR($W271="N/A",$R271="",$S271=""),"N/A",IF($W271&gt;=4,"Not Significant",IF($W271&gt;=2,"Semi-Significant","Significant")))</f>
        <v>N/A</v>
      </c>
      <c r="Z271" s="1" t="str">
        <f aca="false">IF($D271="Z540.1 w/data",0,"")</f>
        <v/>
      </c>
      <c r="AA271" s="1" t="e">
        <f aca="false">$Y271+$Q271+$Z271</f>
        <v>#VALUE!</v>
      </c>
      <c r="AB271" s="1" t="n">
        <f aca="false">$N271+$Q271</f>
        <v>0</v>
      </c>
      <c r="AC271" s="1" t="str">
        <f aca="false">IF($Y271="","",IF(AND($AA271&gt;=$R271,$AA271&lt;=$S271),"Pass","Fail"))</f>
        <v/>
      </c>
      <c r="AD271" s="1" t="str">
        <f aca="false">IF($Y271="","",IF($AA271&gt;$R271,"Pass","Fail"))</f>
        <v/>
      </c>
      <c r="AE271" s="1" t="str">
        <f aca="false">IF($Y271="","",IF($AA271&gt;=$R271,"Pass","Fail"))</f>
        <v/>
      </c>
      <c r="AF271" s="1" t="str">
        <f aca="false">IF($Y271="","",IF($AA271&lt;=$S271,"Pass","Fail"))</f>
        <v/>
      </c>
      <c r="AG271" s="1" t="str">
        <f aca="false">IF($Y271="","",IF($AA271&lt;$S271,"Pass","Fail"))</f>
        <v/>
      </c>
      <c r="AH271" s="23" t="str">
        <f aca="true">INDIRECT(CHOOSE(MATCH($T271,{"±","&gt;","≥","≤","&lt;"},0), "AC", "AD", "AE", "AF", "AG") &amp; ROW())</f>
        <v/>
      </c>
      <c r="AI271" s="56" t="str">
        <f aca="false">IF($X271="Not Significant","No Further Action Required",
IF($AH271="","",
IF(AND($AH271="Pass",$L271="0 - Passed "),"Analysis performed; no further action required.",
IF(AND($AH271="Fail",$L271="1 - Failed "),"Analysis performed; no further action required.",
IF(AND($AH271="Pass",$L271="2 - Limited In Use "),"Analysis performed; no further action required.",
IF(AND($AH271="Fail",$L271="3 - Adjusted "),"Analysis performed; no further action required.",
"Unit fails analysis; TSM determination required."))))))</f>
        <v/>
      </c>
      <c r="AJ271" s="58"/>
    </row>
    <row r="272" customFormat="false" ht="15" hidden="false" customHeight="false" outlineLevel="0" collapsed="false">
      <c r="A272" s="56"/>
      <c r="E272" s="57" t="str">
        <f aca="false">IF(AND($F272="",$G272=""),"",IF($G272="",$F272,HYPERLINK($G272,$F272)))</f>
        <v/>
      </c>
      <c r="H272" s="1" t="str">
        <f aca="false">IF($I272="","None Attached",IF(LEFT($I272,5)="https",HYPERLINK($I272,"Datasheet"),HYPERLINK(_xlfn.CONCAT("https://",$I272),"Datasheet")))</f>
        <v>None Attached</v>
      </c>
      <c r="M272" s="56"/>
      <c r="P272" s="58"/>
      <c r="Q272" s="1" t="n">
        <f aca="false">$M272-$N272</f>
        <v>0</v>
      </c>
      <c r="R272" s="56"/>
      <c r="T272" s="59" t="s">
        <v>15</v>
      </c>
      <c r="U272" s="1" t="n">
        <f aca="false">$S272-$R272</f>
        <v>0</v>
      </c>
      <c r="V272" s="1" t="n">
        <f aca="false">IF($T272="±",$Q272*2,$Q272)</f>
        <v>0</v>
      </c>
      <c r="W272" s="60" t="str">
        <f aca="false">IFERROR($U272/ABS($V272),"N/A")</f>
        <v>N/A</v>
      </c>
      <c r="X272" s="61" t="str">
        <f aca="false">IF(OR($W272="N/A",$R272="",$S272=""),"N/A",IF($W272&gt;=4,"Not Significant",IF($W272&gt;=2,"Semi-Significant","Significant")))</f>
        <v>N/A</v>
      </c>
      <c r="Z272" s="1" t="str">
        <f aca="false">IF($D272="Z540.1 w/data",0,"")</f>
        <v/>
      </c>
      <c r="AA272" s="1" t="e">
        <f aca="false">$Y272+$Q272+$Z272</f>
        <v>#VALUE!</v>
      </c>
      <c r="AB272" s="1" t="n">
        <f aca="false">$N272+$Q272</f>
        <v>0</v>
      </c>
      <c r="AC272" s="1" t="str">
        <f aca="false">IF($Y272="","",IF(AND($AA272&gt;=$R272,$AA272&lt;=$S272),"Pass","Fail"))</f>
        <v/>
      </c>
      <c r="AD272" s="1" t="str">
        <f aca="false">IF($Y272="","",IF($AA272&gt;$R272,"Pass","Fail"))</f>
        <v/>
      </c>
      <c r="AE272" s="1" t="str">
        <f aca="false">IF($Y272="","",IF($AA272&gt;=$R272,"Pass","Fail"))</f>
        <v/>
      </c>
      <c r="AF272" s="1" t="str">
        <f aca="false">IF($Y272="","",IF($AA272&lt;=$S272,"Pass","Fail"))</f>
        <v/>
      </c>
      <c r="AG272" s="1" t="str">
        <f aca="false">IF($Y272="","",IF($AA272&lt;$S272,"Pass","Fail"))</f>
        <v/>
      </c>
      <c r="AH272" s="23" t="str">
        <f aca="true">INDIRECT(CHOOSE(MATCH($T272,{"±","&gt;","≥","≤","&lt;"},0), "AC", "AD", "AE", "AF", "AG") &amp; ROW())</f>
        <v/>
      </c>
      <c r="AI272" s="56" t="str">
        <f aca="false">IF($X272="Not Significant","No Further Action Required",
IF($AH272="","",
IF(AND($AH272="Pass",$L272="0 - Passed "),"Analysis performed; no further action required.",
IF(AND($AH272="Fail",$L272="1 - Failed "),"Analysis performed; no further action required.",
IF(AND($AH272="Pass",$L272="2 - Limited In Use "),"Analysis performed; no further action required.",
IF(AND($AH272="Fail",$L272="3 - Adjusted "),"Analysis performed; no further action required.",
"Unit fails analysis; TSM determination required."))))))</f>
        <v/>
      </c>
      <c r="AJ272" s="58"/>
    </row>
    <row r="273" customFormat="false" ht="15" hidden="false" customHeight="false" outlineLevel="0" collapsed="false">
      <c r="A273" s="56"/>
      <c r="E273" s="57" t="str">
        <f aca="false">IF(AND($F273="",$G273=""),"",IF($G273="",$F273,HYPERLINK($G273,$F273)))</f>
        <v/>
      </c>
      <c r="H273" s="1" t="str">
        <f aca="false">IF($I273="","None Attached",IF(LEFT($I273,5)="https",HYPERLINK($I273,"Datasheet"),HYPERLINK(_xlfn.CONCAT("https://",$I273),"Datasheet")))</f>
        <v>None Attached</v>
      </c>
      <c r="M273" s="56"/>
      <c r="P273" s="58"/>
      <c r="Q273" s="1" t="n">
        <f aca="false">$M273-$N273</f>
        <v>0</v>
      </c>
      <c r="R273" s="56"/>
      <c r="T273" s="59" t="s">
        <v>15</v>
      </c>
      <c r="U273" s="1" t="n">
        <f aca="false">$S273-$R273</f>
        <v>0</v>
      </c>
      <c r="V273" s="1" t="n">
        <f aca="false">IF($T273="±",$Q273*2,$Q273)</f>
        <v>0</v>
      </c>
      <c r="W273" s="60" t="str">
        <f aca="false">IFERROR($U273/ABS($V273),"N/A")</f>
        <v>N/A</v>
      </c>
      <c r="X273" s="61" t="str">
        <f aca="false">IF(OR($W273="N/A",$R273="",$S273=""),"N/A",IF($W273&gt;=4,"Not Significant",IF($W273&gt;=2,"Semi-Significant","Significant")))</f>
        <v>N/A</v>
      </c>
      <c r="Z273" s="1" t="str">
        <f aca="false">IF($D273="Z540.1 w/data",0,"")</f>
        <v/>
      </c>
      <c r="AA273" s="1" t="e">
        <f aca="false">$Y273+$Q273+$Z273</f>
        <v>#VALUE!</v>
      </c>
      <c r="AB273" s="1" t="n">
        <f aca="false">$N273+$Q273</f>
        <v>0</v>
      </c>
      <c r="AC273" s="1" t="str">
        <f aca="false">IF($Y273="","",IF(AND($AA273&gt;=$R273,$AA273&lt;=$S273),"Pass","Fail"))</f>
        <v/>
      </c>
      <c r="AD273" s="1" t="str">
        <f aca="false">IF($Y273="","",IF($AA273&gt;$R273,"Pass","Fail"))</f>
        <v/>
      </c>
      <c r="AE273" s="1" t="str">
        <f aca="false">IF($Y273="","",IF($AA273&gt;=$R273,"Pass","Fail"))</f>
        <v/>
      </c>
      <c r="AF273" s="1" t="str">
        <f aca="false">IF($Y273="","",IF($AA273&lt;=$S273,"Pass","Fail"))</f>
        <v/>
      </c>
      <c r="AG273" s="1" t="str">
        <f aca="false">IF($Y273="","",IF($AA273&lt;$S273,"Pass","Fail"))</f>
        <v/>
      </c>
      <c r="AH273" s="23" t="str">
        <f aca="true">INDIRECT(CHOOSE(MATCH($T273,{"±","&gt;","≥","≤","&lt;"},0), "AC", "AD", "AE", "AF", "AG") &amp; ROW())</f>
        <v/>
      </c>
      <c r="AI273" s="56" t="str">
        <f aca="false">IF($X273="Not Significant","No Further Action Required",
IF($AH273="","",
IF(AND($AH273="Pass",$L273="0 - Passed "),"Analysis performed; no further action required.",
IF(AND($AH273="Fail",$L273="1 - Failed "),"Analysis performed; no further action required.",
IF(AND($AH273="Pass",$L273="2 - Limited In Use "),"Analysis performed; no further action required.",
IF(AND($AH273="Fail",$L273="3 - Adjusted "),"Analysis performed; no further action required.",
"Unit fails analysis; TSM determination required."))))))</f>
        <v/>
      </c>
      <c r="AJ273" s="58"/>
    </row>
    <row r="274" customFormat="false" ht="15" hidden="false" customHeight="false" outlineLevel="0" collapsed="false">
      <c r="A274" s="56"/>
      <c r="E274" s="57" t="str">
        <f aca="false">IF(AND($F274="",$G274=""),"",IF($G274="",$F274,HYPERLINK($G274,$F274)))</f>
        <v/>
      </c>
      <c r="H274" s="1" t="str">
        <f aca="false">IF($I274="","None Attached",IF(LEFT($I274,5)="https",HYPERLINK($I274,"Datasheet"),HYPERLINK(_xlfn.CONCAT("https://",$I274),"Datasheet")))</f>
        <v>None Attached</v>
      </c>
      <c r="M274" s="56"/>
      <c r="P274" s="58"/>
      <c r="Q274" s="1" t="n">
        <f aca="false">$M274-$N274</f>
        <v>0</v>
      </c>
      <c r="R274" s="56"/>
      <c r="T274" s="59" t="s">
        <v>15</v>
      </c>
      <c r="U274" s="1" t="n">
        <f aca="false">$S274-$R274</f>
        <v>0</v>
      </c>
      <c r="V274" s="1" t="n">
        <f aca="false">IF($T274="±",$Q274*2,$Q274)</f>
        <v>0</v>
      </c>
      <c r="W274" s="60" t="str">
        <f aca="false">IFERROR($U274/ABS($V274),"N/A")</f>
        <v>N/A</v>
      </c>
      <c r="X274" s="61" t="str">
        <f aca="false">IF(OR($W274="N/A",$R274="",$S274=""),"N/A",IF($W274&gt;=4,"Not Significant",IF($W274&gt;=2,"Semi-Significant","Significant")))</f>
        <v>N/A</v>
      </c>
      <c r="Z274" s="1" t="str">
        <f aca="false">IF($D274="Z540.1 w/data",0,"")</f>
        <v/>
      </c>
      <c r="AA274" s="1" t="e">
        <f aca="false">$Y274+$Q274+$Z274</f>
        <v>#VALUE!</v>
      </c>
      <c r="AB274" s="1" t="n">
        <f aca="false">$N274+$Q274</f>
        <v>0</v>
      </c>
      <c r="AC274" s="1" t="str">
        <f aca="false">IF($Y274="","",IF(AND($AA274&gt;=$R274,$AA274&lt;=$S274),"Pass","Fail"))</f>
        <v/>
      </c>
      <c r="AD274" s="1" t="str">
        <f aca="false">IF($Y274="","",IF($AA274&gt;$R274,"Pass","Fail"))</f>
        <v/>
      </c>
      <c r="AE274" s="1" t="str">
        <f aca="false">IF($Y274="","",IF($AA274&gt;=$R274,"Pass","Fail"))</f>
        <v/>
      </c>
      <c r="AF274" s="1" t="str">
        <f aca="false">IF($Y274="","",IF($AA274&lt;=$S274,"Pass","Fail"))</f>
        <v/>
      </c>
      <c r="AG274" s="1" t="str">
        <f aca="false">IF($Y274="","",IF($AA274&lt;$S274,"Pass","Fail"))</f>
        <v/>
      </c>
      <c r="AH274" s="23" t="str">
        <f aca="true">INDIRECT(CHOOSE(MATCH($T274,{"±","&gt;","≥","≤","&lt;"},0), "AC", "AD", "AE", "AF", "AG") &amp; ROW())</f>
        <v/>
      </c>
      <c r="AI274" s="56" t="str">
        <f aca="false">IF($X274="Not Significant","No Further Action Required",
IF($AH274="","",
IF(AND($AH274="Pass",$L274="0 - Passed "),"Analysis performed; no further action required.",
IF(AND($AH274="Fail",$L274="1 - Failed "),"Analysis performed; no further action required.",
IF(AND($AH274="Pass",$L274="2 - Limited In Use "),"Analysis performed; no further action required.",
IF(AND($AH274="Fail",$L274="3 - Adjusted "),"Analysis performed; no further action required.",
"Unit fails analysis; TSM determination required."))))))</f>
        <v/>
      </c>
      <c r="AJ274" s="58"/>
    </row>
    <row r="275" customFormat="false" ht="15" hidden="false" customHeight="false" outlineLevel="0" collapsed="false">
      <c r="A275" s="56"/>
      <c r="E275" s="57" t="str">
        <f aca="false">IF(AND($F275="",$G275=""),"",IF($G275="",$F275,HYPERLINK($G275,$F275)))</f>
        <v/>
      </c>
      <c r="H275" s="1" t="str">
        <f aca="false">IF($I275="","None Attached",IF(LEFT($I275,5)="https",HYPERLINK($I275,"Datasheet"),HYPERLINK(_xlfn.CONCAT("https://",$I275),"Datasheet")))</f>
        <v>None Attached</v>
      </c>
      <c r="M275" s="56"/>
      <c r="P275" s="58"/>
      <c r="Q275" s="1" t="n">
        <f aca="false">$M275-$N275</f>
        <v>0</v>
      </c>
      <c r="R275" s="56"/>
      <c r="T275" s="59" t="s">
        <v>15</v>
      </c>
      <c r="U275" s="1" t="n">
        <f aca="false">$S275-$R275</f>
        <v>0</v>
      </c>
      <c r="V275" s="1" t="n">
        <f aca="false">IF($T275="±",$Q275*2,$Q275)</f>
        <v>0</v>
      </c>
      <c r="W275" s="60" t="str">
        <f aca="false">IFERROR($U275/ABS($V275),"N/A")</f>
        <v>N/A</v>
      </c>
      <c r="X275" s="61" t="str">
        <f aca="false">IF(OR($W275="N/A",$R275="",$S275=""),"N/A",IF($W275&gt;=4,"Not Significant",IF($W275&gt;=2,"Semi-Significant","Significant")))</f>
        <v>N/A</v>
      </c>
      <c r="Z275" s="1" t="str">
        <f aca="false">IF($D275="Z540.1 w/data",0,"")</f>
        <v/>
      </c>
      <c r="AA275" s="1" t="e">
        <f aca="false">$Y275+$Q275+$Z275</f>
        <v>#VALUE!</v>
      </c>
      <c r="AB275" s="1" t="n">
        <f aca="false">$N275+$Q275</f>
        <v>0</v>
      </c>
      <c r="AC275" s="1" t="str">
        <f aca="false">IF($Y275="","",IF(AND($AA275&gt;=$R275,$AA275&lt;=$S275),"Pass","Fail"))</f>
        <v/>
      </c>
      <c r="AD275" s="1" t="str">
        <f aca="false">IF($Y275="","",IF($AA275&gt;$R275,"Pass","Fail"))</f>
        <v/>
      </c>
      <c r="AE275" s="1" t="str">
        <f aca="false">IF($Y275="","",IF($AA275&gt;=$R275,"Pass","Fail"))</f>
        <v/>
      </c>
      <c r="AF275" s="1" t="str">
        <f aca="false">IF($Y275="","",IF($AA275&lt;=$S275,"Pass","Fail"))</f>
        <v/>
      </c>
      <c r="AG275" s="1" t="str">
        <f aca="false">IF($Y275="","",IF($AA275&lt;$S275,"Pass","Fail"))</f>
        <v/>
      </c>
      <c r="AH275" s="23" t="str">
        <f aca="true">INDIRECT(CHOOSE(MATCH($T275,{"±","&gt;","≥","≤","&lt;"},0), "AC", "AD", "AE", "AF", "AG") &amp; ROW())</f>
        <v/>
      </c>
      <c r="AI275" s="56" t="str">
        <f aca="false">IF($X275="Not Significant","No Further Action Required",
IF($AH275="","",
IF(AND($AH275="Pass",$L275="0 - Passed "),"Analysis performed; no further action required.",
IF(AND($AH275="Fail",$L275="1 - Failed "),"Analysis performed; no further action required.",
IF(AND($AH275="Pass",$L275="2 - Limited In Use "),"Analysis performed; no further action required.",
IF(AND($AH275="Fail",$L275="3 - Adjusted "),"Analysis performed; no further action required.",
"Unit fails analysis; TSM determination required."))))))</f>
        <v/>
      </c>
      <c r="AJ275" s="58"/>
    </row>
    <row r="276" customFormat="false" ht="15" hidden="false" customHeight="false" outlineLevel="0" collapsed="false">
      <c r="A276" s="56"/>
      <c r="E276" s="57" t="str">
        <f aca="false">IF(AND($F276="",$G276=""),"",IF($G276="",$F276,HYPERLINK($G276,$F276)))</f>
        <v/>
      </c>
      <c r="H276" s="1" t="str">
        <f aca="false">IF($I276="","None Attached",IF(LEFT($I276,5)="https",HYPERLINK($I276,"Datasheet"),HYPERLINK(_xlfn.CONCAT("https://",$I276),"Datasheet")))</f>
        <v>None Attached</v>
      </c>
      <c r="M276" s="56"/>
      <c r="P276" s="58"/>
      <c r="Q276" s="1" t="n">
        <f aca="false">$M276-$N276</f>
        <v>0</v>
      </c>
      <c r="R276" s="56"/>
      <c r="T276" s="59" t="s">
        <v>15</v>
      </c>
      <c r="U276" s="1" t="n">
        <f aca="false">$S276-$R276</f>
        <v>0</v>
      </c>
      <c r="V276" s="1" t="n">
        <f aca="false">IF($T276="±",$Q276*2,$Q276)</f>
        <v>0</v>
      </c>
      <c r="W276" s="60" t="str">
        <f aca="false">IFERROR($U276/ABS($V276),"N/A")</f>
        <v>N/A</v>
      </c>
      <c r="X276" s="61" t="str">
        <f aca="false">IF(OR($W276="N/A",$R276="",$S276=""),"N/A",IF($W276&gt;=4,"Not Significant",IF($W276&gt;=2,"Semi-Significant","Significant")))</f>
        <v>N/A</v>
      </c>
      <c r="Z276" s="1" t="str">
        <f aca="false">IF($D276="Z540.1 w/data",0,"")</f>
        <v/>
      </c>
      <c r="AA276" s="1" t="e">
        <f aca="false">$Y276+$Q276+$Z276</f>
        <v>#VALUE!</v>
      </c>
      <c r="AB276" s="1" t="n">
        <f aca="false">$N276+$Q276</f>
        <v>0</v>
      </c>
      <c r="AC276" s="1" t="str">
        <f aca="false">IF($Y276="","",IF(AND($AA276&gt;=$R276,$AA276&lt;=$S276),"Pass","Fail"))</f>
        <v/>
      </c>
      <c r="AD276" s="1" t="str">
        <f aca="false">IF($Y276="","",IF($AA276&gt;$R276,"Pass","Fail"))</f>
        <v/>
      </c>
      <c r="AE276" s="1" t="str">
        <f aca="false">IF($Y276="","",IF($AA276&gt;=$R276,"Pass","Fail"))</f>
        <v/>
      </c>
      <c r="AF276" s="1" t="str">
        <f aca="false">IF($Y276="","",IF($AA276&lt;=$S276,"Pass","Fail"))</f>
        <v/>
      </c>
      <c r="AG276" s="1" t="str">
        <f aca="false">IF($Y276="","",IF($AA276&lt;$S276,"Pass","Fail"))</f>
        <v/>
      </c>
      <c r="AH276" s="23" t="str">
        <f aca="true">INDIRECT(CHOOSE(MATCH($T276,{"±","&gt;","≥","≤","&lt;"},0), "AC", "AD", "AE", "AF", "AG") &amp; ROW())</f>
        <v/>
      </c>
      <c r="AI276" s="56" t="str">
        <f aca="false">IF($X276="Not Significant","No Further Action Required",
IF($AH276="","",
IF(AND($AH276="Pass",$L276="0 - Passed "),"Analysis performed; no further action required.",
IF(AND($AH276="Fail",$L276="1 - Failed "),"Analysis performed; no further action required.",
IF(AND($AH276="Pass",$L276="2 - Limited In Use "),"Analysis performed; no further action required.",
IF(AND($AH276="Fail",$L276="3 - Adjusted "),"Analysis performed; no further action required.",
"Unit fails analysis; TSM determination required."))))))</f>
        <v/>
      </c>
      <c r="AJ276" s="58"/>
    </row>
    <row r="277" customFormat="false" ht="15" hidden="false" customHeight="false" outlineLevel="0" collapsed="false">
      <c r="A277" s="56"/>
      <c r="E277" s="57" t="str">
        <f aca="false">IF(AND($F277="",$G277=""),"",IF($G277="",$F277,HYPERLINK($G277,$F277)))</f>
        <v/>
      </c>
      <c r="H277" s="1" t="str">
        <f aca="false">IF($I277="","None Attached",IF(LEFT($I277,5)="https",HYPERLINK($I277,"Datasheet"),HYPERLINK(_xlfn.CONCAT("https://",$I277),"Datasheet")))</f>
        <v>None Attached</v>
      </c>
      <c r="M277" s="56"/>
      <c r="P277" s="58"/>
      <c r="Q277" s="1" t="n">
        <f aca="false">$M277-$N277</f>
        <v>0</v>
      </c>
      <c r="R277" s="56"/>
      <c r="T277" s="59" t="s">
        <v>15</v>
      </c>
      <c r="U277" s="1" t="n">
        <f aca="false">$S277-$R277</f>
        <v>0</v>
      </c>
      <c r="V277" s="1" t="n">
        <f aca="false">IF($T277="±",$Q277*2,$Q277)</f>
        <v>0</v>
      </c>
      <c r="W277" s="60" t="str">
        <f aca="false">IFERROR($U277/ABS($V277),"N/A")</f>
        <v>N/A</v>
      </c>
      <c r="X277" s="61" t="str">
        <f aca="false">IF(OR($W277="N/A",$R277="",$S277=""),"N/A",IF($W277&gt;=4,"Not Significant",IF($W277&gt;=2,"Semi-Significant","Significant")))</f>
        <v>N/A</v>
      </c>
      <c r="Z277" s="1" t="str">
        <f aca="false">IF($D277="Z540.1 w/data",0,"")</f>
        <v/>
      </c>
      <c r="AA277" s="1" t="e">
        <f aca="false">$Y277+$Q277+$Z277</f>
        <v>#VALUE!</v>
      </c>
      <c r="AB277" s="1" t="n">
        <f aca="false">$N277+$Q277</f>
        <v>0</v>
      </c>
      <c r="AC277" s="1" t="str">
        <f aca="false">IF($Y277="","",IF(AND($AA277&gt;=$R277,$AA277&lt;=$S277),"Pass","Fail"))</f>
        <v/>
      </c>
      <c r="AD277" s="1" t="str">
        <f aca="false">IF($Y277="","",IF($AA277&gt;$R277,"Pass","Fail"))</f>
        <v/>
      </c>
      <c r="AE277" s="1" t="str">
        <f aca="false">IF($Y277="","",IF($AA277&gt;=$R277,"Pass","Fail"))</f>
        <v/>
      </c>
      <c r="AF277" s="1" t="str">
        <f aca="false">IF($Y277="","",IF($AA277&lt;=$S277,"Pass","Fail"))</f>
        <v/>
      </c>
      <c r="AG277" s="1" t="str">
        <f aca="false">IF($Y277="","",IF($AA277&lt;$S277,"Pass","Fail"))</f>
        <v/>
      </c>
      <c r="AH277" s="23" t="str">
        <f aca="true">INDIRECT(CHOOSE(MATCH($T277,{"±","&gt;","≥","≤","&lt;"},0), "AC", "AD", "AE", "AF", "AG") &amp; ROW())</f>
        <v/>
      </c>
      <c r="AI277" s="56" t="str">
        <f aca="false">IF($X277="Not Significant","No Further Action Required",
IF($AH277="","",
IF(AND($AH277="Pass",$L277="0 - Passed "),"Analysis performed; no further action required.",
IF(AND($AH277="Fail",$L277="1 - Failed "),"Analysis performed; no further action required.",
IF(AND($AH277="Pass",$L277="2 - Limited In Use "),"Analysis performed; no further action required.",
IF(AND($AH277="Fail",$L277="3 - Adjusted "),"Analysis performed; no further action required.",
"Unit fails analysis; TSM determination required."))))))</f>
        <v/>
      </c>
      <c r="AJ277" s="58"/>
    </row>
    <row r="278" customFormat="false" ht="15" hidden="false" customHeight="false" outlineLevel="0" collapsed="false">
      <c r="A278" s="56"/>
      <c r="E278" s="57" t="str">
        <f aca="false">IF(AND($F278="",$G278=""),"",IF($G278="",$F278,HYPERLINK($G278,$F278)))</f>
        <v/>
      </c>
      <c r="H278" s="1" t="str">
        <f aca="false">IF($I278="","None Attached",IF(LEFT($I278,5)="https",HYPERLINK($I278,"Datasheet"),HYPERLINK(_xlfn.CONCAT("https://",$I278),"Datasheet")))</f>
        <v>None Attached</v>
      </c>
      <c r="M278" s="56"/>
      <c r="P278" s="58"/>
      <c r="Q278" s="1" t="n">
        <f aca="false">$M278-$N278</f>
        <v>0</v>
      </c>
      <c r="R278" s="56"/>
      <c r="T278" s="59" t="s">
        <v>15</v>
      </c>
      <c r="U278" s="1" t="n">
        <f aca="false">$S278-$R278</f>
        <v>0</v>
      </c>
      <c r="V278" s="1" t="n">
        <f aca="false">IF($T278="±",$Q278*2,$Q278)</f>
        <v>0</v>
      </c>
      <c r="W278" s="60" t="str">
        <f aca="false">IFERROR($U278/ABS($V278),"N/A")</f>
        <v>N/A</v>
      </c>
      <c r="X278" s="61" t="str">
        <f aca="false">IF(OR($W278="N/A",$R278="",$S278=""),"N/A",IF($W278&gt;=4,"Not Significant",IF($W278&gt;=2,"Semi-Significant","Significant")))</f>
        <v>N/A</v>
      </c>
      <c r="Z278" s="1" t="str">
        <f aca="false">IF($D278="Z540.1 w/data",0,"")</f>
        <v/>
      </c>
      <c r="AA278" s="1" t="e">
        <f aca="false">$Y278+$Q278+$Z278</f>
        <v>#VALUE!</v>
      </c>
      <c r="AB278" s="1" t="n">
        <f aca="false">$N278+$Q278</f>
        <v>0</v>
      </c>
      <c r="AC278" s="1" t="str">
        <f aca="false">IF($Y278="","",IF(AND($AA278&gt;=$R278,$AA278&lt;=$S278),"Pass","Fail"))</f>
        <v/>
      </c>
      <c r="AD278" s="1" t="str">
        <f aca="false">IF($Y278="","",IF($AA278&gt;$R278,"Pass","Fail"))</f>
        <v/>
      </c>
      <c r="AE278" s="1" t="str">
        <f aca="false">IF($Y278="","",IF($AA278&gt;=$R278,"Pass","Fail"))</f>
        <v/>
      </c>
      <c r="AF278" s="1" t="str">
        <f aca="false">IF($Y278="","",IF($AA278&lt;=$S278,"Pass","Fail"))</f>
        <v/>
      </c>
      <c r="AG278" s="1" t="str">
        <f aca="false">IF($Y278="","",IF($AA278&lt;$S278,"Pass","Fail"))</f>
        <v/>
      </c>
      <c r="AH278" s="23" t="str">
        <f aca="true">INDIRECT(CHOOSE(MATCH($T278,{"±","&gt;","≥","≤","&lt;"},0), "AC", "AD", "AE", "AF", "AG") &amp; ROW())</f>
        <v/>
      </c>
      <c r="AI278" s="56" t="str">
        <f aca="false">IF($X278="Not Significant","No Further Action Required",
IF($AH278="","",
IF(AND($AH278="Pass",$L278="0 - Passed "),"Analysis performed; no further action required.",
IF(AND($AH278="Fail",$L278="1 - Failed "),"Analysis performed; no further action required.",
IF(AND($AH278="Pass",$L278="2 - Limited In Use "),"Analysis performed; no further action required.",
IF(AND($AH278="Fail",$L278="3 - Adjusted "),"Analysis performed; no further action required.",
"Unit fails analysis; TSM determination required."))))))</f>
        <v/>
      </c>
      <c r="AJ278" s="58"/>
    </row>
    <row r="279" customFormat="false" ht="15" hidden="false" customHeight="false" outlineLevel="0" collapsed="false">
      <c r="A279" s="56"/>
      <c r="E279" s="57" t="str">
        <f aca="false">IF(AND($F279="",$G279=""),"",IF($G279="",$F279,HYPERLINK($G279,$F279)))</f>
        <v/>
      </c>
      <c r="H279" s="1" t="str">
        <f aca="false">IF($I279="","None Attached",IF(LEFT($I279,5)="https",HYPERLINK($I279,"Datasheet"),HYPERLINK(_xlfn.CONCAT("https://",$I279),"Datasheet")))</f>
        <v>None Attached</v>
      </c>
      <c r="M279" s="56"/>
      <c r="P279" s="58"/>
      <c r="Q279" s="1" t="n">
        <f aca="false">$M279-$N279</f>
        <v>0</v>
      </c>
      <c r="R279" s="56"/>
      <c r="T279" s="59" t="s">
        <v>15</v>
      </c>
      <c r="U279" s="1" t="n">
        <f aca="false">$S279-$R279</f>
        <v>0</v>
      </c>
      <c r="V279" s="1" t="n">
        <f aca="false">IF($T279="±",$Q279*2,$Q279)</f>
        <v>0</v>
      </c>
      <c r="W279" s="60" t="str">
        <f aca="false">IFERROR($U279/ABS($V279),"N/A")</f>
        <v>N/A</v>
      </c>
      <c r="X279" s="61" t="str">
        <f aca="false">IF(OR($W279="N/A",$R279="",$S279=""),"N/A",IF($W279&gt;=4,"Not Significant",IF($W279&gt;=2,"Semi-Significant","Significant")))</f>
        <v>N/A</v>
      </c>
      <c r="Z279" s="1" t="str">
        <f aca="false">IF($D279="Z540.1 w/data",0,"")</f>
        <v/>
      </c>
      <c r="AA279" s="1" t="e">
        <f aca="false">$Y279+$Q279+$Z279</f>
        <v>#VALUE!</v>
      </c>
      <c r="AB279" s="1" t="n">
        <f aca="false">$N279+$Q279</f>
        <v>0</v>
      </c>
      <c r="AC279" s="1" t="str">
        <f aca="false">IF($Y279="","",IF(AND($AA279&gt;=$R279,$AA279&lt;=$S279),"Pass","Fail"))</f>
        <v/>
      </c>
      <c r="AD279" s="1" t="str">
        <f aca="false">IF($Y279="","",IF($AA279&gt;$R279,"Pass","Fail"))</f>
        <v/>
      </c>
      <c r="AE279" s="1" t="str">
        <f aca="false">IF($Y279="","",IF($AA279&gt;=$R279,"Pass","Fail"))</f>
        <v/>
      </c>
      <c r="AF279" s="1" t="str">
        <f aca="false">IF($Y279="","",IF($AA279&lt;=$S279,"Pass","Fail"))</f>
        <v/>
      </c>
      <c r="AG279" s="1" t="str">
        <f aca="false">IF($Y279="","",IF($AA279&lt;$S279,"Pass","Fail"))</f>
        <v/>
      </c>
      <c r="AH279" s="23" t="str">
        <f aca="true">INDIRECT(CHOOSE(MATCH($T279,{"±","&gt;","≥","≤","&lt;"},0), "AC", "AD", "AE", "AF", "AG") &amp; ROW())</f>
        <v/>
      </c>
      <c r="AI279" s="56" t="str">
        <f aca="false">IF($X279="Not Significant","No Further Action Required",
IF($AH279="","",
IF(AND($AH279="Pass",$L279="0 - Passed "),"Analysis performed; no further action required.",
IF(AND($AH279="Fail",$L279="1 - Failed "),"Analysis performed; no further action required.",
IF(AND($AH279="Pass",$L279="2 - Limited In Use "),"Analysis performed; no further action required.",
IF(AND($AH279="Fail",$L279="3 - Adjusted "),"Analysis performed; no further action required.",
"Unit fails analysis; TSM determination required."))))))</f>
        <v/>
      </c>
      <c r="AJ279" s="58"/>
    </row>
    <row r="280" customFormat="false" ht="15" hidden="false" customHeight="false" outlineLevel="0" collapsed="false">
      <c r="A280" s="56"/>
      <c r="E280" s="57" t="str">
        <f aca="false">IF(AND($F280="",$G280=""),"",IF($G280="",$F280,HYPERLINK($G280,$F280)))</f>
        <v/>
      </c>
      <c r="H280" s="1" t="str">
        <f aca="false">IF($I280="","None Attached",IF(LEFT($I280,5)="https",HYPERLINK($I280,"Datasheet"),HYPERLINK(_xlfn.CONCAT("https://",$I280),"Datasheet")))</f>
        <v>None Attached</v>
      </c>
      <c r="M280" s="56"/>
      <c r="P280" s="58"/>
      <c r="Q280" s="1" t="n">
        <f aca="false">$M280-$N280</f>
        <v>0</v>
      </c>
      <c r="R280" s="56"/>
      <c r="T280" s="59" t="s">
        <v>15</v>
      </c>
      <c r="U280" s="1" t="n">
        <f aca="false">$S280-$R280</f>
        <v>0</v>
      </c>
      <c r="V280" s="1" t="n">
        <f aca="false">IF($T280="±",$Q280*2,$Q280)</f>
        <v>0</v>
      </c>
      <c r="W280" s="60" t="str">
        <f aca="false">IFERROR($U280/ABS($V280),"N/A")</f>
        <v>N/A</v>
      </c>
      <c r="X280" s="61" t="str">
        <f aca="false">IF(OR($W280="N/A",$R280="",$S280=""),"N/A",IF($W280&gt;=4,"Not Significant",IF($W280&gt;=2,"Semi-Significant","Significant")))</f>
        <v>N/A</v>
      </c>
      <c r="Z280" s="1" t="str">
        <f aca="false">IF($D280="Z540.1 w/data",0,"")</f>
        <v/>
      </c>
      <c r="AA280" s="1" t="e">
        <f aca="false">$Y280+$Q280+$Z280</f>
        <v>#VALUE!</v>
      </c>
      <c r="AB280" s="1" t="n">
        <f aca="false">$N280+$Q280</f>
        <v>0</v>
      </c>
      <c r="AC280" s="1" t="str">
        <f aca="false">IF($Y280="","",IF(AND($AA280&gt;=$R280,$AA280&lt;=$S280),"Pass","Fail"))</f>
        <v/>
      </c>
      <c r="AD280" s="1" t="str">
        <f aca="false">IF($Y280="","",IF($AA280&gt;$R280,"Pass","Fail"))</f>
        <v/>
      </c>
      <c r="AE280" s="1" t="str">
        <f aca="false">IF($Y280="","",IF($AA280&gt;=$R280,"Pass","Fail"))</f>
        <v/>
      </c>
      <c r="AF280" s="1" t="str">
        <f aca="false">IF($Y280="","",IF($AA280&lt;=$S280,"Pass","Fail"))</f>
        <v/>
      </c>
      <c r="AG280" s="1" t="str">
        <f aca="false">IF($Y280="","",IF($AA280&lt;$S280,"Pass","Fail"))</f>
        <v/>
      </c>
      <c r="AH280" s="23" t="str">
        <f aca="true">INDIRECT(CHOOSE(MATCH($T280,{"±","&gt;","≥","≤","&lt;"},0), "AC", "AD", "AE", "AF", "AG") &amp; ROW())</f>
        <v/>
      </c>
      <c r="AI280" s="56" t="str">
        <f aca="false">IF($X280="Not Significant","No Further Action Required",
IF($AH280="","",
IF(AND($AH280="Pass",$L280="0 - Passed "),"Analysis performed; no further action required.",
IF(AND($AH280="Fail",$L280="1 - Failed "),"Analysis performed; no further action required.",
IF(AND($AH280="Pass",$L280="2 - Limited In Use "),"Analysis performed; no further action required.",
IF(AND($AH280="Fail",$L280="3 - Adjusted "),"Analysis performed; no further action required.",
"Unit fails analysis; TSM determination required."))))))</f>
        <v/>
      </c>
      <c r="AJ280" s="58"/>
    </row>
    <row r="281" customFormat="false" ht="15" hidden="false" customHeight="false" outlineLevel="0" collapsed="false">
      <c r="A281" s="56"/>
      <c r="E281" s="57" t="str">
        <f aca="false">IF(AND($F281="",$G281=""),"",IF($G281="",$F281,HYPERLINK($G281,$F281)))</f>
        <v/>
      </c>
      <c r="H281" s="1" t="str">
        <f aca="false">IF($I281="","None Attached",IF(LEFT($I281,5)="https",HYPERLINK($I281,"Datasheet"),HYPERLINK(_xlfn.CONCAT("https://",$I281),"Datasheet")))</f>
        <v>None Attached</v>
      </c>
      <c r="M281" s="56"/>
      <c r="P281" s="58"/>
      <c r="Q281" s="1" t="n">
        <f aca="false">$M281-$N281</f>
        <v>0</v>
      </c>
      <c r="R281" s="56"/>
      <c r="T281" s="59" t="s">
        <v>15</v>
      </c>
      <c r="U281" s="1" t="n">
        <f aca="false">$S281-$R281</f>
        <v>0</v>
      </c>
      <c r="V281" s="1" t="n">
        <f aca="false">IF($T281="±",$Q281*2,$Q281)</f>
        <v>0</v>
      </c>
      <c r="W281" s="60" t="str">
        <f aca="false">IFERROR($U281/ABS($V281),"N/A")</f>
        <v>N/A</v>
      </c>
      <c r="X281" s="61" t="str">
        <f aca="false">IF(OR($W281="N/A",$R281="",$S281=""),"N/A",IF($W281&gt;=4,"Not Significant",IF($W281&gt;=2,"Semi-Significant","Significant")))</f>
        <v>N/A</v>
      </c>
      <c r="Z281" s="1" t="str">
        <f aca="false">IF($D281="Z540.1 w/data",0,"")</f>
        <v/>
      </c>
      <c r="AA281" s="1" t="e">
        <f aca="false">$Y281+$Q281+$Z281</f>
        <v>#VALUE!</v>
      </c>
      <c r="AB281" s="1" t="n">
        <f aca="false">$N281+$Q281</f>
        <v>0</v>
      </c>
      <c r="AC281" s="1" t="str">
        <f aca="false">IF($Y281="","",IF(AND($AA281&gt;=$R281,$AA281&lt;=$S281),"Pass","Fail"))</f>
        <v/>
      </c>
      <c r="AD281" s="1" t="str">
        <f aca="false">IF($Y281="","",IF($AA281&gt;$R281,"Pass","Fail"))</f>
        <v/>
      </c>
      <c r="AE281" s="1" t="str">
        <f aca="false">IF($Y281="","",IF($AA281&gt;=$R281,"Pass","Fail"))</f>
        <v/>
      </c>
      <c r="AF281" s="1" t="str">
        <f aca="false">IF($Y281="","",IF($AA281&lt;=$S281,"Pass","Fail"))</f>
        <v/>
      </c>
      <c r="AG281" s="1" t="str">
        <f aca="false">IF($Y281="","",IF($AA281&lt;$S281,"Pass","Fail"))</f>
        <v/>
      </c>
      <c r="AH281" s="23" t="str">
        <f aca="true">INDIRECT(CHOOSE(MATCH($T281,{"±","&gt;","≥","≤","&lt;"},0), "AC", "AD", "AE", "AF", "AG") &amp; ROW())</f>
        <v/>
      </c>
      <c r="AI281" s="56" t="str">
        <f aca="false">IF($X281="Not Significant","No Further Action Required",
IF($AH281="","",
IF(AND($AH281="Pass",$L281="0 - Passed "),"Analysis performed; no further action required.",
IF(AND($AH281="Fail",$L281="1 - Failed "),"Analysis performed; no further action required.",
IF(AND($AH281="Pass",$L281="2 - Limited In Use "),"Analysis performed; no further action required.",
IF(AND($AH281="Fail",$L281="3 - Adjusted "),"Analysis performed; no further action required.",
"Unit fails analysis; TSM determination required."))))))</f>
        <v/>
      </c>
      <c r="AJ281" s="58"/>
    </row>
    <row r="282" customFormat="false" ht="15" hidden="false" customHeight="false" outlineLevel="0" collapsed="false">
      <c r="A282" s="56"/>
      <c r="E282" s="57" t="str">
        <f aca="false">IF(AND($F282="",$G282=""),"",IF($G282="",$F282,HYPERLINK($G282,$F282)))</f>
        <v/>
      </c>
      <c r="H282" s="1" t="str">
        <f aca="false">IF($I282="","None Attached",IF(LEFT($I282,5)="https",HYPERLINK($I282,"Datasheet"),HYPERLINK(_xlfn.CONCAT("https://",$I282),"Datasheet")))</f>
        <v>None Attached</v>
      </c>
      <c r="M282" s="56"/>
      <c r="P282" s="58"/>
      <c r="Q282" s="1" t="n">
        <f aca="false">$M282-$N282</f>
        <v>0</v>
      </c>
      <c r="R282" s="56"/>
      <c r="T282" s="59" t="s">
        <v>15</v>
      </c>
      <c r="U282" s="1" t="n">
        <f aca="false">$S282-$R282</f>
        <v>0</v>
      </c>
      <c r="V282" s="1" t="n">
        <f aca="false">IF($T282="±",$Q282*2,$Q282)</f>
        <v>0</v>
      </c>
      <c r="W282" s="60" t="str">
        <f aca="false">IFERROR($U282/ABS($V282),"N/A")</f>
        <v>N/A</v>
      </c>
      <c r="X282" s="61" t="str">
        <f aca="false">IF(OR($W282="N/A",$R282="",$S282=""),"N/A",IF($W282&gt;=4,"Not Significant",IF($W282&gt;=2,"Semi-Significant","Significant")))</f>
        <v>N/A</v>
      </c>
      <c r="Z282" s="1" t="str">
        <f aca="false">IF($D282="Z540.1 w/data",0,"")</f>
        <v/>
      </c>
      <c r="AA282" s="1" t="e">
        <f aca="false">$Y282+$Q282+$Z282</f>
        <v>#VALUE!</v>
      </c>
      <c r="AB282" s="1" t="n">
        <f aca="false">$N282+$Q282</f>
        <v>0</v>
      </c>
      <c r="AC282" s="1" t="str">
        <f aca="false">IF($Y282="","",IF(AND($AA282&gt;=$R282,$AA282&lt;=$S282),"Pass","Fail"))</f>
        <v/>
      </c>
      <c r="AD282" s="1" t="str">
        <f aca="false">IF($Y282="","",IF($AA282&gt;$R282,"Pass","Fail"))</f>
        <v/>
      </c>
      <c r="AE282" s="1" t="str">
        <f aca="false">IF($Y282="","",IF($AA282&gt;=$R282,"Pass","Fail"))</f>
        <v/>
      </c>
      <c r="AF282" s="1" t="str">
        <f aca="false">IF($Y282="","",IF($AA282&lt;=$S282,"Pass","Fail"))</f>
        <v/>
      </c>
      <c r="AG282" s="1" t="str">
        <f aca="false">IF($Y282="","",IF($AA282&lt;$S282,"Pass","Fail"))</f>
        <v/>
      </c>
      <c r="AH282" s="23" t="str">
        <f aca="true">INDIRECT(CHOOSE(MATCH($T282,{"±","&gt;","≥","≤","&lt;"},0), "AC", "AD", "AE", "AF", "AG") &amp; ROW())</f>
        <v/>
      </c>
      <c r="AI282" s="56" t="str">
        <f aca="false">IF($X282="Not Significant","No Further Action Required",
IF($AH282="","",
IF(AND($AH282="Pass",$L282="0 - Passed "),"Analysis performed; no further action required.",
IF(AND($AH282="Fail",$L282="1 - Failed "),"Analysis performed; no further action required.",
IF(AND($AH282="Pass",$L282="2 - Limited In Use "),"Analysis performed; no further action required.",
IF(AND($AH282="Fail",$L282="3 - Adjusted "),"Analysis performed; no further action required.",
"Unit fails analysis; TSM determination required."))))))</f>
        <v/>
      </c>
      <c r="AJ282" s="58"/>
    </row>
    <row r="283" customFormat="false" ht="15" hidden="false" customHeight="false" outlineLevel="0" collapsed="false">
      <c r="A283" s="56"/>
      <c r="E283" s="57" t="str">
        <f aca="false">IF(AND($F283="",$G283=""),"",IF($G283="",$F283,HYPERLINK($G283,$F283)))</f>
        <v/>
      </c>
      <c r="H283" s="1" t="str">
        <f aca="false">IF($I283="","None Attached",IF(LEFT($I283,5)="https",HYPERLINK($I283,"Datasheet"),HYPERLINK(_xlfn.CONCAT("https://",$I283),"Datasheet")))</f>
        <v>None Attached</v>
      </c>
      <c r="M283" s="56"/>
      <c r="P283" s="58"/>
      <c r="Q283" s="1" t="n">
        <f aca="false">$M283-$N283</f>
        <v>0</v>
      </c>
      <c r="R283" s="56"/>
      <c r="T283" s="59" t="s">
        <v>15</v>
      </c>
      <c r="U283" s="1" t="n">
        <f aca="false">$S283-$R283</f>
        <v>0</v>
      </c>
      <c r="V283" s="1" t="n">
        <f aca="false">IF($T283="±",$Q283*2,$Q283)</f>
        <v>0</v>
      </c>
      <c r="W283" s="60" t="str">
        <f aca="false">IFERROR($U283/ABS($V283),"N/A")</f>
        <v>N/A</v>
      </c>
      <c r="X283" s="61" t="str">
        <f aca="false">IF(OR($W283="N/A",$R283="",$S283=""),"N/A",IF($W283&gt;=4,"Not Significant",IF($W283&gt;=2,"Semi-Significant","Significant")))</f>
        <v>N/A</v>
      </c>
      <c r="Z283" s="1" t="str">
        <f aca="false">IF($D283="Z540.1 w/data",0,"")</f>
        <v/>
      </c>
      <c r="AA283" s="1" t="e">
        <f aca="false">$Y283+$Q283+$Z283</f>
        <v>#VALUE!</v>
      </c>
      <c r="AB283" s="1" t="n">
        <f aca="false">$N283+$Q283</f>
        <v>0</v>
      </c>
      <c r="AC283" s="1" t="str">
        <f aca="false">IF($Y283="","",IF(AND($AA283&gt;=$R283,$AA283&lt;=$S283),"Pass","Fail"))</f>
        <v/>
      </c>
      <c r="AD283" s="1" t="str">
        <f aca="false">IF($Y283="","",IF($AA283&gt;$R283,"Pass","Fail"))</f>
        <v/>
      </c>
      <c r="AE283" s="1" t="str">
        <f aca="false">IF($Y283="","",IF($AA283&gt;=$R283,"Pass","Fail"))</f>
        <v/>
      </c>
      <c r="AF283" s="1" t="str">
        <f aca="false">IF($Y283="","",IF($AA283&lt;=$S283,"Pass","Fail"))</f>
        <v/>
      </c>
      <c r="AG283" s="1" t="str">
        <f aca="false">IF($Y283="","",IF($AA283&lt;$S283,"Pass","Fail"))</f>
        <v/>
      </c>
      <c r="AH283" s="23" t="str">
        <f aca="true">INDIRECT(CHOOSE(MATCH($T283,{"±","&gt;","≥","≤","&lt;"},0), "AC", "AD", "AE", "AF", "AG") &amp; ROW())</f>
        <v/>
      </c>
      <c r="AI283" s="56" t="str">
        <f aca="false">IF($X283="Not Significant","No Further Action Required",
IF($AH283="","",
IF(AND($AH283="Pass",$L283="0 - Passed "),"Analysis performed; no further action required.",
IF(AND($AH283="Fail",$L283="1 - Failed "),"Analysis performed; no further action required.",
IF(AND($AH283="Pass",$L283="2 - Limited In Use "),"Analysis performed; no further action required.",
IF(AND($AH283="Fail",$L283="3 - Adjusted "),"Analysis performed; no further action required.",
"Unit fails analysis; TSM determination required."))))))</f>
        <v/>
      </c>
      <c r="AJ283" s="58"/>
    </row>
    <row r="284" customFormat="false" ht="15" hidden="false" customHeight="false" outlineLevel="0" collapsed="false">
      <c r="A284" s="56"/>
      <c r="E284" s="57" t="str">
        <f aca="false">IF(AND($F284="",$G284=""),"",IF($G284="",$F284,HYPERLINK($G284,$F284)))</f>
        <v/>
      </c>
      <c r="H284" s="1" t="str">
        <f aca="false">IF($I284="","None Attached",IF(LEFT($I284,5)="https",HYPERLINK($I284,"Datasheet"),HYPERLINK(_xlfn.CONCAT("https://",$I284),"Datasheet")))</f>
        <v>None Attached</v>
      </c>
      <c r="M284" s="56"/>
      <c r="P284" s="58"/>
      <c r="Q284" s="1" t="n">
        <f aca="false">$M284-$N284</f>
        <v>0</v>
      </c>
      <c r="R284" s="56"/>
      <c r="T284" s="59" t="s">
        <v>15</v>
      </c>
      <c r="U284" s="1" t="n">
        <f aca="false">$S284-$R284</f>
        <v>0</v>
      </c>
      <c r="V284" s="1" t="n">
        <f aca="false">IF($T284="±",$Q284*2,$Q284)</f>
        <v>0</v>
      </c>
      <c r="W284" s="60" t="str">
        <f aca="false">IFERROR($U284/ABS($V284),"N/A")</f>
        <v>N/A</v>
      </c>
      <c r="X284" s="61" t="str">
        <f aca="false">IF(OR($W284="N/A",$R284="",$S284=""),"N/A",IF($W284&gt;=4,"Not Significant",IF($W284&gt;=2,"Semi-Significant","Significant")))</f>
        <v>N/A</v>
      </c>
      <c r="Z284" s="1" t="str">
        <f aca="false">IF($D284="Z540.1 w/data",0,"")</f>
        <v/>
      </c>
      <c r="AA284" s="1" t="e">
        <f aca="false">$Y284+$Q284+$Z284</f>
        <v>#VALUE!</v>
      </c>
      <c r="AB284" s="1" t="n">
        <f aca="false">$N284+$Q284</f>
        <v>0</v>
      </c>
      <c r="AC284" s="1" t="str">
        <f aca="false">IF($Y284="","",IF(AND($AA284&gt;=$R284,$AA284&lt;=$S284),"Pass","Fail"))</f>
        <v/>
      </c>
      <c r="AD284" s="1" t="str">
        <f aca="false">IF($Y284="","",IF($AA284&gt;$R284,"Pass","Fail"))</f>
        <v/>
      </c>
      <c r="AE284" s="1" t="str">
        <f aca="false">IF($Y284="","",IF($AA284&gt;=$R284,"Pass","Fail"))</f>
        <v/>
      </c>
      <c r="AF284" s="1" t="str">
        <f aca="false">IF($Y284="","",IF($AA284&lt;=$S284,"Pass","Fail"))</f>
        <v/>
      </c>
      <c r="AG284" s="1" t="str">
        <f aca="false">IF($Y284="","",IF($AA284&lt;$S284,"Pass","Fail"))</f>
        <v/>
      </c>
      <c r="AH284" s="23" t="str">
        <f aca="true">INDIRECT(CHOOSE(MATCH($T284,{"±","&gt;","≥","≤","&lt;"},0), "AC", "AD", "AE", "AF", "AG") &amp; ROW())</f>
        <v/>
      </c>
      <c r="AI284" s="56" t="str">
        <f aca="false">IF($X284="Not Significant","No Further Action Required",
IF($AH284="","",
IF(AND($AH284="Pass",$L284="0 - Passed "),"Analysis performed; no further action required.",
IF(AND($AH284="Fail",$L284="1 - Failed "),"Analysis performed; no further action required.",
IF(AND($AH284="Pass",$L284="2 - Limited In Use "),"Analysis performed; no further action required.",
IF(AND($AH284="Fail",$L284="3 - Adjusted "),"Analysis performed; no further action required.",
"Unit fails analysis; TSM determination required."))))))</f>
        <v/>
      </c>
      <c r="AJ284" s="58"/>
    </row>
    <row r="285" customFormat="false" ht="15" hidden="false" customHeight="false" outlineLevel="0" collapsed="false">
      <c r="A285" s="56"/>
      <c r="E285" s="57" t="str">
        <f aca="false">IF(AND($F285="",$G285=""),"",IF($G285="",$F285,HYPERLINK($G285,$F285)))</f>
        <v/>
      </c>
      <c r="H285" s="1" t="str">
        <f aca="false">IF($I285="","None Attached",IF(LEFT($I285,5)="https",HYPERLINK($I285,"Datasheet"),HYPERLINK(_xlfn.CONCAT("https://",$I285),"Datasheet")))</f>
        <v>None Attached</v>
      </c>
      <c r="M285" s="56"/>
      <c r="P285" s="58"/>
      <c r="Q285" s="1" t="n">
        <f aca="false">$M285-$N285</f>
        <v>0</v>
      </c>
      <c r="R285" s="56"/>
      <c r="T285" s="59" t="s">
        <v>15</v>
      </c>
      <c r="U285" s="1" t="n">
        <f aca="false">$S285-$R285</f>
        <v>0</v>
      </c>
      <c r="V285" s="1" t="n">
        <f aca="false">IF($T285="±",$Q285*2,$Q285)</f>
        <v>0</v>
      </c>
      <c r="W285" s="60" t="str">
        <f aca="false">IFERROR($U285/ABS($V285),"N/A")</f>
        <v>N/A</v>
      </c>
      <c r="X285" s="61" t="str">
        <f aca="false">IF(OR($W285="N/A",$R285="",$S285=""),"N/A",IF($W285&gt;=4,"Not Significant",IF($W285&gt;=2,"Semi-Significant","Significant")))</f>
        <v>N/A</v>
      </c>
      <c r="Z285" s="1" t="str">
        <f aca="false">IF($D285="Z540.1 w/data",0,"")</f>
        <v/>
      </c>
      <c r="AA285" s="1" t="e">
        <f aca="false">$Y285+$Q285+$Z285</f>
        <v>#VALUE!</v>
      </c>
      <c r="AB285" s="1" t="n">
        <f aca="false">$N285+$Q285</f>
        <v>0</v>
      </c>
      <c r="AC285" s="1" t="str">
        <f aca="false">IF($Y285="","",IF(AND($AA285&gt;=$R285,$AA285&lt;=$S285),"Pass","Fail"))</f>
        <v/>
      </c>
      <c r="AD285" s="1" t="str">
        <f aca="false">IF($Y285="","",IF($AA285&gt;$R285,"Pass","Fail"))</f>
        <v/>
      </c>
      <c r="AE285" s="1" t="str">
        <f aca="false">IF($Y285="","",IF($AA285&gt;=$R285,"Pass","Fail"))</f>
        <v/>
      </c>
      <c r="AF285" s="1" t="str">
        <f aca="false">IF($Y285="","",IF($AA285&lt;=$S285,"Pass","Fail"))</f>
        <v/>
      </c>
      <c r="AG285" s="1" t="str">
        <f aca="false">IF($Y285="","",IF($AA285&lt;$S285,"Pass","Fail"))</f>
        <v/>
      </c>
      <c r="AH285" s="23" t="str">
        <f aca="true">INDIRECT(CHOOSE(MATCH($T285,{"±","&gt;","≥","≤","&lt;"},0), "AC", "AD", "AE", "AF", "AG") &amp; ROW())</f>
        <v/>
      </c>
      <c r="AI285" s="56" t="str">
        <f aca="false">IF($X285="Not Significant","No Further Action Required",
IF($AH285="","",
IF(AND($AH285="Pass",$L285="0 - Passed "),"Analysis performed; no further action required.",
IF(AND($AH285="Fail",$L285="1 - Failed "),"Analysis performed; no further action required.",
IF(AND($AH285="Pass",$L285="2 - Limited In Use "),"Analysis performed; no further action required.",
IF(AND($AH285="Fail",$L285="3 - Adjusted "),"Analysis performed; no further action required.",
"Unit fails analysis; TSM determination required."))))))</f>
        <v/>
      </c>
      <c r="AJ285" s="58"/>
    </row>
    <row r="286" customFormat="false" ht="15" hidden="false" customHeight="false" outlineLevel="0" collapsed="false">
      <c r="A286" s="56"/>
      <c r="E286" s="57" t="str">
        <f aca="false">IF(AND($F286="",$G286=""),"",IF($G286="",$F286,HYPERLINK($G286,$F286)))</f>
        <v/>
      </c>
      <c r="H286" s="1" t="str">
        <f aca="false">IF($I286="","None Attached",IF(LEFT($I286,5)="https",HYPERLINK($I286,"Datasheet"),HYPERLINK(_xlfn.CONCAT("https://",$I286),"Datasheet")))</f>
        <v>None Attached</v>
      </c>
      <c r="M286" s="56"/>
      <c r="P286" s="58"/>
      <c r="Q286" s="1" t="n">
        <f aca="false">$M286-$N286</f>
        <v>0</v>
      </c>
      <c r="R286" s="56"/>
      <c r="T286" s="59" t="s">
        <v>15</v>
      </c>
      <c r="U286" s="1" t="n">
        <f aca="false">$S286-$R286</f>
        <v>0</v>
      </c>
      <c r="V286" s="1" t="n">
        <f aca="false">IF($T286="±",$Q286*2,$Q286)</f>
        <v>0</v>
      </c>
      <c r="W286" s="60" t="str">
        <f aca="false">IFERROR($U286/ABS($V286),"N/A")</f>
        <v>N/A</v>
      </c>
      <c r="X286" s="61" t="str">
        <f aca="false">IF(OR($W286="N/A",$R286="",$S286=""),"N/A",IF($W286&gt;=4,"Not Significant",IF($W286&gt;=2,"Semi-Significant","Significant")))</f>
        <v>N/A</v>
      </c>
      <c r="Z286" s="1" t="str">
        <f aca="false">IF($D286="Z540.1 w/data",0,"")</f>
        <v/>
      </c>
      <c r="AA286" s="1" t="e">
        <f aca="false">$Y286+$Q286+$Z286</f>
        <v>#VALUE!</v>
      </c>
      <c r="AB286" s="1" t="n">
        <f aca="false">$N286+$Q286</f>
        <v>0</v>
      </c>
      <c r="AC286" s="1" t="str">
        <f aca="false">IF($Y286="","",IF(AND($AA286&gt;=$R286,$AA286&lt;=$S286),"Pass","Fail"))</f>
        <v/>
      </c>
      <c r="AD286" s="1" t="str">
        <f aca="false">IF($Y286="","",IF($AA286&gt;$R286,"Pass","Fail"))</f>
        <v/>
      </c>
      <c r="AE286" s="1" t="str">
        <f aca="false">IF($Y286="","",IF($AA286&gt;=$R286,"Pass","Fail"))</f>
        <v/>
      </c>
      <c r="AF286" s="1" t="str">
        <f aca="false">IF($Y286="","",IF($AA286&lt;=$S286,"Pass","Fail"))</f>
        <v/>
      </c>
      <c r="AG286" s="1" t="str">
        <f aca="false">IF($Y286="","",IF($AA286&lt;$S286,"Pass","Fail"))</f>
        <v/>
      </c>
      <c r="AH286" s="23" t="str">
        <f aca="true">INDIRECT(CHOOSE(MATCH($T286,{"±","&gt;","≥","≤","&lt;"},0), "AC", "AD", "AE", "AF", "AG") &amp; ROW())</f>
        <v/>
      </c>
      <c r="AI286" s="56" t="str">
        <f aca="false">IF($X286="Not Significant","No Further Action Required",
IF($AH286="","",
IF(AND($AH286="Pass",$L286="0 - Passed "),"Analysis performed; no further action required.",
IF(AND($AH286="Fail",$L286="1 - Failed "),"Analysis performed; no further action required.",
IF(AND($AH286="Pass",$L286="2 - Limited In Use "),"Analysis performed; no further action required.",
IF(AND($AH286="Fail",$L286="3 - Adjusted "),"Analysis performed; no further action required.",
"Unit fails analysis; TSM determination required."))))))</f>
        <v/>
      </c>
      <c r="AJ286" s="58"/>
    </row>
    <row r="287" customFormat="false" ht="15" hidden="false" customHeight="false" outlineLevel="0" collapsed="false">
      <c r="A287" s="56"/>
      <c r="E287" s="57" t="str">
        <f aca="false">IF(AND($F287="",$G287=""),"",IF($G287="",$F287,HYPERLINK($G287,$F287)))</f>
        <v/>
      </c>
      <c r="H287" s="1" t="str">
        <f aca="false">IF($I287="","None Attached",IF(LEFT($I287,5)="https",HYPERLINK($I287,"Datasheet"),HYPERLINK(_xlfn.CONCAT("https://",$I287),"Datasheet")))</f>
        <v>None Attached</v>
      </c>
      <c r="M287" s="56"/>
      <c r="P287" s="58"/>
      <c r="Q287" s="1" t="n">
        <f aca="false">$M287-$N287</f>
        <v>0</v>
      </c>
      <c r="R287" s="56"/>
      <c r="T287" s="59" t="s">
        <v>15</v>
      </c>
      <c r="U287" s="1" t="n">
        <f aca="false">$S287-$R287</f>
        <v>0</v>
      </c>
      <c r="V287" s="1" t="n">
        <f aca="false">IF($T287="±",$Q287*2,$Q287)</f>
        <v>0</v>
      </c>
      <c r="W287" s="60" t="str">
        <f aca="false">IFERROR($U287/ABS($V287),"N/A")</f>
        <v>N/A</v>
      </c>
      <c r="X287" s="61" t="str">
        <f aca="false">IF(OR($W287="N/A",$R287="",$S287=""),"N/A",IF($W287&gt;=4,"Not Significant",IF($W287&gt;=2,"Semi-Significant","Significant")))</f>
        <v>N/A</v>
      </c>
      <c r="Z287" s="1" t="str">
        <f aca="false">IF($D287="Z540.1 w/data",0,"")</f>
        <v/>
      </c>
      <c r="AA287" s="1" t="e">
        <f aca="false">$Y287+$Q287+$Z287</f>
        <v>#VALUE!</v>
      </c>
      <c r="AB287" s="1" t="n">
        <f aca="false">$N287+$Q287</f>
        <v>0</v>
      </c>
      <c r="AC287" s="1" t="str">
        <f aca="false">IF($Y287="","",IF(AND($AA287&gt;=$R287,$AA287&lt;=$S287),"Pass","Fail"))</f>
        <v/>
      </c>
      <c r="AD287" s="1" t="str">
        <f aca="false">IF($Y287="","",IF($AA287&gt;$R287,"Pass","Fail"))</f>
        <v/>
      </c>
      <c r="AE287" s="1" t="str">
        <f aca="false">IF($Y287="","",IF($AA287&gt;=$R287,"Pass","Fail"))</f>
        <v/>
      </c>
      <c r="AF287" s="1" t="str">
        <f aca="false">IF($Y287="","",IF($AA287&lt;=$S287,"Pass","Fail"))</f>
        <v/>
      </c>
      <c r="AG287" s="1" t="str">
        <f aca="false">IF($Y287="","",IF($AA287&lt;$S287,"Pass","Fail"))</f>
        <v/>
      </c>
      <c r="AH287" s="23" t="str">
        <f aca="true">INDIRECT(CHOOSE(MATCH($T287,{"±","&gt;","≥","≤","&lt;"},0), "AC", "AD", "AE", "AF", "AG") &amp; ROW())</f>
        <v/>
      </c>
      <c r="AI287" s="56" t="str">
        <f aca="false">IF($X287="Not Significant","No Further Action Required",
IF($AH287="","",
IF(AND($AH287="Pass",$L287="0 - Passed "),"Analysis performed; no further action required.",
IF(AND($AH287="Fail",$L287="1 - Failed "),"Analysis performed; no further action required.",
IF(AND($AH287="Pass",$L287="2 - Limited In Use "),"Analysis performed; no further action required.",
IF(AND($AH287="Fail",$L287="3 - Adjusted "),"Analysis performed; no further action required.",
"Unit fails analysis; TSM determination required."))))))</f>
        <v/>
      </c>
      <c r="AJ287" s="58"/>
    </row>
    <row r="288" customFormat="false" ht="15" hidden="false" customHeight="false" outlineLevel="0" collapsed="false">
      <c r="A288" s="56"/>
      <c r="E288" s="57" t="str">
        <f aca="false">IF(AND($F288="",$G288=""),"",IF($G288="",$F288,HYPERLINK($G288,$F288)))</f>
        <v/>
      </c>
      <c r="H288" s="1" t="str">
        <f aca="false">IF($I288="","None Attached",IF(LEFT($I288,5)="https",HYPERLINK($I288,"Datasheet"),HYPERLINK(_xlfn.CONCAT("https://",$I288),"Datasheet")))</f>
        <v>None Attached</v>
      </c>
      <c r="M288" s="56"/>
      <c r="P288" s="58"/>
      <c r="Q288" s="1" t="n">
        <f aca="false">$M288-$N288</f>
        <v>0</v>
      </c>
      <c r="R288" s="56"/>
      <c r="T288" s="59" t="s">
        <v>15</v>
      </c>
      <c r="U288" s="1" t="n">
        <f aca="false">$S288-$R288</f>
        <v>0</v>
      </c>
      <c r="V288" s="1" t="n">
        <f aca="false">IF($T288="±",$Q288*2,$Q288)</f>
        <v>0</v>
      </c>
      <c r="W288" s="60" t="str">
        <f aca="false">IFERROR($U288/ABS($V288),"N/A")</f>
        <v>N/A</v>
      </c>
      <c r="X288" s="61" t="str">
        <f aca="false">IF(OR($W288="N/A",$R288="",$S288=""),"N/A",IF($W288&gt;=4,"Not Significant",IF($W288&gt;=2,"Semi-Significant","Significant")))</f>
        <v>N/A</v>
      </c>
      <c r="Z288" s="1" t="str">
        <f aca="false">IF($D288="Z540.1 w/data",0,"")</f>
        <v/>
      </c>
      <c r="AA288" s="1" t="e">
        <f aca="false">$Y288+$Q288+$Z288</f>
        <v>#VALUE!</v>
      </c>
      <c r="AB288" s="1" t="n">
        <f aca="false">$N288+$Q288</f>
        <v>0</v>
      </c>
      <c r="AC288" s="1" t="str">
        <f aca="false">IF($Y288="","",IF(AND($AA288&gt;=$R288,$AA288&lt;=$S288),"Pass","Fail"))</f>
        <v/>
      </c>
      <c r="AD288" s="1" t="str">
        <f aca="false">IF($Y288="","",IF($AA288&gt;$R288,"Pass","Fail"))</f>
        <v/>
      </c>
      <c r="AE288" s="1" t="str">
        <f aca="false">IF($Y288="","",IF($AA288&gt;=$R288,"Pass","Fail"))</f>
        <v/>
      </c>
      <c r="AF288" s="1" t="str">
        <f aca="false">IF($Y288="","",IF($AA288&lt;=$S288,"Pass","Fail"))</f>
        <v/>
      </c>
      <c r="AG288" s="1" t="str">
        <f aca="false">IF($Y288="","",IF($AA288&lt;$S288,"Pass","Fail"))</f>
        <v/>
      </c>
      <c r="AH288" s="23" t="str">
        <f aca="true">INDIRECT(CHOOSE(MATCH($T288,{"±","&gt;","≥","≤","&lt;"},0), "AC", "AD", "AE", "AF", "AG") &amp; ROW())</f>
        <v/>
      </c>
      <c r="AI288" s="56" t="str">
        <f aca="false">IF($X288="Not Significant","No Further Action Required",
IF($AH288="","",
IF(AND($AH288="Pass",$L288="0 - Passed "),"Analysis performed; no further action required.",
IF(AND($AH288="Fail",$L288="1 - Failed "),"Analysis performed; no further action required.",
IF(AND($AH288="Pass",$L288="2 - Limited In Use "),"Analysis performed; no further action required.",
IF(AND($AH288="Fail",$L288="3 - Adjusted "),"Analysis performed; no further action required.",
"Unit fails analysis; TSM determination required."))))))</f>
        <v/>
      </c>
      <c r="AJ288" s="58"/>
    </row>
    <row r="289" customFormat="false" ht="15" hidden="false" customHeight="false" outlineLevel="0" collapsed="false">
      <c r="A289" s="56"/>
      <c r="E289" s="57" t="str">
        <f aca="false">IF(AND($F289="",$G289=""),"",IF($G289="",$F289,HYPERLINK($G289,$F289)))</f>
        <v/>
      </c>
      <c r="H289" s="1" t="str">
        <f aca="false">IF($I289="","None Attached",IF(LEFT($I289,5)="https",HYPERLINK($I289,"Datasheet"),HYPERLINK(_xlfn.CONCAT("https://",$I289),"Datasheet")))</f>
        <v>None Attached</v>
      </c>
      <c r="M289" s="56"/>
      <c r="P289" s="58"/>
      <c r="Q289" s="1" t="n">
        <f aca="false">$M289-$N289</f>
        <v>0</v>
      </c>
      <c r="R289" s="56"/>
      <c r="T289" s="59" t="s">
        <v>15</v>
      </c>
      <c r="U289" s="1" t="n">
        <f aca="false">$S289-$R289</f>
        <v>0</v>
      </c>
      <c r="V289" s="1" t="n">
        <f aca="false">IF($T289="±",$Q289*2,$Q289)</f>
        <v>0</v>
      </c>
      <c r="W289" s="60" t="str">
        <f aca="false">IFERROR($U289/ABS($V289),"N/A")</f>
        <v>N/A</v>
      </c>
      <c r="X289" s="61" t="str">
        <f aca="false">IF(OR($W289="N/A",$R289="",$S289=""),"N/A",IF($W289&gt;=4,"Not Significant",IF($W289&gt;=2,"Semi-Significant","Significant")))</f>
        <v>N/A</v>
      </c>
      <c r="Z289" s="1" t="str">
        <f aca="false">IF($D289="Z540.1 w/data",0,"")</f>
        <v/>
      </c>
      <c r="AA289" s="1" t="e">
        <f aca="false">$Y289+$Q289+$Z289</f>
        <v>#VALUE!</v>
      </c>
      <c r="AB289" s="1" t="n">
        <f aca="false">$N289+$Q289</f>
        <v>0</v>
      </c>
      <c r="AC289" s="1" t="str">
        <f aca="false">IF($Y289="","",IF(AND($AA289&gt;=$R289,$AA289&lt;=$S289),"Pass","Fail"))</f>
        <v/>
      </c>
      <c r="AD289" s="1" t="str">
        <f aca="false">IF($Y289="","",IF($AA289&gt;$R289,"Pass","Fail"))</f>
        <v/>
      </c>
      <c r="AE289" s="1" t="str">
        <f aca="false">IF($Y289="","",IF($AA289&gt;=$R289,"Pass","Fail"))</f>
        <v/>
      </c>
      <c r="AF289" s="1" t="str">
        <f aca="false">IF($Y289="","",IF($AA289&lt;=$S289,"Pass","Fail"))</f>
        <v/>
      </c>
      <c r="AG289" s="1" t="str">
        <f aca="false">IF($Y289="","",IF($AA289&lt;$S289,"Pass","Fail"))</f>
        <v/>
      </c>
      <c r="AH289" s="23" t="str">
        <f aca="true">INDIRECT(CHOOSE(MATCH($T289,{"±","&gt;","≥","≤","&lt;"},0), "AC", "AD", "AE", "AF", "AG") &amp; ROW())</f>
        <v/>
      </c>
      <c r="AI289" s="56" t="str">
        <f aca="false">IF($X289="Not Significant","No Further Action Required",
IF($AH289="","",
IF(AND($AH289="Pass",$L289="0 - Passed "),"Analysis performed; no further action required.",
IF(AND($AH289="Fail",$L289="1 - Failed "),"Analysis performed; no further action required.",
IF(AND($AH289="Pass",$L289="2 - Limited In Use "),"Analysis performed; no further action required.",
IF(AND($AH289="Fail",$L289="3 - Adjusted "),"Analysis performed; no further action required.",
"Unit fails analysis; TSM determination required."))))))</f>
        <v/>
      </c>
      <c r="AJ289" s="58"/>
    </row>
    <row r="290" customFormat="false" ht="15" hidden="false" customHeight="false" outlineLevel="0" collapsed="false">
      <c r="A290" s="56"/>
      <c r="E290" s="57" t="str">
        <f aca="false">IF(AND($F290="",$G290=""),"",IF($G290="",$F290,HYPERLINK($G290,$F290)))</f>
        <v/>
      </c>
      <c r="H290" s="1" t="str">
        <f aca="false">IF($I290="","None Attached",IF(LEFT($I290,5)="https",HYPERLINK($I290,"Datasheet"),HYPERLINK(_xlfn.CONCAT("https://",$I290),"Datasheet")))</f>
        <v>None Attached</v>
      </c>
      <c r="M290" s="56"/>
      <c r="P290" s="58"/>
      <c r="Q290" s="1" t="n">
        <f aca="false">$M290-$N290</f>
        <v>0</v>
      </c>
      <c r="R290" s="56"/>
      <c r="T290" s="59" t="s">
        <v>15</v>
      </c>
      <c r="U290" s="1" t="n">
        <f aca="false">$S290-$R290</f>
        <v>0</v>
      </c>
      <c r="V290" s="1" t="n">
        <f aca="false">IF($T290="±",$Q290*2,$Q290)</f>
        <v>0</v>
      </c>
      <c r="W290" s="60" t="str">
        <f aca="false">IFERROR($U290/ABS($V290),"N/A")</f>
        <v>N/A</v>
      </c>
      <c r="X290" s="61" t="str">
        <f aca="false">IF(OR($W290="N/A",$R290="",$S290=""),"N/A",IF($W290&gt;=4,"Not Significant",IF($W290&gt;=2,"Semi-Significant","Significant")))</f>
        <v>N/A</v>
      </c>
      <c r="Z290" s="1" t="str">
        <f aca="false">IF($D290="Z540.1 w/data",0,"")</f>
        <v/>
      </c>
      <c r="AA290" s="1" t="e">
        <f aca="false">$Y290+$Q290+$Z290</f>
        <v>#VALUE!</v>
      </c>
      <c r="AB290" s="1" t="n">
        <f aca="false">$N290+$Q290</f>
        <v>0</v>
      </c>
      <c r="AC290" s="1" t="str">
        <f aca="false">IF($Y290="","",IF(AND($AA290&gt;=$R290,$AA290&lt;=$S290),"Pass","Fail"))</f>
        <v/>
      </c>
      <c r="AD290" s="1" t="str">
        <f aca="false">IF($Y290="","",IF($AA290&gt;$R290,"Pass","Fail"))</f>
        <v/>
      </c>
      <c r="AE290" s="1" t="str">
        <f aca="false">IF($Y290="","",IF($AA290&gt;=$R290,"Pass","Fail"))</f>
        <v/>
      </c>
      <c r="AF290" s="1" t="str">
        <f aca="false">IF($Y290="","",IF($AA290&lt;=$S290,"Pass","Fail"))</f>
        <v/>
      </c>
      <c r="AG290" s="1" t="str">
        <f aca="false">IF($Y290="","",IF($AA290&lt;$S290,"Pass","Fail"))</f>
        <v/>
      </c>
      <c r="AH290" s="23" t="str">
        <f aca="true">INDIRECT(CHOOSE(MATCH($T290,{"±","&gt;","≥","≤","&lt;"},0), "AC", "AD", "AE", "AF", "AG") &amp; ROW())</f>
        <v/>
      </c>
      <c r="AI290" s="56" t="str">
        <f aca="false">IF($X290="Not Significant","No Further Action Required",
IF($AH290="","",
IF(AND($AH290="Pass",$L290="0 - Passed "),"Analysis performed; no further action required.",
IF(AND($AH290="Fail",$L290="1 - Failed "),"Analysis performed; no further action required.",
IF(AND($AH290="Pass",$L290="2 - Limited In Use "),"Analysis performed; no further action required.",
IF(AND($AH290="Fail",$L290="3 - Adjusted "),"Analysis performed; no further action required.",
"Unit fails analysis; TSM determination required."))))))</f>
        <v/>
      </c>
      <c r="AJ290" s="58"/>
    </row>
    <row r="291" customFormat="false" ht="15" hidden="false" customHeight="false" outlineLevel="0" collapsed="false">
      <c r="A291" s="56"/>
      <c r="E291" s="57" t="str">
        <f aca="false">IF(AND($F291="",$G291=""),"",IF($G291="",$F291,HYPERLINK($G291,$F291)))</f>
        <v/>
      </c>
      <c r="H291" s="1" t="str">
        <f aca="false">IF($I291="","None Attached",IF(LEFT($I291,5)="https",HYPERLINK($I291,"Datasheet"),HYPERLINK(_xlfn.CONCAT("https://",$I291),"Datasheet")))</f>
        <v>None Attached</v>
      </c>
      <c r="M291" s="56"/>
      <c r="P291" s="58"/>
      <c r="Q291" s="1" t="n">
        <f aca="false">$M291-$N291</f>
        <v>0</v>
      </c>
      <c r="R291" s="56"/>
      <c r="T291" s="59" t="s">
        <v>15</v>
      </c>
      <c r="U291" s="1" t="n">
        <f aca="false">$S291-$R291</f>
        <v>0</v>
      </c>
      <c r="V291" s="1" t="n">
        <f aca="false">IF($T291="±",$Q291*2,$Q291)</f>
        <v>0</v>
      </c>
      <c r="W291" s="60" t="str">
        <f aca="false">IFERROR($U291/ABS($V291),"N/A")</f>
        <v>N/A</v>
      </c>
      <c r="X291" s="61" t="str">
        <f aca="false">IF(OR($W291="N/A",$R291="",$S291=""),"N/A",IF($W291&gt;=4,"Not Significant",IF($W291&gt;=2,"Semi-Significant","Significant")))</f>
        <v>N/A</v>
      </c>
      <c r="Z291" s="1" t="str">
        <f aca="false">IF($D291="Z540.1 w/data",0,"")</f>
        <v/>
      </c>
      <c r="AA291" s="1" t="e">
        <f aca="false">$Y291+$Q291+$Z291</f>
        <v>#VALUE!</v>
      </c>
      <c r="AB291" s="1" t="n">
        <f aca="false">$N291+$Q291</f>
        <v>0</v>
      </c>
      <c r="AC291" s="1" t="str">
        <f aca="false">IF($Y291="","",IF(AND($AA291&gt;=$R291,$AA291&lt;=$S291),"Pass","Fail"))</f>
        <v/>
      </c>
      <c r="AD291" s="1" t="str">
        <f aca="false">IF($Y291="","",IF($AA291&gt;$R291,"Pass","Fail"))</f>
        <v/>
      </c>
      <c r="AE291" s="1" t="str">
        <f aca="false">IF($Y291="","",IF($AA291&gt;=$R291,"Pass","Fail"))</f>
        <v/>
      </c>
      <c r="AF291" s="1" t="str">
        <f aca="false">IF($Y291="","",IF($AA291&lt;=$S291,"Pass","Fail"))</f>
        <v/>
      </c>
      <c r="AG291" s="1" t="str">
        <f aca="false">IF($Y291="","",IF($AA291&lt;$S291,"Pass","Fail"))</f>
        <v/>
      </c>
      <c r="AH291" s="23" t="str">
        <f aca="true">INDIRECT(CHOOSE(MATCH($T291,{"±","&gt;","≥","≤","&lt;"},0), "AC", "AD", "AE", "AF", "AG") &amp; ROW())</f>
        <v/>
      </c>
      <c r="AI291" s="56" t="str">
        <f aca="false">IF($X291="Not Significant","No Further Action Required",
IF($AH291="","",
IF(AND($AH291="Pass",$L291="0 - Passed "),"Analysis performed; no further action required.",
IF(AND($AH291="Fail",$L291="1 - Failed "),"Analysis performed; no further action required.",
IF(AND($AH291="Pass",$L291="2 - Limited In Use "),"Analysis performed; no further action required.",
IF(AND($AH291="Fail",$L291="3 - Adjusted "),"Analysis performed; no further action required.",
"Unit fails analysis; TSM determination required."))))))</f>
        <v/>
      </c>
      <c r="AJ291" s="58"/>
    </row>
    <row r="292" customFormat="false" ht="15" hidden="false" customHeight="false" outlineLevel="0" collapsed="false">
      <c r="A292" s="56"/>
      <c r="E292" s="57" t="str">
        <f aca="false">IF(AND($F292="",$G292=""),"",IF($G292="",$F292,HYPERLINK($G292,$F292)))</f>
        <v/>
      </c>
      <c r="H292" s="1" t="str">
        <f aca="false">IF($I292="","None Attached",IF(LEFT($I292,5)="https",HYPERLINK($I292,"Datasheet"),HYPERLINK(_xlfn.CONCAT("https://",$I292),"Datasheet")))</f>
        <v>None Attached</v>
      </c>
      <c r="M292" s="56"/>
      <c r="P292" s="58"/>
      <c r="Q292" s="1" t="n">
        <f aca="false">$M292-$N292</f>
        <v>0</v>
      </c>
      <c r="R292" s="56"/>
      <c r="T292" s="59" t="s">
        <v>15</v>
      </c>
      <c r="U292" s="1" t="n">
        <f aca="false">$S292-$R292</f>
        <v>0</v>
      </c>
      <c r="V292" s="1" t="n">
        <f aca="false">IF($T292="±",$Q292*2,$Q292)</f>
        <v>0</v>
      </c>
      <c r="W292" s="60" t="str">
        <f aca="false">IFERROR($U292/ABS($V292),"N/A")</f>
        <v>N/A</v>
      </c>
      <c r="X292" s="61" t="str">
        <f aca="false">IF(OR($W292="N/A",$R292="",$S292=""),"N/A",IF($W292&gt;=4,"Not Significant",IF($W292&gt;=2,"Semi-Significant","Significant")))</f>
        <v>N/A</v>
      </c>
      <c r="Z292" s="1" t="str">
        <f aca="false">IF($D292="Z540.1 w/data",0,"")</f>
        <v/>
      </c>
      <c r="AA292" s="1" t="e">
        <f aca="false">$Y292+$Q292+$Z292</f>
        <v>#VALUE!</v>
      </c>
      <c r="AB292" s="1" t="n">
        <f aca="false">$N292+$Q292</f>
        <v>0</v>
      </c>
      <c r="AC292" s="1" t="str">
        <f aca="false">IF($Y292="","",IF(AND($AA292&gt;=$R292,$AA292&lt;=$S292),"Pass","Fail"))</f>
        <v/>
      </c>
      <c r="AD292" s="1" t="str">
        <f aca="false">IF($Y292="","",IF($AA292&gt;$R292,"Pass","Fail"))</f>
        <v/>
      </c>
      <c r="AE292" s="1" t="str">
        <f aca="false">IF($Y292="","",IF($AA292&gt;=$R292,"Pass","Fail"))</f>
        <v/>
      </c>
      <c r="AF292" s="1" t="str">
        <f aca="false">IF($Y292="","",IF($AA292&lt;=$S292,"Pass","Fail"))</f>
        <v/>
      </c>
      <c r="AG292" s="1" t="str">
        <f aca="false">IF($Y292="","",IF($AA292&lt;$S292,"Pass","Fail"))</f>
        <v/>
      </c>
      <c r="AH292" s="23" t="str">
        <f aca="true">INDIRECT(CHOOSE(MATCH($T292,{"±","&gt;","≥","≤","&lt;"},0), "AC", "AD", "AE", "AF", "AG") &amp; ROW())</f>
        <v/>
      </c>
      <c r="AI292" s="56" t="str">
        <f aca="false">IF($X292="Not Significant","No Further Action Required",
IF($AH292="","",
IF(AND($AH292="Pass",$L292="0 - Passed "),"Analysis performed; no further action required.",
IF(AND($AH292="Fail",$L292="1 - Failed "),"Analysis performed; no further action required.",
IF(AND($AH292="Pass",$L292="2 - Limited In Use "),"Analysis performed; no further action required.",
IF(AND($AH292="Fail",$L292="3 - Adjusted "),"Analysis performed; no further action required.",
"Unit fails analysis; TSM determination required."))))))</f>
        <v/>
      </c>
      <c r="AJ292" s="58"/>
    </row>
    <row r="293" customFormat="false" ht="15" hidden="false" customHeight="false" outlineLevel="0" collapsed="false">
      <c r="A293" s="56"/>
      <c r="E293" s="57" t="str">
        <f aca="false">IF(AND($F293="",$G293=""),"",IF($G293="",$F293,HYPERLINK($G293,$F293)))</f>
        <v/>
      </c>
      <c r="H293" s="1" t="str">
        <f aca="false">IF($I293="","None Attached",IF(LEFT($I293,5)="https",HYPERLINK($I293,"Datasheet"),HYPERLINK(_xlfn.CONCAT("https://",$I293),"Datasheet")))</f>
        <v>None Attached</v>
      </c>
      <c r="M293" s="56"/>
      <c r="P293" s="58"/>
      <c r="Q293" s="1" t="n">
        <f aca="false">$M293-$N293</f>
        <v>0</v>
      </c>
      <c r="R293" s="56"/>
      <c r="T293" s="59" t="s">
        <v>15</v>
      </c>
      <c r="U293" s="1" t="n">
        <f aca="false">$S293-$R293</f>
        <v>0</v>
      </c>
      <c r="V293" s="1" t="n">
        <f aca="false">IF($T293="±",$Q293*2,$Q293)</f>
        <v>0</v>
      </c>
      <c r="W293" s="60" t="str">
        <f aca="false">IFERROR($U293/ABS($V293),"N/A")</f>
        <v>N/A</v>
      </c>
      <c r="X293" s="61" t="str">
        <f aca="false">IF(OR($W293="N/A",$R293="",$S293=""),"N/A",IF($W293&gt;=4,"Not Significant",IF($W293&gt;=2,"Semi-Significant","Significant")))</f>
        <v>N/A</v>
      </c>
      <c r="Z293" s="1" t="str">
        <f aca="false">IF($D293="Z540.1 w/data",0,"")</f>
        <v/>
      </c>
      <c r="AA293" s="1" t="e">
        <f aca="false">$Y293+$Q293+$Z293</f>
        <v>#VALUE!</v>
      </c>
      <c r="AB293" s="1" t="n">
        <f aca="false">$N293+$Q293</f>
        <v>0</v>
      </c>
      <c r="AC293" s="1" t="str">
        <f aca="false">IF($Y293="","",IF(AND($AA293&gt;=$R293,$AA293&lt;=$S293),"Pass","Fail"))</f>
        <v/>
      </c>
      <c r="AD293" s="1" t="str">
        <f aca="false">IF($Y293="","",IF($AA293&gt;$R293,"Pass","Fail"))</f>
        <v/>
      </c>
      <c r="AE293" s="1" t="str">
        <f aca="false">IF($Y293="","",IF($AA293&gt;=$R293,"Pass","Fail"))</f>
        <v/>
      </c>
      <c r="AF293" s="1" t="str">
        <f aca="false">IF($Y293="","",IF($AA293&lt;=$S293,"Pass","Fail"))</f>
        <v/>
      </c>
      <c r="AG293" s="1" t="str">
        <f aca="false">IF($Y293="","",IF($AA293&lt;$S293,"Pass","Fail"))</f>
        <v/>
      </c>
      <c r="AH293" s="23" t="str">
        <f aca="true">INDIRECT(CHOOSE(MATCH($T293,{"±","&gt;","≥","≤","&lt;"},0), "AC", "AD", "AE", "AF", "AG") &amp; ROW())</f>
        <v/>
      </c>
      <c r="AI293" s="56" t="str">
        <f aca="false">IF($X293="Not Significant","No Further Action Required",
IF($AH293="","",
IF(AND($AH293="Pass",$L293="0 - Passed "),"Analysis performed; no further action required.",
IF(AND($AH293="Fail",$L293="1 - Failed "),"Analysis performed; no further action required.",
IF(AND($AH293="Pass",$L293="2 - Limited In Use "),"Analysis performed; no further action required.",
IF(AND($AH293="Fail",$L293="3 - Adjusted "),"Analysis performed; no further action required.",
"Unit fails analysis; TSM determination required."))))))</f>
        <v/>
      </c>
      <c r="AJ293" s="58"/>
    </row>
    <row r="294" customFormat="false" ht="15" hidden="false" customHeight="false" outlineLevel="0" collapsed="false">
      <c r="A294" s="56"/>
      <c r="E294" s="57" t="str">
        <f aca="false">IF(AND($F294="",$G294=""),"",IF($G294="",$F294,HYPERLINK($G294,$F294)))</f>
        <v/>
      </c>
      <c r="H294" s="1" t="str">
        <f aca="false">IF($I294="","None Attached",IF(LEFT($I294,5)="https",HYPERLINK($I294,"Datasheet"),HYPERLINK(_xlfn.CONCAT("https://",$I294),"Datasheet")))</f>
        <v>None Attached</v>
      </c>
      <c r="M294" s="56"/>
      <c r="P294" s="58"/>
      <c r="Q294" s="1" t="n">
        <f aca="false">$M294-$N294</f>
        <v>0</v>
      </c>
      <c r="R294" s="56"/>
      <c r="T294" s="59" t="s">
        <v>15</v>
      </c>
      <c r="U294" s="1" t="n">
        <f aca="false">$S294-$R294</f>
        <v>0</v>
      </c>
      <c r="V294" s="1" t="n">
        <f aca="false">IF($T294="±",$Q294*2,$Q294)</f>
        <v>0</v>
      </c>
      <c r="W294" s="60" t="str">
        <f aca="false">IFERROR($U294/ABS($V294),"N/A")</f>
        <v>N/A</v>
      </c>
      <c r="X294" s="61" t="str">
        <f aca="false">IF(OR($W294="N/A",$R294="",$S294=""),"N/A",IF($W294&gt;=4,"Not Significant",IF($W294&gt;=2,"Semi-Significant","Significant")))</f>
        <v>N/A</v>
      </c>
      <c r="Z294" s="1" t="str">
        <f aca="false">IF($D294="Z540.1 w/data",0,"")</f>
        <v/>
      </c>
      <c r="AA294" s="1" t="e">
        <f aca="false">$Y294+$Q294+$Z294</f>
        <v>#VALUE!</v>
      </c>
      <c r="AB294" s="1" t="n">
        <f aca="false">$N294+$Q294</f>
        <v>0</v>
      </c>
      <c r="AC294" s="1" t="str">
        <f aca="false">IF($Y294="","",IF(AND($AA294&gt;=$R294,$AA294&lt;=$S294),"Pass","Fail"))</f>
        <v/>
      </c>
      <c r="AD294" s="1" t="str">
        <f aca="false">IF($Y294="","",IF($AA294&gt;$R294,"Pass","Fail"))</f>
        <v/>
      </c>
      <c r="AE294" s="1" t="str">
        <f aca="false">IF($Y294="","",IF($AA294&gt;=$R294,"Pass","Fail"))</f>
        <v/>
      </c>
      <c r="AF294" s="1" t="str">
        <f aca="false">IF($Y294="","",IF($AA294&lt;=$S294,"Pass","Fail"))</f>
        <v/>
      </c>
      <c r="AG294" s="1" t="str">
        <f aca="false">IF($Y294="","",IF($AA294&lt;$S294,"Pass","Fail"))</f>
        <v/>
      </c>
      <c r="AH294" s="23" t="str">
        <f aca="true">INDIRECT(CHOOSE(MATCH($T294,{"±","&gt;","≥","≤","&lt;"},0), "AC", "AD", "AE", "AF", "AG") &amp; ROW())</f>
        <v/>
      </c>
      <c r="AI294" s="56" t="str">
        <f aca="false">IF($X294="Not Significant","No Further Action Required",
IF($AH294="","",
IF(AND($AH294="Pass",$L294="0 - Passed "),"Analysis performed; no further action required.",
IF(AND($AH294="Fail",$L294="1 - Failed "),"Analysis performed; no further action required.",
IF(AND($AH294="Pass",$L294="2 - Limited In Use "),"Analysis performed; no further action required.",
IF(AND($AH294="Fail",$L294="3 - Adjusted "),"Analysis performed; no further action required.",
"Unit fails analysis; TSM determination required."))))))</f>
        <v/>
      </c>
      <c r="AJ294" s="58"/>
    </row>
    <row r="295" customFormat="false" ht="15" hidden="false" customHeight="false" outlineLevel="0" collapsed="false">
      <c r="A295" s="56"/>
      <c r="E295" s="57" t="str">
        <f aca="false">IF(AND($F295="",$G295=""),"",IF($G295="",$F295,HYPERLINK($G295,$F295)))</f>
        <v/>
      </c>
      <c r="H295" s="1" t="str">
        <f aca="false">IF($I295="","None Attached",IF(LEFT($I295,5)="https",HYPERLINK($I295,"Datasheet"),HYPERLINK(_xlfn.CONCAT("https://",$I295),"Datasheet")))</f>
        <v>None Attached</v>
      </c>
      <c r="M295" s="56"/>
      <c r="P295" s="58"/>
      <c r="Q295" s="1" t="n">
        <f aca="false">$M295-$N295</f>
        <v>0</v>
      </c>
      <c r="R295" s="56"/>
      <c r="T295" s="59" t="s">
        <v>15</v>
      </c>
      <c r="U295" s="1" t="n">
        <f aca="false">$S295-$R295</f>
        <v>0</v>
      </c>
      <c r="V295" s="1" t="n">
        <f aca="false">IF($T295="±",$Q295*2,$Q295)</f>
        <v>0</v>
      </c>
      <c r="W295" s="60" t="str">
        <f aca="false">IFERROR($U295/ABS($V295),"N/A")</f>
        <v>N/A</v>
      </c>
      <c r="X295" s="61" t="str">
        <f aca="false">IF(OR($W295="N/A",$R295="",$S295=""),"N/A",IF($W295&gt;=4,"Not Significant",IF($W295&gt;=2,"Semi-Significant","Significant")))</f>
        <v>N/A</v>
      </c>
      <c r="Z295" s="1" t="str">
        <f aca="false">IF($D295="Z540.1 w/data",0,"")</f>
        <v/>
      </c>
      <c r="AA295" s="1" t="e">
        <f aca="false">$Y295+$Q295+$Z295</f>
        <v>#VALUE!</v>
      </c>
      <c r="AB295" s="1" t="n">
        <f aca="false">$N295+$Q295</f>
        <v>0</v>
      </c>
      <c r="AC295" s="1" t="str">
        <f aca="false">IF($Y295="","",IF(AND($AA295&gt;=$R295,$AA295&lt;=$S295),"Pass","Fail"))</f>
        <v/>
      </c>
      <c r="AD295" s="1" t="str">
        <f aca="false">IF($Y295="","",IF($AA295&gt;$R295,"Pass","Fail"))</f>
        <v/>
      </c>
      <c r="AE295" s="1" t="str">
        <f aca="false">IF($Y295="","",IF($AA295&gt;=$R295,"Pass","Fail"))</f>
        <v/>
      </c>
      <c r="AF295" s="1" t="str">
        <f aca="false">IF($Y295="","",IF($AA295&lt;=$S295,"Pass","Fail"))</f>
        <v/>
      </c>
      <c r="AG295" s="1" t="str">
        <f aca="false">IF($Y295="","",IF($AA295&lt;$S295,"Pass","Fail"))</f>
        <v/>
      </c>
      <c r="AH295" s="23" t="str">
        <f aca="true">INDIRECT(CHOOSE(MATCH($T295,{"±","&gt;","≥","≤","&lt;"},0), "AC", "AD", "AE", "AF", "AG") &amp; ROW())</f>
        <v/>
      </c>
      <c r="AI295" s="56" t="str">
        <f aca="false">IF($X295="Not Significant","No Further Action Required",
IF($AH295="","",
IF(AND($AH295="Pass",$L295="0 - Passed "),"Analysis performed; no further action required.",
IF(AND($AH295="Fail",$L295="1 - Failed "),"Analysis performed; no further action required.",
IF(AND($AH295="Pass",$L295="2 - Limited In Use "),"Analysis performed; no further action required.",
IF(AND($AH295="Fail",$L295="3 - Adjusted "),"Analysis performed; no further action required.",
"Unit fails analysis; TSM determination required."))))))</f>
        <v/>
      </c>
      <c r="AJ295" s="58"/>
    </row>
    <row r="296" customFormat="false" ht="15" hidden="false" customHeight="false" outlineLevel="0" collapsed="false">
      <c r="A296" s="56"/>
      <c r="E296" s="57" t="str">
        <f aca="false">IF(AND($F296="",$G296=""),"",IF($G296="",$F296,HYPERLINK($G296,$F296)))</f>
        <v/>
      </c>
      <c r="H296" s="1" t="str">
        <f aca="false">IF($I296="","None Attached",IF(LEFT($I296,5)="https",HYPERLINK($I296,"Datasheet"),HYPERLINK(_xlfn.CONCAT("https://",$I296),"Datasheet")))</f>
        <v>None Attached</v>
      </c>
      <c r="M296" s="56"/>
      <c r="P296" s="58"/>
      <c r="Q296" s="1" t="n">
        <f aca="false">$M296-$N296</f>
        <v>0</v>
      </c>
      <c r="R296" s="56"/>
      <c r="T296" s="59" t="s">
        <v>15</v>
      </c>
      <c r="U296" s="1" t="n">
        <f aca="false">$S296-$R296</f>
        <v>0</v>
      </c>
      <c r="V296" s="1" t="n">
        <f aca="false">IF($T296="±",$Q296*2,$Q296)</f>
        <v>0</v>
      </c>
      <c r="W296" s="60" t="str">
        <f aca="false">IFERROR($U296/ABS($V296),"N/A")</f>
        <v>N/A</v>
      </c>
      <c r="X296" s="61" t="str">
        <f aca="false">IF(OR($W296="N/A",$R296="",$S296=""),"N/A",IF($W296&gt;=4,"Not Significant",IF($W296&gt;=2,"Semi-Significant","Significant")))</f>
        <v>N/A</v>
      </c>
      <c r="Z296" s="1" t="str">
        <f aca="false">IF($D296="Z540.1 w/data",0,"")</f>
        <v/>
      </c>
      <c r="AA296" s="1" t="e">
        <f aca="false">$Y296+$Q296+$Z296</f>
        <v>#VALUE!</v>
      </c>
      <c r="AB296" s="1" t="n">
        <f aca="false">$N296+$Q296</f>
        <v>0</v>
      </c>
      <c r="AC296" s="1" t="str">
        <f aca="false">IF($Y296="","",IF(AND($AA296&gt;=$R296,$AA296&lt;=$S296),"Pass","Fail"))</f>
        <v/>
      </c>
      <c r="AD296" s="1" t="str">
        <f aca="false">IF($Y296="","",IF($AA296&gt;$R296,"Pass","Fail"))</f>
        <v/>
      </c>
      <c r="AE296" s="1" t="str">
        <f aca="false">IF($Y296="","",IF($AA296&gt;=$R296,"Pass","Fail"))</f>
        <v/>
      </c>
      <c r="AF296" s="1" t="str">
        <f aca="false">IF($Y296="","",IF($AA296&lt;=$S296,"Pass","Fail"))</f>
        <v/>
      </c>
      <c r="AG296" s="1" t="str">
        <f aca="false">IF($Y296="","",IF($AA296&lt;$S296,"Pass","Fail"))</f>
        <v/>
      </c>
      <c r="AH296" s="23" t="str">
        <f aca="true">INDIRECT(CHOOSE(MATCH($T296,{"±","&gt;","≥","≤","&lt;"},0), "AC", "AD", "AE", "AF", "AG") &amp; ROW())</f>
        <v/>
      </c>
      <c r="AI296" s="56" t="str">
        <f aca="false">IF($X296="Not Significant","No Further Action Required",
IF($AH296="","",
IF(AND($AH296="Pass",$L296="0 - Passed "),"Analysis performed; no further action required.",
IF(AND($AH296="Fail",$L296="1 - Failed "),"Analysis performed; no further action required.",
IF(AND($AH296="Pass",$L296="2 - Limited In Use "),"Analysis performed; no further action required.",
IF(AND($AH296="Fail",$L296="3 - Adjusted "),"Analysis performed; no further action required.",
"Unit fails analysis; TSM determination required."))))))</f>
        <v/>
      </c>
      <c r="AJ296" s="58"/>
    </row>
    <row r="297" customFormat="false" ht="15" hidden="false" customHeight="false" outlineLevel="0" collapsed="false">
      <c r="A297" s="56"/>
      <c r="E297" s="57" t="str">
        <f aca="false">IF(AND($F297="",$G297=""),"",IF($G297="",$F297,HYPERLINK($G297,$F297)))</f>
        <v/>
      </c>
      <c r="H297" s="1" t="str">
        <f aca="false">IF($I297="","None Attached",IF(LEFT($I297,5)="https",HYPERLINK($I297,"Datasheet"),HYPERLINK(_xlfn.CONCAT("https://",$I297),"Datasheet")))</f>
        <v>None Attached</v>
      </c>
      <c r="M297" s="56"/>
      <c r="P297" s="58"/>
      <c r="Q297" s="1" t="n">
        <f aca="false">$M297-$N297</f>
        <v>0</v>
      </c>
      <c r="R297" s="56"/>
      <c r="T297" s="59" t="s">
        <v>15</v>
      </c>
      <c r="U297" s="1" t="n">
        <f aca="false">$S297-$R297</f>
        <v>0</v>
      </c>
      <c r="V297" s="1" t="n">
        <f aca="false">IF($T297="±",$Q297*2,$Q297)</f>
        <v>0</v>
      </c>
      <c r="W297" s="60" t="str">
        <f aca="false">IFERROR($U297/ABS($V297),"N/A")</f>
        <v>N/A</v>
      </c>
      <c r="X297" s="61" t="str">
        <f aca="false">IF(OR($W297="N/A",$R297="",$S297=""),"N/A",IF($W297&gt;=4,"Not Significant",IF($W297&gt;=2,"Semi-Significant","Significant")))</f>
        <v>N/A</v>
      </c>
      <c r="Z297" s="1" t="str">
        <f aca="false">IF($D297="Z540.1 w/data",0,"")</f>
        <v/>
      </c>
      <c r="AA297" s="1" t="e">
        <f aca="false">$Y297+$Q297+$Z297</f>
        <v>#VALUE!</v>
      </c>
      <c r="AB297" s="1" t="n">
        <f aca="false">$N297+$Q297</f>
        <v>0</v>
      </c>
      <c r="AC297" s="1" t="str">
        <f aca="false">IF($Y297="","",IF(AND($AA297&gt;=$R297,$AA297&lt;=$S297),"Pass","Fail"))</f>
        <v/>
      </c>
      <c r="AD297" s="1" t="str">
        <f aca="false">IF($Y297="","",IF($AA297&gt;$R297,"Pass","Fail"))</f>
        <v/>
      </c>
      <c r="AE297" s="1" t="str">
        <f aca="false">IF($Y297="","",IF($AA297&gt;=$R297,"Pass","Fail"))</f>
        <v/>
      </c>
      <c r="AF297" s="1" t="str">
        <f aca="false">IF($Y297="","",IF($AA297&lt;=$S297,"Pass","Fail"))</f>
        <v/>
      </c>
      <c r="AG297" s="1" t="str">
        <f aca="false">IF($Y297="","",IF($AA297&lt;$S297,"Pass","Fail"))</f>
        <v/>
      </c>
      <c r="AH297" s="23" t="str">
        <f aca="true">INDIRECT(CHOOSE(MATCH($T297,{"±","&gt;","≥","≤","&lt;"},0), "AC", "AD", "AE", "AF", "AG") &amp; ROW())</f>
        <v/>
      </c>
      <c r="AI297" s="56" t="str">
        <f aca="false">IF($X297="Not Significant","No Further Action Required",
IF($AH297="","",
IF(AND($AH297="Pass",$L297="0 - Passed "),"Analysis performed; no further action required.",
IF(AND($AH297="Fail",$L297="1 - Failed "),"Analysis performed; no further action required.",
IF(AND($AH297="Pass",$L297="2 - Limited In Use "),"Analysis performed; no further action required.",
IF(AND($AH297="Fail",$L297="3 - Adjusted "),"Analysis performed; no further action required.",
"Unit fails analysis; TSM determination required."))))))</f>
        <v/>
      </c>
      <c r="AJ297" s="58"/>
    </row>
    <row r="298" customFormat="false" ht="15" hidden="false" customHeight="false" outlineLevel="0" collapsed="false">
      <c r="A298" s="56"/>
      <c r="E298" s="57" t="str">
        <f aca="false">IF(AND($F298="",$G298=""),"",IF($G298="",$F298,HYPERLINK($G298,$F298)))</f>
        <v/>
      </c>
      <c r="H298" s="1" t="str">
        <f aca="false">IF($I298="","None Attached",IF(LEFT($I298,5)="https",HYPERLINK($I298,"Datasheet"),HYPERLINK(_xlfn.CONCAT("https://",$I298),"Datasheet")))</f>
        <v>None Attached</v>
      </c>
      <c r="M298" s="56"/>
      <c r="P298" s="58"/>
      <c r="Q298" s="1" t="n">
        <f aca="false">$M298-$N298</f>
        <v>0</v>
      </c>
      <c r="R298" s="56"/>
      <c r="T298" s="59" t="s">
        <v>15</v>
      </c>
      <c r="U298" s="1" t="n">
        <f aca="false">$S298-$R298</f>
        <v>0</v>
      </c>
      <c r="V298" s="1" t="n">
        <f aca="false">IF($T298="±",$Q298*2,$Q298)</f>
        <v>0</v>
      </c>
      <c r="W298" s="60" t="str">
        <f aca="false">IFERROR($U298/ABS($V298),"N/A")</f>
        <v>N/A</v>
      </c>
      <c r="X298" s="61" t="str">
        <f aca="false">IF(OR($W298="N/A",$R298="",$S298=""),"N/A",IF($W298&gt;=4,"Not Significant",IF($W298&gt;=2,"Semi-Significant","Significant")))</f>
        <v>N/A</v>
      </c>
      <c r="Z298" s="1" t="str">
        <f aca="false">IF($D298="Z540.1 w/data",0,"")</f>
        <v/>
      </c>
      <c r="AA298" s="1" t="e">
        <f aca="false">$Y298+$Q298+$Z298</f>
        <v>#VALUE!</v>
      </c>
      <c r="AB298" s="1" t="n">
        <f aca="false">$N298+$Q298</f>
        <v>0</v>
      </c>
      <c r="AC298" s="1" t="str">
        <f aca="false">IF($Y298="","",IF(AND($AA298&gt;=$R298,$AA298&lt;=$S298),"Pass","Fail"))</f>
        <v/>
      </c>
      <c r="AD298" s="1" t="str">
        <f aca="false">IF($Y298="","",IF($AA298&gt;$R298,"Pass","Fail"))</f>
        <v/>
      </c>
      <c r="AE298" s="1" t="str">
        <f aca="false">IF($Y298="","",IF($AA298&gt;=$R298,"Pass","Fail"))</f>
        <v/>
      </c>
      <c r="AF298" s="1" t="str">
        <f aca="false">IF($Y298="","",IF($AA298&lt;=$S298,"Pass","Fail"))</f>
        <v/>
      </c>
      <c r="AG298" s="1" t="str">
        <f aca="false">IF($Y298="","",IF($AA298&lt;$S298,"Pass","Fail"))</f>
        <v/>
      </c>
      <c r="AH298" s="23" t="str">
        <f aca="true">INDIRECT(CHOOSE(MATCH($T298,{"±","&gt;","≥","≤","&lt;"},0), "AC", "AD", "AE", "AF", "AG") &amp; ROW())</f>
        <v/>
      </c>
      <c r="AI298" s="56" t="str">
        <f aca="false">IF($X298="Not Significant","No Further Action Required",
IF($AH298="","",
IF(AND($AH298="Pass",$L298="0 - Passed "),"Analysis performed; no further action required.",
IF(AND($AH298="Fail",$L298="1 - Failed "),"Analysis performed; no further action required.",
IF(AND($AH298="Pass",$L298="2 - Limited In Use "),"Analysis performed; no further action required.",
IF(AND($AH298="Fail",$L298="3 - Adjusted "),"Analysis performed; no further action required.",
"Unit fails analysis; TSM determination required."))))))</f>
        <v/>
      </c>
      <c r="AJ298" s="58"/>
    </row>
    <row r="299" customFormat="false" ht="15" hidden="false" customHeight="false" outlineLevel="0" collapsed="false">
      <c r="A299" s="56"/>
      <c r="E299" s="57" t="str">
        <f aca="false">IF(AND($F299="",$G299=""),"",IF($G299="",$F299,HYPERLINK($G299,$F299)))</f>
        <v/>
      </c>
      <c r="H299" s="1" t="str">
        <f aca="false">IF($I299="","None Attached",IF(LEFT($I299,5)="https",HYPERLINK($I299,"Datasheet"),HYPERLINK(_xlfn.CONCAT("https://",$I299),"Datasheet")))</f>
        <v>None Attached</v>
      </c>
      <c r="M299" s="56"/>
      <c r="P299" s="58"/>
      <c r="Q299" s="1" t="n">
        <f aca="false">$M299-$N299</f>
        <v>0</v>
      </c>
      <c r="R299" s="56"/>
      <c r="T299" s="59" t="s">
        <v>15</v>
      </c>
      <c r="U299" s="1" t="n">
        <f aca="false">$S299-$R299</f>
        <v>0</v>
      </c>
      <c r="V299" s="1" t="n">
        <f aca="false">IF($T299="±",$Q299*2,$Q299)</f>
        <v>0</v>
      </c>
      <c r="W299" s="60" t="str">
        <f aca="false">IFERROR($U299/ABS($V299),"N/A")</f>
        <v>N/A</v>
      </c>
      <c r="X299" s="61" t="str">
        <f aca="false">IF(OR($W299="N/A",$R299="",$S299=""),"N/A",IF($W299&gt;=4,"Not Significant",IF($W299&gt;=2,"Semi-Significant","Significant")))</f>
        <v>N/A</v>
      </c>
      <c r="Z299" s="1" t="str">
        <f aca="false">IF($D299="Z540.1 w/data",0,"")</f>
        <v/>
      </c>
      <c r="AA299" s="1" t="e">
        <f aca="false">$Y299+$Q299+$Z299</f>
        <v>#VALUE!</v>
      </c>
      <c r="AB299" s="1" t="n">
        <f aca="false">$N299+$Q299</f>
        <v>0</v>
      </c>
      <c r="AC299" s="1" t="str">
        <f aca="false">IF($Y299="","",IF(AND($AA299&gt;=$R299,$AA299&lt;=$S299),"Pass","Fail"))</f>
        <v/>
      </c>
      <c r="AD299" s="1" t="str">
        <f aca="false">IF($Y299="","",IF($AA299&gt;$R299,"Pass","Fail"))</f>
        <v/>
      </c>
      <c r="AE299" s="1" t="str">
        <f aca="false">IF($Y299="","",IF($AA299&gt;=$R299,"Pass","Fail"))</f>
        <v/>
      </c>
      <c r="AF299" s="1" t="str">
        <f aca="false">IF($Y299="","",IF($AA299&lt;=$S299,"Pass","Fail"))</f>
        <v/>
      </c>
      <c r="AG299" s="1" t="str">
        <f aca="false">IF($Y299="","",IF($AA299&lt;$S299,"Pass","Fail"))</f>
        <v/>
      </c>
      <c r="AH299" s="23" t="str">
        <f aca="true">INDIRECT(CHOOSE(MATCH($T299,{"±","&gt;","≥","≤","&lt;"},0), "AC", "AD", "AE", "AF", "AG") &amp; ROW())</f>
        <v/>
      </c>
      <c r="AI299" s="56" t="str">
        <f aca="false">IF($X299="Not Significant","No Further Action Required",
IF($AH299="","",
IF(AND($AH299="Pass",$L299="0 - Passed "),"Analysis performed; no further action required.",
IF(AND($AH299="Fail",$L299="1 - Failed "),"Analysis performed; no further action required.",
IF(AND($AH299="Pass",$L299="2 - Limited In Use "),"Analysis performed; no further action required.",
IF(AND($AH299="Fail",$L299="3 - Adjusted "),"Analysis performed; no further action required.",
"Unit fails analysis; TSM determination required."))))))</f>
        <v/>
      </c>
      <c r="AJ299" s="58"/>
    </row>
    <row r="300" customFormat="false" ht="15" hidden="false" customHeight="false" outlineLevel="0" collapsed="false">
      <c r="A300" s="56"/>
      <c r="E300" s="57" t="str">
        <f aca="false">IF(AND($F300="",$G300=""),"",IF($G300="",$F300,HYPERLINK($G300,$F300)))</f>
        <v/>
      </c>
      <c r="H300" s="1" t="str">
        <f aca="false">IF($I300="","None Attached",IF(LEFT($I300,5)="https",HYPERLINK($I300,"Datasheet"),HYPERLINK(_xlfn.CONCAT("https://",$I300),"Datasheet")))</f>
        <v>None Attached</v>
      </c>
      <c r="M300" s="56"/>
      <c r="P300" s="58"/>
      <c r="Q300" s="1" t="n">
        <f aca="false">$M300-$N300</f>
        <v>0</v>
      </c>
      <c r="R300" s="56"/>
      <c r="T300" s="59" t="s">
        <v>15</v>
      </c>
      <c r="U300" s="1" t="n">
        <f aca="false">$S300-$R300</f>
        <v>0</v>
      </c>
      <c r="V300" s="1" t="n">
        <f aca="false">IF($T300="±",$Q300*2,$Q300)</f>
        <v>0</v>
      </c>
      <c r="W300" s="60" t="str">
        <f aca="false">IFERROR($U300/ABS($V300),"N/A")</f>
        <v>N/A</v>
      </c>
      <c r="X300" s="61" t="str">
        <f aca="false">IF(OR($W300="N/A",$R300="",$S300=""),"N/A",IF($W300&gt;=4,"Not Significant",IF($W300&gt;=2,"Semi-Significant","Significant")))</f>
        <v>N/A</v>
      </c>
      <c r="Z300" s="1" t="str">
        <f aca="false">IF($D300="Z540.1 w/data",0,"")</f>
        <v/>
      </c>
      <c r="AA300" s="1" t="e">
        <f aca="false">$Y300+$Q300+$Z300</f>
        <v>#VALUE!</v>
      </c>
      <c r="AB300" s="1" t="n">
        <f aca="false">$N300+$Q300</f>
        <v>0</v>
      </c>
      <c r="AC300" s="1" t="str">
        <f aca="false">IF($Y300="","",IF(AND($AA300&gt;=$R300,$AA300&lt;=$S300),"Pass","Fail"))</f>
        <v/>
      </c>
      <c r="AD300" s="1" t="str">
        <f aca="false">IF($Y300="","",IF($AA300&gt;$R300,"Pass","Fail"))</f>
        <v/>
      </c>
      <c r="AE300" s="1" t="str">
        <f aca="false">IF($Y300="","",IF($AA300&gt;=$R300,"Pass","Fail"))</f>
        <v/>
      </c>
      <c r="AF300" s="1" t="str">
        <f aca="false">IF($Y300="","",IF($AA300&lt;=$S300,"Pass","Fail"))</f>
        <v/>
      </c>
      <c r="AG300" s="1" t="str">
        <f aca="false">IF($Y300="","",IF($AA300&lt;$S300,"Pass","Fail"))</f>
        <v/>
      </c>
      <c r="AH300" s="23" t="str">
        <f aca="true">INDIRECT(CHOOSE(MATCH($T300,{"±","&gt;","≥","≤","&lt;"},0), "AC", "AD", "AE", "AF", "AG") &amp; ROW())</f>
        <v/>
      </c>
      <c r="AI300" s="56" t="str">
        <f aca="false">IF($X300="Not Significant","No Further Action Required",
IF($AH300="","",
IF(AND($AH300="Pass",$L300="0 - Passed "),"Analysis performed; no further action required.",
IF(AND($AH300="Fail",$L300="1 - Failed "),"Analysis performed; no further action required.",
IF(AND($AH300="Pass",$L300="2 - Limited In Use "),"Analysis performed; no further action required.",
IF(AND($AH300="Fail",$L300="3 - Adjusted "),"Analysis performed; no further action required.",
"Unit fails analysis; TSM determination required."))))))</f>
        <v/>
      </c>
      <c r="AJ300" s="58"/>
    </row>
    <row r="301" customFormat="false" ht="15" hidden="false" customHeight="false" outlineLevel="0" collapsed="false">
      <c r="A301" s="56"/>
      <c r="E301" s="57" t="str">
        <f aca="false">IF(AND($F301="",$G301=""),"",IF($G301="",$F301,HYPERLINK($G301,$F301)))</f>
        <v/>
      </c>
      <c r="H301" s="1" t="str">
        <f aca="false">IF($I301="","None Attached",IF(LEFT($I301,5)="https",HYPERLINK($I301,"Datasheet"),HYPERLINK(_xlfn.CONCAT("https://",$I301),"Datasheet")))</f>
        <v>None Attached</v>
      </c>
      <c r="M301" s="56"/>
      <c r="P301" s="58"/>
      <c r="Q301" s="1" t="n">
        <f aca="false">$M301-$N301</f>
        <v>0</v>
      </c>
      <c r="R301" s="56"/>
      <c r="T301" s="59" t="s">
        <v>15</v>
      </c>
      <c r="U301" s="1" t="n">
        <f aca="false">$S301-$R301</f>
        <v>0</v>
      </c>
      <c r="V301" s="1" t="n">
        <f aca="false">IF($T301="±",$Q301*2,$Q301)</f>
        <v>0</v>
      </c>
      <c r="W301" s="60" t="str">
        <f aca="false">IFERROR($U301/ABS($V301),"N/A")</f>
        <v>N/A</v>
      </c>
      <c r="X301" s="61" t="str">
        <f aca="false">IF(OR($W301="N/A",$R301="",$S301=""),"N/A",IF($W301&gt;=4,"Not Significant",IF($W301&gt;=2,"Semi-Significant","Significant")))</f>
        <v>N/A</v>
      </c>
      <c r="Z301" s="1" t="str">
        <f aca="false">IF($D301="Z540.1 w/data",0,"")</f>
        <v/>
      </c>
      <c r="AA301" s="1" t="e">
        <f aca="false">$Y301+$Q301+$Z301</f>
        <v>#VALUE!</v>
      </c>
      <c r="AB301" s="1" t="n">
        <f aca="false">$N301+$Q301</f>
        <v>0</v>
      </c>
      <c r="AC301" s="1" t="str">
        <f aca="false">IF($Y301="","",IF(AND($AA301&gt;=$R301,$AA301&lt;=$S301),"Pass","Fail"))</f>
        <v/>
      </c>
      <c r="AD301" s="1" t="str">
        <f aca="false">IF($Y301="","",IF($AA301&gt;$R301,"Pass","Fail"))</f>
        <v/>
      </c>
      <c r="AE301" s="1" t="str">
        <f aca="false">IF($Y301="","",IF($AA301&gt;=$R301,"Pass","Fail"))</f>
        <v/>
      </c>
      <c r="AF301" s="1" t="str">
        <f aca="false">IF($Y301="","",IF($AA301&lt;=$S301,"Pass","Fail"))</f>
        <v/>
      </c>
      <c r="AG301" s="1" t="str">
        <f aca="false">IF($Y301="","",IF($AA301&lt;$S301,"Pass","Fail"))</f>
        <v/>
      </c>
      <c r="AH301" s="23" t="str">
        <f aca="true">INDIRECT(CHOOSE(MATCH($T301,{"±","&gt;","≥","≤","&lt;"},0), "AC", "AD", "AE", "AF", "AG") &amp; ROW())</f>
        <v/>
      </c>
      <c r="AI301" s="56" t="str">
        <f aca="false">IF($X301="Not Significant","No Further Action Required",
IF($AH301="","",
IF(AND($AH301="Pass",$L301="0 - Passed "),"Analysis performed; no further action required.",
IF(AND($AH301="Fail",$L301="1 - Failed "),"Analysis performed; no further action required.",
IF(AND($AH301="Pass",$L301="2 - Limited In Use "),"Analysis performed; no further action required.",
IF(AND($AH301="Fail",$L301="3 - Adjusted "),"Analysis performed; no further action required.",
"Unit fails analysis; TSM determination required."))))))</f>
        <v/>
      </c>
      <c r="AJ301" s="58"/>
    </row>
    <row r="302" customFormat="false" ht="15" hidden="false" customHeight="false" outlineLevel="0" collapsed="false">
      <c r="A302" s="56"/>
      <c r="E302" s="57" t="str">
        <f aca="false">IF(AND($F302="",$G302=""),"",IF($G302="",$F302,HYPERLINK($G302,$F302)))</f>
        <v/>
      </c>
      <c r="H302" s="1" t="str">
        <f aca="false">IF($I302="","None Attached",IF(LEFT($I302,5)="https",HYPERLINK($I302,"Datasheet"),HYPERLINK(_xlfn.CONCAT("https://",$I302),"Datasheet")))</f>
        <v>None Attached</v>
      </c>
      <c r="M302" s="56"/>
      <c r="P302" s="58"/>
      <c r="Q302" s="1" t="n">
        <f aca="false">$M302-$N302</f>
        <v>0</v>
      </c>
      <c r="R302" s="56"/>
      <c r="T302" s="59" t="s">
        <v>15</v>
      </c>
      <c r="U302" s="1" t="n">
        <f aca="false">$S302-$R302</f>
        <v>0</v>
      </c>
      <c r="V302" s="1" t="n">
        <f aca="false">IF($T302="±",$Q302*2,$Q302)</f>
        <v>0</v>
      </c>
      <c r="W302" s="60" t="str">
        <f aca="false">IFERROR($U302/ABS($V302),"N/A")</f>
        <v>N/A</v>
      </c>
      <c r="X302" s="61" t="str">
        <f aca="false">IF(OR($W302="N/A",$R302="",$S302=""),"N/A",IF($W302&gt;=4,"Not Significant",IF($W302&gt;=2,"Semi-Significant","Significant")))</f>
        <v>N/A</v>
      </c>
      <c r="Z302" s="1" t="str">
        <f aca="false">IF($D302="Z540.1 w/data",0,"")</f>
        <v/>
      </c>
      <c r="AA302" s="1" t="e">
        <f aca="false">$Y302+$Q302+$Z302</f>
        <v>#VALUE!</v>
      </c>
      <c r="AB302" s="1" t="n">
        <f aca="false">$N302+$Q302</f>
        <v>0</v>
      </c>
      <c r="AC302" s="1" t="str">
        <f aca="false">IF($Y302="","",IF(AND($AA302&gt;=$R302,$AA302&lt;=$S302),"Pass","Fail"))</f>
        <v/>
      </c>
      <c r="AD302" s="1" t="str">
        <f aca="false">IF($Y302="","",IF($AA302&gt;$R302,"Pass","Fail"))</f>
        <v/>
      </c>
      <c r="AE302" s="1" t="str">
        <f aca="false">IF($Y302="","",IF($AA302&gt;=$R302,"Pass","Fail"))</f>
        <v/>
      </c>
      <c r="AF302" s="1" t="str">
        <f aca="false">IF($Y302="","",IF($AA302&lt;=$S302,"Pass","Fail"))</f>
        <v/>
      </c>
      <c r="AG302" s="1" t="str">
        <f aca="false">IF($Y302="","",IF($AA302&lt;$S302,"Pass","Fail"))</f>
        <v/>
      </c>
      <c r="AH302" s="23" t="str">
        <f aca="true">INDIRECT(CHOOSE(MATCH($T302,{"±","&gt;","≥","≤","&lt;"},0), "AC", "AD", "AE", "AF", "AG") &amp; ROW())</f>
        <v/>
      </c>
      <c r="AI302" s="56" t="str">
        <f aca="false">IF($X302="Not Significant","No Further Action Required",
IF($AH302="","",
IF(AND($AH302="Pass",$L302="0 - Passed "),"Analysis performed; no further action required.",
IF(AND($AH302="Fail",$L302="1 - Failed "),"Analysis performed; no further action required.",
IF(AND($AH302="Pass",$L302="2 - Limited In Use "),"Analysis performed; no further action required.",
IF(AND($AH302="Fail",$L302="3 - Adjusted "),"Analysis performed; no further action required.",
"Unit fails analysis; TSM determination required."))))))</f>
        <v/>
      </c>
      <c r="AJ302" s="58"/>
    </row>
    <row r="303" customFormat="false" ht="15" hidden="false" customHeight="false" outlineLevel="0" collapsed="false">
      <c r="A303" s="56"/>
      <c r="E303" s="57" t="str">
        <f aca="false">IF(AND($F303="",$G303=""),"",IF($G303="",$F303,HYPERLINK($G303,$F303)))</f>
        <v/>
      </c>
      <c r="H303" s="1" t="str">
        <f aca="false">IF($I303="","None Attached",IF(LEFT($I303,5)="https",HYPERLINK($I303,"Datasheet"),HYPERLINK(_xlfn.CONCAT("https://",$I303),"Datasheet")))</f>
        <v>None Attached</v>
      </c>
      <c r="M303" s="56"/>
      <c r="P303" s="58"/>
      <c r="Q303" s="1" t="n">
        <f aca="false">$M303-$N303</f>
        <v>0</v>
      </c>
      <c r="R303" s="56"/>
      <c r="T303" s="59" t="s">
        <v>15</v>
      </c>
      <c r="U303" s="1" t="n">
        <f aca="false">$S303-$R303</f>
        <v>0</v>
      </c>
      <c r="V303" s="1" t="n">
        <f aca="false">IF($T303="±",$Q303*2,$Q303)</f>
        <v>0</v>
      </c>
      <c r="W303" s="60" t="str">
        <f aca="false">IFERROR($U303/ABS($V303),"N/A")</f>
        <v>N/A</v>
      </c>
      <c r="X303" s="61" t="str">
        <f aca="false">IF(OR($W303="N/A",$R303="",$S303=""),"N/A",IF($W303&gt;=4,"Not Significant",IF($W303&gt;=2,"Semi-Significant","Significant")))</f>
        <v>N/A</v>
      </c>
      <c r="Z303" s="1" t="str">
        <f aca="false">IF($D303="Z540.1 w/data",0,"")</f>
        <v/>
      </c>
      <c r="AA303" s="1" t="e">
        <f aca="false">$Y303+$Q303+$Z303</f>
        <v>#VALUE!</v>
      </c>
      <c r="AB303" s="1" t="n">
        <f aca="false">$N303+$Q303</f>
        <v>0</v>
      </c>
      <c r="AC303" s="1" t="str">
        <f aca="false">IF($Y303="","",IF(AND($AA303&gt;=$R303,$AA303&lt;=$S303),"Pass","Fail"))</f>
        <v/>
      </c>
      <c r="AD303" s="1" t="str">
        <f aca="false">IF($Y303="","",IF($AA303&gt;$R303,"Pass","Fail"))</f>
        <v/>
      </c>
      <c r="AE303" s="1" t="str">
        <f aca="false">IF($Y303="","",IF($AA303&gt;=$R303,"Pass","Fail"))</f>
        <v/>
      </c>
      <c r="AF303" s="1" t="str">
        <f aca="false">IF($Y303="","",IF($AA303&lt;=$S303,"Pass","Fail"))</f>
        <v/>
      </c>
      <c r="AG303" s="1" t="str">
        <f aca="false">IF($Y303="","",IF($AA303&lt;$S303,"Pass","Fail"))</f>
        <v/>
      </c>
      <c r="AH303" s="23" t="str">
        <f aca="true">INDIRECT(CHOOSE(MATCH($T303,{"±","&gt;","≥","≤","&lt;"},0), "AC", "AD", "AE", "AF", "AG") &amp; ROW())</f>
        <v/>
      </c>
      <c r="AI303" s="56" t="str">
        <f aca="false">IF($X303="Not Significant","No Further Action Required",
IF($AH303="","",
IF(AND($AH303="Pass",$L303="0 - Passed "),"Analysis performed; no further action required.",
IF(AND($AH303="Fail",$L303="1 - Failed "),"Analysis performed; no further action required.",
IF(AND($AH303="Pass",$L303="2 - Limited In Use "),"Analysis performed; no further action required.",
IF(AND($AH303="Fail",$L303="3 - Adjusted "),"Analysis performed; no further action required.",
"Unit fails analysis; TSM determination required."))))))</f>
        <v/>
      </c>
      <c r="AJ303" s="58"/>
    </row>
    <row r="304" customFormat="false" ht="15" hidden="false" customHeight="false" outlineLevel="0" collapsed="false">
      <c r="A304" s="56"/>
      <c r="E304" s="57" t="str">
        <f aca="false">IF(AND($F304="",$G304=""),"",IF($G304="",$F304,HYPERLINK($G304,$F304)))</f>
        <v/>
      </c>
      <c r="H304" s="1" t="str">
        <f aca="false">IF($I304="","None Attached",IF(LEFT($I304,5)="https",HYPERLINK($I304,"Datasheet"),HYPERLINK(_xlfn.CONCAT("https://",$I304),"Datasheet")))</f>
        <v>None Attached</v>
      </c>
      <c r="M304" s="56"/>
      <c r="P304" s="58"/>
      <c r="Q304" s="1" t="n">
        <f aca="false">$M304-$N304</f>
        <v>0</v>
      </c>
      <c r="R304" s="56"/>
      <c r="T304" s="59" t="s">
        <v>15</v>
      </c>
      <c r="U304" s="1" t="n">
        <f aca="false">$S304-$R304</f>
        <v>0</v>
      </c>
      <c r="V304" s="1" t="n">
        <f aca="false">IF($T304="±",$Q304*2,$Q304)</f>
        <v>0</v>
      </c>
      <c r="W304" s="60" t="str">
        <f aca="false">IFERROR($U304/ABS($V304),"N/A")</f>
        <v>N/A</v>
      </c>
      <c r="X304" s="61" t="str">
        <f aca="false">IF(OR($W304="N/A",$R304="",$S304=""),"N/A",IF($W304&gt;=4,"Not Significant",IF($W304&gt;=2,"Semi-Significant","Significant")))</f>
        <v>N/A</v>
      </c>
      <c r="Z304" s="1" t="str">
        <f aca="false">IF($D304="Z540.1 w/data",0,"")</f>
        <v/>
      </c>
      <c r="AA304" s="1" t="e">
        <f aca="false">$Y304+$Q304+$Z304</f>
        <v>#VALUE!</v>
      </c>
      <c r="AB304" s="1" t="n">
        <f aca="false">$N304+$Q304</f>
        <v>0</v>
      </c>
      <c r="AC304" s="1" t="str">
        <f aca="false">IF($Y304="","",IF(AND($AA304&gt;=$R304,$AA304&lt;=$S304),"Pass","Fail"))</f>
        <v/>
      </c>
      <c r="AD304" s="1" t="str">
        <f aca="false">IF($Y304="","",IF($AA304&gt;$R304,"Pass","Fail"))</f>
        <v/>
      </c>
      <c r="AE304" s="1" t="str">
        <f aca="false">IF($Y304="","",IF($AA304&gt;=$R304,"Pass","Fail"))</f>
        <v/>
      </c>
      <c r="AF304" s="1" t="str">
        <f aca="false">IF($Y304="","",IF($AA304&lt;=$S304,"Pass","Fail"))</f>
        <v/>
      </c>
      <c r="AG304" s="1" t="str">
        <f aca="false">IF($Y304="","",IF($AA304&lt;$S304,"Pass","Fail"))</f>
        <v/>
      </c>
      <c r="AH304" s="23" t="str">
        <f aca="true">INDIRECT(CHOOSE(MATCH($T304,{"±","&gt;","≥","≤","&lt;"},0), "AC", "AD", "AE", "AF", "AG") &amp; ROW())</f>
        <v/>
      </c>
      <c r="AI304" s="56" t="str">
        <f aca="false">IF($X304="Not Significant","No Further Action Required",
IF($AH304="","",
IF(AND($AH304="Pass",$L304="0 - Passed "),"Analysis performed; no further action required.",
IF(AND($AH304="Fail",$L304="1 - Failed "),"Analysis performed; no further action required.",
IF(AND($AH304="Pass",$L304="2 - Limited In Use "),"Analysis performed; no further action required.",
IF(AND($AH304="Fail",$L304="3 - Adjusted "),"Analysis performed; no further action required.",
"Unit fails analysis; TSM determination required."))))))</f>
        <v/>
      </c>
      <c r="AJ304" s="58"/>
    </row>
    <row r="305" customFormat="false" ht="15" hidden="false" customHeight="false" outlineLevel="0" collapsed="false">
      <c r="A305" s="56"/>
      <c r="E305" s="57" t="str">
        <f aca="false">IF(AND($F305="",$G305=""),"",IF($G305="",$F305,HYPERLINK($G305,$F305)))</f>
        <v/>
      </c>
      <c r="H305" s="1" t="str">
        <f aca="false">IF($I305="","None Attached",IF(LEFT($I305,5)="https",HYPERLINK($I305,"Datasheet"),HYPERLINK(_xlfn.CONCAT("https://",$I305),"Datasheet")))</f>
        <v>None Attached</v>
      </c>
      <c r="M305" s="56"/>
      <c r="P305" s="58"/>
      <c r="Q305" s="1" t="n">
        <f aca="false">$M305-$N305</f>
        <v>0</v>
      </c>
      <c r="R305" s="56"/>
      <c r="T305" s="59" t="s">
        <v>15</v>
      </c>
      <c r="U305" s="1" t="n">
        <f aca="false">$S305-$R305</f>
        <v>0</v>
      </c>
      <c r="V305" s="1" t="n">
        <f aca="false">IF($T305="±",$Q305*2,$Q305)</f>
        <v>0</v>
      </c>
      <c r="W305" s="60" t="str">
        <f aca="false">IFERROR($U305/ABS($V305),"N/A")</f>
        <v>N/A</v>
      </c>
      <c r="X305" s="61" t="str">
        <f aca="false">IF(OR($W305="N/A",$R305="",$S305=""),"N/A",IF($W305&gt;=4,"Not Significant",IF($W305&gt;=2,"Semi-Significant","Significant")))</f>
        <v>N/A</v>
      </c>
      <c r="Z305" s="1" t="str">
        <f aca="false">IF($D305="Z540.1 w/data",0,"")</f>
        <v/>
      </c>
      <c r="AA305" s="1" t="e">
        <f aca="false">$Y305+$Q305+$Z305</f>
        <v>#VALUE!</v>
      </c>
      <c r="AB305" s="1" t="n">
        <f aca="false">$N305+$Q305</f>
        <v>0</v>
      </c>
      <c r="AC305" s="1" t="str">
        <f aca="false">IF($Y305="","",IF(AND($AA305&gt;=$R305,$AA305&lt;=$S305),"Pass","Fail"))</f>
        <v/>
      </c>
      <c r="AD305" s="1" t="str">
        <f aca="false">IF($Y305="","",IF($AA305&gt;$R305,"Pass","Fail"))</f>
        <v/>
      </c>
      <c r="AE305" s="1" t="str">
        <f aca="false">IF($Y305="","",IF($AA305&gt;=$R305,"Pass","Fail"))</f>
        <v/>
      </c>
      <c r="AF305" s="1" t="str">
        <f aca="false">IF($Y305="","",IF($AA305&lt;=$S305,"Pass","Fail"))</f>
        <v/>
      </c>
      <c r="AG305" s="1" t="str">
        <f aca="false">IF($Y305="","",IF($AA305&lt;$S305,"Pass","Fail"))</f>
        <v/>
      </c>
      <c r="AH305" s="23" t="str">
        <f aca="true">INDIRECT(CHOOSE(MATCH($T305,{"±","&gt;","≥","≤","&lt;"},0), "AC", "AD", "AE", "AF", "AG") &amp; ROW())</f>
        <v/>
      </c>
      <c r="AI305" s="56" t="str">
        <f aca="false">IF($X305="Not Significant","No Further Action Required",
IF($AH305="","",
IF(AND($AH305="Pass",$L305="0 - Passed "),"Analysis performed; no further action required.",
IF(AND($AH305="Fail",$L305="1 - Failed "),"Analysis performed; no further action required.",
IF(AND($AH305="Pass",$L305="2 - Limited In Use "),"Analysis performed; no further action required.",
IF(AND($AH305="Fail",$L305="3 - Adjusted "),"Analysis performed; no further action required.",
"Unit fails analysis; TSM determination required."))))))</f>
        <v/>
      </c>
      <c r="AJ305" s="58"/>
    </row>
    <row r="306" customFormat="false" ht="15" hidden="false" customHeight="false" outlineLevel="0" collapsed="false">
      <c r="A306" s="56"/>
      <c r="E306" s="57" t="str">
        <f aca="false">IF(AND($F306="",$G306=""),"",IF($G306="",$F306,HYPERLINK($G306,$F306)))</f>
        <v/>
      </c>
      <c r="H306" s="1" t="str">
        <f aca="false">IF($I306="","None Attached",IF(LEFT($I306,5)="https",HYPERLINK($I306,"Datasheet"),HYPERLINK(_xlfn.CONCAT("https://",$I306),"Datasheet")))</f>
        <v>None Attached</v>
      </c>
      <c r="M306" s="56"/>
      <c r="P306" s="58"/>
      <c r="Q306" s="1" t="n">
        <f aca="false">$M306-$N306</f>
        <v>0</v>
      </c>
      <c r="R306" s="56"/>
      <c r="T306" s="59" t="s">
        <v>15</v>
      </c>
      <c r="U306" s="1" t="n">
        <f aca="false">$S306-$R306</f>
        <v>0</v>
      </c>
      <c r="V306" s="1" t="n">
        <f aca="false">IF($T306="±",$Q306*2,$Q306)</f>
        <v>0</v>
      </c>
      <c r="W306" s="60" t="str">
        <f aca="false">IFERROR($U306/ABS($V306),"N/A")</f>
        <v>N/A</v>
      </c>
      <c r="X306" s="61" t="str">
        <f aca="false">IF(OR($W306="N/A",$R306="",$S306=""),"N/A",IF($W306&gt;=4,"Not Significant",IF($W306&gt;=2,"Semi-Significant","Significant")))</f>
        <v>N/A</v>
      </c>
      <c r="Z306" s="1" t="str">
        <f aca="false">IF($D306="Z540.1 w/data",0,"")</f>
        <v/>
      </c>
      <c r="AA306" s="1" t="e">
        <f aca="false">$Y306+$Q306+$Z306</f>
        <v>#VALUE!</v>
      </c>
      <c r="AB306" s="1" t="n">
        <f aca="false">$N306+$Q306</f>
        <v>0</v>
      </c>
      <c r="AC306" s="1" t="str">
        <f aca="false">IF($Y306="","",IF(AND($AA306&gt;=$R306,$AA306&lt;=$S306),"Pass","Fail"))</f>
        <v/>
      </c>
      <c r="AD306" s="1" t="str">
        <f aca="false">IF($Y306="","",IF($AA306&gt;$R306,"Pass","Fail"))</f>
        <v/>
      </c>
      <c r="AE306" s="1" t="str">
        <f aca="false">IF($Y306="","",IF($AA306&gt;=$R306,"Pass","Fail"))</f>
        <v/>
      </c>
      <c r="AF306" s="1" t="str">
        <f aca="false">IF($Y306="","",IF($AA306&lt;=$S306,"Pass","Fail"))</f>
        <v/>
      </c>
      <c r="AG306" s="1" t="str">
        <f aca="false">IF($Y306="","",IF($AA306&lt;$S306,"Pass","Fail"))</f>
        <v/>
      </c>
      <c r="AH306" s="23" t="str">
        <f aca="true">INDIRECT(CHOOSE(MATCH($T306,{"±","&gt;","≥","≤","&lt;"},0), "AC", "AD", "AE", "AF", "AG") &amp; ROW())</f>
        <v/>
      </c>
      <c r="AI306" s="56" t="str">
        <f aca="false">IF($X306="Not Significant","No Further Action Required",
IF($AH306="","",
IF(AND($AH306="Pass",$L306="0 - Passed "),"Analysis performed; no further action required.",
IF(AND($AH306="Fail",$L306="1 - Failed "),"Analysis performed; no further action required.",
IF(AND($AH306="Pass",$L306="2 - Limited In Use "),"Analysis performed; no further action required.",
IF(AND($AH306="Fail",$L306="3 - Adjusted "),"Analysis performed; no further action required.",
"Unit fails analysis; TSM determination required."))))))</f>
        <v/>
      </c>
      <c r="AJ306" s="58"/>
    </row>
    <row r="307" customFormat="false" ht="15" hidden="false" customHeight="false" outlineLevel="0" collapsed="false">
      <c r="A307" s="56"/>
      <c r="E307" s="57" t="str">
        <f aca="false">IF(AND($F307="",$G307=""),"",IF($G307="",$F307,HYPERLINK($G307,$F307)))</f>
        <v/>
      </c>
      <c r="H307" s="1" t="str">
        <f aca="false">IF($I307="","None Attached",IF(LEFT($I307,5)="https",HYPERLINK($I307,"Datasheet"),HYPERLINK(_xlfn.CONCAT("https://",$I307),"Datasheet")))</f>
        <v>None Attached</v>
      </c>
      <c r="M307" s="56"/>
      <c r="P307" s="58"/>
      <c r="Q307" s="1" t="n">
        <f aca="false">$M307-$N307</f>
        <v>0</v>
      </c>
      <c r="R307" s="56"/>
      <c r="T307" s="59" t="s">
        <v>15</v>
      </c>
      <c r="U307" s="1" t="n">
        <f aca="false">$S307-$R307</f>
        <v>0</v>
      </c>
      <c r="V307" s="1" t="n">
        <f aca="false">IF($T307="±",$Q307*2,$Q307)</f>
        <v>0</v>
      </c>
      <c r="W307" s="60" t="str">
        <f aca="false">IFERROR($U307/ABS($V307),"N/A")</f>
        <v>N/A</v>
      </c>
      <c r="X307" s="61" t="str">
        <f aca="false">IF(OR($W307="N/A",$R307="",$S307=""),"N/A",IF($W307&gt;=4,"Not Significant",IF($W307&gt;=2,"Semi-Significant","Significant")))</f>
        <v>N/A</v>
      </c>
      <c r="Z307" s="1" t="str">
        <f aca="false">IF($D307="Z540.1 w/data",0,"")</f>
        <v/>
      </c>
      <c r="AA307" s="1" t="e">
        <f aca="false">$Y307+$Q307+$Z307</f>
        <v>#VALUE!</v>
      </c>
      <c r="AB307" s="1" t="n">
        <f aca="false">$N307+$Q307</f>
        <v>0</v>
      </c>
      <c r="AC307" s="1" t="str">
        <f aca="false">IF($Y307="","",IF(AND($AA307&gt;=$R307,$AA307&lt;=$S307),"Pass","Fail"))</f>
        <v/>
      </c>
      <c r="AD307" s="1" t="str">
        <f aca="false">IF($Y307="","",IF($AA307&gt;$R307,"Pass","Fail"))</f>
        <v/>
      </c>
      <c r="AE307" s="1" t="str">
        <f aca="false">IF($Y307="","",IF($AA307&gt;=$R307,"Pass","Fail"))</f>
        <v/>
      </c>
      <c r="AF307" s="1" t="str">
        <f aca="false">IF($Y307="","",IF($AA307&lt;=$S307,"Pass","Fail"))</f>
        <v/>
      </c>
      <c r="AG307" s="1" t="str">
        <f aca="false">IF($Y307="","",IF($AA307&lt;$S307,"Pass","Fail"))</f>
        <v/>
      </c>
      <c r="AH307" s="23" t="str">
        <f aca="true">INDIRECT(CHOOSE(MATCH($T307,{"±","&gt;","≥","≤","&lt;"},0), "AC", "AD", "AE", "AF", "AG") &amp; ROW())</f>
        <v/>
      </c>
      <c r="AI307" s="56" t="str">
        <f aca="false">IF($X307="Not Significant","No Further Action Required",
IF($AH307="","",
IF(AND($AH307="Pass",$L307="0 - Passed "),"Analysis performed; no further action required.",
IF(AND($AH307="Fail",$L307="1 - Failed "),"Analysis performed; no further action required.",
IF(AND($AH307="Pass",$L307="2 - Limited In Use "),"Analysis performed; no further action required.",
IF(AND($AH307="Fail",$L307="3 - Adjusted "),"Analysis performed; no further action required.",
"Unit fails analysis; TSM determination required."))))))</f>
        <v/>
      </c>
      <c r="AJ307" s="58"/>
    </row>
    <row r="308" customFormat="false" ht="15" hidden="false" customHeight="false" outlineLevel="0" collapsed="false">
      <c r="A308" s="56"/>
      <c r="E308" s="57" t="str">
        <f aca="false">IF(AND($F308="",$G308=""),"",IF($G308="",$F308,HYPERLINK($G308,$F308)))</f>
        <v/>
      </c>
      <c r="H308" s="1" t="str">
        <f aca="false">IF($I308="","None Attached",IF(LEFT($I308,5)="https",HYPERLINK($I308,"Datasheet"),HYPERLINK(_xlfn.CONCAT("https://",$I308),"Datasheet")))</f>
        <v>None Attached</v>
      </c>
      <c r="M308" s="56"/>
      <c r="P308" s="58"/>
      <c r="Q308" s="1" t="n">
        <f aca="false">$M308-$N308</f>
        <v>0</v>
      </c>
      <c r="R308" s="56"/>
      <c r="T308" s="59" t="s">
        <v>15</v>
      </c>
      <c r="U308" s="1" t="n">
        <f aca="false">$S308-$R308</f>
        <v>0</v>
      </c>
      <c r="V308" s="1" t="n">
        <f aca="false">IF($T308="±",$Q308*2,$Q308)</f>
        <v>0</v>
      </c>
      <c r="W308" s="60" t="str">
        <f aca="false">IFERROR($U308/ABS($V308),"N/A")</f>
        <v>N/A</v>
      </c>
      <c r="X308" s="61" t="str">
        <f aca="false">IF(OR($W308="N/A",$R308="",$S308=""),"N/A",IF($W308&gt;=4,"Not Significant",IF($W308&gt;=2,"Semi-Significant","Significant")))</f>
        <v>N/A</v>
      </c>
      <c r="Z308" s="1" t="str">
        <f aca="false">IF($D308="Z540.1 w/data",0,"")</f>
        <v/>
      </c>
      <c r="AA308" s="1" t="e">
        <f aca="false">$Y308+$Q308+$Z308</f>
        <v>#VALUE!</v>
      </c>
      <c r="AB308" s="1" t="n">
        <f aca="false">$N308+$Q308</f>
        <v>0</v>
      </c>
      <c r="AC308" s="1" t="str">
        <f aca="false">IF($Y308="","",IF(AND($AA308&gt;=$R308,$AA308&lt;=$S308),"Pass","Fail"))</f>
        <v/>
      </c>
      <c r="AD308" s="1" t="str">
        <f aca="false">IF($Y308="","",IF($AA308&gt;$R308,"Pass","Fail"))</f>
        <v/>
      </c>
      <c r="AE308" s="1" t="str">
        <f aca="false">IF($Y308="","",IF($AA308&gt;=$R308,"Pass","Fail"))</f>
        <v/>
      </c>
      <c r="AF308" s="1" t="str">
        <f aca="false">IF($Y308="","",IF($AA308&lt;=$S308,"Pass","Fail"))</f>
        <v/>
      </c>
      <c r="AG308" s="1" t="str">
        <f aca="false">IF($Y308="","",IF($AA308&lt;$S308,"Pass","Fail"))</f>
        <v/>
      </c>
      <c r="AH308" s="23" t="str">
        <f aca="true">INDIRECT(CHOOSE(MATCH($T308,{"±","&gt;","≥","≤","&lt;"},0), "AC", "AD", "AE", "AF", "AG") &amp; ROW())</f>
        <v/>
      </c>
      <c r="AI308" s="56" t="str">
        <f aca="false">IF($X308="Not Significant","No Further Action Required",
IF($AH308="","",
IF(AND($AH308="Pass",$L308="0 - Passed "),"Analysis performed; no further action required.",
IF(AND($AH308="Fail",$L308="1 - Failed "),"Analysis performed; no further action required.",
IF(AND($AH308="Pass",$L308="2 - Limited In Use "),"Analysis performed; no further action required.",
IF(AND($AH308="Fail",$L308="3 - Adjusted "),"Analysis performed; no further action required.",
"Unit fails analysis; TSM determination required."))))))</f>
        <v/>
      </c>
      <c r="AJ308" s="58"/>
    </row>
    <row r="309" customFormat="false" ht="15" hidden="false" customHeight="false" outlineLevel="0" collapsed="false">
      <c r="A309" s="56"/>
      <c r="E309" s="57" t="str">
        <f aca="false">IF(AND($F309="",$G309=""),"",IF($G309="",$F309,HYPERLINK($G309,$F309)))</f>
        <v/>
      </c>
      <c r="H309" s="1" t="str">
        <f aca="false">IF($I309="","None Attached",IF(LEFT($I309,5)="https",HYPERLINK($I309,"Datasheet"),HYPERLINK(_xlfn.CONCAT("https://",$I309),"Datasheet")))</f>
        <v>None Attached</v>
      </c>
      <c r="M309" s="56"/>
      <c r="P309" s="58"/>
      <c r="Q309" s="1" t="n">
        <f aca="false">$M309-$N309</f>
        <v>0</v>
      </c>
      <c r="R309" s="56"/>
      <c r="T309" s="59" t="s">
        <v>15</v>
      </c>
      <c r="U309" s="1" t="n">
        <f aca="false">$S309-$R309</f>
        <v>0</v>
      </c>
      <c r="V309" s="1" t="n">
        <f aca="false">IF($T309="±",$Q309*2,$Q309)</f>
        <v>0</v>
      </c>
      <c r="W309" s="60" t="str">
        <f aca="false">IFERROR($U309/ABS($V309),"N/A")</f>
        <v>N/A</v>
      </c>
      <c r="X309" s="61" t="str">
        <f aca="false">IF(OR($W309="N/A",$R309="",$S309=""),"N/A",IF($W309&gt;=4,"Not Significant",IF($W309&gt;=2,"Semi-Significant","Significant")))</f>
        <v>N/A</v>
      </c>
      <c r="Z309" s="1" t="str">
        <f aca="false">IF($D309="Z540.1 w/data",0,"")</f>
        <v/>
      </c>
      <c r="AA309" s="1" t="e">
        <f aca="false">$Y309+$Q309+$Z309</f>
        <v>#VALUE!</v>
      </c>
      <c r="AB309" s="1" t="n">
        <f aca="false">$N309+$Q309</f>
        <v>0</v>
      </c>
      <c r="AC309" s="1" t="str">
        <f aca="false">IF($Y309="","",IF(AND($AA309&gt;=$R309,$AA309&lt;=$S309),"Pass","Fail"))</f>
        <v/>
      </c>
      <c r="AD309" s="1" t="str">
        <f aca="false">IF($Y309="","",IF($AA309&gt;$R309,"Pass","Fail"))</f>
        <v/>
      </c>
      <c r="AE309" s="1" t="str">
        <f aca="false">IF($Y309="","",IF($AA309&gt;=$R309,"Pass","Fail"))</f>
        <v/>
      </c>
      <c r="AF309" s="1" t="str">
        <f aca="false">IF($Y309="","",IF($AA309&lt;=$S309,"Pass","Fail"))</f>
        <v/>
      </c>
      <c r="AG309" s="1" t="str">
        <f aca="false">IF($Y309="","",IF($AA309&lt;$S309,"Pass","Fail"))</f>
        <v/>
      </c>
      <c r="AH309" s="23" t="str">
        <f aca="true">INDIRECT(CHOOSE(MATCH($T309,{"±","&gt;","≥","≤","&lt;"},0), "AC", "AD", "AE", "AF", "AG") &amp; ROW())</f>
        <v/>
      </c>
      <c r="AI309" s="56" t="str">
        <f aca="false">IF($X309="Not Significant","No Further Action Required",
IF($AH309="","",
IF(AND($AH309="Pass",$L309="0 - Passed "),"Analysis performed; no further action required.",
IF(AND($AH309="Fail",$L309="1 - Failed "),"Analysis performed; no further action required.",
IF(AND($AH309="Pass",$L309="2 - Limited In Use "),"Analysis performed; no further action required.",
IF(AND($AH309="Fail",$L309="3 - Adjusted "),"Analysis performed; no further action required.",
"Unit fails analysis; TSM determination required."))))))</f>
        <v/>
      </c>
      <c r="AJ309" s="58"/>
    </row>
    <row r="310" customFormat="false" ht="15" hidden="false" customHeight="false" outlineLevel="0" collapsed="false">
      <c r="A310" s="56"/>
      <c r="E310" s="57" t="str">
        <f aca="false">IF(AND($F310="",$G310=""),"",IF($G310="",$F310,HYPERLINK($G310,$F310)))</f>
        <v/>
      </c>
      <c r="H310" s="1" t="str">
        <f aca="false">IF($I310="","None Attached",IF(LEFT($I310,5)="https",HYPERLINK($I310,"Datasheet"),HYPERLINK(_xlfn.CONCAT("https://",$I310),"Datasheet")))</f>
        <v>None Attached</v>
      </c>
      <c r="M310" s="56"/>
      <c r="P310" s="58"/>
      <c r="Q310" s="1" t="n">
        <f aca="false">$M310-$N310</f>
        <v>0</v>
      </c>
      <c r="R310" s="56"/>
      <c r="T310" s="59" t="s">
        <v>15</v>
      </c>
      <c r="U310" s="1" t="n">
        <f aca="false">$S310-$R310</f>
        <v>0</v>
      </c>
      <c r="V310" s="1" t="n">
        <f aca="false">IF($T310="±",$Q310*2,$Q310)</f>
        <v>0</v>
      </c>
      <c r="W310" s="60" t="str">
        <f aca="false">IFERROR($U310/ABS($V310),"N/A")</f>
        <v>N/A</v>
      </c>
      <c r="X310" s="61" t="str">
        <f aca="false">IF(OR($W310="N/A",$R310="",$S310=""),"N/A",IF($W310&gt;=4,"Not Significant",IF($W310&gt;=2,"Semi-Significant","Significant")))</f>
        <v>N/A</v>
      </c>
      <c r="Z310" s="1" t="str">
        <f aca="false">IF($D310="Z540.1 w/data",0,"")</f>
        <v/>
      </c>
      <c r="AA310" s="1" t="e">
        <f aca="false">$Y310+$Q310+$Z310</f>
        <v>#VALUE!</v>
      </c>
      <c r="AB310" s="1" t="n">
        <f aca="false">$N310+$Q310</f>
        <v>0</v>
      </c>
      <c r="AC310" s="1" t="str">
        <f aca="false">IF($Y310="","",IF(AND($AA310&gt;=$R310,$AA310&lt;=$S310),"Pass","Fail"))</f>
        <v/>
      </c>
      <c r="AD310" s="1" t="str">
        <f aca="false">IF($Y310="","",IF($AA310&gt;$R310,"Pass","Fail"))</f>
        <v/>
      </c>
      <c r="AE310" s="1" t="str">
        <f aca="false">IF($Y310="","",IF($AA310&gt;=$R310,"Pass","Fail"))</f>
        <v/>
      </c>
      <c r="AF310" s="1" t="str">
        <f aca="false">IF($Y310="","",IF($AA310&lt;=$S310,"Pass","Fail"))</f>
        <v/>
      </c>
      <c r="AG310" s="1" t="str">
        <f aca="false">IF($Y310="","",IF($AA310&lt;$S310,"Pass","Fail"))</f>
        <v/>
      </c>
      <c r="AH310" s="23" t="str">
        <f aca="true">INDIRECT(CHOOSE(MATCH($T310,{"±","&gt;","≥","≤","&lt;"},0), "AC", "AD", "AE", "AF", "AG") &amp; ROW())</f>
        <v/>
      </c>
      <c r="AI310" s="56" t="str">
        <f aca="false">IF($X310="Not Significant","No Further Action Required",
IF($AH310="","",
IF(AND($AH310="Pass",$L310="0 - Passed "),"Analysis performed; no further action required.",
IF(AND($AH310="Fail",$L310="1 - Failed "),"Analysis performed; no further action required.",
IF(AND($AH310="Pass",$L310="2 - Limited In Use "),"Analysis performed; no further action required.",
IF(AND($AH310="Fail",$L310="3 - Adjusted "),"Analysis performed; no further action required.",
"Unit fails analysis; TSM determination required."))))))</f>
        <v/>
      </c>
      <c r="AJ310" s="58"/>
    </row>
    <row r="311" customFormat="false" ht="15" hidden="false" customHeight="false" outlineLevel="0" collapsed="false">
      <c r="A311" s="56"/>
      <c r="E311" s="57" t="str">
        <f aca="false">IF(AND($F311="",$G311=""),"",IF($G311="",$F311,HYPERLINK($G311,$F311)))</f>
        <v/>
      </c>
      <c r="H311" s="1" t="str">
        <f aca="false">IF($I311="","None Attached",IF(LEFT($I311,5)="https",HYPERLINK($I311,"Datasheet"),HYPERLINK(_xlfn.CONCAT("https://",$I311),"Datasheet")))</f>
        <v>None Attached</v>
      </c>
      <c r="M311" s="56"/>
      <c r="P311" s="58"/>
      <c r="Q311" s="1" t="n">
        <f aca="false">$M311-$N311</f>
        <v>0</v>
      </c>
      <c r="R311" s="56"/>
      <c r="T311" s="59" t="s">
        <v>15</v>
      </c>
      <c r="U311" s="1" t="n">
        <f aca="false">$S311-$R311</f>
        <v>0</v>
      </c>
      <c r="V311" s="1" t="n">
        <f aca="false">IF($T311="±",$Q311*2,$Q311)</f>
        <v>0</v>
      </c>
      <c r="W311" s="60" t="str">
        <f aca="false">IFERROR($U311/ABS($V311),"N/A")</f>
        <v>N/A</v>
      </c>
      <c r="X311" s="61" t="str">
        <f aca="false">IF(OR($W311="N/A",$R311="",$S311=""),"N/A",IF($W311&gt;=4,"Not Significant",IF($W311&gt;=2,"Semi-Significant","Significant")))</f>
        <v>N/A</v>
      </c>
      <c r="Z311" s="1" t="str">
        <f aca="false">IF($D311="Z540.1 w/data",0,"")</f>
        <v/>
      </c>
      <c r="AA311" s="1" t="e">
        <f aca="false">$Y311+$Q311+$Z311</f>
        <v>#VALUE!</v>
      </c>
      <c r="AB311" s="1" t="n">
        <f aca="false">$N311+$Q311</f>
        <v>0</v>
      </c>
      <c r="AC311" s="1" t="str">
        <f aca="false">IF($Y311="","",IF(AND($AA311&gt;=$R311,$AA311&lt;=$S311),"Pass","Fail"))</f>
        <v/>
      </c>
      <c r="AD311" s="1" t="str">
        <f aca="false">IF($Y311="","",IF($AA311&gt;$R311,"Pass","Fail"))</f>
        <v/>
      </c>
      <c r="AE311" s="1" t="str">
        <f aca="false">IF($Y311="","",IF($AA311&gt;=$R311,"Pass","Fail"))</f>
        <v/>
      </c>
      <c r="AF311" s="1" t="str">
        <f aca="false">IF($Y311="","",IF($AA311&lt;=$S311,"Pass","Fail"))</f>
        <v/>
      </c>
      <c r="AG311" s="1" t="str">
        <f aca="false">IF($Y311="","",IF($AA311&lt;$S311,"Pass","Fail"))</f>
        <v/>
      </c>
      <c r="AH311" s="23" t="str">
        <f aca="true">INDIRECT(CHOOSE(MATCH($T311,{"±","&gt;","≥","≤","&lt;"},0), "AC", "AD", "AE", "AF", "AG") &amp; ROW())</f>
        <v/>
      </c>
      <c r="AI311" s="56" t="str">
        <f aca="false">IF($X311="Not Significant","No Further Action Required",
IF($AH311="","",
IF(AND($AH311="Pass",$L311="0 - Passed "),"Analysis performed; no further action required.",
IF(AND($AH311="Fail",$L311="1 - Failed "),"Analysis performed; no further action required.",
IF(AND($AH311="Pass",$L311="2 - Limited In Use "),"Analysis performed; no further action required.",
IF(AND($AH311="Fail",$L311="3 - Adjusted "),"Analysis performed; no further action required.",
"Unit fails analysis; TSM determination required."))))))</f>
        <v/>
      </c>
      <c r="AJ311" s="58"/>
    </row>
    <row r="312" customFormat="false" ht="15" hidden="false" customHeight="false" outlineLevel="0" collapsed="false">
      <c r="A312" s="56"/>
      <c r="E312" s="57" t="str">
        <f aca="false">IF(AND($F312="",$G312=""),"",IF($G312="",$F312,HYPERLINK($G312,$F312)))</f>
        <v/>
      </c>
      <c r="H312" s="1" t="str">
        <f aca="false">IF($I312="","None Attached",IF(LEFT($I312,5)="https",HYPERLINK($I312,"Datasheet"),HYPERLINK(_xlfn.CONCAT("https://",$I312),"Datasheet")))</f>
        <v>None Attached</v>
      </c>
      <c r="M312" s="56"/>
      <c r="P312" s="58"/>
      <c r="Q312" s="1" t="n">
        <f aca="false">$M312-$N312</f>
        <v>0</v>
      </c>
      <c r="R312" s="56"/>
      <c r="T312" s="59" t="s">
        <v>15</v>
      </c>
      <c r="U312" s="1" t="n">
        <f aca="false">$S312-$R312</f>
        <v>0</v>
      </c>
      <c r="V312" s="1" t="n">
        <f aca="false">IF($T312="±",$Q312*2,$Q312)</f>
        <v>0</v>
      </c>
      <c r="W312" s="60" t="str">
        <f aca="false">IFERROR($U312/ABS($V312),"N/A")</f>
        <v>N/A</v>
      </c>
      <c r="X312" s="61" t="str">
        <f aca="false">IF(OR($W312="N/A",$R312="",$S312=""),"N/A",IF($W312&gt;=4,"Not Significant",IF($W312&gt;=2,"Semi-Significant","Significant")))</f>
        <v>N/A</v>
      </c>
      <c r="Z312" s="1" t="str">
        <f aca="false">IF($D312="Z540.1 w/data",0,"")</f>
        <v/>
      </c>
      <c r="AA312" s="1" t="e">
        <f aca="false">$Y312+$Q312+$Z312</f>
        <v>#VALUE!</v>
      </c>
      <c r="AB312" s="1" t="n">
        <f aca="false">$N312+$Q312</f>
        <v>0</v>
      </c>
      <c r="AC312" s="1" t="str">
        <f aca="false">IF($Y312="","",IF(AND($AA312&gt;=$R312,$AA312&lt;=$S312),"Pass","Fail"))</f>
        <v/>
      </c>
      <c r="AD312" s="1" t="str">
        <f aca="false">IF($Y312="","",IF($AA312&gt;$R312,"Pass","Fail"))</f>
        <v/>
      </c>
      <c r="AE312" s="1" t="str">
        <f aca="false">IF($Y312="","",IF($AA312&gt;=$R312,"Pass","Fail"))</f>
        <v/>
      </c>
      <c r="AF312" s="1" t="str">
        <f aca="false">IF($Y312="","",IF($AA312&lt;=$S312,"Pass","Fail"))</f>
        <v/>
      </c>
      <c r="AG312" s="1" t="str">
        <f aca="false">IF($Y312="","",IF($AA312&lt;$S312,"Pass","Fail"))</f>
        <v/>
      </c>
      <c r="AH312" s="23" t="str">
        <f aca="true">INDIRECT(CHOOSE(MATCH($T312,{"±","&gt;","≥","≤","&lt;"},0), "AC", "AD", "AE", "AF", "AG") &amp; ROW())</f>
        <v/>
      </c>
      <c r="AI312" s="56" t="str">
        <f aca="false">IF($X312="Not Significant","No Further Action Required",
IF($AH312="","",
IF(AND($AH312="Pass",$L312="0 - Passed "),"Analysis performed; no further action required.",
IF(AND($AH312="Fail",$L312="1 - Failed "),"Analysis performed; no further action required.",
IF(AND($AH312="Pass",$L312="2 - Limited In Use "),"Analysis performed; no further action required.",
IF(AND($AH312="Fail",$L312="3 - Adjusted "),"Analysis performed; no further action required.",
"Unit fails analysis; TSM determination required."))))))</f>
        <v/>
      </c>
      <c r="AJ312" s="58"/>
    </row>
    <row r="313" customFormat="false" ht="15" hidden="false" customHeight="false" outlineLevel="0" collapsed="false">
      <c r="A313" s="56"/>
      <c r="E313" s="57" t="str">
        <f aca="false">IF(AND($F313="",$G313=""),"",IF($G313="",$F313,HYPERLINK($G313,$F313)))</f>
        <v/>
      </c>
      <c r="H313" s="1" t="str">
        <f aca="false">IF($I313="","None Attached",IF(LEFT($I313,5)="https",HYPERLINK($I313,"Datasheet"),HYPERLINK(_xlfn.CONCAT("https://",$I313),"Datasheet")))</f>
        <v>None Attached</v>
      </c>
      <c r="M313" s="56"/>
      <c r="P313" s="58"/>
      <c r="Q313" s="1" t="n">
        <f aca="false">$M313-$N313</f>
        <v>0</v>
      </c>
      <c r="R313" s="56"/>
      <c r="T313" s="59" t="s">
        <v>15</v>
      </c>
      <c r="U313" s="1" t="n">
        <f aca="false">$S313-$R313</f>
        <v>0</v>
      </c>
      <c r="V313" s="1" t="n">
        <f aca="false">IF($T313="±",$Q313*2,$Q313)</f>
        <v>0</v>
      </c>
      <c r="W313" s="60" t="str">
        <f aca="false">IFERROR($U313/ABS($V313),"N/A")</f>
        <v>N/A</v>
      </c>
      <c r="X313" s="61" t="str">
        <f aca="false">IF(OR($W313="N/A",$R313="",$S313=""),"N/A",IF($W313&gt;=4,"Not Significant",IF($W313&gt;=2,"Semi-Significant","Significant")))</f>
        <v>N/A</v>
      </c>
      <c r="Z313" s="1" t="str">
        <f aca="false">IF($D313="Z540.1 w/data",0,"")</f>
        <v/>
      </c>
      <c r="AA313" s="1" t="e">
        <f aca="false">$Y313+$Q313+$Z313</f>
        <v>#VALUE!</v>
      </c>
      <c r="AB313" s="1" t="n">
        <f aca="false">$N313+$Q313</f>
        <v>0</v>
      </c>
      <c r="AC313" s="1" t="str">
        <f aca="false">IF($Y313="","",IF(AND($AA313&gt;=$R313,$AA313&lt;=$S313),"Pass","Fail"))</f>
        <v/>
      </c>
      <c r="AD313" s="1" t="str">
        <f aca="false">IF($Y313="","",IF($AA313&gt;$R313,"Pass","Fail"))</f>
        <v/>
      </c>
      <c r="AE313" s="1" t="str">
        <f aca="false">IF($Y313="","",IF($AA313&gt;=$R313,"Pass","Fail"))</f>
        <v/>
      </c>
      <c r="AF313" s="1" t="str">
        <f aca="false">IF($Y313="","",IF($AA313&lt;=$S313,"Pass","Fail"))</f>
        <v/>
      </c>
      <c r="AG313" s="1" t="str">
        <f aca="false">IF($Y313="","",IF($AA313&lt;$S313,"Pass","Fail"))</f>
        <v/>
      </c>
      <c r="AH313" s="23" t="str">
        <f aca="true">INDIRECT(CHOOSE(MATCH($T313,{"±","&gt;","≥","≤","&lt;"},0), "AC", "AD", "AE", "AF", "AG") &amp; ROW())</f>
        <v/>
      </c>
      <c r="AI313" s="56" t="str">
        <f aca="false">IF($X313="Not Significant","No Further Action Required",
IF($AH313="","",
IF(AND($AH313="Pass",$L313="0 - Passed "),"Analysis performed; no further action required.",
IF(AND($AH313="Fail",$L313="1 - Failed "),"Analysis performed; no further action required.",
IF(AND($AH313="Pass",$L313="2 - Limited In Use "),"Analysis performed; no further action required.",
IF(AND($AH313="Fail",$L313="3 - Adjusted "),"Analysis performed; no further action required.",
"Unit fails analysis; TSM determination required."))))))</f>
        <v/>
      </c>
      <c r="AJ313" s="58"/>
    </row>
    <row r="314" customFormat="false" ht="15" hidden="false" customHeight="false" outlineLevel="0" collapsed="false">
      <c r="A314" s="56"/>
      <c r="E314" s="57" t="str">
        <f aca="false">IF(AND($F314="",$G314=""),"",IF($G314="",$F314,HYPERLINK($G314,$F314)))</f>
        <v/>
      </c>
      <c r="H314" s="1" t="str">
        <f aca="false">IF($I314="","None Attached",IF(LEFT($I314,5)="https",HYPERLINK($I314,"Datasheet"),HYPERLINK(_xlfn.CONCAT("https://",$I314),"Datasheet")))</f>
        <v>None Attached</v>
      </c>
      <c r="M314" s="56"/>
      <c r="P314" s="58"/>
      <c r="Q314" s="1" t="n">
        <f aca="false">$M314-$N314</f>
        <v>0</v>
      </c>
      <c r="R314" s="56"/>
      <c r="T314" s="59" t="s">
        <v>15</v>
      </c>
      <c r="U314" s="1" t="n">
        <f aca="false">$S314-$R314</f>
        <v>0</v>
      </c>
      <c r="V314" s="1" t="n">
        <f aca="false">IF($T314="±",$Q314*2,$Q314)</f>
        <v>0</v>
      </c>
      <c r="W314" s="60" t="str">
        <f aca="false">IFERROR($U314/ABS($V314),"N/A")</f>
        <v>N/A</v>
      </c>
      <c r="X314" s="61" t="str">
        <f aca="false">IF(OR($W314="N/A",$R314="",$S314=""),"N/A",IF($W314&gt;=4,"Not Significant",IF($W314&gt;=2,"Semi-Significant","Significant")))</f>
        <v>N/A</v>
      </c>
      <c r="Z314" s="1" t="str">
        <f aca="false">IF($D314="Z540.1 w/data",0,"")</f>
        <v/>
      </c>
      <c r="AA314" s="1" t="e">
        <f aca="false">$Y314+$Q314+$Z314</f>
        <v>#VALUE!</v>
      </c>
      <c r="AB314" s="1" t="n">
        <f aca="false">$N314+$Q314</f>
        <v>0</v>
      </c>
      <c r="AC314" s="1" t="str">
        <f aca="false">IF($Y314="","",IF(AND($AA314&gt;=$R314,$AA314&lt;=$S314),"Pass","Fail"))</f>
        <v/>
      </c>
      <c r="AD314" s="1" t="str">
        <f aca="false">IF($Y314="","",IF($AA314&gt;$R314,"Pass","Fail"))</f>
        <v/>
      </c>
      <c r="AE314" s="1" t="str">
        <f aca="false">IF($Y314="","",IF($AA314&gt;=$R314,"Pass","Fail"))</f>
        <v/>
      </c>
      <c r="AF314" s="1" t="str">
        <f aca="false">IF($Y314="","",IF($AA314&lt;=$S314,"Pass","Fail"))</f>
        <v/>
      </c>
      <c r="AG314" s="1" t="str">
        <f aca="false">IF($Y314="","",IF($AA314&lt;$S314,"Pass","Fail"))</f>
        <v/>
      </c>
      <c r="AH314" s="23" t="str">
        <f aca="true">INDIRECT(CHOOSE(MATCH($T314,{"±","&gt;","≥","≤","&lt;"},0), "AC", "AD", "AE", "AF", "AG") &amp; ROW())</f>
        <v/>
      </c>
      <c r="AI314" s="56" t="str">
        <f aca="false">IF($X314="Not Significant","No Further Action Required",
IF($AH314="","",
IF(AND($AH314="Pass",$L314="0 - Passed "),"Analysis performed; no further action required.",
IF(AND($AH314="Fail",$L314="1 - Failed "),"Analysis performed; no further action required.",
IF(AND($AH314="Pass",$L314="2 - Limited In Use "),"Analysis performed; no further action required.",
IF(AND($AH314="Fail",$L314="3 - Adjusted "),"Analysis performed; no further action required.",
"Unit fails analysis; TSM determination required."))))))</f>
        <v/>
      </c>
      <c r="AJ314" s="58"/>
    </row>
    <row r="315" customFormat="false" ht="15" hidden="false" customHeight="false" outlineLevel="0" collapsed="false">
      <c r="A315" s="56"/>
      <c r="E315" s="57" t="str">
        <f aca="false">IF(AND($F315="",$G315=""),"",IF($G315="",$F315,HYPERLINK($G315,$F315)))</f>
        <v/>
      </c>
      <c r="H315" s="1" t="str">
        <f aca="false">IF($I315="","None Attached",IF(LEFT($I315,5)="https",HYPERLINK($I315,"Datasheet"),HYPERLINK(_xlfn.CONCAT("https://",$I315),"Datasheet")))</f>
        <v>None Attached</v>
      </c>
      <c r="M315" s="56"/>
      <c r="P315" s="58"/>
      <c r="Q315" s="1" t="n">
        <f aca="false">$M315-$N315</f>
        <v>0</v>
      </c>
      <c r="R315" s="56"/>
      <c r="T315" s="59" t="s">
        <v>15</v>
      </c>
      <c r="U315" s="1" t="n">
        <f aca="false">$S315-$R315</f>
        <v>0</v>
      </c>
      <c r="V315" s="1" t="n">
        <f aca="false">IF($T315="±",$Q315*2,$Q315)</f>
        <v>0</v>
      </c>
      <c r="W315" s="60" t="str">
        <f aca="false">IFERROR($U315/ABS($V315),"N/A")</f>
        <v>N/A</v>
      </c>
      <c r="X315" s="61" t="str">
        <f aca="false">IF(OR($W315="N/A",$R315="",$S315=""),"N/A",IF($W315&gt;=4,"Not Significant",IF($W315&gt;=2,"Semi-Significant","Significant")))</f>
        <v>N/A</v>
      </c>
      <c r="Z315" s="1" t="str">
        <f aca="false">IF($D315="Z540.1 w/data",0,"")</f>
        <v/>
      </c>
      <c r="AA315" s="1" t="e">
        <f aca="false">$Y315+$Q315+$Z315</f>
        <v>#VALUE!</v>
      </c>
      <c r="AB315" s="1" t="n">
        <f aca="false">$N315+$Q315</f>
        <v>0</v>
      </c>
      <c r="AC315" s="1" t="str">
        <f aca="false">IF($Y315="","",IF(AND($AA315&gt;=$R315,$AA315&lt;=$S315),"Pass","Fail"))</f>
        <v/>
      </c>
      <c r="AD315" s="1" t="str">
        <f aca="false">IF($Y315="","",IF($AA315&gt;$R315,"Pass","Fail"))</f>
        <v/>
      </c>
      <c r="AE315" s="1" t="str">
        <f aca="false">IF($Y315="","",IF($AA315&gt;=$R315,"Pass","Fail"))</f>
        <v/>
      </c>
      <c r="AF315" s="1" t="str">
        <f aca="false">IF($Y315="","",IF($AA315&lt;=$S315,"Pass","Fail"))</f>
        <v/>
      </c>
      <c r="AG315" s="1" t="str">
        <f aca="false">IF($Y315="","",IF($AA315&lt;$S315,"Pass","Fail"))</f>
        <v/>
      </c>
      <c r="AH315" s="23" t="str">
        <f aca="true">INDIRECT(CHOOSE(MATCH($T315,{"±","&gt;","≥","≤","&lt;"},0), "AC", "AD", "AE", "AF", "AG") &amp; ROW())</f>
        <v/>
      </c>
      <c r="AI315" s="56" t="str">
        <f aca="false">IF($X315="Not Significant","No Further Action Required",
IF($AH315="","",
IF(AND($AH315="Pass",$L315="0 - Passed "),"Analysis performed; no further action required.",
IF(AND($AH315="Fail",$L315="1 - Failed "),"Analysis performed; no further action required.",
IF(AND($AH315="Pass",$L315="2 - Limited In Use "),"Analysis performed; no further action required.",
IF(AND($AH315="Fail",$L315="3 - Adjusted "),"Analysis performed; no further action required.",
"Unit fails analysis; TSM determination required."))))))</f>
        <v/>
      </c>
      <c r="AJ315" s="58"/>
    </row>
    <row r="316" customFormat="false" ht="15" hidden="false" customHeight="false" outlineLevel="0" collapsed="false">
      <c r="A316" s="56"/>
      <c r="E316" s="57" t="str">
        <f aca="false">IF(AND($F316="",$G316=""),"",IF($G316="",$F316,HYPERLINK($G316,$F316)))</f>
        <v/>
      </c>
      <c r="H316" s="1" t="str">
        <f aca="false">IF($I316="","None Attached",IF(LEFT($I316,5)="https",HYPERLINK($I316,"Datasheet"),HYPERLINK(_xlfn.CONCAT("https://",$I316),"Datasheet")))</f>
        <v>None Attached</v>
      </c>
      <c r="M316" s="56"/>
      <c r="P316" s="58"/>
      <c r="Q316" s="1" t="n">
        <f aca="false">$M316-$N316</f>
        <v>0</v>
      </c>
      <c r="R316" s="56"/>
      <c r="T316" s="59" t="s">
        <v>15</v>
      </c>
      <c r="U316" s="1" t="n">
        <f aca="false">$S316-$R316</f>
        <v>0</v>
      </c>
      <c r="V316" s="1" t="n">
        <f aca="false">IF($T316="±",$Q316*2,$Q316)</f>
        <v>0</v>
      </c>
      <c r="W316" s="60" t="str">
        <f aca="false">IFERROR($U316/ABS($V316),"N/A")</f>
        <v>N/A</v>
      </c>
      <c r="X316" s="61" t="str">
        <f aca="false">IF(OR($W316="N/A",$R316="",$S316=""),"N/A",IF($W316&gt;=4,"Not Significant",IF($W316&gt;=2,"Semi-Significant","Significant")))</f>
        <v>N/A</v>
      </c>
      <c r="Z316" s="1" t="str">
        <f aca="false">IF($D316="Z540.1 w/data",0,"")</f>
        <v/>
      </c>
      <c r="AA316" s="1" t="e">
        <f aca="false">$Y316+$Q316+$Z316</f>
        <v>#VALUE!</v>
      </c>
      <c r="AB316" s="1" t="n">
        <f aca="false">$N316+$Q316</f>
        <v>0</v>
      </c>
      <c r="AC316" s="1" t="str">
        <f aca="false">IF($Y316="","",IF(AND($AA316&gt;=$R316,$AA316&lt;=$S316),"Pass","Fail"))</f>
        <v/>
      </c>
      <c r="AD316" s="1" t="str">
        <f aca="false">IF($Y316="","",IF($AA316&gt;$R316,"Pass","Fail"))</f>
        <v/>
      </c>
      <c r="AE316" s="1" t="str">
        <f aca="false">IF($Y316="","",IF($AA316&gt;=$R316,"Pass","Fail"))</f>
        <v/>
      </c>
      <c r="AF316" s="1" t="str">
        <f aca="false">IF($Y316="","",IF($AA316&lt;=$S316,"Pass","Fail"))</f>
        <v/>
      </c>
      <c r="AG316" s="1" t="str">
        <f aca="false">IF($Y316="","",IF($AA316&lt;$S316,"Pass","Fail"))</f>
        <v/>
      </c>
      <c r="AH316" s="23" t="str">
        <f aca="true">INDIRECT(CHOOSE(MATCH($T316,{"±","&gt;","≥","≤","&lt;"},0), "AC", "AD", "AE", "AF", "AG") &amp; ROW())</f>
        <v/>
      </c>
      <c r="AI316" s="56" t="str">
        <f aca="false">IF($X316="Not Significant","No Further Action Required",
IF($AH316="","",
IF(AND($AH316="Pass",$L316="0 - Passed "),"Analysis performed; no further action required.",
IF(AND($AH316="Fail",$L316="1 - Failed "),"Analysis performed; no further action required.",
IF(AND($AH316="Pass",$L316="2 - Limited In Use "),"Analysis performed; no further action required.",
IF(AND($AH316="Fail",$L316="3 - Adjusted "),"Analysis performed; no further action required.",
"Unit fails analysis; TSM determination required."))))))</f>
        <v/>
      </c>
      <c r="AJ316" s="58"/>
    </row>
    <row r="317" customFormat="false" ht="15" hidden="false" customHeight="false" outlineLevel="0" collapsed="false">
      <c r="A317" s="56"/>
      <c r="E317" s="57" t="str">
        <f aca="false">IF(AND($F317="",$G317=""),"",IF($G317="",$F317,HYPERLINK($G317,$F317)))</f>
        <v/>
      </c>
      <c r="H317" s="1" t="str">
        <f aca="false">IF($I317="","None Attached",IF(LEFT($I317,5)="https",HYPERLINK($I317,"Datasheet"),HYPERLINK(_xlfn.CONCAT("https://",$I317),"Datasheet")))</f>
        <v>None Attached</v>
      </c>
      <c r="M317" s="56"/>
      <c r="P317" s="58"/>
      <c r="Q317" s="1" t="n">
        <f aca="false">$M317-$N317</f>
        <v>0</v>
      </c>
      <c r="R317" s="56"/>
      <c r="T317" s="59" t="s">
        <v>15</v>
      </c>
      <c r="U317" s="1" t="n">
        <f aca="false">$S317-$R317</f>
        <v>0</v>
      </c>
      <c r="V317" s="1" t="n">
        <f aca="false">IF($T317="±",$Q317*2,$Q317)</f>
        <v>0</v>
      </c>
      <c r="W317" s="60" t="str">
        <f aca="false">IFERROR($U317/ABS($V317),"N/A")</f>
        <v>N/A</v>
      </c>
      <c r="X317" s="61" t="str">
        <f aca="false">IF(OR($W317="N/A",$R317="",$S317=""),"N/A",IF($W317&gt;=4,"Not Significant",IF($W317&gt;=2,"Semi-Significant","Significant")))</f>
        <v>N/A</v>
      </c>
      <c r="Z317" s="1" t="str">
        <f aca="false">IF($D317="Z540.1 w/data",0,"")</f>
        <v/>
      </c>
      <c r="AA317" s="1" t="e">
        <f aca="false">$Y317+$Q317+$Z317</f>
        <v>#VALUE!</v>
      </c>
      <c r="AB317" s="1" t="n">
        <f aca="false">$N317+$Q317</f>
        <v>0</v>
      </c>
      <c r="AC317" s="1" t="str">
        <f aca="false">IF($Y317="","",IF(AND($AA317&gt;=$R317,$AA317&lt;=$S317),"Pass","Fail"))</f>
        <v/>
      </c>
      <c r="AD317" s="1" t="str">
        <f aca="false">IF($Y317="","",IF($AA317&gt;$R317,"Pass","Fail"))</f>
        <v/>
      </c>
      <c r="AE317" s="1" t="str">
        <f aca="false">IF($Y317="","",IF($AA317&gt;=$R317,"Pass","Fail"))</f>
        <v/>
      </c>
      <c r="AF317" s="1" t="str">
        <f aca="false">IF($Y317="","",IF($AA317&lt;=$S317,"Pass","Fail"))</f>
        <v/>
      </c>
      <c r="AG317" s="1" t="str">
        <f aca="false">IF($Y317="","",IF($AA317&lt;$S317,"Pass","Fail"))</f>
        <v/>
      </c>
      <c r="AH317" s="23" t="str">
        <f aca="true">INDIRECT(CHOOSE(MATCH($T317,{"±","&gt;","≥","≤","&lt;"},0), "AC", "AD", "AE", "AF", "AG") &amp; ROW())</f>
        <v/>
      </c>
      <c r="AI317" s="56" t="str">
        <f aca="false">IF($X317="Not Significant","No Further Action Required",
IF($AH317="","",
IF(AND($AH317="Pass",$L317="0 - Passed "),"Analysis performed; no further action required.",
IF(AND($AH317="Fail",$L317="1 - Failed "),"Analysis performed; no further action required.",
IF(AND($AH317="Pass",$L317="2 - Limited In Use "),"Analysis performed; no further action required.",
IF(AND($AH317="Fail",$L317="3 - Adjusted "),"Analysis performed; no further action required.",
"Unit fails analysis; TSM determination required."))))))</f>
        <v/>
      </c>
      <c r="AJ317" s="58"/>
    </row>
    <row r="318" customFormat="false" ht="15" hidden="false" customHeight="false" outlineLevel="0" collapsed="false">
      <c r="A318" s="56"/>
      <c r="E318" s="57" t="str">
        <f aca="false">IF(AND($F318="",$G318=""),"",IF($G318="",$F318,HYPERLINK($G318,$F318)))</f>
        <v/>
      </c>
      <c r="H318" s="1" t="str">
        <f aca="false">IF($I318="","None Attached",IF(LEFT($I318,5)="https",HYPERLINK($I318,"Datasheet"),HYPERLINK(_xlfn.CONCAT("https://",$I318),"Datasheet")))</f>
        <v>None Attached</v>
      </c>
      <c r="M318" s="56"/>
      <c r="P318" s="58"/>
      <c r="Q318" s="1" t="n">
        <f aca="false">$M318-$N318</f>
        <v>0</v>
      </c>
      <c r="R318" s="56"/>
      <c r="T318" s="59" t="s">
        <v>15</v>
      </c>
      <c r="U318" s="1" t="n">
        <f aca="false">$S318-$R318</f>
        <v>0</v>
      </c>
      <c r="V318" s="1" t="n">
        <f aca="false">IF($T318="±",$Q318*2,$Q318)</f>
        <v>0</v>
      </c>
      <c r="W318" s="60" t="str">
        <f aca="false">IFERROR($U318/ABS($V318),"N/A")</f>
        <v>N/A</v>
      </c>
      <c r="X318" s="61" t="str">
        <f aca="false">IF(OR($W318="N/A",$R318="",$S318=""),"N/A",IF($W318&gt;=4,"Not Significant",IF($W318&gt;=2,"Semi-Significant","Significant")))</f>
        <v>N/A</v>
      </c>
      <c r="Z318" s="1" t="str">
        <f aca="false">IF($D318="Z540.1 w/data",0,"")</f>
        <v/>
      </c>
      <c r="AA318" s="1" t="e">
        <f aca="false">$Y318+$Q318+$Z318</f>
        <v>#VALUE!</v>
      </c>
      <c r="AB318" s="1" t="n">
        <f aca="false">$N318+$Q318</f>
        <v>0</v>
      </c>
      <c r="AC318" s="1" t="str">
        <f aca="false">IF($Y318="","",IF(AND($AA318&gt;=$R318,$AA318&lt;=$S318),"Pass","Fail"))</f>
        <v/>
      </c>
      <c r="AD318" s="1" t="str">
        <f aca="false">IF($Y318="","",IF($AA318&gt;$R318,"Pass","Fail"))</f>
        <v/>
      </c>
      <c r="AE318" s="1" t="str">
        <f aca="false">IF($Y318="","",IF($AA318&gt;=$R318,"Pass","Fail"))</f>
        <v/>
      </c>
      <c r="AF318" s="1" t="str">
        <f aca="false">IF($Y318="","",IF($AA318&lt;=$S318,"Pass","Fail"))</f>
        <v/>
      </c>
      <c r="AG318" s="1" t="str">
        <f aca="false">IF($Y318="","",IF($AA318&lt;$S318,"Pass","Fail"))</f>
        <v/>
      </c>
      <c r="AH318" s="23" t="str">
        <f aca="true">INDIRECT(CHOOSE(MATCH($T318,{"±","&gt;","≥","≤","&lt;"},0), "AC", "AD", "AE", "AF", "AG") &amp; ROW())</f>
        <v/>
      </c>
      <c r="AI318" s="56" t="str">
        <f aca="false">IF($X318="Not Significant","No Further Action Required",
IF($AH318="","",
IF(AND($AH318="Pass",$L318="0 - Passed "),"Analysis performed; no further action required.",
IF(AND($AH318="Fail",$L318="1 - Failed "),"Analysis performed; no further action required.",
IF(AND($AH318="Pass",$L318="2 - Limited In Use "),"Analysis performed; no further action required.",
IF(AND($AH318="Fail",$L318="3 - Adjusted "),"Analysis performed; no further action required.",
"Unit fails analysis; TSM determination required."))))))</f>
        <v/>
      </c>
      <c r="AJ318" s="58"/>
    </row>
    <row r="319" customFormat="false" ht="15" hidden="false" customHeight="false" outlineLevel="0" collapsed="false">
      <c r="A319" s="56"/>
      <c r="E319" s="57" t="str">
        <f aca="false">IF(AND($F319="",$G319=""),"",IF($G319="",$F319,HYPERLINK($G319,$F319)))</f>
        <v/>
      </c>
      <c r="H319" s="1" t="str">
        <f aca="false">IF($I319="","None Attached",IF(LEFT($I319,5)="https",HYPERLINK($I319,"Datasheet"),HYPERLINK(_xlfn.CONCAT("https://",$I319),"Datasheet")))</f>
        <v>None Attached</v>
      </c>
      <c r="M319" s="56"/>
      <c r="P319" s="58"/>
      <c r="Q319" s="1" t="n">
        <f aca="false">$M319-$N319</f>
        <v>0</v>
      </c>
      <c r="R319" s="56"/>
      <c r="T319" s="59" t="s">
        <v>15</v>
      </c>
      <c r="U319" s="1" t="n">
        <f aca="false">$S319-$R319</f>
        <v>0</v>
      </c>
      <c r="V319" s="1" t="n">
        <f aca="false">IF($T319="±",$Q319*2,$Q319)</f>
        <v>0</v>
      </c>
      <c r="W319" s="60" t="str">
        <f aca="false">IFERROR($U319/ABS($V319),"N/A")</f>
        <v>N/A</v>
      </c>
      <c r="X319" s="61" t="str">
        <f aca="false">IF(OR($W319="N/A",$R319="",$S319=""),"N/A",IF($W319&gt;=4,"Not Significant",IF($W319&gt;=2,"Semi-Significant","Significant")))</f>
        <v>N/A</v>
      </c>
      <c r="Z319" s="1" t="str">
        <f aca="false">IF($D319="Z540.1 w/data",0,"")</f>
        <v/>
      </c>
      <c r="AA319" s="1" t="e">
        <f aca="false">$Y319+$Q319+$Z319</f>
        <v>#VALUE!</v>
      </c>
      <c r="AB319" s="1" t="n">
        <f aca="false">$N319+$Q319</f>
        <v>0</v>
      </c>
      <c r="AC319" s="1" t="str">
        <f aca="false">IF($Y319="","",IF(AND($AA319&gt;=$R319,$AA319&lt;=$S319),"Pass","Fail"))</f>
        <v/>
      </c>
      <c r="AD319" s="1" t="str">
        <f aca="false">IF($Y319="","",IF($AA319&gt;$R319,"Pass","Fail"))</f>
        <v/>
      </c>
      <c r="AE319" s="1" t="str">
        <f aca="false">IF($Y319="","",IF($AA319&gt;=$R319,"Pass","Fail"))</f>
        <v/>
      </c>
      <c r="AF319" s="1" t="str">
        <f aca="false">IF($Y319="","",IF($AA319&lt;=$S319,"Pass","Fail"))</f>
        <v/>
      </c>
      <c r="AG319" s="1" t="str">
        <f aca="false">IF($Y319="","",IF($AA319&lt;$S319,"Pass","Fail"))</f>
        <v/>
      </c>
      <c r="AH319" s="23" t="str">
        <f aca="true">INDIRECT(CHOOSE(MATCH($T319,{"±","&gt;","≥","≤","&lt;"},0), "AC", "AD", "AE", "AF", "AG") &amp; ROW())</f>
        <v/>
      </c>
      <c r="AI319" s="56" t="str">
        <f aca="false">IF($X319="Not Significant","No Further Action Required",
IF($AH319="","",
IF(AND($AH319="Pass",$L319="0 - Passed "),"Analysis performed; no further action required.",
IF(AND($AH319="Fail",$L319="1 - Failed "),"Analysis performed; no further action required.",
IF(AND($AH319="Pass",$L319="2 - Limited In Use "),"Analysis performed; no further action required.",
IF(AND($AH319="Fail",$L319="3 - Adjusted "),"Analysis performed; no further action required.",
"Unit fails analysis; TSM determination required."))))))</f>
        <v/>
      </c>
      <c r="AJ319" s="58"/>
    </row>
    <row r="320" customFormat="false" ht="15" hidden="false" customHeight="false" outlineLevel="0" collapsed="false">
      <c r="A320" s="56"/>
      <c r="E320" s="57" t="str">
        <f aca="false">IF(AND($F320="",$G320=""),"",IF($G320="",$F320,HYPERLINK($G320,$F320)))</f>
        <v/>
      </c>
      <c r="H320" s="1" t="str">
        <f aca="false">IF($I320="","None Attached",IF(LEFT($I320,5)="https",HYPERLINK($I320,"Datasheet"),HYPERLINK(_xlfn.CONCAT("https://",$I320),"Datasheet")))</f>
        <v>None Attached</v>
      </c>
      <c r="M320" s="56"/>
      <c r="P320" s="58"/>
      <c r="Q320" s="1" t="n">
        <f aca="false">$M320-$N320</f>
        <v>0</v>
      </c>
      <c r="R320" s="56"/>
      <c r="T320" s="59" t="s">
        <v>15</v>
      </c>
      <c r="U320" s="1" t="n">
        <f aca="false">$S320-$R320</f>
        <v>0</v>
      </c>
      <c r="V320" s="1" t="n">
        <f aca="false">IF($T320="±",$Q320*2,$Q320)</f>
        <v>0</v>
      </c>
      <c r="W320" s="60" t="str">
        <f aca="false">IFERROR($U320/ABS($V320),"N/A")</f>
        <v>N/A</v>
      </c>
      <c r="X320" s="61" t="str">
        <f aca="false">IF(OR($W320="N/A",$R320="",$S320=""),"N/A",IF($W320&gt;=4,"Not Significant",IF($W320&gt;=2,"Semi-Significant","Significant")))</f>
        <v>N/A</v>
      </c>
      <c r="Z320" s="1" t="str">
        <f aca="false">IF($D320="Z540.1 w/data",0,"")</f>
        <v/>
      </c>
      <c r="AA320" s="1" t="e">
        <f aca="false">$Y320+$Q320+$Z320</f>
        <v>#VALUE!</v>
      </c>
      <c r="AB320" s="1" t="n">
        <f aca="false">$N320+$Q320</f>
        <v>0</v>
      </c>
      <c r="AC320" s="1" t="str">
        <f aca="false">IF($Y320="","",IF(AND($AA320&gt;=$R320,$AA320&lt;=$S320),"Pass","Fail"))</f>
        <v/>
      </c>
      <c r="AD320" s="1" t="str">
        <f aca="false">IF($Y320="","",IF($AA320&gt;$R320,"Pass","Fail"))</f>
        <v/>
      </c>
      <c r="AE320" s="1" t="str">
        <f aca="false">IF($Y320="","",IF($AA320&gt;=$R320,"Pass","Fail"))</f>
        <v/>
      </c>
      <c r="AF320" s="1" t="str">
        <f aca="false">IF($Y320="","",IF($AA320&lt;=$S320,"Pass","Fail"))</f>
        <v/>
      </c>
      <c r="AG320" s="1" t="str">
        <f aca="false">IF($Y320="","",IF($AA320&lt;$S320,"Pass","Fail"))</f>
        <v/>
      </c>
      <c r="AH320" s="23" t="str">
        <f aca="true">INDIRECT(CHOOSE(MATCH($T320,{"±","&gt;","≥","≤","&lt;"},0), "AC", "AD", "AE", "AF", "AG") &amp; ROW())</f>
        <v/>
      </c>
      <c r="AI320" s="56" t="str">
        <f aca="false">IF($X320="Not Significant","No Further Action Required",
IF($AH320="","",
IF(AND($AH320="Pass",$L320="0 - Passed "),"Analysis performed; no further action required.",
IF(AND($AH320="Fail",$L320="1 - Failed "),"Analysis performed; no further action required.",
IF(AND($AH320="Pass",$L320="2 - Limited In Use "),"Analysis performed; no further action required.",
IF(AND($AH320="Fail",$L320="3 - Adjusted "),"Analysis performed; no further action required.",
"Unit fails analysis; TSM determination required."))))))</f>
        <v/>
      </c>
      <c r="AJ320" s="58"/>
    </row>
    <row r="321" customFormat="false" ht="15" hidden="false" customHeight="false" outlineLevel="0" collapsed="false">
      <c r="A321" s="56"/>
      <c r="E321" s="57" t="str">
        <f aca="false">IF(AND($F321="",$G321=""),"",IF($G321="",$F321,HYPERLINK($G321,$F321)))</f>
        <v/>
      </c>
      <c r="H321" s="1" t="str">
        <f aca="false">IF($I321="","None Attached",IF(LEFT($I321,5)="https",HYPERLINK($I321,"Datasheet"),HYPERLINK(_xlfn.CONCAT("https://",$I321),"Datasheet")))</f>
        <v>None Attached</v>
      </c>
      <c r="M321" s="56"/>
      <c r="P321" s="58"/>
      <c r="Q321" s="1" t="n">
        <f aca="false">$M321-$N321</f>
        <v>0</v>
      </c>
      <c r="R321" s="56"/>
      <c r="T321" s="59" t="s">
        <v>15</v>
      </c>
      <c r="U321" s="1" t="n">
        <f aca="false">$S321-$R321</f>
        <v>0</v>
      </c>
      <c r="V321" s="1" t="n">
        <f aca="false">IF($T321="±",$Q321*2,$Q321)</f>
        <v>0</v>
      </c>
      <c r="W321" s="60" t="str">
        <f aca="false">IFERROR($U321/ABS($V321),"N/A")</f>
        <v>N/A</v>
      </c>
      <c r="X321" s="61" t="str">
        <f aca="false">IF(OR($W321="N/A",$R321="",$S321=""),"N/A",IF($W321&gt;=4,"Not Significant",IF($W321&gt;=2,"Semi-Significant","Significant")))</f>
        <v>N/A</v>
      </c>
      <c r="Z321" s="1" t="str">
        <f aca="false">IF($D321="Z540.1 w/data",0,"")</f>
        <v/>
      </c>
      <c r="AA321" s="1" t="e">
        <f aca="false">$Y321+$Q321+$Z321</f>
        <v>#VALUE!</v>
      </c>
      <c r="AB321" s="1" t="n">
        <f aca="false">$N321+$Q321</f>
        <v>0</v>
      </c>
      <c r="AC321" s="1" t="str">
        <f aca="false">IF($Y321="","",IF(AND($AA321&gt;=$R321,$AA321&lt;=$S321),"Pass","Fail"))</f>
        <v/>
      </c>
      <c r="AD321" s="1" t="str">
        <f aca="false">IF($Y321="","",IF($AA321&gt;$R321,"Pass","Fail"))</f>
        <v/>
      </c>
      <c r="AE321" s="1" t="str">
        <f aca="false">IF($Y321="","",IF($AA321&gt;=$R321,"Pass","Fail"))</f>
        <v/>
      </c>
      <c r="AF321" s="1" t="str">
        <f aca="false">IF($Y321="","",IF($AA321&lt;=$S321,"Pass","Fail"))</f>
        <v/>
      </c>
      <c r="AG321" s="1" t="str">
        <f aca="false">IF($Y321="","",IF($AA321&lt;$S321,"Pass","Fail"))</f>
        <v/>
      </c>
      <c r="AH321" s="23" t="str">
        <f aca="true">INDIRECT(CHOOSE(MATCH($T321,{"±","&gt;","≥","≤","&lt;"},0), "AC", "AD", "AE", "AF", "AG") &amp; ROW())</f>
        <v/>
      </c>
      <c r="AI321" s="56" t="str">
        <f aca="false">IF($X321="Not Significant","No Further Action Required",
IF($AH321="","",
IF(AND($AH321="Pass",$L321="0 - Passed "),"Analysis performed; no further action required.",
IF(AND($AH321="Fail",$L321="1 - Failed "),"Analysis performed; no further action required.",
IF(AND($AH321="Pass",$L321="2 - Limited In Use "),"Analysis performed; no further action required.",
IF(AND($AH321="Fail",$L321="3 - Adjusted "),"Analysis performed; no further action required.",
"Unit fails analysis; TSM determination required."))))))</f>
        <v/>
      </c>
      <c r="AJ321" s="58"/>
    </row>
    <row r="322" customFormat="false" ht="15" hidden="false" customHeight="false" outlineLevel="0" collapsed="false">
      <c r="A322" s="56"/>
      <c r="E322" s="57" t="str">
        <f aca="false">IF(AND($F322="",$G322=""),"",IF($G322="",$F322,HYPERLINK($G322,$F322)))</f>
        <v/>
      </c>
      <c r="H322" s="1" t="str">
        <f aca="false">IF($I322="","None Attached",IF(LEFT($I322,5)="https",HYPERLINK($I322,"Datasheet"),HYPERLINK(_xlfn.CONCAT("https://",$I322),"Datasheet")))</f>
        <v>None Attached</v>
      </c>
      <c r="M322" s="56"/>
      <c r="P322" s="58"/>
      <c r="Q322" s="1" t="n">
        <f aca="false">$M322-$N322</f>
        <v>0</v>
      </c>
      <c r="R322" s="56"/>
      <c r="T322" s="59" t="s">
        <v>15</v>
      </c>
      <c r="U322" s="1" t="n">
        <f aca="false">$S322-$R322</f>
        <v>0</v>
      </c>
      <c r="V322" s="1" t="n">
        <f aca="false">IF($T322="±",$Q322*2,$Q322)</f>
        <v>0</v>
      </c>
      <c r="W322" s="60" t="str">
        <f aca="false">IFERROR($U322/ABS($V322),"N/A")</f>
        <v>N/A</v>
      </c>
      <c r="X322" s="61" t="str">
        <f aca="false">IF(OR($W322="N/A",$R322="",$S322=""),"N/A",IF($W322&gt;=4,"Not Significant",IF($W322&gt;=2,"Semi-Significant","Significant")))</f>
        <v>N/A</v>
      </c>
      <c r="Z322" s="1" t="str">
        <f aca="false">IF($D322="Z540.1 w/data",0,"")</f>
        <v/>
      </c>
      <c r="AA322" s="1" t="e">
        <f aca="false">$Y322+$Q322+$Z322</f>
        <v>#VALUE!</v>
      </c>
      <c r="AB322" s="1" t="n">
        <f aca="false">$N322+$Q322</f>
        <v>0</v>
      </c>
      <c r="AC322" s="1" t="str">
        <f aca="false">IF($Y322="","",IF(AND($AA322&gt;=$R322,$AA322&lt;=$S322),"Pass","Fail"))</f>
        <v/>
      </c>
      <c r="AD322" s="1" t="str">
        <f aca="false">IF($Y322="","",IF($AA322&gt;$R322,"Pass","Fail"))</f>
        <v/>
      </c>
      <c r="AE322" s="1" t="str">
        <f aca="false">IF($Y322="","",IF($AA322&gt;=$R322,"Pass","Fail"))</f>
        <v/>
      </c>
      <c r="AF322" s="1" t="str">
        <f aca="false">IF($Y322="","",IF($AA322&lt;=$S322,"Pass","Fail"))</f>
        <v/>
      </c>
      <c r="AG322" s="1" t="str">
        <f aca="false">IF($Y322="","",IF($AA322&lt;$S322,"Pass","Fail"))</f>
        <v/>
      </c>
      <c r="AH322" s="23" t="str">
        <f aca="true">INDIRECT(CHOOSE(MATCH($T322,{"±","&gt;","≥","≤","&lt;"},0), "AC", "AD", "AE", "AF", "AG") &amp; ROW())</f>
        <v/>
      </c>
      <c r="AI322" s="56" t="str">
        <f aca="false">IF($X322="Not Significant","No Further Action Required",
IF($AH322="","",
IF(AND($AH322="Pass",$L322="0 - Passed "),"Analysis performed; no further action required.",
IF(AND($AH322="Fail",$L322="1 - Failed "),"Analysis performed; no further action required.",
IF(AND($AH322="Pass",$L322="2 - Limited In Use "),"Analysis performed; no further action required.",
IF(AND($AH322="Fail",$L322="3 - Adjusted "),"Analysis performed; no further action required.",
"Unit fails analysis; TSM determination required."))))))</f>
        <v/>
      </c>
      <c r="AJ322" s="58"/>
    </row>
    <row r="323" customFormat="false" ht="15" hidden="false" customHeight="false" outlineLevel="0" collapsed="false">
      <c r="A323" s="56"/>
      <c r="E323" s="57" t="str">
        <f aca="false">IF(AND($F323="",$G323=""),"",IF($G323="",$F323,HYPERLINK($G323,$F323)))</f>
        <v/>
      </c>
      <c r="H323" s="1" t="str">
        <f aca="false">IF($I323="","None Attached",IF(LEFT($I323,5)="https",HYPERLINK($I323,"Datasheet"),HYPERLINK(_xlfn.CONCAT("https://",$I323),"Datasheet")))</f>
        <v>None Attached</v>
      </c>
      <c r="M323" s="56"/>
      <c r="P323" s="58"/>
      <c r="Q323" s="1" t="n">
        <f aca="false">$M323-$N323</f>
        <v>0</v>
      </c>
      <c r="R323" s="56"/>
      <c r="T323" s="59" t="s">
        <v>15</v>
      </c>
      <c r="U323" s="1" t="n">
        <f aca="false">$S323-$R323</f>
        <v>0</v>
      </c>
      <c r="V323" s="1" t="n">
        <f aca="false">IF($T323="±",$Q323*2,$Q323)</f>
        <v>0</v>
      </c>
      <c r="W323" s="60" t="str">
        <f aca="false">IFERROR($U323/ABS($V323),"N/A")</f>
        <v>N/A</v>
      </c>
      <c r="X323" s="61" t="str">
        <f aca="false">IF(OR($W323="N/A",$R323="",$S323=""),"N/A",IF($W323&gt;=4,"Not Significant",IF($W323&gt;=2,"Semi-Significant","Significant")))</f>
        <v>N/A</v>
      </c>
      <c r="Z323" s="1" t="str">
        <f aca="false">IF($D323="Z540.1 w/data",0,"")</f>
        <v/>
      </c>
      <c r="AA323" s="1" t="e">
        <f aca="false">$Y323+$Q323+$Z323</f>
        <v>#VALUE!</v>
      </c>
      <c r="AB323" s="1" t="n">
        <f aca="false">$N323+$Q323</f>
        <v>0</v>
      </c>
      <c r="AC323" s="1" t="str">
        <f aca="false">IF($Y323="","",IF(AND($AA323&gt;=$R323,$AA323&lt;=$S323),"Pass","Fail"))</f>
        <v/>
      </c>
      <c r="AD323" s="1" t="str">
        <f aca="false">IF($Y323="","",IF($AA323&gt;$R323,"Pass","Fail"))</f>
        <v/>
      </c>
      <c r="AE323" s="1" t="str">
        <f aca="false">IF($Y323="","",IF($AA323&gt;=$R323,"Pass","Fail"))</f>
        <v/>
      </c>
      <c r="AF323" s="1" t="str">
        <f aca="false">IF($Y323="","",IF($AA323&lt;=$S323,"Pass","Fail"))</f>
        <v/>
      </c>
      <c r="AG323" s="1" t="str">
        <f aca="false">IF($Y323="","",IF($AA323&lt;$S323,"Pass","Fail"))</f>
        <v/>
      </c>
      <c r="AH323" s="23" t="str">
        <f aca="true">INDIRECT(CHOOSE(MATCH($T323,{"±","&gt;","≥","≤","&lt;"},0), "AC", "AD", "AE", "AF", "AG") &amp; ROW())</f>
        <v/>
      </c>
      <c r="AI323" s="56" t="str">
        <f aca="false">IF($X323="Not Significant","No Further Action Required",
IF($AH323="","",
IF(AND($AH323="Pass",$L323="0 - Passed "),"Analysis performed; no further action required.",
IF(AND($AH323="Fail",$L323="1 - Failed "),"Analysis performed; no further action required.",
IF(AND($AH323="Pass",$L323="2 - Limited In Use "),"Analysis performed; no further action required.",
IF(AND($AH323="Fail",$L323="3 - Adjusted "),"Analysis performed; no further action required.",
"Unit fails analysis; TSM determination required."))))))</f>
        <v/>
      </c>
      <c r="AJ323" s="58"/>
    </row>
    <row r="324" customFormat="false" ht="15" hidden="false" customHeight="false" outlineLevel="0" collapsed="false">
      <c r="A324" s="56"/>
      <c r="E324" s="57" t="str">
        <f aca="false">IF(AND($F324="",$G324=""),"",IF($G324="",$F324,HYPERLINK($G324,$F324)))</f>
        <v/>
      </c>
      <c r="H324" s="1" t="str">
        <f aca="false">IF($I324="","None Attached",IF(LEFT($I324,5)="https",HYPERLINK($I324,"Datasheet"),HYPERLINK(_xlfn.CONCAT("https://",$I324),"Datasheet")))</f>
        <v>None Attached</v>
      </c>
      <c r="M324" s="56"/>
      <c r="P324" s="58"/>
      <c r="Q324" s="1" t="n">
        <f aca="false">$M324-$N324</f>
        <v>0</v>
      </c>
      <c r="R324" s="56"/>
      <c r="T324" s="59" t="s">
        <v>15</v>
      </c>
      <c r="U324" s="1" t="n">
        <f aca="false">$S324-$R324</f>
        <v>0</v>
      </c>
      <c r="V324" s="1" t="n">
        <f aca="false">IF($T324="±",$Q324*2,$Q324)</f>
        <v>0</v>
      </c>
      <c r="W324" s="60" t="str">
        <f aca="false">IFERROR($U324/ABS($V324),"N/A")</f>
        <v>N/A</v>
      </c>
      <c r="X324" s="61" t="str">
        <f aca="false">IF(OR($W324="N/A",$R324="",$S324=""),"N/A",IF($W324&gt;=4,"Not Significant",IF($W324&gt;=2,"Semi-Significant","Significant")))</f>
        <v>N/A</v>
      </c>
      <c r="Z324" s="1" t="str">
        <f aca="false">IF($D324="Z540.1 w/data",0,"")</f>
        <v/>
      </c>
      <c r="AA324" s="1" t="e">
        <f aca="false">$Y324+$Q324+$Z324</f>
        <v>#VALUE!</v>
      </c>
      <c r="AB324" s="1" t="n">
        <f aca="false">$N324+$Q324</f>
        <v>0</v>
      </c>
      <c r="AC324" s="1" t="str">
        <f aca="false">IF($Y324="","",IF(AND($AA324&gt;=$R324,$AA324&lt;=$S324),"Pass","Fail"))</f>
        <v/>
      </c>
      <c r="AD324" s="1" t="str">
        <f aca="false">IF($Y324="","",IF($AA324&gt;$R324,"Pass","Fail"))</f>
        <v/>
      </c>
      <c r="AE324" s="1" t="str">
        <f aca="false">IF($Y324="","",IF($AA324&gt;=$R324,"Pass","Fail"))</f>
        <v/>
      </c>
      <c r="AF324" s="1" t="str">
        <f aca="false">IF($Y324="","",IF($AA324&lt;=$S324,"Pass","Fail"))</f>
        <v/>
      </c>
      <c r="AG324" s="1" t="str">
        <f aca="false">IF($Y324="","",IF($AA324&lt;$S324,"Pass","Fail"))</f>
        <v/>
      </c>
      <c r="AH324" s="23" t="str">
        <f aca="true">INDIRECT(CHOOSE(MATCH($T324,{"±","&gt;","≥","≤","&lt;"},0), "AC", "AD", "AE", "AF", "AG") &amp; ROW())</f>
        <v/>
      </c>
      <c r="AI324" s="56" t="str">
        <f aca="false">IF($X324="Not Significant","No Further Action Required",
IF($AH324="","",
IF(AND($AH324="Pass",$L324="0 - Passed "),"Analysis performed; no further action required.",
IF(AND($AH324="Fail",$L324="1 - Failed "),"Analysis performed; no further action required.",
IF(AND($AH324="Pass",$L324="2 - Limited In Use "),"Analysis performed; no further action required.",
IF(AND($AH324="Fail",$L324="3 - Adjusted "),"Analysis performed; no further action required.",
"Unit fails analysis; TSM determination required."))))))</f>
        <v/>
      </c>
      <c r="AJ324" s="58"/>
    </row>
    <row r="325" customFormat="false" ht="15" hidden="false" customHeight="false" outlineLevel="0" collapsed="false">
      <c r="A325" s="56"/>
      <c r="E325" s="57" t="str">
        <f aca="false">IF(AND($F325="",$G325=""),"",IF($G325="",$F325,HYPERLINK($G325,$F325)))</f>
        <v/>
      </c>
      <c r="H325" s="1" t="str">
        <f aca="false">IF($I325="","None Attached",IF(LEFT($I325,5)="https",HYPERLINK($I325,"Datasheet"),HYPERLINK(_xlfn.CONCAT("https://",$I325),"Datasheet")))</f>
        <v>None Attached</v>
      </c>
      <c r="M325" s="56"/>
      <c r="P325" s="58"/>
      <c r="Q325" s="1" t="n">
        <f aca="false">$M325-$N325</f>
        <v>0</v>
      </c>
      <c r="R325" s="56"/>
      <c r="T325" s="59" t="s">
        <v>15</v>
      </c>
      <c r="U325" s="1" t="n">
        <f aca="false">$S325-$R325</f>
        <v>0</v>
      </c>
      <c r="V325" s="1" t="n">
        <f aca="false">IF($T325="±",$Q325*2,$Q325)</f>
        <v>0</v>
      </c>
      <c r="W325" s="60" t="str">
        <f aca="false">IFERROR($U325/ABS($V325),"N/A")</f>
        <v>N/A</v>
      </c>
      <c r="X325" s="61" t="str">
        <f aca="false">IF(OR($W325="N/A",$R325="",$S325=""),"N/A",IF($W325&gt;=4,"Not Significant",IF($W325&gt;=2,"Semi-Significant","Significant")))</f>
        <v>N/A</v>
      </c>
      <c r="Z325" s="1" t="str">
        <f aca="false">IF($D325="Z540.1 w/data",0,"")</f>
        <v/>
      </c>
      <c r="AA325" s="1" t="e">
        <f aca="false">$Y325+$Q325+$Z325</f>
        <v>#VALUE!</v>
      </c>
      <c r="AB325" s="1" t="n">
        <f aca="false">$N325+$Q325</f>
        <v>0</v>
      </c>
      <c r="AC325" s="1" t="str">
        <f aca="false">IF($Y325="","",IF(AND($AA325&gt;=$R325,$AA325&lt;=$S325),"Pass","Fail"))</f>
        <v/>
      </c>
      <c r="AD325" s="1" t="str">
        <f aca="false">IF($Y325="","",IF($AA325&gt;$R325,"Pass","Fail"))</f>
        <v/>
      </c>
      <c r="AE325" s="1" t="str">
        <f aca="false">IF($Y325="","",IF($AA325&gt;=$R325,"Pass","Fail"))</f>
        <v/>
      </c>
      <c r="AF325" s="1" t="str">
        <f aca="false">IF($Y325="","",IF($AA325&lt;=$S325,"Pass","Fail"))</f>
        <v/>
      </c>
      <c r="AG325" s="1" t="str">
        <f aca="false">IF($Y325="","",IF($AA325&lt;$S325,"Pass","Fail"))</f>
        <v/>
      </c>
      <c r="AH325" s="23" t="str">
        <f aca="true">INDIRECT(CHOOSE(MATCH($T325,{"±","&gt;","≥","≤","&lt;"},0), "AC", "AD", "AE", "AF", "AG") &amp; ROW())</f>
        <v/>
      </c>
      <c r="AI325" s="56" t="str">
        <f aca="false">IF($X325="Not Significant","No Further Action Required",
IF($AH325="","",
IF(AND($AH325="Pass",$L325="0 - Passed "),"Analysis performed; no further action required.",
IF(AND($AH325="Fail",$L325="1 - Failed "),"Analysis performed; no further action required.",
IF(AND($AH325="Pass",$L325="2 - Limited In Use "),"Analysis performed; no further action required.",
IF(AND($AH325="Fail",$L325="3 - Adjusted "),"Analysis performed; no further action required.",
"Unit fails analysis; TSM determination required."))))))</f>
        <v/>
      </c>
      <c r="AJ325" s="58"/>
    </row>
    <row r="326" customFormat="false" ht="15" hidden="false" customHeight="false" outlineLevel="0" collapsed="false">
      <c r="A326" s="56"/>
      <c r="E326" s="57" t="str">
        <f aca="false">IF(AND($F326="",$G326=""),"",IF($G326="",$F326,HYPERLINK($G326,$F326)))</f>
        <v/>
      </c>
      <c r="H326" s="1" t="str">
        <f aca="false">IF($I326="","None Attached",IF(LEFT($I326,5)="https",HYPERLINK($I326,"Datasheet"),HYPERLINK(_xlfn.CONCAT("https://",$I326),"Datasheet")))</f>
        <v>None Attached</v>
      </c>
      <c r="M326" s="56"/>
      <c r="P326" s="58"/>
      <c r="Q326" s="1" t="n">
        <f aca="false">$M326-$N326</f>
        <v>0</v>
      </c>
      <c r="R326" s="56"/>
      <c r="T326" s="59" t="s">
        <v>15</v>
      </c>
      <c r="U326" s="1" t="n">
        <f aca="false">$S326-$R326</f>
        <v>0</v>
      </c>
      <c r="V326" s="1" t="n">
        <f aca="false">IF($T326="±",$Q326*2,$Q326)</f>
        <v>0</v>
      </c>
      <c r="W326" s="60" t="str">
        <f aca="false">IFERROR($U326/ABS($V326),"N/A")</f>
        <v>N/A</v>
      </c>
      <c r="X326" s="61" t="str">
        <f aca="false">IF(OR($W326="N/A",$R326="",$S326=""),"N/A",IF($W326&gt;=4,"Not Significant",IF($W326&gt;=2,"Semi-Significant","Significant")))</f>
        <v>N/A</v>
      </c>
      <c r="Z326" s="1" t="str">
        <f aca="false">IF($D326="Z540.1 w/data",0,"")</f>
        <v/>
      </c>
      <c r="AA326" s="1" t="e">
        <f aca="false">$Y326+$Q326+$Z326</f>
        <v>#VALUE!</v>
      </c>
      <c r="AB326" s="1" t="n">
        <f aca="false">$N326+$Q326</f>
        <v>0</v>
      </c>
      <c r="AC326" s="1" t="str">
        <f aca="false">IF($Y326="","",IF(AND($AA326&gt;=$R326,$AA326&lt;=$S326),"Pass","Fail"))</f>
        <v/>
      </c>
      <c r="AD326" s="1" t="str">
        <f aca="false">IF($Y326="","",IF($AA326&gt;$R326,"Pass","Fail"))</f>
        <v/>
      </c>
      <c r="AE326" s="1" t="str">
        <f aca="false">IF($Y326="","",IF($AA326&gt;=$R326,"Pass","Fail"))</f>
        <v/>
      </c>
      <c r="AF326" s="1" t="str">
        <f aca="false">IF($Y326="","",IF($AA326&lt;=$S326,"Pass","Fail"))</f>
        <v/>
      </c>
      <c r="AG326" s="1" t="str">
        <f aca="false">IF($Y326="","",IF($AA326&lt;$S326,"Pass","Fail"))</f>
        <v/>
      </c>
      <c r="AH326" s="23" t="str">
        <f aca="true">INDIRECT(CHOOSE(MATCH($T326,{"±","&gt;","≥","≤","&lt;"},0), "AC", "AD", "AE", "AF", "AG") &amp; ROW())</f>
        <v/>
      </c>
      <c r="AI326" s="56" t="str">
        <f aca="false">IF($X326="Not Significant","No Further Action Required",
IF($AH326="","",
IF(AND($AH326="Pass",$L326="0 - Passed "),"Analysis performed; no further action required.",
IF(AND($AH326="Fail",$L326="1 - Failed "),"Analysis performed; no further action required.",
IF(AND($AH326="Pass",$L326="2 - Limited In Use "),"Analysis performed; no further action required.",
IF(AND($AH326="Fail",$L326="3 - Adjusted "),"Analysis performed; no further action required.",
"Unit fails analysis; TSM determination required."))))))</f>
        <v/>
      </c>
      <c r="AJ326" s="58"/>
    </row>
    <row r="327" customFormat="false" ht="15" hidden="false" customHeight="false" outlineLevel="0" collapsed="false">
      <c r="A327" s="56"/>
      <c r="E327" s="57" t="str">
        <f aca="false">IF(AND($F327="",$G327=""),"",IF($G327="",$F327,HYPERLINK($G327,$F327)))</f>
        <v/>
      </c>
      <c r="H327" s="1" t="str">
        <f aca="false">IF($I327="","None Attached",IF(LEFT($I327,5)="https",HYPERLINK($I327,"Datasheet"),HYPERLINK(_xlfn.CONCAT("https://",$I327),"Datasheet")))</f>
        <v>None Attached</v>
      </c>
      <c r="M327" s="56"/>
      <c r="P327" s="58"/>
      <c r="Q327" s="1" t="n">
        <f aca="false">$M327-$N327</f>
        <v>0</v>
      </c>
      <c r="R327" s="56"/>
      <c r="T327" s="59" t="s">
        <v>15</v>
      </c>
      <c r="U327" s="1" t="n">
        <f aca="false">$S327-$R327</f>
        <v>0</v>
      </c>
      <c r="V327" s="1" t="n">
        <f aca="false">IF($T327="±",$Q327*2,$Q327)</f>
        <v>0</v>
      </c>
      <c r="W327" s="60" t="str">
        <f aca="false">IFERROR($U327/ABS($V327),"N/A")</f>
        <v>N/A</v>
      </c>
      <c r="X327" s="61" t="str">
        <f aca="false">IF(OR($W327="N/A",$R327="",$S327=""),"N/A",IF($W327&gt;=4,"Not Significant",IF($W327&gt;=2,"Semi-Significant","Significant")))</f>
        <v>N/A</v>
      </c>
      <c r="Z327" s="1" t="str">
        <f aca="false">IF($D327="Z540.1 w/data",0,"")</f>
        <v/>
      </c>
      <c r="AA327" s="1" t="e">
        <f aca="false">$Y327+$Q327+$Z327</f>
        <v>#VALUE!</v>
      </c>
      <c r="AB327" s="1" t="n">
        <f aca="false">$N327+$Q327</f>
        <v>0</v>
      </c>
      <c r="AC327" s="1" t="str">
        <f aca="false">IF($Y327="","",IF(AND($AA327&gt;=$R327,$AA327&lt;=$S327),"Pass","Fail"))</f>
        <v/>
      </c>
      <c r="AD327" s="1" t="str">
        <f aca="false">IF($Y327="","",IF($AA327&gt;$R327,"Pass","Fail"))</f>
        <v/>
      </c>
      <c r="AE327" s="1" t="str">
        <f aca="false">IF($Y327="","",IF($AA327&gt;=$R327,"Pass","Fail"))</f>
        <v/>
      </c>
      <c r="AF327" s="1" t="str">
        <f aca="false">IF($Y327="","",IF($AA327&lt;=$S327,"Pass","Fail"))</f>
        <v/>
      </c>
      <c r="AG327" s="1" t="str">
        <f aca="false">IF($Y327="","",IF($AA327&lt;$S327,"Pass","Fail"))</f>
        <v/>
      </c>
      <c r="AH327" s="23" t="str">
        <f aca="true">INDIRECT(CHOOSE(MATCH($T327,{"±","&gt;","≥","≤","&lt;"},0), "AC", "AD", "AE", "AF", "AG") &amp; ROW())</f>
        <v/>
      </c>
      <c r="AI327" s="56" t="str">
        <f aca="false">IF($X327="Not Significant","No Further Action Required",
IF($AH327="","",
IF(AND($AH327="Pass",$L327="0 - Passed "),"Analysis performed; no further action required.",
IF(AND($AH327="Fail",$L327="1 - Failed "),"Analysis performed; no further action required.",
IF(AND($AH327="Pass",$L327="2 - Limited In Use "),"Analysis performed; no further action required.",
IF(AND($AH327="Fail",$L327="3 - Adjusted "),"Analysis performed; no further action required.",
"Unit fails analysis; TSM determination required."))))))</f>
        <v/>
      </c>
      <c r="AJ327" s="58"/>
    </row>
    <row r="328" customFormat="false" ht="15" hidden="false" customHeight="false" outlineLevel="0" collapsed="false">
      <c r="A328" s="56"/>
      <c r="E328" s="57" t="str">
        <f aca="false">IF(AND($F328="",$G328=""),"",IF($G328="",$F328,HYPERLINK($G328,$F328)))</f>
        <v/>
      </c>
      <c r="H328" s="1" t="str">
        <f aca="false">IF($I328="","None Attached",IF(LEFT($I328,5)="https",HYPERLINK($I328,"Datasheet"),HYPERLINK(_xlfn.CONCAT("https://",$I328),"Datasheet")))</f>
        <v>None Attached</v>
      </c>
      <c r="M328" s="56"/>
      <c r="P328" s="58"/>
      <c r="Q328" s="1" t="n">
        <f aca="false">$M328-$N328</f>
        <v>0</v>
      </c>
      <c r="R328" s="56"/>
      <c r="T328" s="59" t="s">
        <v>15</v>
      </c>
      <c r="U328" s="1" t="n">
        <f aca="false">$S328-$R328</f>
        <v>0</v>
      </c>
      <c r="V328" s="1" t="n">
        <f aca="false">IF($T328="±",$Q328*2,$Q328)</f>
        <v>0</v>
      </c>
      <c r="W328" s="60" t="str">
        <f aca="false">IFERROR($U328/ABS($V328),"N/A")</f>
        <v>N/A</v>
      </c>
      <c r="X328" s="61" t="str">
        <f aca="false">IF(OR($W328="N/A",$R328="",$S328=""),"N/A",IF($W328&gt;=4,"Not Significant",IF($W328&gt;=2,"Semi-Significant","Significant")))</f>
        <v>N/A</v>
      </c>
      <c r="Z328" s="1" t="str">
        <f aca="false">IF($D328="Z540.1 w/data",0,"")</f>
        <v/>
      </c>
      <c r="AA328" s="1" t="e">
        <f aca="false">$Y328+$Q328+$Z328</f>
        <v>#VALUE!</v>
      </c>
      <c r="AB328" s="1" t="n">
        <f aca="false">$N328+$Q328</f>
        <v>0</v>
      </c>
      <c r="AC328" s="1" t="str">
        <f aca="false">IF($Y328="","",IF(AND($AA328&gt;=$R328,$AA328&lt;=$S328),"Pass","Fail"))</f>
        <v/>
      </c>
      <c r="AD328" s="1" t="str">
        <f aca="false">IF($Y328="","",IF($AA328&gt;$R328,"Pass","Fail"))</f>
        <v/>
      </c>
      <c r="AE328" s="1" t="str">
        <f aca="false">IF($Y328="","",IF($AA328&gt;=$R328,"Pass","Fail"))</f>
        <v/>
      </c>
      <c r="AF328" s="1" t="str">
        <f aca="false">IF($Y328="","",IF($AA328&lt;=$S328,"Pass","Fail"))</f>
        <v/>
      </c>
      <c r="AG328" s="1" t="str">
        <f aca="false">IF($Y328="","",IF($AA328&lt;$S328,"Pass","Fail"))</f>
        <v/>
      </c>
      <c r="AH328" s="23" t="str">
        <f aca="true">INDIRECT(CHOOSE(MATCH($T328,{"±","&gt;","≥","≤","&lt;"},0), "AC", "AD", "AE", "AF", "AG") &amp; ROW())</f>
        <v/>
      </c>
      <c r="AI328" s="56" t="str">
        <f aca="false">IF($X328="Not Significant","No Further Action Required",
IF($AH328="","",
IF(AND($AH328="Pass",$L328="0 - Passed "),"Analysis performed; no further action required.",
IF(AND($AH328="Fail",$L328="1 - Failed "),"Analysis performed; no further action required.",
IF(AND($AH328="Pass",$L328="2 - Limited In Use "),"Analysis performed; no further action required.",
IF(AND($AH328="Fail",$L328="3 - Adjusted "),"Analysis performed; no further action required.",
"Unit fails analysis; TSM determination required."))))))</f>
        <v/>
      </c>
      <c r="AJ328" s="58"/>
    </row>
    <row r="329" customFormat="false" ht="15" hidden="false" customHeight="false" outlineLevel="0" collapsed="false">
      <c r="A329" s="56"/>
      <c r="E329" s="57" t="str">
        <f aca="false">IF(AND($F329="",$G329=""),"",IF($G329="",$F329,HYPERLINK($G329,$F329)))</f>
        <v/>
      </c>
      <c r="H329" s="1" t="str">
        <f aca="false">IF($I329="","None Attached",IF(LEFT($I329,5)="https",HYPERLINK($I329,"Datasheet"),HYPERLINK(_xlfn.CONCAT("https://",$I329),"Datasheet")))</f>
        <v>None Attached</v>
      </c>
      <c r="M329" s="56"/>
      <c r="P329" s="58"/>
      <c r="Q329" s="1" t="n">
        <f aca="false">$M329-$N329</f>
        <v>0</v>
      </c>
      <c r="R329" s="56"/>
      <c r="T329" s="59" t="s">
        <v>15</v>
      </c>
      <c r="U329" s="1" t="n">
        <f aca="false">$S329-$R329</f>
        <v>0</v>
      </c>
      <c r="V329" s="1" t="n">
        <f aca="false">IF($T329="±",$Q329*2,$Q329)</f>
        <v>0</v>
      </c>
      <c r="W329" s="60" t="str">
        <f aca="false">IFERROR($U329/ABS($V329),"N/A")</f>
        <v>N/A</v>
      </c>
      <c r="X329" s="61" t="str">
        <f aca="false">IF(OR($W329="N/A",$R329="",$S329=""),"N/A",IF($W329&gt;=4,"Not Significant",IF($W329&gt;=2,"Semi-Significant","Significant")))</f>
        <v>N/A</v>
      </c>
      <c r="Z329" s="1" t="str">
        <f aca="false">IF($D329="Z540.1 w/data",0,"")</f>
        <v/>
      </c>
      <c r="AA329" s="1" t="e">
        <f aca="false">$Y329+$Q329+$Z329</f>
        <v>#VALUE!</v>
      </c>
      <c r="AB329" s="1" t="n">
        <f aca="false">$N329+$Q329</f>
        <v>0</v>
      </c>
      <c r="AC329" s="1" t="str">
        <f aca="false">IF($Y329="","",IF(AND($AA329&gt;=$R329,$AA329&lt;=$S329),"Pass","Fail"))</f>
        <v/>
      </c>
      <c r="AD329" s="1" t="str">
        <f aca="false">IF($Y329="","",IF($AA329&gt;$R329,"Pass","Fail"))</f>
        <v/>
      </c>
      <c r="AE329" s="1" t="str">
        <f aca="false">IF($Y329="","",IF($AA329&gt;=$R329,"Pass","Fail"))</f>
        <v/>
      </c>
      <c r="AF329" s="1" t="str">
        <f aca="false">IF($Y329="","",IF($AA329&lt;=$S329,"Pass","Fail"))</f>
        <v/>
      </c>
      <c r="AG329" s="1" t="str">
        <f aca="false">IF($Y329="","",IF($AA329&lt;$S329,"Pass","Fail"))</f>
        <v/>
      </c>
      <c r="AH329" s="23" t="str">
        <f aca="true">INDIRECT(CHOOSE(MATCH($T329,{"±","&gt;","≥","≤","&lt;"},0), "AC", "AD", "AE", "AF", "AG") &amp; ROW())</f>
        <v/>
      </c>
      <c r="AI329" s="56" t="str">
        <f aca="false">IF($X329="Not Significant","No Further Action Required",
IF($AH329="","",
IF(AND($AH329="Pass",$L329="0 - Passed "),"Analysis performed; no further action required.",
IF(AND($AH329="Fail",$L329="1 - Failed "),"Analysis performed; no further action required.",
IF(AND($AH329="Pass",$L329="2 - Limited In Use "),"Analysis performed; no further action required.",
IF(AND($AH329="Fail",$L329="3 - Adjusted "),"Analysis performed; no further action required.",
"Unit fails analysis; TSM determination required."))))))</f>
        <v/>
      </c>
      <c r="AJ329" s="58"/>
    </row>
    <row r="330" customFormat="false" ht="15" hidden="false" customHeight="false" outlineLevel="0" collapsed="false">
      <c r="A330" s="56"/>
      <c r="E330" s="57" t="str">
        <f aca="false">IF(AND($F330="",$G330=""),"",IF($G330="",$F330,HYPERLINK($G330,$F330)))</f>
        <v/>
      </c>
      <c r="H330" s="1" t="str">
        <f aca="false">IF($I330="","None Attached",IF(LEFT($I330,5)="https",HYPERLINK($I330,"Datasheet"),HYPERLINK(_xlfn.CONCAT("https://",$I330),"Datasheet")))</f>
        <v>None Attached</v>
      </c>
      <c r="M330" s="56"/>
      <c r="P330" s="58"/>
      <c r="Q330" s="1" t="n">
        <f aca="false">$M330-$N330</f>
        <v>0</v>
      </c>
      <c r="R330" s="56"/>
      <c r="T330" s="59" t="s">
        <v>15</v>
      </c>
      <c r="U330" s="1" t="n">
        <f aca="false">$S330-$R330</f>
        <v>0</v>
      </c>
      <c r="V330" s="1" t="n">
        <f aca="false">IF($T330="±",$Q330*2,$Q330)</f>
        <v>0</v>
      </c>
      <c r="W330" s="60" t="str">
        <f aca="false">IFERROR($U330/ABS($V330),"N/A")</f>
        <v>N/A</v>
      </c>
      <c r="X330" s="61" t="str">
        <f aca="false">IF(OR($W330="N/A",$R330="",$S330=""),"N/A",IF($W330&gt;=4,"Not Significant",IF($W330&gt;=2,"Semi-Significant","Significant")))</f>
        <v>N/A</v>
      </c>
      <c r="Z330" s="1" t="str">
        <f aca="false">IF($D330="Z540.1 w/data",0,"")</f>
        <v/>
      </c>
      <c r="AA330" s="1" t="e">
        <f aca="false">$Y330+$Q330+$Z330</f>
        <v>#VALUE!</v>
      </c>
      <c r="AB330" s="1" t="n">
        <f aca="false">$N330+$Q330</f>
        <v>0</v>
      </c>
      <c r="AC330" s="1" t="str">
        <f aca="false">IF($Y330="","",IF(AND($AA330&gt;=$R330,$AA330&lt;=$S330),"Pass","Fail"))</f>
        <v/>
      </c>
      <c r="AD330" s="1" t="str">
        <f aca="false">IF($Y330="","",IF($AA330&gt;$R330,"Pass","Fail"))</f>
        <v/>
      </c>
      <c r="AE330" s="1" t="str">
        <f aca="false">IF($Y330="","",IF($AA330&gt;=$R330,"Pass","Fail"))</f>
        <v/>
      </c>
      <c r="AF330" s="1" t="str">
        <f aca="false">IF($Y330="","",IF($AA330&lt;=$S330,"Pass","Fail"))</f>
        <v/>
      </c>
      <c r="AG330" s="1" t="str">
        <f aca="false">IF($Y330="","",IF($AA330&lt;$S330,"Pass","Fail"))</f>
        <v/>
      </c>
      <c r="AH330" s="23" t="str">
        <f aca="true">INDIRECT(CHOOSE(MATCH($T330,{"±","&gt;","≥","≤","&lt;"},0), "AC", "AD", "AE", "AF", "AG") &amp; ROW())</f>
        <v/>
      </c>
      <c r="AI330" s="56" t="str">
        <f aca="false">IF($X330="Not Significant","No Further Action Required",
IF($AH330="","",
IF(AND($AH330="Pass",$L330="0 - Passed "),"Analysis performed; no further action required.",
IF(AND($AH330="Fail",$L330="1 - Failed "),"Analysis performed; no further action required.",
IF(AND($AH330="Pass",$L330="2 - Limited In Use "),"Analysis performed; no further action required.",
IF(AND($AH330="Fail",$L330="3 - Adjusted "),"Analysis performed; no further action required.",
"Unit fails analysis; TSM determination required."))))))</f>
        <v/>
      </c>
      <c r="AJ330" s="58"/>
    </row>
    <row r="331" customFormat="false" ht="15" hidden="false" customHeight="false" outlineLevel="0" collapsed="false">
      <c r="A331" s="56"/>
      <c r="E331" s="57" t="str">
        <f aca="false">IF(AND($F331="",$G331=""),"",IF($G331="",$F331,HYPERLINK($G331,$F331)))</f>
        <v/>
      </c>
      <c r="H331" s="1" t="str">
        <f aca="false">IF($I331="","None Attached",IF(LEFT($I331,5)="https",HYPERLINK($I331,"Datasheet"),HYPERLINK(_xlfn.CONCAT("https://",$I331),"Datasheet")))</f>
        <v>None Attached</v>
      </c>
      <c r="M331" s="56"/>
      <c r="P331" s="58"/>
      <c r="Q331" s="1" t="n">
        <f aca="false">$M331-$N331</f>
        <v>0</v>
      </c>
      <c r="R331" s="56"/>
      <c r="T331" s="59" t="s">
        <v>15</v>
      </c>
      <c r="U331" s="1" t="n">
        <f aca="false">$S331-$R331</f>
        <v>0</v>
      </c>
      <c r="V331" s="1" t="n">
        <f aca="false">IF($T331="±",$Q331*2,$Q331)</f>
        <v>0</v>
      </c>
      <c r="W331" s="60" t="str">
        <f aca="false">IFERROR($U331/ABS($V331),"N/A")</f>
        <v>N/A</v>
      </c>
      <c r="X331" s="61" t="str">
        <f aca="false">IF(OR($W331="N/A",$R331="",$S331=""),"N/A",IF($W331&gt;=4,"Not Significant",IF($W331&gt;=2,"Semi-Significant","Significant")))</f>
        <v>N/A</v>
      </c>
      <c r="Z331" s="1" t="str">
        <f aca="false">IF($D331="Z540.1 w/data",0,"")</f>
        <v/>
      </c>
      <c r="AA331" s="1" t="e">
        <f aca="false">$Y331+$Q331+$Z331</f>
        <v>#VALUE!</v>
      </c>
      <c r="AB331" s="1" t="n">
        <f aca="false">$N331+$Q331</f>
        <v>0</v>
      </c>
      <c r="AC331" s="1" t="str">
        <f aca="false">IF($Y331="","",IF(AND($AA331&gt;=$R331,$AA331&lt;=$S331),"Pass","Fail"))</f>
        <v/>
      </c>
      <c r="AD331" s="1" t="str">
        <f aca="false">IF($Y331="","",IF($AA331&gt;$R331,"Pass","Fail"))</f>
        <v/>
      </c>
      <c r="AE331" s="1" t="str">
        <f aca="false">IF($Y331="","",IF($AA331&gt;=$R331,"Pass","Fail"))</f>
        <v/>
      </c>
      <c r="AF331" s="1" t="str">
        <f aca="false">IF($Y331="","",IF($AA331&lt;=$S331,"Pass","Fail"))</f>
        <v/>
      </c>
      <c r="AG331" s="1" t="str">
        <f aca="false">IF($Y331="","",IF($AA331&lt;$S331,"Pass","Fail"))</f>
        <v/>
      </c>
      <c r="AH331" s="23" t="str">
        <f aca="true">INDIRECT(CHOOSE(MATCH($T331,{"±","&gt;","≥","≤","&lt;"},0), "AC", "AD", "AE", "AF", "AG") &amp; ROW())</f>
        <v/>
      </c>
      <c r="AI331" s="56" t="str">
        <f aca="false">IF($X331="Not Significant","No Further Action Required",
IF($AH331="","",
IF(AND($AH331="Pass",$L331="0 - Passed "),"Analysis performed; no further action required.",
IF(AND($AH331="Fail",$L331="1 - Failed "),"Analysis performed; no further action required.",
IF(AND($AH331="Pass",$L331="2 - Limited In Use "),"Analysis performed; no further action required.",
IF(AND($AH331="Fail",$L331="3 - Adjusted "),"Analysis performed; no further action required.",
"Unit fails analysis; TSM determination required."))))))</f>
        <v/>
      </c>
      <c r="AJ331" s="58"/>
    </row>
    <row r="332" customFormat="false" ht="15" hidden="false" customHeight="false" outlineLevel="0" collapsed="false">
      <c r="A332" s="56"/>
      <c r="E332" s="57" t="str">
        <f aca="false">IF(AND($F332="",$G332=""),"",IF($G332="",$F332,HYPERLINK($G332,$F332)))</f>
        <v/>
      </c>
      <c r="H332" s="1" t="str">
        <f aca="false">IF($I332="","None Attached",IF(LEFT($I332,5)="https",HYPERLINK($I332,"Datasheet"),HYPERLINK(_xlfn.CONCAT("https://",$I332),"Datasheet")))</f>
        <v>None Attached</v>
      </c>
      <c r="M332" s="56"/>
      <c r="P332" s="58"/>
      <c r="Q332" s="1" t="n">
        <f aca="false">$M332-$N332</f>
        <v>0</v>
      </c>
      <c r="R332" s="56"/>
      <c r="T332" s="59" t="s">
        <v>15</v>
      </c>
      <c r="U332" s="1" t="n">
        <f aca="false">$S332-$R332</f>
        <v>0</v>
      </c>
      <c r="V332" s="1" t="n">
        <f aca="false">IF($T332="±",$Q332*2,$Q332)</f>
        <v>0</v>
      </c>
      <c r="W332" s="60" t="str">
        <f aca="false">IFERROR($U332/ABS($V332),"N/A")</f>
        <v>N/A</v>
      </c>
      <c r="X332" s="61" t="str">
        <f aca="false">IF(OR($W332="N/A",$R332="",$S332=""),"N/A",IF($W332&gt;=4,"Not Significant",IF($W332&gt;=2,"Semi-Significant","Significant")))</f>
        <v>N/A</v>
      </c>
      <c r="Z332" s="1" t="str">
        <f aca="false">IF($D332="Z540.1 w/data",0,"")</f>
        <v/>
      </c>
      <c r="AA332" s="1" t="e">
        <f aca="false">$Y332+$Q332+$Z332</f>
        <v>#VALUE!</v>
      </c>
      <c r="AB332" s="1" t="n">
        <f aca="false">$N332+$Q332</f>
        <v>0</v>
      </c>
      <c r="AC332" s="1" t="str">
        <f aca="false">IF($Y332="","",IF(AND($AA332&gt;=$R332,$AA332&lt;=$S332),"Pass","Fail"))</f>
        <v/>
      </c>
      <c r="AD332" s="1" t="str">
        <f aca="false">IF($Y332="","",IF($AA332&gt;$R332,"Pass","Fail"))</f>
        <v/>
      </c>
      <c r="AE332" s="1" t="str">
        <f aca="false">IF($Y332="","",IF($AA332&gt;=$R332,"Pass","Fail"))</f>
        <v/>
      </c>
      <c r="AF332" s="1" t="str">
        <f aca="false">IF($Y332="","",IF($AA332&lt;=$S332,"Pass","Fail"))</f>
        <v/>
      </c>
      <c r="AG332" s="1" t="str">
        <f aca="false">IF($Y332="","",IF($AA332&lt;$S332,"Pass","Fail"))</f>
        <v/>
      </c>
      <c r="AH332" s="23" t="str">
        <f aca="true">INDIRECT(CHOOSE(MATCH($T332,{"±","&gt;","≥","≤","&lt;"},0), "AC", "AD", "AE", "AF", "AG") &amp; ROW())</f>
        <v/>
      </c>
      <c r="AI332" s="56" t="str">
        <f aca="false">IF($X332="Not Significant","No Further Action Required",
IF($AH332="","",
IF(AND($AH332="Pass",$L332="0 - Passed "),"Analysis performed; no further action required.",
IF(AND($AH332="Fail",$L332="1 - Failed "),"Analysis performed; no further action required.",
IF(AND($AH332="Pass",$L332="2 - Limited In Use "),"Analysis performed; no further action required.",
IF(AND($AH332="Fail",$L332="3 - Adjusted "),"Analysis performed; no further action required.",
"Unit fails analysis; TSM determination required."))))))</f>
        <v/>
      </c>
      <c r="AJ332" s="58"/>
    </row>
    <row r="333" customFormat="false" ht="15" hidden="false" customHeight="false" outlineLevel="0" collapsed="false">
      <c r="A333" s="56"/>
      <c r="E333" s="57" t="str">
        <f aca="false">IF(AND($F333="",$G333=""),"",IF($G333="",$F333,HYPERLINK($G333,$F333)))</f>
        <v/>
      </c>
      <c r="H333" s="1" t="str">
        <f aca="false">IF($I333="","None Attached",IF(LEFT($I333,5)="https",HYPERLINK($I333,"Datasheet"),HYPERLINK(_xlfn.CONCAT("https://",$I333),"Datasheet")))</f>
        <v>None Attached</v>
      </c>
      <c r="M333" s="56"/>
      <c r="P333" s="58"/>
      <c r="Q333" s="1" t="n">
        <f aca="false">$M333-$N333</f>
        <v>0</v>
      </c>
      <c r="R333" s="56"/>
      <c r="T333" s="59" t="s">
        <v>15</v>
      </c>
      <c r="U333" s="1" t="n">
        <f aca="false">$S333-$R333</f>
        <v>0</v>
      </c>
      <c r="V333" s="1" t="n">
        <f aca="false">IF($T333="±",$Q333*2,$Q333)</f>
        <v>0</v>
      </c>
      <c r="W333" s="60" t="str">
        <f aca="false">IFERROR($U333/ABS($V333),"N/A")</f>
        <v>N/A</v>
      </c>
      <c r="X333" s="61" t="str">
        <f aca="false">IF(OR($W333="N/A",$R333="",$S333=""),"N/A",IF($W333&gt;=4,"Not Significant",IF($W333&gt;=2,"Semi-Significant","Significant")))</f>
        <v>N/A</v>
      </c>
      <c r="Z333" s="1" t="str">
        <f aca="false">IF($D333="Z540.1 w/data",0,"")</f>
        <v/>
      </c>
      <c r="AA333" s="1" t="e">
        <f aca="false">$Y333+$Q333+$Z333</f>
        <v>#VALUE!</v>
      </c>
      <c r="AB333" s="1" t="n">
        <f aca="false">$N333+$Q333</f>
        <v>0</v>
      </c>
      <c r="AC333" s="1" t="str">
        <f aca="false">IF($Y333="","",IF(AND($AA333&gt;=$R333,$AA333&lt;=$S333),"Pass","Fail"))</f>
        <v/>
      </c>
      <c r="AD333" s="1" t="str">
        <f aca="false">IF($Y333="","",IF($AA333&gt;$R333,"Pass","Fail"))</f>
        <v/>
      </c>
      <c r="AE333" s="1" t="str">
        <f aca="false">IF($Y333="","",IF($AA333&gt;=$R333,"Pass","Fail"))</f>
        <v/>
      </c>
      <c r="AF333" s="1" t="str">
        <f aca="false">IF($Y333="","",IF($AA333&lt;=$S333,"Pass","Fail"))</f>
        <v/>
      </c>
      <c r="AG333" s="1" t="str">
        <f aca="false">IF($Y333="","",IF($AA333&lt;$S333,"Pass","Fail"))</f>
        <v/>
      </c>
      <c r="AH333" s="23" t="str">
        <f aca="true">INDIRECT(CHOOSE(MATCH($T333,{"±","&gt;","≥","≤","&lt;"},0), "AC", "AD", "AE", "AF", "AG") &amp; ROW())</f>
        <v/>
      </c>
      <c r="AI333" s="56" t="str">
        <f aca="false">IF($X333="Not Significant","No Further Action Required",
IF($AH333="","",
IF(AND($AH333="Pass",$L333="0 - Passed "),"Analysis performed; no further action required.",
IF(AND($AH333="Fail",$L333="1 - Failed "),"Analysis performed; no further action required.",
IF(AND($AH333="Pass",$L333="2 - Limited In Use "),"Analysis performed; no further action required.",
IF(AND($AH333="Fail",$L333="3 - Adjusted "),"Analysis performed; no further action required.",
"Unit fails analysis; TSM determination required."))))))</f>
        <v/>
      </c>
      <c r="AJ333" s="58"/>
    </row>
    <row r="334" customFormat="false" ht="15" hidden="false" customHeight="false" outlineLevel="0" collapsed="false">
      <c r="A334" s="56"/>
      <c r="E334" s="57" t="str">
        <f aca="false">IF(AND($F334="",$G334=""),"",IF($G334="",$F334,HYPERLINK($G334,$F334)))</f>
        <v/>
      </c>
      <c r="H334" s="1" t="str">
        <f aca="false">IF($I334="","None Attached",IF(LEFT($I334,5)="https",HYPERLINK($I334,"Datasheet"),HYPERLINK(_xlfn.CONCAT("https://",$I334),"Datasheet")))</f>
        <v>None Attached</v>
      </c>
      <c r="M334" s="56"/>
      <c r="P334" s="58"/>
      <c r="Q334" s="1" t="n">
        <f aca="false">$M334-$N334</f>
        <v>0</v>
      </c>
      <c r="R334" s="56"/>
      <c r="T334" s="59" t="s">
        <v>15</v>
      </c>
      <c r="U334" s="1" t="n">
        <f aca="false">$S334-$R334</f>
        <v>0</v>
      </c>
      <c r="V334" s="1" t="n">
        <f aca="false">IF($T334="±",$Q334*2,$Q334)</f>
        <v>0</v>
      </c>
      <c r="W334" s="60" t="str">
        <f aca="false">IFERROR($U334/ABS($V334),"N/A")</f>
        <v>N/A</v>
      </c>
      <c r="X334" s="61" t="str">
        <f aca="false">IF(OR($W334="N/A",$R334="",$S334=""),"N/A",IF($W334&gt;=4,"Not Significant",IF($W334&gt;=2,"Semi-Significant","Significant")))</f>
        <v>N/A</v>
      </c>
      <c r="Z334" s="1" t="str">
        <f aca="false">IF($D334="Z540.1 w/data",0,"")</f>
        <v/>
      </c>
      <c r="AA334" s="1" t="e">
        <f aca="false">$Y334+$Q334+$Z334</f>
        <v>#VALUE!</v>
      </c>
      <c r="AB334" s="1" t="n">
        <f aca="false">$N334+$Q334</f>
        <v>0</v>
      </c>
      <c r="AC334" s="1" t="str">
        <f aca="false">IF($Y334="","",IF(AND($AA334&gt;=$R334,$AA334&lt;=$S334),"Pass","Fail"))</f>
        <v/>
      </c>
      <c r="AD334" s="1" t="str">
        <f aca="false">IF($Y334="","",IF($AA334&gt;$R334,"Pass","Fail"))</f>
        <v/>
      </c>
      <c r="AE334" s="1" t="str">
        <f aca="false">IF($Y334="","",IF($AA334&gt;=$R334,"Pass","Fail"))</f>
        <v/>
      </c>
      <c r="AF334" s="1" t="str">
        <f aca="false">IF($Y334="","",IF($AA334&lt;=$S334,"Pass","Fail"))</f>
        <v/>
      </c>
      <c r="AG334" s="1" t="str">
        <f aca="false">IF($Y334="","",IF($AA334&lt;$S334,"Pass","Fail"))</f>
        <v/>
      </c>
      <c r="AH334" s="23" t="str">
        <f aca="true">INDIRECT(CHOOSE(MATCH($T334,{"±","&gt;","≥","≤","&lt;"},0), "AC", "AD", "AE", "AF", "AG") &amp; ROW())</f>
        <v/>
      </c>
      <c r="AI334" s="56" t="str">
        <f aca="false">IF($X334="Not Significant","No Further Action Required",
IF($AH334="","",
IF(AND($AH334="Pass",$L334="0 - Passed "),"Analysis performed; no further action required.",
IF(AND($AH334="Fail",$L334="1 - Failed "),"Analysis performed; no further action required.",
IF(AND($AH334="Pass",$L334="2 - Limited In Use "),"Analysis performed; no further action required.",
IF(AND($AH334="Fail",$L334="3 - Adjusted "),"Analysis performed; no further action required.",
"Unit fails analysis; TSM determination required."))))))</f>
        <v/>
      </c>
      <c r="AJ334" s="58"/>
    </row>
    <row r="335" customFormat="false" ht="15" hidden="false" customHeight="false" outlineLevel="0" collapsed="false">
      <c r="A335" s="56"/>
      <c r="E335" s="57" t="str">
        <f aca="false">IF(AND($F335="",$G335=""),"",IF($G335="",$F335,HYPERLINK($G335,$F335)))</f>
        <v/>
      </c>
      <c r="H335" s="1" t="str">
        <f aca="false">IF($I335="","None Attached",IF(LEFT($I335,5)="https",HYPERLINK($I335,"Datasheet"),HYPERLINK(_xlfn.CONCAT("https://",$I335),"Datasheet")))</f>
        <v>None Attached</v>
      </c>
      <c r="M335" s="56"/>
      <c r="P335" s="58"/>
      <c r="Q335" s="1" t="n">
        <f aca="false">$M335-$N335</f>
        <v>0</v>
      </c>
      <c r="R335" s="56"/>
      <c r="T335" s="59" t="s">
        <v>15</v>
      </c>
      <c r="U335" s="1" t="n">
        <f aca="false">$S335-$R335</f>
        <v>0</v>
      </c>
      <c r="V335" s="1" t="n">
        <f aca="false">IF($T335="±",$Q335*2,$Q335)</f>
        <v>0</v>
      </c>
      <c r="W335" s="60" t="str">
        <f aca="false">IFERROR($U335/ABS($V335),"N/A")</f>
        <v>N/A</v>
      </c>
      <c r="X335" s="61" t="str">
        <f aca="false">IF(OR($W335="N/A",$R335="",$S335=""),"N/A",IF($W335&gt;=4,"Not Significant",IF($W335&gt;=2,"Semi-Significant","Significant")))</f>
        <v>N/A</v>
      </c>
      <c r="Z335" s="1" t="str">
        <f aca="false">IF($D335="Z540.1 w/data",0,"")</f>
        <v/>
      </c>
      <c r="AA335" s="1" t="e">
        <f aca="false">$Y335+$Q335+$Z335</f>
        <v>#VALUE!</v>
      </c>
      <c r="AB335" s="1" t="n">
        <f aca="false">$N335+$Q335</f>
        <v>0</v>
      </c>
      <c r="AC335" s="1" t="str">
        <f aca="false">IF($Y335="","",IF(AND($AA335&gt;=$R335,$AA335&lt;=$S335),"Pass","Fail"))</f>
        <v/>
      </c>
      <c r="AD335" s="1" t="str">
        <f aca="false">IF($Y335="","",IF($AA335&gt;$R335,"Pass","Fail"))</f>
        <v/>
      </c>
      <c r="AE335" s="1" t="str">
        <f aca="false">IF($Y335="","",IF($AA335&gt;=$R335,"Pass","Fail"))</f>
        <v/>
      </c>
      <c r="AF335" s="1" t="str">
        <f aca="false">IF($Y335="","",IF($AA335&lt;=$S335,"Pass","Fail"))</f>
        <v/>
      </c>
      <c r="AG335" s="1" t="str">
        <f aca="false">IF($Y335="","",IF($AA335&lt;$S335,"Pass","Fail"))</f>
        <v/>
      </c>
      <c r="AH335" s="23" t="str">
        <f aca="true">INDIRECT(CHOOSE(MATCH($T335,{"±","&gt;","≥","≤","&lt;"},0), "AC", "AD", "AE", "AF", "AG") &amp; ROW())</f>
        <v/>
      </c>
      <c r="AI335" s="56" t="str">
        <f aca="false">IF($X335="Not Significant","No Further Action Required",
IF($AH335="","",
IF(AND($AH335="Pass",$L335="0 - Passed "),"Analysis performed; no further action required.",
IF(AND($AH335="Fail",$L335="1 - Failed "),"Analysis performed; no further action required.",
IF(AND($AH335="Pass",$L335="2 - Limited In Use "),"Analysis performed; no further action required.",
IF(AND($AH335="Fail",$L335="3 - Adjusted "),"Analysis performed; no further action required.",
"Unit fails analysis; TSM determination required."))))))</f>
        <v/>
      </c>
      <c r="AJ335" s="58"/>
    </row>
    <row r="336" customFormat="false" ht="15" hidden="false" customHeight="false" outlineLevel="0" collapsed="false">
      <c r="A336" s="56"/>
      <c r="E336" s="57" t="str">
        <f aca="false">IF(AND($F336="",$G336=""),"",IF($G336="",$F336,HYPERLINK($G336,$F336)))</f>
        <v/>
      </c>
      <c r="H336" s="1" t="str">
        <f aca="false">IF($I336="","None Attached",IF(LEFT($I336,5)="https",HYPERLINK($I336,"Datasheet"),HYPERLINK(_xlfn.CONCAT("https://",$I336),"Datasheet")))</f>
        <v>None Attached</v>
      </c>
      <c r="M336" s="56"/>
      <c r="P336" s="58"/>
      <c r="Q336" s="1" t="n">
        <f aca="false">$M336-$N336</f>
        <v>0</v>
      </c>
      <c r="R336" s="56"/>
      <c r="T336" s="59" t="s">
        <v>15</v>
      </c>
      <c r="U336" s="1" t="n">
        <f aca="false">$S336-$R336</f>
        <v>0</v>
      </c>
      <c r="V336" s="1" t="n">
        <f aca="false">IF($T336="±",$Q336*2,$Q336)</f>
        <v>0</v>
      </c>
      <c r="W336" s="60" t="str">
        <f aca="false">IFERROR($U336/ABS($V336),"N/A")</f>
        <v>N/A</v>
      </c>
      <c r="X336" s="61" t="str">
        <f aca="false">IF(OR($W336="N/A",$R336="",$S336=""),"N/A",IF($W336&gt;=4,"Not Significant",IF($W336&gt;=2,"Semi-Significant","Significant")))</f>
        <v>N/A</v>
      </c>
      <c r="Z336" s="1" t="str">
        <f aca="false">IF($D336="Z540.1 w/data",0,"")</f>
        <v/>
      </c>
      <c r="AA336" s="1" t="e">
        <f aca="false">$Y336+$Q336+$Z336</f>
        <v>#VALUE!</v>
      </c>
      <c r="AB336" s="1" t="n">
        <f aca="false">$N336+$Q336</f>
        <v>0</v>
      </c>
      <c r="AC336" s="1" t="str">
        <f aca="false">IF($Y336="","",IF(AND($AA336&gt;=$R336,$AA336&lt;=$S336),"Pass","Fail"))</f>
        <v/>
      </c>
      <c r="AD336" s="1" t="str">
        <f aca="false">IF($Y336="","",IF($AA336&gt;$R336,"Pass","Fail"))</f>
        <v/>
      </c>
      <c r="AE336" s="1" t="str">
        <f aca="false">IF($Y336="","",IF($AA336&gt;=$R336,"Pass","Fail"))</f>
        <v/>
      </c>
      <c r="AF336" s="1" t="str">
        <f aca="false">IF($Y336="","",IF($AA336&lt;=$S336,"Pass","Fail"))</f>
        <v/>
      </c>
      <c r="AG336" s="1" t="str">
        <f aca="false">IF($Y336="","",IF($AA336&lt;$S336,"Pass","Fail"))</f>
        <v/>
      </c>
      <c r="AH336" s="23" t="str">
        <f aca="true">INDIRECT(CHOOSE(MATCH($T336,{"±","&gt;","≥","≤","&lt;"},0), "AC", "AD", "AE", "AF", "AG") &amp; ROW())</f>
        <v/>
      </c>
      <c r="AI336" s="56" t="str">
        <f aca="false">IF($X336="Not Significant","No Further Action Required",
IF($AH336="","",
IF(AND($AH336="Pass",$L336="0 - Passed "),"Analysis performed; no further action required.",
IF(AND($AH336="Fail",$L336="1 - Failed "),"Analysis performed; no further action required.",
IF(AND($AH336="Pass",$L336="2 - Limited In Use "),"Analysis performed; no further action required.",
IF(AND($AH336="Fail",$L336="3 - Adjusted "),"Analysis performed; no further action required.",
"Unit fails analysis; TSM determination required."))))))</f>
        <v/>
      </c>
      <c r="AJ336" s="58"/>
    </row>
    <row r="337" customFormat="false" ht="15" hidden="false" customHeight="false" outlineLevel="0" collapsed="false">
      <c r="A337" s="56"/>
      <c r="E337" s="57" t="str">
        <f aca="false">IF(AND($F337="",$G337=""),"",IF($G337="",$F337,HYPERLINK($G337,$F337)))</f>
        <v/>
      </c>
      <c r="H337" s="1" t="str">
        <f aca="false">IF($I337="","None Attached",IF(LEFT($I337,5)="https",HYPERLINK($I337,"Datasheet"),HYPERLINK(_xlfn.CONCAT("https://",$I337),"Datasheet")))</f>
        <v>None Attached</v>
      </c>
      <c r="M337" s="56"/>
      <c r="P337" s="58"/>
      <c r="Q337" s="1" t="n">
        <f aca="false">$M337-$N337</f>
        <v>0</v>
      </c>
      <c r="R337" s="56"/>
      <c r="T337" s="59" t="s">
        <v>15</v>
      </c>
      <c r="U337" s="1" t="n">
        <f aca="false">$S337-$R337</f>
        <v>0</v>
      </c>
      <c r="V337" s="1" t="n">
        <f aca="false">IF($T337="±",$Q337*2,$Q337)</f>
        <v>0</v>
      </c>
      <c r="W337" s="60" t="str">
        <f aca="false">IFERROR($U337/ABS($V337),"N/A")</f>
        <v>N/A</v>
      </c>
      <c r="X337" s="61" t="str">
        <f aca="false">IF(OR($W337="N/A",$R337="",$S337=""),"N/A",IF($W337&gt;=4,"Not Significant",IF($W337&gt;=2,"Semi-Significant","Significant")))</f>
        <v>N/A</v>
      </c>
      <c r="Z337" s="1" t="str">
        <f aca="false">IF($D337="Z540.1 w/data",0,"")</f>
        <v/>
      </c>
      <c r="AA337" s="1" t="e">
        <f aca="false">$Y337+$Q337+$Z337</f>
        <v>#VALUE!</v>
      </c>
      <c r="AB337" s="1" t="n">
        <f aca="false">$N337+$Q337</f>
        <v>0</v>
      </c>
      <c r="AC337" s="1" t="str">
        <f aca="false">IF($Y337="","",IF(AND($AA337&gt;=$R337,$AA337&lt;=$S337),"Pass","Fail"))</f>
        <v/>
      </c>
      <c r="AD337" s="1" t="str">
        <f aca="false">IF($Y337="","",IF($AA337&gt;$R337,"Pass","Fail"))</f>
        <v/>
      </c>
      <c r="AE337" s="1" t="str">
        <f aca="false">IF($Y337="","",IF($AA337&gt;=$R337,"Pass","Fail"))</f>
        <v/>
      </c>
      <c r="AF337" s="1" t="str">
        <f aca="false">IF($Y337="","",IF($AA337&lt;=$S337,"Pass","Fail"))</f>
        <v/>
      </c>
      <c r="AG337" s="1" t="str">
        <f aca="false">IF($Y337="","",IF($AA337&lt;$S337,"Pass","Fail"))</f>
        <v/>
      </c>
      <c r="AH337" s="23" t="str">
        <f aca="true">INDIRECT(CHOOSE(MATCH($T337,{"±","&gt;","≥","≤","&lt;"},0), "AC", "AD", "AE", "AF", "AG") &amp; ROW())</f>
        <v/>
      </c>
      <c r="AI337" s="56" t="str">
        <f aca="false">IF($X337="Not Significant","No Further Action Required",
IF($AH337="","",
IF(AND($AH337="Pass",$L337="0 - Passed "),"Analysis performed; no further action required.",
IF(AND($AH337="Fail",$L337="1 - Failed "),"Analysis performed; no further action required.",
IF(AND($AH337="Pass",$L337="2 - Limited In Use "),"Analysis performed; no further action required.",
IF(AND($AH337="Fail",$L337="3 - Adjusted "),"Analysis performed; no further action required.",
"Unit fails analysis; TSM determination required."))))))</f>
        <v/>
      </c>
      <c r="AJ337" s="58"/>
    </row>
    <row r="338" customFormat="false" ht="15" hidden="false" customHeight="false" outlineLevel="0" collapsed="false">
      <c r="A338" s="56"/>
      <c r="E338" s="57" t="str">
        <f aca="false">IF(AND($F338="",$G338=""),"",IF($G338="",$F338,HYPERLINK($G338,$F338)))</f>
        <v/>
      </c>
      <c r="H338" s="1" t="str">
        <f aca="false">IF($I338="","None Attached",IF(LEFT($I338,5)="https",HYPERLINK($I338,"Datasheet"),HYPERLINK(_xlfn.CONCAT("https://",$I338),"Datasheet")))</f>
        <v>None Attached</v>
      </c>
      <c r="M338" s="56"/>
      <c r="P338" s="58"/>
      <c r="Q338" s="1" t="n">
        <f aca="false">$M338-$N338</f>
        <v>0</v>
      </c>
      <c r="R338" s="56"/>
      <c r="T338" s="59" t="s">
        <v>15</v>
      </c>
      <c r="U338" s="1" t="n">
        <f aca="false">$S338-$R338</f>
        <v>0</v>
      </c>
      <c r="V338" s="1" t="n">
        <f aca="false">IF($T338="±",$Q338*2,$Q338)</f>
        <v>0</v>
      </c>
      <c r="W338" s="60" t="str">
        <f aca="false">IFERROR($U338/ABS($V338),"N/A")</f>
        <v>N/A</v>
      </c>
      <c r="X338" s="61" t="str">
        <f aca="false">IF(OR($W338="N/A",$R338="",$S338=""),"N/A",IF($W338&gt;=4,"Not Significant",IF($W338&gt;=2,"Semi-Significant","Significant")))</f>
        <v>N/A</v>
      </c>
      <c r="Z338" s="1" t="str">
        <f aca="false">IF($D338="Z540.1 w/data",0,"")</f>
        <v/>
      </c>
      <c r="AA338" s="1" t="e">
        <f aca="false">$Y338+$Q338+$Z338</f>
        <v>#VALUE!</v>
      </c>
      <c r="AB338" s="1" t="n">
        <f aca="false">$N338+$Q338</f>
        <v>0</v>
      </c>
      <c r="AC338" s="1" t="str">
        <f aca="false">IF($Y338="","",IF(AND($AA338&gt;=$R338,$AA338&lt;=$S338),"Pass","Fail"))</f>
        <v/>
      </c>
      <c r="AD338" s="1" t="str">
        <f aca="false">IF($Y338="","",IF($AA338&gt;$R338,"Pass","Fail"))</f>
        <v/>
      </c>
      <c r="AE338" s="1" t="str">
        <f aca="false">IF($Y338="","",IF($AA338&gt;=$R338,"Pass","Fail"))</f>
        <v/>
      </c>
      <c r="AF338" s="1" t="str">
        <f aca="false">IF($Y338="","",IF($AA338&lt;=$S338,"Pass","Fail"))</f>
        <v/>
      </c>
      <c r="AG338" s="1" t="str">
        <f aca="false">IF($Y338="","",IF($AA338&lt;$S338,"Pass","Fail"))</f>
        <v/>
      </c>
      <c r="AH338" s="23" t="str">
        <f aca="true">INDIRECT(CHOOSE(MATCH($T338,{"±","&gt;","≥","≤","&lt;"},0), "AC", "AD", "AE", "AF", "AG") &amp; ROW())</f>
        <v/>
      </c>
      <c r="AI338" s="56" t="str">
        <f aca="false">IF($X338="Not Significant","No Further Action Required",
IF($AH338="","",
IF(AND($AH338="Pass",$L338="0 - Passed "),"Analysis performed; no further action required.",
IF(AND($AH338="Fail",$L338="1 - Failed "),"Analysis performed; no further action required.",
IF(AND($AH338="Pass",$L338="2 - Limited In Use "),"Analysis performed; no further action required.",
IF(AND($AH338="Fail",$L338="3 - Adjusted "),"Analysis performed; no further action required.",
"Unit fails analysis; TSM determination required."))))))</f>
        <v/>
      </c>
      <c r="AJ338" s="58"/>
    </row>
    <row r="339" customFormat="false" ht="15" hidden="false" customHeight="false" outlineLevel="0" collapsed="false">
      <c r="A339" s="56"/>
      <c r="E339" s="57" t="str">
        <f aca="false">IF(AND($F339="",$G339=""),"",IF($G339="",$F339,HYPERLINK($G339,$F339)))</f>
        <v/>
      </c>
      <c r="H339" s="1" t="str">
        <f aca="false">IF($I339="","None Attached",IF(LEFT($I339,5)="https",HYPERLINK($I339,"Datasheet"),HYPERLINK(_xlfn.CONCAT("https://",$I339),"Datasheet")))</f>
        <v>None Attached</v>
      </c>
      <c r="M339" s="56"/>
      <c r="P339" s="58"/>
      <c r="Q339" s="1" t="n">
        <f aca="false">$M339-$N339</f>
        <v>0</v>
      </c>
      <c r="R339" s="56"/>
      <c r="T339" s="59" t="s">
        <v>15</v>
      </c>
      <c r="U339" s="1" t="n">
        <f aca="false">$S339-$R339</f>
        <v>0</v>
      </c>
      <c r="V339" s="1" t="n">
        <f aca="false">IF($T339="±",$Q339*2,$Q339)</f>
        <v>0</v>
      </c>
      <c r="W339" s="60" t="str">
        <f aca="false">IFERROR($U339/ABS($V339),"N/A")</f>
        <v>N/A</v>
      </c>
      <c r="X339" s="61" t="str">
        <f aca="false">IF(OR($W339="N/A",$R339="",$S339=""),"N/A",IF($W339&gt;=4,"Not Significant",IF($W339&gt;=2,"Semi-Significant","Significant")))</f>
        <v>N/A</v>
      </c>
      <c r="Z339" s="1" t="str">
        <f aca="false">IF($D339="Z540.1 w/data",0,"")</f>
        <v/>
      </c>
      <c r="AA339" s="1" t="e">
        <f aca="false">$Y339+$Q339+$Z339</f>
        <v>#VALUE!</v>
      </c>
      <c r="AB339" s="1" t="n">
        <f aca="false">$N339+$Q339</f>
        <v>0</v>
      </c>
      <c r="AC339" s="1" t="str">
        <f aca="false">IF($Y339="","",IF(AND($AA339&gt;=$R339,$AA339&lt;=$S339),"Pass","Fail"))</f>
        <v/>
      </c>
      <c r="AD339" s="1" t="str">
        <f aca="false">IF($Y339="","",IF($AA339&gt;$R339,"Pass","Fail"))</f>
        <v/>
      </c>
      <c r="AE339" s="1" t="str">
        <f aca="false">IF($Y339="","",IF($AA339&gt;=$R339,"Pass","Fail"))</f>
        <v/>
      </c>
      <c r="AF339" s="1" t="str">
        <f aca="false">IF($Y339="","",IF($AA339&lt;=$S339,"Pass","Fail"))</f>
        <v/>
      </c>
      <c r="AG339" s="1" t="str">
        <f aca="false">IF($Y339="","",IF($AA339&lt;$S339,"Pass","Fail"))</f>
        <v/>
      </c>
      <c r="AH339" s="23" t="str">
        <f aca="true">INDIRECT(CHOOSE(MATCH($T339,{"±","&gt;","≥","≤","&lt;"},0), "AC", "AD", "AE", "AF", "AG") &amp; ROW())</f>
        <v/>
      </c>
      <c r="AI339" s="56" t="str">
        <f aca="false">IF($X339="Not Significant","No Further Action Required",
IF($AH339="","",
IF(AND($AH339="Pass",$L339="0 - Passed "),"Analysis performed; no further action required.",
IF(AND($AH339="Fail",$L339="1 - Failed "),"Analysis performed; no further action required.",
IF(AND($AH339="Pass",$L339="2 - Limited In Use "),"Analysis performed; no further action required.",
IF(AND($AH339="Fail",$L339="3 - Adjusted "),"Analysis performed; no further action required.",
"Unit fails analysis; TSM determination required."))))))</f>
        <v/>
      </c>
      <c r="AJ339" s="58"/>
    </row>
    <row r="340" customFormat="false" ht="15" hidden="false" customHeight="false" outlineLevel="0" collapsed="false">
      <c r="A340" s="56"/>
      <c r="E340" s="57" t="str">
        <f aca="false">IF(AND($F340="",$G340=""),"",IF($G340="",$F340,HYPERLINK($G340,$F340)))</f>
        <v/>
      </c>
      <c r="H340" s="1" t="str">
        <f aca="false">IF($I340="","None Attached",IF(LEFT($I340,5)="https",HYPERLINK($I340,"Datasheet"),HYPERLINK(_xlfn.CONCAT("https://",$I340),"Datasheet")))</f>
        <v>None Attached</v>
      </c>
      <c r="M340" s="56"/>
      <c r="P340" s="58"/>
      <c r="Q340" s="1" t="n">
        <f aca="false">$M340-$N340</f>
        <v>0</v>
      </c>
      <c r="R340" s="56"/>
      <c r="T340" s="59" t="s">
        <v>15</v>
      </c>
      <c r="U340" s="1" t="n">
        <f aca="false">$S340-$R340</f>
        <v>0</v>
      </c>
      <c r="V340" s="1" t="n">
        <f aca="false">IF($T340="±",$Q340*2,$Q340)</f>
        <v>0</v>
      </c>
      <c r="W340" s="60" t="str">
        <f aca="false">IFERROR($U340/ABS($V340),"N/A")</f>
        <v>N/A</v>
      </c>
      <c r="X340" s="61" t="str">
        <f aca="false">IF(OR($W340="N/A",$R340="",$S340=""),"N/A",IF($W340&gt;=4,"Not Significant",IF($W340&gt;=2,"Semi-Significant","Significant")))</f>
        <v>N/A</v>
      </c>
      <c r="Z340" s="1" t="str">
        <f aca="false">IF($D340="Z540.1 w/data",0,"")</f>
        <v/>
      </c>
      <c r="AA340" s="1" t="e">
        <f aca="false">$Y340+$Q340+$Z340</f>
        <v>#VALUE!</v>
      </c>
      <c r="AB340" s="1" t="n">
        <f aca="false">$N340+$Q340</f>
        <v>0</v>
      </c>
      <c r="AC340" s="1" t="str">
        <f aca="false">IF($Y340="","",IF(AND($AA340&gt;=$R340,$AA340&lt;=$S340),"Pass","Fail"))</f>
        <v/>
      </c>
      <c r="AD340" s="1" t="str">
        <f aca="false">IF($Y340="","",IF($AA340&gt;$R340,"Pass","Fail"))</f>
        <v/>
      </c>
      <c r="AE340" s="1" t="str">
        <f aca="false">IF($Y340="","",IF($AA340&gt;=$R340,"Pass","Fail"))</f>
        <v/>
      </c>
      <c r="AF340" s="1" t="str">
        <f aca="false">IF($Y340="","",IF($AA340&lt;=$S340,"Pass","Fail"))</f>
        <v/>
      </c>
      <c r="AG340" s="1" t="str">
        <f aca="false">IF($Y340="","",IF($AA340&lt;$S340,"Pass","Fail"))</f>
        <v/>
      </c>
      <c r="AH340" s="23" t="str">
        <f aca="true">INDIRECT(CHOOSE(MATCH($T340,{"±","&gt;","≥","≤","&lt;"},0), "AC", "AD", "AE", "AF", "AG") &amp; ROW())</f>
        <v/>
      </c>
      <c r="AI340" s="56" t="str">
        <f aca="false">IF($X340="Not Significant","No Further Action Required",
IF($AH340="","",
IF(AND($AH340="Pass",$L340="0 - Passed "),"Analysis performed; no further action required.",
IF(AND($AH340="Fail",$L340="1 - Failed "),"Analysis performed; no further action required.",
IF(AND($AH340="Pass",$L340="2 - Limited In Use "),"Analysis performed; no further action required.",
IF(AND($AH340="Fail",$L340="3 - Adjusted "),"Analysis performed; no further action required.",
"Unit fails analysis; TSM determination required."))))))</f>
        <v/>
      </c>
      <c r="AJ340" s="58"/>
    </row>
    <row r="341" customFormat="false" ht="15" hidden="false" customHeight="false" outlineLevel="0" collapsed="false">
      <c r="A341" s="56"/>
      <c r="E341" s="57" t="str">
        <f aca="false">IF(AND($F341="",$G341=""),"",IF($G341="",$F341,HYPERLINK($G341,$F341)))</f>
        <v/>
      </c>
      <c r="H341" s="1" t="str">
        <f aca="false">IF($I341="","None Attached",IF(LEFT($I341,5)="https",HYPERLINK($I341,"Datasheet"),HYPERLINK(_xlfn.CONCAT("https://",$I341),"Datasheet")))</f>
        <v>None Attached</v>
      </c>
      <c r="M341" s="56"/>
      <c r="P341" s="58"/>
      <c r="Q341" s="1" t="n">
        <f aca="false">$M341-$N341</f>
        <v>0</v>
      </c>
      <c r="R341" s="56"/>
      <c r="T341" s="59" t="s">
        <v>15</v>
      </c>
      <c r="U341" s="1" t="n">
        <f aca="false">$S341-$R341</f>
        <v>0</v>
      </c>
      <c r="V341" s="1" t="n">
        <f aca="false">IF($T341="±",$Q341*2,$Q341)</f>
        <v>0</v>
      </c>
      <c r="W341" s="60" t="str">
        <f aca="false">IFERROR($U341/ABS($V341),"N/A")</f>
        <v>N/A</v>
      </c>
      <c r="X341" s="61" t="str">
        <f aca="false">IF(OR($W341="N/A",$R341="",$S341=""),"N/A",IF($W341&gt;=4,"Not Significant",IF($W341&gt;=2,"Semi-Significant","Significant")))</f>
        <v>N/A</v>
      </c>
      <c r="Z341" s="1" t="str">
        <f aca="false">IF($D341="Z540.1 w/data",0,"")</f>
        <v/>
      </c>
      <c r="AA341" s="1" t="e">
        <f aca="false">$Y341+$Q341+$Z341</f>
        <v>#VALUE!</v>
      </c>
      <c r="AB341" s="1" t="n">
        <f aca="false">$N341+$Q341</f>
        <v>0</v>
      </c>
      <c r="AC341" s="1" t="str">
        <f aca="false">IF($Y341="","",IF(AND($AA341&gt;=$R341,$AA341&lt;=$S341),"Pass","Fail"))</f>
        <v/>
      </c>
      <c r="AD341" s="1" t="str">
        <f aca="false">IF($Y341="","",IF($AA341&gt;$R341,"Pass","Fail"))</f>
        <v/>
      </c>
      <c r="AE341" s="1" t="str">
        <f aca="false">IF($Y341="","",IF($AA341&gt;=$R341,"Pass","Fail"))</f>
        <v/>
      </c>
      <c r="AF341" s="1" t="str">
        <f aca="false">IF($Y341="","",IF($AA341&lt;=$S341,"Pass","Fail"))</f>
        <v/>
      </c>
      <c r="AG341" s="1" t="str">
        <f aca="false">IF($Y341="","",IF($AA341&lt;$S341,"Pass","Fail"))</f>
        <v/>
      </c>
      <c r="AH341" s="23" t="str">
        <f aca="true">INDIRECT(CHOOSE(MATCH($T341,{"±","&gt;","≥","≤","&lt;"},0), "AC", "AD", "AE", "AF", "AG") &amp; ROW())</f>
        <v/>
      </c>
      <c r="AI341" s="56" t="str">
        <f aca="false">IF($X341="Not Significant","No Further Action Required",
IF($AH341="","",
IF(AND($AH341="Pass",$L341="0 - Passed "),"Analysis performed; no further action required.",
IF(AND($AH341="Fail",$L341="1 - Failed "),"Analysis performed; no further action required.",
IF(AND($AH341="Pass",$L341="2 - Limited In Use "),"Analysis performed; no further action required.",
IF(AND($AH341="Fail",$L341="3 - Adjusted "),"Analysis performed; no further action required.",
"Unit fails analysis; TSM determination required."))))))</f>
        <v/>
      </c>
      <c r="AJ341" s="58"/>
    </row>
    <row r="342" customFormat="false" ht="15" hidden="false" customHeight="false" outlineLevel="0" collapsed="false">
      <c r="A342" s="56"/>
      <c r="E342" s="57" t="str">
        <f aca="false">IF(AND($F342="",$G342=""),"",IF($G342="",$F342,HYPERLINK($G342,$F342)))</f>
        <v/>
      </c>
      <c r="H342" s="1" t="str">
        <f aca="false">IF($I342="","None Attached",IF(LEFT($I342,5)="https",HYPERLINK($I342,"Datasheet"),HYPERLINK(_xlfn.CONCAT("https://",$I342),"Datasheet")))</f>
        <v>None Attached</v>
      </c>
      <c r="M342" s="56"/>
      <c r="P342" s="58"/>
      <c r="Q342" s="1" t="n">
        <f aca="false">$M342-$N342</f>
        <v>0</v>
      </c>
      <c r="R342" s="56"/>
      <c r="T342" s="59" t="s">
        <v>15</v>
      </c>
      <c r="U342" s="1" t="n">
        <f aca="false">$S342-$R342</f>
        <v>0</v>
      </c>
      <c r="V342" s="1" t="n">
        <f aca="false">IF($T342="±",$Q342*2,$Q342)</f>
        <v>0</v>
      </c>
      <c r="W342" s="60" t="str">
        <f aca="false">IFERROR($U342/ABS($V342),"N/A")</f>
        <v>N/A</v>
      </c>
      <c r="X342" s="61" t="str">
        <f aca="false">IF(OR($W342="N/A",$R342="",$S342=""),"N/A",IF($W342&gt;=4,"Not Significant",IF($W342&gt;=2,"Semi-Significant","Significant")))</f>
        <v>N/A</v>
      </c>
      <c r="Z342" s="1" t="str">
        <f aca="false">IF($D342="Z540.1 w/data",0,"")</f>
        <v/>
      </c>
      <c r="AA342" s="1" t="e">
        <f aca="false">$Y342+$Q342+$Z342</f>
        <v>#VALUE!</v>
      </c>
      <c r="AB342" s="1" t="n">
        <f aca="false">$N342+$Q342</f>
        <v>0</v>
      </c>
      <c r="AC342" s="1" t="str">
        <f aca="false">IF($Y342="","",IF(AND($AA342&gt;=$R342,$AA342&lt;=$S342),"Pass","Fail"))</f>
        <v/>
      </c>
      <c r="AD342" s="1" t="str">
        <f aca="false">IF($Y342="","",IF($AA342&gt;$R342,"Pass","Fail"))</f>
        <v/>
      </c>
      <c r="AE342" s="1" t="str">
        <f aca="false">IF($Y342="","",IF($AA342&gt;=$R342,"Pass","Fail"))</f>
        <v/>
      </c>
      <c r="AF342" s="1" t="str">
        <f aca="false">IF($Y342="","",IF($AA342&lt;=$S342,"Pass","Fail"))</f>
        <v/>
      </c>
      <c r="AG342" s="1" t="str">
        <f aca="false">IF($Y342="","",IF($AA342&lt;$S342,"Pass","Fail"))</f>
        <v/>
      </c>
      <c r="AH342" s="23" t="str">
        <f aca="true">INDIRECT(CHOOSE(MATCH($T342,{"±","&gt;","≥","≤","&lt;"},0), "AC", "AD", "AE", "AF", "AG") &amp; ROW())</f>
        <v/>
      </c>
      <c r="AI342" s="56" t="str">
        <f aca="false">IF($X342="Not Significant","No Further Action Required",
IF($AH342="","",
IF(AND($AH342="Pass",$L342="0 - Passed "),"Analysis performed; no further action required.",
IF(AND($AH342="Fail",$L342="1 - Failed "),"Analysis performed; no further action required.",
IF(AND($AH342="Pass",$L342="2 - Limited In Use "),"Analysis performed; no further action required.",
IF(AND($AH342="Fail",$L342="3 - Adjusted "),"Analysis performed; no further action required.",
"Unit fails analysis; TSM determination required."))))))</f>
        <v/>
      </c>
      <c r="AJ342" s="58"/>
    </row>
    <row r="343" customFormat="false" ht="15" hidden="false" customHeight="false" outlineLevel="0" collapsed="false">
      <c r="A343" s="56"/>
      <c r="E343" s="57" t="str">
        <f aca="false">IF(AND($F343="",$G343=""),"",IF($G343="",$F343,HYPERLINK($G343,$F343)))</f>
        <v/>
      </c>
      <c r="H343" s="1" t="str">
        <f aca="false">IF($I343="","None Attached",IF(LEFT($I343,5)="https",HYPERLINK($I343,"Datasheet"),HYPERLINK(_xlfn.CONCAT("https://",$I343),"Datasheet")))</f>
        <v>None Attached</v>
      </c>
      <c r="M343" s="56"/>
      <c r="P343" s="58"/>
      <c r="Q343" s="1" t="n">
        <f aca="false">$M343-$N343</f>
        <v>0</v>
      </c>
      <c r="R343" s="56"/>
      <c r="T343" s="59" t="s">
        <v>15</v>
      </c>
      <c r="U343" s="1" t="n">
        <f aca="false">$S343-$R343</f>
        <v>0</v>
      </c>
      <c r="V343" s="1" t="n">
        <f aca="false">IF($T343="±",$Q343*2,$Q343)</f>
        <v>0</v>
      </c>
      <c r="W343" s="60" t="str">
        <f aca="false">IFERROR($U343/ABS($V343),"N/A")</f>
        <v>N/A</v>
      </c>
      <c r="X343" s="61" t="str">
        <f aca="false">IF(OR($W343="N/A",$R343="",$S343=""),"N/A",IF($W343&gt;=4,"Not Significant",IF($W343&gt;=2,"Semi-Significant","Significant")))</f>
        <v>N/A</v>
      </c>
      <c r="Z343" s="1" t="str">
        <f aca="false">IF($D343="Z540.1 w/data",0,"")</f>
        <v/>
      </c>
      <c r="AA343" s="1" t="e">
        <f aca="false">$Y343+$Q343+$Z343</f>
        <v>#VALUE!</v>
      </c>
      <c r="AB343" s="1" t="n">
        <f aca="false">$N343+$Q343</f>
        <v>0</v>
      </c>
      <c r="AC343" s="1" t="str">
        <f aca="false">IF($Y343="","",IF(AND($AA343&gt;=$R343,$AA343&lt;=$S343),"Pass","Fail"))</f>
        <v/>
      </c>
      <c r="AD343" s="1" t="str">
        <f aca="false">IF($Y343="","",IF($AA343&gt;$R343,"Pass","Fail"))</f>
        <v/>
      </c>
      <c r="AE343" s="1" t="str">
        <f aca="false">IF($Y343="","",IF($AA343&gt;=$R343,"Pass","Fail"))</f>
        <v/>
      </c>
      <c r="AF343" s="1" t="str">
        <f aca="false">IF($Y343="","",IF($AA343&lt;=$S343,"Pass","Fail"))</f>
        <v/>
      </c>
      <c r="AG343" s="1" t="str">
        <f aca="false">IF($Y343="","",IF($AA343&lt;$S343,"Pass","Fail"))</f>
        <v/>
      </c>
      <c r="AH343" s="23" t="str">
        <f aca="true">INDIRECT(CHOOSE(MATCH($T343,{"±","&gt;","≥","≤","&lt;"},0), "AC", "AD", "AE", "AF", "AG") &amp; ROW())</f>
        <v/>
      </c>
      <c r="AI343" s="56" t="str">
        <f aca="false">IF($X343="Not Significant","No Further Action Required",
IF($AH343="","",
IF(AND($AH343="Pass",$L343="0 - Passed "),"Analysis performed; no further action required.",
IF(AND($AH343="Fail",$L343="1 - Failed "),"Analysis performed; no further action required.",
IF(AND($AH343="Pass",$L343="2 - Limited In Use "),"Analysis performed; no further action required.",
IF(AND($AH343="Fail",$L343="3 - Adjusted "),"Analysis performed; no further action required.",
"Unit fails analysis; TSM determination required."))))))</f>
        <v/>
      </c>
      <c r="AJ343" s="58"/>
    </row>
    <row r="344" customFormat="false" ht="15" hidden="false" customHeight="false" outlineLevel="0" collapsed="false">
      <c r="A344" s="56"/>
      <c r="E344" s="57" t="str">
        <f aca="false">IF(AND($F344="",$G344=""),"",IF($G344="",$F344,HYPERLINK($G344,$F344)))</f>
        <v/>
      </c>
      <c r="H344" s="1" t="str">
        <f aca="false">IF($I344="","None Attached",IF(LEFT($I344,5)="https",HYPERLINK($I344,"Datasheet"),HYPERLINK(_xlfn.CONCAT("https://",$I344),"Datasheet")))</f>
        <v>None Attached</v>
      </c>
      <c r="M344" s="56"/>
      <c r="P344" s="58"/>
      <c r="Q344" s="1" t="n">
        <f aca="false">$M344-$N344</f>
        <v>0</v>
      </c>
      <c r="R344" s="56"/>
      <c r="T344" s="59" t="s">
        <v>15</v>
      </c>
      <c r="U344" s="1" t="n">
        <f aca="false">$S344-$R344</f>
        <v>0</v>
      </c>
      <c r="V344" s="1" t="n">
        <f aca="false">IF($T344="±",$Q344*2,$Q344)</f>
        <v>0</v>
      </c>
      <c r="W344" s="60" t="str">
        <f aca="false">IFERROR($U344/ABS($V344),"N/A")</f>
        <v>N/A</v>
      </c>
      <c r="X344" s="61" t="str">
        <f aca="false">IF(OR($W344="N/A",$R344="",$S344=""),"N/A",IF($W344&gt;=4,"Not Significant",IF($W344&gt;=2,"Semi-Significant","Significant")))</f>
        <v>N/A</v>
      </c>
      <c r="Z344" s="1" t="str">
        <f aca="false">IF($D344="Z540.1 w/data",0,"")</f>
        <v/>
      </c>
      <c r="AA344" s="1" t="e">
        <f aca="false">$Y344+$Q344+$Z344</f>
        <v>#VALUE!</v>
      </c>
      <c r="AB344" s="1" t="n">
        <f aca="false">$N344+$Q344</f>
        <v>0</v>
      </c>
      <c r="AC344" s="1" t="str">
        <f aca="false">IF($Y344="","",IF(AND($AA344&gt;=$R344,$AA344&lt;=$S344),"Pass","Fail"))</f>
        <v/>
      </c>
      <c r="AD344" s="1" t="str">
        <f aca="false">IF($Y344="","",IF($AA344&gt;$R344,"Pass","Fail"))</f>
        <v/>
      </c>
      <c r="AE344" s="1" t="str">
        <f aca="false">IF($Y344="","",IF($AA344&gt;=$R344,"Pass","Fail"))</f>
        <v/>
      </c>
      <c r="AF344" s="1" t="str">
        <f aca="false">IF($Y344="","",IF($AA344&lt;=$S344,"Pass","Fail"))</f>
        <v/>
      </c>
      <c r="AG344" s="1" t="str">
        <f aca="false">IF($Y344="","",IF($AA344&lt;$S344,"Pass","Fail"))</f>
        <v/>
      </c>
      <c r="AH344" s="23" t="str">
        <f aca="true">INDIRECT(CHOOSE(MATCH($T344,{"±","&gt;","≥","≤","&lt;"},0), "AC", "AD", "AE", "AF", "AG") &amp; ROW())</f>
        <v/>
      </c>
      <c r="AI344" s="56" t="str">
        <f aca="false">IF($X344="Not Significant","No Further Action Required",
IF($AH344="","",
IF(AND($AH344="Pass",$L344="0 - Passed "),"Analysis performed; no further action required.",
IF(AND($AH344="Fail",$L344="1 - Failed "),"Analysis performed; no further action required.",
IF(AND($AH344="Pass",$L344="2 - Limited In Use "),"Analysis performed; no further action required.",
IF(AND($AH344="Fail",$L344="3 - Adjusted "),"Analysis performed; no further action required.",
"Unit fails analysis; TSM determination required."))))))</f>
        <v/>
      </c>
      <c r="AJ344" s="58"/>
    </row>
    <row r="345" customFormat="false" ht="15" hidden="false" customHeight="false" outlineLevel="0" collapsed="false">
      <c r="A345" s="56"/>
      <c r="E345" s="57" t="str">
        <f aca="false">IF(AND($F345="",$G345=""),"",IF($G345="",$F345,HYPERLINK($G345,$F345)))</f>
        <v/>
      </c>
      <c r="H345" s="1" t="str">
        <f aca="false">IF($I345="","None Attached",IF(LEFT($I345,5)="https",HYPERLINK($I345,"Datasheet"),HYPERLINK(_xlfn.CONCAT("https://",$I345),"Datasheet")))</f>
        <v>None Attached</v>
      </c>
      <c r="M345" s="56"/>
      <c r="P345" s="58"/>
      <c r="Q345" s="1" t="n">
        <f aca="false">$M345-$N345</f>
        <v>0</v>
      </c>
      <c r="R345" s="56"/>
      <c r="T345" s="59" t="s">
        <v>15</v>
      </c>
      <c r="U345" s="1" t="n">
        <f aca="false">$S345-$R345</f>
        <v>0</v>
      </c>
      <c r="V345" s="1" t="n">
        <f aca="false">IF($T345="±",$Q345*2,$Q345)</f>
        <v>0</v>
      </c>
      <c r="W345" s="60" t="str">
        <f aca="false">IFERROR($U345/ABS($V345),"N/A")</f>
        <v>N/A</v>
      </c>
      <c r="X345" s="61" t="str">
        <f aca="false">IF(OR($W345="N/A",$R345="",$S345=""),"N/A",IF($W345&gt;=4,"Not Significant",IF($W345&gt;=2,"Semi-Significant","Significant")))</f>
        <v>N/A</v>
      </c>
      <c r="Z345" s="1" t="str">
        <f aca="false">IF($D345="Z540.1 w/data",0,"")</f>
        <v/>
      </c>
      <c r="AA345" s="1" t="e">
        <f aca="false">$Y345+$Q345+$Z345</f>
        <v>#VALUE!</v>
      </c>
      <c r="AB345" s="1" t="n">
        <f aca="false">$N345+$Q345</f>
        <v>0</v>
      </c>
      <c r="AC345" s="1" t="str">
        <f aca="false">IF($Y345="","",IF(AND($AA345&gt;=$R345,$AA345&lt;=$S345),"Pass","Fail"))</f>
        <v/>
      </c>
      <c r="AD345" s="1" t="str">
        <f aca="false">IF($Y345="","",IF($AA345&gt;$R345,"Pass","Fail"))</f>
        <v/>
      </c>
      <c r="AE345" s="1" t="str">
        <f aca="false">IF($Y345="","",IF($AA345&gt;=$R345,"Pass","Fail"))</f>
        <v/>
      </c>
      <c r="AF345" s="1" t="str">
        <f aca="false">IF($Y345="","",IF($AA345&lt;=$S345,"Pass","Fail"))</f>
        <v/>
      </c>
      <c r="AG345" s="1" t="str">
        <f aca="false">IF($Y345="","",IF($AA345&lt;$S345,"Pass","Fail"))</f>
        <v/>
      </c>
      <c r="AH345" s="23" t="str">
        <f aca="true">INDIRECT(CHOOSE(MATCH($T345,{"±","&gt;","≥","≤","&lt;"},0), "AC", "AD", "AE", "AF", "AG") &amp; ROW())</f>
        <v/>
      </c>
      <c r="AI345" s="56" t="str">
        <f aca="false">IF($X345="Not Significant","No Further Action Required",
IF($AH345="","",
IF(AND($AH345="Pass",$L345="0 - Passed "),"Analysis performed; no further action required.",
IF(AND($AH345="Fail",$L345="1 - Failed "),"Analysis performed; no further action required.",
IF(AND($AH345="Pass",$L345="2 - Limited In Use "),"Analysis performed; no further action required.",
IF(AND($AH345="Fail",$L345="3 - Adjusted "),"Analysis performed; no further action required.",
"Unit fails analysis; TSM determination required."))))))</f>
        <v/>
      </c>
      <c r="AJ345" s="58"/>
    </row>
    <row r="346" customFormat="false" ht="15" hidden="false" customHeight="false" outlineLevel="0" collapsed="false">
      <c r="A346" s="56"/>
      <c r="E346" s="57" t="str">
        <f aca="false">IF(AND($F346="",$G346=""),"",IF($G346="",$F346,HYPERLINK($G346,$F346)))</f>
        <v/>
      </c>
      <c r="H346" s="1" t="str">
        <f aca="false">IF($I346="","None Attached",IF(LEFT($I346,5)="https",HYPERLINK($I346,"Datasheet"),HYPERLINK(_xlfn.CONCAT("https://",$I346),"Datasheet")))</f>
        <v>None Attached</v>
      </c>
      <c r="M346" s="56"/>
      <c r="P346" s="58"/>
      <c r="Q346" s="1" t="n">
        <f aca="false">$M346-$N346</f>
        <v>0</v>
      </c>
      <c r="R346" s="56"/>
      <c r="T346" s="59" t="s">
        <v>15</v>
      </c>
      <c r="U346" s="1" t="n">
        <f aca="false">$S346-$R346</f>
        <v>0</v>
      </c>
      <c r="V346" s="1" t="n">
        <f aca="false">IF($T346="±",$Q346*2,$Q346)</f>
        <v>0</v>
      </c>
      <c r="W346" s="60" t="str">
        <f aca="false">IFERROR($U346/ABS($V346),"N/A")</f>
        <v>N/A</v>
      </c>
      <c r="X346" s="61" t="str">
        <f aca="false">IF(OR($W346="N/A",$R346="",$S346=""),"N/A",IF($W346&gt;=4,"Not Significant",IF($W346&gt;=2,"Semi-Significant","Significant")))</f>
        <v>N/A</v>
      </c>
      <c r="Z346" s="1" t="str">
        <f aca="false">IF($D346="Z540.1 w/data",0,"")</f>
        <v/>
      </c>
      <c r="AA346" s="1" t="e">
        <f aca="false">$Y346+$Q346+$Z346</f>
        <v>#VALUE!</v>
      </c>
      <c r="AB346" s="1" t="n">
        <f aca="false">$N346+$Q346</f>
        <v>0</v>
      </c>
      <c r="AC346" s="1" t="str">
        <f aca="false">IF($Y346="","",IF(AND($AA346&gt;=$R346,$AA346&lt;=$S346),"Pass","Fail"))</f>
        <v/>
      </c>
      <c r="AD346" s="1" t="str">
        <f aca="false">IF($Y346="","",IF($AA346&gt;$R346,"Pass","Fail"))</f>
        <v/>
      </c>
      <c r="AE346" s="1" t="str">
        <f aca="false">IF($Y346="","",IF($AA346&gt;=$R346,"Pass","Fail"))</f>
        <v/>
      </c>
      <c r="AF346" s="1" t="str">
        <f aca="false">IF($Y346="","",IF($AA346&lt;=$S346,"Pass","Fail"))</f>
        <v/>
      </c>
      <c r="AG346" s="1" t="str">
        <f aca="false">IF($Y346="","",IF($AA346&lt;$S346,"Pass","Fail"))</f>
        <v/>
      </c>
      <c r="AH346" s="23" t="str">
        <f aca="true">INDIRECT(CHOOSE(MATCH($T346,{"±","&gt;","≥","≤","&lt;"},0), "AC", "AD", "AE", "AF", "AG") &amp; ROW())</f>
        <v/>
      </c>
      <c r="AI346" s="56" t="str">
        <f aca="false">IF($X346="Not Significant","No Further Action Required",
IF($AH346="","",
IF(AND($AH346="Pass",$L346="0 - Passed "),"Analysis performed; no further action required.",
IF(AND($AH346="Fail",$L346="1 - Failed "),"Analysis performed; no further action required.",
IF(AND($AH346="Pass",$L346="2 - Limited In Use "),"Analysis performed; no further action required.",
IF(AND($AH346="Fail",$L346="3 - Adjusted "),"Analysis performed; no further action required.",
"Unit fails analysis; TSM determination required."))))))</f>
        <v/>
      </c>
      <c r="AJ346" s="58"/>
    </row>
    <row r="347" customFormat="false" ht="15" hidden="false" customHeight="false" outlineLevel="0" collapsed="false">
      <c r="A347" s="56"/>
      <c r="E347" s="57" t="str">
        <f aca="false">IF(AND($F347="",$G347=""),"",IF($G347="",$F347,HYPERLINK($G347,$F347)))</f>
        <v/>
      </c>
      <c r="H347" s="1" t="str">
        <f aca="false">IF($I347="","None Attached",IF(LEFT($I347,5)="https",HYPERLINK($I347,"Datasheet"),HYPERLINK(_xlfn.CONCAT("https://",$I347),"Datasheet")))</f>
        <v>None Attached</v>
      </c>
      <c r="M347" s="56"/>
      <c r="P347" s="58"/>
      <c r="Q347" s="1" t="n">
        <f aca="false">$M347-$N347</f>
        <v>0</v>
      </c>
      <c r="R347" s="56"/>
      <c r="T347" s="59" t="s">
        <v>15</v>
      </c>
      <c r="U347" s="1" t="n">
        <f aca="false">$S347-$R347</f>
        <v>0</v>
      </c>
      <c r="V347" s="1" t="n">
        <f aca="false">IF($T347="±",$Q347*2,$Q347)</f>
        <v>0</v>
      </c>
      <c r="W347" s="60" t="str">
        <f aca="false">IFERROR($U347/ABS($V347),"N/A")</f>
        <v>N/A</v>
      </c>
      <c r="X347" s="61" t="str">
        <f aca="false">IF(OR($W347="N/A",$R347="",$S347=""),"N/A",IF($W347&gt;=4,"Not Significant",IF($W347&gt;=2,"Semi-Significant","Significant")))</f>
        <v>N/A</v>
      </c>
      <c r="Z347" s="1" t="str">
        <f aca="false">IF($D347="Z540.1 w/data",0,"")</f>
        <v/>
      </c>
      <c r="AA347" s="1" t="e">
        <f aca="false">$Y347+$Q347+$Z347</f>
        <v>#VALUE!</v>
      </c>
      <c r="AB347" s="1" t="n">
        <f aca="false">$N347+$Q347</f>
        <v>0</v>
      </c>
      <c r="AC347" s="1" t="str">
        <f aca="false">IF($Y347="","",IF(AND($AA347&gt;=$R347,$AA347&lt;=$S347),"Pass","Fail"))</f>
        <v/>
      </c>
      <c r="AD347" s="1" t="str">
        <f aca="false">IF($Y347="","",IF($AA347&gt;$R347,"Pass","Fail"))</f>
        <v/>
      </c>
      <c r="AE347" s="1" t="str">
        <f aca="false">IF($Y347="","",IF($AA347&gt;=$R347,"Pass","Fail"))</f>
        <v/>
      </c>
      <c r="AF347" s="1" t="str">
        <f aca="false">IF($Y347="","",IF($AA347&lt;=$S347,"Pass","Fail"))</f>
        <v/>
      </c>
      <c r="AG347" s="1" t="str">
        <f aca="false">IF($Y347="","",IF($AA347&lt;$S347,"Pass","Fail"))</f>
        <v/>
      </c>
      <c r="AH347" s="23" t="str">
        <f aca="true">INDIRECT(CHOOSE(MATCH($T347,{"±","&gt;","≥","≤","&lt;"},0), "AC", "AD", "AE", "AF", "AG") &amp; ROW())</f>
        <v/>
      </c>
      <c r="AI347" s="56" t="str">
        <f aca="false">IF($X347="Not Significant","No Further Action Required",
IF($AH347="","",
IF(AND($AH347="Pass",$L347="0 - Passed "),"Analysis performed; no further action required.",
IF(AND($AH347="Fail",$L347="1 - Failed "),"Analysis performed; no further action required.",
IF(AND($AH347="Pass",$L347="2 - Limited In Use "),"Analysis performed; no further action required.",
IF(AND($AH347="Fail",$L347="3 - Adjusted "),"Analysis performed; no further action required.",
"Unit fails analysis; TSM determination required."))))))</f>
        <v/>
      </c>
      <c r="AJ347" s="58"/>
    </row>
    <row r="348" customFormat="false" ht="15" hidden="false" customHeight="false" outlineLevel="0" collapsed="false">
      <c r="A348" s="56"/>
      <c r="E348" s="57" t="str">
        <f aca="false">IF(AND($F348="",$G348=""),"",IF($G348="",$F348,HYPERLINK($G348,$F348)))</f>
        <v/>
      </c>
      <c r="H348" s="1" t="str">
        <f aca="false">IF($I348="","None Attached",IF(LEFT($I348,5)="https",HYPERLINK($I348,"Datasheet"),HYPERLINK(_xlfn.CONCAT("https://",$I348),"Datasheet")))</f>
        <v>None Attached</v>
      </c>
      <c r="M348" s="56"/>
      <c r="P348" s="58"/>
      <c r="Q348" s="1" t="n">
        <f aca="false">$M348-$N348</f>
        <v>0</v>
      </c>
      <c r="R348" s="56"/>
      <c r="T348" s="59" t="s">
        <v>15</v>
      </c>
      <c r="U348" s="1" t="n">
        <f aca="false">$S348-$R348</f>
        <v>0</v>
      </c>
      <c r="V348" s="1" t="n">
        <f aca="false">IF($T348="±",$Q348*2,$Q348)</f>
        <v>0</v>
      </c>
      <c r="W348" s="60" t="str">
        <f aca="false">IFERROR($U348/ABS($V348),"N/A")</f>
        <v>N/A</v>
      </c>
      <c r="X348" s="61" t="str">
        <f aca="false">IF(OR($W348="N/A",$R348="",$S348=""),"N/A",IF($W348&gt;=4,"Not Significant",IF($W348&gt;=2,"Semi-Significant","Significant")))</f>
        <v>N/A</v>
      </c>
      <c r="Z348" s="1" t="str">
        <f aca="false">IF($D348="Z540.1 w/data",0,"")</f>
        <v/>
      </c>
      <c r="AA348" s="1" t="e">
        <f aca="false">$Y348+$Q348+$Z348</f>
        <v>#VALUE!</v>
      </c>
      <c r="AB348" s="1" t="n">
        <f aca="false">$N348+$Q348</f>
        <v>0</v>
      </c>
      <c r="AC348" s="1" t="str">
        <f aca="false">IF($Y348="","",IF(AND($AA348&gt;=$R348,$AA348&lt;=$S348),"Pass","Fail"))</f>
        <v/>
      </c>
      <c r="AD348" s="1" t="str">
        <f aca="false">IF($Y348="","",IF($AA348&gt;$R348,"Pass","Fail"))</f>
        <v/>
      </c>
      <c r="AE348" s="1" t="str">
        <f aca="false">IF($Y348="","",IF($AA348&gt;=$R348,"Pass","Fail"))</f>
        <v/>
      </c>
      <c r="AF348" s="1" t="str">
        <f aca="false">IF($Y348="","",IF($AA348&lt;=$S348,"Pass","Fail"))</f>
        <v/>
      </c>
      <c r="AG348" s="1" t="str">
        <f aca="false">IF($Y348="","",IF($AA348&lt;$S348,"Pass","Fail"))</f>
        <v/>
      </c>
      <c r="AH348" s="23" t="str">
        <f aca="true">INDIRECT(CHOOSE(MATCH($T348,{"±","&gt;","≥","≤","&lt;"},0), "AC", "AD", "AE", "AF", "AG") &amp; ROW())</f>
        <v/>
      </c>
      <c r="AI348" s="56" t="str">
        <f aca="false">IF($X348="Not Significant","No Further Action Required",
IF($AH348="","",
IF(AND($AH348="Pass",$L348="0 - Passed "),"Analysis performed; no further action required.",
IF(AND($AH348="Fail",$L348="1 - Failed "),"Analysis performed; no further action required.",
IF(AND($AH348="Pass",$L348="2 - Limited In Use "),"Analysis performed; no further action required.",
IF(AND($AH348="Fail",$L348="3 - Adjusted "),"Analysis performed; no further action required.",
"Unit fails analysis; TSM determination required."))))))</f>
        <v/>
      </c>
      <c r="AJ348" s="58"/>
    </row>
    <row r="349" customFormat="false" ht="15" hidden="false" customHeight="false" outlineLevel="0" collapsed="false">
      <c r="A349" s="56"/>
      <c r="E349" s="57" t="str">
        <f aca="false">IF(AND($F349="",$G349=""),"",IF($G349="",$F349,HYPERLINK($G349,$F349)))</f>
        <v/>
      </c>
      <c r="H349" s="1" t="str">
        <f aca="false">IF($I349="","None Attached",IF(LEFT($I349,5)="https",HYPERLINK($I349,"Datasheet"),HYPERLINK(_xlfn.CONCAT("https://",$I349),"Datasheet")))</f>
        <v>None Attached</v>
      </c>
      <c r="M349" s="56"/>
      <c r="P349" s="58"/>
      <c r="Q349" s="1" t="n">
        <f aca="false">$M349-$N349</f>
        <v>0</v>
      </c>
      <c r="R349" s="56"/>
      <c r="T349" s="59" t="s">
        <v>15</v>
      </c>
      <c r="U349" s="1" t="n">
        <f aca="false">$S349-$R349</f>
        <v>0</v>
      </c>
      <c r="V349" s="1" t="n">
        <f aca="false">IF($T349="±",$Q349*2,$Q349)</f>
        <v>0</v>
      </c>
      <c r="W349" s="60" t="str">
        <f aca="false">IFERROR($U349/ABS($V349),"N/A")</f>
        <v>N/A</v>
      </c>
      <c r="X349" s="61" t="str">
        <f aca="false">IF(OR($W349="N/A",$R349="",$S349=""),"N/A",IF($W349&gt;=4,"Not Significant",IF($W349&gt;=2,"Semi-Significant","Significant")))</f>
        <v>N/A</v>
      </c>
      <c r="Z349" s="1" t="str">
        <f aca="false">IF($D349="Z540.1 w/data",0,"")</f>
        <v/>
      </c>
      <c r="AA349" s="1" t="e">
        <f aca="false">$Y349+$Q349+$Z349</f>
        <v>#VALUE!</v>
      </c>
      <c r="AB349" s="1" t="n">
        <f aca="false">$N349+$Q349</f>
        <v>0</v>
      </c>
      <c r="AC349" s="1" t="str">
        <f aca="false">IF($Y349="","",IF(AND($AA349&gt;=$R349,$AA349&lt;=$S349),"Pass","Fail"))</f>
        <v/>
      </c>
      <c r="AD349" s="1" t="str">
        <f aca="false">IF($Y349="","",IF($AA349&gt;$R349,"Pass","Fail"))</f>
        <v/>
      </c>
      <c r="AE349" s="1" t="str">
        <f aca="false">IF($Y349="","",IF($AA349&gt;=$R349,"Pass","Fail"))</f>
        <v/>
      </c>
      <c r="AF349" s="1" t="str">
        <f aca="false">IF($Y349="","",IF($AA349&lt;=$S349,"Pass","Fail"))</f>
        <v/>
      </c>
      <c r="AG349" s="1" t="str">
        <f aca="false">IF($Y349="","",IF($AA349&lt;$S349,"Pass","Fail"))</f>
        <v/>
      </c>
      <c r="AH349" s="23" t="str">
        <f aca="true">INDIRECT(CHOOSE(MATCH($T349,{"±","&gt;","≥","≤","&lt;"},0), "AC", "AD", "AE", "AF", "AG") &amp; ROW())</f>
        <v/>
      </c>
      <c r="AI349" s="56" t="str">
        <f aca="false">IF($X349="Not Significant","No Further Action Required",
IF($AH349="","",
IF(AND($AH349="Pass",$L349="0 - Passed "),"Analysis performed; no further action required.",
IF(AND($AH349="Fail",$L349="1 - Failed "),"Analysis performed; no further action required.",
IF(AND($AH349="Pass",$L349="2 - Limited In Use "),"Analysis performed; no further action required.",
IF(AND($AH349="Fail",$L349="3 - Adjusted "),"Analysis performed; no further action required.",
"Unit fails analysis; TSM determination required."))))))</f>
        <v/>
      </c>
      <c r="AJ349" s="58"/>
    </row>
    <row r="350" customFormat="false" ht="15" hidden="false" customHeight="false" outlineLevel="0" collapsed="false">
      <c r="A350" s="56"/>
      <c r="E350" s="57" t="str">
        <f aca="false">IF(AND($F350="",$G350=""),"",IF($G350="",$F350,HYPERLINK($G350,$F350)))</f>
        <v/>
      </c>
      <c r="H350" s="1" t="str">
        <f aca="false">IF($I350="","None Attached",IF(LEFT($I350,5)="https",HYPERLINK($I350,"Datasheet"),HYPERLINK(_xlfn.CONCAT("https://",$I350),"Datasheet")))</f>
        <v>None Attached</v>
      </c>
      <c r="M350" s="56"/>
      <c r="P350" s="58"/>
      <c r="Q350" s="1" t="n">
        <f aca="false">$M350-$N350</f>
        <v>0</v>
      </c>
      <c r="R350" s="56"/>
      <c r="T350" s="59" t="s">
        <v>15</v>
      </c>
      <c r="U350" s="1" t="n">
        <f aca="false">$S350-$R350</f>
        <v>0</v>
      </c>
      <c r="V350" s="1" t="n">
        <f aca="false">IF($T350="±",$Q350*2,$Q350)</f>
        <v>0</v>
      </c>
      <c r="W350" s="60" t="str">
        <f aca="false">IFERROR($U350/ABS($V350),"N/A")</f>
        <v>N/A</v>
      </c>
      <c r="X350" s="61" t="str">
        <f aca="false">IF(OR($W350="N/A",$R350="",$S350=""),"N/A",IF($W350&gt;=4,"Not Significant",IF($W350&gt;=2,"Semi-Significant","Significant")))</f>
        <v>N/A</v>
      </c>
      <c r="Z350" s="1" t="str">
        <f aca="false">IF($D350="Z540.1 w/data",0,"")</f>
        <v/>
      </c>
      <c r="AA350" s="1" t="e">
        <f aca="false">$Y350+$Q350+$Z350</f>
        <v>#VALUE!</v>
      </c>
      <c r="AB350" s="1" t="n">
        <f aca="false">$N350+$Q350</f>
        <v>0</v>
      </c>
      <c r="AC350" s="1" t="str">
        <f aca="false">IF($Y350="","",IF(AND($AA350&gt;=$R350,$AA350&lt;=$S350),"Pass","Fail"))</f>
        <v/>
      </c>
      <c r="AD350" s="1" t="str">
        <f aca="false">IF($Y350="","",IF($AA350&gt;$R350,"Pass","Fail"))</f>
        <v/>
      </c>
      <c r="AE350" s="1" t="str">
        <f aca="false">IF($Y350="","",IF($AA350&gt;=$R350,"Pass","Fail"))</f>
        <v/>
      </c>
      <c r="AF350" s="1" t="str">
        <f aca="false">IF($Y350="","",IF($AA350&lt;=$S350,"Pass","Fail"))</f>
        <v/>
      </c>
      <c r="AG350" s="1" t="str">
        <f aca="false">IF($Y350="","",IF($AA350&lt;$S350,"Pass","Fail"))</f>
        <v/>
      </c>
      <c r="AH350" s="23" t="str">
        <f aca="true">INDIRECT(CHOOSE(MATCH($T350,{"±","&gt;","≥","≤","&lt;"},0), "AC", "AD", "AE", "AF", "AG") &amp; ROW())</f>
        <v/>
      </c>
      <c r="AI350" s="56" t="str">
        <f aca="false">IF($X350="Not Significant","No Further Action Required",
IF($AH350="","",
IF(AND($AH350="Pass",$L350="0 - Passed "),"Analysis performed; no further action required.",
IF(AND($AH350="Fail",$L350="1 - Failed "),"Analysis performed; no further action required.",
IF(AND($AH350="Pass",$L350="2 - Limited In Use "),"Analysis performed; no further action required.",
IF(AND($AH350="Fail",$L350="3 - Adjusted "),"Analysis performed; no further action required.",
"Unit fails analysis; TSM determination required."))))))</f>
        <v/>
      </c>
      <c r="AJ350" s="58"/>
    </row>
    <row r="351" customFormat="false" ht="15" hidden="false" customHeight="false" outlineLevel="0" collapsed="false">
      <c r="A351" s="56"/>
      <c r="E351" s="57" t="str">
        <f aca="false">IF(AND($F351="",$G351=""),"",IF($G351="",$F351,HYPERLINK($G351,$F351)))</f>
        <v/>
      </c>
      <c r="H351" s="1" t="str">
        <f aca="false">IF($I351="","None Attached",IF(LEFT($I351,5)="https",HYPERLINK($I351,"Datasheet"),HYPERLINK(_xlfn.CONCAT("https://",$I351),"Datasheet")))</f>
        <v>None Attached</v>
      </c>
      <c r="M351" s="56"/>
      <c r="P351" s="58"/>
      <c r="Q351" s="1" t="n">
        <f aca="false">$M351-$N351</f>
        <v>0</v>
      </c>
      <c r="R351" s="56"/>
      <c r="T351" s="59" t="s">
        <v>15</v>
      </c>
      <c r="U351" s="1" t="n">
        <f aca="false">$S351-$R351</f>
        <v>0</v>
      </c>
      <c r="V351" s="1" t="n">
        <f aca="false">IF($T351="±",$Q351*2,$Q351)</f>
        <v>0</v>
      </c>
      <c r="W351" s="60" t="str">
        <f aca="false">IFERROR($U351/ABS($V351),"N/A")</f>
        <v>N/A</v>
      </c>
      <c r="X351" s="61" t="str">
        <f aca="false">IF(OR($W351="N/A",$R351="",$S351=""),"N/A",IF($W351&gt;=4,"Not Significant",IF($W351&gt;=2,"Semi-Significant","Significant")))</f>
        <v>N/A</v>
      </c>
      <c r="Z351" s="1" t="str">
        <f aca="false">IF($D351="Z540.1 w/data",0,"")</f>
        <v/>
      </c>
      <c r="AA351" s="1" t="e">
        <f aca="false">$Y351+$Q351+$Z351</f>
        <v>#VALUE!</v>
      </c>
      <c r="AB351" s="1" t="n">
        <f aca="false">$N351+$Q351</f>
        <v>0</v>
      </c>
      <c r="AC351" s="1" t="str">
        <f aca="false">IF($Y351="","",IF(AND($AA351&gt;=$R351,$AA351&lt;=$S351),"Pass","Fail"))</f>
        <v/>
      </c>
      <c r="AD351" s="1" t="str">
        <f aca="false">IF($Y351="","",IF($AA351&gt;$R351,"Pass","Fail"))</f>
        <v/>
      </c>
      <c r="AE351" s="1" t="str">
        <f aca="false">IF($Y351="","",IF($AA351&gt;=$R351,"Pass","Fail"))</f>
        <v/>
      </c>
      <c r="AF351" s="1" t="str">
        <f aca="false">IF($Y351="","",IF($AA351&lt;=$S351,"Pass","Fail"))</f>
        <v/>
      </c>
      <c r="AG351" s="1" t="str">
        <f aca="false">IF($Y351="","",IF($AA351&lt;$S351,"Pass","Fail"))</f>
        <v/>
      </c>
      <c r="AH351" s="23" t="str">
        <f aca="true">INDIRECT(CHOOSE(MATCH($T351,{"±","&gt;","≥","≤","&lt;"},0), "AC", "AD", "AE", "AF", "AG") &amp; ROW())</f>
        <v/>
      </c>
      <c r="AI351" s="56" t="str">
        <f aca="false">IF($X351="Not Significant","No Further Action Required",
IF($AH351="","",
IF(AND($AH351="Pass",$L351="0 - Passed "),"Analysis performed; no further action required.",
IF(AND($AH351="Fail",$L351="1 - Failed "),"Analysis performed; no further action required.",
IF(AND($AH351="Pass",$L351="2 - Limited In Use "),"Analysis performed; no further action required.",
IF(AND($AH351="Fail",$L351="3 - Adjusted "),"Analysis performed; no further action required.",
"Unit fails analysis; TSM determination required."))))))</f>
        <v/>
      </c>
      <c r="AJ351" s="58"/>
    </row>
    <row r="352" customFormat="false" ht="15" hidden="false" customHeight="false" outlineLevel="0" collapsed="false">
      <c r="A352" s="56"/>
      <c r="E352" s="57" t="str">
        <f aca="false">IF(AND($F352="",$G352=""),"",IF($G352="",$F352,HYPERLINK($G352,$F352)))</f>
        <v/>
      </c>
      <c r="H352" s="1" t="str">
        <f aca="false">IF($I352="","None Attached",IF(LEFT($I352,5)="https",HYPERLINK($I352,"Datasheet"),HYPERLINK(_xlfn.CONCAT("https://",$I352),"Datasheet")))</f>
        <v>None Attached</v>
      </c>
      <c r="M352" s="56"/>
      <c r="P352" s="58"/>
      <c r="Q352" s="1" t="n">
        <f aca="false">$M352-$N352</f>
        <v>0</v>
      </c>
      <c r="R352" s="56"/>
      <c r="T352" s="59" t="s">
        <v>15</v>
      </c>
      <c r="U352" s="1" t="n">
        <f aca="false">$S352-$R352</f>
        <v>0</v>
      </c>
      <c r="V352" s="1" t="n">
        <f aca="false">IF($T352="±",$Q352*2,$Q352)</f>
        <v>0</v>
      </c>
      <c r="W352" s="60" t="str">
        <f aca="false">IFERROR($U352/ABS($V352),"N/A")</f>
        <v>N/A</v>
      </c>
      <c r="X352" s="61" t="str">
        <f aca="false">IF(OR($W352="N/A",$R352="",$S352=""),"N/A",IF($W352&gt;=4,"Not Significant",IF($W352&gt;=2,"Semi-Significant","Significant")))</f>
        <v>N/A</v>
      </c>
      <c r="Z352" s="1" t="str">
        <f aca="false">IF($D352="Z540.1 w/data",0,"")</f>
        <v/>
      </c>
      <c r="AA352" s="1" t="e">
        <f aca="false">$Y352+$Q352+$Z352</f>
        <v>#VALUE!</v>
      </c>
      <c r="AB352" s="1" t="n">
        <f aca="false">$N352+$Q352</f>
        <v>0</v>
      </c>
      <c r="AC352" s="1" t="str">
        <f aca="false">IF($Y352="","",IF(AND($AA352&gt;=$R352,$AA352&lt;=$S352),"Pass","Fail"))</f>
        <v/>
      </c>
      <c r="AD352" s="1" t="str">
        <f aca="false">IF($Y352="","",IF($AA352&gt;$R352,"Pass","Fail"))</f>
        <v/>
      </c>
      <c r="AE352" s="1" t="str">
        <f aca="false">IF($Y352="","",IF($AA352&gt;=$R352,"Pass","Fail"))</f>
        <v/>
      </c>
      <c r="AF352" s="1" t="str">
        <f aca="false">IF($Y352="","",IF($AA352&lt;=$S352,"Pass","Fail"))</f>
        <v/>
      </c>
      <c r="AG352" s="1" t="str">
        <f aca="false">IF($Y352="","",IF($AA352&lt;$S352,"Pass","Fail"))</f>
        <v/>
      </c>
      <c r="AH352" s="23" t="str">
        <f aca="true">INDIRECT(CHOOSE(MATCH($T352,{"±","&gt;","≥","≤","&lt;"},0), "AC", "AD", "AE", "AF", "AG") &amp; ROW())</f>
        <v/>
      </c>
      <c r="AI352" s="56" t="str">
        <f aca="false">IF($X352="Not Significant","No Further Action Required",
IF($AH352="","",
IF(AND($AH352="Pass",$L352="0 - Passed "),"Analysis performed; no further action required.",
IF(AND($AH352="Fail",$L352="1 - Failed "),"Analysis performed; no further action required.",
IF(AND($AH352="Pass",$L352="2 - Limited In Use "),"Analysis performed; no further action required.",
IF(AND($AH352="Fail",$L352="3 - Adjusted "),"Analysis performed; no further action required.",
"Unit fails analysis; TSM determination required."))))))</f>
        <v/>
      </c>
      <c r="AJ352" s="58"/>
    </row>
    <row r="353" customFormat="false" ht="15" hidden="false" customHeight="false" outlineLevel="0" collapsed="false">
      <c r="A353" s="56"/>
      <c r="E353" s="57" t="str">
        <f aca="false">IF(AND($F353="",$G353=""),"",IF($G353="",$F353,HYPERLINK($G353,$F353)))</f>
        <v/>
      </c>
      <c r="H353" s="1" t="str">
        <f aca="false">IF($I353="","None Attached",IF(LEFT($I353,5)="https",HYPERLINK($I353,"Datasheet"),HYPERLINK(_xlfn.CONCAT("https://",$I353),"Datasheet")))</f>
        <v>None Attached</v>
      </c>
      <c r="M353" s="56"/>
      <c r="P353" s="58"/>
      <c r="Q353" s="1" t="n">
        <f aca="false">$M353-$N353</f>
        <v>0</v>
      </c>
      <c r="R353" s="56"/>
      <c r="T353" s="59" t="s">
        <v>15</v>
      </c>
      <c r="U353" s="1" t="n">
        <f aca="false">$S353-$R353</f>
        <v>0</v>
      </c>
      <c r="V353" s="1" t="n">
        <f aca="false">IF($T353="±",$Q353*2,$Q353)</f>
        <v>0</v>
      </c>
      <c r="W353" s="60" t="str">
        <f aca="false">IFERROR($U353/ABS($V353),"N/A")</f>
        <v>N/A</v>
      </c>
      <c r="X353" s="61" t="str">
        <f aca="false">IF(OR($W353="N/A",$R353="",$S353=""),"N/A",IF($W353&gt;=4,"Not Significant",IF($W353&gt;=2,"Semi-Significant","Significant")))</f>
        <v>N/A</v>
      </c>
      <c r="Z353" s="1" t="str">
        <f aca="false">IF($D353="Z540.1 w/data",0,"")</f>
        <v/>
      </c>
      <c r="AA353" s="1" t="e">
        <f aca="false">$Y353+$Q353+$Z353</f>
        <v>#VALUE!</v>
      </c>
      <c r="AB353" s="1" t="n">
        <f aca="false">$N353+$Q353</f>
        <v>0</v>
      </c>
      <c r="AC353" s="1" t="str">
        <f aca="false">IF($Y353="","",IF(AND($AA353&gt;=$R353,$AA353&lt;=$S353),"Pass","Fail"))</f>
        <v/>
      </c>
      <c r="AD353" s="1" t="str">
        <f aca="false">IF($Y353="","",IF($AA353&gt;$R353,"Pass","Fail"))</f>
        <v/>
      </c>
      <c r="AE353" s="1" t="str">
        <f aca="false">IF($Y353="","",IF($AA353&gt;=$R353,"Pass","Fail"))</f>
        <v/>
      </c>
      <c r="AF353" s="1" t="str">
        <f aca="false">IF($Y353="","",IF($AA353&lt;=$S353,"Pass","Fail"))</f>
        <v/>
      </c>
      <c r="AG353" s="1" t="str">
        <f aca="false">IF($Y353="","",IF($AA353&lt;$S353,"Pass","Fail"))</f>
        <v/>
      </c>
      <c r="AH353" s="23" t="str">
        <f aca="true">INDIRECT(CHOOSE(MATCH($T353,{"±","&gt;","≥","≤","&lt;"},0), "AC", "AD", "AE", "AF", "AG") &amp; ROW())</f>
        <v/>
      </c>
      <c r="AI353" s="56" t="str">
        <f aca="false">IF($X353="Not Significant","No Further Action Required",
IF($AH353="","",
IF(AND($AH353="Pass",$L353="0 - Passed "),"Analysis performed; no further action required.",
IF(AND($AH353="Fail",$L353="1 - Failed "),"Analysis performed; no further action required.",
IF(AND($AH353="Pass",$L353="2 - Limited In Use "),"Analysis performed; no further action required.",
IF(AND($AH353="Fail",$L353="3 - Adjusted "),"Analysis performed; no further action required.",
"Unit fails analysis; TSM determination required."))))))</f>
        <v/>
      </c>
      <c r="AJ353" s="58"/>
    </row>
    <row r="354" customFormat="false" ht="15" hidden="false" customHeight="false" outlineLevel="0" collapsed="false">
      <c r="A354" s="56"/>
      <c r="E354" s="57" t="str">
        <f aca="false">IF(AND($F354="",$G354=""),"",IF($G354="",$F354,HYPERLINK($G354,$F354)))</f>
        <v/>
      </c>
      <c r="H354" s="1" t="str">
        <f aca="false">IF($I354="","None Attached",IF(LEFT($I354,5)="https",HYPERLINK($I354,"Datasheet"),HYPERLINK(_xlfn.CONCAT("https://",$I354),"Datasheet")))</f>
        <v>None Attached</v>
      </c>
      <c r="M354" s="56"/>
      <c r="P354" s="58"/>
      <c r="Q354" s="1" t="n">
        <f aca="false">$M354-$N354</f>
        <v>0</v>
      </c>
      <c r="R354" s="56"/>
      <c r="T354" s="59" t="s">
        <v>15</v>
      </c>
      <c r="U354" s="1" t="n">
        <f aca="false">$S354-$R354</f>
        <v>0</v>
      </c>
      <c r="V354" s="1" t="n">
        <f aca="false">IF($T354="±",$Q354*2,$Q354)</f>
        <v>0</v>
      </c>
      <c r="W354" s="60" t="str">
        <f aca="false">IFERROR($U354/ABS($V354),"N/A")</f>
        <v>N/A</v>
      </c>
      <c r="X354" s="61" t="str">
        <f aca="false">IF(OR($W354="N/A",$R354="",$S354=""),"N/A",IF($W354&gt;=4,"Not Significant",IF($W354&gt;=2,"Semi-Significant","Significant")))</f>
        <v>N/A</v>
      </c>
      <c r="Z354" s="1" t="str">
        <f aca="false">IF($D354="Z540.1 w/data",0,"")</f>
        <v/>
      </c>
      <c r="AA354" s="1" t="e">
        <f aca="false">$Y354+$Q354+$Z354</f>
        <v>#VALUE!</v>
      </c>
      <c r="AB354" s="1" t="n">
        <f aca="false">$N354+$Q354</f>
        <v>0</v>
      </c>
      <c r="AC354" s="1" t="str">
        <f aca="false">IF($Y354="","",IF(AND($AA354&gt;=$R354,$AA354&lt;=$S354),"Pass","Fail"))</f>
        <v/>
      </c>
      <c r="AD354" s="1" t="str">
        <f aca="false">IF($Y354="","",IF($AA354&gt;$R354,"Pass","Fail"))</f>
        <v/>
      </c>
      <c r="AE354" s="1" t="str">
        <f aca="false">IF($Y354="","",IF($AA354&gt;=$R354,"Pass","Fail"))</f>
        <v/>
      </c>
      <c r="AF354" s="1" t="str">
        <f aca="false">IF($Y354="","",IF($AA354&lt;=$S354,"Pass","Fail"))</f>
        <v/>
      </c>
      <c r="AG354" s="1" t="str">
        <f aca="false">IF($Y354="","",IF($AA354&lt;$S354,"Pass","Fail"))</f>
        <v/>
      </c>
      <c r="AH354" s="23" t="str">
        <f aca="true">INDIRECT(CHOOSE(MATCH($T354,{"±","&gt;","≥","≤","&lt;"},0), "AC", "AD", "AE", "AF", "AG") &amp; ROW())</f>
        <v/>
      </c>
      <c r="AI354" s="56" t="str">
        <f aca="false">IF($X354="Not Significant","No Further Action Required",
IF($AH354="","",
IF(AND($AH354="Pass",$L354="0 - Passed "),"Analysis performed; no further action required.",
IF(AND($AH354="Fail",$L354="1 - Failed "),"Analysis performed; no further action required.",
IF(AND($AH354="Pass",$L354="2 - Limited In Use "),"Analysis performed; no further action required.",
IF(AND($AH354="Fail",$L354="3 - Adjusted "),"Analysis performed; no further action required.",
"Unit fails analysis; TSM determination required."))))))</f>
        <v/>
      </c>
      <c r="AJ354" s="58"/>
    </row>
    <row r="355" customFormat="false" ht="15" hidden="false" customHeight="false" outlineLevel="0" collapsed="false">
      <c r="A355" s="56"/>
      <c r="E355" s="57" t="str">
        <f aca="false">IF(AND($F355="",$G355=""),"",IF($G355="",$F355,HYPERLINK($G355,$F355)))</f>
        <v/>
      </c>
      <c r="H355" s="1" t="str">
        <f aca="false">IF($I355="","None Attached",IF(LEFT($I355,5)="https",HYPERLINK($I355,"Datasheet"),HYPERLINK(_xlfn.CONCAT("https://",$I355),"Datasheet")))</f>
        <v>None Attached</v>
      </c>
      <c r="M355" s="56"/>
      <c r="P355" s="58"/>
      <c r="Q355" s="1" t="n">
        <f aca="false">$M355-$N355</f>
        <v>0</v>
      </c>
      <c r="R355" s="56"/>
      <c r="T355" s="59" t="s">
        <v>15</v>
      </c>
      <c r="U355" s="1" t="n">
        <f aca="false">$S355-$R355</f>
        <v>0</v>
      </c>
      <c r="V355" s="1" t="n">
        <f aca="false">IF($T355="±",$Q355*2,$Q355)</f>
        <v>0</v>
      </c>
      <c r="W355" s="60" t="str">
        <f aca="false">IFERROR($U355/ABS($V355),"N/A")</f>
        <v>N/A</v>
      </c>
      <c r="X355" s="61" t="str">
        <f aca="false">IF(OR($W355="N/A",$R355="",$S355=""),"N/A",IF($W355&gt;=4,"Not Significant",IF($W355&gt;=2,"Semi-Significant","Significant")))</f>
        <v>N/A</v>
      </c>
      <c r="Z355" s="1" t="str">
        <f aca="false">IF($D355="Z540.1 w/data",0,"")</f>
        <v/>
      </c>
      <c r="AA355" s="1" t="e">
        <f aca="false">$Y355+$Q355+$Z355</f>
        <v>#VALUE!</v>
      </c>
      <c r="AB355" s="1" t="n">
        <f aca="false">$N355+$Q355</f>
        <v>0</v>
      </c>
      <c r="AC355" s="1" t="str">
        <f aca="false">IF($Y355="","",IF(AND($AA355&gt;=$R355,$AA355&lt;=$S355),"Pass","Fail"))</f>
        <v/>
      </c>
      <c r="AD355" s="1" t="str">
        <f aca="false">IF($Y355="","",IF($AA355&gt;$R355,"Pass","Fail"))</f>
        <v/>
      </c>
      <c r="AE355" s="1" t="str">
        <f aca="false">IF($Y355="","",IF($AA355&gt;=$R355,"Pass","Fail"))</f>
        <v/>
      </c>
      <c r="AF355" s="1" t="str">
        <f aca="false">IF($Y355="","",IF($AA355&lt;=$S355,"Pass","Fail"))</f>
        <v/>
      </c>
      <c r="AG355" s="1" t="str">
        <f aca="false">IF($Y355="","",IF($AA355&lt;$S355,"Pass","Fail"))</f>
        <v/>
      </c>
      <c r="AH355" s="23" t="str">
        <f aca="true">INDIRECT(CHOOSE(MATCH($T355,{"±","&gt;","≥","≤","&lt;"},0), "AC", "AD", "AE", "AF", "AG") &amp; ROW())</f>
        <v/>
      </c>
      <c r="AI355" s="56" t="str">
        <f aca="false">IF($X355="Not Significant","No Further Action Required",
IF($AH355="","",
IF(AND($AH355="Pass",$L355="0 - Passed "),"Analysis performed; no further action required.",
IF(AND($AH355="Fail",$L355="1 - Failed "),"Analysis performed; no further action required.",
IF(AND($AH355="Pass",$L355="2 - Limited In Use "),"Analysis performed; no further action required.",
IF(AND($AH355="Fail",$L355="3 - Adjusted "),"Analysis performed; no further action required.",
"Unit fails analysis; TSM determination required."))))))</f>
        <v/>
      </c>
      <c r="AJ355" s="58"/>
    </row>
    <row r="356" customFormat="false" ht="15" hidden="false" customHeight="false" outlineLevel="0" collapsed="false">
      <c r="A356" s="56"/>
      <c r="E356" s="57" t="str">
        <f aca="false">IF(AND($F356="",$G356=""),"",IF($G356="",$F356,HYPERLINK($G356,$F356)))</f>
        <v/>
      </c>
      <c r="H356" s="1" t="str">
        <f aca="false">IF($I356="","None Attached",IF(LEFT($I356,5)="https",HYPERLINK($I356,"Datasheet"),HYPERLINK(_xlfn.CONCAT("https://",$I356),"Datasheet")))</f>
        <v>None Attached</v>
      </c>
      <c r="M356" s="56"/>
      <c r="P356" s="58"/>
      <c r="Q356" s="1" t="n">
        <f aca="false">$M356-$N356</f>
        <v>0</v>
      </c>
      <c r="R356" s="56"/>
      <c r="T356" s="59" t="s">
        <v>15</v>
      </c>
      <c r="U356" s="1" t="n">
        <f aca="false">$S356-$R356</f>
        <v>0</v>
      </c>
      <c r="V356" s="1" t="n">
        <f aca="false">IF($T356="±",$Q356*2,$Q356)</f>
        <v>0</v>
      </c>
      <c r="W356" s="60" t="str">
        <f aca="false">IFERROR($U356/ABS($V356),"N/A")</f>
        <v>N/A</v>
      </c>
      <c r="X356" s="61" t="str">
        <f aca="false">IF(OR($W356="N/A",$R356="",$S356=""),"N/A",IF($W356&gt;=4,"Not Significant",IF($W356&gt;=2,"Semi-Significant","Significant")))</f>
        <v>N/A</v>
      </c>
      <c r="Z356" s="1" t="str">
        <f aca="false">IF($D356="Z540.1 w/data",0,"")</f>
        <v/>
      </c>
      <c r="AA356" s="1" t="e">
        <f aca="false">$Y356+$Q356+$Z356</f>
        <v>#VALUE!</v>
      </c>
      <c r="AB356" s="1" t="n">
        <f aca="false">$N356+$Q356</f>
        <v>0</v>
      </c>
      <c r="AC356" s="1" t="str">
        <f aca="false">IF($Y356="","",IF(AND($AA356&gt;=$R356,$AA356&lt;=$S356),"Pass","Fail"))</f>
        <v/>
      </c>
      <c r="AD356" s="1" t="str">
        <f aca="false">IF($Y356="","",IF($AA356&gt;$R356,"Pass","Fail"))</f>
        <v/>
      </c>
      <c r="AE356" s="1" t="str">
        <f aca="false">IF($Y356="","",IF($AA356&gt;=$R356,"Pass","Fail"))</f>
        <v/>
      </c>
      <c r="AF356" s="1" t="str">
        <f aca="false">IF($Y356="","",IF($AA356&lt;=$S356,"Pass","Fail"))</f>
        <v/>
      </c>
      <c r="AG356" s="1" t="str">
        <f aca="false">IF($Y356="","",IF($AA356&lt;$S356,"Pass","Fail"))</f>
        <v/>
      </c>
      <c r="AH356" s="23" t="str">
        <f aca="true">INDIRECT(CHOOSE(MATCH($T356,{"±","&gt;","≥","≤","&lt;"},0), "AC", "AD", "AE", "AF", "AG") &amp; ROW())</f>
        <v/>
      </c>
      <c r="AI356" s="56" t="str">
        <f aca="false">IF($X356="Not Significant","No Further Action Required",
IF($AH356="","",
IF(AND($AH356="Pass",$L356="0 - Passed "),"Analysis performed; no further action required.",
IF(AND($AH356="Fail",$L356="1 - Failed "),"Analysis performed; no further action required.",
IF(AND($AH356="Pass",$L356="2 - Limited In Use "),"Analysis performed; no further action required.",
IF(AND($AH356="Fail",$L356="3 - Adjusted "),"Analysis performed; no further action required.",
"Unit fails analysis; TSM determination required."))))))</f>
        <v/>
      </c>
      <c r="AJ356" s="58"/>
    </row>
    <row r="357" customFormat="false" ht="15" hidden="false" customHeight="false" outlineLevel="0" collapsed="false">
      <c r="A357" s="56"/>
      <c r="E357" s="57" t="str">
        <f aca="false">IF(AND($F357="",$G357=""),"",IF($G357="",$F357,HYPERLINK($G357,$F357)))</f>
        <v/>
      </c>
      <c r="H357" s="1" t="str">
        <f aca="false">IF($I357="","None Attached",IF(LEFT($I357,5)="https",HYPERLINK($I357,"Datasheet"),HYPERLINK(_xlfn.CONCAT("https://",$I357),"Datasheet")))</f>
        <v>None Attached</v>
      </c>
      <c r="M357" s="56"/>
      <c r="P357" s="58"/>
      <c r="Q357" s="1" t="n">
        <f aca="false">$M357-$N357</f>
        <v>0</v>
      </c>
      <c r="R357" s="56"/>
      <c r="T357" s="59" t="s">
        <v>15</v>
      </c>
      <c r="U357" s="1" t="n">
        <f aca="false">$S357-$R357</f>
        <v>0</v>
      </c>
      <c r="V357" s="1" t="n">
        <f aca="false">IF($T357="±",$Q357*2,$Q357)</f>
        <v>0</v>
      </c>
      <c r="W357" s="60" t="str">
        <f aca="false">IFERROR($U357/ABS($V357),"N/A")</f>
        <v>N/A</v>
      </c>
      <c r="X357" s="61" t="str">
        <f aca="false">IF(OR($W357="N/A",$R357="",$S357=""),"N/A",IF($W357&gt;=4,"Not Significant",IF($W357&gt;=2,"Semi-Significant","Significant")))</f>
        <v>N/A</v>
      </c>
      <c r="Z357" s="1" t="str">
        <f aca="false">IF($D357="Z540.1 w/data",0,"")</f>
        <v/>
      </c>
      <c r="AA357" s="1" t="e">
        <f aca="false">$Y357+$Q357+$Z357</f>
        <v>#VALUE!</v>
      </c>
      <c r="AB357" s="1" t="n">
        <f aca="false">$N357+$Q357</f>
        <v>0</v>
      </c>
      <c r="AC357" s="1" t="str">
        <f aca="false">IF($Y357="","",IF(AND($AA357&gt;=$R357,$AA357&lt;=$S357),"Pass","Fail"))</f>
        <v/>
      </c>
      <c r="AD357" s="1" t="str">
        <f aca="false">IF($Y357="","",IF($AA357&gt;$R357,"Pass","Fail"))</f>
        <v/>
      </c>
      <c r="AE357" s="1" t="str">
        <f aca="false">IF($Y357="","",IF($AA357&gt;=$R357,"Pass","Fail"))</f>
        <v/>
      </c>
      <c r="AF357" s="1" t="str">
        <f aca="false">IF($Y357="","",IF($AA357&lt;=$S357,"Pass","Fail"))</f>
        <v/>
      </c>
      <c r="AG357" s="1" t="str">
        <f aca="false">IF($Y357="","",IF($AA357&lt;$S357,"Pass","Fail"))</f>
        <v/>
      </c>
      <c r="AH357" s="23" t="str">
        <f aca="true">INDIRECT(CHOOSE(MATCH($T357,{"±","&gt;","≥","≤","&lt;"},0), "AC", "AD", "AE", "AF", "AG") &amp; ROW())</f>
        <v/>
      </c>
      <c r="AI357" s="56" t="str">
        <f aca="false">IF($X357="Not Significant","No Further Action Required",
IF($AH357="","",
IF(AND($AH357="Pass",$L357="0 - Passed "),"Analysis performed; no further action required.",
IF(AND($AH357="Fail",$L357="1 - Failed "),"Analysis performed; no further action required.",
IF(AND($AH357="Pass",$L357="2 - Limited In Use "),"Analysis performed; no further action required.",
IF(AND($AH357="Fail",$L357="3 - Adjusted "),"Analysis performed; no further action required.",
"Unit fails analysis; TSM determination required."))))))</f>
        <v/>
      </c>
      <c r="AJ357" s="58"/>
    </row>
    <row r="358" customFormat="false" ht="15" hidden="false" customHeight="false" outlineLevel="0" collapsed="false">
      <c r="A358" s="56"/>
      <c r="E358" s="57" t="str">
        <f aca="false">IF(AND($F358="",$G358=""),"",IF($G358="",$F358,HYPERLINK($G358,$F358)))</f>
        <v/>
      </c>
      <c r="H358" s="1" t="str">
        <f aca="false">IF($I358="","None Attached",IF(LEFT($I358,5)="https",HYPERLINK($I358,"Datasheet"),HYPERLINK(_xlfn.CONCAT("https://",$I358),"Datasheet")))</f>
        <v>None Attached</v>
      </c>
      <c r="M358" s="56"/>
      <c r="P358" s="58"/>
      <c r="Q358" s="1" t="n">
        <f aca="false">$M358-$N358</f>
        <v>0</v>
      </c>
      <c r="R358" s="56"/>
      <c r="T358" s="59" t="s">
        <v>15</v>
      </c>
      <c r="U358" s="1" t="n">
        <f aca="false">$S358-$R358</f>
        <v>0</v>
      </c>
      <c r="V358" s="1" t="n">
        <f aca="false">IF($T358="±",$Q358*2,$Q358)</f>
        <v>0</v>
      </c>
      <c r="W358" s="60" t="str">
        <f aca="false">IFERROR($U358/ABS($V358),"N/A")</f>
        <v>N/A</v>
      </c>
      <c r="X358" s="61" t="str">
        <f aca="false">IF(OR($W358="N/A",$R358="",$S358=""),"N/A",IF($W358&gt;=4,"Not Significant",IF($W358&gt;=2,"Semi-Significant","Significant")))</f>
        <v>N/A</v>
      </c>
      <c r="Z358" s="1" t="str">
        <f aca="false">IF($D358="Z540.1 w/data",0,"")</f>
        <v/>
      </c>
      <c r="AA358" s="1" t="e">
        <f aca="false">$Y358+$Q358+$Z358</f>
        <v>#VALUE!</v>
      </c>
      <c r="AB358" s="1" t="n">
        <f aca="false">$N358+$Q358</f>
        <v>0</v>
      </c>
      <c r="AC358" s="1" t="str">
        <f aca="false">IF($Y358="","",IF(AND($AA358&gt;=$R358,$AA358&lt;=$S358),"Pass","Fail"))</f>
        <v/>
      </c>
      <c r="AD358" s="1" t="str">
        <f aca="false">IF($Y358="","",IF($AA358&gt;$R358,"Pass","Fail"))</f>
        <v/>
      </c>
      <c r="AE358" s="1" t="str">
        <f aca="false">IF($Y358="","",IF($AA358&gt;=$R358,"Pass","Fail"))</f>
        <v/>
      </c>
      <c r="AF358" s="1" t="str">
        <f aca="false">IF($Y358="","",IF($AA358&lt;=$S358,"Pass","Fail"))</f>
        <v/>
      </c>
      <c r="AG358" s="1" t="str">
        <f aca="false">IF($Y358="","",IF($AA358&lt;$S358,"Pass","Fail"))</f>
        <v/>
      </c>
      <c r="AH358" s="23" t="str">
        <f aca="true">INDIRECT(CHOOSE(MATCH($T358,{"±","&gt;","≥","≤","&lt;"},0), "AC", "AD", "AE", "AF", "AG") &amp; ROW())</f>
        <v/>
      </c>
      <c r="AI358" s="56" t="str">
        <f aca="false">IF($X358="Not Significant","No Further Action Required",
IF($AH358="","",
IF(AND($AH358="Pass",$L358="0 - Passed "),"Analysis performed; no further action required.",
IF(AND($AH358="Fail",$L358="1 - Failed "),"Analysis performed; no further action required.",
IF(AND($AH358="Pass",$L358="2 - Limited In Use "),"Analysis performed; no further action required.",
IF(AND($AH358="Fail",$L358="3 - Adjusted "),"Analysis performed; no further action required.",
"Unit fails analysis; TSM determination required."))))))</f>
        <v/>
      </c>
      <c r="AJ358" s="58"/>
    </row>
    <row r="359" customFormat="false" ht="15" hidden="false" customHeight="false" outlineLevel="0" collapsed="false">
      <c r="A359" s="56"/>
      <c r="E359" s="57" t="str">
        <f aca="false">IF(AND($F359="",$G359=""),"",IF($G359="",$F359,HYPERLINK($G359,$F359)))</f>
        <v/>
      </c>
      <c r="H359" s="1" t="str">
        <f aca="false">IF($I359="","None Attached",IF(LEFT($I359,5)="https",HYPERLINK($I359,"Datasheet"),HYPERLINK(_xlfn.CONCAT("https://",$I359),"Datasheet")))</f>
        <v>None Attached</v>
      </c>
      <c r="M359" s="56"/>
      <c r="P359" s="58"/>
      <c r="Q359" s="1" t="n">
        <f aca="false">$M359-$N359</f>
        <v>0</v>
      </c>
      <c r="R359" s="56"/>
      <c r="T359" s="59" t="s">
        <v>15</v>
      </c>
      <c r="U359" s="1" t="n">
        <f aca="false">$S359-$R359</f>
        <v>0</v>
      </c>
      <c r="V359" s="1" t="n">
        <f aca="false">IF($T359="±",$Q359*2,$Q359)</f>
        <v>0</v>
      </c>
      <c r="W359" s="60" t="str">
        <f aca="false">IFERROR($U359/ABS($V359),"N/A")</f>
        <v>N/A</v>
      </c>
      <c r="X359" s="61" t="str">
        <f aca="false">IF(OR($W359="N/A",$R359="",$S359=""),"N/A",IF($W359&gt;=4,"Not Significant",IF($W359&gt;=2,"Semi-Significant","Significant")))</f>
        <v>N/A</v>
      </c>
      <c r="Z359" s="1" t="str">
        <f aca="false">IF($D359="Z540.1 w/data",0,"")</f>
        <v/>
      </c>
      <c r="AA359" s="1" t="e">
        <f aca="false">$Y359+$Q359+$Z359</f>
        <v>#VALUE!</v>
      </c>
      <c r="AB359" s="1" t="n">
        <f aca="false">$N359+$Q359</f>
        <v>0</v>
      </c>
      <c r="AC359" s="1" t="str">
        <f aca="false">IF($Y359="","",IF(AND($AA359&gt;=$R359,$AA359&lt;=$S359),"Pass","Fail"))</f>
        <v/>
      </c>
      <c r="AD359" s="1" t="str">
        <f aca="false">IF($Y359="","",IF($AA359&gt;$R359,"Pass","Fail"))</f>
        <v/>
      </c>
      <c r="AE359" s="1" t="str">
        <f aca="false">IF($Y359="","",IF($AA359&gt;=$R359,"Pass","Fail"))</f>
        <v/>
      </c>
      <c r="AF359" s="1" t="str">
        <f aca="false">IF($Y359="","",IF($AA359&lt;=$S359,"Pass","Fail"))</f>
        <v/>
      </c>
      <c r="AG359" s="1" t="str">
        <f aca="false">IF($Y359="","",IF($AA359&lt;$S359,"Pass","Fail"))</f>
        <v/>
      </c>
      <c r="AH359" s="23" t="str">
        <f aca="true">INDIRECT(CHOOSE(MATCH($T359,{"±","&gt;","≥","≤","&lt;"},0), "AC", "AD", "AE", "AF", "AG") &amp; ROW())</f>
        <v/>
      </c>
      <c r="AI359" s="56" t="str">
        <f aca="false">IF($X359="Not Significant","No Further Action Required",
IF($AH359="","",
IF(AND($AH359="Pass",$L359="0 - Passed "),"Analysis performed; no further action required.",
IF(AND($AH359="Fail",$L359="1 - Failed "),"Analysis performed; no further action required.",
IF(AND($AH359="Pass",$L359="2 - Limited In Use "),"Analysis performed; no further action required.",
IF(AND($AH359="Fail",$L359="3 - Adjusted "),"Analysis performed; no further action required.",
"Unit fails analysis; TSM determination required."))))))</f>
        <v/>
      </c>
      <c r="AJ359" s="58"/>
    </row>
    <row r="360" customFormat="false" ht="15" hidden="false" customHeight="false" outlineLevel="0" collapsed="false">
      <c r="A360" s="56"/>
      <c r="E360" s="57" t="str">
        <f aca="false">IF(AND($F360="",$G360=""),"",IF($G360="",$F360,HYPERLINK($G360,$F360)))</f>
        <v/>
      </c>
      <c r="H360" s="1" t="str">
        <f aca="false">IF($I360="","None Attached",IF(LEFT($I360,5)="https",HYPERLINK($I360,"Datasheet"),HYPERLINK(_xlfn.CONCAT("https://",$I360),"Datasheet")))</f>
        <v>None Attached</v>
      </c>
      <c r="M360" s="56"/>
      <c r="P360" s="58"/>
      <c r="Q360" s="1" t="n">
        <f aca="false">$M360-$N360</f>
        <v>0</v>
      </c>
      <c r="R360" s="56"/>
      <c r="T360" s="59" t="s">
        <v>15</v>
      </c>
      <c r="U360" s="1" t="n">
        <f aca="false">$S360-$R360</f>
        <v>0</v>
      </c>
      <c r="V360" s="1" t="n">
        <f aca="false">IF($T360="±",$Q360*2,$Q360)</f>
        <v>0</v>
      </c>
      <c r="W360" s="60" t="str">
        <f aca="false">IFERROR($U360/ABS($V360),"N/A")</f>
        <v>N/A</v>
      </c>
      <c r="X360" s="61" t="str">
        <f aca="false">IF(OR($W360="N/A",$R360="",$S360=""),"N/A",IF($W360&gt;=4,"Not Significant",IF($W360&gt;=2,"Semi-Significant","Significant")))</f>
        <v>N/A</v>
      </c>
      <c r="Z360" s="1" t="str">
        <f aca="false">IF($D360="Z540.1 w/data",0,"")</f>
        <v/>
      </c>
      <c r="AA360" s="1" t="e">
        <f aca="false">$Y360+$Q360+$Z360</f>
        <v>#VALUE!</v>
      </c>
      <c r="AB360" s="1" t="n">
        <f aca="false">$N360+$Q360</f>
        <v>0</v>
      </c>
      <c r="AC360" s="1" t="str">
        <f aca="false">IF($Y360="","",IF(AND($AA360&gt;=$R360,$AA360&lt;=$S360),"Pass","Fail"))</f>
        <v/>
      </c>
      <c r="AD360" s="1" t="str">
        <f aca="false">IF($Y360="","",IF($AA360&gt;$R360,"Pass","Fail"))</f>
        <v/>
      </c>
      <c r="AE360" s="1" t="str">
        <f aca="false">IF($Y360="","",IF($AA360&gt;=$R360,"Pass","Fail"))</f>
        <v/>
      </c>
      <c r="AF360" s="1" t="str">
        <f aca="false">IF($Y360="","",IF($AA360&lt;=$S360,"Pass","Fail"))</f>
        <v/>
      </c>
      <c r="AG360" s="1" t="str">
        <f aca="false">IF($Y360="","",IF($AA360&lt;$S360,"Pass","Fail"))</f>
        <v/>
      </c>
      <c r="AH360" s="23" t="str">
        <f aca="true">INDIRECT(CHOOSE(MATCH($T360,{"±","&gt;","≥","≤","&lt;"},0), "AC", "AD", "AE", "AF", "AG") &amp; ROW())</f>
        <v/>
      </c>
      <c r="AI360" s="56" t="str">
        <f aca="false">IF($X360="Not Significant","No Further Action Required",
IF($AH360="","",
IF(AND($AH360="Pass",$L360="0 - Passed "),"Analysis performed; no further action required.",
IF(AND($AH360="Fail",$L360="1 - Failed "),"Analysis performed; no further action required.",
IF(AND($AH360="Pass",$L360="2 - Limited In Use "),"Analysis performed; no further action required.",
IF(AND($AH360="Fail",$L360="3 - Adjusted "),"Analysis performed; no further action required.",
"Unit fails analysis; TSM determination required."))))))</f>
        <v/>
      </c>
      <c r="AJ360" s="58"/>
    </row>
    <row r="361" customFormat="false" ht="15" hidden="false" customHeight="false" outlineLevel="0" collapsed="false">
      <c r="A361" s="56"/>
      <c r="E361" s="57" t="str">
        <f aca="false">IF(AND($F361="",$G361=""),"",IF($G361="",$F361,HYPERLINK($G361,$F361)))</f>
        <v/>
      </c>
      <c r="H361" s="1" t="str">
        <f aca="false">IF($I361="","None Attached",IF(LEFT($I361,5)="https",HYPERLINK($I361,"Datasheet"),HYPERLINK(_xlfn.CONCAT("https://",$I361),"Datasheet")))</f>
        <v>None Attached</v>
      </c>
      <c r="M361" s="56"/>
      <c r="P361" s="58"/>
      <c r="Q361" s="1" t="n">
        <f aca="false">$M361-$N361</f>
        <v>0</v>
      </c>
      <c r="R361" s="56"/>
      <c r="T361" s="59" t="s">
        <v>15</v>
      </c>
      <c r="U361" s="1" t="n">
        <f aca="false">$S361-$R361</f>
        <v>0</v>
      </c>
      <c r="V361" s="1" t="n">
        <f aca="false">IF($T361="±",$Q361*2,$Q361)</f>
        <v>0</v>
      </c>
      <c r="W361" s="60" t="str">
        <f aca="false">IFERROR($U361/ABS($V361),"N/A")</f>
        <v>N/A</v>
      </c>
      <c r="X361" s="61" t="str">
        <f aca="false">IF(OR($W361="N/A",$R361="",$S361=""),"N/A",IF($W361&gt;=4,"Not Significant",IF($W361&gt;=2,"Semi-Significant","Significant")))</f>
        <v>N/A</v>
      </c>
      <c r="Z361" s="1" t="str">
        <f aca="false">IF($D361="Z540.1 w/data",0,"")</f>
        <v/>
      </c>
      <c r="AA361" s="1" t="e">
        <f aca="false">$Y361+$Q361+$Z361</f>
        <v>#VALUE!</v>
      </c>
      <c r="AB361" s="1" t="n">
        <f aca="false">$N361+$Q361</f>
        <v>0</v>
      </c>
      <c r="AC361" s="1" t="str">
        <f aca="false">IF($Y361="","",IF(AND($AA361&gt;=$R361,$AA361&lt;=$S361),"Pass","Fail"))</f>
        <v/>
      </c>
      <c r="AD361" s="1" t="str">
        <f aca="false">IF($Y361="","",IF($AA361&gt;$R361,"Pass","Fail"))</f>
        <v/>
      </c>
      <c r="AE361" s="1" t="str">
        <f aca="false">IF($Y361="","",IF($AA361&gt;=$R361,"Pass","Fail"))</f>
        <v/>
      </c>
      <c r="AF361" s="1" t="str">
        <f aca="false">IF($Y361="","",IF($AA361&lt;=$S361,"Pass","Fail"))</f>
        <v/>
      </c>
      <c r="AG361" s="1" t="str">
        <f aca="false">IF($Y361="","",IF($AA361&lt;$S361,"Pass","Fail"))</f>
        <v/>
      </c>
      <c r="AH361" s="23" t="str">
        <f aca="true">INDIRECT(CHOOSE(MATCH($T361,{"±","&gt;","≥","≤","&lt;"},0), "AC", "AD", "AE", "AF", "AG") &amp; ROW())</f>
        <v/>
      </c>
      <c r="AI361" s="56" t="str">
        <f aca="false">IF($X361="Not Significant","No Further Action Required",
IF($AH361="","",
IF(AND($AH361="Pass",$L361="0 - Passed "),"Analysis performed; no further action required.",
IF(AND($AH361="Fail",$L361="1 - Failed "),"Analysis performed; no further action required.",
IF(AND($AH361="Pass",$L361="2 - Limited In Use "),"Analysis performed; no further action required.",
IF(AND($AH361="Fail",$L361="3 - Adjusted "),"Analysis performed; no further action required.",
"Unit fails analysis; TSM determination required."))))))</f>
        <v/>
      </c>
      <c r="AJ361" s="58"/>
    </row>
    <row r="362" customFormat="false" ht="15" hidden="false" customHeight="false" outlineLevel="0" collapsed="false">
      <c r="A362" s="56"/>
      <c r="E362" s="57" t="str">
        <f aca="false">IF(AND($F362="",$G362=""),"",IF($G362="",$F362,HYPERLINK($G362,$F362)))</f>
        <v/>
      </c>
      <c r="H362" s="1" t="str">
        <f aca="false">IF($I362="","None Attached",IF(LEFT($I362,5)="https",HYPERLINK($I362,"Datasheet"),HYPERLINK(_xlfn.CONCAT("https://",$I362),"Datasheet")))</f>
        <v>None Attached</v>
      </c>
      <c r="M362" s="56"/>
      <c r="P362" s="58"/>
      <c r="Q362" s="1" t="n">
        <f aca="false">$M362-$N362</f>
        <v>0</v>
      </c>
      <c r="R362" s="56"/>
      <c r="T362" s="59" t="s">
        <v>15</v>
      </c>
      <c r="U362" s="1" t="n">
        <f aca="false">$S362-$R362</f>
        <v>0</v>
      </c>
      <c r="V362" s="1" t="n">
        <f aca="false">IF($T362="±",$Q362*2,$Q362)</f>
        <v>0</v>
      </c>
      <c r="W362" s="60" t="str">
        <f aca="false">IFERROR($U362/ABS($V362),"N/A")</f>
        <v>N/A</v>
      </c>
      <c r="X362" s="61" t="str">
        <f aca="false">IF(OR($W362="N/A",$R362="",$S362=""),"N/A",IF($W362&gt;=4,"Not Significant",IF($W362&gt;=2,"Semi-Significant","Significant")))</f>
        <v>N/A</v>
      </c>
      <c r="Z362" s="1" t="str">
        <f aca="false">IF($D362="Z540.1 w/data",0,"")</f>
        <v/>
      </c>
      <c r="AA362" s="1" t="e">
        <f aca="false">$Y362+$Q362+$Z362</f>
        <v>#VALUE!</v>
      </c>
      <c r="AB362" s="1" t="n">
        <f aca="false">$N362+$Q362</f>
        <v>0</v>
      </c>
      <c r="AC362" s="1" t="str">
        <f aca="false">IF($Y362="","",IF(AND($AA362&gt;=$R362,$AA362&lt;=$S362),"Pass","Fail"))</f>
        <v/>
      </c>
      <c r="AD362" s="1" t="str">
        <f aca="false">IF($Y362="","",IF($AA362&gt;$R362,"Pass","Fail"))</f>
        <v/>
      </c>
      <c r="AE362" s="1" t="str">
        <f aca="false">IF($Y362="","",IF($AA362&gt;=$R362,"Pass","Fail"))</f>
        <v/>
      </c>
      <c r="AF362" s="1" t="str">
        <f aca="false">IF($Y362="","",IF($AA362&lt;=$S362,"Pass","Fail"))</f>
        <v/>
      </c>
      <c r="AG362" s="1" t="str">
        <f aca="false">IF($Y362="","",IF($AA362&lt;$S362,"Pass","Fail"))</f>
        <v/>
      </c>
      <c r="AH362" s="23" t="str">
        <f aca="true">INDIRECT(CHOOSE(MATCH($T362,{"±","&gt;","≥","≤","&lt;"},0), "AC", "AD", "AE", "AF", "AG") &amp; ROW())</f>
        <v/>
      </c>
      <c r="AI362" s="56" t="str">
        <f aca="false">IF($X362="Not Significant","No Further Action Required",
IF($AH362="","",
IF(AND($AH362="Pass",$L362="0 - Passed "),"Analysis performed; no further action required.",
IF(AND($AH362="Fail",$L362="1 - Failed "),"Analysis performed; no further action required.",
IF(AND($AH362="Pass",$L362="2 - Limited In Use "),"Analysis performed; no further action required.",
IF(AND($AH362="Fail",$L362="3 - Adjusted "),"Analysis performed; no further action required.",
"Unit fails analysis; TSM determination required."))))))</f>
        <v/>
      </c>
      <c r="AJ362" s="58"/>
    </row>
    <row r="363" customFormat="false" ht="15" hidden="false" customHeight="false" outlineLevel="0" collapsed="false">
      <c r="A363" s="56"/>
      <c r="E363" s="57" t="str">
        <f aca="false">IF(AND($F363="",$G363=""),"",IF($G363="",$F363,HYPERLINK($G363,$F363)))</f>
        <v/>
      </c>
      <c r="H363" s="1" t="str">
        <f aca="false">IF($I363="","None Attached",IF(LEFT($I363,5)="https",HYPERLINK($I363,"Datasheet"),HYPERLINK(_xlfn.CONCAT("https://",$I363),"Datasheet")))</f>
        <v>None Attached</v>
      </c>
      <c r="M363" s="56"/>
      <c r="P363" s="58"/>
      <c r="Q363" s="1" t="n">
        <f aca="false">$M363-$N363</f>
        <v>0</v>
      </c>
      <c r="R363" s="56"/>
      <c r="T363" s="59" t="s">
        <v>15</v>
      </c>
      <c r="U363" s="1" t="n">
        <f aca="false">$S363-$R363</f>
        <v>0</v>
      </c>
      <c r="V363" s="1" t="n">
        <f aca="false">IF($T363="±",$Q363*2,$Q363)</f>
        <v>0</v>
      </c>
      <c r="W363" s="60" t="str">
        <f aca="false">IFERROR($U363/ABS($V363),"N/A")</f>
        <v>N/A</v>
      </c>
      <c r="X363" s="61" t="str">
        <f aca="false">IF(OR($W363="N/A",$R363="",$S363=""),"N/A",IF($W363&gt;=4,"Not Significant",IF($W363&gt;=2,"Semi-Significant","Significant")))</f>
        <v>N/A</v>
      </c>
      <c r="Z363" s="1" t="str">
        <f aca="false">IF($D363="Z540.1 w/data",0,"")</f>
        <v/>
      </c>
      <c r="AA363" s="1" t="e">
        <f aca="false">$Y363+$Q363+$Z363</f>
        <v>#VALUE!</v>
      </c>
      <c r="AB363" s="1" t="n">
        <f aca="false">$N363+$Q363</f>
        <v>0</v>
      </c>
      <c r="AC363" s="1" t="str">
        <f aca="false">IF($Y363="","",IF(AND($AA363&gt;=$R363,$AA363&lt;=$S363),"Pass","Fail"))</f>
        <v/>
      </c>
      <c r="AD363" s="1" t="str">
        <f aca="false">IF($Y363="","",IF($AA363&gt;$R363,"Pass","Fail"))</f>
        <v/>
      </c>
      <c r="AE363" s="1" t="str">
        <f aca="false">IF($Y363="","",IF($AA363&gt;=$R363,"Pass","Fail"))</f>
        <v/>
      </c>
      <c r="AF363" s="1" t="str">
        <f aca="false">IF($Y363="","",IF($AA363&lt;=$S363,"Pass","Fail"))</f>
        <v/>
      </c>
      <c r="AG363" s="1" t="str">
        <f aca="false">IF($Y363="","",IF($AA363&lt;$S363,"Pass","Fail"))</f>
        <v/>
      </c>
      <c r="AH363" s="23" t="str">
        <f aca="true">INDIRECT(CHOOSE(MATCH($T363,{"±","&gt;","≥","≤","&lt;"},0), "AC", "AD", "AE", "AF", "AG") &amp; ROW())</f>
        <v/>
      </c>
      <c r="AI363" s="56" t="str">
        <f aca="false">IF($X363="Not Significant","No Further Action Required",
IF($AH363="","",
IF(AND($AH363="Pass",$L363="0 - Passed "),"Analysis performed; no further action required.",
IF(AND($AH363="Fail",$L363="1 - Failed "),"Analysis performed; no further action required.",
IF(AND($AH363="Pass",$L363="2 - Limited In Use "),"Analysis performed; no further action required.",
IF(AND($AH363="Fail",$L363="3 - Adjusted "),"Analysis performed; no further action required.",
"Unit fails analysis; TSM determination required."))))))</f>
        <v/>
      </c>
      <c r="AJ363" s="58"/>
    </row>
    <row r="364" customFormat="false" ht="15" hidden="false" customHeight="false" outlineLevel="0" collapsed="false">
      <c r="A364" s="56"/>
      <c r="E364" s="57" t="str">
        <f aca="false">IF(AND($F364="",$G364=""),"",IF($G364="",$F364,HYPERLINK($G364,$F364)))</f>
        <v/>
      </c>
      <c r="H364" s="1" t="str">
        <f aca="false">IF($I364="","None Attached",IF(LEFT($I364,5)="https",HYPERLINK($I364,"Datasheet"),HYPERLINK(_xlfn.CONCAT("https://",$I364),"Datasheet")))</f>
        <v>None Attached</v>
      </c>
      <c r="M364" s="56"/>
      <c r="P364" s="58"/>
      <c r="Q364" s="1" t="n">
        <f aca="false">$M364-$N364</f>
        <v>0</v>
      </c>
      <c r="R364" s="56"/>
      <c r="T364" s="59" t="s">
        <v>15</v>
      </c>
      <c r="U364" s="1" t="n">
        <f aca="false">$S364-$R364</f>
        <v>0</v>
      </c>
      <c r="V364" s="1" t="n">
        <f aca="false">IF($T364="±",$Q364*2,$Q364)</f>
        <v>0</v>
      </c>
      <c r="W364" s="60" t="str">
        <f aca="false">IFERROR($U364/ABS($V364),"N/A")</f>
        <v>N/A</v>
      </c>
      <c r="X364" s="61" t="str">
        <f aca="false">IF(OR($W364="N/A",$R364="",$S364=""),"N/A",IF($W364&gt;=4,"Not Significant",IF($W364&gt;=2,"Semi-Significant","Significant")))</f>
        <v>N/A</v>
      </c>
      <c r="Z364" s="1" t="str">
        <f aca="false">IF($D364="Z540.1 w/data",0,"")</f>
        <v/>
      </c>
      <c r="AA364" s="1" t="e">
        <f aca="false">$Y364+$Q364+$Z364</f>
        <v>#VALUE!</v>
      </c>
      <c r="AB364" s="1" t="n">
        <f aca="false">$N364+$Q364</f>
        <v>0</v>
      </c>
      <c r="AC364" s="1" t="str">
        <f aca="false">IF($Y364="","",IF(AND($AA364&gt;=$R364,$AA364&lt;=$S364),"Pass","Fail"))</f>
        <v/>
      </c>
      <c r="AD364" s="1" t="str">
        <f aca="false">IF($Y364="","",IF($AA364&gt;$R364,"Pass","Fail"))</f>
        <v/>
      </c>
      <c r="AE364" s="1" t="str">
        <f aca="false">IF($Y364="","",IF($AA364&gt;=$R364,"Pass","Fail"))</f>
        <v/>
      </c>
      <c r="AF364" s="1" t="str">
        <f aca="false">IF($Y364="","",IF($AA364&lt;=$S364,"Pass","Fail"))</f>
        <v/>
      </c>
      <c r="AG364" s="1" t="str">
        <f aca="false">IF($Y364="","",IF($AA364&lt;$S364,"Pass","Fail"))</f>
        <v/>
      </c>
      <c r="AH364" s="23" t="str">
        <f aca="true">INDIRECT(CHOOSE(MATCH($T364,{"±","&gt;","≥","≤","&lt;"},0), "AC", "AD", "AE", "AF", "AG") &amp; ROW())</f>
        <v/>
      </c>
      <c r="AI364" s="56" t="str">
        <f aca="false">IF($X364="Not Significant","No Further Action Required",
IF($AH364="","",
IF(AND($AH364="Pass",$L364="0 - Passed "),"Analysis performed; no further action required.",
IF(AND($AH364="Fail",$L364="1 - Failed "),"Analysis performed; no further action required.",
IF(AND($AH364="Pass",$L364="2 - Limited In Use "),"Analysis performed; no further action required.",
IF(AND($AH364="Fail",$L364="3 - Adjusted "),"Analysis performed; no further action required.",
"Unit fails analysis; TSM determination required."))))))</f>
        <v/>
      </c>
      <c r="AJ364" s="58"/>
    </row>
    <row r="365" customFormat="false" ht="15" hidden="false" customHeight="false" outlineLevel="0" collapsed="false">
      <c r="A365" s="56"/>
      <c r="E365" s="57" t="str">
        <f aca="false">IF(AND($F365="",$G365=""),"",IF($G365="",$F365,HYPERLINK($G365,$F365)))</f>
        <v/>
      </c>
      <c r="H365" s="1" t="str">
        <f aca="false">IF($I365="","None Attached",IF(LEFT($I365,5)="https",HYPERLINK($I365,"Datasheet"),HYPERLINK(_xlfn.CONCAT("https://",$I365),"Datasheet")))</f>
        <v>None Attached</v>
      </c>
      <c r="M365" s="56"/>
      <c r="P365" s="58"/>
      <c r="Q365" s="1" t="n">
        <f aca="false">$M365-$N365</f>
        <v>0</v>
      </c>
      <c r="R365" s="56"/>
      <c r="T365" s="59" t="s">
        <v>15</v>
      </c>
      <c r="U365" s="1" t="n">
        <f aca="false">$S365-$R365</f>
        <v>0</v>
      </c>
      <c r="V365" s="1" t="n">
        <f aca="false">IF($T365="±",$Q365*2,$Q365)</f>
        <v>0</v>
      </c>
      <c r="W365" s="60" t="str">
        <f aca="false">IFERROR($U365/ABS($V365),"N/A")</f>
        <v>N/A</v>
      </c>
      <c r="X365" s="61" t="str">
        <f aca="false">IF(OR($W365="N/A",$R365="",$S365=""),"N/A",IF($W365&gt;=4,"Not Significant",IF($W365&gt;=2,"Semi-Significant","Significant")))</f>
        <v>N/A</v>
      </c>
      <c r="Z365" s="1" t="str">
        <f aca="false">IF($D365="Z540.1 w/data",0,"")</f>
        <v/>
      </c>
      <c r="AA365" s="1" t="e">
        <f aca="false">$Y365+$Q365+$Z365</f>
        <v>#VALUE!</v>
      </c>
      <c r="AB365" s="1" t="n">
        <f aca="false">$N365+$Q365</f>
        <v>0</v>
      </c>
      <c r="AC365" s="1" t="str">
        <f aca="false">IF($Y365="","",IF(AND($AA365&gt;=$R365,$AA365&lt;=$S365),"Pass","Fail"))</f>
        <v/>
      </c>
      <c r="AD365" s="1" t="str">
        <f aca="false">IF($Y365="","",IF($AA365&gt;$R365,"Pass","Fail"))</f>
        <v/>
      </c>
      <c r="AE365" s="1" t="str">
        <f aca="false">IF($Y365="","",IF($AA365&gt;=$R365,"Pass","Fail"))</f>
        <v/>
      </c>
      <c r="AF365" s="1" t="str">
        <f aca="false">IF($Y365="","",IF($AA365&lt;=$S365,"Pass","Fail"))</f>
        <v/>
      </c>
      <c r="AG365" s="1" t="str">
        <f aca="false">IF($Y365="","",IF($AA365&lt;$S365,"Pass","Fail"))</f>
        <v/>
      </c>
      <c r="AH365" s="23" t="str">
        <f aca="true">INDIRECT(CHOOSE(MATCH($T365,{"±","&gt;","≥","≤","&lt;"},0), "AC", "AD", "AE", "AF", "AG") &amp; ROW())</f>
        <v/>
      </c>
      <c r="AI365" s="56" t="str">
        <f aca="false">IF($X365="Not Significant","No Further Action Required",
IF($AH365="","",
IF(AND($AH365="Pass",$L365="0 - Passed "),"Analysis performed; no further action required.",
IF(AND($AH365="Fail",$L365="1 - Failed "),"Analysis performed; no further action required.",
IF(AND($AH365="Pass",$L365="2 - Limited In Use "),"Analysis performed; no further action required.",
IF(AND($AH365="Fail",$L365="3 - Adjusted "),"Analysis performed; no further action required.",
"Unit fails analysis; TSM determination required."))))))</f>
        <v/>
      </c>
      <c r="AJ365" s="58"/>
    </row>
    <row r="366" customFormat="false" ht="15" hidden="false" customHeight="false" outlineLevel="0" collapsed="false">
      <c r="A366" s="56"/>
      <c r="E366" s="57" t="str">
        <f aca="false">IF(AND($F366="",$G366=""),"",IF($G366="",$F366,HYPERLINK($G366,$F366)))</f>
        <v/>
      </c>
      <c r="H366" s="1" t="str">
        <f aca="false">IF($I366="","None Attached",IF(LEFT($I366,5)="https",HYPERLINK($I366,"Datasheet"),HYPERLINK(_xlfn.CONCAT("https://",$I366),"Datasheet")))</f>
        <v>None Attached</v>
      </c>
      <c r="M366" s="56"/>
      <c r="P366" s="58"/>
      <c r="Q366" s="1" t="n">
        <f aca="false">$M366-$N366</f>
        <v>0</v>
      </c>
      <c r="R366" s="56"/>
      <c r="T366" s="59" t="s">
        <v>15</v>
      </c>
      <c r="U366" s="1" t="n">
        <f aca="false">$S366-$R366</f>
        <v>0</v>
      </c>
      <c r="V366" s="1" t="n">
        <f aca="false">IF($T366="±",$Q366*2,$Q366)</f>
        <v>0</v>
      </c>
      <c r="W366" s="60" t="str">
        <f aca="false">IFERROR($U366/ABS($V366),"N/A")</f>
        <v>N/A</v>
      </c>
      <c r="X366" s="61" t="str">
        <f aca="false">IF(OR($W366="N/A",$R366="",$S366=""),"N/A",IF($W366&gt;=4,"Not Significant",IF($W366&gt;=2,"Semi-Significant","Significant")))</f>
        <v>N/A</v>
      </c>
      <c r="Z366" s="1" t="str">
        <f aca="false">IF($D366="Z540.1 w/data",0,"")</f>
        <v/>
      </c>
      <c r="AA366" s="1" t="e">
        <f aca="false">$Y366+$Q366+$Z366</f>
        <v>#VALUE!</v>
      </c>
      <c r="AB366" s="1" t="n">
        <f aca="false">$N366+$Q366</f>
        <v>0</v>
      </c>
      <c r="AC366" s="1" t="str">
        <f aca="false">IF($Y366="","",IF(AND($AA366&gt;=$R366,$AA366&lt;=$S366),"Pass","Fail"))</f>
        <v/>
      </c>
      <c r="AD366" s="1" t="str">
        <f aca="false">IF($Y366="","",IF($AA366&gt;$R366,"Pass","Fail"))</f>
        <v/>
      </c>
      <c r="AE366" s="1" t="str">
        <f aca="false">IF($Y366="","",IF($AA366&gt;=$R366,"Pass","Fail"))</f>
        <v/>
      </c>
      <c r="AF366" s="1" t="str">
        <f aca="false">IF($Y366="","",IF($AA366&lt;=$S366,"Pass","Fail"))</f>
        <v/>
      </c>
      <c r="AG366" s="1" t="str">
        <f aca="false">IF($Y366="","",IF($AA366&lt;$S366,"Pass","Fail"))</f>
        <v/>
      </c>
      <c r="AH366" s="23" t="str">
        <f aca="true">INDIRECT(CHOOSE(MATCH($T366,{"±","&gt;","≥","≤","&lt;"},0), "AC", "AD", "AE", "AF", "AG") &amp; ROW())</f>
        <v/>
      </c>
      <c r="AI366" s="56" t="str">
        <f aca="false">IF($X366="Not Significant","No Further Action Required",
IF($AH366="","",
IF(AND($AH366="Pass",$L366="0 - Passed "),"Analysis performed; no further action required.",
IF(AND($AH366="Fail",$L366="1 - Failed "),"Analysis performed; no further action required.",
IF(AND($AH366="Pass",$L366="2 - Limited In Use "),"Analysis performed; no further action required.",
IF(AND($AH366="Fail",$L366="3 - Adjusted "),"Analysis performed; no further action required.",
"Unit fails analysis; TSM determination required."))))))</f>
        <v/>
      </c>
      <c r="AJ366" s="58"/>
    </row>
    <row r="367" customFormat="false" ht="15" hidden="false" customHeight="false" outlineLevel="0" collapsed="false">
      <c r="A367" s="56"/>
      <c r="E367" s="57" t="str">
        <f aca="false">IF(AND($F367="",$G367=""),"",IF($G367="",$F367,HYPERLINK($G367,$F367)))</f>
        <v/>
      </c>
      <c r="H367" s="1" t="str">
        <f aca="false">IF($I367="","None Attached",IF(LEFT($I367,5)="https",HYPERLINK($I367,"Datasheet"),HYPERLINK(_xlfn.CONCAT("https://",$I367),"Datasheet")))</f>
        <v>None Attached</v>
      </c>
      <c r="M367" s="56"/>
      <c r="P367" s="58"/>
      <c r="Q367" s="1" t="n">
        <f aca="false">$M367-$N367</f>
        <v>0</v>
      </c>
      <c r="R367" s="56"/>
      <c r="T367" s="59" t="s">
        <v>15</v>
      </c>
      <c r="U367" s="1" t="n">
        <f aca="false">$S367-$R367</f>
        <v>0</v>
      </c>
      <c r="V367" s="1" t="n">
        <f aca="false">IF($T367="±",$Q367*2,$Q367)</f>
        <v>0</v>
      </c>
      <c r="W367" s="60" t="str">
        <f aca="false">IFERROR($U367/ABS($V367),"N/A")</f>
        <v>N/A</v>
      </c>
      <c r="X367" s="61" t="str">
        <f aca="false">IF(OR($W367="N/A",$R367="",$S367=""),"N/A",IF($W367&gt;=4,"Not Significant",IF($W367&gt;=2,"Semi-Significant","Significant")))</f>
        <v>N/A</v>
      </c>
      <c r="Z367" s="1" t="str">
        <f aca="false">IF($D367="Z540.1 w/data",0,"")</f>
        <v/>
      </c>
      <c r="AA367" s="1" t="e">
        <f aca="false">$Y367+$Q367+$Z367</f>
        <v>#VALUE!</v>
      </c>
      <c r="AB367" s="1" t="n">
        <f aca="false">$N367+$Q367</f>
        <v>0</v>
      </c>
      <c r="AC367" s="1" t="str">
        <f aca="false">IF($Y367="","",IF(AND($AA367&gt;=$R367,$AA367&lt;=$S367),"Pass","Fail"))</f>
        <v/>
      </c>
      <c r="AD367" s="1" t="str">
        <f aca="false">IF($Y367="","",IF($AA367&gt;$R367,"Pass","Fail"))</f>
        <v/>
      </c>
      <c r="AE367" s="1" t="str">
        <f aca="false">IF($Y367="","",IF($AA367&gt;=$R367,"Pass","Fail"))</f>
        <v/>
      </c>
      <c r="AF367" s="1" t="str">
        <f aca="false">IF($Y367="","",IF($AA367&lt;=$S367,"Pass","Fail"))</f>
        <v/>
      </c>
      <c r="AG367" s="1" t="str">
        <f aca="false">IF($Y367="","",IF($AA367&lt;$S367,"Pass","Fail"))</f>
        <v/>
      </c>
      <c r="AH367" s="23" t="str">
        <f aca="true">INDIRECT(CHOOSE(MATCH($T367,{"±","&gt;","≥","≤","&lt;"},0), "AC", "AD", "AE", "AF", "AG") &amp; ROW())</f>
        <v/>
      </c>
      <c r="AI367" s="56" t="str">
        <f aca="false">IF($X367="Not Significant","No Further Action Required",
IF($AH367="","",
IF(AND($AH367="Pass",$L367="0 - Passed "),"Analysis performed; no further action required.",
IF(AND($AH367="Fail",$L367="1 - Failed "),"Analysis performed; no further action required.",
IF(AND($AH367="Pass",$L367="2 - Limited In Use "),"Analysis performed; no further action required.",
IF(AND($AH367="Fail",$L367="3 - Adjusted "),"Analysis performed; no further action required.",
"Unit fails analysis; TSM determination required."))))))</f>
        <v/>
      </c>
      <c r="AJ367" s="58"/>
    </row>
    <row r="368" customFormat="false" ht="15" hidden="false" customHeight="false" outlineLevel="0" collapsed="false">
      <c r="A368" s="56"/>
      <c r="E368" s="57" t="str">
        <f aca="false">IF(AND($F368="",$G368=""),"",IF($G368="",$F368,HYPERLINK($G368,$F368)))</f>
        <v/>
      </c>
      <c r="H368" s="1" t="str">
        <f aca="false">IF($I368="","None Attached",IF(LEFT($I368,5)="https",HYPERLINK($I368,"Datasheet"),HYPERLINK(_xlfn.CONCAT("https://",$I368),"Datasheet")))</f>
        <v>None Attached</v>
      </c>
      <c r="M368" s="56"/>
      <c r="P368" s="58"/>
      <c r="Q368" s="1" t="n">
        <f aca="false">$M368-$N368</f>
        <v>0</v>
      </c>
      <c r="R368" s="56"/>
      <c r="T368" s="59" t="s">
        <v>15</v>
      </c>
      <c r="U368" s="1" t="n">
        <f aca="false">$S368-$R368</f>
        <v>0</v>
      </c>
      <c r="V368" s="1" t="n">
        <f aca="false">IF($T368="±",$Q368*2,$Q368)</f>
        <v>0</v>
      </c>
      <c r="W368" s="60" t="str">
        <f aca="false">IFERROR($U368/ABS($V368),"N/A")</f>
        <v>N/A</v>
      </c>
      <c r="X368" s="61" t="str">
        <f aca="false">IF(OR($W368="N/A",$R368="",$S368=""),"N/A",IF($W368&gt;=4,"Not Significant",IF($W368&gt;=2,"Semi-Significant","Significant")))</f>
        <v>N/A</v>
      </c>
      <c r="Z368" s="1" t="str">
        <f aca="false">IF($D368="Z540.1 w/data",0,"")</f>
        <v/>
      </c>
      <c r="AA368" s="1" t="e">
        <f aca="false">$Y368+$Q368+$Z368</f>
        <v>#VALUE!</v>
      </c>
      <c r="AB368" s="1" t="n">
        <f aca="false">$N368+$Q368</f>
        <v>0</v>
      </c>
      <c r="AC368" s="1" t="str">
        <f aca="false">IF($Y368="","",IF(AND($AA368&gt;=$R368,$AA368&lt;=$S368),"Pass","Fail"))</f>
        <v/>
      </c>
      <c r="AD368" s="1" t="str">
        <f aca="false">IF($Y368="","",IF($AA368&gt;$R368,"Pass","Fail"))</f>
        <v/>
      </c>
      <c r="AE368" s="1" t="str">
        <f aca="false">IF($Y368="","",IF($AA368&gt;=$R368,"Pass","Fail"))</f>
        <v/>
      </c>
      <c r="AF368" s="1" t="str">
        <f aca="false">IF($Y368="","",IF($AA368&lt;=$S368,"Pass","Fail"))</f>
        <v/>
      </c>
      <c r="AG368" s="1" t="str">
        <f aca="false">IF($Y368="","",IF($AA368&lt;$S368,"Pass","Fail"))</f>
        <v/>
      </c>
      <c r="AH368" s="23" t="str">
        <f aca="true">INDIRECT(CHOOSE(MATCH($T368,{"±","&gt;","≥","≤","&lt;"},0), "AC", "AD", "AE", "AF", "AG") &amp; ROW())</f>
        <v/>
      </c>
      <c r="AI368" s="56" t="str">
        <f aca="false">IF($X368="Not Significant","No Further Action Required",
IF($AH368="","",
IF(AND($AH368="Pass",$L368="0 - Passed "),"Analysis performed; no further action required.",
IF(AND($AH368="Fail",$L368="1 - Failed "),"Analysis performed; no further action required.",
IF(AND($AH368="Pass",$L368="2 - Limited In Use "),"Analysis performed; no further action required.",
IF(AND($AH368="Fail",$L368="3 - Adjusted "),"Analysis performed; no further action required.",
"Unit fails analysis; TSM determination required."))))))</f>
        <v/>
      </c>
      <c r="AJ368" s="58"/>
    </row>
    <row r="369" customFormat="false" ht="15" hidden="false" customHeight="false" outlineLevel="0" collapsed="false">
      <c r="A369" s="56"/>
      <c r="E369" s="57" t="str">
        <f aca="false">IF(AND($F369="",$G369=""),"",IF($G369="",$F369,HYPERLINK($G369,$F369)))</f>
        <v/>
      </c>
      <c r="H369" s="1" t="str">
        <f aca="false">IF($I369="","None Attached",IF(LEFT($I369,5)="https",HYPERLINK($I369,"Datasheet"),HYPERLINK(_xlfn.CONCAT("https://",$I369),"Datasheet")))</f>
        <v>None Attached</v>
      </c>
      <c r="M369" s="56"/>
      <c r="P369" s="58"/>
      <c r="Q369" s="1" t="n">
        <f aca="false">$M369-$N369</f>
        <v>0</v>
      </c>
      <c r="R369" s="56"/>
      <c r="T369" s="59" t="s">
        <v>15</v>
      </c>
      <c r="U369" s="1" t="n">
        <f aca="false">$S369-$R369</f>
        <v>0</v>
      </c>
      <c r="V369" s="1" t="n">
        <f aca="false">IF($T369="±",$Q369*2,$Q369)</f>
        <v>0</v>
      </c>
      <c r="W369" s="60" t="str">
        <f aca="false">IFERROR($U369/ABS($V369),"N/A")</f>
        <v>N/A</v>
      </c>
      <c r="X369" s="61" t="str">
        <f aca="false">IF(OR($W369="N/A",$R369="",$S369=""),"N/A",IF($W369&gt;=4,"Not Significant",IF($W369&gt;=2,"Semi-Significant","Significant")))</f>
        <v>N/A</v>
      </c>
      <c r="Z369" s="1" t="str">
        <f aca="false">IF($D369="Z540.1 w/data",0,"")</f>
        <v/>
      </c>
      <c r="AA369" s="1" t="e">
        <f aca="false">$Y369+$Q369+$Z369</f>
        <v>#VALUE!</v>
      </c>
      <c r="AB369" s="1" t="n">
        <f aca="false">$N369+$Q369</f>
        <v>0</v>
      </c>
      <c r="AC369" s="1" t="str">
        <f aca="false">IF($Y369="","",IF(AND($AA369&gt;=$R369,$AA369&lt;=$S369),"Pass","Fail"))</f>
        <v/>
      </c>
      <c r="AD369" s="1" t="str">
        <f aca="false">IF($Y369="","",IF($AA369&gt;$R369,"Pass","Fail"))</f>
        <v/>
      </c>
      <c r="AE369" s="1" t="str">
        <f aca="false">IF($Y369="","",IF($AA369&gt;=$R369,"Pass","Fail"))</f>
        <v/>
      </c>
      <c r="AF369" s="1" t="str">
        <f aca="false">IF($Y369="","",IF($AA369&lt;=$S369,"Pass","Fail"))</f>
        <v/>
      </c>
      <c r="AG369" s="1" t="str">
        <f aca="false">IF($Y369="","",IF($AA369&lt;$S369,"Pass","Fail"))</f>
        <v/>
      </c>
      <c r="AH369" s="23" t="str">
        <f aca="true">INDIRECT(CHOOSE(MATCH($T369,{"±","&gt;","≥","≤","&lt;"},0), "AC", "AD", "AE", "AF", "AG") &amp; ROW())</f>
        <v/>
      </c>
      <c r="AI369" s="56" t="str">
        <f aca="false">IF($X369="Not Significant","No Further Action Required",
IF($AH369="","",
IF(AND($AH369="Pass",$L369="0 - Passed "),"Analysis performed; no further action required.",
IF(AND($AH369="Fail",$L369="1 - Failed "),"Analysis performed; no further action required.",
IF(AND($AH369="Pass",$L369="2 - Limited In Use "),"Analysis performed; no further action required.",
IF(AND($AH369="Fail",$L369="3 - Adjusted "),"Analysis performed; no further action required.",
"Unit fails analysis; TSM determination required."))))))</f>
        <v/>
      </c>
      <c r="AJ369" s="58"/>
    </row>
    <row r="370" customFormat="false" ht="15" hidden="false" customHeight="false" outlineLevel="0" collapsed="false">
      <c r="A370" s="56"/>
      <c r="E370" s="57" t="str">
        <f aca="false">IF(AND($F370="",$G370=""),"",IF($G370="",$F370,HYPERLINK($G370,$F370)))</f>
        <v/>
      </c>
      <c r="H370" s="1" t="str">
        <f aca="false">IF($I370="","None Attached",IF(LEFT($I370,5)="https",HYPERLINK($I370,"Datasheet"),HYPERLINK(_xlfn.CONCAT("https://",$I370),"Datasheet")))</f>
        <v>None Attached</v>
      </c>
      <c r="M370" s="56"/>
      <c r="P370" s="58"/>
      <c r="Q370" s="1" t="n">
        <f aca="false">$M370-$N370</f>
        <v>0</v>
      </c>
      <c r="R370" s="56"/>
      <c r="T370" s="59" t="s">
        <v>15</v>
      </c>
      <c r="U370" s="1" t="n">
        <f aca="false">$S370-$R370</f>
        <v>0</v>
      </c>
      <c r="V370" s="1" t="n">
        <f aca="false">IF($T370="±",$Q370*2,$Q370)</f>
        <v>0</v>
      </c>
      <c r="W370" s="60" t="str">
        <f aca="false">IFERROR($U370/ABS($V370),"N/A")</f>
        <v>N/A</v>
      </c>
      <c r="X370" s="61" t="str">
        <f aca="false">IF(OR($W370="N/A",$R370="",$S370=""),"N/A",IF($W370&gt;=4,"Not Significant",IF($W370&gt;=2,"Semi-Significant","Significant")))</f>
        <v>N/A</v>
      </c>
      <c r="Z370" s="1" t="str">
        <f aca="false">IF($D370="Z540.1 w/data",0,"")</f>
        <v/>
      </c>
      <c r="AA370" s="1" t="e">
        <f aca="false">$Y370+$Q370+$Z370</f>
        <v>#VALUE!</v>
      </c>
      <c r="AB370" s="1" t="n">
        <f aca="false">$N370+$Q370</f>
        <v>0</v>
      </c>
      <c r="AC370" s="1" t="str">
        <f aca="false">IF($Y370="","",IF(AND($AA370&gt;=$R370,$AA370&lt;=$S370),"Pass","Fail"))</f>
        <v/>
      </c>
      <c r="AD370" s="1" t="str">
        <f aca="false">IF($Y370="","",IF($AA370&gt;$R370,"Pass","Fail"))</f>
        <v/>
      </c>
      <c r="AE370" s="1" t="str">
        <f aca="false">IF($Y370="","",IF($AA370&gt;=$R370,"Pass","Fail"))</f>
        <v/>
      </c>
      <c r="AF370" s="1" t="str">
        <f aca="false">IF($Y370="","",IF($AA370&lt;=$S370,"Pass","Fail"))</f>
        <v/>
      </c>
      <c r="AG370" s="1" t="str">
        <f aca="false">IF($Y370="","",IF($AA370&lt;$S370,"Pass","Fail"))</f>
        <v/>
      </c>
      <c r="AH370" s="23" t="str">
        <f aca="true">INDIRECT(CHOOSE(MATCH($T370,{"±","&gt;","≥","≤","&lt;"},0), "AC", "AD", "AE", "AF", "AG") &amp; ROW())</f>
        <v/>
      </c>
      <c r="AI370" s="56" t="str">
        <f aca="false">IF($X370="Not Significant","No Further Action Required",
IF($AH370="","",
IF(AND($AH370="Pass",$L370="0 - Passed "),"Analysis performed; no further action required.",
IF(AND($AH370="Fail",$L370="1 - Failed "),"Analysis performed; no further action required.",
IF(AND($AH370="Pass",$L370="2 - Limited In Use "),"Analysis performed; no further action required.",
IF(AND($AH370="Fail",$L370="3 - Adjusted "),"Analysis performed; no further action required.",
"Unit fails analysis; TSM determination required."))))))</f>
        <v/>
      </c>
      <c r="AJ370" s="58"/>
    </row>
    <row r="371" customFormat="false" ht="15" hidden="false" customHeight="false" outlineLevel="0" collapsed="false">
      <c r="A371" s="56"/>
      <c r="E371" s="57" t="str">
        <f aca="false">IF(AND($F371="",$G371=""),"",IF($G371="",$F371,HYPERLINK($G371,$F371)))</f>
        <v/>
      </c>
      <c r="H371" s="1" t="str">
        <f aca="false">IF($I371="","None Attached",IF(LEFT($I371,5)="https",HYPERLINK($I371,"Datasheet"),HYPERLINK(_xlfn.CONCAT("https://",$I371),"Datasheet")))</f>
        <v>None Attached</v>
      </c>
      <c r="M371" s="56"/>
      <c r="P371" s="58"/>
      <c r="Q371" s="1" t="n">
        <f aca="false">$M371-$N371</f>
        <v>0</v>
      </c>
      <c r="R371" s="56"/>
      <c r="T371" s="59" t="s">
        <v>15</v>
      </c>
      <c r="U371" s="1" t="n">
        <f aca="false">$S371-$R371</f>
        <v>0</v>
      </c>
      <c r="V371" s="1" t="n">
        <f aca="false">IF($T371="±",$Q371*2,$Q371)</f>
        <v>0</v>
      </c>
      <c r="W371" s="60" t="str">
        <f aca="false">IFERROR($U371/ABS($V371),"N/A")</f>
        <v>N/A</v>
      </c>
      <c r="X371" s="61" t="str">
        <f aca="false">IF(OR($W371="N/A",$R371="",$S371=""),"N/A",IF($W371&gt;=4,"Not Significant",IF($W371&gt;=2,"Semi-Significant","Significant")))</f>
        <v>N/A</v>
      </c>
      <c r="Z371" s="1" t="str">
        <f aca="false">IF($D371="Z540.1 w/data",0,"")</f>
        <v/>
      </c>
      <c r="AA371" s="1" t="e">
        <f aca="false">$Y371+$Q371+$Z371</f>
        <v>#VALUE!</v>
      </c>
      <c r="AB371" s="1" t="n">
        <f aca="false">$N371+$Q371</f>
        <v>0</v>
      </c>
      <c r="AC371" s="1" t="str">
        <f aca="false">IF($Y371="","",IF(AND($AA371&gt;=$R371,$AA371&lt;=$S371),"Pass","Fail"))</f>
        <v/>
      </c>
      <c r="AD371" s="1" t="str">
        <f aca="false">IF($Y371="","",IF($AA371&gt;$R371,"Pass","Fail"))</f>
        <v/>
      </c>
      <c r="AE371" s="1" t="str">
        <f aca="false">IF($Y371="","",IF($AA371&gt;=$R371,"Pass","Fail"))</f>
        <v/>
      </c>
      <c r="AF371" s="1" t="str">
        <f aca="false">IF($Y371="","",IF($AA371&lt;=$S371,"Pass","Fail"))</f>
        <v/>
      </c>
      <c r="AG371" s="1" t="str">
        <f aca="false">IF($Y371="","",IF($AA371&lt;$S371,"Pass","Fail"))</f>
        <v/>
      </c>
      <c r="AH371" s="23" t="str">
        <f aca="true">INDIRECT(CHOOSE(MATCH($T371,{"±","&gt;","≥","≤","&lt;"},0), "AC", "AD", "AE", "AF", "AG") &amp; ROW())</f>
        <v/>
      </c>
      <c r="AI371" s="56" t="str">
        <f aca="false">IF($X371="Not Significant","No Further Action Required",
IF($AH371="","",
IF(AND($AH371="Pass",$L371="0 - Passed "),"Analysis performed; no further action required.",
IF(AND($AH371="Fail",$L371="1 - Failed "),"Analysis performed; no further action required.",
IF(AND($AH371="Pass",$L371="2 - Limited In Use "),"Analysis performed; no further action required.",
IF(AND($AH371="Fail",$L371="3 - Adjusted "),"Analysis performed; no further action required.",
"Unit fails analysis; TSM determination required."))))))</f>
        <v/>
      </c>
      <c r="AJ371" s="58"/>
    </row>
    <row r="372" customFormat="false" ht="15" hidden="false" customHeight="false" outlineLevel="0" collapsed="false">
      <c r="A372" s="56"/>
      <c r="E372" s="57" t="str">
        <f aca="false">IF(AND($F372="",$G372=""),"",IF($G372="",$F372,HYPERLINK($G372,$F372)))</f>
        <v/>
      </c>
      <c r="H372" s="1" t="str">
        <f aca="false">IF($I372="","None Attached",IF(LEFT($I372,5)="https",HYPERLINK($I372,"Datasheet"),HYPERLINK(_xlfn.CONCAT("https://",$I372),"Datasheet")))</f>
        <v>None Attached</v>
      </c>
      <c r="M372" s="56"/>
      <c r="P372" s="58"/>
      <c r="Q372" s="1" t="n">
        <f aca="false">$M372-$N372</f>
        <v>0</v>
      </c>
      <c r="R372" s="56"/>
      <c r="T372" s="59" t="s">
        <v>15</v>
      </c>
      <c r="U372" s="1" t="n">
        <f aca="false">$S372-$R372</f>
        <v>0</v>
      </c>
      <c r="V372" s="1" t="n">
        <f aca="false">IF($T372="±",$Q372*2,$Q372)</f>
        <v>0</v>
      </c>
      <c r="W372" s="60" t="str">
        <f aca="false">IFERROR($U372/ABS($V372),"N/A")</f>
        <v>N/A</v>
      </c>
      <c r="X372" s="61" t="str">
        <f aca="false">IF(OR($W372="N/A",$R372="",$S372=""),"N/A",IF($W372&gt;=4,"Not Significant",IF($W372&gt;=2,"Semi-Significant","Significant")))</f>
        <v>N/A</v>
      </c>
      <c r="Z372" s="1" t="str">
        <f aca="false">IF($D372="Z540.1 w/data",0,"")</f>
        <v/>
      </c>
      <c r="AA372" s="1" t="e">
        <f aca="false">$Y372+$Q372+$Z372</f>
        <v>#VALUE!</v>
      </c>
      <c r="AB372" s="1" t="n">
        <f aca="false">$N372+$Q372</f>
        <v>0</v>
      </c>
      <c r="AC372" s="1" t="str">
        <f aca="false">IF($Y372="","",IF(AND($AA372&gt;=$R372,$AA372&lt;=$S372),"Pass","Fail"))</f>
        <v/>
      </c>
      <c r="AD372" s="1" t="str">
        <f aca="false">IF($Y372="","",IF($AA372&gt;$R372,"Pass","Fail"))</f>
        <v/>
      </c>
      <c r="AE372" s="1" t="str">
        <f aca="false">IF($Y372="","",IF($AA372&gt;=$R372,"Pass","Fail"))</f>
        <v/>
      </c>
      <c r="AF372" s="1" t="str">
        <f aca="false">IF($Y372="","",IF($AA372&lt;=$S372,"Pass","Fail"))</f>
        <v/>
      </c>
      <c r="AG372" s="1" t="str">
        <f aca="false">IF($Y372="","",IF($AA372&lt;$S372,"Pass","Fail"))</f>
        <v/>
      </c>
      <c r="AH372" s="23" t="str">
        <f aca="true">INDIRECT(CHOOSE(MATCH($T372,{"±","&gt;","≥","≤","&lt;"},0), "AC", "AD", "AE", "AF", "AG") &amp; ROW())</f>
        <v/>
      </c>
      <c r="AI372" s="56" t="str">
        <f aca="false">IF($X372="Not Significant","No Further Action Required",
IF($AH372="","",
IF(AND($AH372="Pass",$L372="0 - Passed "),"Analysis performed; no further action required.",
IF(AND($AH372="Fail",$L372="1 - Failed "),"Analysis performed; no further action required.",
IF(AND($AH372="Pass",$L372="2 - Limited In Use "),"Analysis performed; no further action required.",
IF(AND($AH372="Fail",$L372="3 - Adjusted "),"Analysis performed; no further action required.",
"Unit fails analysis; TSM determination required."))))))</f>
        <v/>
      </c>
      <c r="AJ372" s="58"/>
    </row>
    <row r="373" customFormat="false" ht="15" hidden="false" customHeight="false" outlineLevel="0" collapsed="false">
      <c r="A373" s="56"/>
      <c r="E373" s="57" t="str">
        <f aca="false">IF(AND($F373="",$G373=""),"",IF($G373="",$F373,HYPERLINK($G373,$F373)))</f>
        <v/>
      </c>
      <c r="H373" s="1" t="str">
        <f aca="false">IF($I373="","None Attached",IF(LEFT($I373,5)="https",HYPERLINK($I373,"Datasheet"),HYPERLINK(_xlfn.CONCAT("https://",$I373),"Datasheet")))</f>
        <v>None Attached</v>
      </c>
      <c r="M373" s="56"/>
      <c r="P373" s="58"/>
      <c r="Q373" s="1" t="n">
        <f aca="false">$M373-$N373</f>
        <v>0</v>
      </c>
      <c r="R373" s="56"/>
      <c r="T373" s="59" t="s">
        <v>15</v>
      </c>
      <c r="U373" s="1" t="n">
        <f aca="false">$S373-$R373</f>
        <v>0</v>
      </c>
      <c r="V373" s="1" t="n">
        <f aca="false">IF($T373="±",$Q373*2,$Q373)</f>
        <v>0</v>
      </c>
      <c r="W373" s="60" t="str">
        <f aca="false">IFERROR($U373/ABS($V373),"N/A")</f>
        <v>N/A</v>
      </c>
      <c r="X373" s="61" t="str">
        <f aca="false">IF(OR($W373="N/A",$R373="",$S373=""),"N/A",IF($W373&gt;=4,"Not Significant",IF($W373&gt;=2,"Semi-Significant","Significant")))</f>
        <v>N/A</v>
      </c>
      <c r="Z373" s="1" t="str">
        <f aca="false">IF($D373="Z540.1 w/data",0,"")</f>
        <v/>
      </c>
      <c r="AA373" s="1" t="e">
        <f aca="false">$Y373+$Q373+$Z373</f>
        <v>#VALUE!</v>
      </c>
      <c r="AB373" s="1" t="n">
        <f aca="false">$N373+$Q373</f>
        <v>0</v>
      </c>
      <c r="AC373" s="1" t="str">
        <f aca="false">IF($Y373="","",IF(AND($AA373&gt;=$R373,$AA373&lt;=$S373),"Pass","Fail"))</f>
        <v/>
      </c>
      <c r="AD373" s="1" t="str">
        <f aca="false">IF($Y373="","",IF($AA373&gt;$R373,"Pass","Fail"))</f>
        <v/>
      </c>
      <c r="AE373" s="1" t="str">
        <f aca="false">IF($Y373="","",IF($AA373&gt;=$R373,"Pass","Fail"))</f>
        <v/>
      </c>
      <c r="AF373" s="1" t="str">
        <f aca="false">IF($Y373="","",IF($AA373&lt;=$S373,"Pass","Fail"))</f>
        <v/>
      </c>
      <c r="AG373" s="1" t="str">
        <f aca="false">IF($Y373="","",IF($AA373&lt;$S373,"Pass","Fail"))</f>
        <v/>
      </c>
      <c r="AH373" s="23" t="str">
        <f aca="true">INDIRECT(CHOOSE(MATCH($T373,{"±","&gt;","≥","≤","&lt;"},0), "AC", "AD", "AE", "AF", "AG") &amp; ROW())</f>
        <v/>
      </c>
      <c r="AI373" s="56" t="str">
        <f aca="false">IF($X373="Not Significant","No Further Action Required",
IF($AH373="","",
IF(AND($AH373="Pass",$L373="0 - Passed "),"Analysis performed; no further action required.",
IF(AND($AH373="Fail",$L373="1 - Failed "),"Analysis performed; no further action required.",
IF(AND($AH373="Pass",$L373="2 - Limited In Use "),"Analysis performed; no further action required.",
IF(AND($AH373="Fail",$L373="3 - Adjusted "),"Analysis performed; no further action required.",
"Unit fails analysis; TSM determination required."))))))</f>
        <v/>
      </c>
      <c r="AJ373" s="58"/>
    </row>
    <row r="374" customFormat="false" ht="15" hidden="false" customHeight="false" outlineLevel="0" collapsed="false">
      <c r="A374" s="56"/>
      <c r="E374" s="57" t="str">
        <f aca="false">IF(AND($F374="",$G374=""),"",IF($G374="",$F374,HYPERLINK($G374,$F374)))</f>
        <v/>
      </c>
      <c r="H374" s="1" t="str">
        <f aca="false">IF($I374="","None Attached",IF(LEFT($I374,5)="https",HYPERLINK($I374,"Datasheet"),HYPERLINK(_xlfn.CONCAT("https://",$I374),"Datasheet")))</f>
        <v>None Attached</v>
      </c>
      <c r="M374" s="56"/>
      <c r="P374" s="58"/>
      <c r="Q374" s="1" t="n">
        <f aca="false">$M374-$N374</f>
        <v>0</v>
      </c>
      <c r="R374" s="56"/>
      <c r="T374" s="59" t="s">
        <v>15</v>
      </c>
      <c r="U374" s="1" t="n">
        <f aca="false">$S374-$R374</f>
        <v>0</v>
      </c>
      <c r="V374" s="1" t="n">
        <f aca="false">IF($T374="±",$Q374*2,$Q374)</f>
        <v>0</v>
      </c>
      <c r="W374" s="60" t="str">
        <f aca="false">IFERROR($U374/ABS($V374),"N/A")</f>
        <v>N/A</v>
      </c>
      <c r="X374" s="61" t="str">
        <f aca="false">IF(OR($W374="N/A",$R374="",$S374=""),"N/A",IF($W374&gt;=4,"Not Significant",IF($W374&gt;=2,"Semi-Significant","Significant")))</f>
        <v>N/A</v>
      </c>
      <c r="Z374" s="1" t="str">
        <f aca="false">IF($D374="Z540.1 w/data",0,"")</f>
        <v/>
      </c>
      <c r="AA374" s="1" t="e">
        <f aca="false">$Y374+$Q374+$Z374</f>
        <v>#VALUE!</v>
      </c>
      <c r="AB374" s="1" t="n">
        <f aca="false">$N374+$Q374</f>
        <v>0</v>
      </c>
      <c r="AC374" s="1" t="str">
        <f aca="false">IF($Y374="","",IF(AND($AA374&gt;=$R374,$AA374&lt;=$S374),"Pass","Fail"))</f>
        <v/>
      </c>
      <c r="AD374" s="1" t="str">
        <f aca="false">IF($Y374="","",IF($AA374&gt;$R374,"Pass","Fail"))</f>
        <v/>
      </c>
      <c r="AE374" s="1" t="str">
        <f aca="false">IF($Y374="","",IF($AA374&gt;=$R374,"Pass","Fail"))</f>
        <v/>
      </c>
      <c r="AF374" s="1" t="str">
        <f aca="false">IF($Y374="","",IF($AA374&lt;=$S374,"Pass","Fail"))</f>
        <v/>
      </c>
      <c r="AG374" s="1" t="str">
        <f aca="false">IF($Y374="","",IF($AA374&lt;$S374,"Pass","Fail"))</f>
        <v/>
      </c>
      <c r="AH374" s="23" t="str">
        <f aca="true">INDIRECT(CHOOSE(MATCH($T374,{"±","&gt;","≥","≤","&lt;"},0), "AC", "AD", "AE", "AF", "AG") &amp; ROW())</f>
        <v/>
      </c>
      <c r="AI374" s="56" t="str">
        <f aca="false">IF($X374="Not Significant","No Further Action Required",
IF($AH374="","",
IF(AND($AH374="Pass",$L374="0 - Passed "),"Analysis performed; no further action required.",
IF(AND($AH374="Fail",$L374="1 - Failed "),"Analysis performed; no further action required.",
IF(AND($AH374="Pass",$L374="2 - Limited In Use "),"Analysis performed; no further action required.",
IF(AND($AH374="Fail",$L374="3 - Adjusted "),"Analysis performed; no further action required.",
"Unit fails analysis; TSM determination required."))))))</f>
        <v/>
      </c>
      <c r="AJ374" s="58"/>
    </row>
    <row r="375" customFormat="false" ht="15" hidden="false" customHeight="false" outlineLevel="0" collapsed="false">
      <c r="A375" s="56"/>
      <c r="E375" s="57" t="str">
        <f aca="false">IF(AND($F375="",$G375=""),"",IF($G375="",$F375,HYPERLINK($G375,$F375)))</f>
        <v/>
      </c>
      <c r="H375" s="1" t="str">
        <f aca="false">IF($I375="","None Attached",IF(LEFT($I375,5)="https",HYPERLINK($I375,"Datasheet"),HYPERLINK(_xlfn.CONCAT("https://",$I375),"Datasheet")))</f>
        <v>None Attached</v>
      </c>
      <c r="M375" s="56"/>
      <c r="P375" s="58"/>
      <c r="Q375" s="1" t="n">
        <f aca="false">$M375-$N375</f>
        <v>0</v>
      </c>
      <c r="R375" s="56"/>
      <c r="T375" s="59" t="s">
        <v>15</v>
      </c>
      <c r="U375" s="1" t="n">
        <f aca="false">$S375-$R375</f>
        <v>0</v>
      </c>
      <c r="V375" s="1" t="n">
        <f aca="false">IF($T375="±",$Q375*2,$Q375)</f>
        <v>0</v>
      </c>
      <c r="W375" s="60" t="str">
        <f aca="false">IFERROR($U375/ABS($V375),"N/A")</f>
        <v>N/A</v>
      </c>
      <c r="X375" s="61" t="str">
        <f aca="false">IF(OR($W375="N/A",$R375="",$S375=""),"N/A",IF($W375&gt;=4,"Not Significant",IF($W375&gt;=2,"Semi-Significant","Significant")))</f>
        <v>N/A</v>
      </c>
      <c r="Z375" s="1" t="str">
        <f aca="false">IF($D375="Z540.1 w/data",0,"")</f>
        <v/>
      </c>
      <c r="AA375" s="1" t="e">
        <f aca="false">$Y375+$Q375+$Z375</f>
        <v>#VALUE!</v>
      </c>
      <c r="AB375" s="1" t="n">
        <f aca="false">$N375+$Q375</f>
        <v>0</v>
      </c>
      <c r="AC375" s="1" t="str">
        <f aca="false">IF($Y375="","",IF(AND($AA375&gt;=$R375,$AA375&lt;=$S375),"Pass","Fail"))</f>
        <v/>
      </c>
      <c r="AD375" s="1" t="str">
        <f aca="false">IF($Y375="","",IF($AA375&gt;$R375,"Pass","Fail"))</f>
        <v/>
      </c>
      <c r="AE375" s="1" t="str">
        <f aca="false">IF($Y375="","",IF($AA375&gt;=$R375,"Pass","Fail"))</f>
        <v/>
      </c>
      <c r="AF375" s="1" t="str">
        <f aca="false">IF($Y375="","",IF($AA375&lt;=$S375,"Pass","Fail"))</f>
        <v/>
      </c>
      <c r="AG375" s="1" t="str">
        <f aca="false">IF($Y375="","",IF($AA375&lt;$S375,"Pass","Fail"))</f>
        <v/>
      </c>
      <c r="AH375" s="23" t="str">
        <f aca="true">INDIRECT(CHOOSE(MATCH($T375,{"±","&gt;","≥","≤","&lt;"},0), "AC", "AD", "AE", "AF", "AG") &amp; ROW())</f>
        <v/>
      </c>
      <c r="AI375" s="56" t="str">
        <f aca="false">IF($X375="Not Significant","No Further Action Required",
IF($AH375="","",
IF(AND($AH375="Pass",$L375="0 - Passed "),"Analysis performed; no further action required.",
IF(AND($AH375="Fail",$L375="1 - Failed "),"Analysis performed; no further action required.",
IF(AND($AH375="Pass",$L375="2 - Limited In Use "),"Analysis performed; no further action required.",
IF(AND($AH375="Fail",$L375="3 - Adjusted "),"Analysis performed; no further action required.",
"Unit fails analysis; TSM determination required."))))))</f>
        <v/>
      </c>
      <c r="AJ375" s="58"/>
    </row>
    <row r="376" customFormat="false" ht="15" hidden="false" customHeight="false" outlineLevel="0" collapsed="false">
      <c r="A376" s="56"/>
      <c r="E376" s="57" t="str">
        <f aca="false">IF(AND($F376="",$G376=""),"",IF($G376="",$F376,HYPERLINK($G376,$F376)))</f>
        <v/>
      </c>
      <c r="H376" s="1" t="str">
        <f aca="false">IF($I376="","None Attached",IF(LEFT($I376,5)="https",HYPERLINK($I376,"Datasheet"),HYPERLINK(_xlfn.CONCAT("https://",$I376),"Datasheet")))</f>
        <v>None Attached</v>
      </c>
      <c r="M376" s="56"/>
      <c r="P376" s="58"/>
      <c r="Q376" s="1" t="n">
        <f aca="false">$M376-$N376</f>
        <v>0</v>
      </c>
      <c r="R376" s="56"/>
      <c r="T376" s="59" t="s">
        <v>15</v>
      </c>
      <c r="U376" s="1" t="n">
        <f aca="false">$S376-$R376</f>
        <v>0</v>
      </c>
      <c r="V376" s="1" t="n">
        <f aca="false">IF($T376="±",$Q376*2,$Q376)</f>
        <v>0</v>
      </c>
      <c r="W376" s="60" t="str">
        <f aca="false">IFERROR($U376/ABS($V376),"N/A")</f>
        <v>N/A</v>
      </c>
      <c r="X376" s="61" t="str">
        <f aca="false">IF(OR($W376="N/A",$R376="",$S376=""),"N/A",IF($W376&gt;=4,"Not Significant",IF($W376&gt;=2,"Semi-Significant","Significant")))</f>
        <v>N/A</v>
      </c>
      <c r="Z376" s="1" t="str">
        <f aca="false">IF($D376="Z540.1 w/data",0,"")</f>
        <v/>
      </c>
      <c r="AA376" s="1" t="e">
        <f aca="false">$Y376+$Q376+$Z376</f>
        <v>#VALUE!</v>
      </c>
      <c r="AB376" s="1" t="n">
        <f aca="false">$N376+$Q376</f>
        <v>0</v>
      </c>
      <c r="AC376" s="1" t="str">
        <f aca="false">IF($Y376="","",IF(AND($AA376&gt;=$R376,$AA376&lt;=$S376),"Pass","Fail"))</f>
        <v/>
      </c>
      <c r="AD376" s="1" t="str">
        <f aca="false">IF($Y376="","",IF($AA376&gt;$R376,"Pass","Fail"))</f>
        <v/>
      </c>
      <c r="AE376" s="1" t="str">
        <f aca="false">IF($Y376="","",IF($AA376&gt;=$R376,"Pass","Fail"))</f>
        <v/>
      </c>
      <c r="AF376" s="1" t="str">
        <f aca="false">IF($Y376="","",IF($AA376&lt;=$S376,"Pass","Fail"))</f>
        <v/>
      </c>
      <c r="AG376" s="1" t="str">
        <f aca="false">IF($Y376="","",IF($AA376&lt;$S376,"Pass","Fail"))</f>
        <v/>
      </c>
      <c r="AH376" s="23" t="str">
        <f aca="true">INDIRECT(CHOOSE(MATCH($T376,{"±","&gt;","≥","≤","&lt;"},0), "AC", "AD", "AE", "AF", "AG") &amp; ROW())</f>
        <v/>
      </c>
      <c r="AI376" s="56" t="str">
        <f aca="false">IF($X376="Not Significant","No Further Action Required",
IF($AH376="","",
IF(AND($AH376="Pass",$L376="0 - Passed "),"Analysis performed; no further action required.",
IF(AND($AH376="Fail",$L376="1 - Failed "),"Analysis performed; no further action required.",
IF(AND($AH376="Pass",$L376="2 - Limited In Use "),"Analysis performed; no further action required.",
IF(AND($AH376="Fail",$L376="3 - Adjusted "),"Analysis performed; no further action required.",
"Unit fails analysis; TSM determination required."))))))</f>
        <v/>
      </c>
      <c r="AJ376" s="58"/>
    </row>
    <row r="377" customFormat="false" ht="15" hidden="false" customHeight="false" outlineLevel="0" collapsed="false">
      <c r="A377" s="56"/>
      <c r="E377" s="57" t="str">
        <f aca="false">IF(AND($F377="",$G377=""),"",IF($G377="",$F377,HYPERLINK($G377,$F377)))</f>
        <v/>
      </c>
      <c r="H377" s="1" t="str">
        <f aca="false">IF($I377="","None Attached",IF(LEFT($I377,5)="https",HYPERLINK($I377,"Datasheet"),HYPERLINK(_xlfn.CONCAT("https://",$I377),"Datasheet")))</f>
        <v>None Attached</v>
      </c>
      <c r="M377" s="56"/>
      <c r="P377" s="58"/>
      <c r="Q377" s="1" t="n">
        <f aca="false">$M377-$N377</f>
        <v>0</v>
      </c>
      <c r="R377" s="56"/>
      <c r="T377" s="59" t="s">
        <v>15</v>
      </c>
      <c r="U377" s="1" t="n">
        <f aca="false">$S377-$R377</f>
        <v>0</v>
      </c>
      <c r="V377" s="1" t="n">
        <f aca="false">IF($T377="±",$Q377*2,$Q377)</f>
        <v>0</v>
      </c>
      <c r="W377" s="60" t="str">
        <f aca="false">IFERROR($U377/ABS($V377),"N/A")</f>
        <v>N/A</v>
      </c>
      <c r="X377" s="61" t="str">
        <f aca="false">IF(OR($W377="N/A",$R377="",$S377=""),"N/A",IF($W377&gt;=4,"Not Significant",IF($W377&gt;=2,"Semi-Significant","Significant")))</f>
        <v>N/A</v>
      </c>
      <c r="Z377" s="1" t="str">
        <f aca="false">IF($D377="Z540.1 w/data",0,"")</f>
        <v/>
      </c>
      <c r="AA377" s="1" t="e">
        <f aca="false">$Y377+$Q377+$Z377</f>
        <v>#VALUE!</v>
      </c>
      <c r="AB377" s="1" t="n">
        <f aca="false">$N377+$Q377</f>
        <v>0</v>
      </c>
      <c r="AC377" s="1" t="str">
        <f aca="false">IF($Y377="","",IF(AND($AA377&gt;=$R377,$AA377&lt;=$S377),"Pass","Fail"))</f>
        <v/>
      </c>
      <c r="AD377" s="1" t="str">
        <f aca="false">IF($Y377="","",IF($AA377&gt;$R377,"Pass","Fail"))</f>
        <v/>
      </c>
      <c r="AE377" s="1" t="str">
        <f aca="false">IF($Y377="","",IF($AA377&gt;=$R377,"Pass","Fail"))</f>
        <v/>
      </c>
      <c r="AF377" s="1" t="str">
        <f aca="false">IF($Y377="","",IF($AA377&lt;=$S377,"Pass","Fail"))</f>
        <v/>
      </c>
      <c r="AG377" s="1" t="str">
        <f aca="false">IF($Y377="","",IF($AA377&lt;$S377,"Pass","Fail"))</f>
        <v/>
      </c>
      <c r="AH377" s="23" t="str">
        <f aca="true">INDIRECT(CHOOSE(MATCH($T377,{"±","&gt;","≥","≤","&lt;"},0), "AC", "AD", "AE", "AF", "AG") &amp; ROW())</f>
        <v/>
      </c>
      <c r="AI377" s="56" t="str">
        <f aca="false">IF($X377="Not Significant","No Further Action Required",
IF($AH377="","",
IF(AND($AH377="Pass",$L377="0 - Passed "),"Analysis performed; no further action required.",
IF(AND($AH377="Fail",$L377="1 - Failed "),"Analysis performed; no further action required.",
IF(AND($AH377="Pass",$L377="2 - Limited In Use "),"Analysis performed; no further action required.",
IF(AND($AH377="Fail",$L377="3 - Adjusted "),"Analysis performed; no further action required.",
"Unit fails analysis; TSM determination required."))))))</f>
        <v/>
      </c>
      <c r="AJ377" s="58"/>
    </row>
    <row r="378" customFormat="false" ht="15" hidden="false" customHeight="false" outlineLevel="0" collapsed="false">
      <c r="A378" s="56"/>
      <c r="E378" s="57" t="str">
        <f aca="false">IF(AND($F378="",$G378=""),"",IF($G378="",$F378,HYPERLINK($G378,$F378)))</f>
        <v/>
      </c>
      <c r="H378" s="1" t="str">
        <f aca="false">IF($I378="","None Attached",IF(LEFT($I378,5)="https",HYPERLINK($I378,"Datasheet"),HYPERLINK(_xlfn.CONCAT("https://",$I378),"Datasheet")))</f>
        <v>None Attached</v>
      </c>
      <c r="M378" s="56"/>
      <c r="P378" s="58"/>
      <c r="Q378" s="1" t="n">
        <f aca="false">$M378-$N378</f>
        <v>0</v>
      </c>
      <c r="R378" s="56"/>
      <c r="T378" s="59" t="s">
        <v>15</v>
      </c>
      <c r="U378" s="1" t="n">
        <f aca="false">$S378-$R378</f>
        <v>0</v>
      </c>
      <c r="V378" s="1" t="n">
        <f aca="false">IF($T378="±",$Q378*2,$Q378)</f>
        <v>0</v>
      </c>
      <c r="W378" s="60" t="str">
        <f aca="false">IFERROR($U378/ABS($V378),"N/A")</f>
        <v>N/A</v>
      </c>
      <c r="X378" s="61" t="str">
        <f aca="false">IF(OR($W378="N/A",$R378="",$S378=""),"N/A",IF($W378&gt;=4,"Not Significant",IF($W378&gt;=2,"Semi-Significant","Significant")))</f>
        <v>N/A</v>
      </c>
      <c r="Z378" s="1" t="str">
        <f aca="false">IF($D378="Z540.1 w/data",0,"")</f>
        <v/>
      </c>
      <c r="AA378" s="1" t="e">
        <f aca="false">$Y378+$Q378+$Z378</f>
        <v>#VALUE!</v>
      </c>
      <c r="AB378" s="1" t="n">
        <f aca="false">$N378+$Q378</f>
        <v>0</v>
      </c>
      <c r="AC378" s="1" t="str">
        <f aca="false">IF($Y378="","",IF(AND($AA378&gt;=$R378,$AA378&lt;=$S378),"Pass","Fail"))</f>
        <v/>
      </c>
      <c r="AD378" s="1" t="str">
        <f aca="false">IF($Y378="","",IF($AA378&gt;$R378,"Pass","Fail"))</f>
        <v/>
      </c>
      <c r="AE378" s="1" t="str">
        <f aca="false">IF($Y378="","",IF($AA378&gt;=$R378,"Pass","Fail"))</f>
        <v/>
      </c>
      <c r="AF378" s="1" t="str">
        <f aca="false">IF($Y378="","",IF($AA378&lt;=$S378,"Pass","Fail"))</f>
        <v/>
      </c>
      <c r="AG378" s="1" t="str">
        <f aca="false">IF($Y378="","",IF($AA378&lt;$S378,"Pass","Fail"))</f>
        <v/>
      </c>
      <c r="AH378" s="23" t="str">
        <f aca="true">INDIRECT(CHOOSE(MATCH($T378,{"±","&gt;","≥","≤","&lt;"},0), "AC", "AD", "AE", "AF", "AG") &amp; ROW())</f>
        <v/>
      </c>
      <c r="AI378" s="56" t="str">
        <f aca="false">IF($X378="Not Significant","No Further Action Required",
IF($AH378="","",
IF(AND($AH378="Pass",$L378="0 - Passed "),"Analysis performed; no further action required.",
IF(AND($AH378="Fail",$L378="1 - Failed "),"Analysis performed; no further action required.",
IF(AND($AH378="Pass",$L378="2 - Limited In Use "),"Analysis performed; no further action required.",
IF(AND($AH378="Fail",$L378="3 - Adjusted "),"Analysis performed; no further action required.",
"Unit fails analysis; TSM determination required."))))))</f>
        <v/>
      </c>
      <c r="AJ378" s="58"/>
    </row>
    <row r="379" customFormat="false" ht="15" hidden="false" customHeight="false" outlineLevel="0" collapsed="false">
      <c r="A379" s="56"/>
      <c r="E379" s="57" t="str">
        <f aca="false">IF(AND($F379="",$G379=""),"",IF($G379="",$F379,HYPERLINK($G379,$F379)))</f>
        <v/>
      </c>
      <c r="H379" s="1" t="str">
        <f aca="false">IF($I379="","None Attached",IF(LEFT($I379,5)="https",HYPERLINK($I379,"Datasheet"),HYPERLINK(_xlfn.CONCAT("https://",$I379),"Datasheet")))</f>
        <v>None Attached</v>
      </c>
      <c r="M379" s="56"/>
      <c r="P379" s="58"/>
      <c r="Q379" s="1" t="n">
        <f aca="false">$M379-$N379</f>
        <v>0</v>
      </c>
      <c r="R379" s="56"/>
      <c r="T379" s="59" t="s">
        <v>15</v>
      </c>
      <c r="U379" s="1" t="n">
        <f aca="false">$S379-$R379</f>
        <v>0</v>
      </c>
      <c r="V379" s="1" t="n">
        <f aca="false">IF($T379="±",$Q379*2,$Q379)</f>
        <v>0</v>
      </c>
      <c r="W379" s="60" t="str">
        <f aca="false">IFERROR($U379/ABS($V379),"N/A")</f>
        <v>N/A</v>
      </c>
      <c r="X379" s="61" t="str">
        <f aca="false">IF(OR($W379="N/A",$R379="",$S379=""),"N/A",IF($W379&gt;=4,"Not Significant",IF($W379&gt;=2,"Semi-Significant","Significant")))</f>
        <v>N/A</v>
      </c>
      <c r="Z379" s="1" t="str">
        <f aca="false">IF($D379="Z540.1 w/data",0,"")</f>
        <v/>
      </c>
      <c r="AA379" s="1" t="e">
        <f aca="false">$Y379+$Q379+$Z379</f>
        <v>#VALUE!</v>
      </c>
      <c r="AB379" s="1" t="n">
        <f aca="false">$N379+$Q379</f>
        <v>0</v>
      </c>
      <c r="AC379" s="1" t="str">
        <f aca="false">IF($Y379="","",IF(AND($AA379&gt;=$R379,$AA379&lt;=$S379),"Pass","Fail"))</f>
        <v/>
      </c>
      <c r="AD379" s="1" t="str">
        <f aca="false">IF($Y379="","",IF($AA379&gt;$R379,"Pass","Fail"))</f>
        <v/>
      </c>
      <c r="AE379" s="1" t="str">
        <f aca="false">IF($Y379="","",IF($AA379&gt;=$R379,"Pass","Fail"))</f>
        <v/>
      </c>
      <c r="AF379" s="1" t="str">
        <f aca="false">IF($Y379="","",IF($AA379&lt;=$S379,"Pass","Fail"))</f>
        <v/>
      </c>
      <c r="AG379" s="1" t="str">
        <f aca="false">IF($Y379="","",IF($AA379&lt;$S379,"Pass","Fail"))</f>
        <v/>
      </c>
      <c r="AH379" s="23" t="str">
        <f aca="true">INDIRECT(CHOOSE(MATCH($T379,{"±","&gt;","≥","≤","&lt;"},0), "AC", "AD", "AE", "AF", "AG") &amp; ROW())</f>
        <v/>
      </c>
      <c r="AI379" s="56" t="str">
        <f aca="false">IF($X379="Not Significant","No Further Action Required",
IF($AH379="","",
IF(AND($AH379="Pass",$L379="0 - Passed "),"Analysis performed; no further action required.",
IF(AND($AH379="Fail",$L379="1 - Failed "),"Analysis performed; no further action required.",
IF(AND($AH379="Pass",$L379="2 - Limited In Use "),"Analysis performed; no further action required.",
IF(AND($AH379="Fail",$L379="3 - Adjusted "),"Analysis performed; no further action required.",
"Unit fails analysis; TSM determination required."))))))</f>
        <v/>
      </c>
      <c r="AJ379" s="58"/>
    </row>
    <row r="380" customFormat="false" ht="15" hidden="false" customHeight="false" outlineLevel="0" collapsed="false">
      <c r="A380" s="56"/>
      <c r="E380" s="57" t="str">
        <f aca="false">IF(AND($F380="",$G380=""),"",IF($G380="",$F380,HYPERLINK($G380,$F380)))</f>
        <v/>
      </c>
      <c r="H380" s="1" t="str">
        <f aca="false">IF($I380="","None Attached",IF(LEFT($I380,5)="https",HYPERLINK($I380,"Datasheet"),HYPERLINK(_xlfn.CONCAT("https://",$I380),"Datasheet")))</f>
        <v>None Attached</v>
      </c>
      <c r="M380" s="56"/>
      <c r="P380" s="58"/>
      <c r="Q380" s="1" t="n">
        <f aca="false">$M380-$N380</f>
        <v>0</v>
      </c>
      <c r="R380" s="56"/>
      <c r="T380" s="59" t="s">
        <v>15</v>
      </c>
      <c r="U380" s="1" t="n">
        <f aca="false">$S380-$R380</f>
        <v>0</v>
      </c>
      <c r="V380" s="1" t="n">
        <f aca="false">IF($T380="±",$Q380*2,$Q380)</f>
        <v>0</v>
      </c>
      <c r="W380" s="60" t="str">
        <f aca="false">IFERROR($U380/ABS($V380),"N/A")</f>
        <v>N/A</v>
      </c>
      <c r="X380" s="61" t="str">
        <f aca="false">IF(OR($W380="N/A",$R380="",$S380=""),"N/A",IF($W380&gt;=4,"Not Significant",IF($W380&gt;=2,"Semi-Significant","Significant")))</f>
        <v>N/A</v>
      </c>
      <c r="Z380" s="1" t="str">
        <f aca="false">IF($D380="Z540.1 w/data",0,"")</f>
        <v/>
      </c>
      <c r="AA380" s="1" t="e">
        <f aca="false">$Y380+$Q380+$Z380</f>
        <v>#VALUE!</v>
      </c>
      <c r="AB380" s="1" t="n">
        <f aca="false">$N380+$Q380</f>
        <v>0</v>
      </c>
      <c r="AC380" s="1" t="str">
        <f aca="false">IF($Y380="","",IF(AND($AA380&gt;=$R380,$AA380&lt;=$S380),"Pass","Fail"))</f>
        <v/>
      </c>
      <c r="AD380" s="1" t="str">
        <f aca="false">IF($Y380="","",IF($AA380&gt;$R380,"Pass","Fail"))</f>
        <v/>
      </c>
      <c r="AE380" s="1" t="str">
        <f aca="false">IF($Y380="","",IF($AA380&gt;=$R380,"Pass","Fail"))</f>
        <v/>
      </c>
      <c r="AF380" s="1" t="str">
        <f aca="false">IF($Y380="","",IF($AA380&lt;=$S380,"Pass","Fail"))</f>
        <v/>
      </c>
      <c r="AG380" s="1" t="str">
        <f aca="false">IF($Y380="","",IF($AA380&lt;$S380,"Pass","Fail"))</f>
        <v/>
      </c>
      <c r="AH380" s="23" t="str">
        <f aca="true">INDIRECT(CHOOSE(MATCH($T380,{"±","&gt;","≥","≤","&lt;"},0), "AC", "AD", "AE", "AF", "AG") &amp; ROW())</f>
        <v/>
      </c>
      <c r="AI380" s="56" t="str">
        <f aca="false">IF($X380="Not Significant","No Further Action Required",
IF($AH380="","",
IF(AND($AH380="Pass",$L380="0 - Passed "),"Analysis performed; no further action required.",
IF(AND($AH380="Fail",$L380="1 - Failed "),"Analysis performed; no further action required.",
IF(AND($AH380="Pass",$L380="2 - Limited In Use "),"Analysis performed; no further action required.",
IF(AND($AH380="Fail",$L380="3 - Adjusted "),"Analysis performed; no further action required.",
"Unit fails analysis; TSM determination required."))))))</f>
        <v/>
      </c>
      <c r="AJ380" s="58"/>
    </row>
    <row r="381" customFormat="false" ht="15" hidden="false" customHeight="false" outlineLevel="0" collapsed="false">
      <c r="A381" s="56"/>
      <c r="E381" s="57" t="str">
        <f aca="false">IF(AND($F381="",$G381=""),"",IF($G381="",$F381,HYPERLINK($G381,$F381)))</f>
        <v/>
      </c>
      <c r="H381" s="1" t="str">
        <f aca="false">IF($I381="","None Attached",IF(LEFT($I381,5)="https",HYPERLINK($I381,"Datasheet"),HYPERLINK(_xlfn.CONCAT("https://",$I381),"Datasheet")))</f>
        <v>None Attached</v>
      </c>
      <c r="M381" s="56"/>
      <c r="P381" s="58"/>
      <c r="Q381" s="1" t="n">
        <f aca="false">$M381-$N381</f>
        <v>0</v>
      </c>
      <c r="R381" s="56"/>
      <c r="T381" s="59" t="s">
        <v>15</v>
      </c>
      <c r="U381" s="1" t="n">
        <f aca="false">$S381-$R381</f>
        <v>0</v>
      </c>
      <c r="V381" s="1" t="n">
        <f aca="false">IF($T381="±",$Q381*2,$Q381)</f>
        <v>0</v>
      </c>
      <c r="W381" s="60" t="str">
        <f aca="false">IFERROR($U381/ABS($V381),"N/A")</f>
        <v>N/A</v>
      </c>
      <c r="X381" s="61" t="str">
        <f aca="false">IF(OR($W381="N/A",$R381="",$S381=""),"N/A",IF($W381&gt;=4,"Not Significant",IF($W381&gt;=2,"Semi-Significant","Significant")))</f>
        <v>N/A</v>
      </c>
      <c r="Z381" s="1" t="str">
        <f aca="false">IF($D381="Z540.1 w/data",0,"")</f>
        <v/>
      </c>
      <c r="AA381" s="1" t="e">
        <f aca="false">$Y381+$Q381+$Z381</f>
        <v>#VALUE!</v>
      </c>
      <c r="AB381" s="1" t="n">
        <f aca="false">$N381+$Q381</f>
        <v>0</v>
      </c>
      <c r="AC381" s="1" t="str">
        <f aca="false">IF($Y381="","",IF(AND($AA381&gt;=$R381,$AA381&lt;=$S381),"Pass","Fail"))</f>
        <v/>
      </c>
      <c r="AD381" s="1" t="str">
        <f aca="false">IF($Y381="","",IF($AA381&gt;$R381,"Pass","Fail"))</f>
        <v/>
      </c>
      <c r="AE381" s="1" t="str">
        <f aca="false">IF($Y381="","",IF($AA381&gt;=$R381,"Pass","Fail"))</f>
        <v/>
      </c>
      <c r="AF381" s="1" t="str">
        <f aca="false">IF($Y381="","",IF($AA381&lt;=$S381,"Pass","Fail"))</f>
        <v/>
      </c>
      <c r="AG381" s="1" t="str">
        <f aca="false">IF($Y381="","",IF($AA381&lt;$S381,"Pass","Fail"))</f>
        <v/>
      </c>
      <c r="AH381" s="23" t="str">
        <f aca="true">INDIRECT(CHOOSE(MATCH($T381,{"±","&gt;","≥","≤","&lt;"},0), "AC", "AD", "AE", "AF", "AG") &amp; ROW())</f>
        <v/>
      </c>
      <c r="AI381" s="56" t="str">
        <f aca="false">IF($X381="Not Significant","No Further Action Required",
IF($AH381="","",
IF(AND($AH381="Pass",$L381="0 - Passed "),"Analysis performed; no further action required.",
IF(AND($AH381="Fail",$L381="1 - Failed "),"Analysis performed; no further action required.",
IF(AND($AH381="Pass",$L381="2 - Limited In Use "),"Analysis performed; no further action required.",
IF(AND($AH381="Fail",$L381="3 - Adjusted "),"Analysis performed; no further action required.",
"Unit fails analysis; TSM determination required."))))))</f>
        <v/>
      </c>
      <c r="AJ381" s="58"/>
    </row>
    <row r="382" customFormat="false" ht="15" hidden="false" customHeight="false" outlineLevel="0" collapsed="false">
      <c r="A382" s="56"/>
      <c r="E382" s="57" t="str">
        <f aca="false">IF(AND($F382="",$G382=""),"",IF($G382="",$F382,HYPERLINK($G382,$F382)))</f>
        <v/>
      </c>
      <c r="H382" s="1" t="str">
        <f aca="false">IF($I382="","None Attached",IF(LEFT($I382,5)="https",HYPERLINK($I382,"Datasheet"),HYPERLINK(_xlfn.CONCAT("https://",$I382),"Datasheet")))</f>
        <v>None Attached</v>
      </c>
      <c r="M382" s="56"/>
      <c r="P382" s="58"/>
      <c r="Q382" s="1" t="n">
        <f aca="false">$M382-$N382</f>
        <v>0</v>
      </c>
      <c r="R382" s="56"/>
      <c r="T382" s="59" t="s">
        <v>15</v>
      </c>
      <c r="U382" s="1" t="n">
        <f aca="false">$S382-$R382</f>
        <v>0</v>
      </c>
      <c r="V382" s="1" t="n">
        <f aca="false">IF($T382="±",$Q382*2,$Q382)</f>
        <v>0</v>
      </c>
      <c r="W382" s="60" t="str">
        <f aca="false">IFERROR($U382/ABS($V382),"N/A")</f>
        <v>N/A</v>
      </c>
      <c r="X382" s="61" t="str">
        <f aca="false">IF(OR($W382="N/A",$R382="",$S382=""),"N/A",IF($W382&gt;=4,"Not Significant",IF($W382&gt;=2,"Semi-Significant","Significant")))</f>
        <v>N/A</v>
      </c>
      <c r="Z382" s="1" t="str">
        <f aca="false">IF($D382="Z540.1 w/data",0,"")</f>
        <v/>
      </c>
      <c r="AA382" s="1" t="e">
        <f aca="false">$Y382+$Q382+$Z382</f>
        <v>#VALUE!</v>
      </c>
      <c r="AB382" s="1" t="n">
        <f aca="false">$N382+$Q382</f>
        <v>0</v>
      </c>
      <c r="AC382" s="1" t="str">
        <f aca="false">IF($Y382="","",IF(AND($AA382&gt;=$R382,$AA382&lt;=$S382),"Pass","Fail"))</f>
        <v/>
      </c>
      <c r="AD382" s="1" t="str">
        <f aca="false">IF($Y382="","",IF($AA382&gt;$R382,"Pass","Fail"))</f>
        <v/>
      </c>
      <c r="AE382" s="1" t="str">
        <f aca="false">IF($Y382="","",IF($AA382&gt;=$R382,"Pass","Fail"))</f>
        <v/>
      </c>
      <c r="AF382" s="1" t="str">
        <f aca="false">IF($Y382="","",IF($AA382&lt;=$S382,"Pass","Fail"))</f>
        <v/>
      </c>
      <c r="AG382" s="1" t="str">
        <f aca="false">IF($Y382="","",IF($AA382&lt;$S382,"Pass","Fail"))</f>
        <v/>
      </c>
      <c r="AH382" s="23" t="str">
        <f aca="true">INDIRECT(CHOOSE(MATCH($T382,{"±","&gt;","≥","≤","&lt;"},0), "AC", "AD", "AE", "AF", "AG") &amp; ROW())</f>
        <v/>
      </c>
      <c r="AI382" s="56" t="str">
        <f aca="false">IF($X382="Not Significant","No Further Action Required",
IF($AH382="","",
IF(AND($AH382="Pass",$L382="0 - Passed "),"Analysis performed; no further action required.",
IF(AND($AH382="Fail",$L382="1 - Failed "),"Analysis performed; no further action required.",
IF(AND($AH382="Pass",$L382="2 - Limited In Use "),"Analysis performed; no further action required.",
IF(AND($AH382="Fail",$L382="3 - Adjusted "),"Analysis performed; no further action required.",
"Unit fails analysis; TSM determination required."))))))</f>
        <v/>
      </c>
      <c r="AJ382" s="58"/>
    </row>
    <row r="383" customFormat="false" ht="15" hidden="false" customHeight="false" outlineLevel="0" collapsed="false">
      <c r="A383" s="56"/>
      <c r="E383" s="57" t="str">
        <f aca="false">IF(AND($F383="",$G383=""),"",IF($G383="",$F383,HYPERLINK($G383,$F383)))</f>
        <v/>
      </c>
      <c r="H383" s="1" t="str">
        <f aca="false">IF($I383="","None Attached",IF(LEFT($I383,5)="https",HYPERLINK($I383,"Datasheet"),HYPERLINK(_xlfn.CONCAT("https://",$I383),"Datasheet")))</f>
        <v>None Attached</v>
      </c>
      <c r="M383" s="56"/>
      <c r="P383" s="58"/>
      <c r="Q383" s="1" t="n">
        <f aca="false">$M383-$N383</f>
        <v>0</v>
      </c>
      <c r="R383" s="56"/>
      <c r="T383" s="59" t="s">
        <v>15</v>
      </c>
      <c r="U383" s="1" t="n">
        <f aca="false">$S383-$R383</f>
        <v>0</v>
      </c>
      <c r="V383" s="1" t="n">
        <f aca="false">IF($T383="±",$Q383*2,$Q383)</f>
        <v>0</v>
      </c>
      <c r="W383" s="60" t="str">
        <f aca="false">IFERROR($U383/ABS($V383),"N/A")</f>
        <v>N/A</v>
      </c>
      <c r="X383" s="61" t="str">
        <f aca="false">IF(OR($W383="N/A",$R383="",$S383=""),"N/A",IF($W383&gt;=4,"Not Significant",IF($W383&gt;=2,"Semi-Significant","Significant")))</f>
        <v>N/A</v>
      </c>
      <c r="Z383" s="1" t="str">
        <f aca="false">IF($D383="Z540.1 w/data",0,"")</f>
        <v/>
      </c>
      <c r="AA383" s="1" t="e">
        <f aca="false">$Y383+$Q383+$Z383</f>
        <v>#VALUE!</v>
      </c>
      <c r="AB383" s="1" t="n">
        <f aca="false">$N383+$Q383</f>
        <v>0</v>
      </c>
      <c r="AC383" s="1" t="str">
        <f aca="false">IF($Y383="","",IF(AND($AA383&gt;=$R383,$AA383&lt;=$S383),"Pass","Fail"))</f>
        <v/>
      </c>
      <c r="AD383" s="1" t="str">
        <f aca="false">IF($Y383="","",IF($AA383&gt;$R383,"Pass","Fail"))</f>
        <v/>
      </c>
      <c r="AE383" s="1" t="str">
        <f aca="false">IF($Y383="","",IF($AA383&gt;=$R383,"Pass","Fail"))</f>
        <v/>
      </c>
      <c r="AF383" s="1" t="str">
        <f aca="false">IF($Y383="","",IF($AA383&lt;=$S383,"Pass","Fail"))</f>
        <v/>
      </c>
      <c r="AG383" s="1" t="str">
        <f aca="false">IF($Y383="","",IF($AA383&lt;$S383,"Pass","Fail"))</f>
        <v/>
      </c>
      <c r="AH383" s="23" t="str">
        <f aca="true">INDIRECT(CHOOSE(MATCH($T383,{"±","&gt;","≥","≤","&lt;"},0), "AC", "AD", "AE", "AF", "AG") &amp; ROW())</f>
        <v/>
      </c>
      <c r="AI383" s="56" t="str">
        <f aca="false">IF($X383="Not Significant","No Further Action Required",
IF($AH383="","",
IF(AND($AH383="Pass",$L383="0 - Passed "),"Analysis performed; no further action required.",
IF(AND($AH383="Fail",$L383="1 - Failed "),"Analysis performed; no further action required.",
IF(AND($AH383="Pass",$L383="2 - Limited In Use "),"Analysis performed; no further action required.",
IF(AND($AH383="Fail",$L383="3 - Adjusted "),"Analysis performed; no further action required.",
"Unit fails analysis; TSM determination required."))))))</f>
        <v/>
      </c>
      <c r="AJ383" s="58"/>
    </row>
    <row r="384" customFormat="false" ht="15" hidden="false" customHeight="false" outlineLevel="0" collapsed="false">
      <c r="A384" s="56"/>
      <c r="E384" s="57" t="str">
        <f aca="false">IF(AND($F384="",$G384=""),"",IF($G384="",$F384,HYPERLINK($G384,$F384)))</f>
        <v/>
      </c>
      <c r="H384" s="1" t="str">
        <f aca="false">IF($I384="","None Attached",IF(LEFT($I384,5)="https",HYPERLINK($I384,"Datasheet"),HYPERLINK(_xlfn.CONCAT("https://",$I384),"Datasheet")))</f>
        <v>None Attached</v>
      </c>
      <c r="M384" s="56"/>
      <c r="P384" s="58"/>
      <c r="Q384" s="1" t="n">
        <f aca="false">$M384-$N384</f>
        <v>0</v>
      </c>
      <c r="R384" s="56"/>
      <c r="T384" s="59" t="s">
        <v>15</v>
      </c>
      <c r="U384" s="1" t="n">
        <f aca="false">$S384-$R384</f>
        <v>0</v>
      </c>
      <c r="V384" s="1" t="n">
        <f aca="false">IF($T384="±",$Q384*2,$Q384)</f>
        <v>0</v>
      </c>
      <c r="W384" s="60" t="str">
        <f aca="false">IFERROR($U384/ABS($V384),"N/A")</f>
        <v>N/A</v>
      </c>
      <c r="X384" s="61" t="str">
        <f aca="false">IF(OR($W384="N/A",$R384="",$S384=""),"N/A",IF($W384&gt;=4,"Not Significant",IF($W384&gt;=2,"Semi-Significant","Significant")))</f>
        <v>N/A</v>
      </c>
      <c r="Z384" s="1" t="str">
        <f aca="false">IF($D384="Z540.1 w/data",0,"")</f>
        <v/>
      </c>
      <c r="AA384" s="1" t="e">
        <f aca="false">$Y384+$Q384+$Z384</f>
        <v>#VALUE!</v>
      </c>
      <c r="AB384" s="1" t="n">
        <f aca="false">$N384+$Q384</f>
        <v>0</v>
      </c>
      <c r="AC384" s="1" t="str">
        <f aca="false">IF($Y384="","",IF(AND($AA384&gt;=$R384,$AA384&lt;=$S384),"Pass","Fail"))</f>
        <v/>
      </c>
      <c r="AD384" s="1" t="str">
        <f aca="false">IF($Y384="","",IF($AA384&gt;$R384,"Pass","Fail"))</f>
        <v/>
      </c>
      <c r="AE384" s="1" t="str">
        <f aca="false">IF($Y384="","",IF($AA384&gt;=$R384,"Pass","Fail"))</f>
        <v/>
      </c>
      <c r="AF384" s="1" t="str">
        <f aca="false">IF($Y384="","",IF($AA384&lt;=$S384,"Pass","Fail"))</f>
        <v/>
      </c>
      <c r="AG384" s="1" t="str">
        <f aca="false">IF($Y384="","",IF($AA384&lt;$S384,"Pass","Fail"))</f>
        <v/>
      </c>
      <c r="AH384" s="23" t="str">
        <f aca="true">INDIRECT(CHOOSE(MATCH($T384,{"±","&gt;","≥","≤","&lt;"},0), "AC", "AD", "AE", "AF", "AG") &amp; ROW())</f>
        <v/>
      </c>
      <c r="AI384" s="56" t="str">
        <f aca="false">IF($X384="Not Significant","No Further Action Required",
IF($AH384="","",
IF(AND($AH384="Pass",$L384="0 - Passed "),"Analysis performed; no further action required.",
IF(AND($AH384="Fail",$L384="1 - Failed "),"Analysis performed; no further action required.",
IF(AND($AH384="Pass",$L384="2 - Limited In Use "),"Analysis performed; no further action required.",
IF(AND($AH384="Fail",$L384="3 - Adjusted "),"Analysis performed; no further action required.",
"Unit fails analysis; TSM determination required."))))))</f>
        <v/>
      </c>
      <c r="AJ384" s="58"/>
    </row>
    <row r="385" customFormat="false" ht="15" hidden="false" customHeight="false" outlineLevel="0" collapsed="false">
      <c r="A385" s="56"/>
      <c r="E385" s="57" t="str">
        <f aca="false">IF(AND($F385="",$G385=""),"",IF($G385="",$F385,HYPERLINK($G385,$F385)))</f>
        <v/>
      </c>
      <c r="H385" s="1" t="str">
        <f aca="false">IF($I385="","None Attached",IF(LEFT($I385,5)="https",HYPERLINK($I385,"Datasheet"),HYPERLINK(_xlfn.CONCAT("https://",$I385),"Datasheet")))</f>
        <v>None Attached</v>
      </c>
      <c r="M385" s="56"/>
      <c r="P385" s="58"/>
      <c r="Q385" s="1" t="n">
        <f aca="false">$M385-$N385</f>
        <v>0</v>
      </c>
      <c r="R385" s="56"/>
      <c r="T385" s="59" t="s">
        <v>15</v>
      </c>
      <c r="U385" s="1" t="n">
        <f aca="false">$S385-$R385</f>
        <v>0</v>
      </c>
      <c r="V385" s="1" t="n">
        <f aca="false">IF($T385="±",$Q385*2,$Q385)</f>
        <v>0</v>
      </c>
      <c r="W385" s="60" t="str">
        <f aca="false">IFERROR($U385/ABS($V385),"N/A")</f>
        <v>N/A</v>
      </c>
      <c r="X385" s="61" t="str">
        <f aca="false">IF(OR($W385="N/A",$R385="",$S385=""),"N/A",IF($W385&gt;=4,"Not Significant",IF($W385&gt;=2,"Semi-Significant","Significant")))</f>
        <v>N/A</v>
      </c>
      <c r="Z385" s="1" t="str">
        <f aca="false">IF($D385="Z540.1 w/data",0,"")</f>
        <v/>
      </c>
      <c r="AA385" s="1" t="e">
        <f aca="false">$Y385+$Q385+$Z385</f>
        <v>#VALUE!</v>
      </c>
      <c r="AB385" s="1" t="n">
        <f aca="false">$N385+$Q385</f>
        <v>0</v>
      </c>
      <c r="AC385" s="1" t="str">
        <f aca="false">IF($Y385="","",IF(AND($AA385&gt;=$R385,$AA385&lt;=$S385),"Pass","Fail"))</f>
        <v/>
      </c>
      <c r="AD385" s="1" t="str">
        <f aca="false">IF($Y385="","",IF($AA385&gt;$R385,"Pass","Fail"))</f>
        <v/>
      </c>
      <c r="AE385" s="1" t="str">
        <f aca="false">IF($Y385="","",IF($AA385&gt;=$R385,"Pass","Fail"))</f>
        <v/>
      </c>
      <c r="AF385" s="1" t="str">
        <f aca="false">IF($Y385="","",IF($AA385&lt;=$S385,"Pass","Fail"))</f>
        <v/>
      </c>
      <c r="AG385" s="1" t="str">
        <f aca="false">IF($Y385="","",IF($AA385&lt;$S385,"Pass","Fail"))</f>
        <v/>
      </c>
      <c r="AH385" s="23" t="str">
        <f aca="true">INDIRECT(CHOOSE(MATCH($T385,{"±","&gt;","≥","≤","&lt;"},0), "AC", "AD", "AE", "AF", "AG") &amp; ROW())</f>
        <v/>
      </c>
      <c r="AI385" s="56" t="str">
        <f aca="false">IF($X385="Not Significant","No Further Action Required",
IF($AH385="","",
IF(AND($AH385="Pass",$L385="0 - Passed "),"Analysis performed; no further action required.",
IF(AND($AH385="Fail",$L385="1 - Failed "),"Analysis performed; no further action required.",
IF(AND($AH385="Pass",$L385="2 - Limited In Use "),"Analysis performed; no further action required.",
IF(AND($AH385="Fail",$L385="3 - Adjusted "),"Analysis performed; no further action required.",
"Unit fails analysis; TSM determination required."))))))</f>
        <v/>
      </c>
      <c r="AJ385" s="58"/>
    </row>
    <row r="386" customFormat="false" ht="15" hidden="false" customHeight="false" outlineLevel="0" collapsed="false">
      <c r="A386" s="56"/>
      <c r="E386" s="57" t="str">
        <f aca="false">IF(AND($F386="",$G386=""),"",IF($G386="",$F386,HYPERLINK($G386,$F386)))</f>
        <v/>
      </c>
      <c r="H386" s="1" t="str">
        <f aca="false">IF($I386="","None Attached",IF(LEFT($I386,5)="https",HYPERLINK($I386,"Datasheet"),HYPERLINK(_xlfn.CONCAT("https://",$I386),"Datasheet")))</f>
        <v>None Attached</v>
      </c>
      <c r="M386" s="56"/>
      <c r="P386" s="58"/>
      <c r="Q386" s="1" t="n">
        <f aca="false">$M386-$N386</f>
        <v>0</v>
      </c>
      <c r="R386" s="56"/>
      <c r="T386" s="59" t="s">
        <v>15</v>
      </c>
      <c r="U386" s="1" t="n">
        <f aca="false">$S386-$R386</f>
        <v>0</v>
      </c>
      <c r="V386" s="1" t="n">
        <f aca="false">IF($T386="±",$Q386*2,$Q386)</f>
        <v>0</v>
      </c>
      <c r="W386" s="60" t="str">
        <f aca="false">IFERROR($U386/ABS($V386),"N/A")</f>
        <v>N/A</v>
      </c>
      <c r="X386" s="61" t="str">
        <f aca="false">IF(OR($W386="N/A",$R386="",$S386=""),"N/A",IF($W386&gt;=4,"Not Significant",IF($W386&gt;=2,"Semi-Significant","Significant")))</f>
        <v>N/A</v>
      </c>
      <c r="Z386" s="1" t="str">
        <f aca="false">IF($D386="Z540.1 w/data",0,"")</f>
        <v/>
      </c>
      <c r="AA386" s="1" t="e">
        <f aca="false">$Y386+$Q386+$Z386</f>
        <v>#VALUE!</v>
      </c>
      <c r="AB386" s="1" t="n">
        <f aca="false">$N386+$Q386</f>
        <v>0</v>
      </c>
      <c r="AC386" s="1" t="str">
        <f aca="false">IF($Y386="","",IF(AND($AA386&gt;=$R386,$AA386&lt;=$S386),"Pass","Fail"))</f>
        <v/>
      </c>
      <c r="AD386" s="1" t="str">
        <f aca="false">IF($Y386="","",IF($AA386&gt;$R386,"Pass","Fail"))</f>
        <v/>
      </c>
      <c r="AE386" s="1" t="str">
        <f aca="false">IF($Y386="","",IF($AA386&gt;=$R386,"Pass","Fail"))</f>
        <v/>
      </c>
      <c r="AF386" s="1" t="str">
        <f aca="false">IF($Y386="","",IF($AA386&lt;=$S386,"Pass","Fail"))</f>
        <v/>
      </c>
      <c r="AG386" s="1" t="str">
        <f aca="false">IF($Y386="","",IF($AA386&lt;$S386,"Pass","Fail"))</f>
        <v/>
      </c>
      <c r="AH386" s="23" t="str">
        <f aca="true">INDIRECT(CHOOSE(MATCH($T386,{"±","&gt;","≥","≤","&lt;"},0), "AC", "AD", "AE", "AF", "AG") &amp; ROW())</f>
        <v/>
      </c>
      <c r="AI386" s="56" t="str">
        <f aca="false">IF($X386="Not Significant","No Further Action Required",
IF($AH386="","",
IF(AND($AH386="Pass",$L386="0 - Passed "),"Analysis performed; no further action required.",
IF(AND($AH386="Fail",$L386="1 - Failed "),"Analysis performed; no further action required.",
IF(AND($AH386="Pass",$L386="2 - Limited In Use "),"Analysis performed; no further action required.",
IF(AND($AH386="Fail",$L386="3 - Adjusted "),"Analysis performed; no further action required.",
"Unit fails analysis; TSM determination required."))))))</f>
        <v/>
      </c>
      <c r="AJ386" s="58"/>
    </row>
    <row r="387" customFormat="false" ht="15" hidden="false" customHeight="false" outlineLevel="0" collapsed="false">
      <c r="A387" s="56"/>
      <c r="E387" s="57" t="str">
        <f aca="false">IF(AND($F387="",$G387=""),"",IF($G387="",$F387,HYPERLINK($G387,$F387)))</f>
        <v/>
      </c>
      <c r="H387" s="1" t="str">
        <f aca="false">IF($I387="","None Attached",IF(LEFT($I387,5)="https",HYPERLINK($I387,"Datasheet"),HYPERLINK(_xlfn.CONCAT("https://",$I387),"Datasheet")))</f>
        <v>None Attached</v>
      </c>
      <c r="M387" s="56"/>
      <c r="P387" s="58"/>
      <c r="Q387" s="1" t="n">
        <f aca="false">$M387-$N387</f>
        <v>0</v>
      </c>
      <c r="R387" s="56"/>
      <c r="T387" s="59" t="s">
        <v>15</v>
      </c>
      <c r="U387" s="1" t="n">
        <f aca="false">$S387-$R387</f>
        <v>0</v>
      </c>
      <c r="V387" s="1" t="n">
        <f aca="false">IF($T387="±",$Q387*2,$Q387)</f>
        <v>0</v>
      </c>
      <c r="W387" s="60" t="str">
        <f aca="false">IFERROR($U387/ABS($V387),"N/A")</f>
        <v>N/A</v>
      </c>
      <c r="X387" s="61" t="str">
        <f aca="false">IF(OR($W387="N/A",$R387="",$S387=""),"N/A",IF($W387&gt;=4,"Not Significant",IF($W387&gt;=2,"Semi-Significant","Significant")))</f>
        <v>N/A</v>
      </c>
      <c r="Z387" s="1" t="str">
        <f aca="false">IF($D387="Z540.1 w/data",0,"")</f>
        <v/>
      </c>
      <c r="AA387" s="1" t="e">
        <f aca="false">$Y387+$Q387+$Z387</f>
        <v>#VALUE!</v>
      </c>
      <c r="AB387" s="1" t="n">
        <f aca="false">$N387+$Q387</f>
        <v>0</v>
      </c>
      <c r="AC387" s="1" t="str">
        <f aca="false">IF($Y387="","",IF(AND($AA387&gt;=$R387,$AA387&lt;=$S387),"Pass","Fail"))</f>
        <v/>
      </c>
      <c r="AD387" s="1" t="str">
        <f aca="false">IF($Y387="","",IF($AA387&gt;$R387,"Pass","Fail"))</f>
        <v/>
      </c>
      <c r="AE387" s="1" t="str">
        <f aca="false">IF($Y387="","",IF($AA387&gt;=$R387,"Pass","Fail"))</f>
        <v/>
      </c>
      <c r="AF387" s="1" t="str">
        <f aca="false">IF($Y387="","",IF($AA387&lt;=$S387,"Pass","Fail"))</f>
        <v/>
      </c>
      <c r="AG387" s="1" t="str">
        <f aca="false">IF($Y387="","",IF($AA387&lt;$S387,"Pass","Fail"))</f>
        <v/>
      </c>
      <c r="AH387" s="23" t="str">
        <f aca="true">INDIRECT(CHOOSE(MATCH($T387,{"±","&gt;","≥","≤","&lt;"},0), "AC", "AD", "AE", "AF", "AG") &amp; ROW())</f>
        <v/>
      </c>
      <c r="AI387" s="56" t="str">
        <f aca="false">IF($X387="Not Significant","No Further Action Required",
IF($AH387="","",
IF(AND($AH387="Pass",$L387="0 - Passed "),"Analysis performed; no further action required.",
IF(AND($AH387="Fail",$L387="1 - Failed "),"Analysis performed; no further action required.",
IF(AND($AH387="Pass",$L387="2 - Limited In Use "),"Analysis performed; no further action required.",
IF(AND($AH387="Fail",$L387="3 - Adjusted "),"Analysis performed; no further action required.",
"Unit fails analysis; TSM determination required."))))))</f>
        <v/>
      </c>
      <c r="AJ387" s="58"/>
    </row>
    <row r="388" customFormat="false" ht="15" hidden="false" customHeight="false" outlineLevel="0" collapsed="false">
      <c r="A388" s="56"/>
      <c r="E388" s="57" t="str">
        <f aca="false">IF(AND($F388="",$G388=""),"",IF($G388="",$F388,HYPERLINK($G388,$F388)))</f>
        <v/>
      </c>
      <c r="H388" s="1" t="str">
        <f aca="false">IF($I388="","None Attached",IF(LEFT($I388,5)="https",HYPERLINK($I388,"Datasheet"),HYPERLINK(_xlfn.CONCAT("https://",$I388),"Datasheet")))</f>
        <v>None Attached</v>
      </c>
      <c r="M388" s="56"/>
      <c r="P388" s="58"/>
      <c r="Q388" s="1" t="n">
        <f aca="false">$M388-$N388</f>
        <v>0</v>
      </c>
      <c r="R388" s="56"/>
      <c r="T388" s="59" t="s">
        <v>15</v>
      </c>
      <c r="U388" s="1" t="n">
        <f aca="false">$S388-$R388</f>
        <v>0</v>
      </c>
      <c r="V388" s="1" t="n">
        <f aca="false">IF($T388="±",$Q388*2,$Q388)</f>
        <v>0</v>
      </c>
      <c r="W388" s="60" t="str">
        <f aca="false">IFERROR($U388/ABS($V388),"N/A")</f>
        <v>N/A</v>
      </c>
      <c r="X388" s="61" t="str">
        <f aca="false">IF(OR($W388="N/A",$R388="",$S388=""),"N/A",IF($W388&gt;=4,"Not Significant",IF($W388&gt;=2,"Semi-Significant","Significant")))</f>
        <v>N/A</v>
      </c>
      <c r="Z388" s="1" t="str">
        <f aca="false">IF($D388="Z540.1 w/data",0,"")</f>
        <v/>
      </c>
      <c r="AA388" s="1" t="e">
        <f aca="false">$Y388+$Q388+$Z388</f>
        <v>#VALUE!</v>
      </c>
      <c r="AB388" s="1" t="n">
        <f aca="false">$N388+$Q388</f>
        <v>0</v>
      </c>
      <c r="AC388" s="1" t="str">
        <f aca="false">IF($Y388="","",IF(AND($AA388&gt;=$R388,$AA388&lt;=$S388),"Pass","Fail"))</f>
        <v/>
      </c>
      <c r="AD388" s="1" t="str">
        <f aca="false">IF($Y388="","",IF($AA388&gt;$R388,"Pass","Fail"))</f>
        <v/>
      </c>
      <c r="AE388" s="1" t="str">
        <f aca="false">IF($Y388="","",IF($AA388&gt;=$R388,"Pass","Fail"))</f>
        <v/>
      </c>
      <c r="AF388" s="1" t="str">
        <f aca="false">IF($Y388="","",IF($AA388&lt;=$S388,"Pass","Fail"))</f>
        <v/>
      </c>
      <c r="AG388" s="1" t="str">
        <f aca="false">IF($Y388="","",IF($AA388&lt;$S388,"Pass","Fail"))</f>
        <v/>
      </c>
      <c r="AH388" s="23" t="str">
        <f aca="true">INDIRECT(CHOOSE(MATCH($T388,{"±","&gt;","≥","≤","&lt;"},0), "AC", "AD", "AE", "AF", "AG") &amp; ROW())</f>
        <v/>
      </c>
      <c r="AI388" s="56" t="str">
        <f aca="false">IF($X388="Not Significant","No Further Action Required",
IF($AH388="","",
IF(AND($AH388="Pass",$L388="0 - Passed "),"Analysis performed; no further action required.",
IF(AND($AH388="Fail",$L388="1 - Failed "),"Analysis performed; no further action required.",
IF(AND($AH388="Pass",$L388="2 - Limited In Use "),"Analysis performed; no further action required.",
IF(AND($AH388="Fail",$L388="3 - Adjusted "),"Analysis performed; no further action required.",
"Unit fails analysis; TSM determination required."))))))</f>
        <v/>
      </c>
      <c r="AJ388" s="58"/>
    </row>
    <row r="389" customFormat="false" ht="15" hidden="false" customHeight="false" outlineLevel="0" collapsed="false">
      <c r="A389" s="56"/>
      <c r="E389" s="57" t="str">
        <f aca="false">IF(AND($F389="",$G389=""),"",IF($G389="",$F389,HYPERLINK($G389,$F389)))</f>
        <v/>
      </c>
      <c r="H389" s="1" t="str">
        <f aca="false">IF($I389="","None Attached",IF(LEFT($I389,5)="https",HYPERLINK($I389,"Datasheet"),HYPERLINK(_xlfn.CONCAT("https://",$I389),"Datasheet")))</f>
        <v>None Attached</v>
      </c>
      <c r="M389" s="56"/>
      <c r="P389" s="58"/>
      <c r="Q389" s="1" t="n">
        <f aca="false">$M389-$N389</f>
        <v>0</v>
      </c>
      <c r="R389" s="56"/>
      <c r="T389" s="59" t="s">
        <v>15</v>
      </c>
      <c r="U389" s="1" t="n">
        <f aca="false">$S389-$R389</f>
        <v>0</v>
      </c>
      <c r="V389" s="1" t="n">
        <f aca="false">IF($T389="±",$Q389*2,$Q389)</f>
        <v>0</v>
      </c>
      <c r="W389" s="60" t="str">
        <f aca="false">IFERROR($U389/ABS($V389),"N/A")</f>
        <v>N/A</v>
      </c>
      <c r="X389" s="61" t="str">
        <f aca="false">IF(OR($W389="N/A",$R389="",$S389=""),"N/A",IF($W389&gt;=4,"Not Significant",IF($W389&gt;=2,"Semi-Significant","Significant")))</f>
        <v>N/A</v>
      </c>
      <c r="Z389" s="1" t="str">
        <f aca="false">IF($D389="Z540.1 w/data",0,"")</f>
        <v/>
      </c>
      <c r="AA389" s="1" t="e">
        <f aca="false">$Y389+$Q389+$Z389</f>
        <v>#VALUE!</v>
      </c>
      <c r="AB389" s="1" t="n">
        <f aca="false">$N389+$Q389</f>
        <v>0</v>
      </c>
      <c r="AC389" s="1" t="str">
        <f aca="false">IF($Y389="","",IF(AND($AA389&gt;=$R389,$AA389&lt;=$S389),"Pass","Fail"))</f>
        <v/>
      </c>
      <c r="AD389" s="1" t="str">
        <f aca="false">IF($Y389="","",IF($AA389&gt;$R389,"Pass","Fail"))</f>
        <v/>
      </c>
      <c r="AE389" s="1" t="str">
        <f aca="false">IF($Y389="","",IF($AA389&gt;=$R389,"Pass","Fail"))</f>
        <v/>
      </c>
      <c r="AF389" s="1" t="str">
        <f aca="false">IF($Y389="","",IF($AA389&lt;=$S389,"Pass","Fail"))</f>
        <v/>
      </c>
      <c r="AG389" s="1" t="str">
        <f aca="false">IF($Y389="","",IF($AA389&lt;$S389,"Pass","Fail"))</f>
        <v/>
      </c>
      <c r="AH389" s="23" t="str">
        <f aca="true">INDIRECT(CHOOSE(MATCH($T389,{"±","&gt;","≥","≤","&lt;"},0), "AC", "AD", "AE", "AF", "AG") &amp; ROW())</f>
        <v/>
      </c>
      <c r="AI389" s="56" t="str">
        <f aca="false">IF($X389="Not Significant","No Further Action Required",
IF($AH389="","",
IF(AND($AH389="Pass",$L389="0 - Passed "),"Analysis performed; no further action required.",
IF(AND($AH389="Fail",$L389="1 - Failed "),"Analysis performed; no further action required.",
IF(AND($AH389="Pass",$L389="2 - Limited In Use "),"Analysis performed; no further action required.",
IF(AND($AH389="Fail",$L389="3 - Adjusted "),"Analysis performed; no further action required.",
"Unit fails analysis; TSM determination required."))))))</f>
        <v/>
      </c>
      <c r="AJ389" s="58"/>
    </row>
    <row r="390" customFormat="false" ht="15" hidden="false" customHeight="false" outlineLevel="0" collapsed="false">
      <c r="A390" s="56"/>
      <c r="E390" s="57" t="str">
        <f aca="false">IF(AND($F390="",$G390=""),"",IF($G390="",$F390,HYPERLINK($G390,$F390)))</f>
        <v/>
      </c>
      <c r="H390" s="1" t="str">
        <f aca="false">IF($I390="","None Attached",IF(LEFT($I390,5)="https",HYPERLINK($I390,"Datasheet"),HYPERLINK(_xlfn.CONCAT("https://",$I390),"Datasheet")))</f>
        <v>None Attached</v>
      </c>
      <c r="M390" s="56"/>
      <c r="P390" s="58"/>
      <c r="Q390" s="1" t="n">
        <f aca="false">$M390-$N390</f>
        <v>0</v>
      </c>
      <c r="R390" s="56"/>
      <c r="T390" s="59" t="s">
        <v>15</v>
      </c>
      <c r="U390" s="1" t="n">
        <f aca="false">$S390-$R390</f>
        <v>0</v>
      </c>
      <c r="V390" s="1" t="n">
        <f aca="false">IF($T390="±",$Q390*2,$Q390)</f>
        <v>0</v>
      </c>
      <c r="W390" s="60" t="str">
        <f aca="false">IFERROR($U390/ABS($V390),"N/A")</f>
        <v>N/A</v>
      </c>
      <c r="X390" s="61" t="str">
        <f aca="false">IF(OR($W390="N/A",$R390="",$S390=""),"N/A",IF($W390&gt;=4,"Not Significant",IF($W390&gt;=2,"Semi-Significant","Significant")))</f>
        <v>N/A</v>
      </c>
      <c r="Z390" s="1" t="str">
        <f aca="false">IF($D390="Z540.1 w/data",0,"")</f>
        <v/>
      </c>
      <c r="AA390" s="1" t="e">
        <f aca="false">$Y390+$Q390+$Z390</f>
        <v>#VALUE!</v>
      </c>
      <c r="AB390" s="1" t="n">
        <f aca="false">$N390+$Q390</f>
        <v>0</v>
      </c>
      <c r="AC390" s="1" t="str">
        <f aca="false">IF($Y390="","",IF(AND($AA390&gt;=$R390,$AA390&lt;=$S390),"Pass","Fail"))</f>
        <v/>
      </c>
      <c r="AD390" s="1" t="str">
        <f aca="false">IF($Y390="","",IF($AA390&gt;$R390,"Pass","Fail"))</f>
        <v/>
      </c>
      <c r="AE390" s="1" t="str">
        <f aca="false">IF($Y390="","",IF($AA390&gt;=$R390,"Pass","Fail"))</f>
        <v/>
      </c>
      <c r="AF390" s="1" t="str">
        <f aca="false">IF($Y390="","",IF($AA390&lt;=$S390,"Pass","Fail"))</f>
        <v/>
      </c>
      <c r="AG390" s="1" t="str">
        <f aca="false">IF($Y390="","",IF($AA390&lt;$S390,"Pass","Fail"))</f>
        <v/>
      </c>
      <c r="AH390" s="23" t="str">
        <f aca="true">INDIRECT(CHOOSE(MATCH($T390,{"±","&gt;","≥","≤","&lt;"},0), "AC", "AD", "AE", "AF", "AG") &amp; ROW())</f>
        <v/>
      </c>
      <c r="AI390" s="56" t="str">
        <f aca="false">IF($X390="Not Significant","No Further Action Required",
IF($AH390="","",
IF(AND($AH390="Pass",$L390="0 - Passed "),"Analysis performed; no further action required.",
IF(AND($AH390="Fail",$L390="1 - Failed "),"Analysis performed; no further action required.",
IF(AND($AH390="Pass",$L390="2 - Limited In Use "),"Analysis performed; no further action required.",
IF(AND($AH390="Fail",$L390="3 - Adjusted "),"Analysis performed; no further action required.",
"Unit fails analysis; TSM determination required."))))))</f>
        <v/>
      </c>
      <c r="AJ390" s="58"/>
    </row>
    <row r="391" customFormat="false" ht="15" hidden="false" customHeight="false" outlineLevel="0" collapsed="false">
      <c r="A391" s="56"/>
      <c r="E391" s="57" t="str">
        <f aca="false">IF(AND($F391="",$G391=""),"",IF($G391="",$F391,HYPERLINK($G391,$F391)))</f>
        <v/>
      </c>
      <c r="H391" s="1" t="str">
        <f aca="false">IF($I391="","None Attached",IF(LEFT($I391,5)="https",HYPERLINK($I391,"Datasheet"),HYPERLINK(_xlfn.CONCAT("https://",$I391),"Datasheet")))</f>
        <v>None Attached</v>
      </c>
      <c r="M391" s="56"/>
      <c r="P391" s="58"/>
      <c r="Q391" s="1" t="n">
        <f aca="false">$M391-$N391</f>
        <v>0</v>
      </c>
      <c r="R391" s="56"/>
      <c r="T391" s="59" t="s">
        <v>15</v>
      </c>
      <c r="U391" s="1" t="n">
        <f aca="false">$S391-$R391</f>
        <v>0</v>
      </c>
      <c r="V391" s="1" t="n">
        <f aca="false">IF($T391="±",$Q391*2,$Q391)</f>
        <v>0</v>
      </c>
      <c r="W391" s="60" t="str">
        <f aca="false">IFERROR($U391/ABS($V391),"N/A")</f>
        <v>N/A</v>
      </c>
      <c r="X391" s="61" t="str">
        <f aca="false">IF(OR($W391="N/A",$R391="",$S391=""),"N/A",IF($W391&gt;=4,"Not Significant",IF($W391&gt;=2,"Semi-Significant","Significant")))</f>
        <v>N/A</v>
      </c>
      <c r="Z391" s="1" t="str">
        <f aca="false">IF($D391="Z540.1 w/data",0,"")</f>
        <v/>
      </c>
      <c r="AA391" s="1" t="e">
        <f aca="false">$Y391+$Q391+$Z391</f>
        <v>#VALUE!</v>
      </c>
      <c r="AB391" s="1" t="n">
        <f aca="false">$N391+$Q391</f>
        <v>0</v>
      </c>
      <c r="AC391" s="1" t="str">
        <f aca="false">IF($Y391="","",IF(AND($AA391&gt;=$R391,$AA391&lt;=$S391),"Pass","Fail"))</f>
        <v/>
      </c>
      <c r="AD391" s="1" t="str">
        <f aca="false">IF($Y391="","",IF($AA391&gt;$R391,"Pass","Fail"))</f>
        <v/>
      </c>
      <c r="AE391" s="1" t="str">
        <f aca="false">IF($Y391="","",IF($AA391&gt;=$R391,"Pass","Fail"))</f>
        <v/>
      </c>
      <c r="AF391" s="1" t="str">
        <f aca="false">IF($Y391="","",IF($AA391&lt;=$S391,"Pass","Fail"))</f>
        <v/>
      </c>
      <c r="AG391" s="1" t="str">
        <f aca="false">IF($Y391="","",IF($AA391&lt;$S391,"Pass","Fail"))</f>
        <v/>
      </c>
      <c r="AH391" s="23" t="str">
        <f aca="true">INDIRECT(CHOOSE(MATCH($T391,{"±","&gt;","≥","≤","&lt;"},0), "AC", "AD", "AE", "AF", "AG") &amp; ROW())</f>
        <v/>
      </c>
      <c r="AI391" s="56" t="str">
        <f aca="false">IF($X391="Not Significant","No Further Action Required",
IF($AH391="","",
IF(AND($AH391="Pass",$L391="0 - Passed "),"Analysis performed; no further action required.",
IF(AND($AH391="Fail",$L391="1 - Failed "),"Analysis performed; no further action required.",
IF(AND($AH391="Pass",$L391="2 - Limited In Use "),"Analysis performed; no further action required.",
IF(AND($AH391="Fail",$L391="3 - Adjusted "),"Analysis performed; no further action required.",
"Unit fails analysis; TSM determination required."))))))</f>
        <v/>
      </c>
      <c r="AJ391" s="58"/>
    </row>
    <row r="392" customFormat="false" ht="15" hidden="false" customHeight="false" outlineLevel="0" collapsed="false">
      <c r="A392" s="56"/>
      <c r="E392" s="57" t="str">
        <f aca="false">IF(AND($F392="",$G392=""),"",IF($G392="",$F392,HYPERLINK($G392,$F392)))</f>
        <v/>
      </c>
      <c r="H392" s="1" t="str">
        <f aca="false">IF($I392="","None Attached",IF(LEFT($I392,5)="https",HYPERLINK($I392,"Datasheet"),HYPERLINK(_xlfn.CONCAT("https://",$I392),"Datasheet")))</f>
        <v>None Attached</v>
      </c>
      <c r="M392" s="56"/>
      <c r="P392" s="58"/>
      <c r="Q392" s="1" t="n">
        <f aca="false">$M392-$N392</f>
        <v>0</v>
      </c>
      <c r="R392" s="56"/>
      <c r="T392" s="59" t="s">
        <v>15</v>
      </c>
      <c r="U392" s="1" t="n">
        <f aca="false">$S392-$R392</f>
        <v>0</v>
      </c>
      <c r="V392" s="1" t="n">
        <f aca="false">IF($T392="±",$Q392*2,$Q392)</f>
        <v>0</v>
      </c>
      <c r="W392" s="60" t="str">
        <f aca="false">IFERROR($U392/ABS($V392),"N/A")</f>
        <v>N/A</v>
      </c>
      <c r="X392" s="61" t="str">
        <f aca="false">IF(OR($W392="N/A",$R392="",$S392=""),"N/A",IF($W392&gt;=4,"Not Significant",IF($W392&gt;=2,"Semi-Significant","Significant")))</f>
        <v>N/A</v>
      </c>
      <c r="Z392" s="1" t="str">
        <f aca="false">IF($D392="Z540.1 w/data",0,"")</f>
        <v/>
      </c>
      <c r="AA392" s="1" t="e">
        <f aca="false">$Y392+$Q392+$Z392</f>
        <v>#VALUE!</v>
      </c>
      <c r="AB392" s="1" t="n">
        <f aca="false">$N392+$Q392</f>
        <v>0</v>
      </c>
      <c r="AC392" s="1" t="str">
        <f aca="false">IF($Y392="","",IF(AND($AA392&gt;=$R392,$AA392&lt;=$S392),"Pass","Fail"))</f>
        <v/>
      </c>
      <c r="AD392" s="1" t="str">
        <f aca="false">IF($Y392="","",IF($AA392&gt;$R392,"Pass","Fail"))</f>
        <v/>
      </c>
      <c r="AE392" s="1" t="str">
        <f aca="false">IF($Y392="","",IF($AA392&gt;=$R392,"Pass","Fail"))</f>
        <v/>
      </c>
      <c r="AF392" s="1" t="str">
        <f aca="false">IF($Y392="","",IF($AA392&lt;=$S392,"Pass","Fail"))</f>
        <v/>
      </c>
      <c r="AG392" s="1" t="str">
        <f aca="false">IF($Y392="","",IF($AA392&lt;$S392,"Pass","Fail"))</f>
        <v/>
      </c>
      <c r="AH392" s="23" t="str">
        <f aca="true">INDIRECT(CHOOSE(MATCH($T392,{"±","&gt;","≥","≤","&lt;"},0), "AC", "AD", "AE", "AF", "AG") &amp; ROW())</f>
        <v/>
      </c>
      <c r="AI392" s="56" t="str">
        <f aca="false">IF($X392="Not Significant","No Further Action Required",
IF($AH392="","",
IF(AND($AH392="Pass",$L392="0 - Passed "),"Analysis performed; no further action required.",
IF(AND($AH392="Fail",$L392="1 - Failed "),"Analysis performed; no further action required.",
IF(AND($AH392="Pass",$L392="2 - Limited In Use "),"Analysis performed; no further action required.",
IF(AND($AH392="Fail",$L392="3 - Adjusted "),"Analysis performed; no further action required.",
"Unit fails analysis; TSM determination required."))))))</f>
        <v/>
      </c>
      <c r="AJ392" s="58"/>
    </row>
    <row r="393" customFormat="false" ht="15" hidden="false" customHeight="false" outlineLevel="0" collapsed="false">
      <c r="A393" s="56"/>
      <c r="E393" s="57" t="str">
        <f aca="false">IF(AND($F393="",$G393=""),"",IF($G393="",$F393,HYPERLINK($G393,$F393)))</f>
        <v/>
      </c>
      <c r="H393" s="1" t="str">
        <f aca="false">IF($I393="","None Attached",IF(LEFT($I393,5)="https",HYPERLINK($I393,"Datasheet"),HYPERLINK(_xlfn.CONCAT("https://",$I393),"Datasheet")))</f>
        <v>None Attached</v>
      </c>
      <c r="M393" s="56"/>
      <c r="P393" s="58"/>
      <c r="Q393" s="1" t="n">
        <f aca="false">$M393-$N393</f>
        <v>0</v>
      </c>
      <c r="R393" s="56"/>
      <c r="T393" s="59" t="s">
        <v>15</v>
      </c>
      <c r="U393" s="1" t="n">
        <f aca="false">$S393-$R393</f>
        <v>0</v>
      </c>
      <c r="V393" s="1" t="n">
        <f aca="false">IF($T393="±",$Q393*2,$Q393)</f>
        <v>0</v>
      </c>
      <c r="W393" s="60" t="str">
        <f aca="false">IFERROR($U393/ABS($V393),"N/A")</f>
        <v>N/A</v>
      </c>
      <c r="X393" s="61" t="str">
        <f aca="false">IF(OR($W393="N/A",$R393="",$S393=""),"N/A",IF($W393&gt;=4,"Not Significant",IF($W393&gt;=2,"Semi-Significant","Significant")))</f>
        <v>N/A</v>
      </c>
      <c r="Z393" s="1" t="str">
        <f aca="false">IF($D393="Z540.1 w/data",0,"")</f>
        <v/>
      </c>
      <c r="AA393" s="1" t="e">
        <f aca="false">$Y393+$Q393+$Z393</f>
        <v>#VALUE!</v>
      </c>
      <c r="AB393" s="1" t="n">
        <f aca="false">$N393+$Q393</f>
        <v>0</v>
      </c>
      <c r="AC393" s="1" t="str">
        <f aca="false">IF($Y393="","",IF(AND($AA393&gt;=$R393,$AA393&lt;=$S393),"Pass","Fail"))</f>
        <v/>
      </c>
      <c r="AD393" s="1" t="str">
        <f aca="false">IF($Y393="","",IF($AA393&gt;$R393,"Pass","Fail"))</f>
        <v/>
      </c>
      <c r="AE393" s="1" t="str">
        <f aca="false">IF($Y393="","",IF($AA393&gt;=$R393,"Pass","Fail"))</f>
        <v/>
      </c>
      <c r="AF393" s="1" t="str">
        <f aca="false">IF($Y393="","",IF($AA393&lt;=$S393,"Pass","Fail"))</f>
        <v/>
      </c>
      <c r="AG393" s="1" t="str">
        <f aca="false">IF($Y393="","",IF($AA393&lt;$S393,"Pass","Fail"))</f>
        <v/>
      </c>
      <c r="AH393" s="23" t="str">
        <f aca="true">INDIRECT(CHOOSE(MATCH($T393,{"±","&gt;","≥","≤","&lt;"},0), "AC", "AD", "AE", "AF", "AG") &amp; ROW())</f>
        <v/>
      </c>
      <c r="AI393" s="56" t="str">
        <f aca="false">IF($X393="Not Significant","No Further Action Required",
IF($AH393="","",
IF(AND($AH393="Pass",$L393="0 - Passed "),"Analysis performed; no further action required.",
IF(AND($AH393="Fail",$L393="1 - Failed "),"Analysis performed; no further action required.",
IF(AND($AH393="Pass",$L393="2 - Limited In Use "),"Analysis performed; no further action required.",
IF(AND($AH393="Fail",$L393="3 - Adjusted "),"Analysis performed; no further action required.",
"Unit fails analysis; TSM determination required."))))))</f>
        <v/>
      </c>
      <c r="AJ393" s="58"/>
    </row>
    <row r="394" customFormat="false" ht="15" hidden="false" customHeight="false" outlineLevel="0" collapsed="false">
      <c r="A394" s="56"/>
      <c r="E394" s="57" t="str">
        <f aca="false">IF(AND($F394="",$G394=""),"",IF($G394="",$F394,HYPERLINK($G394,$F394)))</f>
        <v/>
      </c>
      <c r="H394" s="1" t="str">
        <f aca="false">IF($I394="","None Attached",IF(LEFT($I394,5)="https",HYPERLINK($I394,"Datasheet"),HYPERLINK(_xlfn.CONCAT("https://",$I394),"Datasheet")))</f>
        <v>None Attached</v>
      </c>
      <c r="M394" s="56"/>
      <c r="P394" s="58"/>
      <c r="Q394" s="1" t="n">
        <f aca="false">$M394-$N394</f>
        <v>0</v>
      </c>
      <c r="R394" s="56"/>
      <c r="T394" s="59" t="s">
        <v>15</v>
      </c>
      <c r="U394" s="1" t="n">
        <f aca="false">$S394-$R394</f>
        <v>0</v>
      </c>
      <c r="V394" s="1" t="n">
        <f aca="false">IF($T394="±",$Q394*2,$Q394)</f>
        <v>0</v>
      </c>
      <c r="W394" s="60" t="str">
        <f aca="false">IFERROR($U394/ABS($V394),"N/A")</f>
        <v>N/A</v>
      </c>
      <c r="X394" s="61" t="str">
        <f aca="false">IF(OR($W394="N/A",$R394="",$S394=""),"N/A",IF($W394&gt;=4,"Not Significant",IF($W394&gt;=2,"Semi-Significant","Significant")))</f>
        <v>N/A</v>
      </c>
      <c r="Z394" s="1" t="str">
        <f aca="false">IF($D394="Z540.1 w/data",0,"")</f>
        <v/>
      </c>
      <c r="AA394" s="1" t="e">
        <f aca="false">$Y394+$Q394+$Z394</f>
        <v>#VALUE!</v>
      </c>
      <c r="AB394" s="1" t="n">
        <f aca="false">$N394+$Q394</f>
        <v>0</v>
      </c>
      <c r="AC394" s="1" t="str">
        <f aca="false">IF($Y394="","",IF(AND($AA394&gt;=$R394,$AA394&lt;=$S394),"Pass","Fail"))</f>
        <v/>
      </c>
      <c r="AD394" s="1" t="str">
        <f aca="false">IF($Y394="","",IF($AA394&gt;$R394,"Pass","Fail"))</f>
        <v/>
      </c>
      <c r="AE394" s="1" t="str">
        <f aca="false">IF($Y394="","",IF($AA394&gt;=$R394,"Pass","Fail"))</f>
        <v/>
      </c>
      <c r="AF394" s="1" t="str">
        <f aca="false">IF($Y394="","",IF($AA394&lt;=$S394,"Pass","Fail"))</f>
        <v/>
      </c>
      <c r="AG394" s="1" t="str">
        <f aca="false">IF($Y394="","",IF($AA394&lt;$S394,"Pass","Fail"))</f>
        <v/>
      </c>
      <c r="AH394" s="23" t="str">
        <f aca="true">INDIRECT(CHOOSE(MATCH($T394,{"±","&gt;","≥","≤","&lt;"},0), "AC", "AD", "AE", "AF", "AG") &amp; ROW())</f>
        <v/>
      </c>
      <c r="AI394" s="56" t="str">
        <f aca="false">IF($X394="Not Significant","No Further Action Required",
IF($AH394="","",
IF(AND($AH394="Pass",$L394="0 - Passed "),"Analysis performed; no further action required.",
IF(AND($AH394="Fail",$L394="1 - Failed "),"Analysis performed; no further action required.",
IF(AND($AH394="Pass",$L394="2 - Limited In Use "),"Analysis performed; no further action required.",
IF(AND($AH394="Fail",$L394="3 - Adjusted "),"Analysis performed; no further action required.",
"Unit fails analysis; TSM determination required."))))))</f>
        <v/>
      </c>
      <c r="AJ394" s="58"/>
    </row>
    <row r="395" customFormat="false" ht="15" hidden="false" customHeight="false" outlineLevel="0" collapsed="false">
      <c r="A395" s="56"/>
      <c r="E395" s="57" t="str">
        <f aca="false">IF(AND($F395="",$G395=""),"",IF($G395="",$F395,HYPERLINK($G395,$F395)))</f>
        <v/>
      </c>
      <c r="H395" s="1" t="str">
        <f aca="false">IF($I395="","None Attached",IF(LEFT($I395,5)="https",HYPERLINK($I395,"Datasheet"),HYPERLINK(_xlfn.CONCAT("https://",$I395),"Datasheet")))</f>
        <v>None Attached</v>
      </c>
      <c r="M395" s="56"/>
      <c r="P395" s="58"/>
      <c r="Q395" s="1" t="n">
        <f aca="false">$M395-$N395</f>
        <v>0</v>
      </c>
      <c r="R395" s="56"/>
      <c r="T395" s="59" t="s">
        <v>15</v>
      </c>
      <c r="U395" s="1" t="n">
        <f aca="false">$S395-$R395</f>
        <v>0</v>
      </c>
      <c r="V395" s="1" t="n">
        <f aca="false">IF($T395="±",$Q395*2,$Q395)</f>
        <v>0</v>
      </c>
      <c r="W395" s="60" t="str">
        <f aca="false">IFERROR($U395/ABS($V395),"N/A")</f>
        <v>N/A</v>
      </c>
      <c r="X395" s="61" t="str">
        <f aca="false">IF(OR($W395="N/A",$R395="",$S395=""),"N/A",IF($W395&gt;=4,"Not Significant",IF($W395&gt;=2,"Semi-Significant","Significant")))</f>
        <v>N/A</v>
      </c>
      <c r="Z395" s="1" t="str">
        <f aca="false">IF($D395="Z540.1 w/data",0,"")</f>
        <v/>
      </c>
      <c r="AA395" s="1" t="e">
        <f aca="false">$Y395+$Q395+$Z395</f>
        <v>#VALUE!</v>
      </c>
      <c r="AB395" s="1" t="n">
        <f aca="false">$N395+$Q395</f>
        <v>0</v>
      </c>
      <c r="AC395" s="1" t="str">
        <f aca="false">IF($Y395="","",IF(AND($AA395&gt;=$R395,$AA395&lt;=$S395),"Pass","Fail"))</f>
        <v/>
      </c>
      <c r="AD395" s="1" t="str">
        <f aca="false">IF($Y395="","",IF($AA395&gt;$R395,"Pass","Fail"))</f>
        <v/>
      </c>
      <c r="AE395" s="1" t="str">
        <f aca="false">IF($Y395="","",IF($AA395&gt;=$R395,"Pass","Fail"))</f>
        <v/>
      </c>
      <c r="AF395" s="1" t="str">
        <f aca="false">IF($Y395="","",IF($AA395&lt;=$S395,"Pass","Fail"))</f>
        <v/>
      </c>
      <c r="AG395" s="1" t="str">
        <f aca="false">IF($Y395="","",IF($AA395&lt;$S395,"Pass","Fail"))</f>
        <v/>
      </c>
      <c r="AH395" s="23" t="str">
        <f aca="true">INDIRECT(CHOOSE(MATCH($T395,{"±","&gt;","≥","≤","&lt;"},0), "AC", "AD", "AE", "AF", "AG") &amp; ROW())</f>
        <v/>
      </c>
      <c r="AI395" s="56" t="str">
        <f aca="false">IF($X395="Not Significant","No Further Action Required",
IF($AH395="","",
IF(AND($AH395="Pass",$L395="0 - Passed "),"Analysis performed; no further action required.",
IF(AND($AH395="Fail",$L395="1 - Failed "),"Analysis performed; no further action required.",
IF(AND($AH395="Pass",$L395="2 - Limited In Use "),"Analysis performed; no further action required.",
IF(AND($AH395="Fail",$L395="3 - Adjusted "),"Analysis performed; no further action required.",
"Unit fails analysis; TSM determination required."))))))</f>
        <v/>
      </c>
      <c r="AJ395" s="58"/>
    </row>
    <row r="396" customFormat="false" ht="15" hidden="false" customHeight="false" outlineLevel="0" collapsed="false">
      <c r="A396" s="56"/>
      <c r="E396" s="57" t="str">
        <f aca="false">IF(AND($F396="",$G396=""),"",IF($G396="",$F396,HYPERLINK($G396,$F396)))</f>
        <v/>
      </c>
      <c r="H396" s="1" t="str">
        <f aca="false">IF($I396="","None Attached",IF(LEFT($I396,5)="https",HYPERLINK($I396,"Datasheet"),HYPERLINK(_xlfn.CONCAT("https://",$I396),"Datasheet")))</f>
        <v>None Attached</v>
      </c>
      <c r="M396" s="56"/>
      <c r="P396" s="58"/>
      <c r="Q396" s="1" t="n">
        <f aca="false">$M396-$N396</f>
        <v>0</v>
      </c>
      <c r="R396" s="56"/>
      <c r="T396" s="59" t="s">
        <v>15</v>
      </c>
      <c r="U396" s="1" t="n">
        <f aca="false">$S396-$R396</f>
        <v>0</v>
      </c>
      <c r="V396" s="1" t="n">
        <f aca="false">IF($T396="±",$Q396*2,$Q396)</f>
        <v>0</v>
      </c>
      <c r="W396" s="60" t="str">
        <f aca="false">IFERROR($U396/ABS($V396),"N/A")</f>
        <v>N/A</v>
      </c>
      <c r="X396" s="61" t="str">
        <f aca="false">IF(OR($W396="N/A",$R396="",$S396=""),"N/A",IF($W396&gt;=4,"Not Significant",IF($W396&gt;=2,"Semi-Significant","Significant")))</f>
        <v>N/A</v>
      </c>
      <c r="Z396" s="1" t="str">
        <f aca="false">IF($D396="Z540.1 w/data",0,"")</f>
        <v/>
      </c>
      <c r="AA396" s="1" t="e">
        <f aca="false">$Y396+$Q396+$Z396</f>
        <v>#VALUE!</v>
      </c>
      <c r="AB396" s="1" t="n">
        <f aca="false">$N396+$Q396</f>
        <v>0</v>
      </c>
      <c r="AC396" s="1" t="str">
        <f aca="false">IF($Y396="","",IF(AND($AA396&gt;=$R396,$AA396&lt;=$S396),"Pass","Fail"))</f>
        <v/>
      </c>
      <c r="AD396" s="1" t="str">
        <f aca="false">IF($Y396="","",IF($AA396&gt;$R396,"Pass","Fail"))</f>
        <v/>
      </c>
      <c r="AE396" s="1" t="str">
        <f aca="false">IF($Y396="","",IF($AA396&gt;=$R396,"Pass","Fail"))</f>
        <v/>
      </c>
      <c r="AF396" s="1" t="str">
        <f aca="false">IF($Y396="","",IF($AA396&lt;=$S396,"Pass","Fail"))</f>
        <v/>
      </c>
      <c r="AG396" s="1" t="str">
        <f aca="false">IF($Y396="","",IF($AA396&lt;$S396,"Pass","Fail"))</f>
        <v/>
      </c>
      <c r="AH396" s="23" t="str">
        <f aca="true">INDIRECT(CHOOSE(MATCH($T396,{"±","&gt;","≥","≤","&lt;"},0), "AC", "AD", "AE", "AF", "AG") &amp; ROW())</f>
        <v/>
      </c>
      <c r="AI396" s="56" t="str">
        <f aca="false">IF($X396="Not Significant","No Further Action Required",
IF($AH396="","",
IF(AND($AH396="Pass",$L396="0 - Passed "),"Analysis performed; no further action required.",
IF(AND($AH396="Fail",$L396="1 - Failed "),"Analysis performed; no further action required.",
IF(AND($AH396="Pass",$L396="2 - Limited In Use "),"Analysis performed; no further action required.",
IF(AND($AH396="Fail",$L396="3 - Adjusted "),"Analysis performed; no further action required.",
"Unit fails analysis; TSM determination required."))))))</f>
        <v/>
      </c>
      <c r="AJ396" s="58"/>
    </row>
    <row r="397" customFormat="false" ht="15" hidden="false" customHeight="false" outlineLevel="0" collapsed="false">
      <c r="A397" s="56"/>
      <c r="E397" s="57" t="str">
        <f aca="false">IF(AND($F397="",$G397=""),"",IF($G397="",$F397,HYPERLINK($G397,$F397)))</f>
        <v/>
      </c>
      <c r="H397" s="1" t="str">
        <f aca="false">IF($I397="","None Attached",IF(LEFT($I397,5)="https",HYPERLINK($I397,"Datasheet"),HYPERLINK(_xlfn.CONCAT("https://",$I397),"Datasheet")))</f>
        <v>None Attached</v>
      </c>
      <c r="M397" s="56"/>
      <c r="P397" s="58"/>
      <c r="Q397" s="1" t="n">
        <f aca="false">$M397-$N397</f>
        <v>0</v>
      </c>
      <c r="R397" s="56"/>
      <c r="T397" s="59" t="s">
        <v>15</v>
      </c>
      <c r="U397" s="1" t="n">
        <f aca="false">$S397-$R397</f>
        <v>0</v>
      </c>
      <c r="V397" s="1" t="n">
        <f aca="false">IF($T397="±",$Q397*2,$Q397)</f>
        <v>0</v>
      </c>
      <c r="W397" s="60" t="str">
        <f aca="false">IFERROR($U397/ABS($V397),"N/A")</f>
        <v>N/A</v>
      </c>
      <c r="X397" s="61" t="str">
        <f aca="false">IF(OR($W397="N/A",$R397="",$S397=""),"N/A",IF($W397&gt;=4,"Not Significant",IF($W397&gt;=2,"Semi-Significant","Significant")))</f>
        <v>N/A</v>
      </c>
      <c r="Z397" s="1" t="str">
        <f aca="false">IF($D397="Z540.1 w/data",0,"")</f>
        <v/>
      </c>
      <c r="AA397" s="1" t="e">
        <f aca="false">$Y397+$Q397+$Z397</f>
        <v>#VALUE!</v>
      </c>
      <c r="AB397" s="1" t="n">
        <f aca="false">$N397+$Q397</f>
        <v>0</v>
      </c>
      <c r="AC397" s="1" t="str">
        <f aca="false">IF($Y397="","",IF(AND($AA397&gt;=$R397,$AA397&lt;=$S397),"Pass","Fail"))</f>
        <v/>
      </c>
      <c r="AD397" s="1" t="str">
        <f aca="false">IF($Y397="","",IF($AA397&gt;$R397,"Pass","Fail"))</f>
        <v/>
      </c>
      <c r="AE397" s="1" t="str">
        <f aca="false">IF($Y397="","",IF($AA397&gt;=$R397,"Pass","Fail"))</f>
        <v/>
      </c>
      <c r="AF397" s="1" t="str">
        <f aca="false">IF($Y397="","",IF($AA397&lt;=$S397,"Pass","Fail"))</f>
        <v/>
      </c>
      <c r="AG397" s="1" t="str">
        <f aca="false">IF($Y397="","",IF($AA397&lt;$S397,"Pass","Fail"))</f>
        <v/>
      </c>
      <c r="AH397" s="23" t="str">
        <f aca="true">INDIRECT(CHOOSE(MATCH($T397,{"±","&gt;","≥","≤","&lt;"},0), "AC", "AD", "AE", "AF", "AG") &amp; ROW())</f>
        <v/>
      </c>
      <c r="AI397" s="56" t="str">
        <f aca="false">IF($X397="Not Significant","No Further Action Required",
IF($AH397="","",
IF(AND($AH397="Pass",$L397="0 - Passed "),"Analysis performed; no further action required.",
IF(AND($AH397="Fail",$L397="1 - Failed "),"Analysis performed; no further action required.",
IF(AND($AH397="Pass",$L397="2 - Limited In Use "),"Analysis performed; no further action required.",
IF(AND($AH397="Fail",$L397="3 - Adjusted "),"Analysis performed; no further action required.",
"Unit fails analysis; TSM determination required."))))))</f>
        <v/>
      </c>
      <c r="AJ397" s="58"/>
    </row>
    <row r="398" customFormat="false" ht="15" hidden="false" customHeight="false" outlineLevel="0" collapsed="false">
      <c r="A398" s="56"/>
      <c r="E398" s="57" t="str">
        <f aca="false">IF(AND($F398="",$G398=""),"",IF($G398="",$F398,HYPERLINK($G398,$F398)))</f>
        <v/>
      </c>
      <c r="H398" s="1" t="str">
        <f aca="false">IF($I398="","None Attached",IF(LEFT($I398,5)="https",HYPERLINK($I398,"Datasheet"),HYPERLINK(_xlfn.CONCAT("https://",$I398),"Datasheet")))</f>
        <v>None Attached</v>
      </c>
      <c r="M398" s="56"/>
      <c r="P398" s="58"/>
      <c r="Q398" s="1" t="n">
        <f aca="false">$M398-$N398</f>
        <v>0</v>
      </c>
      <c r="R398" s="56"/>
      <c r="T398" s="59" t="s">
        <v>15</v>
      </c>
      <c r="U398" s="1" t="n">
        <f aca="false">$S398-$R398</f>
        <v>0</v>
      </c>
      <c r="V398" s="1" t="n">
        <f aca="false">IF($T398="±",$Q398*2,$Q398)</f>
        <v>0</v>
      </c>
      <c r="W398" s="60" t="str">
        <f aca="false">IFERROR($U398/ABS($V398),"N/A")</f>
        <v>N/A</v>
      </c>
      <c r="X398" s="61" t="str">
        <f aca="false">IF(OR($W398="N/A",$R398="",$S398=""),"N/A",IF($W398&gt;=4,"Not Significant",IF($W398&gt;=2,"Semi-Significant","Significant")))</f>
        <v>N/A</v>
      </c>
      <c r="Z398" s="1" t="str">
        <f aca="false">IF($D398="Z540.1 w/data",0,"")</f>
        <v/>
      </c>
      <c r="AA398" s="1" t="e">
        <f aca="false">$Y398+$Q398+$Z398</f>
        <v>#VALUE!</v>
      </c>
      <c r="AB398" s="1" t="n">
        <f aca="false">$N398+$Q398</f>
        <v>0</v>
      </c>
      <c r="AC398" s="1" t="str">
        <f aca="false">IF($Y398="","",IF(AND($AA398&gt;=$R398,$AA398&lt;=$S398),"Pass","Fail"))</f>
        <v/>
      </c>
      <c r="AD398" s="1" t="str">
        <f aca="false">IF($Y398="","",IF($AA398&gt;$R398,"Pass","Fail"))</f>
        <v/>
      </c>
      <c r="AE398" s="1" t="str">
        <f aca="false">IF($Y398="","",IF($AA398&gt;=$R398,"Pass","Fail"))</f>
        <v/>
      </c>
      <c r="AF398" s="1" t="str">
        <f aca="false">IF($Y398="","",IF($AA398&lt;=$S398,"Pass","Fail"))</f>
        <v/>
      </c>
      <c r="AG398" s="1" t="str">
        <f aca="false">IF($Y398="","",IF($AA398&lt;$S398,"Pass","Fail"))</f>
        <v/>
      </c>
      <c r="AH398" s="23" t="str">
        <f aca="true">INDIRECT(CHOOSE(MATCH($T398,{"±","&gt;","≥","≤","&lt;"},0), "AC", "AD", "AE", "AF", "AG") &amp; ROW())</f>
        <v/>
      </c>
      <c r="AI398" s="56" t="str">
        <f aca="false">IF($X398="Not Significant","No Further Action Required",
IF($AH398="","",
IF(AND($AH398="Pass",$L398="0 - Passed "),"Analysis performed; no further action required.",
IF(AND($AH398="Fail",$L398="1 - Failed "),"Analysis performed; no further action required.",
IF(AND($AH398="Pass",$L398="2 - Limited In Use "),"Analysis performed; no further action required.",
IF(AND($AH398="Fail",$L398="3 - Adjusted "),"Analysis performed; no further action required.",
"Unit fails analysis; TSM determination required."))))))</f>
        <v/>
      </c>
      <c r="AJ398" s="58"/>
    </row>
    <row r="399" customFormat="false" ht="15" hidden="false" customHeight="false" outlineLevel="0" collapsed="false">
      <c r="A399" s="56"/>
      <c r="E399" s="57" t="str">
        <f aca="false">IF(AND($F399="",$G399=""),"",IF($G399="",$F399,HYPERLINK($G399,$F399)))</f>
        <v/>
      </c>
      <c r="H399" s="1" t="str">
        <f aca="false">IF($I399="","None Attached",IF(LEFT($I399,5)="https",HYPERLINK($I399,"Datasheet"),HYPERLINK(_xlfn.CONCAT("https://",$I399),"Datasheet")))</f>
        <v>None Attached</v>
      </c>
      <c r="M399" s="56"/>
      <c r="P399" s="58"/>
      <c r="Q399" s="1" t="n">
        <f aca="false">$M399-$N399</f>
        <v>0</v>
      </c>
      <c r="R399" s="56"/>
      <c r="T399" s="59" t="s">
        <v>15</v>
      </c>
      <c r="U399" s="1" t="n">
        <f aca="false">$S399-$R399</f>
        <v>0</v>
      </c>
      <c r="V399" s="1" t="n">
        <f aca="false">IF($T399="±",$Q399*2,$Q399)</f>
        <v>0</v>
      </c>
      <c r="W399" s="60" t="str">
        <f aca="false">IFERROR($U399/ABS($V399),"N/A")</f>
        <v>N/A</v>
      </c>
      <c r="X399" s="61" t="str">
        <f aca="false">IF(OR($W399="N/A",$R399="",$S399=""),"N/A",IF($W399&gt;=4,"Not Significant",IF($W399&gt;=2,"Semi-Significant","Significant")))</f>
        <v>N/A</v>
      </c>
      <c r="Z399" s="1" t="str">
        <f aca="false">IF($D399="Z540.1 w/data",0,"")</f>
        <v/>
      </c>
      <c r="AA399" s="1" t="e">
        <f aca="false">$Y399+$Q399+$Z399</f>
        <v>#VALUE!</v>
      </c>
      <c r="AB399" s="1" t="n">
        <f aca="false">$N399+$Q399</f>
        <v>0</v>
      </c>
      <c r="AC399" s="1" t="str">
        <f aca="false">IF($Y399="","",IF(AND($AA399&gt;=$R399,$AA399&lt;=$S399),"Pass","Fail"))</f>
        <v/>
      </c>
      <c r="AD399" s="1" t="str">
        <f aca="false">IF($Y399="","",IF($AA399&gt;$R399,"Pass","Fail"))</f>
        <v/>
      </c>
      <c r="AE399" s="1" t="str">
        <f aca="false">IF($Y399="","",IF($AA399&gt;=$R399,"Pass","Fail"))</f>
        <v/>
      </c>
      <c r="AF399" s="1" t="str">
        <f aca="false">IF($Y399="","",IF($AA399&lt;=$S399,"Pass","Fail"))</f>
        <v/>
      </c>
      <c r="AG399" s="1" t="str">
        <f aca="false">IF($Y399="","",IF($AA399&lt;$S399,"Pass","Fail"))</f>
        <v/>
      </c>
      <c r="AH399" s="23" t="str">
        <f aca="true">INDIRECT(CHOOSE(MATCH($T399,{"±","&gt;","≥","≤","&lt;"},0), "AC", "AD", "AE", "AF", "AG") &amp; ROW())</f>
        <v/>
      </c>
      <c r="AI399" s="56" t="str">
        <f aca="false">IF($X399="Not Significant","No Further Action Required",
IF($AH399="","",
IF(AND($AH399="Pass",$L399="0 - Passed "),"Analysis performed; no further action required.",
IF(AND($AH399="Fail",$L399="1 - Failed "),"Analysis performed; no further action required.",
IF(AND($AH399="Pass",$L399="2 - Limited In Use "),"Analysis performed; no further action required.",
IF(AND($AH399="Fail",$L399="3 - Adjusted "),"Analysis performed; no further action required.",
"Unit fails analysis; TSM determination required."))))))</f>
        <v/>
      </c>
      <c r="AJ399" s="58"/>
    </row>
    <row r="400" customFormat="false" ht="15" hidden="false" customHeight="false" outlineLevel="0" collapsed="false">
      <c r="A400" s="56"/>
      <c r="E400" s="57" t="str">
        <f aca="false">IF(AND($F400="",$G400=""),"",IF($G400="",$F400,HYPERLINK($G400,$F400)))</f>
        <v/>
      </c>
      <c r="H400" s="1" t="str">
        <f aca="false">IF($I400="","None Attached",IF(LEFT($I400,5)="https",HYPERLINK($I400,"Datasheet"),HYPERLINK(_xlfn.CONCAT("https://",$I400),"Datasheet")))</f>
        <v>None Attached</v>
      </c>
      <c r="M400" s="56"/>
      <c r="P400" s="58"/>
      <c r="Q400" s="1" t="n">
        <f aca="false">$M400-$N400</f>
        <v>0</v>
      </c>
      <c r="R400" s="56"/>
      <c r="T400" s="59" t="s">
        <v>15</v>
      </c>
      <c r="U400" s="1" t="n">
        <f aca="false">$S400-$R400</f>
        <v>0</v>
      </c>
      <c r="V400" s="1" t="n">
        <f aca="false">IF($T400="±",$Q400*2,$Q400)</f>
        <v>0</v>
      </c>
      <c r="W400" s="60" t="str">
        <f aca="false">IFERROR($U400/ABS($V400),"N/A")</f>
        <v>N/A</v>
      </c>
      <c r="X400" s="61" t="str">
        <f aca="false">IF(OR($W400="N/A",$R400="",$S400=""),"N/A",IF($W400&gt;=4,"Not Significant",IF($W400&gt;=2,"Semi-Significant","Significant")))</f>
        <v>N/A</v>
      </c>
      <c r="Z400" s="1" t="str">
        <f aca="false">IF($D400="Z540.1 w/data",0,"")</f>
        <v/>
      </c>
      <c r="AA400" s="1" t="e">
        <f aca="false">$Y400+$Q400+$Z400</f>
        <v>#VALUE!</v>
      </c>
      <c r="AB400" s="1" t="n">
        <f aca="false">$N400+$Q400</f>
        <v>0</v>
      </c>
      <c r="AC400" s="1" t="str">
        <f aca="false">IF($Y400="","",IF(AND($AA400&gt;=$R400,$AA400&lt;=$S400),"Pass","Fail"))</f>
        <v/>
      </c>
      <c r="AD400" s="1" t="str">
        <f aca="false">IF($Y400="","",IF($AA400&gt;$R400,"Pass","Fail"))</f>
        <v/>
      </c>
      <c r="AE400" s="1" t="str">
        <f aca="false">IF($Y400="","",IF($AA400&gt;=$R400,"Pass","Fail"))</f>
        <v/>
      </c>
      <c r="AF400" s="1" t="str">
        <f aca="false">IF($Y400="","",IF($AA400&lt;=$S400,"Pass","Fail"))</f>
        <v/>
      </c>
      <c r="AG400" s="1" t="str">
        <f aca="false">IF($Y400="","",IF($AA400&lt;$S400,"Pass","Fail"))</f>
        <v/>
      </c>
      <c r="AH400" s="23" t="str">
        <f aca="true">INDIRECT(CHOOSE(MATCH($T400,{"±","&gt;","≥","≤","&lt;"},0), "AC", "AD", "AE", "AF", "AG") &amp; ROW())</f>
        <v/>
      </c>
      <c r="AI400" s="56" t="str">
        <f aca="false">IF($X400="Not Significant","No Further Action Required",
IF($AH400="","",
IF(AND($AH400="Pass",$L400="0 - Passed "),"Analysis performed; no further action required.",
IF(AND($AH400="Fail",$L400="1 - Failed "),"Analysis performed; no further action required.",
IF(AND($AH400="Pass",$L400="2 - Limited In Use "),"Analysis performed; no further action required.",
IF(AND($AH400="Fail",$L400="3 - Adjusted "),"Analysis performed; no further action required.",
"Unit fails analysis; TSM determination required."))))))</f>
        <v/>
      </c>
      <c r="AJ400" s="58"/>
    </row>
    <row r="401" customFormat="false" ht="15" hidden="false" customHeight="false" outlineLevel="0" collapsed="false">
      <c r="A401" s="56"/>
      <c r="E401" s="57" t="str">
        <f aca="false">IF(AND($F401="",$G401=""),"",IF($G401="",$F401,HYPERLINK($G401,$F401)))</f>
        <v/>
      </c>
      <c r="H401" s="1" t="str">
        <f aca="false">IF($I401="","None Attached",IF(LEFT($I401,5)="https",HYPERLINK($I401,"Datasheet"),HYPERLINK(_xlfn.CONCAT("https://",$I401),"Datasheet")))</f>
        <v>None Attached</v>
      </c>
      <c r="M401" s="56"/>
      <c r="P401" s="58"/>
      <c r="Q401" s="1" t="n">
        <f aca="false">$M401-$N401</f>
        <v>0</v>
      </c>
      <c r="R401" s="56"/>
      <c r="T401" s="59" t="s">
        <v>15</v>
      </c>
      <c r="U401" s="1" t="n">
        <f aca="false">$S401-$R401</f>
        <v>0</v>
      </c>
      <c r="V401" s="1" t="n">
        <f aca="false">IF($T401="±",$Q401*2,$Q401)</f>
        <v>0</v>
      </c>
      <c r="W401" s="60" t="str">
        <f aca="false">IFERROR($U401/ABS($V401),"N/A")</f>
        <v>N/A</v>
      </c>
      <c r="X401" s="61" t="str">
        <f aca="false">IF(OR($W401="N/A",$R401="",$S401=""),"N/A",IF($W401&gt;=4,"Not Significant",IF($W401&gt;=2,"Semi-Significant","Significant")))</f>
        <v>N/A</v>
      </c>
      <c r="Z401" s="1" t="str">
        <f aca="false">IF($D401="Z540.1 w/data",0,"")</f>
        <v/>
      </c>
      <c r="AA401" s="1" t="e">
        <f aca="false">$Y401+$Q401+$Z401</f>
        <v>#VALUE!</v>
      </c>
      <c r="AB401" s="1" t="n">
        <f aca="false">$N401+$Q401</f>
        <v>0</v>
      </c>
      <c r="AC401" s="1" t="str">
        <f aca="false">IF($Y401="","",IF(AND($AA401&gt;=$R401,$AA401&lt;=$S401),"Pass","Fail"))</f>
        <v/>
      </c>
      <c r="AD401" s="1" t="str">
        <f aca="false">IF($Y401="","",IF($AA401&gt;$R401,"Pass","Fail"))</f>
        <v/>
      </c>
      <c r="AE401" s="1" t="str">
        <f aca="false">IF($Y401="","",IF($AA401&gt;=$R401,"Pass","Fail"))</f>
        <v/>
      </c>
      <c r="AF401" s="1" t="str">
        <f aca="false">IF($Y401="","",IF($AA401&lt;=$S401,"Pass","Fail"))</f>
        <v/>
      </c>
      <c r="AG401" s="1" t="str">
        <f aca="false">IF($Y401="","",IF($AA401&lt;$S401,"Pass","Fail"))</f>
        <v/>
      </c>
      <c r="AH401" s="23" t="str">
        <f aca="true">INDIRECT(CHOOSE(MATCH($T401,{"±","&gt;","≥","≤","&lt;"},0), "AC", "AD", "AE", "AF", "AG") &amp; ROW())</f>
        <v/>
      </c>
      <c r="AI401" s="56" t="str">
        <f aca="false">IF($X401="Not Significant","No Further Action Required",
IF($AH401="","",
IF(AND($AH401="Pass",$L401="0 - Passed "),"Analysis performed; no further action required.",
IF(AND($AH401="Fail",$L401="1 - Failed "),"Analysis performed; no further action required.",
IF(AND($AH401="Pass",$L401="2 - Limited In Use "),"Analysis performed; no further action required.",
IF(AND($AH401="Fail",$L401="3 - Adjusted "),"Analysis performed; no further action required.",
"Unit fails analysis; TSM determination required."))))))</f>
        <v/>
      </c>
      <c r="AJ401" s="58"/>
    </row>
    <row r="402" customFormat="false" ht="15" hidden="false" customHeight="false" outlineLevel="0" collapsed="false">
      <c r="A402" s="56"/>
      <c r="E402" s="57" t="str">
        <f aca="false">IF(AND($F402="",$G402=""),"",IF($G402="",$F402,HYPERLINK($G402,$F402)))</f>
        <v/>
      </c>
      <c r="H402" s="1" t="str">
        <f aca="false">IF($I402="","None Attached",IF(LEFT($I402,5)="https",HYPERLINK($I402,"Datasheet"),HYPERLINK(_xlfn.CONCAT("https://",$I402),"Datasheet")))</f>
        <v>None Attached</v>
      </c>
      <c r="M402" s="56"/>
      <c r="P402" s="58"/>
      <c r="Q402" s="1" t="n">
        <f aca="false">$M402-$N402</f>
        <v>0</v>
      </c>
      <c r="R402" s="56"/>
      <c r="T402" s="59" t="s">
        <v>15</v>
      </c>
      <c r="U402" s="1" t="n">
        <f aca="false">$S402-$R402</f>
        <v>0</v>
      </c>
      <c r="V402" s="1" t="n">
        <f aca="false">IF($T402="±",$Q402*2,$Q402)</f>
        <v>0</v>
      </c>
      <c r="W402" s="60" t="str">
        <f aca="false">IFERROR($U402/ABS($V402),"N/A")</f>
        <v>N/A</v>
      </c>
      <c r="X402" s="61" t="str">
        <f aca="false">IF(OR($W402="N/A",$R402="",$S402=""),"N/A",IF($W402&gt;=4,"Not Significant",IF($W402&gt;=2,"Semi-Significant","Significant")))</f>
        <v>N/A</v>
      </c>
      <c r="Z402" s="1" t="str">
        <f aca="false">IF($D402="Z540.1 w/data",0,"")</f>
        <v/>
      </c>
      <c r="AA402" s="1" t="e">
        <f aca="false">$Y402+$Q402+$Z402</f>
        <v>#VALUE!</v>
      </c>
      <c r="AB402" s="1" t="n">
        <f aca="false">$N402+$Q402</f>
        <v>0</v>
      </c>
      <c r="AC402" s="1" t="str">
        <f aca="false">IF($Y402="","",IF(AND($AA402&gt;=$R402,$AA402&lt;=$S402),"Pass","Fail"))</f>
        <v/>
      </c>
      <c r="AD402" s="1" t="str">
        <f aca="false">IF($Y402="","",IF($AA402&gt;$R402,"Pass","Fail"))</f>
        <v/>
      </c>
      <c r="AE402" s="1" t="str">
        <f aca="false">IF($Y402="","",IF($AA402&gt;=$R402,"Pass","Fail"))</f>
        <v/>
      </c>
      <c r="AF402" s="1" t="str">
        <f aca="false">IF($Y402="","",IF($AA402&lt;=$S402,"Pass","Fail"))</f>
        <v/>
      </c>
      <c r="AG402" s="1" t="str">
        <f aca="false">IF($Y402="","",IF($AA402&lt;$S402,"Pass","Fail"))</f>
        <v/>
      </c>
      <c r="AH402" s="23" t="str">
        <f aca="true">INDIRECT(CHOOSE(MATCH($T402,{"±","&gt;","≥","≤","&lt;"},0), "AC", "AD", "AE", "AF", "AG") &amp; ROW())</f>
        <v/>
      </c>
      <c r="AI402" s="56" t="str">
        <f aca="false">IF($X402="Not Significant","No Further Action Required",
IF($AH402="","",
IF(AND($AH402="Pass",$L402="0 - Passed "),"Analysis performed; no further action required.",
IF(AND($AH402="Fail",$L402="1 - Failed "),"Analysis performed; no further action required.",
IF(AND($AH402="Pass",$L402="2 - Limited In Use "),"Analysis performed; no further action required.",
IF(AND($AH402="Fail",$L402="3 - Adjusted "),"Analysis performed; no further action required.",
"Unit fails analysis; TSM determination required."))))))</f>
        <v/>
      </c>
      <c r="AJ402" s="58"/>
    </row>
    <row r="403" customFormat="false" ht="15" hidden="false" customHeight="false" outlineLevel="0" collapsed="false">
      <c r="A403" s="56"/>
      <c r="E403" s="57" t="str">
        <f aca="false">IF(AND($F403="",$G403=""),"",IF($G403="",$F403,HYPERLINK($G403,$F403)))</f>
        <v/>
      </c>
      <c r="H403" s="1" t="str">
        <f aca="false">IF($I403="","None Attached",IF(LEFT($I403,5)="https",HYPERLINK($I403,"Datasheet"),HYPERLINK(_xlfn.CONCAT("https://",$I403),"Datasheet")))</f>
        <v>None Attached</v>
      </c>
      <c r="M403" s="56"/>
      <c r="P403" s="58"/>
      <c r="Q403" s="1" t="n">
        <f aca="false">$M403-$N403</f>
        <v>0</v>
      </c>
      <c r="R403" s="56"/>
      <c r="T403" s="59" t="s">
        <v>15</v>
      </c>
      <c r="U403" s="1" t="n">
        <f aca="false">$S403-$R403</f>
        <v>0</v>
      </c>
      <c r="V403" s="1" t="n">
        <f aca="false">IF($T403="±",$Q403*2,$Q403)</f>
        <v>0</v>
      </c>
      <c r="W403" s="60" t="str">
        <f aca="false">IFERROR($U403/ABS($V403),"N/A")</f>
        <v>N/A</v>
      </c>
      <c r="X403" s="61" t="str">
        <f aca="false">IF(OR($W403="N/A",$R403="",$S403=""),"N/A",IF($W403&gt;=4,"Not Significant",IF($W403&gt;=2,"Semi-Significant","Significant")))</f>
        <v>N/A</v>
      </c>
      <c r="Z403" s="1" t="str">
        <f aca="false">IF($D403="Z540.1 w/data",0,"")</f>
        <v/>
      </c>
      <c r="AA403" s="1" t="e">
        <f aca="false">$Y403+$Q403+$Z403</f>
        <v>#VALUE!</v>
      </c>
      <c r="AB403" s="1" t="n">
        <f aca="false">$N403+$Q403</f>
        <v>0</v>
      </c>
      <c r="AC403" s="1" t="str">
        <f aca="false">IF($Y403="","",IF(AND($AA403&gt;=$R403,$AA403&lt;=$S403),"Pass","Fail"))</f>
        <v/>
      </c>
      <c r="AD403" s="1" t="str">
        <f aca="false">IF($Y403="","",IF($AA403&gt;$R403,"Pass","Fail"))</f>
        <v/>
      </c>
      <c r="AE403" s="1" t="str">
        <f aca="false">IF($Y403="","",IF($AA403&gt;=$R403,"Pass","Fail"))</f>
        <v/>
      </c>
      <c r="AF403" s="1" t="str">
        <f aca="false">IF($Y403="","",IF($AA403&lt;=$S403,"Pass","Fail"))</f>
        <v/>
      </c>
      <c r="AG403" s="1" t="str">
        <f aca="false">IF($Y403="","",IF($AA403&lt;$S403,"Pass","Fail"))</f>
        <v/>
      </c>
      <c r="AH403" s="23" t="str">
        <f aca="true">INDIRECT(CHOOSE(MATCH($T403,{"±","&gt;","≥","≤","&lt;"},0), "AC", "AD", "AE", "AF", "AG") &amp; ROW())</f>
        <v/>
      </c>
      <c r="AI403" s="56" t="str">
        <f aca="false">IF($X403="Not Significant","No Further Action Required",
IF($AH403="","",
IF(AND($AH403="Pass",$L403="0 - Passed "),"Analysis performed; no further action required.",
IF(AND($AH403="Fail",$L403="1 - Failed "),"Analysis performed; no further action required.",
IF(AND($AH403="Pass",$L403="2 - Limited In Use "),"Analysis performed; no further action required.",
IF(AND($AH403="Fail",$L403="3 - Adjusted "),"Analysis performed; no further action required.",
"Unit fails analysis; TSM determination required."))))))</f>
        <v/>
      </c>
      <c r="AJ403" s="58"/>
    </row>
    <row r="404" customFormat="false" ht="15" hidden="false" customHeight="false" outlineLevel="0" collapsed="false">
      <c r="A404" s="56"/>
      <c r="E404" s="57" t="str">
        <f aca="false">IF(AND($F404="",$G404=""),"",IF($G404="",$F404,HYPERLINK($G404,$F404)))</f>
        <v/>
      </c>
      <c r="H404" s="1" t="str">
        <f aca="false">IF($I404="","None Attached",IF(LEFT($I404,5)="https",HYPERLINK($I404,"Datasheet"),HYPERLINK(_xlfn.CONCAT("https://",$I404),"Datasheet")))</f>
        <v>None Attached</v>
      </c>
      <c r="M404" s="56"/>
      <c r="P404" s="58"/>
      <c r="Q404" s="1" t="n">
        <f aca="false">$M404-$N404</f>
        <v>0</v>
      </c>
      <c r="R404" s="56"/>
      <c r="T404" s="59" t="s">
        <v>15</v>
      </c>
      <c r="U404" s="1" t="n">
        <f aca="false">$S404-$R404</f>
        <v>0</v>
      </c>
      <c r="V404" s="1" t="n">
        <f aca="false">IF($T404="±",$Q404*2,$Q404)</f>
        <v>0</v>
      </c>
      <c r="W404" s="60" t="str">
        <f aca="false">IFERROR($U404/ABS($V404),"N/A")</f>
        <v>N/A</v>
      </c>
      <c r="X404" s="61" t="str">
        <f aca="false">IF(OR($W404="N/A",$R404="",$S404=""),"N/A",IF($W404&gt;=4,"Not Significant",IF($W404&gt;=2,"Semi-Significant","Significant")))</f>
        <v>N/A</v>
      </c>
      <c r="Z404" s="1" t="str">
        <f aca="false">IF($D404="Z540.1 w/data",0,"")</f>
        <v/>
      </c>
      <c r="AA404" s="1" t="e">
        <f aca="false">$Y404+$Q404+$Z404</f>
        <v>#VALUE!</v>
      </c>
      <c r="AB404" s="1" t="n">
        <f aca="false">$N404+$Q404</f>
        <v>0</v>
      </c>
      <c r="AC404" s="1" t="str">
        <f aca="false">IF($Y404="","",IF(AND($AA404&gt;=$R404,$AA404&lt;=$S404),"Pass","Fail"))</f>
        <v/>
      </c>
      <c r="AD404" s="1" t="str">
        <f aca="false">IF($Y404="","",IF($AA404&gt;$R404,"Pass","Fail"))</f>
        <v/>
      </c>
      <c r="AE404" s="1" t="str">
        <f aca="false">IF($Y404="","",IF($AA404&gt;=$R404,"Pass","Fail"))</f>
        <v/>
      </c>
      <c r="AF404" s="1" t="str">
        <f aca="false">IF($Y404="","",IF($AA404&lt;=$S404,"Pass","Fail"))</f>
        <v/>
      </c>
      <c r="AG404" s="1" t="str">
        <f aca="false">IF($Y404="","",IF($AA404&lt;$S404,"Pass","Fail"))</f>
        <v/>
      </c>
      <c r="AH404" s="23" t="str">
        <f aca="true">INDIRECT(CHOOSE(MATCH($T404,{"±","&gt;","≥","≤","&lt;"},0), "AC", "AD", "AE", "AF", "AG") &amp; ROW())</f>
        <v/>
      </c>
      <c r="AI404" s="56" t="str">
        <f aca="false">IF($X404="Not Significant","No Further Action Required",
IF($AH404="","",
IF(AND($AH404="Pass",$L404="0 - Passed "),"Analysis performed; no further action required.",
IF(AND($AH404="Fail",$L404="1 - Failed "),"Analysis performed; no further action required.",
IF(AND($AH404="Pass",$L404="2 - Limited In Use "),"Analysis performed; no further action required.",
IF(AND($AH404="Fail",$L404="3 - Adjusted "),"Analysis performed; no further action required.",
"Unit fails analysis; TSM determination required."))))))</f>
        <v/>
      </c>
      <c r="AJ404" s="58"/>
    </row>
    <row r="405" customFormat="false" ht="15" hidden="false" customHeight="false" outlineLevel="0" collapsed="false">
      <c r="A405" s="56"/>
      <c r="E405" s="57" t="str">
        <f aca="false">IF(AND($F405="",$G405=""),"",IF($G405="",$F405,HYPERLINK($G405,$F405)))</f>
        <v/>
      </c>
      <c r="H405" s="1" t="str">
        <f aca="false">IF($I405="","None Attached",IF(LEFT($I405,5)="https",HYPERLINK($I405,"Datasheet"),HYPERLINK(_xlfn.CONCAT("https://",$I405),"Datasheet")))</f>
        <v>None Attached</v>
      </c>
      <c r="M405" s="56"/>
      <c r="P405" s="58"/>
      <c r="Q405" s="1" t="n">
        <f aca="false">$M405-$N405</f>
        <v>0</v>
      </c>
      <c r="R405" s="56"/>
      <c r="T405" s="59" t="s">
        <v>15</v>
      </c>
      <c r="U405" s="1" t="n">
        <f aca="false">$S405-$R405</f>
        <v>0</v>
      </c>
      <c r="V405" s="1" t="n">
        <f aca="false">IF($T405="±",$Q405*2,$Q405)</f>
        <v>0</v>
      </c>
      <c r="W405" s="60" t="str">
        <f aca="false">IFERROR($U405/ABS($V405),"N/A")</f>
        <v>N/A</v>
      </c>
      <c r="X405" s="61" t="str">
        <f aca="false">IF(OR($W405="N/A",$R405="",$S405=""),"N/A",IF($W405&gt;=4,"Not Significant",IF($W405&gt;=2,"Semi-Significant","Significant")))</f>
        <v>N/A</v>
      </c>
      <c r="Z405" s="1" t="str">
        <f aca="false">IF($D405="Z540.1 w/data",0,"")</f>
        <v/>
      </c>
      <c r="AA405" s="1" t="e">
        <f aca="false">$Y405+$Q405+$Z405</f>
        <v>#VALUE!</v>
      </c>
      <c r="AB405" s="1" t="n">
        <f aca="false">$N405+$Q405</f>
        <v>0</v>
      </c>
      <c r="AC405" s="1" t="str">
        <f aca="false">IF($Y405="","",IF(AND($AA405&gt;=$R405,$AA405&lt;=$S405),"Pass","Fail"))</f>
        <v/>
      </c>
      <c r="AD405" s="1" t="str">
        <f aca="false">IF($Y405="","",IF($AA405&gt;$R405,"Pass","Fail"))</f>
        <v/>
      </c>
      <c r="AE405" s="1" t="str">
        <f aca="false">IF($Y405="","",IF($AA405&gt;=$R405,"Pass","Fail"))</f>
        <v/>
      </c>
      <c r="AF405" s="1" t="str">
        <f aca="false">IF($Y405="","",IF($AA405&lt;=$S405,"Pass","Fail"))</f>
        <v/>
      </c>
      <c r="AG405" s="1" t="str">
        <f aca="false">IF($Y405="","",IF($AA405&lt;$S405,"Pass","Fail"))</f>
        <v/>
      </c>
      <c r="AH405" s="23" t="str">
        <f aca="true">INDIRECT(CHOOSE(MATCH($T405,{"±","&gt;","≥","≤","&lt;"},0), "AC", "AD", "AE", "AF", "AG") &amp; ROW())</f>
        <v/>
      </c>
      <c r="AI405" s="56" t="str">
        <f aca="false">IF($X405="Not Significant","No Further Action Required",
IF($AH405="","",
IF(AND($AH405="Pass",$L405="0 - Passed "),"Analysis performed; no further action required.",
IF(AND($AH405="Fail",$L405="1 - Failed "),"Analysis performed; no further action required.",
IF(AND($AH405="Pass",$L405="2 - Limited In Use "),"Analysis performed; no further action required.",
IF(AND($AH405="Fail",$L405="3 - Adjusted "),"Analysis performed; no further action required.",
"Unit fails analysis; TSM determination required."))))))</f>
        <v/>
      </c>
      <c r="AJ405" s="58"/>
    </row>
    <row r="406" customFormat="false" ht="15" hidden="false" customHeight="false" outlineLevel="0" collapsed="false">
      <c r="A406" s="56"/>
      <c r="E406" s="57" t="str">
        <f aca="false">IF(AND($F406="",$G406=""),"",IF($G406="",$F406,HYPERLINK($G406,$F406)))</f>
        <v/>
      </c>
      <c r="H406" s="1" t="str">
        <f aca="false">IF($I406="","None Attached",IF(LEFT($I406,5)="https",HYPERLINK($I406,"Datasheet"),HYPERLINK(_xlfn.CONCAT("https://",$I406),"Datasheet")))</f>
        <v>None Attached</v>
      </c>
      <c r="M406" s="56"/>
      <c r="P406" s="58"/>
      <c r="Q406" s="1" t="n">
        <f aca="false">$M406-$N406</f>
        <v>0</v>
      </c>
      <c r="R406" s="56"/>
      <c r="T406" s="59" t="s">
        <v>15</v>
      </c>
      <c r="U406" s="1" t="n">
        <f aca="false">$S406-$R406</f>
        <v>0</v>
      </c>
      <c r="V406" s="1" t="n">
        <f aca="false">IF($T406="±",$Q406*2,$Q406)</f>
        <v>0</v>
      </c>
      <c r="W406" s="60" t="str">
        <f aca="false">IFERROR($U406/ABS($V406),"N/A")</f>
        <v>N/A</v>
      </c>
      <c r="X406" s="61" t="str">
        <f aca="false">IF(OR($W406="N/A",$R406="",$S406=""),"N/A",IF($W406&gt;=4,"Not Significant",IF($W406&gt;=2,"Semi-Significant","Significant")))</f>
        <v>N/A</v>
      </c>
      <c r="Z406" s="1" t="str">
        <f aca="false">IF($D406="Z540.1 w/data",0,"")</f>
        <v/>
      </c>
      <c r="AA406" s="1" t="e">
        <f aca="false">$Y406+$Q406+$Z406</f>
        <v>#VALUE!</v>
      </c>
      <c r="AB406" s="1" t="n">
        <f aca="false">$N406+$Q406</f>
        <v>0</v>
      </c>
      <c r="AC406" s="1" t="str">
        <f aca="false">IF($Y406="","",IF(AND($AA406&gt;=$R406,$AA406&lt;=$S406),"Pass","Fail"))</f>
        <v/>
      </c>
      <c r="AD406" s="1" t="str">
        <f aca="false">IF($Y406="","",IF($AA406&gt;$R406,"Pass","Fail"))</f>
        <v/>
      </c>
      <c r="AE406" s="1" t="str">
        <f aca="false">IF($Y406="","",IF($AA406&gt;=$R406,"Pass","Fail"))</f>
        <v/>
      </c>
      <c r="AF406" s="1" t="str">
        <f aca="false">IF($Y406="","",IF($AA406&lt;=$S406,"Pass","Fail"))</f>
        <v/>
      </c>
      <c r="AG406" s="1" t="str">
        <f aca="false">IF($Y406="","",IF($AA406&lt;$S406,"Pass","Fail"))</f>
        <v/>
      </c>
      <c r="AH406" s="23" t="str">
        <f aca="true">INDIRECT(CHOOSE(MATCH($T406,{"±","&gt;","≥","≤","&lt;"},0), "AC", "AD", "AE", "AF", "AG") &amp; ROW())</f>
        <v/>
      </c>
      <c r="AI406" s="56" t="str">
        <f aca="false">IF($X406="Not Significant","No Further Action Required",
IF($AH406="","",
IF(AND($AH406="Pass",$L406="0 - Passed "),"Analysis performed; no further action required.",
IF(AND($AH406="Fail",$L406="1 - Failed "),"Analysis performed; no further action required.",
IF(AND($AH406="Pass",$L406="2 - Limited In Use "),"Analysis performed; no further action required.",
IF(AND($AH406="Fail",$L406="3 - Adjusted "),"Analysis performed; no further action required.",
"Unit fails analysis; TSM determination required."))))))</f>
        <v/>
      </c>
      <c r="AJ406" s="58"/>
    </row>
    <row r="407" customFormat="false" ht="15" hidden="false" customHeight="false" outlineLevel="0" collapsed="false">
      <c r="A407" s="56"/>
      <c r="E407" s="57" t="str">
        <f aca="false">IF(AND($F407="",$G407=""),"",IF($G407="",$F407,HYPERLINK($G407,$F407)))</f>
        <v/>
      </c>
      <c r="H407" s="1" t="str">
        <f aca="false">IF($I407="","None Attached",IF(LEFT($I407,5)="https",HYPERLINK($I407,"Datasheet"),HYPERLINK(_xlfn.CONCAT("https://",$I407),"Datasheet")))</f>
        <v>None Attached</v>
      </c>
      <c r="M407" s="56"/>
      <c r="P407" s="58"/>
      <c r="Q407" s="1" t="n">
        <f aca="false">$M407-$N407</f>
        <v>0</v>
      </c>
      <c r="R407" s="56"/>
      <c r="T407" s="59" t="s">
        <v>15</v>
      </c>
      <c r="U407" s="1" t="n">
        <f aca="false">$S407-$R407</f>
        <v>0</v>
      </c>
      <c r="V407" s="1" t="n">
        <f aca="false">IF($T407="±",$Q407*2,$Q407)</f>
        <v>0</v>
      </c>
      <c r="W407" s="60" t="str">
        <f aca="false">IFERROR($U407/ABS($V407),"N/A")</f>
        <v>N/A</v>
      </c>
      <c r="X407" s="61" t="str">
        <f aca="false">IF(OR($W407="N/A",$R407="",$S407=""),"N/A",IF($W407&gt;=4,"Not Significant",IF($W407&gt;=2,"Semi-Significant","Significant")))</f>
        <v>N/A</v>
      </c>
      <c r="Z407" s="1" t="str">
        <f aca="false">IF($D407="Z540.1 w/data",0,"")</f>
        <v/>
      </c>
      <c r="AA407" s="1" t="e">
        <f aca="false">$Y407+$Q407+$Z407</f>
        <v>#VALUE!</v>
      </c>
      <c r="AB407" s="1" t="n">
        <f aca="false">$N407+$Q407</f>
        <v>0</v>
      </c>
      <c r="AC407" s="1" t="str">
        <f aca="false">IF($Y407="","",IF(AND($AA407&gt;=$R407,$AA407&lt;=$S407),"Pass","Fail"))</f>
        <v/>
      </c>
      <c r="AD407" s="1" t="str">
        <f aca="false">IF($Y407="","",IF($AA407&gt;$R407,"Pass","Fail"))</f>
        <v/>
      </c>
      <c r="AE407" s="1" t="str">
        <f aca="false">IF($Y407="","",IF($AA407&gt;=$R407,"Pass","Fail"))</f>
        <v/>
      </c>
      <c r="AF407" s="1" t="str">
        <f aca="false">IF($Y407="","",IF($AA407&lt;=$S407,"Pass","Fail"))</f>
        <v/>
      </c>
      <c r="AG407" s="1" t="str">
        <f aca="false">IF($Y407="","",IF($AA407&lt;$S407,"Pass","Fail"))</f>
        <v/>
      </c>
      <c r="AH407" s="23" t="str">
        <f aca="true">INDIRECT(CHOOSE(MATCH($T407,{"±","&gt;","≥","≤","&lt;"},0), "AC", "AD", "AE", "AF", "AG") &amp; ROW())</f>
        <v/>
      </c>
      <c r="AI407" s="56" t="str">
        <f aca="false">IF($X407="Not Significant","No Further Action Required",
IF($AH407="","",
IF(AND($AH407="Pass",$L407="0 - Passed "),"Analysis performed; no further action required.",
IF(AND($AH407="Fail",$L407="1 - Failed "),"Analysis performed; no further action required.",
IF(AND($AH407="Pass",$L407="2 - Limited In Use "),"Analysis performed; no further action required.",
IF(AND($AH407="Fail",$L407="3 - Adjusted "),"Analysis performed; no further action required.",
"Unit fails analysis; TSM determination required."))))))</f>
        <v/>
      </c>
      <c r="AJ407" s="58"/>
    </row>
    <row r="408" customFormat="false" ht="15" hidden="false" customHeight="false" outlineLevel="0" collapsed="false">
      <c r="A408" s="56"/>
      <c r="E408" s="57" t="str">
        <f aca="false">IF(AND($F408="",$G408=""),"",IF($G408="",$F408,HYPERLINK($G408,$F408)))</f>
        <v/>
      </c>
      <c r="H408" s="1" t="str">
        <f aca="false">IF($I408="","None Attached",IF(LEFT($I408,5)="https",HYPERLINK($I408,"Datasheet"),HYPERLINK(_xlfn.CONCAT("https://",$I408),"Datasheet")))</f>
        <v>None Attached</v>
      </c>
      <c r="M408" s="56"/>
      <c r="P408" s="58"/>
      <c r="Q408" s="1" t="n">
        <f aca="false">$M408-$N408</f>
        <v>0</v>
      </c>
      <c r="R408" s="56"/>
      <c r="T408" s="59" t="s">
        <v>15</v>
      </c>
      <c r="U408" s="1" t="n">
        <f aca="false">$S408-$R408</f>
        <v>0</v>
      </c>
      <c r="V408" s="1" t="n">
        <f aca="false">IF($T408="±",$Q408*2,$Q408)</f>
        <v>0</v>
      </c>
      <c r="W408" s="60" t="str">
        <f aca="false">IFERROR($U408/ABS($V408),"N/A")</f>
        <v>N/A</v>
      </c>
      <c r="X408" s="61" t="str">
        <f aca="false">IF(OR($W408="N/A",$R408="",$S408=""),"N/A",IF($W408&gt;=4,"Not Significant",IF($W408&gt;=2,"Semi-Significant","Significant")))</f>
        <v>N/A</v>
      </c>
      <c r="Z408" s="1" t="str">
        <f aca="false">IF($D408="Z540.1 w/data",0,"")</f>
        <v/>
      </c>
      <c r="AA408" s="1" t="e">
        <f aca="false">$Y408+$Q408+$Z408</f>
        <v>#VALUE!</v>
      </c>
      <c r="AB408" s="1" t="n">
        <f aca="false">$N408+$Q408</f>
        <v>0</v>
      </c>
      <c r="AC408" s="1" t="str">
        <f aca="false">IF($Y408="","",IF(AND($AA408&gt;=$R408,$AA408&lt;=$S408),"Pass","Fail"))</f>
        <v/>
      </c>
      <c r="AD408" s="1" t="str">
        <f aca="false">IF($Y408="","",IF($AA408&gt;$R408,"Pass","Fail"))</f>
        <v/>
      </c>
      <c r="AE408" s="1" t="str">
        <f aca="false">IF($Y408="","",IF($AA408&gt;=$R408,"Pass","Fail"))</f>
        <v/>
      </c>
      <c r="AF408" s="1" t="str">
        <f aca="false">IF($Y408="","",IF($AA408&lt;=$S408,"Pass","Fail"))</f>
        <v/>
      </c>
      <c r="AG408" s="1" t="str">
        <f aca="false">IF($Y408="","",IF($AA408&lt;$S408,"Pass","Fail"))</f>
        <v/>
      </c>
      <c r="AH408" s="23" t="str">
        <f aca="true">INDIRECT(CHOOSE(MATCH($T408,{"±","&gt;","≥","≤","&lt;"},0), "AC", "AD", "AE", "AF", "AG") &amp; ROW())</f>
        <v/>
      </c>
      <c r="AI408" s="56" t="str">
        <f aca="false">IF($X408="Not Significant","No Further Action Required",
IF($AH408="","",
IF(AND($AH408="Pass",$L408="0 - Passed "),"Analysis performed; no further action required.",
IF(AND($AH408="Fail",$L408="1 - Failed "),"Analysis performed; no further action required.",
IF(AND($AH408="Pass",$L408="2 - Limited In Use "),"Analysis performed; no further action required.",
IF(AND($AH408="Fail",$L408="3 - Adjusted "),"Analysis performed; no further action required.",
"Unit fails analysis; TSM determination required."))))))</f>
        <v/>
      </c>
      <c r="AJ408" s="58"/>
    </row>
    <row r="409" customFormat="false" ht="15" hidden="false" customHeight="false" outlineLevel="0" collapsed="false">
      <c r="A409" s="56"/>
      <c r="E409" s="57" t="str">
        <f aca="false">IF(AND($F409="",$G409=""),"",IF($G409="",$F409,HYPERLINK($G409,$F409)))</f>
        <v/>
      </c>
      <c r="H409" s="1" t="str">
        <f aca="false">IF($I409="","None Attached",IF(LEFT($I409,5)="https",HYPERLINK($I409,"Datasheet"),HYPERLINK(_xlfn.CONCAT("https://",$I409),"Datasheet")))</f>
        <v>None Attached</v>
      </c>
      <c r="M409" s="56"/>
      <c r="P409" s="58"/>
      <c r="Q409" s="1" t="n">
        <f aca="false">$M409-$N409</f>
        <v>0</v>
      </c>
      <c r="R409" s="56"/>
      <c r="T409" s="59" t="s">
        <v>15</v>
      </c>
      <c r="U409" s="1" t="n">
        <f aca="false">$S409-$R409</f>
        <v>0</v>
      </c>
      <c r="V409" s="1" t="n">
        <f aca="false">IF($T409="±",$Q409*2,$Q409)</f>
        <v>0</v>
      </c>
      <c r="W409" s="60" t="str">
        <f aca="false">IFERROR($U409/ABS($V409),"N/A")</f>
        <v>N/A</v>
      </c>
      <c r="X409" s="61" t="str">
        <f aca="false">IF(OR($W409="N/A",$R409="",$S409=""),"N/A",IF($W409&gt;=4,"Not Significant",IF($W409&gt;=2,"Semi-Significant","Significant")))</f>
        <v>N/A</v>
      </c>
      <c r="Z409" s="1" t="str">
        <f aca="false">IF($D409="Z540.1 w/data",0,"")</f>
        <v/>
      </c>
      <c r="AA409" s="1" t="e">
        <f aca="false">$Y409+$Q409+$Z409</f>
        <v>#VALUE!</v>
      </c>
      <c r="AB409" s="1" t="n">
        <f aca="false">$N409+$Q409</f>
        <v>0</v>
      </c>
      <c r="AC409" s="1" t="str">
        <f aca="false">IF($Y409="","",IF(AND($AA409&gt;=$R409,$AA409&lt;=$S409),"Pass","Fail"))</f>
        <v/>
      </c>
      <c r="AD409" s="1" t="str">
        <f aca="false">IF($Y409="","",IF($AA409&gt;$R409,"Pass","Fail"))</f>
        <v/>
      </c>
      <c r="AE409" s="1" t="str">
        <f aca="false">IF($Y409="","",IF($AA409&gt;=$R409,"Pass","Fail"))</f>
        <v/>
      </c>
      <c r="AF409" s="1" t="str">
        <f aca="false">IF($Y409="","",IF($AA409&lt;=$S409,"Pass","Fail"))</f>
        <v/>
      </c>
      <c r="AG409" s="1" t="str">
        <f aca="false">IF($Y409="","",IF($AA409&lt;$S409,"Pass","Fail"))</f>
        <v/>
      </c>
      <c r="AH409" s="23" t="str">
        <f aca="true">INDIRECT(CHOOSE(MATCH($T409,{"±","&gt;","≥","≤","&lt;"},0), "AC", "AD", "AE", "AF", "AG") &amp; ROW())</f>
        <v/>
      </c>
      <c r="AI409" s="56" t="str">
        <f aca="false">IF($X409="Not Significant","No Further Action Required",
IF($AH409="","",
IF(AND($AH409="Pass",$L409="0 - Passed "),"Analysis performed; no further action required.",
IF(AND($AH409="Fail",$L409="1 - Failed "),"Analysis performed; no further action required.",
IF(AND($AH409="Pass",$L409="2 - Limited In Use "),"Analysis performed; no further action required.",
IF(AND($AH409="Fail",$L409="3 - Adjusted "),"Analysis performed; no further action required.",
"Unit fails analysis; TSM determination required."))))))</f>
        <v/>
      </c>
      <c r="AJ409" s="58"/>
    </row>
    <row r="410" customFormat="false" ht="15" hidden="false" customHeight="false" outlineLevel="0" collapsed="false">
      <c r="A410" s="56"/>
      <c r="E410" s="57" t="str">
        <f aca="false">IF(AND($F410="",$G410=""),"",IF($G410="",$F410,HYPERLINK($G410,$F410)))</f>
        <v/>
      </c>
      <c r="H410" s="1" t="str">
        <f aca="false">IF($I410="","None Attached",IF(LEFT($I410,5)="https",HYPERLINK($I410,"Datasheet"),HYPERLINK(_xlfn.CONCAT("https://",$I410),"Datasheet")))</f>
        <v>None Attached</v>
      </c>
      <c r="M410" s="56"/>
      <c r="P410" s="58"/>
      <c r="Q410" s="1" t="n">
        <f aca="false">$M410-$N410</f>
        <v>0</v>
      </c>
      <c r="R410" s="56"/>
      <c r="T410" s="59" t="s">
        <v>15</v>
      </c>
      <c r="U410" s="1" t="n">
        <f aca="false">$S410-$R410</f>
        <v>0</v>
      </c>
      <c r="V410" s="1" t="n">
        <f aca="false">IF($T410="±",$Q410*2,$Q410)</f>
        <v>0</v>
      </c>
      <c r="W410" s="60" t="str">
        <f aca="false">IFERROR($U410/ABS($V410),"N/A")</f>
        <v>N/A</v>
      </c>
      <c r="X410" s="61" t="str">
        <f aca="false">IF(OR($W410="N/A",$R410="",$S410=""),"N/A",IF($W410&gt;=4,"Not Significant",IF($W410&gt;=2,"Semi-Significant","Significant")))</f>
        <v>N/A</v>
      </c>
      <c r="Z410" s="1" t="str">
        <f aca="false">IF($D410="Z540.1 w/data",0,"")</f>
        <v/>
      </c>
      <c r="AA410" s="1" t="e">
        <f aca="false">$Y410+$Q410+$Z410</f>
        <v>#VALUE!</v>
      </c>
      <c r="AB410" s="1" t="n">
        <f aca="false">$N410+$Q410</f>
        <v>0</v>
      </c>
      <c r="AC410" s="1" t="str">
        <f aca="false">IF($Y410="","",IF(AND($AA410&gt;=$R410,$AA410&lt;=$S410),"Pass","Fail"))</f>
        <v/>
      </c>
      <c r="AD410" s="1" t="str">
        <f aca="false">IF($Y410="","",IF($AA410&gt;$R410,"Pass","Fail"))</f>
        <v/>
      </c>
      <c r="AE410" s="1" t="str">
        <f aca="false">IF($Y410="","",IF($AA410&gt;=$R410,"Pass","Fail"))</f>
        <v/>
      </c>
      <c r="AF410" s="1" t="str">
        <f aca="false">IF($Y410="","",IF($AA410&lt;=$S410,"Pass","Fail"))</f>
        <v/>
      </c>
      <c r="AG410" s="1" t="str">
        <f aca="false">IF($Y410="","",IF($AA410&lt;$S410,"Pass","Fail"))</f>
        <v/>
      </c>
      <c r="AH410" s="23" t="str">
        <f aca="true">INDIRECT(CHOOSE(MATCH($T410,{"±","&gt;","≥","≤","&lt;"},0), "AC", "AD", "AE", "AF", "AG") &amp; ROW())</f>
        <v/>
      </c>
      <c r="AI410" s="56" t="str">
        <f aca="false">IF($X410="Not Significant","No Further Action Required",
IF($AH410="","",
IF(AND($AH410="Pass",$L410="0 - Passed "),"Analysis performed; no further action required.",
IF(AND($AH410="Fail",$L410="1 - Failed "),"Analysis performed; no further action required.",
IF(AND($AH410="Pass",$L410="2 - Limited In Use "),"Analysis performed; no further action required.",
IF(AND($AH410="Fail",$L410="3 - Adjusted "),"Analysis performed; no further action required.",
"Unit fails analysis; TSM determination required."))))))</f>
        <v/>
      </c>
      <c r="AJ410" s="58"/>
    </row>
    <row r="411" customFormat="false" ht="15" hidden="false" customHeight="false" outlineLevel="0" collapsed="false">
      <c r="A411" s="56"/>
      <c r="E411" s="57" t="str">
        <f aca="false">IF(AND($F411="",$G411=""),"",IF($G411="",$F411,HYPERLINK($G411,$F411)))</f>
        <v/>
      </c>
      <c r="H411" s="1" t="str">
        <f aca="false">IF($I411="","None Attached",IF(LEFT($I411,5)="https",HYPERLINK($I411,"Datasheet"),HYPERLINK(_xlfn.CONCAT("https://",$I411),"Datasheet")))</f>
        <v>None Attached</v>
      </c>
      <c r="M411" s="56"/>
      <c r="P411" s="58"/>
      <c r="Q411" s="1" t="n">
        <f aca="false">$M411-$N411</f>
        <v>0</v>
      </c>
      <c r="R411" s="56"/>
      <c r="T411" s="59" t="s">
        <v>15</v>
      </c>
      <c r="U411" s="1" t="n">
        <f aca="false">$S411-$R411</f>
        <v>0</v>
      </c>
      <c r="V411" s="1" t="n">
        <f aca="false">IF($T411="±",$Q411*2,$Q411)</f>
        <v>0</v>
      </c>
      <c r="W411" s="60" t="str">
        <f aca="false">IFERROR($U411/ABS($V411),"N/A")</f>
        <v>N/A</v>
      </c>
      <c r="X411" s="61" t="str">
        <f aca="false">IF(OR($W411="N/A",$R411="",$S411=""),"N/A",IF($W411&gt;=4,"Not Significant",IF($W411&gt;=2,"Semi-Significant","Significant")))</f>
        <v>N/A</v>
      </c>
      <c r="Z411" s="1" t="str">
        <f aca="false">IF($D411="Z540.1 w/data",0,"")</f>
        <v/>
      </c>
      <c r="AA411" s="1" t="e">
        <f aca="false">$Y411+$Q411+$Z411</f>
        <v>#VALUE!</v>
      </c>
      <c r="AB411" s="1" t="n">
        <f aca="false">$N411+$Q411</f>
        <v>0</v>
      </c>
      <c r="AC411" s="1" t="str">
        <f aca="false">IF($Y411="","",IF(AND($AA411&gt;=$R411,$AA411&lt;=$S411),"Pass","Fail"))</f>
        <v/>
      </c>
      <c r="AD411" s="1" t="str">
        <f aca="false">IF($Y411="","",IF($AA411&gt;$R411,"Pass","Fail"))</f>
        <v/>
      </c>
      <c r="AE411" s="1" t="str">
        <f aca="false">IF($Y411="","",IF($AA411&gt;=$R411,"Pass","Fail"))</f>
        <v/>
      </c>
      <c r="AF411" s="1" t="str">
        <f aca="false">IF($Y411="","",IF($AA411&lt;=$S411,"Pass","Fail"))</f>
        <v/>
      </c>
      <c r="AG411" s="1" t="str">
        <f aca="false">IF($Y411="","",IF($AA411&lt;$S411,"Pass","Fail"))</f>
        <v/>
      </c>
      <c r="AH411" s="23" t="str">
        <f aca="true">INDIRECT(CHOOSE(MATCH($T411,{"±","&gt;","≥","≤","&lt;"},0), "AC", "AD", "AE", "AF", "AG") &amp; ROW())</f>
        <v/>
      </c>
      <c r="AI411" s="56" t="str">
        <f aca="false">IF($X411="Not Significant","No Further Action Required",
IF($AH411="","",
IF(AND($AH411="Pass",$L411="0 - Passed "),"Analysis performed; no further action required.",
IF(AND($AH411="Fail",$L411="1 - Failed "),"Analysis performed; no further action required.",
IF(AND($AH411="Pass",$L411="2 - Limited In Use "),"Analysis performed; no further action required.",
IF(AND($AH411="Fail",$L411="3 - Adjusted "),"Analysis performed; no further action required.",
"Unit fails analysis; TSM determination required."))))))</f>
        <v/>
      </c>
      <c r="AJ411" s="58"/>
    </row>
    <row r="412" customFormat="false" ht="15" hidden="false" customHeight="false" outlineLevel="0" collapsed="false">
      <c r="A412" s="56"/>
      <c r="E412" s="57" t="str">
        <f aca="false">IF(AND($F412="",$G412=""),"",IF($G412="",$F412,HYPERLINK($G412,$F412)))</f>
        <v/>
      </c>
      <c r="H412" s="1" t="str">
        <f aca="false">IF($I412="","None Attached",IF(LEFT($I412,5)="https",HYPERLINK($I412,"Datasheet"),HYPERLINK(_xlfn.CONCAT("https://",$I412),"Datasheet")))</f>
        <v>None Attached</v>
      </c>
      <c r="M412" s="56"/>
      <c r="P412" s="58"/>
      <c r="Q412" s="1" t="n">
        <f aca="false">$M412-$N412</f>
        <v>0</v>
      </c>
      <c r="R412" s="56"/>
      <c r="T412" s="59" t="s">
        <v>15</v>
      </c>
      <c r="U412" s="1" t="n">
        <f aca="false">$S412-$R412</f>
        <v>0</v>
      </c>
      <c r="V412" s="1" t="n">
        <f aca="false">IF($T412="±",$Q412*2,$Q412)</f>
        <v>0</v>
      </c>
      <c r="W412" s="60" t="str">
        <f aca="false">IFERROR($U412/ABS($V412),"N/A")</f>
        <v>N/A</v>
      </c>
      <c r="X412" s="61" t="str">
        <f aca="false">IF(OR($W412="N/A",$R412="",$S412=""),"N/A",IF($W412&gt;=4,"Not Significant",IF($W412&gt;=2,"Semi-Significant","Significant")))</f>
        <v>N/A</v>
      </c>
      <c r="Z412" s="1" t="str">
        <f aca="false">IF($D412="Z540.1 w/data",0,"")</f>
        <v/>
      </c>
      <c r="AA412" s="1" t="e">
        <f aca="false">$Y412+$Q412+$Z412</f>
        <v>#VALUE!</v>
      </c>
      <c r="AB412" s="1" t="n">
        <f aca="false">$N412+$Q412</f>
        <v>0</v>
      </c>
      <c r="AC412" s="1" t="str">
        <f aca="false">IF($Y412="","",IF(AND($AA412&gt;=$R412,$AA412&lt;=$S412),"Pass","Fail"))</f>
        <v/>
      </c>
      <c r="AD412" s="1" t="str">
        <f aca="false">IF($Y412="","",IF($AA412&gt;$R412,"Pass","Fail"))</f>
        <v/>
      </c>
      <c r="AE412" s="1" t="str">
        <f aca="false">IF($Y412="","",IF($AA412&gt;=$R412,"Pass","Fail"))</f>
        <v/>
      </c>
      <c r="AF412" s="1" t="str">
        <f aca="false">IF($Y412="","",IF($AA412&lt;=$S412,"Pass","Fail"))</f>
        <v/>
      </c>
      <c r="AG412" s="1" t="str">
        <f aca="false">IF($Y412="","",IF($AA412&lt;$S412,"Pass","Fail"))</f>
        <v/>
      </c>
      <c r="AH412" s="23" t="str">
        <f aca="true">INDIRECT(CHOOSE(MATCH($T412,{"±","&gt;","≥","≤","&lt;"},0), "AC", "AD", "AE", "AF", "AG") &amp; ROW())</f>
        <v/>
      </c>
      <c r="AI412" s="56" t="str">
        <f aca="false">IF($X412="Not Significant","No Further Action Required",
IF($AH412="","",
IF(AND($AH412="Pass",$L412="0 - Passed "),"Analysis performed; no further action required.",
IF(AND($AH412="Fail",$L412="1 - Failed "),"Analysis performed; no further action required.",
IF(AND($AH412="Pass",$L412="2 - Limited In Use "),"Analysis performed; no further action required.",
IF(AND($AH412="Fail",$L412="3 - Adjusted "),"Analysis performed; no further action required.",
"Unit fails analysis; TSM determination required."))))))</f>
        <v/>
      </c>
      <c r="AJ412" s="58"/>
    </row>
    <row r="413" customFormat="false" ht="15" hidden="false" customHeight="false" outlineLevel="0" collapsed="false">
      <c r="A413" s="56"/>
      <c r="E413" s="57" t="str">
        <f aca="false">IF(AND($F413="",$G413=""),"",IF($G413="",$F413,HYPERLINK($G413,$F413)))</f>
        <v/>
      </c>
      <c r="H413" s="1" t="str">
        <f aca="false">IF($I413="","None Attached",IF(LEFT($I413,5)="https",HYPERLINK($I413,"Datasheet"),HYPERLINK(_xlfn.CONCAT("https://",$I413),"Datasheet")))</f>
        <v>None Attached</v>
      </c>
      <c r="M413" s="56"/>
      <c r="P413" s="58"/>
      <c r="Q413" s="1" t="n">
        <f aca="false">$M413-$N413</f>
        <v>0</v>
      </c>
      <c r="R413" s="56"/>
      <c r="T413" s="59" t="s">
        <v>15</v>
      </c>
      <c r="U413" s="1" t="n">
        <f aca="false">$S413-$R413</f>
        <v>0</v>
      </c>
      <c r="V413" s="1" t="n">
        <f aca="false">IF($T413="±",$Q413*2,$Q413)</f>
        <v>0</v>
      </c>
      <c r="W413" s="60" t="str">
        <f aca="false">IFERROR($U413/ABS($V413),"N/A")</f>
        <v>N/A</v>
      </c>
      <c r="X413" s="61" t="str">
        <f aca="false">IF(OR($W413="N/A",$R413="",$S413=""),"N/A",IF($W413&gt;=4,"Not Significant",IF($W413&gt;=2,"Semi-Significant","Significant")))</f>
        <v>N/A</v>
      </c>
      <c r="Z413" s="1" t="str">
        <f aca="false">IF($D413="Z540.1 w/data",0,"")</f>
        <v/>
      </c>
      <c r="AA413" s="1" t="e">
        <f aca="false">$Y413+$Q413+$Z413</f>
        <v>#VALUE!</v>
      </c>
      <c r="AB413" s="1" t="n">
        <f aca="false">$N413+$Q413</f>
        <v>0</v>
      </c>
      <c r="AC413" s="1" t="str">
        <f aca="false">IF($Y413="","",IF(AND($AA413&gt;=$R413,$AA413&lt;=$S413),"Pass","Fail"))</f>
        <v/>
      </c>
      <c r="AD413" s="1" t="str">
        <f aca="false">IF($Y413="","",IF($AA413&gt;$R413,"Pass","Fail"))</f>
        <v/>
      </c>
      <c r="AE413" s="1" t="str">
        <f aca="false">IF($Y413="","",IF($AA413&gt;=$R413,"Pass","Fail"))</f>
        <v/>
      </c>
      <c r="AF413" s="1" t="str">
        <f aca="false">IF($Y413="","",IF($AA413&lt;=$S413,"Pass","Fail"))</f>
        <v/>
      </c>
      <c r="AG413" s="1" t="str">
        <f aca="false">IF($Y413="","",IF($AA413&lt;$S413,"Pass","Fail"))</f>
        <v/>
      </c>
      <c r="AH413" s="23" t="str">
        <f aca="true">INDIRECT(CHOOSE(MATCH($T413,{"±","&gt;","≥","≤","&lt;"},0), "AC", "AD", "AE", "AF", "AG") &amp; ROW())</f>
        <v/>
      </c>
      <c r="AI413" s="56" t="str">
        <f aca="false">IF($X413="Not Significant","No Further Action Required",
IF($AH413="","",
IF(AND($AH413="Pass",$L413="0 - Passed "),"Analysis performed; no further action required.",
IF(AND($AH413="Fail",$L413="1 - Failed "),"Analysis performed; no further action required.",
IF(AND($AH413="Pass",$L413="2 - Limited In Use "),"Analysis performed; no further action required.",
IF(AND($AH413="Fail",$L413="3 - Adjusted "),"Analysis performed; no further action required.",
"Unit fails analysis; TSM determination required."))))))</f>
        <v/>
      </c>
      <c r="AJ413" s="58"/>
    </row>
    <row r="414" customFormat="false" ht="15" hidden="false" customHeight="false" outlineLevel="0" collapsed="false">
      <c r="A414" s="56"/>
      <c r="E414" s="57" t="str">
        <f aca="false">IF(AND($F414="",$G414=""),"",IF($G414="",$F414,HYPERLINK($G414,$F414)))</f>
        <v/>
      </c>
      <c r="H414" s="1" t="str">
        <f aca="false">IF($I414="","None Attached",IF(LEFT($I414,5)="https",HYPERLINK($I414,"Datasheet"),HYPERLINK(_xlfn.CONCAT("https://",$I414),"Datasheet")))</f>
        <v>None Attached</v>
      </c>
      <c r="M414" s="56"/>
      <c r="P414" s="58"/>
      <c r="Q414" s="1" t="n">
        <f aca="false">$M414-$N414</f>
        <v>0</v>
      </c>
      <c r="R414" s="56"/>
      <c r="T414" s="59" t="s">
        <v>15</v>
      </c>
      <c r="U414" s="1" t="n">
        <f aca="false">$S414-$R414</f>
        <v>0</v>
      </c>
      <c r="V414" s="1" t="n">
        <f aca="false">IF($T414="±",$Q414*2,$Q414)</f>
        <v>0</v>
      </c>
      <c r="W414" s="60" t="str">
        <f aca="false">IFERROR($U414/ABS($V414),"N/A")</f>
        <v>N/A</v>
      </c>
      <c r="X414" s="61" t="str">
        <f aca="false">IF(OR($W414="N/A",$R414="",$S414=""),"N/A",IF($W414&gt;=4,"Not Significant",IF($W414&gt;=2,"Semi-Significant","Significant")))</f>
        <v>N/A</v>
      </c>
      <c r="Z414" s="1" t="str">
        <f aca="false">IF($D414="Z540.1 w/data",0,"")</f>
        <v/>
      </c>
      <c r="AA414" s="1" t="e">
        <f aca="false">$Y414+$Q414+$Z414</f>
        <v>#VALUE!</v>
      </c>
      <c r="AB414" s="1" t="n">
        <f aca="false">$N414+$Q414</f>
        <v>0</v>
      </c>
      <c r="AC414" s="1" t="str">
        <f aca="false">IF($Y414="","",IF(AND($AA414&gt;=$R414,$AA414&lt;=$S414),"Pass","Fail"))</f>
        <v/>
      </c>
      <c r="AD414" s="1" t="str">
        <f aca="false">IF($Y414="","",IF($AA414&gt;$R414,"Pass","Fail"))</f>
        <v/>
      </c>
      <c r="AE414" s="1" t="str">
        <f aca="false">IF($Y414="","",IF($AA414&gt;=$R414,"Pass","Fail"))</f>
        <v/>
      </c>
      <c r="AF414" s="1" t="str">
        <f aca="false">IF($Y414="","",IF($AA414&lt;=$S414,"Pass","Fail"))</f>
        <v/>
      </c>
      <c r="AG414" s="1" t="str">
        <f aca="false">IF($Y414="","",IF($AA414&lt;$S414,"Pass","Fail"))</f>
        <v/>
      </c>
      <c r="AH414" s="23" t="str">
        <f aca="true">INDIRECT(CHOOSE(MATCH($T414,{"±","&gt;","≥","≤","&lt;"},0), "AC", "AD", "AE", "AF", "AG") &amp; ROW())</f>
        <v/>
      </c>
      <c r="AI414" s="56" t="str">
        <f aca="false">IF($X414="Not Significant","No Further Action Required",
IF($AH414="","",
IF(AND($AH414="Pass",$L414="0 - Passed "),"Analysis performed; no further action required.",
IF(AND($AH414="Fail",$L414="1 - Failed "),"Analysis performed; no further action required.",
IF(AND($AH414="Pass",$L414="2 - Limited In Use "),"Analysis performed; no further action required.",
IF(AND($AH414="Fail",$L414="3 - Adjusted "),"Analysis performed; no further action required.",
"Unit fails analysis; TSM determination required."))))))</f>
        <v/>
      </c>
      <c r="AJ414" s="58"/>
    </row>
    <row r="415" customFormat="false" ht="15" hidden="false" customHeight="false" outlineLevel="0" collapsed="false">
      <c r="A415" s="56"/>
      <c r="E415" s="57" t="str">
        <f aca="false">IF(AND($F415="",$G415=""),"",IF($G415="",$F415,HYPERLINK($G415,$F415)))</f>
        <v/>
      </c>
      <c r="H415" s="1" t="str">
        <f aca="false">IF($I415="","None Attached",IF(LEFT($I415,5)="https",HYPERLINK($I415,"Datasheet"),HYPERLINK(_xlfn.CONCAT("https://",$I415),"Datasheet")))</f>
        <v>None Attached</v>
      </c>
      <c r="M415" s="56"/>
      <c r="P415" s="58"/>
      <c r="Q415" s="1" t="n">
        <f aca="false">$M415-$N415</f>
        <v>0</v>
      </c>
      <c r="R415" s="56"/>
      <c r="T415" s="59" t="s">
        <v>15</v>
      </c>
      <c r="U415" s="1" t="n">
        <f aca="false">$S415-$R415</f>
        <v>0</v>
      </c>
      <c r="V415" s="1" t="n">
        <f aca="false">IF($T415="±",$Q415*2,$Q415)</f>
        <v>0</v>
      </c>
      <c r="W415" s="60" t="str">
        <f aca="false">IFERROR($U415/ABS($V415),"N/A")</f>
        <v>N/A</v>
      </c>
      <c r="X415" s="61" t="str">
        <f aca="false">IF(OR($W415="N/A",$R415="",$S415=""),"N/A",IF($W415&gt;=4,"Not Significant",IF($W415&gt;=2,"Semi-Significant","Significant")))</f>
        <v>N/A</v>
      </c>
      <c r="Z415" s="1" t="str">
        <f aca="false">IF($D415="Z540.1 w/data",0,"")</f>
        <v/>
      </c>
      <c r="AA415" s="1" t="e">
        <f aca="false">$Y415+$Q415+$Z415</f>
        <v>#VALUE!</v>
      </c>
      <c r="AB415" s="1" t="n">
        <f aca="false">$N415+$Q415</f>
        <v>0</v>
      </c>
      <c r="AC415" s="1" t="str">
        <f aca="false">IF($Y415="","",IF(AND($AA415&gt;=$R415,$AA415&lt;=$S415),"Pass","Fail"))</f>
        <v/>
      </c>
      <c r="AD415" s="1" t="str">
        <f aca="false">IF($Y415="","",IF($AA415&gt;$R415,"Pass","Fail"))</f>
        <v/>
      </c>
      <c r="AE415" s="1" t="str">
        <f aca="false">IF($Y415="","",IF($AA415&gt;=$R415,"Pass","Fail"))</f>
        <v/>
      </c>
      <c r="AF415" s="1" t="str">
        <f aca="false">IF($Y415="","",IF($AA415&lt;=$S415,"Pass","Fail"))</f>
        <v/>
      </c>
      <c r="AG415" s="1" t="str">
        <f aca="false">IF($Y415="","",IF($AA415&lt;$S415,"Pass","Fail"))</f>
        <v/>
      </c>
      <c r="AH415" s="23" t="str">
        <f aca="true">INDIRECT(CHOOSE(MATCH($T415,{"±","&gt;","≥","≤","&lt;"},0), "AC", "AD", "AE", "AF", "AG") &amp; ROW())</f>
        <v/>
      </c>
      <c r="AI415" s="56" t="str">
        <f aca="false">IF($X415="Not Significant","No Further Action Required",
IF($AH415="","",
IF(AND($AH415="Pass",$L415="0 - Passed "),"Analysis performed; no further action required.",
IF(AND($AH415="Fail",$L415="1 - Failed "),"Analysis performed; no further action required.",
IF(AND($AH415="Pass",$L415="2 - Limited In Use "),"Analysis performed; no further action required.",
IF(AND($AH415="Fail",$L415="3 - Adjusted "),"Analysis performed; no further action required.",
"Unit fails analysis; TSM determination required."))))))</f>
        <v/>
      </c>
      <c r="AJ415" s="58"/>
    </row>
    <row r="416" customFormat="false" ht="15" hidden="false" customHeight="false" outlineLevel="0" collapsed="false">
      <c r="A416" s="56"/>
      <c r="E416" s="57" t="str">
        <f aca="false">IF(AND($F416="",$G416=""),"",IF($G416="",$F416,HYPERLINK($G416,$F416)))</f>
        <v/>
      </c>
      <c r="H416" s="1" t="str">
        <f aca="false">IF($I416="","None Attached",IF(LEFT($I416,5)="https",HYPERLINK($I416,"Datasheet"),HYPERLINK(_xlfn.CONCAT("https://",$I416),"Datasheet")))</f>
        <v>None Attached</v>
      </c>
      <c r="M416" s="56"/>
      <c r="P416" s="58"/>
      <c r="Q416" s="1" t="n">
        <f aca="false">$M416-$N416</f>
        <v>0</v>
      </c>
      <c r="R416" s="56"/>
      <c r="T416" s="59" t="s">
        <v>15</v>
      </c>
      <c r="U416" s="1" t="n">
        <f aca="false">$S416-$R416</f>
        <v>0</v>
      </c>
      <c r="V416" s="1" t="n">
        <f aca="false">IF($T416="±",$Q416*2,$Q416)</f>
        <v>0</v>
      </c>
      <c r="W416" s="60" t="str">
        <f aca="false">IFERROR($U416/ABS($V416),"N/A")</f>
        <v>N/A</v>
      </c>
      <c r="X416" s="61" t="str">
        <f aca="false">IF(OR($W416="N/A",$R416="",$S416=""),"N/A",IF($W416&gt;=4,"Not Significant",IF($W416&gt;=2,"Semi-Significant","Significant")))</f>
        <v>N/A</v>
      </c>
      <c r="Z416" s="1" t="str">
        <f aca="false">IF($D416="Z540.1 w/data",0,"")</f>
        <v/>
      </c>
      <c r="AA416" s="1" t="e">
        <f aca="false">$Y416+$Q416+$Z416</f>
        <v>#VALUE!</v>
      </c>
      <c r="AB416" s="1" t="n">
        <f aca="false">$N416+$Q416</f>
        <v>0</v>
      </c>
      <c r="AC416" s="1" t="str">
        <f aca="false">IF($Y416="","",IF(AND($AA416&gt;=$R416,$AA416&lt;=$S416),"Pass","Fail"))</f>
        <v/>
      </c>
      <c r="AD416" s="1" t="str">
        <f aca="false">IF($Y416="","",IF($AA416&gt;$R416,"Pass","Fail"))</f>
        <v/>
      </c>
      <c r="AE416" s="1" t="str">
        <f aca="false">IF($Y416="","",IF($AA416&gt;=$R416,"Pass","Fail"))</f>
        <v/>
      </c>
      <c r="AF416" s="1" t="str">
        <f aca="false">IF($Y416="","",IF($AA416&lt;=$S416,"Pass","Fail"))</f>
        <v/>
      </c>
      <c r="AG416" s="1" t="str">
        <f aca="false">IF($Y416="","",IF($AA416&lt;$S416,"Pass","Fail"))</f>
        <v/>
      </c>
      <c r="AH416" s="23" t="str">
        <f aca="true">INDIRECT(CHOOSE(MATCH($T416,{"±","&gt;","≥","≤","&lt;"},0), "AC", "AD", "AE", "AF", "AG") &amp; ROW())</f>
        <v/>
      </c>
      <c r="AI416" s="56" t="str">
        <f aca="false">IF($X416="Not Significant","No Further Action Required",
IF($AH416="","",
IF(AND($AH416="Pass",$L416="0 - Passed "),"Analysis performed; no further action required.",
IF(AND($AH416="Fail",$L416="1 - Failed "),"Analysis performed; no further action required.",
IF(AND($AH416="Pass",$L416="2 - Limited In Use "),"Analysis performed; no further action required.",
IF(AND($AH416="Fail",$L416="3 - Adjusted "),"Analysis performed; no further action required.",
"Unit fails analysis; TSM determination required."))))))</f>
        <v/>
      </c>
      <c r="AJ416" s="58"/>
    </row>
    <row r="417" customFormat="false" ht="15" hidden="false" customHeight="false" outlineLevel="0" collapsed="false">
      <c r="A417" s="56"/>
      <c r="E417" s="57" t="str">
        <f aca="false">IF(AND($F417="",$G417=""),"",IF($G417="",$F417,HYPERLINK($G417,$F417)))</f>
        <v/>
      </c>
      <c r="H417" s="1" t="str">
        <f aca="false">IF($I417="","None Attached",IF(LEFT($I417,5)="https",HYPERLINK($I417,"Datasheet"),HYPERLINK(_xlfn.CONCAT("https://",$I417),"Datasheet")))</f>
        <v>None Attached</v>
      </c>
      <c r="M417" s="56"/>
      <c r="P417" s="58"/>
      <c r="Q417" s="1" t="n">
        <f aca="false">$M417-$N417</f>
        <v>0</v>
      </c>
      <c r="R417" s="56"/>
      <c r="T417" s="59" t="s">
        <v>15</v>
      </c>
      <c r="U417" s="1" t="n">
        <f aca="false">$S417-$R417</f>
        <v>0</v>
      </c>
      <c r="V417" s="1" t="n">
        <f aca="false">IF($T417="±",$Q417*2,$Q417)</f>
        <v>0</v>
      </c>
      <c r="W417" s="60" t="str">
        <f aca="false">IFERROR($U417/ABS($V417),"N/A")</f>
        <v>N/A</v>
      </c>
      <c r="X417" s="61" t="str">
        <f aca="false">IF(OR($W417="N/A",$R417="",$S417=""),"N/A",IF($W417&gt;=4,"Not Significant",IF($W417&gt;=2,"Semi-Significant","Significant")))</f>
        <v>N/A</v>
      </c>
      <c r="Z417" s="1" t="str">
        <f aca="false">IF($D417="Z540.1 w/data",0,"")</f>
        <v/>
      </c>
      <c r="AA417" s="1" t="e">
        <f aca="false">$Y417+$Q417+$Z417</f>
        <v>#VALUE!</v>
      </c>
      <c r="AB417" s="1" t="n">
        <f aca="false">$N417+$Q417</f>
        <v>0</v>
      </c>
      <c r="AC417" s="1" t="str">
        <f aca="false">IF($Y417="","",IF(AND($AA417&gt;=$R417,$AA417&lt;=$S417),"Pass","Fail"))</f>
        <v/>
      </c>
      <c r="AD417" s="1" t="str">
        <f aca="false">IF($Y417="","",IF($AA417&gt;$R417,"Pass","Fail"))</f>
        <v/>
      </c>
      <c r="AE417" s="1" t="str">
        <f aca="false">IF($Y417="","",IF($AA417&gt;=$R417,"Pass","Fail"))</f>
        <v/>
      </c>
      <c r="AF417" s="1" t="str">
        <f aca="false">IF($Y417="","",IF($AA417&lt;=$S417,"Pass","Fail"))</f>
        <v/>
      </c>
      <c r="AG417" s="1" t="str">
        <f aca="false">IF($Y417="","",IF($AA417&lt;$S417,"Pass","Fail"))</f>
        <v/>
      </c>
      <c r="AH417" s="23" t="str">
        <f aca="true">INDIRECT(CHOOSE(MATCH($T417,{"±","&gt;","≥","≤","&lt;"},0), "AC", "AD", "AE", "AF", "AG") &amp; ROW())</f>
        <v/>
      </c>
      <c r="AI417" s="56" t="str">
        <f aca="false">IF($X417="Not Significant","No Further Action Required",
IF($AH417="","",
IF(AND($AH417="Pass",$L417="0 - Passed "),"Analysis performed; no further action required.",
IF(AND($AH417="Fail",$L417="1 - Failed "),"Analysis performed; no further action required.",
IF(AND($AH417="Pass",$L417="2 - Limited In Use "),"Analysis performed; no further action required.",
IF(AND($AH417="Fail",$L417="3 - Adjusted "),"Analysis performed; no further action required.",
"Unit fails analysis; TSM determination required."))))))</f>
        <v/>
      </c>
      <c r="AJ417" s="58"/>
    </row>
    <row r="418" customFormat="false" ht="15" hidden="false" customHeight="false" outlineLevel="0" collapsed="false">
      <c r="A418" s="56"/>
      <c r="E418" s="57" t="str">
        <f aca="false">IF(AND($F418="",$G418=""),"",IF($G418="",$F418,HYPERLINK($G418,$F418)))</f>
        <v/>
      </c>
      <c r="H418" s="1" t="str">
        <f aca="false">IF($I418="","None Attached",IF(LEFT($I418,5)="https",HYPERLINK($I418,"Datasheet"),HYPERLINK(_xlfn.CONCAT("https://",$I418),"Datasheet")))</f>
        <v>None Attached</v>
      </c>
      <c r="M418" s="56"/>
      <c r="P418" s="58"/>
      <c r="Q418" s="1" t="n">
        <f aca="false">$M418-$N418</f>
        <v>0</v>
      </c>
      <c r="R418" s="56"/>
      <c r="T418" s="59" t="s">
        <v>15</v>
      </c>
      <c r="U418" s="1" t="n">
        <f aca="false">$S418-$R418</f>
        <v>0</v>
      </c>
      <c r="V418" s="1" t="n">
        <f aca="false">IF($T418="±",$Q418*2,$Q418)</f>
        <v>0</v>
      </c>
      <c r="W418" s="60" t="str">
        <f aca="false">IFERROR($U418/ABS($V418),"N/A")</f>
        <v>N/A</v>
      </c>
      <c r="X418" s="61" t="str">
        <f aca="false">IF(OR($W418="N/A",$R418="",$S418=""),"N/A",IF($W418&gt;=4,"Not Significant",IF($W418&gt;=2,"Semi-Significant","Significant")))</f>
        <v>N/A</v>
      </c>
      <c r="Z418" s="1" t="str">
        <f aca="false">IF($D418="Z540.1 w/data",0,"")</f>
        <v/>
      </c>
      <c r="AA418" s="1" t="e">
        <f aca="false">$Y418+$Q418+$Z418</f>
        <v>#VALUE!</v>
      </c>
      <c r="AB418" s="1" t="n">
        <f aca="false">$N418+$Q418</f>
        <v>0</v>
      </c>
      <c r="AC418" s="1" t="str">
        <f aca="false">IF($Y418="","",IF(AND($AA418&gt;=$R418,$AA418&lt;=$S418),"Pass","Fail"))</f>
        <v/>
      </c>
      <c r="AD418" s="1" t="str">
        <f aca="false">IF($Y418="","",IF($AA418&gt;$R418,"Pass","Fail"))</f>
        <v/>
      </c>
      <c r="AE418" s="1" t="str">
        <f aca="false">IF($Y418="","",IF($AA418&gt;=$R418,"Pass","Fail"))</f>
        <v/>
      </c>
      <c r="AF418" s="1" t="str">
        <f aca="false">IF($Y418="","",IF($AA418&lt;=$S418,"Pass","Fail"))</f>
        <v/>
      </c>
      <c r="AG418" s="1" t="str">
        <f aca="false">IF($Y418="","",IF($AA418&lt;$S418,"Pass","Fail"))</f>
        <v/>
      </c>
      <c r="AH418" s="23" t="str">
        <f aca="true">INDIRECT(CHOOSE(MATCH($T418,{"±","&gt;","≥","≤","&lt;"},0), "AC", "AD", "AE", "AF", "AG") &amp; ROW())</f>
        <v/>
      </c>
      <c r="AI418" s="56" t="str">
        <f aca="false">IF($X418="Not Significant","No Further Action Required",
IF($AH418="","",
IF(AND($AH418="Pass",$L418="0 - Passed "),"Analysis performed; no further action required.",
IF(AND($AH418="Fail",$L418="1 - Failed "),"Analysis performed; no further action required.",
IF(AND($AH418="Pass",$L418="2 - Limited In Use "),"Analysis performed; no further action required.",
IF(AND($AH418="Fail",$L418="3 - Adjusted "),"Analysis performed; no further action required.",
"Unit fails analysis; TSM determination required."))))))</f>
        <v/>
      </c>
      <c r="AJ418" s="58"/>
    </row>
    <row r="419" customFormat="false" ht="15" hidden="false" customHeight="false" outlineLevel="0" collapsed="false">
      <c r="A419" s="56"/>
      <c r="E419" s="57" t="str">
        <f aca="false">IF(AND($F419="",$G419=""),"",IF($G419="",$F419,HYPERLINK($G419,$F419)))</f>
        <v/>
      </c>
      <c r="H419" s="1" t="str">
        <f aca="false">IF($I419="","None Attached",IF(LEFT($I419,5)="https",HYPERLINK($I419,"Datasheet"),HYPERLINK(_xlfn.CONCAT("https://",$I419),"Datasheet")))</f>
        <v>None Attached</v>
      </c>
      <c r="M419" s="56"/>
      <c r="P419" s="58"/>
      <c r="Q419" s="1" t="n">
        <f aca="false">$M419-$N419</f>
        <v>0</v>
      </c>
      <c r="R419" s="56"/>
      <c r="T419" s="59" t="s">
        <v>15</v>
      </c>
      <c r="U419" s="1" t="n">
        <f aca="false">$S419-$R419</f>
        <v>0</v>
      </c>
      <c r="V419" s="1" t="n">
        <f aca="false">IF($T419="±",$Q419*2,$Q419)</f>
        <v>0</v>
      </c>
      <c r="W419" s="60" t="str">
        <f aca="false">IFERROR($U419/ABS($V419),"N/A")</f>
        <v>N/A</v>
      </c>
      <c r="X419" s="61" t="str">
        <f aca="false">IF(OR($W419="N/A",$R419="",$S419=""),"N/A",IF($W419&gt;=4,"Not Significant",IF($W419&gt;=2,"Semi-Significant","Significant")))</f>
        <v>N/A</v>
      </c>
      <c r="Z419" s="1" t="str">
        <f aca="false">IF($D419="Z540.1 w/data",0,"")</f>
        <v/>
      </c>
      <c r="AA419" s="1" t="e">
        <f aca="false">$Y419+$Q419+$Z419</f>
        <v>#VALUE!</v>
      </c>
      <c r="AB419" s="1" t="n">
        <f aca="false">$N419+$Q419</f>
        <v>0</v>
      </c>
      <c r="AC419" s="1" t="str">
        <f aca="false">IF($Y419="","",IF(AND($AA419&gt;=$R419,$AA419&lt;=$S419),"Pass","Fail"))</f>
        <v/>
      </c>
      <c r="AD419" s="1" t="str">
        <f aca="false">IF($Y419="","",IF($AA419&gt;$R419,"Pass","Fail"))</f>
        <v/>
      </c>
      <c r="AE419" s="1" t="str">
        <f aca="false">IF($Y419="","",IF($AA419&gt;=$R419,"Pass","Fail"))</f>
        <v/>
      </c>
      <c r="AF419" s="1" t="str">
        <f aca="false">IF($Y419="","",IF($AA419&lt;=$S419,"Pass","Fail"))</f>
        <v/>
      </c>
      <c r="AG419" s="1" t="str">
        <f aca="false">IF($Y419="","",IF($AA419&lt;$S419,"Pass","Fail"))</f>
        <v/>
      </c>
      <c r="AH419" s="23" t="str">
        <f aca="true">INDIRECT(CHOOSE(MATCH($T419,{"±","&gt;","≥","≤","&lt;"},0), "AC", "AD", "AE", "AF", "AG") &amp; ROW())</f>
        <v/>
      </c>
      <c r="AI419" s="56" t="str">
        <f aca="false">IF($X419="Not Significant","No Further Action Required",
IF($AH419="","",
IF(AND($AH419="Pass",$L419="0 - Passed "),"Analysis performed; no further action required.",
IF(AND($AH419="Fail",$L419="1 - Failed "),"Analysis performed; no further action required.",
IF(AND($AH419="Pass",$L419="2 - Limited In Use "),"Analysis performed; no further action required.",
IF(AND($AH419="Fail",$L419="3 - Adjusted "),"Analysis performed; no further action required.",
"Unit fails analysis; TSM determination required."))))))</f>
        <v/>
      </c>
      <c r="AJ419" s="58"/>
    </row>
    <row r="420" customFormat="false" ht="15" hidden="false" customHeight="false" outlineLevel="0" collapsed="false">
      <c r="A420" s="56"/>
      <c r="E420" s="57" t="str">
        <f aca="false">IF(AND($F420="",$G420=""),"",IF($G420="",$F420,HYPERLINK($G420,$F420)))</f>
        <v/>
      </c>
      <c r="H420" s="1" t="str">
        <f aca="false">IF($I420="","None Attached",IF(LEFT($I420,5)="https",HYPERLINK($I420,"Datasheet"),HYPERLINK(_xlfn.CONCAT("https://",$I420),"Datasheet")))</f>
        <v>None Attached</v>
      </c>
      <c r="M420" s="56"/>
      <c r="P420" s="58"/>
      <c r="Q420" s="1" t="n">
        <f aca="false">$M420-$N420</f>
        <v>0</v>
      </c>
      <c r="R420" s="56"/>
      <c r="T420" s="59" t="s">
        <v>15</v>
      </c>
      <c r="U420" s="1" t="n">
        <f aca="false">$S420-$R420</f>
        <v>0</v>
      </c>
      <c r="V420" s="1" t="n">
        <f aca="false">IF($T420="±",$Q420*2,$Q420)</f>
        <v>0</v>
      </c>
      <c r="W420" s="60" t="str">
        <f aca="false">IFERROR($U420/ABS($V420),"N/A")</f>
        <v>N/A</v>
      </c>
      <c r="X420" s="61" t="str">
        <f aca="false">IF(OR($W420="N/A",$R420="",$S420=""),"N/A",IF($W420&gt;=4,"Not Significant",IF($W420&gt;=2,"Semi-Significant","Significant")))</f>
        <v>N/A</v>
      </c>
      <c r="Z420" s="1" t="str">
        <f aca="false">IF($D420="Z540.1 w/data",0,"")</f>
        <v/>
      </c>
      <c r="AA420" s="1" t="e">
        <f aca="false">$Y420+$Q420+$Z420</f>
        <v>#VALUE!</v>
      </c>
      <c r="AB420" s="1" t="n">
        <f aca="false">$N420+$Q420</f>
        <v>0</v>
      </c>
      <c r="AC420" s="1" t="str">
        <f aca="false">IF($Y420="","",IF(AND($AA420&gt;=$R420,$AA420&lt;=$S420),"Pass","Fail"))</f>
        <v/>
      </c>
      <c r="AD420" s="1" t="str">
        <f aca="false">IF($Y420="","",IF($AA420&gt;$R420,"Pass","Fail"))</f>
        <v/>
      </c>
      <c r="AE420" s="1" t="str">
        <f aca="false">IF($Y420="","",IF($AA420&gt;=$R420,"Pass","Fail"))</f>
        <v/>
      </c>
      <c r="AF420" s="1" t="str">
        <f aca="false">IF($Y420="","",IF($AA420&lt;=$S420,"Pass","Fail"))</f>
        <v/>
      </c>
      <c r="AG420" s="1" t="str">
        <f aca="false">IF($Y420="","",IF($AA420&lt;$S420,"Pass","Fail"))</f>
        <v/>
      </c>
      <c r="AH420" s="23" t="str">
        <f aca="true">INDIRECT(CHOOSE(MATCH($T420,{"±","&gt;","≥","≤","&lt;"},0), "AC", "AD", "AE", "AF", "AG") &amp; ROW())</f>
        <v/>
      </c>
      <c r="AI420" s="56" t="str">
        <f aca="false">IF($X420="Not Significant","No Further Action Required",
IF($AH420="","",
IF(AND($AH420="Pass",$L420="0 - Passed "),"Analysis performed; no further action required.",
IF(AND($AH420="Fail",$L420="1 - Failed "),"Analysis performed; no further action required.",
IF(AND($AH420="Pass",$L420="2 - Limited In Use "),"Analysis performed; no further action required.",
IF(AND($AH420="Fail",$L420="3 - Adjusted "),"Analysis performed; no further action required.",
"Unit fails analysis; TSM determination required."))))))</f>
        <v/>
      </c>
      <c r="AJ420" s="58"/>
    </row>
    <row r="421" customFormat="false" ht="15" hidden="false" customHeight="false" outlineLevel="0" collapsed="false">
      <c r="A421" s="56"/>
      <c r="E421" s="57" t="str">
        <f aca="false">IF(AND($F421="",$G421=""),"",IF($G421="",$F421,HYPERLINK($G421,$F421)))</f>
        <v/>
      </c>
      <c r="H421" s="1" t="str">
        <f aca="false">IF($I421="","None Attached",IF(LEFT($I421,5)="https",HYPERLINK($I421,"Datasheet"),HYPERLINK(_xlfn.CONCAT("https://",$I421),"Datasheet")))</f>
        <v>None Attached</v>
      </c>
      <c r="M421" s="56"/>
      <c r="P421" s="58"/>
      <c r="Q421" s="1" t="n">
        <f aca="false">$M421-$N421</f>
        <v>0</v>
      </c>
      <c r="R421" s="56"/>
      <c r="T421" s="59" t="s">
        <v>15</v>
      </c>
      <c r="U421" s="1" t="n">
        <f aca="false">$S421-$R421</f>
        <v>0</v>
      </c>
      <c r="V421" s="1" t="n">
        <f aca="false">IF($T421="±",$Q421*2,$Q421)</f>
        <v>0</v>
      </c>
      <c r="W421" s="60" t="str">
        <f aca="false">IFERROR($U421/ABS($V421),"N/A")</f>
        <v>N/A</v>
      </c>
      <c r="X421" s="61" t="str">
        <f aca="false">IF(OR($W421="N/A",$R421="",$S421=""),"N/A",IF($W421&gt;=4,"Not Significant",IF($W421&gt;=2,"Semi-Significant","Significant")))</f>
        <v>N/A</v>
      </c>
      <c r="Z421" s="1" t="str">
        <f aca="false">IF($D421="Z540.1 w/data",0,"")</f>
        <v/>
      </c>
      <c r="AA421" s="1" t="e">
        <f aca="false">$Y421+$Q421+$Z421</f>
        <v>#VALUE!</v>
      </c>
      <c r="AB421" s="1" t="n">
        <f aca="false">$N421+$Q421</f>
        <v>0</v>
      </c>
      <c r="AC421" s="1" t="str">
        <f aca="false">IF($Y421="","",IF(AND($AA421&gt;=$R421,$AA421&lt;=$S421),"Pass","Fail"))</f>
        <v/>
      </c>
      <c r="AD421" s="1" t="str">
        <f aca="false">IF($Y421="","",IF($AA421&gt;$R421,"Pass","Fail"))</f>
        <v/>
      </c>
      <c r="AE421" s="1" t="str">
        <f aca="false">IF($Y421="","",IF($AA421&gt;=$R421,"Pass","Fail"))</f>
        <v/>
      </c>
      <c r="AF421" s="1" t="str">
        <f aca="false">IF($Y421="","",IF($AA421&lt;=$S421,"Pass","Fail"))</f>
        <v/>
      </c>
      <c r="AG421" s="1" t="str">
        <f aca="false">IF($Y421="","",IF($AA421&lt;$S421,"Pass","Fail"))</f>
        <v/>
      </c>
      <c r="AH421" s="23" t="str">
        <f aca="true">INDIRECT(CHOOSE(MATCH($T421,{"±","&gt;","≥","≤","&lt;"},0), "AC", "AD", "AE", "AF", "AG") &amp; ROW())</f>
        <v/>
      </c>
      <c r="AI421" s="56" t="str">
        <f aca="false">IF($X421="Not Significant","No Further Action Required",
IF($AH421="","",
IF(AND($AH421="Pass",$L421="0 - Passed "),"Analysis performed; no further action required.",
IF(AND($AH421="Fail",$L421="1 - Failed "),"Analysis performed; no further action required.",
IF(AND($AH421="Pass",$L421="2 - Limited In Use "),"Analysis performed; no further action required.",
IF(AND($AH421="Fail",$L421="3 - Adjusted "),"Analysis performed; no further action required.",
"Unit fails analysis; TSM determination required."))))))</f>
        <v/>
      </c>
      <c r="AJ421" s="58"/>
    </row>
    <row r="422" customFormat="false" ht="15" hidden="false" customHeight="false" outlineLevel="0" collapsed="false">
      <c r="A422" s="56"/>
      <c r="E422" s="57" t="str">
        <f aca="false">IF(AND($F422="",$G422=""),"",IF($G422="",$F422,HYPERLINK($G422,$F422)))</f>
        <v/>
      </c>
      <c r="H422" s="1" t="str">
        <f aca="false">IF($I422="","None Attached",IF(LEFT($I422,5)="https",HYPERLINK($I422,"Datasheet"),HYPERLINK(_xlfn.CONCAT("https://",$I422),"Datasheet")))</f>
        <v>None Attached</v>
      </c>
      <c r="M422" s="56"/>
      <c r="P422" s="58"/>
      <c r="Q422" s="1" t="n">
        <f aca="false">$M422-$N422</f>
        <v>0</v>
      </c>
      <c r="R422" s="56"/>
      <c r="T422" s="59" t="s">
        <v>15</v>
      </c>
      <c r="U422" s="1" t="n">
        <f aca="false">$S422-$R422</f>
        <v>0</v>
      </c>
      <c r="V422" s="1" t="n">
        <f aca="false">IF($T422="±",$Q422*2,$Q422)</f>
        <v>0</v>
      </c>
      <c r="W422" s="60" t="str">
        <f aca="false">IFERROR($U422/ABS($V422),"N/A")</f>
        <v>N/A</v>
      </c>
      <c r="X422" s="61" t="str">
        <f aca="false">IF(OR($W422="N/A",$R422="",$S422=""),"N/A",IF($W422&gt;=4,"Not Significant",IF($W422&gt;=2,"Semi-Significant","Significant")))</f>
        <v>N/A</v>
      </c>
      <c r="Z422" s="1" t="str">
        <f aca="false">IF($D422="Z540.1 w/data",0,"")</f>
        <v/>
      </c>
      <c r="AA422" s="1" t="e">
        <f aca="false">$Y422+$Q422+$Z422</f>
        <v>#VALUE!</v>
      </c>
      <c r="AB422" s="1" t="n">
        <f aca="false">$N422+$Q422</f>
        <v>0</v>
      </c>
      <c r="AC422" s="1" t="str">
        <f aca="false">IF($Y422="","",IF(AND($AA422&gt;=$R422,$AA422&lt;=$S422),"Pass","Fail"))</f>
        <v/>
      </c>
      <c r="AD422" s="1" t="str">
        <f aca="false">IF($Y422="","",IF($AA422&gt;$R422,"Pass","Fail"))</f>
        <v/>
      </c>
      <c r="AE422" s="1" t="str">
        <f aca="false">IF($Y422="","",IF($AA422&gt;=$R422,"Pass","Fail"))</f>
        <v/>
      </c>
      <c r="AF422" s="1" t="str">
        <f aca="false">IF($Y422="","",IF($AA422&lt;=$S422,"Pass","Fail"))</f>
        <v/>
      </c>
      <c r="AG422" s="1" t="str">
        <f aca="false">IF($Y422="","",IF($AA422&lt;$S422,"Pass","Fail"))</f>
        <v/>
      </c>
      <c r="AH422" s="23" t="str">
        <f aca="true">INDIRECT(CHOOSE(MATCH($T422,{"±","&gt;","≥","≤","&lt;"},0), "AC", "AD", "AE", "AF", "AG") &amp; ROW())</f>
        <v/>
      </c>
      <c r="AI422" s="56" t="str">
        <f aca="false">IF($X422="Not Significant","No Further Action Required",
IF($AH422="","",
IF(AND($AH422="Pass",$L422="0 - Passed "),"Analysis performed; no further action required.",
IF(AND($AH422="Fail",$L422="1 - Failed "),"Analysis performed; no further action required.",
IF(AND($AH422="Pass",$L422="2 - Limited In Use "),"Analysis performed; no further action required.",
IF(AND($AH422="Fail",$L422="3 - Adjusted "),"Analysis performed; no further action required.",
"Unit fails analysis; TSM determination required."))))))</f>
        <v/>
      </c>
      <c r="AJ422" s="58"/>
    </row>
    <row r="423" customFormat="false" ht="15" hidden="false" customHeight="false" outlineLevel="0" collapsed="false">
      <c r="A423" s="56"/>
      <c r="E423" s="57" t="str">
        <f aca="false">IF(AND($F423="",$G423=""),"",IF($G423="",$F423,HYPERLINK($G423,$F423)))</f>
        <v/>
      </c>
      <c r="H423" s="1" t="str">
        <f aca="false">IF($I423="","None Attached",IF(LEFT($I423,5)="https",HYPERLINK($I423,"Datasheet"),HYPERLINK(_xlfn.CONCAT("https://",$I423),"Datasheet")))</f>
        <v>None Attached</v>
      </c>
      <c r="M423" s="56"/>
      <c r="P423" s="58"/>
      <c r="Q423" s="1" t="n">
        <f aca="false">$M423-$N423</f>
        <v>0</v>
      </c>
      <c r="R423" s="56"/>
      <c r="T423" s="59" t="s">
        <v>15</v>
      </c>
      <c r="U423" s="1" t="n">
        <f aca="false">$S423-$R423</f>
        <v>0</v>
      </c>
      <c r="V423" s="1" t="n">
        <f aca="false">IF($T423="±",$Q423*2,$Q423)</f>
        <v>0</v>
      </c>
      <c r="W423" s="60" t="str">
        <f aca="false">IFERROR($U423/ABS($V423),"N/A")</f>
        <v>N/A</v>
      </c>
      <c r="X423" s="61" t="str">
        <f aca="false">IF(OR($W423="N/A",$R423="",$S423=""),"N/A",IF($W423&gt;=4,"Not Significant",IF($W423&gt;=2,"Semi-Significant","Significant")))</f>
        <v>N/A</v>
      </c>
      <c r="Z423" s="1" t="str">
        <f aca="false">IF($D423="Z540.1 w/data",0,"")</f>
        <v/>
      </c>
      <c r="AA423" s="1" t="e">
        <f aca="false">$Y423+$Q423+$Z423</f>
        <v>#VALUE!</v>
      </c>
      <c r="AB423" s="1" t="n">
        <f aca="false">$N423+$Q423</f>
        <v>0</v>
      </c>
      <c r="AC423" s="1" t="str">
        <f aca="false">IF($Y423="","",IF(AND($AA423&gt;=$R423,$AA423&lt;=$S423),"Pass","Fail"))</f>
        <v/>
      </c>
      <c r="AD423" s="1" t="str">
        <f aca="false">IF($Y423="","",IF($AA423&gt;$R423,"Pass","Fail"))</f>
        <v/>
      </c>
      <c r="AE423" s="1" t="str">
        <f aca="false">IF($Y423="","",IF($AA423&gt;=$R423,"Pass","Fail"))</f>
        <v/>
      </c>
      <c r="AF423" s="1" t="str">
        <f aca="false">IF($Y423="","",IF($AA423&lt;=$S423,"Pass","Fail"))</f>
        <v/>
      </c>
      <c r="AG423" s="1" t="str">
        <f aca="false">IF($Y423="","",IF($AA423&lt;$S423,"Pass","Fail"))</f>
        <v/>
      </c>
      <c r="AH423" s="23" t="str">
        <f aca="true">INDIRECT(CHOOSE(MATCH($T423,{"±","&gt;","≥","≤","&lt;"},0), "AC", "AD", "AE", "AF", "AG") &amp; ROW())</f>
        <v/>
      </c>
      <c r="AI423" s="56" t="str">
        <f aca="false">IF($X423="Not Significant","No Further Action Required",
IF($AH423="","",
IF(AND($AH423="Pass",$L423="0 - Passed "),"Analysis performed; no further action required.",
IF(AND($AH423="Fail",$L423="1 - Failed "),"Analysis performed; no further action required.",
IF(AND($AH423="Pass",$L423="2 - Limited In Use "),"Analysis performed; no further action required.",
IF(AND($AH423="Fail",$L423="3 - Adjusted "),"Analysis performed; no further action required.",
"Unit fails analysis; TSM determination required."))))))</f>
        <v/>
      </c>
      <c r="AJ423" s="58"/>
    </row>
    <row r="424" customFormat="false" ht="15" hidden="false" customHeight="false" outlineLevel="0" collapsed="false">
      <c r="A424" s="56"/>
      <c r="E424" s="57" t="str">
        <f aca="false">IF(AND($F424="",$G424=""),"",IF($G424="",$F424,HYPERLINK($G424,$F424)))</f>
        <v/>
      </c>
      <c r="H424" s="1" t="str">
        <f aca="false">IF($I424="","None Attached",IF(LEFT($I424,5)="https",HYPERLINK($I424,"Datasheet"),HYPERLINK(_xlfn.CONCAT("https://",$I424),"Datasheet")))</f>
        <v>None Attached</v>
      </c>
      <c r="M424" s="56"/>
      <c r="P424" s="58"/>
      <c r="Q424" s="1" t="n">
        <f aca="false">$M424-$N424</f>
        <v>0</v>
      </c>
      <c r="R424" s="56"/>
      <c r="T424" s="59" t="s">
        <v>15</v>
      </c>
      <c r="U424" s="1" t="n">
        <f aca="false">$S424-$R424</f>
        <v>0</v>
      </c>
      <c r="V424" s="1" t="n">
        <f aca="false">IF($T424="±",$Q424*2,$Q424)</f>
        <v>0</v>
      </c>
      <c r="W424" s="60" t="str">
        <f aca="false">IFERROR($U424/ABS($V424),"N/A")</f>
        <v>N/A</v>
      </c>
      <c r="X424" s="61" t="str">
        <f aca="false">IF(OR($W424="N/A",$R424="",$S424=""),"N/A",IF($W424&gt;=4,"Not Significant",IF($W424&gt;=2,"Semi-Significant","Significant")))</f>
        <v>N/A</v>
      </c>
      <c r="Z424" s="1" t="str">
        <f aca="false">IF($D424="Z540.1 w/data",0,"")</f>
        <v/>
      </c>
      <c r="AA424" s="1" t="e">
        <f aca="false">$Y424+$Q424+$Z424</f>
        <v>#VALUE!</v>
      </c>
      <c r="AB424" s="1" t="n">
        <f aca="false">$N424+$Q424</f>
        <v>0</v>
      </c>
      <c r="AC424" s="1" t="str">
        <f aca="false">IF($Y424="","",IF(AND($AA424&gt;=$R424,$AA424&lt;=$S424),"Pass","Fail"))</f>
        <v/>
      </c>
      <c r="AD424" s="1" t="str">
        <f aca="false">IF($Y424="","",IF($AA424&gt;$R424,"Pass","Fail"))</f>
        <v/>
      </c>
      <c r="AE424" s="1" t="str">
        <f aca="false">IF($Y424="","",IF($AA424&gt;=$R424,"Pass","Fail"))</f>
        <v/>
      </c>
      <c r="AF424" s="1" t="str">
        <f aca="false">IF($Y424="","",IF($AA424&lt;=$S424,"Pass","Fail"))</f>
        <v/>
      </c>
      <c r="AG424" s="1" t="str">
        <f aca="false">IF($Y424="","",IF($AA424&lt;$S424,"Pass","Fail"))</f>
        <v/>
      </c>
      <c r="AH424" s="23" t="str">
        <f aca="true">INDIRECT(CHOOSE(MATCH($T424,{"±","&gt;","≥","≤","&lt;"},0), "AC", "AD", "AE", "AF", "AG") &amp; ROW())</f>
        <v/>
      </c>
      <c r="AI424" s="56" t="str">
        <f aca="false">IF($X424="Not Significant","No Further Action Required",
IF($AH424="","",
IF(AND($AH424="Pass",$L424="0 - Passed "),"Analysis performed; no further action required.",
IF(AND($AH424="Fail",$L424="1 - Failed "),"Analysis performed; no further action required.",
IF(AND($AH424="Pass",$L424="2 - Limited In Use "),"Analysis performed; no further action required.",
IF(AND($AH424="Fail",$L424="3 - Adjusted "),"Analysis performed; no further action required.",
"Unit fails analysis; TSM determination required."))))))</f>
        <v/>
      </c>
      <c r="AJ424" s="58"/>
    </row>
    <row r="425" customFormat="false" ht="15" hidden="false" customHeight="false" outlineLevel="0" collapsed="false">
      <c r="A425" s="56"/>
      <c r="E425" s="57" t="str">
        <f aca="false">IF(AND($F425="",$G425=""),"",IF($G425="",$F425,HYPERLINK($G425,$F425)))</f>
        <v/>
      </c>
      <c r="H425" s="1" t="str">
        <f aca="false">IF($I425="","None Attached",IF(LEFT($I425,5)="https",HYPERLINK($I425,"Datasheet"),HYPERLINK(_xlfn.CONCAT("https://",$I425),"Datasheet")))</f>
        <v>None Attached</v>
      </c>
      <c r="M425" s="56"/>
      <c r="P425" s="58"/>
      <c r="Q425" s="1" t="n">
        <f aca="false">$M425-$N425</f>
        <v>0</v>
      </c>
      <c r="R425" s="56"/>
      <c r="T425" s="59" t="s">
        <v>15</v>
      </c>
      <c r="U425" s="1" t="n">
        <f aca="false">$S425-$R425</f>
        <v>0</v>
      </c>
      <c r="V425" s="1" t="n">
        <f aca="false">IF($T425="±",$Q425*2,$Q425)</f>
        <v>0</v>
      </c>
      <c r="W425" s="60" t="str">
        <f aca="false">IFERROR($U425/ABS($V425),"N/A")</f>
        <v>N/A</v>
      </c>
      <c r="X425" s="61" t="str">
        <f aca="false">IF(OR($W425="N/A",$R425="",$S425=""),"N/A",IF($W425&gt;=4,"Not Significant",IF($W425&gt;=2,"Semi-Significant","Significant")))</f>
        <v>N/A</v>
      </c>
      <c r="Z425" s="1" t="str">
        <f aca="false">IF($D425="Z540.1 w/data",0,"")</f>
        <v/>
      </c>
      <c r="AA425" s="1" t="e">
        <f aca="false">$Y425+$Q425+$Z425</f>
        <v>#VALUE!</v>
      </c>
      <c r="AB425" s="1" t="n">
        <f aca="false">$N425+$Q425</f>
        <v>0</v>
      </c>
      <c r="AC425" s="1" t="str">
        <f aca="false">IF($Y425="","",IF(AND($AA425&gt;=$R425,$AA425&lt;=$S425),"Pass","Fail"))</f>
        <v/>
      </c>
      <c r="AD425" s="1" t="str">
        <f aca="false">IF($Y425="","",IF($AA425&gt;$R425,"Pass","Fail"))</f>
        <v/>
      </c>
      <c r="AE425" s="1" t="str">
        <f aca="false">IF($Y425="","",IF($AA425&gt;=$R425,"Pass","Fail"))</f>
        <v/>
      </c>
      <c r="AF425" s="1" t="str">
        <f aca="false">IF($Y425="","",IF($AA425&lt;=$S425,"Pass","Fail"))</f>
        <v/>
      </c>
      <c r="AG425" s="1" t="str">
        <f aca="false">IF($Y425="","",IF($AA425&lt;$S425,"Pass","Fail"))</f>
        <v/>
      </c>
      <c r="AH425" s="23" t="str">
        <f aca="true">INDIRECT(CHOOSE(MATCH($T425,{"±","&gt;","≥","≤","&lt;"},0), "AC", "AD", "AE", "AF", "AG") &amp; ROW())</f>
        <v/>
      </c>
      <c r="AI425" s="56" t="str">
        <f aca="false">IF($X425="Not Significant","No Further Action Required",
IF($AH425="","",
IF(AND($AH425="Pass",$L425="0 - Passed "),"Analysis performed; no further action required.",
IF(AND($AH425="Fail",$L425="1 - Failed "),"Analysis performed; no further action required.",
IF(AND($AH425="Pass",$L425="2 - Limited In Use "),"Analysis performed; no further action required.",
IF(AND($AH425="Fail",$L425="3 - Adjusted "),"Analysis performed; no further action required.",
"Unit fails analysis; TSM determination required."))))))</f>
        <v/>
      </c>
      <c r="AJ425" s="58"/>
    </row>
    <row r="426" customFormat="false" ht="15" hidden="false" customHeight="false" outlineLevel="0" collapsed="false">
      <c r="A426" s="56"/>
      <c r="E426" s="57" t="str">
        <f aca="false">IF(AND($F426="",$G426=""),"",IF($G426="",$F426,HYPERLINK($G426,$F426)))</f>
        <v/>
      </c>
      <c r="H426" s="1" t="str">
        <f aca="false">IF($I426="","None Attached",IF(LEFT($I426,5)="https",HYPERLINK($I426,"Datasheet"),HYPERLINK(_xlfn.CONCAT("https://",$I426),"Datasheet")))</f>
        <v>None Attached</v>
      </c>
      <c r="M426" s="56"/>
      <c r="P426" s="58"/>
      <c r="Q426" s="1" t="n">
        <f aca="false">$M426-$N426</f>
        <v>0</v>
      </c>
      <c r="R426" s="56"/>
      <c r="T426" s="59" t="s">
        <v>15</v>
      </c>
      <c r="U426" s="1" t="n">
        <f aca="false">$S426-$R426</f>
        <v>0</v>
      </c>
      <c r="V426" s="1" t="n">
        <f aca="false">IF($T426="±",$Q426*2,$Q426)</f>
        <v>0</v>
      </c>
      <c r="W426" s="60" t="str">
        <f aca="false">IFERROR($U426/ABS($V426),"N/A")</f>
        <v>N/A</v>
      </c>
      <c r="X426" s="61" t="str">
        <f aca="false">IF(OR($W426="N/A",$R426="",$S426=""),"N/A",IF($W426&gt;=4,"Not Significant",IF($W426&gt;=2,"Semi-Significant","Significant")))</f>
        <v>N/A</v>
      </c>
      <c r="Z426" s="1" t="str">
        <f aca="false">IF($D426="Z540.1 w/data",0,"")</f>
        <v/>
      </c>
      <c r="AA426" s="1" t="e">
        <f aca="false">$Y426+$Q426+$Z426</f>
        <v>#VALUE!</v>
      </c>
      <c r="AB426" s="1" t="n">
        <f aca="false">$N426+$Q426</f>
        <v>0</v>
      </c>
      <c r="AC426" s="1" t="str">
        <f aca="false">IF($Y426="","",IF(AND($AA426&gt;=$R426,$AA426&lt;=$S426),"Pass","Fail"))</f>
        <v/>
      </c>
      <c r="AD426" s="1" t="str">
        <f aca="false">IF($Y426="","",IF($AA426&gt;$R426,"Pass","Fail"))</f>
        <v/>
      </c>
      <c r="AE426" s="1" t="str">
        <f aca="false">IF($Y426="","",IF($AA426&gt;=$R426,"Pass","Fail"))</f>
        <v/>
      </c>
      <c r="AF426" s="1" t="str">
        <f aca="false">IF($Y426="","",IF($AA426&lt;=$S426,"Pass","Fail"))</f>
        <v/>
      </c>
      <c r="AG426" s="1" t="str">
        <f aca="false">IF($Y426="","",IF($AA426&lt;$S426,"Pass","Fail"))</f>
        <v/>
      </c>
      <c r="AH426" s="23" t="str">
        <f aca="true">INDIRECT(CHOOSE(MATCH($T426,{"±","&gt;","≥","≤","&lt;"},0), "AC", "AD", "AE", "AF", "AG") &amp; ROW())</f>
        <v/>
      </c>
      <c r="AI426" s="56" t="str">
        <f aca="false">IF($X426="Not Significant","No Further Action Required",
IF($AH426="","",
IF(AND($AH426="Pass",$L426="0 - Passed "),"Analysis performed; no further action required.",
IF(AND($AH426="Fail",$L426="1 - Failed "),"Analysis performed; no further action required.",
IF(AND($AH426="Pass",$L426="2 - Limited In Use "),"Analysis performed; no further action required.",
IF(AND($AH426="Fail",$L426="3 - Adjusted "),"Analysis performed; no further action required.",
"Unit fails analysis; TSM determination required."))))))</f>
        <v/>
      </c>
      <c r="AJ426" s="58"/>
    </row>
    <row r="427" customFormat="false" ht="15" hidden="false" customHeight="false" outlineLevel="0" collapsed="false">
      <c r="A427" s="56"/>
      <c r="E427" s="57" t="str">
        <f aca="false">IF(AND($F427="",$G427=""),"",IF($G427="",$F427,HYPERLINK($G427,$F427)))</f>
        <v/>
      </c>
      <c r="H427" s="1" t="str">
        <f aca="false">IF($I427="","None Attached",IF(LEFT($I427,5)="https",HYPERLINK($I427,"Datasheet"),HYPERLINK(_xlfn.CONCAT("https://",$I427),"Datasheet")))</f>
        <v>None Attached</v>
      </c>
      <c r="M427" s="56"/>
      <c r="P427" s="58"/>
      <c r="Q427" s="1" t="n">
        <f aca="false">$M427-$N427</f>
        <v>0</v>
      </c>
      <c r="R427" s="56"/>
      <c r="T427" s="59" t="s">
        <v>15</v>
      </c>
      <c r="U427" s="1" t="n">
        <f aca="false">$S427-$R427</f>
        <v>0</v>
      </c>
      <c r="V427" s="1" t="n">
        <f aca="false">IF($T427="±",$Q427*2,$Q427)</f>
        <v>0</v>
      </c>
      <c r="W427" s="60" t="str">
        <f aca="false">IFERROR($U427/ABS($V427),"N/A")</f>
        <v>N/A</v>
      </c>
      <c r="X427" s="61" t="str">
        <f aca="false">IF(OR($W427="N/A",$R427="",$S427=""),"N/A",IF($W427&gt;=4,"Not Significant",IF($W427&gt;=2,"Semi-Significant","Significant")))</f>
        <v>N/A</v>
      </c>
      <c r="Z427" s="1" t="str">
        <f aca="false">IF($D427="Z540.1 w/data",0,"")</f>
        <v/>
      </c>
      <c r="AA427" s="1" t="e">
        <f aca="false">$Y427+$Q427+$Z427</f>
        <v>#VALUE!</v>
      </c>
      <c r="AB427" s="1" t="n">
        <f aca="false">$N427+$Q427</f>
        <v>0</v>
      </c>
      <c r="AC427" s="1" t="str">
        <f aca="false">IF($Y427="","",IF(AND($AA427&gt;=$R427,$AA427&lt;=$S427),"Pass","Fail"))</f>
        <v/>
      </c>
      <c r="AD427" s="1" t="str">
        <f aca="false">IF($Y427="","",IF($AA427&gt;$R427,"Pass","Fail"))</f>
        <v/>
      </c>
      <c r="AE427" s="1" t="str">
        <f aca="false">IF($Y427="","",IF($AA427&gt;=$R427,"Pass","Fail"))</f>
        <v/>
      </c>
      <c r="AF427" s="1" t="str">
        <f aca="false">IF($Y427="","",IF($AA427&lt;=$S427,"Pass","Fail"))</f>
        <v/>
      </c>
      <c r="AG427" s="1" t="str">
        <f aca="false">IF($Y427="","",IF($AA427&lt;$S427,"Pass","Fail"))</f>
        <v/>
      </c>
      <c r="AH427" s="23" t="str">
        <f aca="true">INDIRECT(CHOOSE(MATCH($T427,{"±","&gt;","≥","≤","&lt;"},0), "AC", "AD", "AE", "AF", "AG") &amp; ROW())</f>
        <v/>
      </c>
      <c r="AI427" s="56" t="str">
        <f aca="false">IF($X427="Not Significant","No Further Action Required",
IF($AH427="","",
IF(AND($AH427="Pass",$L427="0 - Passed "),"Analysis performed; no further action required.",
IF(AND($AH427="Fail",$L427="1 - Failed "),"Analysis performed; no further action required.",
IF(AND($AH427="Pass",$L427="2 - Limited In Use "),"Analysis performed; no further action required.",
IF(AND($AH427="Fail",$L427="3 - Adjusted "),"Analysis performed; no further action required.",
"Unit fails analysis; TSM determination required."))))))</f>
        <v/>
      </c>
      <c r="AJ427" s="58"/>
    </row>
    <row r="428" customFormat="false" ht="15" hidden="false" customHeight="false" outlineLevel="0" collapsed="false">
      <c r="A428" s="56"/>
      <c r="E428" s="57" t="str">
        <f aca="false">IF(AND($F428="",$G428=""),"",IF($G428="",$F428,HYPERLINK($G428,$F428)))</f>
        <v/>
      </c>
      <c r="H428" s="1" t="str">
        <f aca="false">IF($I428="","None Attached",IF(LEFT($I428,5)="https",HYPERLINK($I428,"Datasheet"),HYPERLINK(_xlfn.CONCAT("https://",$I428),"Datasheet")))</f>
        <v>None Attached</v>
      </c>
      <c r="M428" s="56"/>
      <c r="P428" s="58"/>
      <c r="Q428" s="1" t="n">
        <f aca="false">$M428-$N428</f>
        <v>0</v>
      </c>
      <c r="R428" s="56"/>
      <c r="T428" s="59" t="s">
        <v>15</v>
      </c>
      <c r="U428" s="1" t="n">
        <f aca="false">$S428-$R428</f>
        <v>0</v>
      </c>
      <c r="V428" s="1" t="n">
        <f aca="false">IF($T428="±",$Q428*2,$Q428)</f>
        <v>0</v>
      </c>
      <c r="W428" s="60" t="str">
        <f aca="false">IFERROR($U428/ABS($V428),"N/A")</f>
        <v>N/A</v>
      </c>
      <c r="X428" s="61" t="str">
        <f aca="false">IF(OR($W428="N/A",$R428="",$S428=""),"N/A",IF($W428&gt;=4,"Not Significant",IF($W428&gt;=2,"Semi-Significant","Significant")))</f>
        <v>N/A</v>
      </c>
      <c r="Z428" s="1" t="str">
        <f aca="false">IF($D428="Z540.1 w/data",0,"")</f>
        <v/>
      </c>
      <c r="AA428" s="1" t="e">
        <f aca="false">$Y428+$Q428+$Z428</f>
        <v>#VALUE!</v>
      </c>
      <c r="AB428" s="1" t="n">
        <f aca="false">$N428+$Q428</f>
        <v>0</v>
      </c>
      <c r="AC428" s="1" t="str">
        <f aca="false">IF($Y428="","",IF(AND($AA428&gt;=$R428,$AA428&lt;=$S428),"Pass","Fail"))</f>
        <v/>
      </c>
      <c r="AD428" s="1" t="str">
        <f aca="false">IF($Y428="","",IF($AA428&gt;$R428,"Pass","Fail"))</f>
        <v/>
      </c>
      <c r="AE428" s="1" t="str">
        <f aca="false">IF($Y428="","",IF($AA428&gt;=$R428,"Pass","Fail"))</f>
        <v/>
      </c>
      <c r="AF428" s="1" t="str">
        <f aca="false">IF($Y428="","",IF($AA428&lt;=$S428,"Pass","Fail"))</f>
        <v/>
      </c>
      <c r="AG428" s="1" t="str">
        <f aca="false">IF($Y428="","",IF($AA428&lt;$S428,"Pass","Fail"))</f>
        <v/>
      </c>
      <c r="AH428" s="23" t="str">
        <f aca="true">INDIRECT(CHOOSE(MATCH($T428,{"±","&gt;","≥","≤","&lt;"},0), "AC", "AD", "AE", "AF", "AG") &amp; ROW())</f>
        <v/>
      </c>
      <c r="AI428" s="56" t="str">
        <f aca="false">IF($X428="Not Significant","No Further Action Required",
IF($AH428="","",
IF(AND($AH428="Pass",$L428="0 - Passed "),"Analysis performed; no further action required.",
IF(AND($AH428="Fail",$L428="1 - Failed "),"Analysis performed; no further action required.",
IF(AND($AH428="Pass",$L428="2 - Limited In Use "),"Analysis performed; no further action required.",
IF(AND($AH428="Fail",$L428="3 - Adjusted "),"Analysis performed; no further action required.",
"Unit fails analysis; TSM determination required."))))))</f>
        <v/>
      </c>
      <c r="AJ428" s="58"/>
    </row>
    <row r="429" customFormat="false" ht="15" hidden="false" customHeight="false" outlineLevel="0" collapsed="false">
      <c r="A429" s="56"/>
      <c r="E429" s="57" t="str">
        <f aca="false">IF(AND($F429="",$G429=""),"",IF($G429="",$F429,HYPERLINK($G429,$F429)))</f>
        <v/>
      </c>
      <c r="H429" s="1" t="str">
        <f aca="false">IF($I429="","None Attached",IF(LEFT($I429,5)="https",HYPERLINK($I429,"Datasheet"),HYPERLINK(_xlfn.CONCAT("https://",$I429),"Datasheet")))</f>
        <v>None Attached</v>
      </c>
      <c r="M429" s="56"/>
      <c r="P429" s="58"/>
      <c r="Q429" s="1" t="n">
        <f aca="false">$M429-$N429</f>
        <v>0</v>
      </c>
      <c r="R429" s="56"/>
      <c r="T429" s="59" t="s">
        <v>15</v>
      </c>
      <c r="U429" s="1" t="n">
        <f aca="false">$S429-$R429</f>
        <v>0</v>
      </c>
      <c r="V429" s="1" t="n">
        <f aca="false">IF($T429="±",$Q429*2,$Q429)</f>
        <v>0</v>
      </c>
      <c r="W429" s="60" t="str">
        <f aca="false">IFERROR($U429/ABS($V429),"N/A")</f>
        <v>N/A</v>
      </c>
      <c r="X429" s="61" t="str">
        <f aca="false">IF(OR($W429="N/A",$R429="",$S429=""),"N/A",IF($W429&gt;=4,"Not Significant",IF($W429&gt;=2,"Semi-Significant","Significant")))</f>
        <v>N/A</v>
      </c>
      <c r="Z429" s="1" t="str">
        <f aca="false">IF($D429="Z540.1 w/data",0,"")</f>
        <v/>
      </c>
      <c r="AA429" s="1" t="e">
        <f aca="false">$Y429+$Q429+$Z429</f>
        <v>#VALUE!</v>
      </c>
      <c r="AB429" s="1" t="n">
        <f aca="false">$N429+$Q429</f>
        <v>0</v>
      </c>
      <c r="AC429" s="1" t="str">
        <f aca="false">IF($Y429="","",IF(AND($AA429&gt;=$R429,$AA429&lt;=$S429),"Pass","Fail"))</f>
        <v/>
      </c>
      <c r="AD429" s="1" t="str">
        <f aca="false">IF($Y429="","",IF($AA429&gt;$R429,"Pass","Fail"))</f>
        <v/>
      </c>
      <c r="AE429" s="1" t="str">
        <f aca="false">IF($Y429="","",IF($AA429&gt;=$R429,"Pass","Fail"))</f>
        <v/>
      </c>
      <c r="AF429" s="1" t="str">
        <f aca="false">IF($Y429="","",IF($AA429&lt;=$S429,"Pass","Fail"))</f>
        <v/>
      </c>
      <c r="AG429" s="1" t="str">
        <f aca="false">IF($Y429="","",IF($AA429&lt;$S429,"Pass","Fail"))</f>
        <v/>
      </c>
      <c r="AH429" s="23" t="str">
        <f aca="true">INDIRECT(CHOOSE(MATCH($T429,{"±","&gt;","≥","≤","&lt;"},0), "AC", "AD", "AE", "AF", "AG") &amp; ROW())</f>
        <v/>
      </c>
      <c r="AI429" s="56" t="str">
        <f aca="false">IF($X429="Not Significant","No Further Action Required",
IF($AH429="","",
IF(AND($AH429="Pass",$L429="0 - Passed "),"Analysis performed; no further action required.",
IF(AND($AH429="Fail",$L429="1 - Failed "),"Analysis performed; no further action required.",
IF(AND($AH429="Pass",$L429="2 - Limited In Use "),"Analysis performed; no further action required.",
IF(AND($AH429="Fail",$L429="3 - Adjusted "),"Analysis performed; no further action required.",
"Unit fails analysis; TSM determination required."))))))</f>
        <v/>
      </c>
      <c r="AJ429" s="58"/>
    </row>
    <row r="430" customFormat="false" ht="15" hidden="false" customHeight="false" outlineLevel="0" collapsed="false">
      <c r="A430" s="56"/>
      <c r="E430" s="57" t="str">
        <f aca="false">IF(AND($F430="",$G430=""),"",IF($G430="",$F430,HYPERLINK($G430,$F430)))</f>
        <v/>
      </c>
      <c r="H430" s="1" t="str">
        <f aca="false">IF($I430="","None Attached",IF(LEFT($I430,5)="https",HYPERLINK($I430,"Datasheet"),HYPERLINK(_xlfn.CONCAT("https://",$I430),"Datasheet")))</f>
        <v>None Attached</v>
      </c>
      <c r="M430" s="56"/>
      <c r="P430" s="58"/>
      <c r="Q430" s="1" t="n">
        <f aca="false">$M430-$N430</f>
        <v>0</v>
      </c>
      <c r="R430" s="56"/>
      <c r="T430" s="59" t="s">
        <v>15</v>
      </c>
      <c r="U430" s="1" t="n">
        <f aca="false">$S430-$R430</f>
        <v>0</v>
      </c>
      <c r="V430" s="1" t="n">
        <f aca="false">IF($T430="±",$Q430*2,$Q430)</f>
        <v>0</v>
      </c>
      <c r="W430" s="60" t="str">
        <f aca="false">IFERROR($U430/ABS($V430),"N/A")</f>
        <v>N/A</v>
      </c>
      <c r="X430" s="61" t="str">
        <f aca="false">IF(OR($W430="N/A",$R430="",$S430=""),"N/A",IF($W430&gt;=4,"Not Significant",IF($W430&gt;=2,"Semi-Significant","Significant")))</f>
        <v>N/A</v>
      </c>
      <c r="Z430" s="1" t="str">
        <f aca="false">IF($D430="Z540.1 w/data",0,"")</f>
        <v/>
      </c>
      <c r="AA430" s="1" t="e">
        <f aca="false">$Y430+$Q430+$Z430</f>
        <v>#VALUE!</v>
      </c>
      <c r="AB430" s="1" t="n">
        <f aca="false">$N430+$Q430</f>
        <v>0</v>
      </c>
      <c r="AC430" s="1" t="str">
        <f aca="false">IF($Y430="","",IF(AND($AA430&gt;=$R430,$AA430&lt;=$S430),"Pass","Fail"))</f>
        <v/>
      </c>
      <c r="AD430" s="1" t="str">
        <f aca="false">IF($Y430="","",IF($AA430&gt;$R430,"Pass","Fail"))</f>
        <v/>
      </c>
      <c r="AE430" s="1" t="str">
        <f aca="false">IF($Y430="","",IF($AA430&gt;=$R430,"Pass","Fail"))</f>
        <v/>
      </c>
      <c r="AF430" s="1" t="str">
        <f aca="false">IF($Y430="","",IF($AA430&lt;=$S430,"Pass","Fail"))</f>
        <v/>
      </c>
      <c r="AG430" s="1" t="str">
        <f aca="false">IF($Y430="","",IF($AA430&lt;$S430,"Pass","Fail"))</f>
        <v/>
      </c>
      <c r="AH430" s="23" t="str">
        <f aca="true">INDIRECT(CHOOSE(MATCH($T430,{"±","&gt;","≥","≤","&lt;"},0), "AC", "AD", "AE", "AF", "AG") &amp; ROW())</f>
        <v/>
      </c>
      <c r="AI430" s="56" t="str">
        <f aca="false">IF($X430="Not Significant","No Further Action Required",
IF($AH430="","",
IF(AND($AH430="Pass",$L430="0 - Passed "),"Analysis performed; no further action required.",
IF(AND($AH430="Fail",$L430="1 - Failed "),"Analysis performed; no further action required.",
IF(AND($AH430="Pass",$L430="2 - Limited In Use "),"Analysis performed; no further action required.",
IF(AND($AH430="Fail",$L430="3 - Adjusted "),"Analysis performed; no further action required.",
"Unit fails analysis; TSM determination required."))))))</f>
        <v/>
      </c>
      <c r="AJ430" s="58"/>
    </row>
    <row r="431" customFormat="false" ht="15" hidden="false" customHeight="false" outlineLevel="0" collapsed="false">
      <c r="A431" s="56"/>
      <c r="E431" s="57" t="str">
        <f aca="false">IF(AND($F431="",$G431=""),"",IF($G431="",$F431,HYPERLINK($G431,$F431)))</f>
        <v/>
      </c>
      <c r="H431" s="1" t="str">
        <f aca="false">IF($I431="","None Attached",IF(LEFT($I431,5)="https",HYPERLINK($I431,"Datasheet"),HYPERLINK(_xlfn.CONCAT("https://",$I431),"Datasheet")))</f>
        <v>None Attached</v>
      </c>
      <c r="M431" s="56"/>
      <c r="P431" s="58"/>
      <c r="Q431" s="1" t="n">
        <f aca="false">$M431-$N431</f>
        <v>0</v>
      </c>
      <c r="R431" s="56"/>
      <c r="T431" s="59" t="s">
        <v>15</v>
      </c>
      <c r="U431" s="1" t="n">
        <f aca="false">$S431-$R431</f>
        <v>0</v>
      </c>
      <c r="V431" s="1" t="n">
        <f aca="false">IF($T431="±",$Q431*2,$Q431)</f>
        <v>0</v>
      </c>
      <c r="W431" s="60" t="str">
        <f aca="false">IFERROR($U431/ABS($V431),"N/A")</f>
        <v>N/A</v>
      </c>
      <c r="X431" s="61" t="str">
        <f aca="false">IF(OR($W431="N/A",$R431="",$S431=""),"N/A",IF($W431&gt;=4,"Not Significant",IF($W431&gt;=2,"Semi-Significant","Significant")))</f>
        <v>N/A</v>
      </c>
      <c r="Z431" s="1" t="str">
        <f aca="false">IF($D431="Z540.1 w/data",0,"")</f>
        <v/>
      </c>
      <c r="AA431" s="1" t="e">
        <f aca="false">$Y431+$Q431+$Z431</f>
        <v>#VALUE!</v>
      </c>
      <c r="AB431" s="1" t="n">
        <f aca="false">$N431+$Q431</f>
        <v>0</v>
      </c>
      <c r="AC431" s="1" t="str">
        <f aca="false">IF($Y431="","",IF(AND($AA431&gt;=$R431,$AA431&lt;=$S431),"Pass","Fail"))</f>
        <v/>
      </c>
      <c r="AD431" s="1" t="str">
        <f aca="false">IF($Y431="","",IF($AA431&gt;$R431,"Pass","Fail"))</f>
        <v/>
      </c>
      <c r="AE431" s="1" t="str">
        <f aca="false">IF($Y431="","",IF($AA431&gt;=$R431,"Pass","Fail"))</f>
        <v/>
      </c>
      <c r="AF431" s="1" t="str">
        <f aca="false">IF($Y431="","",IF($AA431&lt;=$S431,"Pass","Fail"))</f>
        <v/>
      </c>
      <c r="AG431" s="1" t="str">
        <f aca="false">IF($Y431="","",IF($AA431&lt;$S431,"Pass","Fail"))</f>
        <v/>
      </c>
      <c r="AH431" s="23" t="str">
        <f aca="true">INDIRECT(CHOOSE(MATCH($T431,{"±","&gt;","≥","≤","&lt;"},0), "AC", "AD", "AE", "AF", "AG") &amp; ROW())</f>
        <v/>
      </c>
      <c r="AI431" s="56" t="str">
        <f aca="false">IF($X431="Not Significant","No Further Action Required",
IF($AH431="","",
IF(AND($AH431="Pass",$L431="0 - Passed "),"Analysis performed; no further action required.",
IF(AND($AH431="Fail",$L431="1 - Failed "),"Analysis performed; no further action required.",
IF(AND($AH431="Pass",$L431="2 - Limited In Use "),"Analysis performed; no further action required.",
IF(AND($AH431="Fail",$L431="3 - Adjusted "),"Analysis performed; no further action required.",
"Unit fails analysis; TSM determination required."))))))</f>
        <v/>
      </c>
      <c r="AJ431" s="58"/>
    </row>
    <row r="432" customFormat="false" ht="15" hidden="false" customHeight="false" outlineLevel="0" collapsed="false">
      <c r="A432" s="56"/>
      <c r="E432" s="57" t="str">
        <f aca="false">IF(AND($F432="",$G432=""),"",IF($G432="",$F432,HYPERLINK($G432,$F432)))</f>
        <v/>
      </c>
      <c r="H432" s="1" t="str">
        <f aca="false">IF($I432="","None Attached",IF(LEFT($I432,5)="https",HYPERLINK($I432,"Datasheet"),HYPERLINK(_xlfn.CONCAT("https://",$I432),"Datasheet")))</f>
        <v>None Attached</v>
      </c>
      <c r="M432" s="56"/>
      <c r="P432" s="58"/>
      <c r="Q432" s="1" t="n">
        <f aca="false">$M432-$N432</f>
        <v>0</v>
      </c>
      <c r="R432" s="56"/>
      <c r="T432" s="59" t="s">
        <v>15</v>
      </c>
      <c r="U432" s="1" t="n">
        <f aca="false">$S432-$R432</f>
        <v>0</v>
      </c>
      <c r="V432" s="1" t="n">
        <f aca="false">IF($T432="±",$Q432*2,$Q432)</f>
        <v>0</v>
      </c>
      <c r="W432" s="60" t="str">
        <f aca="false">IFERROR($U432/ABS($V432),"N/A")</f>
        <v>N/A</v>
      </c>
      <c r="X432" s="61" t="str">
        <f aca="false">IF(OR($W432="N/A",$R432="",$S432=""),"N/A",IF($W432&gt;=4,"Not Significant",IF($W432&gt;=2,"Semi-Significant","Significant")))</f>
        <v>N/A</v>
      </c>
      <c r="Z432" s="1" t="str">
        <f aca="false">IF($D432="Z540.1 w/data",0,"")</f>
        <v/>
      </c>
      <c r="AA432" s="1" t="e">
        <f aca="false">$Y432+$Q432+$Z432</f>
        <v>#VALUE!</v>
      </c>
      <c r="AB432" s="1" t="n">
        <f aca="false">$N432+$Q432</f>
        <v>0</v>
      </c>
      <c r="AC432" s="1" t="str">
        <f aca="false">IF($Y432="","",IF(AND($AA432&gt;=$R432,$AA432&lt;=$S432),"Pass","Fail"))</f>
        <v/>
      </c>
      <c r="AD432" s="1" t="str">
        <f aca="false">IF($Y432="","",IF($AA432&gt;$R432,"Pass","Fail"))</f>
        <v/>
      </c>
      <c r="AE432" s="1" t="str">
        <f aca="false">IF($Y432="","",IF($AA432&gt;=$R432,"Pass","Fail"))</f>
        <v/>
      </c>
      <c r="AF432" s="1" t="str">
        <f aca="false">IF($Y432="","",IF($AA432&lt;=$S432,"Pass","Fail"))</f>
        <v/>
      </c>
      <c r="AG432" s="1" t="str">
        <f aca="false">IF($Y432="","",IF($AA432&lt;$S432,"Pass","Fail"))</f>
        <v/>
      </c>
      <c r="AH432" s="23" t="str">
        <f aca="true">INDIRECT(CHOOSE(MATCH($T432,{"±","&gt;","≥","≤","&lt;"},0), "AC", "AD", "AE", "AF", "AG") &amp; ROW())</f>
        <v/>
      </c>
      <c r="AI432" s="56" t="str">
        <f aca="false">IF($X432="Not Significant","No Further Action Required",
IF($AH432="","",
IF(AND($AH432="Pass",$L432="0 - Passed "),"Analysis performed; no further action required.",
IF(AND($AH432="Fail",$L432="1 - Failed "),"Analysis performed; no further action required.",
IF(AND($AH432="Pass",$L432="2 - Limited In Use "),"Analysis performed; no further action required.",
IF(AND($AH432="Fail",$L432="3 - Adjusted "),"Analysis performed; no further action required.",
"Unit fails analysis; TSM determination required."))))))</f>
        <v/>
      </c>
      <c r="AJ432" s="58"/>
    </row>
    <row r="433" customFormat="false" ht="15" hidden="false" customHeight="false" outlineLevel="0" collapsed="false">
      <c r="A433" s="56"/>
      <c r="E433" s="57" t="str">
        <f aca="false">IF(AND($F433="",$G433=""),"",IF($G433="",$F433,HYPERLINK($G433,$F433)))</f>
        <v/>
      </c>
      <c r="H433" s="1" t="str">
        <f aca="false">IF($I433="","None Attached",IF(LEFT($I433,5)="https",HYPERLINK($I433,"Datasheet"),HYPERLINK(_xlfn.CONCAT("https://",$I433),"Datasheet")))</f>
        <v>None Attached</v>
      </c>
      <c r="M433" s="56"/>
      <c r="P433" s="58"/>
      <c r="Q433" s="1" t="n">
        <f aca="false">$M433-$N433</f>
        <v>0</v>
      </c>
      <c r="R433" s="56"/>
      <c r="T433" s="59" t="s">
        <v>15</v>
      </c>
      <c r="U433" s="1" t="n">
        <f aca="false">$S433-$R433</f>
        <v>0</v>
      </c>
      <c r="V433" s="1" t="n">
        <f aca="false">IF($T433="±",$Q433*2,$Q433)</f>
        <v>0</v>
      </c>
      <c r="W433" s="60" t="str">
        <f aca="false">IFERROR($U433/ABS($V433),"N/A")</f>
        <v>N/A</v>
      </c>
      <c r="X433" s="61" t="str">
        <f aca="false">IF(OR($W433="N/A",$R433="",$S433=""),"N/A",IF($W433&gt;=4,"Not Significant",IF($W433&gt;=2,"Semi-Significant","Significant")))</f>
        <v>N/A</v>
      </c>
      <c r="Z433" s="1" t="str">
        <f aca="false">IF($D433="Z540.1 w/data",0,"")</f>
        <v/>
      </c>
      <c r="AA433" s="1" t="e">
        <f aca="false">$Y433+$Q433+$Z433</f>
        <v>#VALUE!</v>
      </c>
      <c r="AB433" s="1" t="n">
        <f aca="false">$N433+$Q433</f>
        <v>0</v>
      </c>
      <c r="AC433" s="1" t="str">
        <f aca="false">IF($Y433="","",IF(AND($AA433&gt;=$R433,$AA433&lt;=$S433),"Pass","Fail"))</f>
        <v/>
      </c>
      <c r="AD433" s="1" t="str">
        <f aca="false">IF($Y433="","",IF($AA433&gt;$R433,"Pass","Fail"))</f>
        <v/>
      </c>
      <c r="AE433" s="1" t="str">
        <f aca="false">IF($Y433="","",IF($AA433&gt;=$R433,"Pass","Fail"))</f>
        <v/>
      </c>
      <c r="AF433" s="1" t="str">
        <f aca="false">IF($Y433="","",IF($AA433&lt;=$S433,"Pass","Fail"))</f>
        <v/>
      </c>
      <c r="AG433" s="1" t="str">
        <f aca="false">IF($Y433="","",IF($AA433&lt;$S433,"Pass","Fail"))</f>
        <v/>
      </c>
      <c r="AH433" s="23" t="str">
        <f aca="true">INDIRECT(CHOOSE(MATCH($T433,{"±","&gt;","≥","≤","&lt;"},0), "AC", "AD", "AE", "AF", "AG") &amp; ROW())</f>
        <v/>
      </c>
      <c r="AI433" s="56" t="str">
        <f aca="false">IF($X433="Not Significant","No Further Action Required",
IF($AH433="","",
IF(AND($AH433="Pass",$L433="0 - Passed "),"Analysis performed; no further action required.",
IF(AND($AH433="Fail",$L433="1 - Failed "),"Analysis performed; no further action required.",
IF(AND($AH433="Pass",$L433="2 - Limited In Use "),"Analysis performed; no further action required.",
IF(AND($AH433="Fail",$L433="3 - Adjusted "),"Analysis performed; no further action required.",
"Unit fails analysis; TSM determination required."))))))</f>
        <v/>
      </c>
      <c r="AJ433" s="58"/>
    </row>
    <row r="434" customFormat="false" ht="15" hidden="false" customHeight="false" outlineLevel="0" collapsed="false">
      <c r="A434" s="56"/>
      <c r="E434" s="57" t="str">
        <f aca="false">IF(AND($F434="",$G434=""),"",IF($G434="",$F434,HYPERLINK($G434,$F434)))</f>
        <v/>
      </c>
      <c r="H434" s="1" t="str">
        <f aca="false">IF($I434="","None Attached",IF(LEFT($I434,5)="https",HYPERLINK($I434,"Datasheet"),HYPERLINK(_xlfn.CONCAT("https://",$I434),"Datasheet")))</f>
        <v>None Attached</v>
      </c>
      <c r="M434" s="56"/>
      <c r="P434" s="58"/>
      <c r="Q434" s="1" t="n">
        <f aca="false">$M434-$N434</f>
        <v>0</v>
      </c>
      <c r="R434" s="56"/>
      <c r="T434" s="59" t="s">
        <v>15</v>
      </c>
      <c r="U434" s="1" t="n">
        <f aca="false">$S434-$R434</f>
        <v>0</v>
      </c>
      <c r="V434" s="1" t="n">
        <f aca="false">IF($T434="±",$Q434*2,$Q434)</f>
        <v>0</v>
      </c>
      <c r="W434" s="60" t="str">
        <f aca="false">IFERROR($U434/ABS($V434),"N/A")</f>
        <v>N/A</v>
      </c>
      <c r="X434" s="61" t="str">
        <f aca="false">IF(OR($W434="N/A",$R434="",$S434=""),"N/A",IF($W434&gt;=4,"Not Significant",IF($W434&gt;=2,"Semi-Significant","Significant")))</f>
        <v>N/A</v>
      </c>
      <c r="Z434" s="1" t="str">
        <f aca="false">IF($D434="Z540.1 w/data",0,"")</f>
        <v/>
      </c>
      <c r="AA434" s="1" t="e">
        <f aca="false">$Y434+$Q434+$Z434</f>
        <v>#VALUE!</v>
      </c>
      <c r="AB434" s="1" t="n">
        <f aca="false">$N434+$Q434</f>
        <v>0</v>
      </c>
      <c r="AC434" s="1" t="str">
        <f aca="false">IF($Y434="","",IF(AND($AA434&gt;=$R434,$AA434&lt;=$S434),"Pass","Fail"))</f>
        <v/>
      </c>
      <c r="AD434" s="1" t="str">
        <f aca="false">IF($Y434="","",IF($AA434&gt;$R434,"Pass","Fail"))</f>
        <v/>
      </c>
      <c r="AE434" s="1" t="str">
        <f aca="false">IF($Y434="","",IF($AA434&gt;=$R434,"Pass","Fail"))</f>
        <v/>
      </c>
      <c r="AF434" s="1" t="str">
        <f aca="false">IF($Y434="","",IF($AA434&lt;=$S434,"Pass","Fail"))</f>
        <v/>
      </c>
      <c r="AG434" s="1" t="str">
        <f aca="false">IF($Y434="","",IF($AA434&lt;$S434,"Pass","Fail"))</f>
        <v/>
      </c>
      <c r="AH434" s="23" t="str">
        <f aca="true">INDIRECT(CHOOSE(MATCH($T434,{"±","&gt;","≥","≤","&lt;"},0), "AC", "AD", "AE", "AF", "AG") &amp; ROW())</f>
        <v/>
      </c>
      <c r="AI434" s="56" t="str">
        <f aca="false">IF($X434="Not Significant","No Further Action Required",
IF($AH434="","",
IF(AND($AH434="Pass",$L434="0 - Passed "),"Analysis performed; no further action required.",
IF(AND($AH434="Fail",$L434="1 - Failed "),"Analysis performed; no further action required.",
IF(AND($AH434="Pass",$L434="2 - Limited In Use "),"Analysis performed; no further action required.",
IF(AND($AH434="Fail",$L434="3 - Adjusted "),"Analysis performed; no further action required.",
"Unit fails analysis; TSM determination required."))))))</f>
        <v/>
      </c>
      <c r="AJ434" s="58"/>
    </row>
    <row r="435" customFormat="false" ht="15" hidden="false" customHeight="false" outlineLevel="0" collapsed="false">
      <c r="A435" s="56"/>
      <c r="E435" s="57" t="str">
        <f aca="false">IF(AND($F435="",$G435=""),"",IF($G435="",$F435,HYPERLINK($G435,$F435)))</f>
        <v/>
      </c>
      <c r="H435" s="1" t="str">
        <f aca="false">IF($I435="","None Attached",IF(LEFT($I435,5)="https",HYPERLINK($I435,"Datasheet"),HYPERLINK(_xlfn.CONCAT("https://",$I435),"Datasheet")))</f>
        <v>None Attached</v>
      </c>
      <c r="M435" s="56"/>
      <c r="P435" s="58"/>
      <c r="Q435" s="1" t="n">
        <f aca="false">$M435-$N435</f>
        <v>0</v>
      </c>
      <c r="R435" s="56"/>
      <c r="T435" s="59" t="s">
        <v>15</v>
      </c>
      <c r="U435" s="1" t="n">
        <f aca="false">$S435-$R435</f>
        <v>0</v>
      </c>
      <c r="V435" s="1" t="n">
        <f aca="false">IF($T435="±",$Q435*2,$Q435)</f>
        <v>0</v>
      </c>
      <c r="W435" s="60" t="str">
        <f aca="false">IFERROR($U435/ABS($V435),"N/A")</f>
        <v>N/A</v>
      </c>
      <c r="X435" s="61" t="str">
        <f aca="false">IF(OR($W435="N/A",$R435="",$S435=""),"N/A",IF($W435&gt;=4,"Not Significant",IF($W435&gt;=2,"Semi-Significant","Significant")))</f>
        <v>N/A</v>
      </c>
      <c r="Z435" s="1" t="str">
        <f aca="false">IF($D435="Z540.1 w/data",0,"")</f>
        <v/>
      </c>
      <c r="AA435" s="1" t="e">
        <f aca="false">$Y435+$Q435+$Z435</f>
        <v>#VALUE!</v>
      </c>
      <c r="AB435" s="1" t="n">
        <f aca="false">$N435+$Q435</f>
        <v>0</v>
      </c>
      <c r="AC435" s="1" t="str">
        <f aca="false">IF($Y435="","",IF(AND($AA435&gt;=$R435,$AA435&lt;=$S435),"Pass","Fail"))</f>
        <v/>
      </c>
      <c r="AD435" s="1" t="str">
        <f aca="false">IF($Y435="","",IF($AA435&gt;$R435,"Pass","Fail"))</f>
        <v/>
      </c>
      <c r="AE435" s="1" t="str">
        <f aca="false">IF($Y435="","",IF($AA435&gt;=$R435,"Pass","Fail"))</f>
        <v/>
      </c>
      <c r="AF435" s="1" t="str">
        <f aca="false">IF($Y435="","",IF($AA435&lt;=$S435,"Pass","Fail"))</f>
        <v/>
      </c>
      <c r="AG435" s="1" t="str">
        <f aca="false">IF($Y435="","",IF($AA435&lt;$S435,"Pass","Fail"))</f>
        <v/>
      </c>
      <c r="AH435" s="23" t="str">
        <f aca="true">INDIRECT(CHOOSE(MATCH($T435,{"±","&gt;","≥","≤","&lt;"},0), "AC", "AD", "AE", "AF", "AG") &amp; ROW())</f>
        <v/>
      </c>
      <c r="AI435" s="56" t="str">
        <f aca="false">IF($X435="Not Significant","No Further Action Required",
IF($AH435="","",
IF(AND($AH435="Pass",$L435="0 - Passed "),"Analysis performed; no further action required.",
IF(AND($AH435="Fail",$L435="1 - Failed "),"Analysis performed; no further action required.",
IF(AND($AH435="Pass",$L435="2 - Limited In Use "),"Analysis performed; no further action required.",
IF(AND($AH435="Fail",$L435="3 - Adjusted "),"Analysis performed; no further action required.",
"Unit fails analysis; TSM determination required."))))))</f>
        <v/>
      </c>
      <c r="AJ435" s="58"/>
    </row>
    <row r="436" customFormat="false" ht="15" hidden="false" customHeight="false" outlineLevel="0" collapsed="false">
      <c r="A436" s="56"/>
      <c r="E436" s="57" t="str">
        <f aca="false">IF(AND($F436="",$G436=""),"",IF($G436="",$F436,HYPERLINK($G436,$F436)))</f>
        <v/>
      </c>
      <c r="H436" s="1" t="str">
        <f aca="false">IF($I436="","None Attached",IF(LEFT($I436,5)="https",HYPERLINK($I436,"Datasheet"),HYPERLINK(_xlfn.CONCAT("https://",$I436),"Datasheet")))</f>
        <v>None Attached</v>
      </c>
      <c r="M436" s="56"/>
      <c r="P436" s="58"/>
      <c r="Q436" s="1" t="n">
        <f aca="false">$M436-$N436</f>
        <v>0</v>
      </c>
      <c r="R436" s="56"/>
      <c r="T436" s="59" t="s">
        <v>15</v>
      </c>
      <c r="U436" s="1" t="n">
        <f aca="false">$S436-$R436</f>
        <v>0</v>
      </c>
      <c r="V436" s="1" t="n">
        <f aca="false">IF($T436="±",$Q436*2,$Q436)</f>
        <v>0</v>
      </c>
      <c r="W436" s="60" t="str">
        <f aca="false">IFERROR($U436/ABS($V436),"N/A")</f>
        <v>N/A</v>
      </c>
      <c r="X436" s="61" t="str">
        <f aca="false">IF(OR($W436="N/A",$R436="",$S436=""),"N/A",IF($W436&gt;=4,"Not Significant",IF($W436&gt;=2,"Semi-Significant","Significant")))</f>
        <v>N/A</v>
      </c>
      <c r="Z436" s="1" t="str">
        <f aca="false">IF($D436="Z540.1 w/data",0,"")</f>
        <v/>
      </c>
      <c r="AA436" s="1" t="e">
        <f aca="false">$Y436+$Q436+$Z436</f>
        <v>#VALUE!</v>
      </c>
      <c r="AB436" s="1" t="n">
        <f aca="false">$N436+$Q436</f>
        <v>0</v>
      </c>
      <c r="AC436" s="1" t="str">
        <f aca="false">IF($Y436="","",IF(AND($AA436&gt;=$R436,$AA436&lt;=$S436),"Pass","Fail"))</f>
        <v/>
      </c>
      <c r="AD436" s="1" t="str">
        <f aca="false">IF($Y436="","",IF($AA436&gt;$R436,"Pass","Fail"))</f>
        <v/>
      </c>
      <c r="AE436" s="1" t="str">
        <f aca="false">IF($Y436="","",IF($AA436&gt;=$R436,"Pass","Fail"))</f>
        <v/>
      </c>
      <c r="AF436" s="1" t="str">
        <f aca="false">IF($Y436="","",IF($AA436&lt;=$S436,"Pass","Fail"))</f>
        <v/>
      </c>
      <c r="AG436" s="1" t="str">
        <f aca="false">IF($Y436="","",IF($AA436&lt;$S436,"Pass","Fail"))</f>
        <v/>
      </c>
      <c r="AH436" s="23" t="str">
        <f aca="true">INDIRECT(CHOOSE(MATCH($T436,{"±","&gt;","≥","≤","&lt;"},0), "AC", "AD", "AE", "AF", "AG") &amp; ROW())</f>
        <v/>
      </c>
      <c r="AI436" s="56" t="str">
        <f aca="false">IF($X436="Not Significant","No Further Action Required",
IF($AH436="","",
IF(AND($AH436="Pass",$L436="0 - Passed "),"Analysis performed; no further action required.",
IF(AND($AH436="Fail",$L436="1 - Failed "),"Analysis performed; no further action required.",
IF(AND($AH436="Pass",$L436="2 - Limited In Use "),"Analysis performed; no further action required.",
IF(AND($AH436="Fail",$L436="3 - Adjusted "),"Analysis performed; no further action required.",
"Unit fails analysis; TSM determination required."))))))</f>
        <v/>
      </c>
      <c r="AJ436" s="58"/>
    </row>
    <row r="437" customFormat="false" ht="15" hidden="false" customHeight="false" outlineLevel="0" collapsed="false">
      <c r="A437" s="56"/>
      <c r="E437" s="57" t="str">
        <f aca="false">IF(AND($F437="",$G437=""),"",IF($G437="",$F437,HYPERLINK($G437,$F437)))</f>
        <v/>
      </c>
      <c r="H437" s="1" t="str">
        <f aca="false">IF($I437="","None Attached",IF(LEFT($I437,5)="https",HYPERLINK($I437,"Datasheet"),HYPERLINK(_xlfn.CONCAT("https://",$I437),"Datasheet")))</f>
        <v>None Attached</v>
      </c>
      <c r="M437" s="56"/>
      <c r="P437" s="58"/>
      <c r="Q437" s="1" t="n">
        <f aca="false">$M437-$N437</f>
        <v>0</v>
      </c>
      <c r="R437" s="56"/>
      <c r="T437" s="59" t="s">
        <v>15</v>
      </c>
      <c r="U437" s="1" t="n">
        <f aca="false">$S437-$R437</f>
        <v>0</v>
      </c>
      <c r="V437" s="1" t="n">
        <f aca="false">IF($T437="±",$Q437*2,$Q437)</f>
        <v>0</v>
      </c>
      <c r="W437" s="60" t="str">
        <f aca="false">IFERROR($U437/ABS($V437),"N/A")</f>
        <v>N/A</v>
      </c>
      <c r="X437" s="61" t="str">
        <f aca="false">IF(OR($W437="N/A",$R437="",$S437=""),"N/A",IF($W437&gt;=4,"Not Significant",IF($W437&gt;=2,"Semi-Significant","Significant")))</f>
        <v>N/A</v>
      </c>
      <c r="Z437" s="1" t="str">
        <f aca="false">IF($D437="Z540.1 w/data",0,"")</f>
        <v/>
      </c>
      <c r="AA437" s="1" t="e">
        <f aca="false">$Y437+$Q437+$Z437</f>
        <v>#VALUE!</v>
      </c>
      <c r="AB437" s="1" t="n">
        <f aca="false">$N437+$Q437</f>
        <v>0</v>
      </c>
      <c r="AC437" s="1" t="str">
        <f aca="false">IF($Y437="","",IF(AND($AA437&gt;=$R437,$AA437&lt;=$S437),"Pass","Fail"))</f>
        <v/>
      </c>
      <c r="AD437" s="1" t="str">
        <f aca="false">IF($Y437="","",IF($AA437&gt;$R437,"Pass","Fail"))</f>
        <v/>
      </c>
      <c r="AE437" s="1" t="str">
        <f aca="false">IF($Y437="","",IF($AA437&gt;=$R437,"Pass","Fail"))</f>
        <v/>
      </c>
      <c r="AF437" s="1" t="str">
        <f aca="false">IF($Y437="","",IF($AA437&lt;=$S437,"Pass","Fail"))</f>
        <v/>
      </c>
      <c r="AG437" s="1" t="str">
        <f aca="false">IF($Y437="","",IF($AA437&lt;$S437,"Pass","Fail"))</f>
        <v/>
      </c>
      <c r="AH437" s="23" t="str">
        <f aca="true">INDIRECT(CHOOSE(MATCH($T437,{"±","&gt;","≥","≤","&lt;"},0), "AC", "AD", "AE", "AF", "AG") &amp; ROW())</f>
        <v/>
      </c>
      <c r="AI437" s="56" t="str">
        <f aca="false">IF($X437="Not Significant","No Further Action Required",
IF($AH437="","",
IF(AND($AH437="Pass",$L437="0 - Passed "),"Analysis performed; no further action required.",
IF(AND($AH437="Fail",$L437="1 - Failed "),"Analysis performed; no further action required.",
IF(AND($AH437="Pass",$L437="2 - Limited In Use "),"Analysis performed; no further action required.",
IF(AND($AH437="Fail",$L437="3 - Adjusted "),"Analysis performed; no further action required.",
"Unit fails analysis; TSM determination required."))))))</f>
        <v/>
      </c>
      <c r="AJ437" s="58"/>
    </row>
    <row r="438" customFormat="false" ht="15" hidden="false" customHeight="false" outlineLevel="0" collapsed="false">
      <c r="A438" s="56"/>
      <c r="E438" s="57" t="str">
        <f aca="false">IF(AND($F438="",$G438=""),"",IF($G438="",$F438,HYPERLINK($G438,$F438)))</f>
        <v/>
      </c>
      <c r="H438" s="1" t="str">
        <f aca="false">IF($I438="","None Attached",IF(LEFT($I438,5)="https",HYPERLINK($I438,"Datasheet"),HYPERLINK(_xlfn.CONCAT("https://",$I438),"Datasheet")))</f>
        <v>None Attached</v>
      </c>
      <c r="M438" s="56"/>
      <c r="P438" s="58"/>
      <c r="Q438" s="1" t="n">
        <f aca="false">$M438-$N438</f>
        <v>0</v>
      </c>
      <c r="R438" s="56"/>
      <c r="T438" s="59" t="s">
        <v>15</v>
      </c>
      <c r="U438" s="1" t="n">
        <f aca="false">$S438-$R438</f>
        <v>0</v>
      </c>
      <c r="V438" s="1" t="n">
        <f aca="false">IF($T438="±",$Q438*2,$Q438)</f>
        <v>0</v>
      </c>
      <c r="W438" s="60" t="str">
        <f aca="false">IFERROR($U438/ABS($V438),"N/A")</f>
        <v>N/A</v>
      </c>
      <c r="X438" s="61" t="str">
        <f aca="false">IF(OR($W438="N/A",$R438="",$S438=""),"N/A",IF($W438&gt;=4,"Not Significant",IF($W438&gt;=2,"Semi-Significant","Significant")))</f>
        <v>N/A</v>
      </c>
      <c r="Z438" s="1" t="str">
        <f aca="false">IF($D438="Z540.1 w/data",0,"")</f>
        <v/>
      </c>
      <c r="AA438" s="1" t="e">
        <f aca="false">$Y438+$Q438+$Z438</f>
        <v>#VALUE!</v>
      </c>
      <c r="AB438" s="1" t="n">
        <f aca="false">$N438+$Q438</f>
        <v>0</v>
      </c>
      <c r="AC438" s="1" t="str">
        <f aca="false">IF($Y438="","",IF(AND($AA438&gt;=$R438,$AA438&lt;=$S438),"Pass","Fail"))</f>
        <v/>
      </c>
      <c r="AD438" s="1" t="str">
        <f aca="false">IF($Y438="","",IF($AA438&gt;$R438,"Pass","Fail"))</f>
        <v/>
      </c>
      <c r="AE438" s="1" t="str">
        <f aca="false">IF($Y438="","",IF($AA438&gt;=$R438,"Pass","Fail"))</f>
        <v/>
      </c>
      <c r="AF438" s="1" t="str">
        <f aca="false">IF($Y438="","",IF($AA438&lt;=$S438,"Pass","Fail"))</f>
        <v/>
      </c>
      <c r="AG438" s="1" t="str">
        <f aca="false">IF($Y438="","",IF($AA438&lt;$S438,"Pass","Fail"))</f>
        <v/>
      </c>
      <c r="AH438" s="23" t="str">
        <f aca="true">INDIRECT(CHOOSE(MATCH($T438,{"±","&gt;","≥","≤","&lt;"},0), "AC", "AD", "AE", "AF", "AG") &amp; ROW())</f>
        <v/>
      </c>
      <c r="AI438" s="56" t="str">
        <f aca="false">IF($X438="Not Significant","No Further Action Required",
IF($AH438="","",
IF(AND($AH438="Pass",$L438="0 - Passed "),"Analysis performed; no further action required.",
IF(AND($AH438="Fail",$L438="1 - Failed "),"Analysis performed; no further action required.",
IF(AND($AH438="Pass",$L438="2 - Limited In Use "),"Analysis performed; no further action required.",
IF(AND($AH438="Fail",$L438="3 - Adjusted "),"Analysis performed; no further action required.",
"Unit fails analysis; TSM determination required."))))))</f>
        <v/>
      </c>
      <c r="AJ438" s="58"/>
    </row>
    <row r="439" customFormat="false" ht="15" hidden="false" customHeight="false" outlineLevel="0" collapsed="false">
      <c r="A439" s="56"/>
      <c r="E439" s="57" t="str">
        <f aca="false">IF(AND($F439="",$G439=""),"",IF($G439="",$F439,HYPERLINK($G439,$F439)))</f>
        <v/>
      </c>
      <c r="H439" s="1" t="str">
        <f aca="false">IF($I439="","None Attached",IF(LEFT($I439,5)="https",HYPERLINK($I439,"Datasheet"),HYPERLINK(_xlfn.CONCAT("https://",$I439),"Datasheet")))</f>
        <v>None Attached</v>
      </c>
      <c r="M439" s="56"/>
      <c r="P439" s="58"/>
      <c r="Q439" s="1" t="n">
        <f aca="false">$M439-$N439</f>
        <v>0</v>
      </c>
      <c r="R439" s="56"/>
      <c r="T439" s="59" t="s">
        <v>15</v>
      </c>
      <c r="U439" s="1" t="n">
        <f aca="false">$S439-$R439</f>
        <v>0</v>
      </c>
      <c r="V439" s="1" t="n">
        <f aca="false">IF($T439="±",$Q439*2,$Q439)</f>
        <v>0</v>
      </c>
      <c r="W439" s="60" t="str">
        <f aca="false">IFERROR($U439/ABS($V439),"N/A")</f>
        <v>N/A</v>
      </c>
      <c r="X439" s="61" t="str">
        <f aca="false">IF(OR($W439="N/A",$R439="",$S439=""),"N/A",IF($W439&gt;=4,"Not Significant",IF($W439&gt;=2,"Semi-Significant","Significant")))</f>
        <v>N/A</v>
      </c>
      <c r="Z439" s="1" t="str">
        <f aca="false">IF($D439="Z540.1 w/data",0,"")</f>
        <v/>
      </c>
      <c r="AA439" s="1" t="e">
        <f aca="false">$Y439+$Q439+$Z439</f>
        <v>#VALUE!</v>
      </c>
      <c r="AB439" s="1" t="n">
        <f aca="false">$N439+$Q439</f>
        <v>0</v>
      </c>
      <c r="AC439" s="1" t="str">
        <f aca="false">IF($Y439="","",IF(AND($AA439&gt;=$R439,$AA439&lt;=$S439),"Pass","Fail"))</f>
        <v/>
      </c>
      <c r="AD439" s="1" t="str">
        <f aca="false">IF($Y439="","",IF($AA439&gt;$R439,"Pass","Fail"))</f>
        <v/>
      </c>
      <c r="AE439" s="1" t="str">
        <f aca="false">IF($Y439="","",IF($AA439&gt;=$R439,"Pass","Fail"))</f>
        <v/>
      </c>
      <c r="AF439" s="1" t="str">
        <f aca="false">IF($Y439="","",IF($AA439&lt;=$S439,"Pass","Fail"))</f>
        <v/>
      </c>
      <c r="AG439" s="1" t="str">
        <f aca="false">IF($Y439="","",IF($AA439&lt;$S439,"Pass","Fail"))</f>
        <v/>
      </c>
      <c r="AH439" s="23" t="str">
        <f aca="true">INDIRECT(CHOOSE(MATCH($T439,{"±","&gt;","≥","≤","&lt;"},0), "AC", "AD", "AE", "AF", "AG") &amp; ROW())</f>
        <v/>
      </c>
      <c r="AI439" s="56" t="str">
        <f aca="false">IF($X439="Not Significant","No Further Action Required",
IF($AH439="","",
IF(AND($AH439="Pass",$L439="0 - Passed "),"Analysis performed; no further action required.",
IF(AND($AH439="Fail",$L439="1 - Failed "),"Analysis performed; no further action required.",
IF(AND($AH439="Pass",$L439="2 - Limited In Use "),"Analysis performed; no further action required.",
IF(AND($AH439="Fail",$L439="3 - Adjusted "),"Analysis performed; no further action required.",
"Unit fails analysis; TSM determination required."))))))</f>
        <v/>
      </c>
      <c r="AJ439" s="58"/>
    </row>
    <row r="440" customFormat="false" ht="15" hidden="false" customHeight="false" outlineLevel="0" collapsed="false">
      <c r="A440" s="56"/>
      <c r="E440" s="57" t="str">
        <f aca="false">IF(AND($F440="",$G440=""),"",IF($G440="",$F440,HYPERLINK($G440,$F440)))</f>
        <v/>
      </c>
      <c r="H440" s="1" t="str">
        <f aca="false">IF($I440="","None Attached",IF(LEFT($I440,5)="https",HYPERLINK($I440,"Datasheet"),HYPERLINK(_xlfn.CONCAT("https://",$I440),"Datasheet")))</f>
        <v>None Attached</v>
      </c>
      <c r="M440" s="56"/>
      <c r="P440" s="58"/>
      <c r="Q440" s="1" t="n">
        <f aca="false">$M440-$N440</f>
        <v>0</v>
      </c>
      <c r="R440" s="56"/>
      <c r="T440" s="59" t="s">
        <v>15</v>
      </c>
      <c r="U440" s="1" t="n">
        <f aca="false">$S440-$R440</f>
        <v>0</v>
      </c>
      <c r="V440" s="1" t="n">
        <f aca="false">IF($T440="±",$Q440*2,$Q440)</f>
        <v>0</v>
      </c>
      <c r="W440" s="60" t="str">
        <f aca="false">IFERROR($U440/ABS($V440),"N/A")</f>
        <v>N/A</v>
      </c>
      <c r="X440" s="61" t="str">
        <f aca="false">IF(OR($W440="N/A",$R440="",$S440=""),"N/A",IF($W440&gt;=4,"Not Significant",IF($W440&gt;=2,"Semi-Significant","Significant")))</f>
        <v>N/A</v>
      </c>
      <c r="Z440" s="1" t="str">
        <f aca="false">IF($D440="Z540.1 w/data",0,"")</f>
        <v/>
      </c>
      <c r="AA440" s="1" t="e">
        <f aca="false">$Y440+$Q440+$Z440</f>
        <v>#VALUE!</v>
      </c>
      <c r="AB440" s="1" t="n">
        <f aca="false">$N440+$Q440</f>
        <v>0</v>
      </c>
      <c r="AC440" s="1" t="str">
        <f aca="false">IF($Y440="","",IF(AND($AA440&gt;=$R440,$AA440&lt;=$S440),"Pass","Fail"))</f>
        <v/>
      </c>
      <c r="AD440" s="1" t="str">
        <f aca="false">IF($Y440="","",IF($AA440&gt;$R440,"Pass","Fail"))</f>
        <v/>
      </c>
      <c r="AE440" s="1" t="str">
        <f aca="false">IF($Y440="","",IF($AA440&gt;=$R440,"Pass","Fail"))</f>
        <v/>
      </c>
      <c r="AF440" s="1" t="str">
        <f aca="false">IF($Y440="","",IF($AA440&lt;=$S440,"Pass","Fail"))</f>
        <v/>
      </c>
      <c r="AG440" s="1" t="str">
        <f aca="false">IF($Y440="","",IF($AA440&lt;$S440,"Pass","Fail"))</f>
        <v/>
      </c>
      <c r="AH440" s="23" t="str">
        <f aca="true">INDIRECT(CHOOSE(MATCH($T440,{"±","&gt;","≥","≤","&lt;"},0), "AC", "AD", "AE", "AF", "AG") &amp; ROW())</f>
        <v/>
      </c>
      <c r="AI440" s="56" t="str">
        <f aca="false">IF($X440="Not Significant","No Further Action Required",
IF($AH440="","",
IF(AND($AH440="Pass",$L440="0 - Passed "),"Analysis performed; no further action required.",
IF(AND($AH440="Fail",$L440="1 - Failed "),"Analysis performed; no further action required.",
IF(AND($AH440="Pass",$L440="2 - Limited In Use "),"Analysis performed; no further action required.",
IF(AND($AH440="Fail",$L440="3 - Adjusted "),"Analysis performed; no further action required.",
"Unit fails analysis; TSM determination required."))))))</f>
        <v/>
      </c>
      <c r="AJ440" s="58"/>
    </row>
    <row r="441" customFormat="false" ht="15" hidden="false" customHeight="false" outlineLevel="0" collapsed="false">
      <c r="A441" s="56"/>
      <c r="E441" s="57" t="str">
        <f aca="false">IF(AND($F441="",$G441=""),"",IF($G441="",$F441,HYPERLINK($G441,$F441)))</f>
        <v/>
      </c>
      <c r="H441" s="1" t="str">
        <f aca="false">IF($I441="","None Attached",IF(LEFT($I441,5)="https",HYPERLINK($I441,"Datasheet"),HYPERLINK(_xlfn.CONCAT("https://",$I441),"Datasheet")))</f>
        <v>None Attached</v>
      </c>
      <c r="M441" s="56"/>
      <c r="P441" s="58"/>
      <c r="Q441" s="1" t="n">
        <f aca="false">$M441-$N441</f>
        <v>0</v>
      </c>
      <c r="R441" s="56"/>
      <c r="T441" s="59" t="s">
        <v>15</v>
      </c>
      <c r="U441" s="1" t="n">
        <f aca="false">$S441-$R441</f>
        <v>0</v>
      </c>
      <c r="V441" s="1" t="n">
        <f aca="false">IF($T441="±",$Q441*2,$Q441)</f>
        <v>0</v>
      </c>
      <c r="W441" s="60" t="str">
        <f aca="false">IFERROR($U441/ABS($V441),"N/A")</f>
        <v>N/A</v>
      </c>
      <c r="X441" s="61" t="str">
        <f aca="false">IF(OR($W441="N/A",$R441="",$S441=""),"N/A",IF($W441&gt;=4,"Not Significant",IF($W441&gt;=2,"Semi-Significant","Significant")))</f>
        <v>N/A</v>
      </c>
      <c r="Z441" s="1" t="str">
        <f aca="false">IF($D441="Z540.1 w/data",0,"")</f>
        <v/>
      </c>
      <c r="AA441" s="1" t="e">
        <f aca="false">$Y441+$Q441+$Z441</f>
        <v>#VALUE!</v>
      </c>
      <c r="AB441" s="1" t="n">
        <f aca="false">$N441+$Q441</f>
        <v>0</v>
      </c>
      <c r="AC441" s="1" t="str">
        <f aca="false">IF($Y441="","",IF(AND($AA441&gt;=$R441,$AA441&lt;=$S441),"Pass","Fail"))</f>
        <v/>
      </c>
      <c r="AD441" s="1" t="str">
        <f aca="false">IF($Y441="","",IF($AA441&gt;$R441,"Pass","Fail"))</f>
        <v/>
      </c>
      <c r="AE441" s="1" t="str">
        <f aca="false">IF($Y441="","",IF($AA441&gt;=$R441,"Pass","Fail"))</f>
        <v/>
      </c>
      <c r="AF441" s="1" t="str">
        <f aca="false">IF($Y441="","",IF($AA441&lt;=$S441,"Pass","Fail"))</f>
        <v/>
      </c>
      <c r="AG441" s="1" t="str">
        <f aca="false">IF($Y441="","",IF($AA441&lt;$S441,"Pass","Fail"))</f>
        <v/>
      </c>
      <c r="AH441" s="23" t="str">
        <f aca="true">INDIRECT(CHOOSE(MATCH($T441,{"±","&gt;","≥","≤","&lt;"},0), "AC", "AD", "AE", "AF", "AG") &amp; ROW())</f>
        <v/>
      </c>
      <c r="AI441" s="56" t="str">
        <f aca="false">IF($X441="Not Significant","No Further Action Required",
IF($AH441="","",
IF(AND($AH441="Pass",$L441="0 - Passed "),"Analysis performed; no further action required.",
IF(AND($AH441="Fail",$L441="1 - Failed "),"Analysis performed; no further action required.",
IF(AND($AH441="Pass",$L441="2 - Limited In Use "),"Analysis performed; no further action required.",
IF(AND($AH441="Fail",$L441="3 - Adjusted "),"Analysis performed; no further action required.",
"Unit fails analysis; TSM determination required."))))))</f>
        <v/>
      </c>
      <c r="AJ441" s="58"/>
    </row>
    <row r="442" customFormat="false" ht="15" hidden="false" customHeight="false" outlineLevel="0" collapsed="false">
      <c r="A442" s="56"/>
      <c r="E442" s="57" t="str">
        <f aca="false">IF(AND($F442="",$G442=""),"",IF($G442="",$F442,HYPERLINK($G442,$F442)))</f>
        <v/>
      </c>
      <c r="H442" s="1" t="str">
        <f aca="false">IF($I442="","None Attached",IF(LEFT($I442,5)="https",HYPERLINK($I442,"Datasheet"),HYPERLINK(_xlfn.CONCAT("https://",$I442),"Datasheet")))</f>
        <v>None Attached</v>
      </c>
      <c r="M442" s="56"/>
      <c r="P442" s="58"/>
      <c r="Q442" s="1" t="n">
        <f aca="false">$M442-$N442</f>
        <v>0</v>
      </c>
      <c r="R442" s="56"/>
      <c r="T442" s="59" t="s">
        <v>15</v>
      </c>
      <c r="U442" s="1" t="n">
        <f aca="false">$S442-$R442</f>
        <v>0</v>
      </c>
      <c r="V442" s="1" t="n">
        <f aca="false">IF($T442="±",$Q442*2,$Q442)</f>
        <v>0</v>
      </c>
      <c r="W442" s="60" t="str">
        <f aca="false">IFERROR($U442/ABS($V442),"N/A")</f>
        <v>N/A</v>
      </c>
      <c r="X442" s="61" t="str">
        <f aca="false">IF(OR($W442="N/A",$R442="",$S442=""),"N/A",IF($W442&gt;=4,"Not Significant",IF($W442&gt;=2,"Semi-Significant","Significant")))</f>
        <v>N/A</v>
      </c>
      <c r="Z442" s="1" t="str">
        <f aca="false">IF($D442="Z540.1 w/data",0,"")</f>
        <v/>
      </c>
      <c r="AA442" s="1" t="e">
        <f aca="false">$Y442+$Q442+$Z442</f>
        <v>#VALUE!</v>
      </c>
      <c r="AB442" s="1" t="n">
        <f aca="false">$N442+$Q442</f>
        <v>0</v>
      </c>
      <c r="AC442" s="1" t="str">
        <f aca="false">IF($Y442="","",IF(AND($AA442&gt;=$R442,$AA442&lt;=$S442),"Pass","Fail"))</f>
        <v/>
      </c>
      <c r="AD442" s="1" t="str">
        <f aca="false">IF($Y442="","",IF($AA442&gt;$R442,"Pass","Fail"))</f>
        <v/>
      </c>
      <c r="AE442" s="1" t="str">
        <f aca="false">IF($Y442="","",IF($AA442&gt;=$R442,"Pass","Fail"))</f>
        <v/>
      </c>
      <c r="AF442" s="1" t="str">
        <f aca="false">IF($Y442="","",IF($AA442&lt;=$S442,"Pass","Fail"))</f>
        <v/>
      </c>
      <c r="AG442" s="1" t="str">
        <f aca="false">IF($Y442="","",IF($AA442&lt;$S442,"Pass","Fail"))</f>
        <v/>
      </c>
      <c r="AH442" s="23" t="str">
        <f aca="true">INDIRECT(CHOOSE(MATCH($T442,{"±","&gt;","≥","≤","&lt;"},0), "AC", "AD", "AE", "AF", "AG") &amp; ROW())</f>
        <v/>
      </c>
      <c r="AI442" s="56" t="str">
        <f aca="false">IF($X442="Not Significant","No Further Action Required",
IF($AH442="","",
IF(AND($AH442="Pass",$L442="0 - Passed "),"Analysis performed; no further action required.",
IF(AND($AH442="Fail",$L442="1 - Failed "),"Analysis performed; no further action required.",
IF(AND($AH442="Pass",$L442="2 - Limited In Use "),"Analysis performed; no further action required.",
IF(AND($AH442="Fail",$L442="3 - Adjusted "),"Analysis performed; no further action required.",
"Unit fails analysis; TSM determination required."))))))</f>
        <v/>
      </c>
      <c r="AJ442" s="58"/>
    </row>
    <row r="443" customFormat="false" ht="15" hidden="false" customHeight="false" outlineLevel="0" collapsed="false">
      <c r="A443" s="56"/>
      <c r="E443" s="57" t="str">
        <f aca="false">IF(AND($F443="",$G443=""),"",IF($G443="",$F443,HYPERLINK($G443,$F443)))</f>
        <v/>
      </c>
      <c r="H443" s="1" t="str">
        <f aca="false">IF($I443="","None Attached",IF(LEFT($I443,5)="https",HYPERLINK($I443,"Datasheet"),HYPERLINK(_xlfn.CONCAT("https://",$I443),"Datasheet")))</f>
        <v>None Attached</v>
      </c>
      <c r="M443" s="56"/>
      <c r="P443" s="58"/>
      <c r="Q443" s="1" t="n">
        <f aca="false">$M443-$N443</f>
        <v>0</v>
      </c>
      <c r="R443" s="56"/>
      <c r="T443" s="59" t="s">
        <v>15</v>
      </c>
      <c r="U443" s="1" t="n">
        <f aca="false">$S443-$R443</f>
        <v>0</v>
      </c>
      <c r="V443" s="1" t="n">
        <f aca="false">IF($T443="±",$Q443*2,$Q443)</f>
        <v>0</v>
      </c>
      <c r="W443" s="60" t="str">
        <f aca="false">IFERROR($U443/ABS($V443),"N/A")</f>
        <v>N/A</v>
      </c>
      <c r="X443" s="61" t="str">
        <f aca="false">IF(OR($W443="N/A",$R443="",$S443=""),"N/A",IF($W443&gt;=4,"Not Significant",IF($W443&gt;=2,"Semi-Significant","Significant")))</f>
        <v>N/A</v>
      </c>
      <c r="Z443" s="1" t="str">
        <f aca="false">IF($D443="Z540.1 w/data",0,"")</f>
        <v/>
      </c>
      <c r="AA443" s="1" t="e">
        <f aca="false">$Y443+$Q443+$Z443</f>
        <v>#VALUE!</v>
      </c>
      <c r="AB443" s="1" t="n">
        <f aca="false">$N443+$Q443</f>
        <v>0</v>
      </c>
      <c r="AC443" s="1" t="str">
        <f aca="false">IF($Y443="","",IF(AND($AA443&gt;=$R443,$AA443&lt;=$S443),"Pass","Fail"))</f>
        <v/>
      </c>
      <c r="AD443" s="1" t="str">
        <f aca="false">IF($Y443="","",IF($AA443&gt;$R443,"Pass","Fail"))</f>
        <v/>
      </c>
      <c r="AE443" s="1" t="str">
        <f aca="false">IF($Y443="","",IF($AA443&gt;=$R443,"Pass","Fail"))</f>
        <v/>
      </c>
      <c r="AF443" s="1" t="str">
        <f aca="false">IF($Y443="","",IF($AA443&lt;=$S443,"Pass","Fail"))</f>
        <v/>
      </c>
      <c r="AG443" s="1" t="str">
        <f aca="false">IF($Y443="","",IF($AA443&lt;$S443,"Pass","Fail"))</f>
        <v/>
      </c>
      <c r="AH443" s="23" t="str">
        <f aca="true">INDIRECT(CHOOSE(MATCH($T443,{"±","&gt;","≥","≤","&lt;"},0), "AC", "AD", "AE", "AF", "AG") &amp; ROW())</f>
        <v/>
      </c>
      <c r="AI443" s="56" t="str">
        <f aca="false">IF($X443="Not Significant","No Further Action Required",
IF($AH443="","",
IF(AND($AH443="Pass",$L443="0 - Passed "),"Analysis performed; no further action required.",
IF(AND($AH443="Fail",$L443="1 - Failed "),"Analysis performed; no further action required.",
IF(AND($AH443="Pass",$L443="2 - Limited In Use "),"Analysis performed; no further action required.",
IF(AND($AH443="Fail",$L443="3 - Adjusted "),"Analysis performed; no further action required.",
"Unit fails analysis; TSM determination required."))))))</f>
        <v/>
      </c>
      <c r="AJ443" s="58"/>
    </row>
    <row r="444" customFormat="false" ht="15" hidden="false" customHeight="false" outlineLevel="0" collapsed="false">
      <c r="A444" s="56"/>
      <c r="E444" s="57" t="str">
        <f aca="false">IF(AND($F444="",$G444=""),"",IF($G444="",$F444,HYPERLINK($G444,$F444)))</f>
        <v/>
      </c>
      <c r="H444" s="1" t="str">
        <f aca="false">IF($I444="","None Attached",IF(LEFT($I444,5)="https",HYPERLINK($I444,"Datasheet"),HYPERLINK(_xlfn.CONCAT("https://",$I444),"Datasheet")))</f>
        <v>None Attached</v>
      </c>
      <c r="M444" s="56"/>
      <c r="P444" s="58"/>
      <c r="Q444" s="1" t="n">
        <f aca="false">$M444-$N444</f>
        <v>0</v>
      </c>
      <c r="R444" s="56"/>
      <c r="T444" s="59" t="s">
        <v>15</v>
      </c>
      <c r="U444" s="1" t="n">
        <f aca="false">$S444-$R444</f>
        <v>0</v>
      </c>
      <c r="V444" s="1" t="n">
        <f aca="false">IF($T444="±",$Q444*2,$Q444)</f>
        <v>0</v>
      </c>
      <c r="W444" s="60" t="str">
        <f aca="false">IFERROR($U444/ABS($V444),"N/A")</f>
        <v>N/A</v>
      </c>
      <c r="X444" s="61" t="str">
        <f aca="false">IF(OR($W444="N/A",$R444="",$S444=""),"N/A",IF($W444&gt;=4,"Not Significant",IF($W444&gt;=2,"Semi-Significant","Significant")))</f>
        <v>N/A</v>
      </c>
      <c r="Z444" s="1" t="str">
        <f aca="false">IF($D444="Z540.1 w/data",0,"")</f>
        <v/>
      </c>
      <c r="AA444" s="1" t="e">
        <f aca="false">$Y444+$Q444+$Z444</f>
        <v>#VALUE!</v>
      </c>
      <c r="AB444" s="1" t="n">
        <f aca="false">$N444+$Q444</f>
        <v>0</v>
      </c>
      <c r="AC444" s="1" t="str">
        <f aca="false">IF($Y444="","",IF(AND($AA444&gt;=$R444,$AA444&lt;=$S444),"Pass","Fail"))</f>
        <v/>
      </c>
      <c r="AD444" s="1" t="str">
        <f aca="false">IF($Y444="","",IF($AA444&gt;$R444,"Pass","Fail"))</f>
        <v/>
      </c>
      <c r="AE444" s="1" t="str">
        <f aca="false">IF($Y444="","",IF($AA444&gt;=$R444,"Pass","Fail"))</f>
        <v/>
      </c>
      <c r="AF444" s="1" t="str">
        <f aca="false">IF($Y444="","",IF($AA444&lt;=$S444,"Pass","Fail"))</f>
        <v/>
      </c>
      <c r="AG444" s="1" t="str">
        <f aca="false">IF($Y444="","",IF($AA444&lt;$S444,"Pass","Fail"))</f>
        <v/>
      </c>
      <c r="AH444" s="23" t="str">
        <f aca="true">INDIRECT(CHOOSE(MATCH($T444,{"±","&gt;","≥","≤","&lt;"},0), "AC", "AD", "AE", "AF", "AG") &amp; ROW())</f>
        <v/>
      </c>
      <c r="AI444" s="56" t="str">
        <f aca="false">IF($X444="Not Significant","No Further Action Required",
IF($AH444="","",
IF(AND($AH444="Pass",$L444="0 - Passed "),"Analysis performed; no further action required.",
IF(AND($AH444="Fail",$L444="1 - Failed "),"Analysis performed; no further action required.",
IF(AND($AH444="Pass",$L444="2 - Limited In Use "),"Analysis performed; no further action required.",
IF(AND($AH444="Fail",$L444="3 - Adjusted "),"Analysis performed; no further action required.",
"Unit fails analysis; TSM determination required."))))))</f>
        <v/>
      </c>
      <c r="AJ444" s="58"/>
    </row>
    <row r="445" customFormat="false" ht="15" hidden="false" customHeight="false" outlineLevel="0" collapsed="false">
      <c r="A445" s="56"/>
      <c r="E445" s="57" t="str">
        <f aca="false">IF(AND($F445="",$G445=""),"",IF($G445="",$F445,HYPERLINK($G445,$F445)))</f>
        <v/>
      </c>
      <c r="H445" s="1" t="str">
        <f aca="false">IF($I445="","None Attached",IF(LEFT($I445,5)="https",HYPERLINK($I445,"Datasheet"),HYPERLINK(_xlfn.CONCAT("https://",$I445),"Datasheet")))</f>
        <v>None Attached</v>
      </c>
      <c r="M445" s="56"/>
      <c r="P445" s="58"/>
      <c r="Q445" s="1" t="n">
        <f aca="false">$M445-$N445</f>
        <v>0</v>
      </c>
      <c r="R445" s="56"/>
      <c r="T445" s="59" t="s">
        <v>15</v>
      </c>
      <c r="U445" s="1" t="n">
        <f aca="false">$S445-$R445</f>
        <v>0</v>
      </c>
      <c r="V445" s="1" t="n">
        <f aca="false">IF($T445="±",$Q445*2,$Q445)</f>
        <v>0</v>
      </c>
      <c r="W445" s="60" t="str">
        <f aca="false">IFERROR($U445/ABS($V445),"N/A")</f>
        <v>N/A</v>
      </c>
      <c r="X445" s="61" t="str">
        <f aca="false">IF(OR($W445="N/A",$R445="",$S445=""),"N/A",IF($W445&gt;=4,"Not Significant",IF($W445&gt;=2,"Semi-Significant","Significant")))</f>
        <v>N/A</v>
      </c>
      <c r="Z445" s="1" t="str">
        <f aca="false">IF($D445="Z540.1 w/data",0,"")</f>
        <v/>
      </c>
      <c r="AA445" s="1" t="e">
        <f aca="false">$Y445+$Q445+$Z445</f>
        <v>#VALUE!</v>
      </c>
      <c r="AB445" s="1" t="n">
        <f aca="false">$N445+$Q445</f>
        <v>0</v>
      </c>
      <c r="AC445" s="1" t="str">
        <f aca="false">IF($Y445="","",IF(AND($AA445&gt;=$R445,$AA445&lt;=$S445),"Pass","Fail"))</f>
        <v/>
      </c>
      <c r="AD445" s="1" t="str">
        <f aca="false">IF($Y445="","",IF($AA445&gt;$R445,"Pass","Fail"))</f>
        <v/>
      </c>
      <c r="AE445" s="1" t="str">
        <f aca="false">IF($Y445="","",IF($AA445&gt;=$R445,"Pass","Fail"))</f>
        <v/>
      </c>
      <c r="AF445" s="1" t="str">
        <f aca="false">IF($Y445="","",IF($AA445&lt;=$S445,"Pass","Fail"))</f>
        <v/>
      </c>
      <c r="AG445" s="1" t="str">
        <f aca="false">IF($Y445="","",IF($AA445&lt;$S445,"Pass","Fail"))</f>
        <v/>
      </c>
      <c r="AH445" s="23" t="str">
        <f aca="true">INDIRECT(CHOOSE(MATCH($T445,{"±","&gt;","≥","≤","&lt;"},0), "AC", "AD", "AE", "AF", "AG") &amp; ROW())</f>
        <v/>
      </c>
      <c r="AI445" s="56" t="str">
        <f aca="false">IF($X445="Not Significant","No Further Action Required",
IF($AH445="","",
IF(AND($AH445="Pass",$L445="0 - Passed "),"Analysis performed; no further action required.",
IF(AND($AH445="Fail",$L445="1 - Failed "),"Analysis performed; no further action required.",
IF(AND($AH445="Pass",$L445="2 - Limited In Use "),"Analysis performed; no further action required.",
IF(AND($AH445="Fail",$L445="3 - Adjusted "),"Analysis performed; no further action required.",
"Unit fails analysis; TSM determination required."))))))</f>
        <v/>
      </c>
      <c r="AJ445" s="58"/>
    </row>
    <row r="446" customFormat="false" ht="15" hidden="false" customHeight="false" outlineLevel="0" collapsed="false">
      <c r="A446" s="56"/>
      <c r="E446" s="57" t="str">
        <f aca="false">IF(AND($F446="",$G446=""),"",IF($G446="",$F446,HYPERLINK($G446,$F446)))</f>
        <v/>
      </c>
      <c r="H446" s="1" t="str">
        <f aca="false">IF($I446="","None Attached",IF(LEFT($I446,5)="https",HYPERLINK($I446,"Datasheet"),HYPERLINK(_xlfn.CONCAT("https://",$I446),"Datasheet")))</f>
        <v>None Attached</v>
      </c>
      <c r="M446" s="56"/>
      <c r="P446" s="58"/>
      <c r="Q446" s="1" t="n">
        <f aca="false">$M446-$N446</f>
        <v>0</v>
      </c>
      <c r="R446" s="56"/>
      <c r="T446" s="59" t="s">
        <v>15</v>
      </c>
      <c r="U446" s="1" t="n">
        <f aca="false">$S446-$R446</f>
        <v>0</v>
      </c>
      <c r="V446" s="1" t="n">
        <f aca="false">IF($T446="±",$Q446*2,$Q446)</f>
        <v>0</v>
      </c>
      <c r="W446" s="60" t="str">
        <f aca="false">IFERROR($U446/ABS($V446),"N/A")</f>
        <v>N/A</v>
      </c>
      <c r="X446" s="61" t="str">
        <f aca="false">IF(OR($W446="N/A",$R446="",$S446=""),"N/A",IF($W446&gt;=4,"Not Significant",IF($W446&gt;=2,"Semi-Significant","Significant")))</f>
        <v>N/A</v>
      </c>
      <c r="Z446" s="1" t="str">
        <f aca="false">IF($D446="Z540.1 w/data",0,"")</f>
        <v/>
      </c>
      <c r="AA446" s="1" t="e">
        <f aca="false">$Y446+$Q446+$Z446</f>
        <v>#VALUE!</v>
      </c>
      <c r="AB446" s="1" t="n">
        <f aca="false">$N446+$Q446</f>
        <v>0</v>
      </c>
      <c r="AC446" s="1" t="str">
        <f aca="false">IF($Y446="","",IF(AND($AA446&gt;=$R446,$AA446&lt;=$S446),"Pass","Fail"))</f>
        <v/>
      </c>
      <c r="AD446" s="1" t="str">
        <f aca="false">IF($Y446="","",IF($AA446&gt;$R446,"Pass","Fail"))</f>
        <v/>
      </c>
      <c r="AE446" s="1" t="str">
        <f aca="false">IF($Y446="","",IF($AA446&gt;=$R446,"Pass","Fail"))</f>
        <v/>
      </c>
      <c r="AF446" s="1" t="str">
        <f aca="false">IF($Y446="","",IF($AA446&lt;=$S446,"Pass","Fail"))</f>
        <v/>
      </c>
      <c r="AG446" s="1" t="str">
        <f aca="false">IF($Y446="","",IF($AA446&lt;$S446,"Pass","Fail"))</f>
        <v/>
      </c>
      <c r="AH446" s="23" t="str">
        <f aca="true">INDIRECT(CHOOSE(MATCH($T446,{"±","&gt;","≥","≤","&lt;"},0), "AC", "AD", "AE", "AF", "AG") &amp; ROW())</f>
        <v/>
      </c>
      <c r="AI446" s="56" t="str">
        <f aca="false">IF($X446="Not Significant","No Further Action Required",
IF($AH446="","",
IF(AND($AH446="Pass",$L446="0 - Passed "),"Analysis performed; no further action required.",
IF(AND($AH446="Fail",$L446="1 - Failed "),"Analysis performed; no further action required.",
IF(AND($AH446="Pass",$L446="2 - Limited In Use "),"Analysis performed; no further action required.",
IF(AND($AH446="Fail",$L446="3 - Adjusted "),"Analysis performed; no further action required.",
"Unit fails analysis; TSM determination required."))))))</f>
        <v/>
      </c>
      <c r="AJ446" s="58"/>
    </row>
    <row r="447" customFormat="false" ht="15" hidden="false" customHeight="false" outlineLevel="0" collapsed="false">
      <c r="A447" s="56"/>
      <c r="E447" s="57" t="str">
        <f aca="false">IF(AND($F447="",$G447=""),"",IF($G447="",$F447,HYPERLINK($G447,$F447)))</f>
        <v/>
      </c>
      <c r="H447" s="1" t="str">
        <f aca="false">IF($I447="","None Attached",IF(LEFT($I447,5)="https",HYPERLINK($I447,"Datasheet"),HYPERLINK(_xlfn.CONCAT("https://",$I447),"Datasheet")))</f>
        <v>None Attached</v>
      </c>
      <c r="M447" s="56"/>
      <c r="P447" s="58"/>
      <c r="Q447" s="1" t="n">
        <f aca="false">$M447-$N447</f>
        <v>0</v>
      </c>
      <c r="R447" s="56"/>
      <c r="T447" s="59" t="s">
        <v>15</v>
      </c>
      <c r="U447" s="1" t="n">
        <f aca="false">$S447-$R447</f>
        <v>0</v>
      </c>
      <c r="V447" s="1" t="n">
        <f aca="false">IF($T447="±",$Q447*2,$Q447)</f>
        <v>0</v>
      </c>
      <c r="W447" s="60" t="str">
        <f aca="false">IFERROR($U447/ABS($V447),"N/A")</f>
        <v>N/A</v>
      </c>
      <c r="X447" s="61" t="str">
        <f aca="false">IF(OR($W447="N/A",$R447="",$S447=""),"N/A",IF($W447&gt;=4,"Not Significant",IF($W447&gt;=2,"Semi-Significant","Significant")))</f>
        <v>N/A</v>
      </c>
      <c r="Z447" s="1" t="str">
        <f aca="false">IF($D447="Z540.1 w/data",0,"")</f>
        <v/>
      </c>
      <c r="AA447" s="1" t="e">
        <f aca="false">$Y447+$Q447+$Z447</f>
        <v>#VALUE!</v>
      </c>
      <c r="AB447" s="1" t="n">
        <f aca="false">$N447+$Q447</f>
        <v>0</v>
      </c>
      <c r="AC447" s="1" t="str">
        <f aca="false">IF($Y447="","",IF(AND($AA447&gt;=$R447,$AA447&lt;=$S447),"Pass","Fail"))</f>
        <v/>
      </c>
      <c r="AD447" s="1" t="str">
        <f aca="false">IF($Y447="","",IF($AA447&gt;$R447,"Pass","Fail"))</f>
        <v/>
      </c>
      <c r="AE447" s="1" t="str">
        <f aca="false">IF($Y447="","",IF($AA447&gt;=$R447,"Pass","Fail"))</f>
        <v/>
      </c>
      <c r="AF447" s="1" t="str">
        <f aca="false">IF($Y447="","",IF($AA447&lt;=$S447,"Pass","Fail"))</f>
        <v/>
      </c>
      <c r="AG447" s="1" t="str">
        <f aca="false">IF($Y447="","",IF($AA447&lt;$S447,"Pass","Fail"))</f>
        <v/>
      </c>
      <c r="AH447" s="23" t="str">
        <f aca="true">INDIRECT(CHOOSE(MATCH($T447,{"±","&gt;","≥","≤","&lt;"},0), "AC", "AD", "AE", "AF", "AG") &amp; ROW())</f>
        <v/>
      </c>
      <c r="AI447" s="56" t="str">
        <f aca="false">IF($X447="Not Significant","No Further Action Required",
IF($AH447="","",
IF(AND($AH447="Pass",$L447="0 - Passed "),"Analysis performed; no further action required.",
IF(AND($AH447="Fail",$L447="1 - Failed "),"Analysis performed; no further action required.",
IF(AND($AH447="Pass",$L447="2 - Limited In Use "),"Analysis performed; no further action required.",
IF(AND($AH447="Fail",$L447="3 - Adjusted "),"Analysis performed; no further action required.",
"Unit fails analysis; TSM determination required."))))))</f>
        <v/>
      </c>
      <c r="AJ447" s="58"/>
    </row>
    <row r="448" customFormat="false" ht="15" hidden="false" customHeight="false" outlineLevel="0" collapsed="false">
      <c r="A448" s="56"/>
      <c r="E448" s="57" t="str">
        <f aca="false">IF(AND($F448="",$G448=""),"",IF($G448="",$F448,HYPERLINK($G448,$F448)))</f>
        <v/>
      </c>
      <c r="H448" s="1" t="str">
        <f aca="false">IF($I448="","None Attached",IF(LEFT($I448,5)="https",HYPERLINK($I448,"Datasheet"),HYPERLINK(_xlfn.CONCAT("https://",$I448),"Datasheet")))</f>
        <v>None Attached</v>
      </c>
      <c r="M448" s="56"/>
      <c r="P448" s="58"/>
      <c r="Q448" s="1" t="n">
        <f aca="false">$M448-$N448</f>
        <v>0</v>
      </c>
      <c r="R448" s="56"/>
      <c r="T448" s="59" t="s">
        <v>15</v>
      </c>
      <c r="U448" s="1" t="n">
        <f aca="false">$S448-$R448</f>
        <v>0</v>
      </c>
      <c r="V448" s="1" t="n">
        <f aca="false">IF($T448="±",$Q448*2,$Q448)</f>
        <v>0</v>
      </c>
      <c r="W448" s="60" t="str">
        <f aca="false">IFERROR($U448/ABS($V448),"N/A")</f>
        <v>N/A</v>
      </c>
      <c r="X448" s="61" t="str">
        <f aca="false">IF(OR($W448="N/A",$R448="",$S448=""),"N/A",IF($W448&gt;=4,"Not Significant",IF($W448&gt;=2,"Semi-Significant","Significant")))</f>
        <v>N/A</v>
      </c>
      <c r="Z448" s="1" t="str">
        <f aca="false">IF($D448="Z540.1 w/data",0,"")</f>
        <v/>
      </c>
      <c r="AA448" s="1" t="e">
        <f aca="false">$Y448+$Q448+$Z448</f>
        <v>#VALUE!</v>
      </c>
      <c r="AB448" s="1" t="n">
        <f aca="false">$N448+$Q448</f>
        <v>0</v>
      </c>
      <c r="AC448" s="1" t="str">
        <f aca="false">IF($Y448="","",IF(AND($AA448&gt;=$R448,$AA448&lt;=$S448),"Pass","Fail"))</f>
        <v/>
      </c>
      <c r="AD448" s="1" t="str">
        <f aca="false">IF($Y448="","",IF($AA448&gt;$R448,"Pass","Fail"))</f>
        <v/>
      </c>
      <c r="AE448" s="1" t="str">
        <f aca="false">IF($Y448="","",IF($AA448&gt;=$R448,"Pass","Fail"))</f>
        <v/>
      </c>
      <c r="AF448" s="1" t="str">
        <f aca="false">IF($Y448="","",IF($AA448&lt;=$S448,"Pass","Fail"))</f>
        <v/>
      </c>
      <c r="AG448" s="1" t="str">
        <f aca="false">IF($Y448="","",IF($AA448&lt;$S448,"Pass","Fail"))</f>
        <v/>
      </c>
      <c r="AH448" s="23" t="str">
        <f aca="true">INDIRECT(CHOOSE(MATCH($T448,{"±","&gt;","≥","≤","&lt;"},0), "AC", "AD", "AE", "AF", "AG") &amp; ROW())</f>
        <v/>
      </c>
      <c r="AI448" s="56" t="str">
        <f aca="false">IF($X448="Not Significant","No Further Action Required",
IF($AH448="","",
IF(AND($AH448="Pass",$L448="0 - Passed "),"Analysis performed; no further action required.",
IF(AND($AH448="Fail",$L448="1 - Failed "),"Analysis performed; no further action required.",
IF(AND($AH448="Pass",$L448="2 - Limited In Use "),"Analysis performed; no further action required.",
IF(AND($AH448="Fail",$L448="3 - Adjusted "),"Analysis performed; no further action required.",
"Unit fails analysis; TSM determination required."))))))</f>
        <v/>
      </c>
      <c r="AJ448" s="58"/>
    </row>
    <row r="449" customFormat="false" ht="15" hidden="false" customHeight="false" outlineLevel="0" collapsed="false">
      <c r="A449" s="56"/>
      <c r="E449" s="57" t="str">
        <f aca="false">IF(AND($F449="",$G449=""),"",IF($G449="",$F449,HYPERLINK($G449,$F449)))</f>
        <v/>
      </c>
      <c r="H449" s="1" t="str">
        <f aca="false">IF($I449="","None Attached",IF(LEFT($I449,5)="https",HYPERLINK($I449,"Datasheet"),HYPERLINK(_xlfn.CONCAT("https://",$I449),"Datasheet")))</f>
        <v>None Attached</v>
      </c>
      <c r="M449" s="56"/>
      <c r="P449" s="58"/>
      <c r="Q449" s="1" t="n">
        <f aca="false">$M449-$N449</f>
        <v>0</v>
      </c>
      <c r="R449" s="56"/>
      <c r="T449" s="59" t="s">
        <v>15</v>
      </c>
      <c r="U449" s="1" t="n">
        <f aca="false">$S449-$R449</f>
        <v>0</v>
      </c>
      <c r="V449" s="1" t="n">
        <f aca="false">IF($T449="±",$Q449*2,$Q449)</f>
        <v>0</v>
      </c>
      <c r="W449" s="60" t="str">
        <f aca="false">IFERROR($U449/ABS($V449),"N/A")</f>
        <v>N/A</v>
      </c>
      <c r="X449" s="61" t="str">
        <f aca="false">IF(OR($W449="N/A",$R449="",$S449=""),"N/A",IF($W449&gt;=4,"Not Significant",IF($W449&gt;=2,"Semi-Significant","Significant")))</f>
        <v>N/A</v>
      </c>
      <c r="Z449" s="1" t="str">
        <f aca="false">IF($D449="Z540.1 w/data",0,"")</f>
        <v/>
      </c>
      <c r="AA449" s="1" t="e">
        <f aca="false">$Y449+$Q449+$Z449</f>
        <v>#VALUE!</v>
      </c>
      <c r="AB449" s="1" t="n">
        <f aca="false">$N449+$Q449</f>
        <v>0</v>
      </c>
      <c r="AC449" s="1" t="str">
        <f aca="false">IF($Y449="","",IF(AND($AA449&gt;=$R449,$AA449&lt;=$S449),"Pass","Fail"))</f>
        <v/>
      </c>
      <c r="AD449" s="1" t="str">
        <f aca="false">IF($Y449="","",IF($AA449&gt;$R449,"Pass","Fail"))</f>
        <v/>
      </c>
      <c r="AE449" s="1" t="str">
        <f aca="false">IF($Y449="","",IF($AA449&gt;=$R449,"Pass","Fail"))</f>
        <v/>
      </c>
      <c r="AF449" s="1" t="str">
        <f aca="false">IF($Y449="","",IF($AA449&lt;=$S449,"Pass","Fail"))</f>
        <v/>
      </c>
      <c r="AG449" s="1" t="str">
        <f aca="false">IF($Y449="","",IF($AA449&lt;$S449,"Pass","Fail"))</f>
        <v/>
      </c>
      <c r="AH449" s="23" t="str">
        <f aca="true">INDIRECT(CHOOSE(MATCH($T449,{"±","&gt;","≥","≤","&lt;"},0), "AC", "AD", "AE", "AF", "AG") &amp; ROW())</f>
        <v/>
      </c>
      <c r="AI449" s="56" t="str">
        <f aca="false">IF($X449="Not Significant","No Further Action Required",
IF($AH449="","",
IF(AND($AH449="Pass",$L449="0 - Passed "),"Analysis performed; no further action required.",
IF(AND($AH449="Fail",$L449="1 - Failed "),"Analysis performed; no further action required.",
IF(AND($AH449="Pass",$L449="2 - Limited In Use "),"Analysis performed; no further action required.",
IF(AND($AH449="Fail",$L449="3 - Adjusted "),"Analysis performed; no further action required.",
"Unit fails analysis; TSM determination required."))))))</f>
        <v/>
      </c>
      <c r="AJ449" s="58"/>
    </row>
    <row r="450" customFormat="false" ht="15" hidden="false" customHeight="false" outlineLevel="0" collapsed="false">
      <c r="A450" s="56"/>
      <c r="E450" s="57" t="str">
        <f aca="false">IF(AND($F450="",$G450=""),"",IF($G450="",$F450,HYPERLINK($G450,$F450)))</f>
        <v/>
      </c>
      <c r="H450" s="1" t="str">
        <f aca="false">IF($I450="","None Attached",IF(LEFT($I450,5)="https",HYPERLINK($I450,"Datasheet"),HYPERLINK(_xlfn.CONCAT("https://",$I450),"Datasheet")))</f>
        <v>None Attached</v>
      </c>
      <c r="M450" s="56"/>
      <c r="P450" s="58"/>
      <c r="Q450" s="1" t="n">
        <f aca="false">$M450-$N450</f>
        <v>0</v>
      </c>
      <c r="R450" s="56"/>
      <c r="T450" s="59" t="s">
        <v>15</v>
      </c>
      <c r="U450" s="1" t="n">
        <f aca="false">$S450-$R450</f>
        <v>0</v>
      </c>
      <c r="V450" s="1" t="n">
        <f aca="false">IF($T450="±",$Q450*2,$Q450)</f>
        <v>0</v>
      </c>
      <c r="W450" s="60" t="str">
        <f aca="false">IFERROR($U450/ABS($V450),"N/A")</f>
        <v>N/A</v>
      </c>
      <c r="X450" s="61" t="str">
        <f aca="false">IF(OR($W450="N/A",$R450="",$S450=""),"N/A",IF($W450&gt;=4,"Not Significant",IF($W450&gt;=2,"Semi-Significant","Significant")))</f>
        <v>N/A</v>
      </c>
      <c r="Z450" s="1" t="str">
        <f aca="false">IF($D450="Z540.1 w/data",0,"")</f>
        <v/>
      </c>
      <c r="AA450" s="1" t="e">
        <f aca="false">$Y450+$Q450+$Z450</f>
        <v>#VALUE!</v>
      </c>
      <c r="AB450" s="1" t="n">
        <f aca="false">$N450+$Q450</f>
        <v>0</v>
      </c>
      <c r="AC450" s="1" t="str">
        <f aca="false">IF($Y450="","",IF(AND($AA450&gt;=$R450,$AA450&lt;=$S450),"Pass","Fail"))</f>
        <v/>
      </c>
      <c r="AD450" s="1" t="str">
        <f aca="false">IF($Y450="","",IF($AA450&gt;$R450,"Pass","Fail"))</f>
        <v/>
      </c>
      <c r="AE450" s="1" t="str">
        <f aca="false">IF($Y450="","",IF($AA450&gt;=$R450,"Pass","Fail"))</f>
        <v/>
      </c>
      <c r="AF450" s="1" t="str">
        <f aca="false">IF($Y450="","",IF($AA450&lt;=$S450,"Pass","Fail"))</f>
        <v/>
      </c>
      <c r="AG450" s="1" t="str">
        <f aca="false">IF($Y450="","",IF($AA450&lt;$S450,"Pass","Fail"))</f>
        <v/>
      </c>
      <c r="AH450" s="23" t="str">
        <f aca="true">INDIRECT(CHOOSE(MATCH($T450,{"±","&gt;","≥","≤","&lt;"},0), "AC", "AD", "AE", "AF", "AG") &amp; ROW())</f>
        <v/>
      </c>
      <c r="AI450" s="56" t="str">
        <f aca="false">IF($X450="Not Significant","No Further Action Required",
IF($AH450="","",
IF(AND($AH450="Pass",$L450="0 - Passed "),"Analysis performed; no further action required.",
IF(AND($AH450="Fail",$L450="1 - Failed "),"Analysis performed; no further action required.",
IF(AND($AH450="Pass",$L450="2 - Limited In Use "),"Analysis performed; no further action required.",
IF(AND($AH450="Fail",$L450="3 - Adjusted "),"Analysis performed; no further action required.",
"Unit fails analysis; TSM determination required."))))))</f>
        <v/>
      </c>
      <c r="AJ450" s="58"/>
    </row>
    <row r="451" customFormat="false" ht="15" hidden="false" customHeight="false" outlineLevel="0" collapsed="false">
      <c r="A451" s="56"/>
      <c r="E451" s="57" t="str">
        <f aca="false">IF(AND($F451="",$G451=""),"",IF($G451="",$F451,HYPERLINK($G451,$F451)))</f>
        <v/>
      </c>
      <c r="H451" s="1" t="str">
        <f aca="false">IF($I451="","None Attached",IF(LEFT($I451,5)="https",HYPERLINK($I451,"Datasheet"),HYPERLINK(_xlfn.CONCAT("https://",$I451),"Datasheet")))</f>
        <v>None Attached</v>
      </c>
      <c r="M451" s="56"/>
      <c r="P451" s="58"/>
      <c r="Q451" s="1" t="n">
        <f aca="false">$M451-$N451</f>
        <v>0</v>
      </c>
      <c r="R451" s="56"/>
      <c r="T451" s="59" t="s">
        <v>15</v>
      </c>
      <c r="U451" s="1" t="n">
        <f aca="false">$S451-$R451</f>
        <v>0</v>
      </c>
      <c r="V451" s="1" t="n">
        <f aca="false">IF($T451="±",$Q451*2,$Q451)</f>
        <v>0</v>
      </c>
      <c r="W451" s="60" t="str">
        <f aca="false">IFERROR($U451/ABS($V451),"N/A")</f>
        <v>N/A</v>
      </c>
      <c r="X451" s="61" t="str">
        <f aca="false">IF(OR($W451="N/A",$R451="",$S451=""),"N/A",IF($W451&gt;=4,"Not Significant",IF($W451&gt;=2,"Semi-Significant","Significant")))</f>
        <v>N/A</v>
      </c>
      <c r="Z451" s="1" t="str">
        <f aca="false">IF($D451="Z540.1 w/data",0,"")</f>
        <v/>
      </c>
      <c r="AA451" s="1" t="e">
        <f aca="false">$Y451+$Q451+$Z451</f>
        <v>#VALUE!</v>
      </c>
      <c r="AB451" s="1" t="n">
        <f aca="false">$N451+$Q451</f>
        <v>0</v>
      </c>
      <c r="AC451" s="1" t="str">
        <f aca="false">IF($Y451="","",IF(AND($AA451&gt;=$R451,$AA451&lt;=$S451),"Pass","Fail"))</f>
        <v/>
      </c>
      <c r="AD451" s="1" t="str">
        <f aca="false">IF($Y451="","",IF($AA451&gt;$R451,"Pass","Fail"))</f>
        <v/>
      </c>
      <c r="AE451" s="1" t="str">
        <f aca="false">IF($Y451="","",IF($AA451&gt;=$R451,"Pass","Fail"))</f>
        <v/>
      </c>
      <c r="AF451" s="1" t="str">
        <f aca="false">IF($Y451="","",IF($AA451&lt;=$S451,"Pass","Fail"))</f>
        <v/>
      </c>
      <c r="AG451" s="1" t="str">
        <f aca="false">IF($Y451="","",IF($AA451&lt;$S451,"Pass","Fail"))</f>
        <v/>
      </c>
      <c r="AH451" s="23" t="str">
        <f aca="true">INDIRECT(CHOOSE(MATCH($T451,{"±","&gt;","≥","≤","&lt;"},0), "AC", "AD", "AE", "AF", "AG") &amp; ROW())</f>
        <v/>
      </c>
      <c r="AI451" s="56" t="str">
        <f aca="false">IF($X451="Not Significant","No Further Action Required",
IF($AH451="","",
IF(AND($AH451="Pass",$L451="0 - Passed "),"Analysis performed; no further action required.",
IF(AND($AH451="Fail",$L451="1 - Failed "),"Analysis performed; no further action required.",
IF(AND($AH451="Pass",$L451="2 - Limited In Use "),"Analysis performed; no further action required.",
IF(AND($AH451="Fail",$L451="3 - Adjusted "),"Analysis performed; no further action required.",
"Unit fails analysis; TSM determination required."))))))</f>
        <v/>
      </c>
      <c r="AJ451" s="58"/>
    </row>
    <row r="452" customFormat="false" ht="15" hidden="false" customHeight="false" outlineLevel="0" collapsed="false">
      <c r="A452" s="56"/>
      <c r="E452" s="57" t="str">
        <f aca="false">IF(AND($F452="",$G452=""),"",IF($G452="",$F452,HYPERLINK($G452,$F452)))</f>
        <v/>
      </c>
      <c r="H452" s="1" t="str">
        <f aca="false">IF($I452="","None Attached",IF(LEFT($I452,5)="https",HYPERLINK($I452,"Datasheet"),HYPERLINK(_xlfn.CONCAT("https://",$I452),"Datasheet")))</f>
        <v>None Attached</v>
      </c>
      <c r="M452" s="56"/>
      <c r="P452" s="58"/>
      <c r="Q452" s="1" t="n">
        <f aca="false">$M452-$N452</f>
        <v>0</v>
      </c>
      <c r="R452" s="56"/>
      <c r="T452" s="59" t="s">
        <v>15</v>
      </c>
      <c r="U452" s="1" t="n">
        <f aca="false">$S452-$R452</f>
        <v>0</v>
      </c>
      <c r="V452" s="1" t="n">
        <f aca="false">IF($T452="±",$Q452*2,$Q452)</f>
        <v>0</v>
      </c>
      <c r="W452" s="60" t="str">
        <f aca="false">IFERROR($U452/ABS($V452),"N/A")</f>
        <v>N/A</v>
      </c>
      <c r="X452" s="61" t="str">
        <f aca="false">IF(OR($W452="N/A",$R452="",$S452=""),"N/A",IF($W452&gt;=4,"Not Significant",IF($W452&gt;=2,"Semi-Significant","Significant")))</f>
        <v>N/A</v>
      </c>
      <c r="Z452" s="1" t="str">
        <f aca="false">IF($D452="Z540.1 w/data",0,"")</f>
        <v/>
      </c>
      <c r="AA452" s="1" t="e">
        <f aca="false">$Y452+$Q452+$Z452</f>
        <v>#VALUE!</v>
      </c>
      <c r="AB452" s="1" t="n">
        <f aca="false">$N452+$Q452</f>
        <v>0</v>
      </c>
      <c r="AC452" s="1" t="str">
        <f aca="false">IF($Y452="","",IF(AND($AA452&gt;=$R452,$AA452&lt;=$S452),"Pass","Fail"))</f>
        <v/>
      </c>
      <c r="AD452" s="1" t="str">
        <f aca="false">IF($Y452="","",IF($AA452&gt;$R452,"Pass","Fail"))</f>
        <v/>
      </c>
      <c r="AE452" s="1" t="str">
        <f aca="false">IF($Y452="","",IF($AA452&gt;=$R452,"Pass","Fail"))</f>
        <v/>
      </c>
      <c r="AF452" s="1" t="str">
        <f aca="false">IF($Y452="","",IF($AA452&lt;=$S452,"Pass","Fail"))</f>
        <v/>
      </c>
      <c r="AG452" s="1" t="str">
        <f aca="false">IF($Y452="","",IF($AA452&lt;$S452,"Pass","Fail"))</f>
        <v/>
      </c>
      <c r="AH452" s="23" t="str">
        <f aca="true">INDIRECT(CHOOSE(MATCH($T452,{"±","&gt;","≥","≤","&lt;"},0), "AC", "AD", "AE", "AF", "AG") &amp; ROW())</f>
        <v/>
      </c>
      <c r="AI452" s="56" t="str">
        <f aca="false">IF($X452="Not Significant","No Further Action Required",
IF($AH452="","",
IF(AND($AH452="Pass",$L452="0 - Passed "),"Analysis performed; no further action required.",
IF(AND($AH452="Fail",$L452="1 - Failed "),"Analysis performed; no further action required.",
IF(AND($AH452="Pass",$L452="2 - Limited In Use "),"Analysis performed; no further action required.",
IF(AND($AH452="Fail",$L452="3 - Adjusted "),"Analysis performed; no further action required.",
"Unit fails analysis; TSM determination required."))))))</f>
        <v/>
      </c>
      <c r="AJ452" s="58"/>
    </row>
    <row r="453" customFormat="false" ht="15" hidden="false" customHeight="false" outlineLevel="0" collapsed="false">
      <c r="A453" s="56"/>
      <c r="E453" s="57" t="str">
        <f aca="false">IF(AND($F453="",$G453=""),"",IF($G453="",$F453,HYPERLINK($G453,$F453)))</f>
        <v/>
      </c>
      <c r="H453" s="1" t="str">
        <f aca="false">IF($I453="","None Attached",IF(LEFT($I453,5)="https",HYPERLINK($I453,"Datasheet"),HYPERLINK(_xlfn.CONCAT("https://",$I453),"Datasheet")))</f>
        <v>None Attached</v>
      </c>
      <c r="M453" s="56"/>
      <c r="P453" s="58"/>
      <c r="Q453" s="1" t="n">
        <f aca="false">$M453-$N453</f>
        <v>0</v>
      </c>
      <c r="R453" s="56"/>
      <c r="T453" s="59" t="s">
        <v>15</v>
      </c>
      <c r="U453" s="1" t="n">
        <f aca="false">$S453-$R453</f>
        <v>0</v>
      </c>
      <c r="V453" s="1" t="n">
        <f aca="false">IF($T453="±",$Q453*2,$Q453)</f>
        <v>0</v>
      </c>
      <c r="W453" s="60" t="str">
        <f aca="false">IFERROR($U453/ABS($V453),"N/A")</f>
        <v>N/A</v>
      </c>
      <c r="X453" s="61" t="str">
        <f aca="false">IF(OR($W453="N/A",$R453="",$S453=""),"N/A",IF($W453&gt;=4,"Not Significant",IF($W453&gt;=2,"Semi-Significant","Significant")))</f>
        <v>N/A</v>
      </c>
      <c r="Z453" s="1" t="str">
        <f aca="false">IF($D453="Z540.1 w/data",0,"")</f>
        <v/>
      </c>
      <c r="AA453" s="1" t="e">
        <f aca="false">$Y453+$Q453+$Z453</f>
        <v>#VALUE!</v>
      </c>
      <c r="AB453" s="1" t="n">
        <f aca="false">$N453+$Q453</f>
        <v>0</v>
      </c>
      <c r="AC453" s="1" t="str">
        <f aca="false">IF($Y453="","",IF(AND($AA453&gt;=$R453,$AA453&lt;=$S453),"Pass","Fail"))</f>
        <v/>
      </c>
      <c r="AD453" s="1" t="str">
        <f aca="false">IF($Y453="","",IF($AA453&gt;$R453,"Pass","Fail"))</f>
        <v/>
      </c>
      <c r="AE453" s="1" t="str">
        <f aca="false">IF($Y453="","",IF($AA453&gt;=$R453,"Pass","Fail"))</f>
        <v/>
      </c>
      <c r="AF453" s="1" t="str">
        <f aca="false">IF($Y453="","",IF($AA453&lt;=$S453,"Pass","Fail"))</f>
        <v/>
      </c>
      <c r="AG453" s="1" t="str">
        <f aca="false">IF($Y453="","",IF($AA453&lt;$S453,"Pass","Fail"))</f>
        <v/>
      </c>
      <c r="AH453" s="23" t="str">
        <f aca="true">INDIRECT(CHOOSE(MATCH($T453,{"±","&gt;","≥","≤","&lt;"},0), "AC", "AD", "AE", "AF", "AG") &amp; ROW())</f>
        <v/>
      </c>
      <c r="AI453" s="56" t="str">
        <f aca="false">IF($X453="Not Significant","No Further Action Required",
IF($AH453="","",
IF(AND($AH453="Pass",$L453="0 - Passed "),"Analysis performed; no further action required.",
IF(AND($AH453="Fail",$L453="1 - Failed "),"Analysis performed; no further action required.",
IF(AND($AH453="Pass",$L453="2 - Limited In Use "),"Analysis performed; no further action required.",
IF(AND($AH453="Fail",$L453="3 - Adjusted "),"Analysis performed; no further action required.",
"Unit fails analysis; TSM determination required."))))))</f>
        <v/>
      </c>
      <c r="AJ453" s="58"/>
    </row>
    <row r="454" customFormat="false" ht="15" hidden="false" customHeight="false" outlineLevel="0" collapsed="false">
      <c r="A454" s="56"/>
      <c r="E454" s="57" t="str">
        <f aca="false">IF(AND($F454="",$G454=""),"",IF($G454="",$F454,HYPERLINK($G454,$F454)))</f>
        <v/>
      </c>
      <c r="H454" s="1" t="str">
        <f aca="false">IF($I454="","None Attached",IF(LEFT($I454,5)="https",HYPERLINK($I454,"Datasheet"),HYPERLINK(_xlfn.CONCAT("https://",$I454),"Datasheet")))</f>
        <v>None Attached</v>
      </c>
      <c r="M454" s="56"/>
      <c r="P454" s="58"/>
      <c r="Q454" s="1" t="n">
        <f aca="false">$M454-$N454</f>
        <v>0</v>
      </c>
      <c r="R454" s="56"/>
      <c r="T454" s="59" t="s">
        <v>15</v>
      </c>
      <c r="U454" s="1" t="n">
        <f aca="false">$S454-$R454</f>
        <v>0</v>
      </c>
      <c r="V454" s="1" t="n">
        <f aca="false">IF($T454="±",$Q454*2,$Q454)</f>
        <v>0</v>
      </c>
      <c r="W454" s="60" t="str">
        <f aca="false">IFERROR($U454/ABS($V454),"N/A")</f>
        <v>N/A</v>
      </c>
      <c r="X454" s="61" t="str">
        <f aca="false">IF(OR($W454="N/A",$R454="",$S454=""),"N/A",IF($W454&gt;=4,"Not Significant",IF($W454&gt;=2,"Semi-Significant","Significant")))</f>
        <v>N/A</v>
      </c>
      <c r="Z454" s="1" t="str">
        <f aca="false">IF($D454="Z540.1 w/data",0,"")</f>
        <v/>
      </c>
      <c r="AA454" s="1" t="e">
        <f aca="false">$Y454+$Q454+$Z454</f>
        <v>#VALUE!</v>
      </c>
      <c r="AB454" s="1" t="n">
        <f aca="false">$N454+$Q454</f>
        <v>0</v>
      </c>
      <c r="AC454" s="1" t="str">
        <f aca="false">IF($Y454="","",IF(AND($AA454&gt;=$R454,$AA454&lt;=$S454),"Pass","Fail"))</f>
        <v/>
      </c>
      <c r="AD454" s="1" t="str">
        <f aca="false">IF($Y454="","",IF($AA454&gt;$R454,"Pass","Fail"))</f>
        <v/>
      </c>
      <c r="AE454" s="1" t="str">
        <f aca="false">IF($Y454="","",IF($AA454&gt;=$R454,"Pass","Fail"))</f>
        <v/>
      </c>
      <c r="AF454" s="1" t="str">
        <f aca="false">IF($Y454="","",IF($AA454&lt;=$S454,"Pass","Fail"))</f>
        <v/>
      </c>
      <c r="AG454" s="1" t="str">
        <f aca="false">IF($Y454="","",IF($AA454&lt;$S454,"Pass","Fail"))</f>
        <v/>
      </c>
      <c r="AH454" s="23" t="str">
        <f aca="true">INDIRECT(CHOOSE(MATCH($T454,{"±","&gt;","≥","≤","&lt;"},0), "AC", "AD", "AE", "AF", "AG") &amp; ROW())</f>
        <v/>
      </c>
      <c r="AI454" s="56" t="str">
        <f aca="false">IF($X454="Not Significant","No Further Action Required",
IF($AH454="","",
IF(AND($AH454="Pass",$L454="0 - Passed "),"Analysis performed; no further action required.",
IF(AND($AH454="Fail",$L454="1 - Failed "),"Analysis performed; no further action required.",
IF(AND($AH454="Pass",$L454="2 - Limited In Use "),"Analysis performed; no further action required.",
IF(AND($AH454="Fail",$L454="3 - Adjusted "),"Analysis performed; no further action required.",
"Unit fails analysis; TSM determination required."))))))</f>
        <v/>
      </c>
      <c r="AJ454" s="58"/>
    </row>
    <row r="455" customFormat="false" ht="15" hidden="false" customHeight="false" outlineLevel="0" collapsed="false">
      <c r="A455" s="56"/>
      <c r="E455" s="57" t="str">
        <f aca="false">IF(AND($F455="",$G455=""),"",IF($G455="",$F455,HYPERLINK($G455,$F455)))</f>
        <v/>
      </c>
      <c r="H455" s="1" t="str">
        <f aca="false">IF($I455="","None Attached",IF(LEFT($I455,5)="https",HYPERLINK($I455,"Datasheet"),HYPERLINK(_xlfn.CONCAT("https://",$I455),"Datasheet")))</f>
        <v>None Attached</v>
      </c>
      <c r="M455" s="56"/>
      <c r="P455" s="58"/>
      <c r="Q455" s="1" t="n">
        <f aca="false">$M455-$N455</f>
        <v>0</v>
      </c>
      <c r="R455" s="56"/>
      <c r="T455" s="59" t="s">
        <v>15</v>
      </c>
      <c r="U455" s="1" t="n">
        <f aca="false">$S455-$R455</f>
        <v>0</v>
      </c>
      <c r="V455" s="1" t="n">
        <f aca="false">IF($T455="±",$Q455*2,$Q455)</f>
        <v>0</v>
      </c>
      <c r="W455" s="60" t="str">
        <f aca="false">IFERROR($U455/ABS($V455),"N/A")</f>
        <v>N/A</v>
      </c>
      <c r="X455" s="61" t="str">
        <f aca="false">IF(OR($W455="N/A",$R455="",$S455=""),"N/A",IF($W455&gt;=4,"Not Significant",IF($W455&gt;=2,"Semi-Significant","Significant")))</f>
        <v>N/A</v>
      </c>
      <c r="Z455" s="1" t="str">
        <f aca="false">IF($D455="Z540.1 w/data",0,"")</f>
        <v/>
      </c>
      <c r="AA455" s="1" t="e">
        <f aca="false">$Y455+$Q455+$Z455</f>
        <v>#VALUE!</v>
      </c>
      <c r="AB455" s="1" t="n">
        <f aca="false">$N455+$Q455</f>
        <v>0</v>
      </c>
      <c r="AC455" s="1" t="str">
        <f aca="false">IF($Y455="","",IF(AND($AA455&gt;=$R455,$AA455&lt;=$S455),"Pass","Fail"))</f>
        <v/>
      </c>
      <c r="AD455" s="1" t="str">
        <f aca="false">IF($Y455="","",IF($AA455&gt;$R455,"Pass","Fail"))</f>
        <v/>
      </c>
      <c r="AE455" s="1" t="str">
        <f aca="false">IF($Y455="","",IF($AA455&gt;=$R455,"Pass","Fail"))</f>
        <v/>
      </c>
      <c r="AF455" s="1" t="str">
        <f aca="false">IF($Y455="","",IF($AA455&lt;=$S455,"Pass","Fail"))</f>
        <v/>
      </c>
      <c r="AG455" s="1" t="str">
        <f aca="false">IF($Y455="","",IF($AA455&lt;$S455,"Pass","Fail"))</f>
        <v/>
      </c>
      <c r="AH455" s="23" t="str">
        <f aca="true">INDIRECT(CHOOSE(MATCH($T455,{"±","&gt;","≥","≤","&lt;"},0), "AC", "AD", "AE", "AF", "AG") &amp; ROW())</f>
        <v/>
      </c>
      <c r="AI455" s="56" t="str">
        <f aca="false">IF($X455="Not Significant","No Further Action Required",
IF($AH455="","",
IF(AND($AH455="Pass",$L455="0 - Passed "),"Analysis performed; no further action required.",
IF(AND($AH455="Fail",$L455="1 - Failed "),"Analysis performed; no further action required.",
IF(AND($AH455="Pass",$L455="2 - Limited In Use "),"Analysis performed; no further action required.",
IF(AND($AH455="Fail",$L455="3 - Adjusted "),"Analysis performed; no further action required.",
"Unit fails analysis; TSM determination required."))))))</f>
        <v/>
      </c>
      <c r="AJ455" s="58"/>
    </row>
    <row r="456" customFormat="false" ht="15" hidden="false" customHeight="false" outlineLevel="0" collapsed="false">
      <c r="A456" s="56"/>
      <c r="E456" s="57" t="str">
        <f aca="false">IF(AND($F456="",$G456=""),"",IF($G456="",$F456,HYPERLINK($G456,$F456)))</f>
        <v/>
      </c>
      <c r="H456" s="1" t="str">
        <f aca="false">IF($I456="","None Attached",IF(LEFT($I456,5)="https",HYPERLINK($I456,"Datasheet"),HYPERLINK(_xlfn.CONCAT("https://",$I456),"Datasheet")))</f>
        <v>None Attached</v>
      </c>
      <c r="M456" s="56"/>
      <c r="P456" s="58"/>
      <c r="Q456" s="1" t="n">
        <f aca="false">$M456-$N456</f>
        <v>0</v>
      </c>
      <c r="R456" s="56"/>
      <c r="T456" s="59" t="s">
        <v>15</v>
      </c>
      <c r="U456" s="1" t="n">
        <f aca="false">$S456-$R456</f>
        <v>0</v>
      </c>
      <c r="V456" s="1" t="n">
        <f aca="false">IF($T456="±",$Q456*2,$Q456)</f>
        <v>0</v>
      </c>
      <c r="W456" s="60" t="str">
        <f aca="false">IFERROR($U456/ABS($V456),"N/A")</f>
        <v>N/A</v>
      </c>
      <c r="X456" s="61" t="str">
        <f aca="false">IF(OR($W456="N/A",$R456="",$S456=""),"N/A",IF($W456&gt;=4,"Not Significant",IF($W456&gt;=2,"Semi-Significant","Significant")))</f>
        <v>N/A</v>
      </c>
      <c r="Z456" s="1" t="str">
        <f aca="false">IF($D456="Z540.1 w/data",0,"")</f>
        <v/>
      </c>
      <c r="AA456" s="1" t="e">
        <f aca="false">$Y456+$Q456+$Z456</f>
        <v>#VALUE!</v>
      </c>
      <c r="AB456" s="1" t="n">
        <f aca="false">$N456+$Q456</f>
        <v>0</v>
      </c>
      <c r="AC456" s="1" t="str">
        <f aca="false">IF($Y456="","",IF(AND($AA456&gt;=$R456,$AA456&lt;=$S456),"Pass","Fail"))</f>
        <v/>
      </c>
      <c r="AD456" s="1" t="str">
        <f aca="false">IF($Y456="","",IF($AA456&gt;$R456,"Pass","Fail"))</f>
        <v/>
      </c>
      <c r="AE456" s="1" t="str">
        <f aca="false">IF($Y456="","",IF($AA456&gt;=$R456,"Pass","Fail"))</f>
        <v/>
      </c>
      <c r="AF456" s="1" t="str">
        <f aca="false">IF($Y456="","",IF($AA456&lt;=$S456,"Pass","Fail"))</f>
        <v/>
      </c>
      <c r="AG456" s="1" t="str">
        <f aca="false">IF($Y456="","",IF($AA456&lt;$S456,"Pass","Fail"))</f>
        <v/>
      </c>
      <c r="AH456" s="23" t="str">
        <f aca="true">INDIRECT(CHOOSE(MATCH($T456,{"±","&gt;","≥","≤","&lt;"},0), "AC", "AD", "AE", "AF", "AG") &amp; ROW())</f>
        <v/>
      </c>
      <c r="AI456" s="56" t="str">
        <f aca="false">IF($X456="Not Significant","No Further Action Required",
IF($AH456="","",
IF(AND($AH456="Pass",$L456="0 - Passed "),"Analysis performed; no further action required.",
IF(AND($AH456="Fail",$L456="1 - Failed "),"Analysis performed; no further action required.",
IF(AND($AH456="Pass",$L456="2 - Limited In Use "),"Analysis performed; no further action required.",
IF(AND($AH456="Fail",$L456="3 - Adjusted "),"Analysis performed; no further action required.",
"Unit fails analysis; TSM determination required."))))))</f>
        <v/>
      </c>
      <c r="AJ456" s="58"/>
    </row>
    <row r="457" customFormat="false" ht="15" hidden="false" customHeight="false" outlineLevel="0" collapsed="false">
      <c r="A457" s="56"/>
      <c r="E457" s="57" t="str">
        <f aca="false">IF(AND($F457="",$G457=""),"",IF($G457="",$F457,HYPERLINK($G457,$F457)))</f>
        <v/>
      </c>
      <c r="H457" s="1" t="str">
        <f aca="false">IF($I457="","None Attached",IF(LEFT($I457,5)="https",HYPERLINK($I457,"Datasheet"),HYPERLINK(_xlfn.CONCAT("https://",$I457),"Datasheet")))</f>
        <v>None Attached</v>
      </c>
      <c r="M457" s="56"/>
      <c r="P457" s="58"/>
      <c r="Q457" s="1" t="n">
        <f aca="false">$M457-$N457</f>
        <v>0</v>
      </c>
      <c r="R457" s="56"/>
      <c r="T457" s="59" t="s">
        <v>15</v>
      </c>
      <c r="U457" s="1" t="n">
        <f aca="false">$S457-$R457</f>
        <v>0</v>
      </c>
      <c r="V457" s="1" t="n">
        <f aca="false">IF($T457="±",$Q457*2,$Q457)</f>
        <v>0</v>
      </c>
      <c r="W457" s="60" t="str">
        <f aca="false">IFERROR($U457/ABS($V457),"N/A")</f>
        <v>N/A</v>
      </c>
      <c r="X457" s="61" t="str">
        <f aca="false">IF(OR($W457="N/A",$R457="",$S457=""),"N/A",IF($W457&gt;=4,"Not Significant",IF($W457&gt;=2,"Semi-Significant","Significant")))</f>
        <v>N/A</v>
      </c>
      <c r="Z457" s="1" t="str">
        <f aca="false">IF($D457="Z540.1 w/data",0,"")</f>
        <v/>
      </c>
      <c r="AA457" s="1" t="e">
        <f aca="false">$Y457+$Q457+$Z457</f>
        <v>#VALUE!</v>
      </c>
      <c r="AB457" s="1" t="n">
        <f aca="false">$N457+$Q457</f>
        <v>0</v>
      </c>
      <c r="AC457" s="1" t="str">
        <f aca="false">IF($Y457="","",IF(AND($AA457&gt;=$R457,$AA457&lt;=$S457),"Pass","Fail"))</f>
        <v/>
      </c>
      <c r="AD457" s="1" t="str">
        <f aca="false">IF($Y457="","",IF($AA457&gt;$R457,"Pass","Fail"))</f>
        <v/>
      </c>
      <c r="AE457" s="1" t="str">
        <f aca="false">IF($Y457="","",IF($AA457&gt;=$R457,"Pass","Fail"))</f>
        <v/>
      </c>
      <c r="AF457" s="1" t="str">
        <f aca="false">IF($Y457="","",IF($AA457&lt;=$S457,"Pass","Fail"))</f>
        <v/>
      </c>
      <c r="AG457" s="1" t="str">
        <f aca="false">IF($Y457="","",IF($AA457&lt;$S457,"Pass","Fail"))</f>
        <v/>
      </c>
      <c r="AH457" s="23" t="str">
        <f aca="true">INDIRECT(CHOOSE(MATCH($T457,{"±","&gt;","≥","≤","&lt;"},0), "AC", "AD", "AE", "AF", "AG") &amp; ROW())</f>
        <v/>
      </c>
      <c r="AI457" s="56" t="str">
        <f aca="false">IF($X457="Not Significant","No Further Action Required",
IF($AH457="","",
IF(AND($AH457="Pass",$L457="0 - Passed "),"Analysis performed; no further action required.",
IF(AND($AH457="Fail",$L457="1 - Failed "),"Analysis performed; no further action required.",
IF(AND($AH457="Pass",$L457="2 - Limited In Use "),"Analysis performed; no further action required.",
IF(AND($AH457="Fail",$L457="3 - Adjusted "),"Analysis performed; no further action required.",
"Unit fails analysis; TSM determination required."))))))</f>
        <v/>
      </c>
      <c r="AJ457" s="58"/>
    </row>
    <row r="458" customFormat="false" ht="15" hidden="false" customHeight="false" outlineLevel="0" collapsed="false">
      <c r="A458" s="56"/>
      <c r="E458" s="57" t="str">
        <f aca="false">IF(AND($F458="",$G458=""),"",IF($G458="",$F458,HYPERLINK($G458,$F458)))</f>
        <v/>
      </c>
      <c r="H458" s="1" t="str">
        <f aca="false">IF($I458="","None Attached",IF(LEFT($I458,5)="https",HYPERLINK($I458,"Datasheet"),HYPERLINK(_xlfn.CONCAT("https://",$I458),"Datasheet")))</f>
        <v>None Attached</v>
      </c>
      <c r="M458" s="56"/>
      <c r="P458" s="58"/>
      <c r="Q458" s="1" t="n">
        <f aca="false">$M458-$N458</f>
        <v>0</v>
      </c>
      <c r="R458" s="56"/>
      <c r="T458" s="59" t="s">
        <v>15</v>
      </c>
      <c r="U458" s="1" t="n">
        <f aca="false">$S458-$R458</f>
        <v>0</v>
      </c>
      <c r="V458" s="1" t="n">
        <f aca="false">IF($T458="±",$Q458*2,$Q458)</f>
        <v>0</v>
      </c>
      <c r="W458" s="60" t="str">
        <f aca="false">IFERROR($U458/ABS($V458),"N/A")</f>
        <v>N/A</v>
      </c>
      <c r="X458" s="61" t="str">
        <f aca="false">IF(OR($W458="N/A",$R458="",$S458=""),"N/A",IF($W458&gt;=4,"Not Significant",IF($W458&gt;=2,"Semi-Significant","Significant")))</f>
        <v>N/A</v>
      </c>
      <c r="Z458" s="1" t="str">
        <f aca="false">IF($D458="Z540.1 w/data",0,"")</f>
        <v/>
      </c>
      <c r="AA458" s="1" t="e">
        <f aca="false">$Y458+$Q458+$Z458</f>
        <v>#VALUE!</v>
      </c>
      <c r="AB458" s="1" t="n">
        <f aca="false">$N458+$Q458</f>
        <v>0</v>
      </c>
      <c r="AC458" s="1" t="str">
        <f aca="false">IF($Y458="","",IF(AND($AA458&gt;=$R458,$AA458&lt;=$S458),"Pass","Fail"))</f>
        <v/>
      </c>
      <c r="AD458" s="1" t="str">
        <f aca="false">IF($Y458="","",IF($AA458&gt;$R458,"Pass","Fail"))</f>
        <v/>
      </c>
      <c r="AE458" s="1" t="str">
        <f aca="false">IF($Y458="","",IF($AA458&gt;=$R458,"Pass","Fail"))</f>
        <v/>
      </c>
      <c r="AF458" s="1" t="str">
        <f aca="false">IF($Y458="","",IF($AA458&lt;=$S458,"Pass","Fail"))</f>
        <v/>
      </c>
      <c r="AG458" s="1" t="str">
        <f aca="false">IF($Y458="","",IF($AA458&lt;$S458,"Pass","Fail"))</f>
        <v/>
      </c>
      <c r="AH458" s="23" t="str">
        <f aca="true">INDIRECT(CHOOSE(MATCH($T458,{"±","&gt;","≥","≤","&lt;"},0), "AC", "AD", "AE", "AF", "AG") &amp; ROW())</f>
        <v/>
      </c>
      <c r="AI458" s="56" t="str">
        <f aca="false">IF($X458="Not Significant","No Further Action Required",
IF($AH458="","",
IF(AND($AH458="Pass",$L458="0 - Passed "),"Analysis performed; no further action required.",
IF(AND($AH458="Fail",$L458="1 - Failed "),"Analysis performed; no further action required.",
IF(AND($AH458="Pass",$L458="2 - Limited In Use "),"Analysis performed; no further action required.",
IF(AND($AH458="Fail",$L458="3 - Adjusted "),"Analysis performed; no further action required.",
"Unit fails analysis; TSM determination required."))))))</f>
        <v/>
      </c>
      <c r="AJ458" s="58"/>
    </row>
    <row r="459" customFormat="false" ht="15" hidden="false" customHeight="false" outlineLevel="0" collapsed="false">
      <c r="A459" s="56"/>
      <c r="E459" s="57" t="str">
        <f aca="false">IF(AND($F459="",$G459=""),"",IF($G459="",$F459,HYPERLINK($G459,$F459)))</f>
        <v/>
      </c>
      <c r="H459" s="1" t="str">
        <f aca="false">IF($I459="","None Attached",IF(LEFT($I459,5)="https",HYPERLINK($I459,"Datasheet"),HYPERLINK(_xlfn.CONCAT("https://",$I459),"Datasheet")))</f>
        <v>None Attached</v>
      </c>
      <c r="M459" s="56"/>
      <c r="P459" s="58"/>
      <c r="Q459" s="1" t="n">
        <f aca="false">$M459-$N459</f>
        <v>0</v>
      </c>
      <c r="R459" s="56"/>
      <c r="T459" s="59" t="s">
        <v>15</v>
      </c>
      <c r="U459" s="1" t="n">
        <f aca="false">$S459-$R459</f>
        <v>0</v>
      </c>
      <c r="V459" s="1" t="n">
        <f aca="false">IF($T459="±",$Q459*2,$Q459)</f>
        <v>0</v>
      </c>
      <c r="W459" s="60" t="str">
        <f aca="false">IFERROR($U459/ABS($V459),"N/A")</f>
        <v>N/A</v>
      </c>
      <c r="X459" s="61" t="str">
        <f aca="false">IF(OR($W459="N/A",$R459="",$S459=""),"N/A",IF($W459&gt;=4,"Not Significant",IF($W459&gt;=2,"Semi-Significant","Significant")))</f>
        <v>N/A</v>
      </c>
      <c r="Z459" s="1" t="str">
        <f aca="false">IF($D459="Z540.1 w/data",0,"")</f>
        <v/>
      </c>
      <c r="AA459" s="1" t="e">
        <f aca="false">$Y459+$Q459+$Z459</f>
        <v>#VALUE!</v>
      </c>
      <c r="AB459" s="1" t="n">
        <f aca="false">$N459+$Q459</f>
        <v>0</v>
      </c>
      <c r="AC459" s="1" t="str">
        <f aca="false">IF($Y459="","",IF(AND($AA459&gt;=$R459,$AA459&lt;=$S459),"Pass","Fail"))</f>
        <v/>
      </c>
      <c r="AD459" s="1" t="str">
        <f aca="false">IF($Y459="","",IF($AA459&gt;$R459,"Pass","Fail"))</f>
        <v/>
      </c>
      <c r="AE459" s="1" t="str">
        <f aca="false">IF($Y459="","",IF($AA459&gt;=$R459,"Pass","Fail"))</f>
        <v/>
      </c>
      <c r="AF459" s="1" t="str">
        <f aca="false">IF($Y459="","",IF($AA459&lt;=$S459,"Pass","Fail"))</f>
        <v/>
      </c>
      <c r="AG459" s="1" t="str">
        <f aca="false">IF($Y459="","",IF($AA459&lt;$S459,"Pass","Fail"))</f>
        <v/>
      </c>
      <c r="AH459" s="23" t="str">
        <f aca="true">INDIRECT(CHOOSE(MATCH($T459,{"±","&gt;","≥","≤","&lt;"},0), "AC", "AD", "AE", "AF", "AG") &amp; ROW())</f>
        <v/>
      </c>
      <c r="AI459" s="56" t="str">
        <f aca="false">IF($X459="Not Significant","No Further Action Required",
IF($AH459="","",
IF(AND($AH459="Pass",$L459="0 - Passed "),"Analysis performed; no further action required.",
IF(AND($AH459="Fail",$L459="1 - Failed "),"Analysis performed; no further action required.",
IF(AND($AH459="Pass",$L459="2 - Limited In Use "),"Analysis performed; no further action required.",
IF(AND($AH459="Fail",$L459="3 - Adjusted "),"Analysis performed; no further action required.",
"Unit fails analysis; TSM determination required."))))))</f>
        <v/>
      </c>
      <c r="AJ459" s="58"/>
    </row>
    <row r="460" customFormat="false" ht="15" hidden="false" customHeight="false" outlineLevel="0" collapsed="false">
      <c r="A460" s="56"/>
      <c r="E460" s="57" t="str">
        <f aca="false">IF(AND($F460="",$G460=""),"",IF($G460="",$F460,HYPERLINK($G460,$F460)))</f>
        <v/>
      </c>
      <c r="H460" s="1" t="str">
        <f aca="false">IF($I460="","None Attached",IF(LEFT($I460,5)="https",HYPERLINK($I460,"Datasheet"),HYPERLINK(_xlfn.CONCAT("https://",$I460),"Datasheet")))</f>
        <v>None Attached</v>
      </c>
      <c r="M460" s="56"/>
      <c r="P460" s="58"/>
      <c r="Q460" s="1" t="n">
        <f aca="false">$M460-$N460</f>
        <v>0</v>
      </c>
      <c r="R460" s="56"/>
      <c r="T460" s="59" t="s">
        <v>15</v>
      </c>
      <c r="U460" s="1" t="n">
        <f aca="false">$S460-$R460</f>
        <v>0</v>
      </c>
      <c r="V460" s="1" t="n">
        <f aca="false">IF($T460="±",$Q460*2,$Q460)</f>
        <v>0</v>
      </c>
      <c r="W460" s="60" t="str">
        <f aca="false">IFERROR($U460/ABS($V460),"N/A")</f>
        <v>N/A</v>
      </c>
      <c r="X460" s="61" t="str">
        <f aca="false">IF(OR($W460="N/A",$R460="",$S460=""),"N/A",IF($W460&gt;=4,"Not Significant",IF($W460&gt;=2,"Semi-Significant","Significant")))</f>
        <v>N/A</v>
      </c>
      <c r="Z460" s="1" t="str">
        <f aca="false">IF($D460="Z540.1 w/data",0,"")</f>
        <v/>
      </c>
      <c r="AA460" s="1" t="e">
        <f aca="false">$Y460+$Q460+$Z460</f>
        <v>#VALUE!</v>
      </c>
      <c r="AB460" s="1" t="n">
        <f aca="false">$N460+$Q460</f>
        <v>0</v>
      </c>
      <c r="AC460" s="1" t="str">
        <f aca="false">IF($Y460="","",IF(AND($AA460&gt;=$R460,$AA460&lt;=$S460),"Pass","Fail"))</f>
        <v/>
      </c>
      <c r="AD460" s="1" t="str">
        <f aca="false">IF($Y460="","",IF($AA460&gt;$R460,"Pass","Fail"))</f>
        <v/>
      </c>
      <c r="AE460" s="1" t="str">
        <f aca="false">IF($Y460="","",IF($AA460&gt;=$R460,"Pass","Fail"))</f>
        <v/>
      </c>
      <c r="AF460" s="1" t="str">
        <f aca="false">IF($Y460="","",IF($AA460&lt;=$S460,"Pass","Fail"))</f>
        <v/>
      </c>
      <c r="AG460" s="1" t="str">
        <f aca="false">IF($Y460="","",IF($AA460&lt;$S460,"Pass","Fail"))</f>
        <v/>
      </c>
      <c r="AH460" s="23" t="str">
        <f aca="true">INDIRECT(CHOOSE(MATCH($T460,{"±","&gt;","≥","≤","&lt;"},0), "AC", "AD", "AE", "AF", "AG") &amp; ROW())</f>
        <v/>
      </c>
      <c r="AI460" s="56" t="str">
        <f aca="false">IF($X460="Not Significant","No Further Action Required",
IF($AH460="","",
IF(AND($AH460="Pass",$L460="0 - Passed "),"Analysis performed; no further action required.",
IF(AND($AH460="Fail",$L460="1 - Failed "),"Analysis performed; no further action required.",
IF(AND($AH460="Pass",$L460="2 - Limited In Use "),"Analysis performed; no further action required.",
IF(AND($AH460="Fail",$L460="3 - Adjusted "),"Analysis performed; no further action required.",
"Unit fails analysis; TSM determination required."))))))</f>
        <v/>
      </c>
      <c r="AJ460" s="58"/>
    </row>
    <row r="461" customFormat="false" ht="15" hidden="false" customHeight="false" outlineLevel="0" collapsed="false">
      <c r="A461" s="56"/>
      <c r="E461" s="57" t="str">
        <f aca="false">IF(AND($F461="",$G461=""),"",IF($G461="",$F461,HYPERLINK($G461,$F461)))</f>
        <v/>
      </c>
      <c r="H461" s="1" t="str">
        <f aca="false">IF($I461="","None Attached",IF(LEFT($I461,5)="https",HYPERLINK($I461,"Datasheet"),HYPERLINK(_xlfn.CONCAT("https://",$I461),"Datasheet")))</f>
        <v>None Attached</v>
      </c>
      <c r="M461" s="56"/>
      <c r="P461" s="58"/>
      <c r="Q461" s="1" t="n">
        <f aca="false">$M461-$N461</f>
        <v>0</v>
      </c>
      <c r="R461" s="56"/>
      <c r="T461" s="59" t="s">
        <v>15</v>
      </c>
      <c r="U461" s="1" t="n">
        <f aca="false">$S461-$R461</f>
        <v>0</v>
      </c>
      <c r="V461" s="1" t="n">
        <f aca="false">IF($T461="±",$Q461*2,$Q461)</f>
        <v>0</v>
      </c>
      <c r="W461" s="60" t="str">
        <f aca="false">IFERROR($U461/ABS($V461),"N/A")</f>
        <v>N/A</v>
      </c>
      <c r="X461" s="61" t="str">
        <f aca="false">IF(OR($W461="N/A",$R461="",$S461=""),"N/A",IF($W461&gt;=4,"Not Significant",IF($W461&gt;=2,"Semi-Significant","Significant")))</f>
        <v>N/A</v>
      </c>
      <c r="Z461" s="1" t="str">
        <f aca="false">IF($D461="Z540.1 w/data",0,"")</f>
        <v/>
      </c>
      <c r="AA461" s="1" t="e">
        <f aca="false">$Y461+$Q461+$Z461</f>
        <v>#VALUE!</v>
      </c>
      <c r="AB461" s="1" t="n">
        <f aca="false">$N461+$Q461</f>
        <v>0</v>
      </c>
      <c r="AC461" s="1" t="str">
        <f aca="false">IF($Y461="","",IF(AND($AA461&gt;=$R461,$AA461&lt;=$S461),"Pass","Fail"))</f>
        <v/>
      </c>
      <c r="AD461" s="1" t="str">
        <f aca="false">IF($Y461="","",IF($AA461&gt;$R461,"Pass","Fail"))</f>
        <v/>
      </c>
      <c r="AE461" s="1" t="str">
        <f aca="false">IF($Y461="","",IF($AA461&gt;=$R461,"Pass","Fail"))</f>
        <v/>
      </c>
      <c r="AF461" s="1" t="str">
        <f aca="false">IF($Y461="","",IF($AA461&lt;=$S461,"Pass","Fail"))</f>
        <v/>
      </c>
      <c r="AG461" s="1" t="str">
        <f aca="false">IF($Y461="","",IF($AA461&lt;$S461,"Pass","Fail"))</f>
        <v/>
      </c>
      <c r="AH461" s="23" t="str">
        <f aca="true">INDIRECT(CHOOSE(MATCH($T461,{"±","&gt;","≥","≤","&lt;"},0), "AC", "AD", "AE", "AF", "AG") &amp; ROW())</f>
        <v/>
      </c>
      <c r="AI461" s="56" t="str">
        <f aca="false">IF($X461="Not Significant","No Further Action Required",
IF($AH461="","",
IF(AND($AH461="Pass",$L461="0 - Passed "),"Analysis performed; no further action required.",
IF(AND($AH461="Fail",$L461="1 - Failed "),"Analysis performed; no further action required.",
IF(AND($AH461="Pass",$L461="2 - Limited In Use "),"Analysis performed; no further action required.",
IF(AND($AH461="Fail",$L461="3 - Adjusted "),"Analysis performed; no further action required.",
"Unit fails analysis; TSM determination required."))))))</f>
        <v/>
      </c>
      <c r="AJ461" s="58"/>
    </row>
    <row r="462" customFormat="false" ht="15" hidden="false" customHeight="false" outlineLevel="0" collapsed="false">
      <c r="A462" s="56"/>
      <c r="E462" s="57" t="str">
        <f aca="false">IF(AND($F462="",$G462=""),"",IF($G462="",$F462,HYPERLINK($G462,$F462)))</f>
        <v/>
      </c>
      <c r="H462" s="1" t="str">
        <f aca="false">IF($I462="","None Attached",IF(LEFT($I462,5)="https",HYPERLINK($I462,"Datasheet"),HYPERLINK(_xlfn.CONCAT("https://",$I462),"Datasheet")))</f>
        <v>None Attached</v>
      </c>
      <c r="M462" s="56"/>
      <c r="P462" s="58"/>
      <c r="Q462" s="1" t="n">
        <f aca="false">$M462-$N462</f>
        <v>0</v>
      </c>
      <c r="R462" s="56"/>
      <c r="T462" s="59" t="s">
        <v>15</v>
      </c>
      <c r="U462" s="1" t="n">
        <f aca="false">$S462-$R462</f>
        <v>0</v>
      </c>
      <c r="V462" s="1" t="n">
        <f aca="false">IF($T462="±",$Q462*2,$Q462)</f>
        <v>0</v>
      </c>
      <c r="W462" s="60" t="str">
        <f aca="false">IFERROR($U462/ABS($V462),"N/A")</f>
        <v>N/A</v>
      </c>
      <c r="X462" s="61" t="str">
        <f aca="false">IF(OR($W462="N/A",$R462="",$S462=""),"N/A",IF($W462&gt;=4,"Not Significant",IF($W462&gt;=2,"Semi-Significant","Significant")))</f>
        <v>N/A</v>
      </c>
      <c r="Z462" s="1" t="str">
        <f aca="false">IF($D462="Z540.1 w/data",0,"")</f>
        <v/>
      </c>
      <c r="AA462" s="1" t="e">
        <f aca="false">$Y462+$Q462+$Z462</f>
        <v>#VALUE!</v>
      </c>
      <c r="AB462" s="1" t="n">
        <f aca="false">$N462+$Q462</f>
        <v>0</v>
      </c>
      <c r="AC462" s="1" t="str">
        <f aca="false">IF($Y462="","",IF(AND($AA462&gt;=$R462,$AA462&lt;=$S462),"Pass","Fail"))</f>
        <v/>
      </c>
      <c r="AD462" s="1" t="str">
        <f aca="false">IF($Y462="","",IF($AA462&gt;$R462,"Pass","Fail"))</f>
        <v/>
      </c>
      <c r="AE462" s="1" t="str">
        <f aca="false">IF($Y462="","",IF($AA462&gt;=$R462,"Pass","Fail"))</f>
        <v/>
      </c>
      <c r="AF462" s="1" t="str">
        <f aca="false">IF($Y462="","",IF($AA462&lt;=$S462,"Pass","Fail"))</f>
        <v/>
      </c>
      <c r="AG462" s="1" t="str">
        <f aca="false">IF($Y462="","",IF($AA462&lt;$S462,"Pass","Fail"))</f>
        <v/>
      </c>
      <c r="AH462" s="23" t="str">
        <f aca="true">INDIRECT(CHOOSE(MATCH($T462,{"±","&gt;","≥","≤","&lt;"},0), "AC", "AD", "AE", "AF", "AG") &amp; ROW())</f>
        <v/>
      </c>
      <c r="AI462" s="56" t="str">
        <f aca="false">IF($X462="Not Significant","No Further Action Required",
IF($AH462="","",
IF(AND($AH462="Pass",$L462="0 - Passed "),"Analysis performed; no further action required.",
IF(AND($AH462="Fail",$L462="1 - Failed "),"Analysis performed; no further action required.",
IF(AND($AH462="Pass",$L462="2 - Limited In Use "),"Analysis performed; no further action required.",
IF(AND($AH462="Fail",$L462="3 - Adjusted "),"Analysis performed; no further action required.",
"Unit fails analysis; TSM determination required."))))))</f>
        <v/>
      </c>
      <c r="AJ462" s="58"/>
    </row>
    <row r="463" customFormat="false" ht="15" hidden="false" customHeight="false" outlineLevel="0" collapsed="false">
      <c r="A463" s="56"/>
      <c r="E463" s="57" t="str">
        <f aca="false">IF(AND($F463="",$G463=""),"",IF($G463="",$F463,HYPERLINK($G463,$F463)))</f>
        <v/>
      </c>
      <c r="H463" s="1" t="str">
        <f aca="false">IF($I463="","None Attached",IF(LEFT($I463,5)="https",HYPERLINK($I463,"Datasheet"),HYPERLINK(_xlfn.CONCAT("https://",$I463),"Datasheet")))</f>
        <v>None Attached</v>
      </c>
      <c r="M463" s="56"/>
      <c r="P463" s="58"/>
      <c r="Q463" s="1" t="n">
        <f aca="false">$M463-$N463</f>
        <v>0</v>
      </c>
      <c r="R463" s="56"/>
      <c r="T463" s="59" t="s">
        <v>15</v>
      </c>
      <c r="U463" s="1" t="n">
        <f aca="false">$S463-$R463</f>
        <v>0</v>
      </c>
      <c r="V463" s="1" t="n">
        <f aca="false">IF($T463="±",$Q463*2,$Q463)</f>
        <v>0</v>
      </c>
      <c r="W463" s="60" t="str">
        <f aca="false">IFERROR($U463/ABS($V463),"N/A")</f>
        <v>N/A</v>
      </c>
      <c r="X463" s="61" t="str">
        <f aca="false">IF(OR($W463="N/A",$R463="",$S463=""),"N/A",IF($W463&gt;=4,"Not Significant",IF($W463&gt;=2,"Semi-Significant","Significant")))</f>
        <v>N/A</v>
      </c>
      <c r="Z463" s="1" t="str">
        <f aca="false">IF($D463="Z540.1 w/data",0,"")</f>
        <v/>
      </c>
      <c r="AA463" s="1" t="e">
        <f aca="false">$Y463+$Q463+$Z463</f>
        <v>#VALUE!</v>
      </c>
      <c r="AB463" s="1" t="n">
        <f aca="false">$N463+$Q463</f>
        <v>0</v>
      </c>
      <c r="AC463" s="1" t="str">
        <f aca="false">IF($Y463="","",IF(AND($AA463&gt;=$R463,$AA463&lt;=$S463),"Pass","Fail"))</f>
        <v/>
      </c>
      <c r="AD463" s="1" t="str">
        <f aca="false">IF($Y463="","",IF($AA463&gt;$R463,"Pass","Fail"))</f>
        <v/>
      </c>
      <c r="AE463" s="1" t="str">
        <f aca="false">IF($Y463="","",IF($AA463&gt;=$R463,"Pass","Fail"))</f>
        <v/>
      </c>
      <c r="AF463" s="1" t="str">
        <f aca="false">IF($Y463="","",IF($AA463&lt;=$S463,"Pass","Fail"))</f>
        <v/>
      </c>
      <c r="AG463" s="1" t="str">
        <f aca="false">IF($Y463="","",IF($AA463&lt;$S463,"Pass","Fail"))</f>
        <v/>
      </c>
      <c r="AH463" s="23" t="str">
        <f aca="true">INDIRECT(CHOOSE(MATCH($T463,{"±","&gt;","≥","≤","&lt;"},0), "AC", "AD", "AE", "AF", "AG") &amp; ROW())</f>
        <v/>
      </c>
      <c r="AI463" s="56" t="str">
        <f aca="false">IF($X463="Not Significant","No Further Action Required",
IF($AH463="","",
IF(AND($AH463="Pass",$L463="0 - Passed "),"Analysis performed; no further action required.",
IF(AND($AH463="Fail",$L463="1 - Failed "),"Analysis performed; no further action required.",
IF(AND($AH463="Pass",$L463="2 - Limited In Use "),"Analysis performed; no further action required.",
IF(AND($AH463="Fail",$L463="3 - Adjusted "),"Analysis performed; no further action required.",
"Unit fails analysis; TSM determination required."))))))</f>
        <v/>
      </c>
      <c r="AJ463" s="58"/>
    </row>
    <row r="464" customFormat="false" ht="15" hidden="false" customHeight="false" outlineLevel="0" collapsed="false">
      <c r="A464" s="56"/>
      <c r="E464" s="57" t="str">
        <f aca="false">IF(AND($F464="",$G464=""),"",IF($G464="",$F464,HYPERLINK($G464,$F464)))</f>
        <v/>
      </c>
      <c r="H464" s="1" t="str">
        <f aca="false">IF($I464="","None Attached",IF(LEFT($I464,5)="https",HYPERLINK($I464,"Datasheet"),HYPERLINK(_xlfn.CONCAT("https://",$I464),"Datasheet")))</f>
        <v>None Attached</v>
      </c>
      <c r="M464" s="56"/>
      <c r="P464" s="58"/>
      <c r="Q464" s="1" t="n">
        <f aca="false">$M464-$N464</f>
        <v>0</v>
      </c>
      <c r="R464" s="56"/>
      <c r="T464" s="59" t="s">
        <v>15</v>
      </c>
      <c r="U464" s="1" t="n">
        <f aca="false">$S464-$R464</f>
        <v>0</v>
      </c>
      <c r="V464" s="1" t="n">
        <f aca="false">IF($T464="±",$Q464*2,$Q464)</f>
        <v>0</v>
      </c>
      <c r="W464" s="60" t="str">
        <f aca="false">IFERROR($U464/ABS($V464),"N/A")</f>
        <v>N/A</v>
      </c>
      <c r="X464" s="61" t="str">
        <f aca="false">IF(OR($W464="N/A",$R464="",$S464=""),"N/A",IF($W464&gt;=4,"Not Significant",IF($W464&gt;=2,"Semi-Significant","Significant")))</f>
        <v>N/A</v>
      </c>
      <c r="Z464" s="1" t="str">
        <f aca="false">IF($D464="Z540.1 w/data",0,"")</f>
        <v/>
      </c>
      <c r="AA464" s="1" t="e">
        <f aca="false">$Y464+$Q464+$Z464</f>
        <v>#VALUE!</v>
      </c>
      <c r="AB464" s="1" t="n">
        <f aca="false">$N464+$Q464</f>
        <v>0</v>
      </c>
      <c r="AC464" s="1" t="str">
        <f aca="false">IF($Y464="","",IF(AND($AA464&gt;=$R464,$AA464&lt;=$S464),"Pass","Fail"))</f>
        <v/>
      </c>
      <c r="AD464" s="1" t="str">
        <f aca="false">IF($Y464="","",IF($AA464&gt;$R464,"Pass","Fail"))</f>
        <v/>
      </c>
      <c r="AE464" s="1" t="str">
        <f aca="false">IF($Y464="","",IF($AA464&gt;=$R464,"Pass","Fail"))</f>
        <v/>
      </c>
      <c r="AF464" s="1" t="str">
        <f aca="false">IF($Y464="","",IF($AA464&lt;=$S464,"Pass","Fail"))</f>
        <v/>
      </c>
      <c r="AG464" s="1" t="str">
        <f aca="false">IF($Y464="","",IF($AA464&lt;$S464,"Pass","Fail"))</f>
        <v/>
      </c>
      <c r="AH464" s="23" t="str">
        <f aca="true">INDIRECT(CHOOSE(MATCH($T464,{"±","&gt;","≥","≤","&lt;"},0), "AC", "AD", "AE", "AF", "AG") &amp; ROW())</f>
        <v/>
      </c>
      <c r="AI464" s="56" t="str">
        <f aca="false">IF($X464="Not Significant","No Further Action Required",
IF($AH464="","",
IF(AND($AH464="Pass",$L464="0 - Passed "),"Analysis performed; no further action required.",
IF(AND($AH464="Fail",$L464="1 - Failed "),"Analysis performed; no further action required.",
IF(AND($AH464="Pass",$L464="2 - Limited In Use "),"Analysis performed; no further action required.",
IF(AND($AH464="Fail",$L464="3 - Adjusted "),"Analysis performed; no further action required.",
"Unit fails analysis; TSM determination required."))))))</f>
        <v/>
      </c>
      <c r="AJ464" s="58"/>
    </row>
    <row r="465" customFormat="false" ht="15" hidden="false" customHeight="false" outlineLevel="0" collapsed="false">
      <c r="A465" s="56"/>
      <c r="E465" s="57" t="str">
        <f aca="false">IF(AND($F465="",$G465=""),"",IF($G465="",$F465,HYPERLINK($G465,$F465)))</f>
        <v/>
      </c>
      <c r="H465" s="1" t="str">
        <f aca="false">IF($I465="","None Attached",IF(LEFT($I465,5)="https",HYPERLINK($I465,"Datasheet"),HYPERLINK(_xlfn.CONCAT("https://",$I465),"Datasheet")))</f>
        <v>None Attached</v>
      </c>
      <c r="M465" s="56"/>
      <c r="P465" s="58"/>
      <c r="Q465" s="1" t="n">
        <f aca="false">$M465-$N465</f>
        <v>0</v>
      </c>
      <c r="R465" s="56"/>
      <c r="T465" s="59" t="s">
        <v>15</v>
      </c>
      <c r="U465" s="1" t="n">
        <f aca="false">$S465-$R465</f>
        <v>0</v>
      </c>
      <c r="V465" s="1" t="n">
        <f aca="false">IF($T465="±",$Q465*2,$Q465)</f>
        <v>0</v>
      </c>
      <c r="W465" s="60" t="str">
        <f aca="false">IFERROR($U465/ABS($V465),"N/A")</f>
        <v>N/A</v>
      </c>
      <c r="X465" s="61" t="str">
        <f aca="false">IF(OR($W465="N/A",$R465="",$S465=""),"N/A",IF($W465&gt;=4,"Not Significant",IF($W465&gt;=2,"Semi-Significant","Significant")))</f>
        <v>N/A</v>
      </c>
      <c r="Z465" s="1" t="str">
        <f aca="false">IF($D465="Z540.1 w/data",0,"")</f>
        <v/>
      </c>
      <c r="AA465" s="1" t="e">
        <f aca="false">$Y465+$Q465+$Z465</f>
        <v>#VALUE!</v>
      </c>
      <c r="AB465" s="1" t="n">
        <f aca="false">$N465+$Q465</f>
        <v>0</v>
      </c>
      <c r="AC465" s="1" t="str">
        <f aca="false">IF($Y465="","",IF(AND($AA465&gt;=$R465,$AA465&lt;=$S465),"Pass","Fail"))</f>
        <v/>
      </c>
      <c r="AD465" s="1" t="str">
        <f aca="false">IF($Y465="","",IF($AA465&gt;$R465,"Pass","Fail"))</f>
        <v/>
      </c>
      <c r="AE465" s="1" t="str">
        <f aca="false">IF($Y465="","",IF($AA465&gt;=$R465,"Pass","Fail"))</f>
        <v/>
      </c>
      <c r="AF465" s="1" t="str">
        <f aca="false">IF($Y465="","",IF($AA465&lt;=$S465,"Pass","Fail"))</f>
        <v/>
      </c>
      <c r="AG465" s="1" t="str">
        <f aca="false">IF($Y465="","",IF($AA465&lt;$S465,"Pass","Fail"))</f>
        <v/>
      </c>
      <c r="AH465" s="23" t="str">
        <f aca="true">INDIRECT(CHOOSE(MATCH($T465,{"±","&gt;","≥","≤","&lt;"},0), "AC", "AD", "AE", "AF", "AG") &amp; ROW())</f>
        <v/>
      </c>
      <c r="AI465" s="56" t="str">
        <f aca="false">IF($X465="Not Significant","No Further Action Required",
IF($AH465="","",
IF(AND($AH465="Pass",$L465="0 - Passed "),"Analysis performed; no further action required.",
IF(AND($AH465="Fail",$L465="1 - Failed "),"Analysis performed; no further action required.",
IF(AND($AH465="Pass",$L465="2 - Limited In Use "),"Analysis performed; no further action required.",
IF(AND($AH465="Fail",$L465="3 - Adjusted "),"Analysis performed; no further action required.",
"Unit fails analysis; TSM determination required."))))))</f>
        <v/>
      </c>
      <c r="AJ465" s="58"/>
    </row>
    <row r="466" customFormat="false" ht="15" hidden="false" customHeight="false" outlineLevel="0" collapsed="false">
      <c r="A466" s="56"/>
      <c r="E466" s="57" t="str">
        <f aca="false">IF(AND($F466="",$G466=""),"",IF($G466="",$F466,HYPERLINK($G466,$F466)))</f>
        <v/>
      </c>
      <c r="H466" s="1" t="str">
        <f aca="false">IF($I466="","None Attached",IF(LEFT($I466,5)="https",HYPERLINK($I466,"Datasheet"),HYPERLINK(_xlfn.CONCAT("https://",$I466),"Datasheet")))</f>
        <v>None Attached</v>
      </c>
      <c r="M466" s="56"/>
      <c r="P466" s="58"/>
      <c r="Q466" s="1" t="n">
        <f aca="false">$M466-$N466</f>
        <v>0</v>
      </c>
      <c r="R466" s="56"/>
      <c r="T466" s="59" t="s">
        <v>15</v>
      </c>
      <c r="U466" s="1" t="n">
        <f aca="false">$S466-$R466</f>
        <v>0</v>
      </c>
      <c r="V466" s="1" t="n">
        <f aca="false">IF($T466="±",$Q466*2,$Q466)</f>
        <v>0</v>
      </c>
      <c r="W466" s="60" t="str">
        <f aca="false">IFERROR($U466/ABS($V466),"N/A")</f>
        <v>N/A</v>
      </c>
      <c r="X466" s="61" t="str">
        <f aca="false">IF(OR($W466="N/A",$R466="",$S466=""),"N/A",IF($W466&gt;=4,"Not Significant",IF($W466&gt;=2,"Semi-Significant","Significant")))</f>
        <v>N/A</v>
      </c>
      <c r="Z466" s="1" t="str">
        <f aca="false">IF($D466="Z540.1 w/data",0,"")</f>
        <v/>
      </c>
      <c r="AA466" s="1" t="e">
        <f aca="false">$Y466+$Q466+$Z466</f>
        <v>#VALUE!</v>
      </c>
      <c r="AB466" s="1" t="n">
        <f aca="false">$N466+$Q466</f>
        <v>0</v>
      </c>
      <c r="AC466" s="1" t="str">
        <f aca="false">IF($Y466="","",IF(AND($AA466&gt;=$R466,$AA466&lt;=$S466),"Pass","Fail"))</f>
        <v/>
      </c>
      <c r="AD466" s="1" t="str">
        <f aca="false">IF($Y466="","",IF($AA466&gt;$R466,"Pass","Fail"))</f>
        <v/>
      </c>
      <c r="AE466" s="1" t="str">
        <f aca="false">IF($Y466="","",IF($AA466&gt;=$R466,"Pass","Fail"))</f>
        <v/>
      </c>
      <c r="AF466" s="1" t="str">
        <f aca="false">IF($Y466="","",IF($AA466&lt;=$S466,"Pass","Fail"))</f>
        <v/>
      </c>
      <c r="AG466" s="1" t="str">
        <f aca="false">IF($Y466="","",IF($AA466&lt;$S466,"Pass","Fail"))</f>
        <v/>
      </c>
      <c r="AH466" s="23" t="str">
        <f aca="true">INDIRECT(CHOOSE(MATCH($T466,{"±","&gt;","≥","≤","&lt;"},0), "AC", "AD", "AE", "AF", "AG") &amp; ROW())</f>
        <v/>
      </c>
      <c r="AI466" s="56" t="str">
        <f aca="false">IF($X466="Not Significant","No Further Action Required",
IF($AH466="","",
IF(AND($AH466="Pass",$L466="0 - Passed "),"Analysis performed; no further action required.",
IF(AND($AH466="Fail",$L466="1 - Failed "),"Analysis performed; no further action required.",
IF(AND($AH466="Pass",$L466="2 - Limited In Use "),"Analysis performed; no further action required.",
IF(AND($AH466="Fail",$L466="3 - Adjusted "),"Analysis performed; no further action required.",
"Unit fails analysis; TSM determination required."))))))</f>
        <v/>
      </c>
      <c r="AJ466" s="58"/>
    </row>
    <row r="467" customFormat="false" ht="15" hidden="false" customHeight="false" outlineLevel="0" collapsed="false">
      <c r="A467" s="56"/>
      <c r="E467" s="57" t="str">
        <f aca="false">IF(AND($F467="",$G467=""),"",IF($G467="",$F467,HYPERLINK($G467,$F467)))</f>
        <v/>
      </c>
      <c r="H467" s="1" t="str">
        <f aca="false">IF($I467="","None Attached",IF(LEFT($I467,5)="https",HYPERLINK($I467,"Datasheet"),HYPERLINK(_xlfn.CONCAT("https://",$I467),"Datasheet")))</f>
        <v>None Attached</v>
      </c>
      <c r="M467" s="56"/>
      <c r="P467" s="58"/>
      <c r="Q467" s="1" t="n">
        <f aca="false">$M467-$N467</f>
        <v>0</v>
      </c>
      <c r="R467" s="56"/>
      <c r="T467" s="59" t="s">
        <v>15</v>
      </c>
      <c r="U467" s="1" t="n">
        <f aca="false">$S467-$R467</f>
        <v>0</v>
      </c>
      <c r="V467" s="1" t="n">
        <f aca="false">IF($T467="±",$Q467*2,$Q467)</f>
        <v>0</v>
      </c>
      <c r="W467" s="60" t="str">
        <f aca="false">IFERROR($U467/ABS($V467),"N/A")</f>
        <v>N/A</v>
      </c>
      <c r="X467" s="61" t="str">
        <f aca="false">IF(OR($W467="N/A",$R467="",$S467=""),"N/A",IF($W467&gt;=4,"Not Significant",IF($W467&gt;=2,"Semi-Significant","Significant")))</f>
        <v>N/A</v>
      </c>
      <c r="Z467" s="1" t="str">
        <f aca="false">IF($D467="Z540.1 w/data",0,"")</f>
        <v/>
      </c>
      <c r="AA467" s="1" t="e">
        <f aca="false">$Y467+$Q467+$Z467</f>
        <v>#VALUE!</v>
      </c>
      <c r="AB467" s="1" t="n">
        <f aca="false">$N467+$Q467</f>
        <v>0</v>
      </c>
      <c r="AC467" s="1" t="str">
        <f aca="false">IF($Y467="","",IF(AND($AA467&gt;=$R467,$AA467&lt;=$S467),"Pass","Fail"))</f>
        <v/>
      </c>
      <c r="AD467" s="1" t="str">
        <f aca="false">IF($Y467="","",IF($AA467&gt;$R467,"Pass","Fail"))</f>
        <v/>
      </c>
      <c r="AE467" s="1" t="str">
        <f aca="false">IF($Y467="","",IF($AA467&gt;=$R467,"Pass","Fail"))</f>
        <v/>
      </c>
      <c r="AF467" s="1" t="str">
        <f aca="false">IF($Y467="","",IF($AA467&lt;=$S467,"Pass","Fail"))</f>
        <v/>
      </c>
      <c r="AG467" s="1" t="str">
        <f aca="false">IF($Y467="","",IF($AA467&lt;$S467,"Pass","Fail"))</f>
        <v/>
      </c>
      <c r="AH467" s="23" t="str">
        <f aca="true">INDIRECT(CHOOSE(MATCH($T467,{"±","&gt;","≥","≤","&lt;"},0), "AC", "AD", "AE", "AF", "AG") &amp; ROW())</f>
        <v/>
      </c>
      <c r="AI467" s="56" t="str">
        <f aca="false">IF($X467="Not Significant","No Further Action Required",
IF($AH467="","",
IF(AND($AH467="Pass",$L467="0 - Passed "),"Analysis performed; no further action required.",
IF(AND($AH467="Fail",$L467="1 - Failed "),"Analysis performed; no further action required.",
IF(AND($AH467="Pass",$L467="2 - Limited In Use "),"Analysis performed; no further action required.",
IF(AND($AH467="Fail",$L467="3 - Adjusted "),"Analysis performed; no further action required.",
"Unit fails analysis; TSM determination required."))))))</f>
        <v/>
      </c>
      <c r="AJ467" s="58"/>
    </row>
    <row r="468" customFormat="false" ht="15" hidden="false" customHeight="false" outlineLevel="0" collapsed="false">
      <c r="A468" s="56"/>
      <c r="E468" s="57" t="str">
        <f aca="false">IF(AND($F468="",$G468=""),"",IF($G468="",$F468,HYPERLINK($G468,$F468)))</f>
        <v/>
      </c>
      <c r="H468" s="1" t="str">
        <f aca="false">IF($I468="","None Attached",IF(LEFT($I468,5)="https",HYPERLINK($I468,"Datasheet"),HYPERLINK(_xlfn.CONCAT("https://",$I468),"Datasheet")))</f>
        <v>None Attached</v>
      </c>
      <c r="M468" s="56"/>
      <c r="P468" s="58"/>
      <c r="Q468" s="1" t="n">
        <f aca="false">$M468-$N468</f>
        <v>0</v>
      </c>
      <c r="R468" s="56"/>
      <c r="T468" s="59" t="s">
        <v>15</v>
      </c>
      <c r="U468" s="1" t="n">
        <f aca="false">$S468-$R468</f>
        <v>0</v>
      </c>
      <c r="V468" s="1" t="n">
        <f aca="false">IF($T468="±",$Q468*2,$Q468)</f>
        <v>0</v>
      </c>
      <c r="W468" s="60" t="str">
        <f aca="false">IFERROR($U468/ABS($V468),"N/A")</f>
        <v>N/A</v>
      </c>
      <c r="X468" s="61" t="str">
        <f aca="false">IF(OR($W468="N/A",$R468="",$S468=""),"N/A",IF($W468&gt;=4,"Not Significant",IF($W468&gt;=2,"Semi-Significant","Significant")))</f>
        <v>N/A</v>
      </c>
      <c r="Z468" s="1" t="str">
        <f aca="false">IF($D468="Z540.1 w/data",0,"")</f>
        <v/>
      </c>
      <c r="AA468" s="1" t="e">
        <f aca="false">$Y468+$Q468+$Z468</f>
        <v>#VALUE!</v>
      </c>
      <c r="AB468" s="1" t="n">
        <f aca="false">$N468+$Q468</f>
        <v>0</v>
      </c>
      <c r="AC468" s="1" t="str">
        <f aca="false">IF($Y468="","",IF(AND($AA468&gt;=$R468,$AA468&lt;=$S468),"Pass","Fail"))</f>
        <v/>
      </c>
      <c r="AD468" s="1" t="str">
        <f aca="false">IF($Y468="","",IF($AA468&gt;$R468,"Pass","Fail"))</f>
        <v/>
      </c>
      <c r="AE468" s="1" t="str">
        <f aca="false">IF($Y468="","",IF($AA468&gt;=$R468,"Pass","Fail"))</f>
        <v/>
      </c>
      <c r="AF468" s="1" t="str">
        <f aca="false">IF($Y468="","",IF($AA468&lt;=$S468,"Pass","Fail"))</f>
        <v/>
      </c>
      <c r="AG468" s="1" t="str">
        <f aca="false">IF($Y468="","",IF($AA468&lt;$S468,"Pass","Fail"))</f>
        <v/>
      </c>
      <c r="AH468" s="23" t="str">
        <f aca="true">INDIRECT(CHOOSE(MATCH($T468,{"±","&gt;","≥","≤","&lt;"},0), "AC", "AD", "AE", "AF", "AG") &amp; ROW())</f>
        <v/>
      </c>
      <c r="AI468" s="56" t="str">
        <f aca="false">IF($X468="Not Significant","No Further Action Required",
IF($AH468="","",
IF(AND($AH468="Pass",$L468="0 - Passed "),"Analysis performed; no further action required.",
IF(AND($AH468="Fail",$L468="1 - Failed "),"Analysis performed; no further action required.",
IF(AND($AH468="Pass",$L468="2 - Limited In Use "),"Analysis performed; no further action required.",
IF(AND($AH468="Fail",$L468="3 - Adjusted "),"Analysis performed; no further action required.",
"Unit fails analysis; TSM determination required."))))))</f>
        <v/>
      </c>
      <c r="AJ468" s="58"/>
    </row>
    <row r="469" customFormat="false" ht="15" hidden="false" customHeight="false" outlineLevel="0" collapsed="false">
      <c r="A469" s="56"/>
      <c r="E469" s="57" t="str">
        <f aca="false">IF(AND($F469="",$G469=""),"",IF($G469="",$F469,HYPERLINK($G469,$F469)))</f>
        <v/>
      </c>
      <c r="H469" s="1" t="str">
        <f aca="false">IF($I469="","None Attached",IF(LEFT($I469,5)="https",HYPERLINK($I469,"Datasheet"),HYPERLINK(_xlfn.CONCAT("https://",$I469),"Datasheet")))</f>
        <v>None Attached</v>
      </c>
      <c r="M469" s="56"/>
      <c r="P469" s="58"/>
      <c r="Q469" s="1" t="n">
        <f aca="false">$M469-$N469</f>
        <v>0</v>
      </c>
      <c r="R469" s="56"/>
      <c r="T469" s="59" t="s">
        <v>15</v>
      </c>
      <c r="U469" s="1" t="n">
        <f aca="false">$S469-$R469</f>
        <v>0</v>
      </c>
      <c r="V469" s="1" t="n">
        <f aca="false">IF($T469="±",$Q469*2,$Q469)</f>
        <v>0</v>
      </c>
      <c r="W469" s="60" t="str">
        <f aca="false">IFERROR($U469/ABS($V469),"N/A")</f>
        <v>N/A</v>
      </c>
      <c r="X469" s="61" t="str">
        <f aca="false">IF(OR($W469="N/A",$R469="",$S469=""),"N/A",IF($W469&gt;=4,"Not Significant",IF($W469&gt;=2,"Semi-Significant","Significant")))</f>
        <v>N/A</v>
      </c>
      <c r="Z469" s="1" t="str">
        <f aca="false">IF($D469="Z540.1 w/data",0,"")</f>
        <v/>
      </c>
      <c r="AA469" s="1" t="e">
        <f aca="false">$Y469+$Q469+$Z469</f>
        <v>#VALUE!</v>
      </c>
      <c r="AB469" s="1" t="n">
        <f aca="false">$N469+$Q469</f>
        <v>0</v>
      </c>
      <c r="AC469" s="1" t="str">
        <f aca="false">IF($Y469="","",IF(AND($AA469&gt;=$R469,$AA469&lt;=$S469),"Pass","Fail"))</f>
        <v/>
      </c>
      <c r="AD469" s="1" t="str">
        <f aca="false">IF($Y469="","",IF($AA469&gt;$R469,"Pass","Fail"))</f>
        <v/>
      </c>
      <c r="AE469" s="1" t="str">
        <f aca="false">IF($Y469="","",IF($AA469&gt;=$R469,"Pass","Fail"))</f>
        <v/>
      </c>
      <c r="AF469" s="1" t="str">
        <f aca="false">IF($Y469="","",IF($AA469&lt;=$S469,"Pass","Fail"))</f>
        <v/>
      </c>
      <c r="AG469" s="1" t="str">
        <f aca="false">IF($Y469="","",IF($AA469&lt;$S469,"Pass","Fail"))</f>
        <v/>
      </c>
      <c r="AH469" s="23" t="str">
        <f aca="true">INDIRECT(CHOOSE(MATCH($T469,{"±","&gt;","≥","≤","&lt;"},0), "AC", "AD", "AE", "AF", "AG") &amp; ROW())</f>
        <v/>
      </c>
      <c r="AI469" s="56" t="str">
        <f aca="false">IF($X469="Not Significant","No Further Action Required",
IF($AH469="","",
IF(AND($AH469="Pass",$L469="0 - Passed "),"Analysis performed; no further action required.",
IF(AND($AH469="Fail",$L469="1 - Failed "),"Analysis performed; no further action required.",
IF(AND($AH469="Pass",$L469="2 - Limited In Use "),"Analysis performed; no further action required.",
IF(AND($AH469="Fail",$L469="3 - Adjusted "),"Analysis performed; no further action required.",
"Unit fails analysis; TSM determination required."))))))</f>
        <v/>
      </c>
      <c r="AJ469" s="58"/>
    </row>
    <row r="470" customFormat="false" ht="15" hidden="false" customHeight="false" outlineLevel="0" collapsed="false">
      <c r="A470" s="56"/>
      <c r="E470" s="57" t="str">
        <f aca="false">IF(AND($F470="",$G470=""),"",IF($G470="",$F470,HYPERLINK($G470,$F470)))</f>
        <v/>
      </c>
      <c r="H470" s="1" t="str">
        <f aca="false">IF($I470="","None Attached",IF(LEFT($I470,5)="https",HYPERLINK($I470,"Datasheet"),HYPERLINK(_xlfn.CONCAT("https://",$I470),"Datasheet")))</f>
        <v>None Attached</v>
      </c>
      <c r="M470" s="56"/>
      <c r="P470" s="58"/>
      <c r="Q470" s="1" t="n">
        <f aca="false">$M470-$N470</f>
        <v>0</v>
      </c>
      <c r="R470" s="56"/>
      <c r="T470" s="59" t="s">
        <v>15</v>
      </c>
      <c r="U470" s="1" t="n">
        <f aca="false">$S470-$R470</f>
        <v>0</v>
      </c>
      <c r="V470" s="1" t="n">
        <f aca="false">IF($T470="±",$Q470*2,$Q470)</f>
        <v>0</v>
      </c>
      <c r="W470" s="60" t="str">
        <f aca="false">IFERROR($U470/ABS($V470),"N/A")</f>
        <v>N/A</v>
      </c>
      <c r="X470" s="61" t="str">
        <f aca="false">IF(OR($W470="N/A",$R470="",$S470=""),"N/A",IF($W470&gt;=4,"Not Significant",IF($W470&gt;=2,"Semi-Significant","Significant")))</f>
        <v>N/A</v>
      </c>
      <c r="Z470" s="1" t="str">
        <f aca="false">IF($D470="Z540.1 w/data",0,"")</f>
        <v/>
      </c>
      <c r="AA470" s="1" t="e">
        <f aca="false">$Y470+$Q470+$Z470</f>
        <v>#VALUE!</v>
      </c>
      <c r="AB470" s="1" t="n">
        <f aca="false">$N470+$Q470</f>
        <v>0</v>
      </c>
      <c r="AC470" s="1" t="str">
        <f aca="false">IF($Y470="","",IF(AND($AA470&gt;=$R470,$AA470&lt;=$S470),"Pass","Fail"))</f>
        <v/>
      </c>
      <c r="AD470" s="1" t="str">
        <f aca="false">IF($Y470="","",IF($AA470&gt;$R470,"Pass","Fail"))</f>
        <v/>
      </c>
      <c r="AE470" s="1" t="str">
        <f aca="false">IF($Y470="","",IF($AA470&gt;=$R470,"Pass","Fail"))</f>
        <v/>
      </c>
      <c r="AF470" s="1" t="str">
        <f aca="false">IF($Y470="","",IF($AA470&lt;=$S470,"Pass","Fail"))</f>
        <v/>
      </c>
      <c r="AG470" s="1" t="str">
        <f aca="false">IF($Y470="","",IF($AA470&lt;$S470,"Pass","Fail"))</f>
        <v/>
      </c>
      <c r="AH470" s="23" t="str">
        <f aca="true">INDIRECT(CHOOSE(MATCH($T470,{"±","&gt;","≥","≤","&lt;"},0), "AC", "AD", "AE", "AF", "AG") &amp; ROW())</f>
        <v/>
      </c>
      <c r="AI470" s="56" t="str">
        <f aca="false">IF($X470="Not Significant","No Further Action Required",
IF($AH470="","",
IF(AND($AH470="Pass",$L470="0 - Passed "),"Analysis performed; no further action required.",
IF(AND($AH470="Fail",$L470="1 - Failed "),"Analysis performed; no further action required.",
IF(AND($AH470="Pass",$L470="2 - Limited In Use "),"Analysis performed; no further action required.",
IF(AND($AH470="Fail",$L470="3 - Adjusted "),"Analysis performed; no further action required.",
"Unit fails analysis; TSM determination required."))))))</f>
        <v/>
      </c>
      <c r="AJ470" s="58"/>
    </row>
    <row r="471" customFormat="false" ht="15" hidden="false" customHeight="false" outlineLevel="0" collapsed="false">
      <c r="A471" s="56"/>
      <c r="E471" s="57" t="str">
        <f aca="false">IF(AND($F471="",$G471=""),"",IF($G471="",$F471,HYPERLINK($G471,$F471)))</f>
        <v/>
      </c>
      <c r="H471" s="1" t="str">
        <f aca="false">IF($I471="","None Attached",IF(LEFT($I471,5)="https",HYPERLINK($I471,"Datasheet"),HYPERLINK(_xlfn.CONCAT("https://",$I471),"Datasheet")))</f>
        <v>None Attached</v>
      </c>
      <c r="M471" s="56"/>
      <c r="P471" s="58"/>
      <c r="Q471" s="1" t="n">
        <f aca="false">$M471-$N471</f>
        <v>0</v>
      </c>
      <c r="R471" s="56"/>
      <c r="T471" s="59" t="s">
        <v>15</v>
      </c>
      <c r="U471" s="1" t="n">
        <f aca="false">$S471-$R471</f>
        <v>0</v>
      </c>
      <c r="V471" s="1" t="n">
        <f aca="false">IF($T471="±",$Q471*2,$Q471)</f>
        <v>0</v>
      </c>
      <c r="W471" s="60" t="str">
        <f aca="false">IFERROR($U471/ABS($V471),"N/A")</f>
        <v>N/A</v>
      </c>
      <c r="X471" s="61" t="str">
        <f aca="false">IF(OR($W471="N/A",$R471="",$S471=""),"N/A",IF($W471&gt;=4,"Not Significant",IF($W471&gt;=2,"Semi-Significant","Significant")))</f>
        <v>N/A</v>
      </c>
      <c r="Z471" s="1" t="str">
        <f aca="false">IF($D471="Z540.1 w/data",0,"")</f>
        <v/>
      </c>
      <c r="AA471" s="1" t="e">
        <f aca="false">$Y471+$Q471+$Z471</f>
        <v>#VALUE!</v>
      </c>
      <c r="AB471" s="1" t="n">
        <f aca="false">$N471+$Q471</f>
        <v>0</v>
      </c>
      <c r="AC471" s="1" t="str">
        <f aca="false">IF($Y471="","",IF(AND($AA471&gt;=$R471,$AA471&lt;=$S471),"Pass","Fail"))</f>
        <v/>
      </c>
      <c r="AD471" s="1" t="str">
        <f aca="false">IF($Y471="","",IF($AA471&gt;$R471,"Pass","Fail"))</f>
        <v/>
      </c>
      <c r="AE471" s="1" t="str">
        <f aca="false">IF($Y471="","",IF($AA471&gt;=$R471,"Pass","Fail"))</f>
        <v/>
      </c>
      <c r="AF471" s="1" t="str">
        <f aca="false">IF($Y471="","",IF($AA471&lt;=$S471,"Pass","Fail"))</f>
        <v/>
      </c>
      <c r="AG471" s="1" t="str">
        <f aca="false">IF($Y471="","",IF($AA471&lt;$S471,"Pass","Fail"))</f>
        <v/>
      </c>
      <c r="AH471" s="23" t="str">
        <f aca="true">INDIRECT(CHOOSE(MATCH($T471,{"±","&gt;","≥","≤","&lt;"},0), "AC", "AD", "AE", "AF", "AG") &amp; ROW())</f>
        <v/>
      </c>
      <c r="AI471" s="56" t="str">
        <f aca="false">IF($X471="Not Significant","No Further Action Required",
IF($AH471="","",
IF(AND($AH471="Pass",$L471="0 - Passed "),"Analysis performed; no further action required.",
IF(AND($AH471="Fail",$L471="1 - Failed "),"Analysis performed; no further action required.",
IF(AND($AH471="Pass",$L471="2 - Limited In Use "),"Analysis performed; no further action required.",
IF(AND($AH471="Fail",$L471="3 - Adjusted "),"Analysis performed; no further action required.",
"Unit fails analysis; TSM determination required."))))))</f>
        <v/>
      </c>
      <c r="AJ471" s="58"/>
    </row>
    <row r="472" customFormat="false" ht="15" hidden="false" customHeight="false" outlineLevel="0" collapsed="false">
      <c r="A472" s="56"/>
      <c r="E472" s="57" t="str">
        <f aca="false">IF(AND($F472="",$G472=""),"",IF($G472="",$F472,HYPERLINK($G472,$F472)))</f>
        <v/>
      </c>
      <c r="H472" s="1" t="str">
        <f aca="false">IF($I472="","None Attached",IF(LEFT($I472,5)="https",HYPERLINK($I472,"Datasheet"),HYPERLINK(_xlfn.CONCAT("https://",$I472),"Datasheet")))</f>
        <v>None Attached</v>
      </c>
      <c r="M472" s="56"/>
      <c r="P472" s="58"/>
      <c r="Q472" s="1" t="n">
        <f aca="false">$M472-$N472</f>
        <v>0</v>
      </c>
      <c r="R472" s="56"/>
      <c r="T472" s="59" t="s">
        <v>15</v>
      </c>
      <c r="U472" s="1" t="n">
        <f aca="false">$S472-$R472</f>
        <v>0</v>
      </c>
      <c r="V472" s="1" t="n">
        <f aca="false">IF($T472="±",$Q472*2,$Q472)</f>
        <v>0</v>
      </c>
      <c r="W472" s="60" t="str">
        <f aca="false">IFERROR($U472/ABS($V472),"N/A")</f>
        <v>N/A</v>
      </c>
      <c r="X472" s="61" t="str">
        <f aca="false">IF(OR($W472="N/A",$R472="",$S472=""),"N/A",IF($W472&gt;=4,"Not Significant",IF($W472&gt;=2,"Semi-Significant","Significant")))</f>
        <v>N/A</v>
      </c>
      <c r="Z472" s="1" t="str">
        <f aca="false">IF($D472="Z540.1 w/data",0,"")</f>
        <v/>
      </c>
      <c r="AA472" s="1" t="e">
        <f aca="false">$Y472+$Q472+$Z472</f>
        <v>#VALUE!</v>
      </c>
      <c r="AB472" s="1" t="n">
        <f aca="false">$N472+$Q472</f>
        <v>0</v>
      </c>
      <c r="AC472" s="1" t="str">
        <f aca="false">IF($Y472="","",IF(AND($AA472&gt;=$R472,$AA472&lt;=$S472),"Pass","Fail"))</f>
        <v/>
      </c>
      <c r="AD472" s="1" t="str">
        <f aca="false">IF($Y472="","",IF($AA472&gt;$R472,"Pass","Fail"))</f>
        <v/>
      </c>
      <c r="AE472" s="1" t="str">
        <f aca="false">IF($Y472="","",IF($AA472&gt;=$R472,"Pass","Fail"))</f>
        <v/>
      </c>
      <c r="AF472" s="1" t="str">
        <f aca="false">IF($Y472="","",IF($AA472&lt;=$S472,"Pass","Fail"))</f>
        <v/>
      </c>
      <c r="AG472" s="1" t="str">
        <f aca="false">IF($Y472="","",IF($AA472&lt;$S472,"Pass","Fail"))</f>
        <v/>
      </c>
      <c r="AH472" s="23" t="str">
        <f aca="true">INDIRECT(CHOOSE(MATCH($T472,{"±","&gt;","≥","≤","&lt;"},0), "AC", "AD", "AE", "AF", "AG") &amp; ROW())</f>
        <v/>
      </c>
      <c r="AI472" s="56" t="str">
        <f aca="false">IF($X472="Not Significant","No Further Action Required",
IF($AH472="","",
IF(AND($AH472="Pass",$L472="0 - Passed "),"Analysis performed; no further action required.",
IF(AND($AH472="Fail",$L472="1 - Failed "),"Analysis performed; no further action required.",
IF(AND($AH472="Pass",$L472="2 - Limited In Use "),"Analysis performed; no further action required.",
IF(AND($AH472="Fail",$L472="3 - Adjusted "),"Analysis performed; no further action required.",
"Unit fails analysis; TSM determination required."))))))</f>
        <v/>
      </c>
      <c r="AJ472" s="58"/>
    </row>
    <row r="473" customFormat="false" ht="15" hidden="false" customHeight="false" outlineLevel="0" collapsed="false">
      <c r="A473" s="56"/>
      <c r="E473" s="57" t="str">
        <f aca="false">IF(AND($F473="",$G473=""),"",IF($G473="",$F473,HYPERLINK($G473,$F473)))</f>
        <v/>
      </c>
      <c r="H473" s="1" t="str">
        <f aca="false">IF($I473="","None Attached",IF(LEFT($I473,5)="https",HYPERLINK($I473,"Datasheet"),HYPERLINK(_xlfn.CONCAT("https://",$I473),"Datasheet")))</f>
        <v>None Attached</v>
      </c>
      <c r="M473" s="56"/>
      <c r="P473" s="58"/>
      <c r="Q473" s="1" t="n">
        <f aca="false">$M473-$N473</f>
        <v>0</v>
      </c>
      <c r="R473" s="56"/>
      <c r="T473" s="59" t="s">
        <v>15</v>
      </c>
      <c r="U473" s="1" t="n">
        <f aca="false">$S473-$R473</f>
        <v>0</v>
      </c>
      <c r="V473" s="1" t="n">
        <f aca="false">IF($T473="±",$Q473*2,$Q473)</f>
        <v>0</v>
      </c>
      <c r="W473" s="60" t="str">
        <f aca="false">IFERROR($U473/ABS($V473),"N/A")</f>
        <v>N/A</v>
      </c>
      <c r="X473" s="61" t="str">
        <f aca="false">IF(OR($W473="N/A",$R473="",$S473=""),"N/A",IF($W473&gt;=4,"Not Significant",IF($W473&gt;=2,"Semi-Significant","Significant")))</f>
        <v>N/A</v>
      </c>
      <c r="Z473" s="1" t="str">
        <f aca="false">IF($D473="Z540.1 w/data",0,"")</f>
        <v/>
      </c>
      <c r="AA473" s="1" t="e">
        <f aca="false">$Y473+$Q473+$Z473</f>
        <v>#VALUE!</v>
      </c>
      <c r="AB473" s="1" t="n">
        <f aca="false">$N473+$Q473</f>
        <v>0</v>
      </c>
      <c r="AC473" s="1" t="str">
        <f aca="false">IF($Y473="","",IF(AND($AA473&gt;=$R473,$AA473&lt;=$S473),"Pass","Fail"))</f>
        <v/>
      </c>
      <c r="AD473" s="1" t="str">
        <f aca="false">IF($Y473="","",IF($AA473&gt;$R473,"Pass","Fail"))</f>
        <v/>
      </c>
      <c r="AE473" s="1" t="str">
        <f aca="false">IF($Y473="","",IF($AA473&gt;=$R473,"Pass","Fail"))</f>
        <v/>
      </c>
      <c r="AF473" s="1" t="str">
        <f aca="false">IF($Y473="","",IF($AA473&lt;=$S473,"Pass","Fail"))</f>
        <v/>
      </c>
      <c r="AG473" s="1" t="str">
        <f aca="false">IF($Y473="","",IF($AA473&lt;$S473,"Pass","Fail"))</f>
        <v/>
      </c>
      <c r="AH473" s="23" t="str">
        <f aca="true">INDIRECT(CHOOSE(MATCH($T473,{"±","&gt;","≥","≤","&lt;"},0), "AC", "AD", "AE", "AF", "AG") &amp; ROW())</f>
        <v/>
      </c>
      <c r="AI473" s="56" t="str">
        <f aca="false">IF($X473="Not Significant","No Further Action Required",
IF($AH473="","",
IF(AND($AH473="Pass",$L473="0 - Passed "),"Analysis performed; no further action required.",
IF(AND($AH473="Fail",$L473="1 - Failed "),"Analysis performed; no further action required.",
IF(AND($AH473="Pass",$L473="2 - Limited In Use "),"Analysis performed; no further action required.",
IF(AND($AH473="Fail",$L473="3 - Adjusted "),"Analysis performed; no further action required.",
"Unit fails analysis; TSM determination required."))))))</f>
        <v/>
      </c>
      <c r="AJ473" s="58"/>
    </row>
    <row r="474" customFormat="false" ht="15" hidden="false" customHeight="false" outlineLevel="0" collapsed="false">
      <c r="A474" s="56"/>
      <c r="E474" s="57" t="str">
        <f aca="false">IF(AND($F474="",$G474=""),"",IF($G474="",$F474,HYPERLINK($G474,$F474)))</f>
        <v/>
      </c>
      <c r="H474" s="1" t="str">
        <f aca="false">IF($I474="","None Attached",IF(LEFT($I474,5)="https",HYPERLINK($I474,"Datasheet"),HYPERLINK(_xlfn.CONCAT("https://",$I474),"Datasheet")))</f>
        <v>None Attached</v>
      </c>
      <c r="M474" s="56"/>
      <c r="P474" s="58"/>
      <c r="Q474" s="1" t="n">
        <f aca="false">$M474-$N474</f>
        <v>0</v>
      </c>
      <c r="R474" s="56"/>
      <c r="T474" s="59" t="s">
        <v>15</v>
      </c>
      <c r="U474" s="1" t="n">
        <f aca="false">$S474-$R474</f>
        <v>0</v>
      </c>
      <c r="V474" s="1" t="n">
        <f aca="false">IF($T474="±",$Q474*2,$Q474)</f>
        <v>0</v>
      </c>
      <c r="W474" s="60" t="str">
        <f aca="false">IFERROR($U474/ABS($V474),"N/A")</f>
        <v>N/A</v>
      </c>
      <c r="X474" s="61" t="str">
        <f aca="false">IF(OR($W474="N/A",$R474="",$S474=""),"N/A",IF($W474&gt;=4,"Not Significant",IF($W474&gt;=2,"Semi-Significant","Significant")))</f>
        <v>N/A</v>
      </c>
      <c r="Z474" s="1" t="str">
        <f aca="false">IF($D474="Z540.1 w/data",0,"")</f>
        <v/>
      </c>
      <c r="AA474" s="1" t="e">
        <f aca="false">$Y474+$Q474+$Z474</f>
        <v>#VALUE!</v>
      </c>
      <c r="AB474" s="1" t="n">
        <f aca="false">$N474+$Q474</f>
        <v>0</v>
      </c>
      <c r="AC474" s="1" t="str">
        <f aca="false">IF($Y474="","",IF(AND($AA474&gt;=$R474,$AA474&lt;=$S474),"Pass","Fail"))</f>
        <v/>
      </c>
      <c r="AD474" s="1" t="str">
        <f aca="false">IF($Y474="","",IF($AA474&gt;$R474,"Pass","Fail"))</f>
        <v/>
      </c>
      <c r="AE474" s="1" t="str">
        <f aca="false">IF($Y474="","",IF($AA474&gt;=$R474,"Pass","Fail"))</f>
        <v/>
      </c>
      <c r="AF474" s="1" t="str">
        <f aca="false">IF($Y474="","",IF($AA474&lt;=$S474,"Pass","Fail"))</f>
        <v/>
      </c>
      <c r="AG474" s="1" t="str">
        <f aca="false">IF($Y474="","",IF($AA474&lt;$S474,"Pass","Fail"))</f>
        <v/>
      </c>
      <c r="AH474" s="23" t="str">
        <f aca="true">INDIRECT(CHOOSE(MATCH($T474,{"±","&gt;","≥","≤","&lt;"},0), "AC", "AD", "AE", "AF", "AG") &amp; ROW())</f>
        <v/>
      </c>
      <c r="AI474" s="56" t="str">
        <f aca="false">IF($X474="Not Significant","No Further Action Required",
IF($AH474="","",
IF(AND($AH474="Pass",$L474="0 - Passed "),"Analysis performed; no further action required.",
IF(AND($AH474="Fail",$L474="1 - Failed "),"Analysis performed; no further action required.",
IF(AND($AH474="Pass",$L474="2 - Limited In Use "),"Analysis performed; no further action required.",
IF(AND($AH474="Fail",$L474="3 - Adjusted "),"Analysis performed; no further action required.",
"Unit fails analysis; TSM determination required."))))))</f>
        <v/>
      </c>
      <c r="AJ474" s="58"/>
    </row>
    <row r="475" customFormat="false" ht="15" hidden="false" customHeight="false" outlineLevel="0" collapsed="false">
      <c r="A475" s="56"/>
      <c r="E475" s="57" t="str">
        <f aca="false">IF(AND($F475="",$G475=""),"",IF($G475="",$F475,HYPERLINK($G475,$F475)))</f>
        <v/>
      </c>
      <c r="H475" s="1" t="str">
        <f aca="false">IF($I475="","None Attached",IF(LEFT($I475,5)="https",HYPERLINK($I475,"Datasheet"),HYPERLINK(_xlfn.CONCAT("https://",$I475),"Datasheet")))</f>
        <v>None Attached</v>
      </c>
      <c r="M475" s="56"/>
      <c r="P475" s="58"/>
      <c r="Q475" s="1" t="n">
        <f aca="false">$M475-$N475</f>
        <v>0</v>
      </c>
      <c r="R475" s="56"/>
      <c r="T475" s="59" t="s">
        <v>15</v>
      </c>
      <c r="U475" s="1" t="n">
        <f aca="false">$S475-$R475</f>
        <v>0</v>
      </c>
      <c r="V475" s="1" t="n">
        <f aca="false">IF($T475="±",$Q475*2,$Q475)</f>
        <v>0</v>
      </c>
      <c r="W475" s="60" t="str">
        <f aca="false">IFERROR($U475/ABS($V475),"N/A")</f>
        <v>N/A</v>
      </c>
      <c r="X475" s="61" t="str">
        <f aca="false">IF(OR($W475="N/A",$R475="",$S475=""),"N/A",IF($W475&gt;=4,"Not Significant",IF($W475&gt;=2,"Semi-Significant","Significant")))</f>
        <v>N/A</v>
      </c>
      <c r="Z475" s="1" t="str">
        <f aca="false">IF($D475="Z540.1 w/data",0,"")</f>
        <v/>
      </c>
      <c r="AA475" s="1" t="e">
        <f aca="false">$Y475+$Q475+$Z475</f>
        <v>#VALUE!</v>
      </c>
      <c r="AB475" s="1" t="n">
        <f aca="false">$N475+$Q475</f>
        <v>0</v>
      </c>
      <c r="AC475" s="1" t="str">
        <f aca="false">IF($Y475="","",IF(AND($AA475&gt;=$R475,$AA475&lt;=$S475),"Pass","Fail"))</f>
        <v/>
      </c>
      <c r="AD475" s="1" t="str">
        <f aca="false">IF($Y475="","",IF($AA475&gt;$R475,"Pass","Fail"))</f>
        <v/>
      </c>
      <c r="AE475" s="1" t="str">
        <f aca="false">IF($Y475="","",IF($AA475&gt;=$R475,"Pass","Fail"))</f>
        <v/>
      </c>
      <c r="AF475" s="1" t="str">
        <f aca="false">IF($Y475="","",IF($AA475&lt;=$S475,"Pass","Fail"))</f>
        <v/>
      </c>
      <c r="AG475" s="1" t="str">
        <f aca="false">IF($Y475="","",IF($AA475&lt;$S475,"Pass","Fail"))</f>
        <v/>
      </c>
      <c r="AH475" s="23" t="str">
        <f aca="true">INDIRECT(CHOOSE(MATCH($T475,{"±","&gt;","≥","≤","&lt;"},0), "AC", "AD", "AE", "AF", "AG") &amp; ROW())</f>
        <v/>
      </c>
      <c r="AI475" s="56" t="str">
        <f aca="false">IF($X475="Not Significant","No Further Action Required",
IF($AH475="","",
IF(AND($AH475="Pass",$L475="0 - Passed "),"Analysis performed; no further action required.",
IF(AND($AH475="Fail",$L475="1 - Failed "),"Analysis performed; no further action required.",
IF(AND($AH475="Pass",$L475="2 - Limited In Use "),"Analysis performed; no further action required.",
IF(AND($AH475="Fail",$L475="3 - Adjusted "),"Analysis performed; no further action required.",
"Unit fails analysis; TSM determination required."))))))</f>
        <v/>
      </c>
      <c r="AJ475" s="58"/>
    </row>
    <row r="476" customFormat="false" ht="15" hidden="false" customHeight="false" outlineLevel="0" collapsed="false">
      <c r="A476" s="56"/>
      <c r="E476" s="57" t="str">
        <f aca="false">IF(AND($F476="",$G476=""),"",IF($G476="",$F476,HYPERLINK($G476,$F476)))</f>
        <v/>
      </c>
      <c r="H476" s="1" t="str">
        <f aca="false">IF($I476="","None Attached",IF(LEFT($I476,5)="https",HYPERLINK($I476,"Datasheet"),HYPERLINK(_xlfn.CONCAT("https://",$I476),"Datasheet")))</f>
        <v>None Attached</v>
      </c>
      <c r="M476" s="56"/>
      <c r="P476" s="58"/>
      <c r="Q476" s="1" t="n">
        <f aca="false">$M476-$N476</f>
        <v>0</v>
      </c>
      <c r="R476" s="56"/>
      <c r="T476" s="59" t="s">
        <v>15</v>
      </c>
      <c r="U476" s="1" t="n">
        <f aca="false">$S476-$R476</f>
        <v>0</v>
      </c>
      <c r="V476" s="1" t="n">
        <f aca="false">IF($T476="±",$Q476*2,$Q476)</f>
        <v>0</v>
      </c>
      <c r="W476" s="60" t="str">
        <f aca="false">IFERROR($U476/ABS($V476),"N/A")</f>
        <v>N/A</v>
      </c>
      <c r="X476" s="61" t="str">
        <f aca="false">IF(OR($W476="N/A",$R476="",$S476=""),"N/A",IF($W476&gt;=4,"Not Significant",IF($W476&gt;=2,"Semi-Significant","Significant")))</f>
        <v>N/A</v>
      </c>
      <c r="Z476" s="1" t="str">
        <f aca="false">IF($D476="Z540.1 w/data",0,"")</f>
        <v/>
      </c>
      <c r="AA476" s="1" t="e">
        <f aca="false">$Y476+$Q476+$Z476</f>
        <v>#VALUE!</v>
      </c>
      <c r="AB476" s="1" t="n">
        <f aca="false">$N476+$Q476</f>
        <v>0</v>
      </c>
      <c r="AC476" s="1" t="str">
        <f aca="false">IF($Y476="","",IF(AND($AA476&gt;=$R476,$AA476&lt;=$S476),"Pass","Fail"))</f>
        <v/>
      </c>
      <c r="AD476" s="1" t="str">
        <f aca="false">IF($Y476="","",IF($AA476&gt;$R476,"Pass","Fail"))</f>
        <v/>
      </c>
      <c r="AE476" s="1" t="str">
        <f aca="false">IF($Y476="","",IF($AA476&gt;=$R476,"Pass","Fail"))</f>
        <v/>
      </c>
      <c r="AF476" s="1" t="str">
        <f aca="false">IF($Y476="","",IF($AA476&lt;=$S476,"Pass","Fail"))</f>
        <v/>
      </c>
      <c r="AG476" s="1" t="str">
        <f aca="false">IF($Y476="","",IF($AA476&lt;$S476,"Pass","Fail"))</f>
        <v/>
      </c>
      <c r="AH476" s="23" t="str">
        <f aca="true">INDIRECT(CHOOSE(MATCH($T476,{"±","&gt;","≥","≤","&lt;"},0), "AC", "AD", "AE", "AF", "AG") &amp; ROW())</f>
        <v/>
      </c>
      <c r="AI476" s="56" t="str">
        <f aca="false">IF($X476="Not Significant","No Further Action Required",
IF($AH476="","",
IF(AND($AH476="Pass",$L476="0 - Passed "),"Analysis performed; no further action required.",
IF(AND($AH476="Fail",$L476="1 - Failed "),"Analysis performed; no further action required.",
IF(AND($AH476="Pass",$L476="2 - Limited In Use "),"Analysis performed; no further action required.",
IF(AND($AH476="Fail",$L476="3 - Adjusted "),"Analysis performed; no further action required.",
"Unit fails analysis; TSM determination required."))))))</f>
        <v/>
      </c>
      <c r="AJ476" s="58"/>
    </row>
    <row r="477" customFormat="false" ht="15" hidden="false" customHeight="false" outlineLevel="0" collapsed="false">
      <c r="A477" s="56"/>
      <c r="E477" s="57" t="str">
        <f aca="false">IF(AND($F477="",$G477=""),"",IF($G477="",$F477,HYPERLINK($G477,$F477)))</f>
        <v/>
      </c>
      <c r="H477" s="1" t="str">
        <f aca="false">IF($I477="","None Attached",IF(LEFT($I477,5)="https",HYPERLINK($I477,"Datasheet"),HYPERLINK(_xlfn.CONCAT("https://",$I477),"Datasheet")))</f>
        <v>None Attached</v>
      </c>
      <c r="M477" s="56"/>
      <c r="P477" s="58"/>
      <c r="Q477" s="1" t="n">
        <f aca="false">$M477-$N477</f>
        <v>0</v>
      </c>
      <c r="R477" s="56"/>
      <c r="T477" s="59" t="s">
        <v>15</v>
      </c>
      <c r="U477" s="1" t="n">
        <f aca="false">$S477-$R477</f>
        <v>0</v>
      </c>
      <c r="V477" s="1" t="n">
        <f aca="false">IF($T477="±",$Q477*2,$Q477)</f>
        <v>0</v>
      </c>
      <c r="W477" s="60" t="str">
        <f aca="false">IFERROR($U477/ABS($V477),"N/A")</f>
        <v>N/A</v>
      </c>
      <c r="X477" s="61" t="str">
        <f aca="false">IF(OR($W477="N/A",$R477="",$S477=""),"N/A",IF($W477&gt;=4,"Not Significant",IF($W477&gt;=2,"Semi-Significant","Significant")))</f>
        <v>N/A</v>
      </c>
      <c r="Z477" s="1" t="str">
        <f aca="false">IF($D477="Z540.1 w/data",0,"")</f>
        <v/>
      </c>
      <c r="AA477" s="1" t="e">
        <f aca="false">$Y477+$Q477+$Z477</f>
        <v>#VALUE!</v>
      </c>
      <c r="AB477" s="1" t="n">
        <f aca="false">$N477+$Q477</f>
        <v>0</v>
      </c>
      <c r="AC477" s="1" t="str">
        <f aca="false">IF($Y477="","",IF(AND($AA477&gt;=$R477,$AA477&lt;=$S477),"Pass","Fail"))</f>
        <v/>
      </c>
      <c r="AD477" s="1" t="str">
        <f aca="false">IF($Y477="","",IF($AA477&gt;$R477,"Pass","Fail"))</f>
        <v/>
      </c>
      <c r="AE477" s="1" t="str">
        <f aca="false">IF($Y477="","",IF($AA477&gt;=$R477,"Pass","Fail"))</f>
        <v/>
      </c>
      <c r="AF477" s="1" t="str">
        <f aca="false">IF($Y477="","",IF($AA477&lt;=$S477,"Pass","Fail"))</f>
        <v/>
      </c>
      <c r="AG477" s="1" t="str">
        <f aca="false">IF($Y477="","",IF($AA477&lt;$S477,"Pass","Fail"))</f>
        <v/>
      </c>
      <c r="AH477" s="23" t="str">
        <f aca="true">INDIRECT(CHOOSE(MATCH($T477,{"±","&gt;","≥","≤","&lt;"},0), "AC", "AD", "AE", "AF", "AG") &amp; ROW())</f>
        <v/>
      </c>
      <c r="AI477" s="56" t="str">
        <f aca="false">IF($X477="Not Significant","No Further Action Required",
IF($AH477="","",
IF(AND($AH477="Pass",$L477="0 - Passed "),"Analysis performed; no further action required.",
IF(AND($AH477="Fail",$L477="1 - Failed "),"Analysis performed; no further action required.",
IF(AND($AH477="Pass",$L477="2 - Limited In Use "),"Analysis performed; no further action required.",
IF(AND($AH477="Fail",$L477="3 - Adjusted "),"Analysis performed; no further action required.",
"Unit fails analysis; TSM determination required."))))))</f>
        <v/>
      </c>
      <c r="AJ477" s="58"/>
    </row>
    <row r="478" customFormat="false" ht="15" hidden="false" customHeight="false" outlineLevel="0" collapsed="false">
      <c r="A478" s="56"/>
      <c r="E478" s="57" t="str">
        <f aca="false">IF(AND($F478="",$G478=""),"",IF($G478="",$F478,HYPERLINK($G478,$F478)))</f>
        <v/>
      </c>
      <c r="H478" s="1" t="str">
        <f aca="false">IF($I478="","None Attached",IF(LEFT($I478,5)="https",HYPERLINK($I478,"Datasheet"),HYPERLINK(_xlfn.CONCAT("https://",$I478),"Datasheet")))</f>
        <v>None Attached</v>
      </c>
      <c r="M478" s="56"/>
      <c r="P478" s="58"/>
      <c r="Q478" s="1" t="n">
        <f aca="false">$M478-$N478</f>
        <v>0</v>
      </c>
      <c r="R478" s="56"/>
      <c r="T478" s="59" t="s">
        <v>15</v>
      </c>
      <c r="U478" s="1" t="n">
        <f aca="false">$S478-$R478</f>
        <v>0</v>
      </c>
      <c r="V478" s="1" t="n">
        <f aca="false">IF($T478="±",$Q478*2,$Q478)</f>
        <v>0</v>
      </c>
      <c r="W478" s="60" t="str">
        <f aca="false">IFERROR($U478/ABS($V478),"N/A")</f>
        <v>N/A</v>
      </c>
      <c r="X478" s="61" t="str">
        <f aca="false">IF(OR($W478="N/A",$R478="",$S478=""),"N/A",IF($W478&gt;=4,"Not Significant",IF($W478&gt;=2,"Semi-Significant","Significant")))</f>
        <v>N/A</v>
      </c>
      <c r="Z478" s="1" t="str">
        <f aca="false">IF($D478="Z540.1 w/data",0,"")</f>
        <v/>
      </c>
      <c r="AA478" s="1" t="e">
        <f aca="false">$Y478+$Q478+$Z478</f>
        <v>#VALUE!</v>
      </c>
      <c r="AB478" s="1" t="n">
        <f aca="false">$N478+$Q478</f>
        <v>0</v>
      </c>
      <c r="AC478" s="1" t="str">
        <f aca="false">IF($Y478="","",IF(AND($AA478&gt;=$R478,$AA478&lt;=$S478),"Pass","Fail"))</f>
        <v/>
      </c>
      <c r="AD478" s="1" t="str">
        <f aca="false">IF($Y478="","",IF($AA478&gt;$R478,"Pass","Fail"))</f>
        <v/>
      </c>
      <c r="AE478" s="1" t="str">
        <f aca="false">IF($Y478="","",IF($AA478&gt;=$R478,"Pass","Fail"))</f>
        <v/>
      </c>
      <c r="AF478" s="1" t="str">
        <f aca="false">IF($Y478="","",IF($AA478&lt;=$S478,"Pass","Fail"))</f>
        <v/>
      </c>
      <c r="AG478" s="1" t="str">
        <f aca="false">IF($Y478="","",IF($AA478&lt;$S478,"Pass","Fail"))</f>
        <v/>
      </c>
      <c r="AH478" s="23" t="str">
        <f aca="true">INDIRECT(CHOOSE(MATCH($T478,{"±","&gt;","≥","≤","&lt;"},0), "AC", "AD", "AE", "AF", "AG") &amp; ROW())</f>
        <v/>
      </c>
      <c r="AI478" s="56" t="str">
        <f aca="false">IF($X478="Not Significant","No Further Action Required",
IF($AH478="","",
IF(AND($AH478="Pass",$L478="0 - Passed "),"Analysis performed; no further action required.",
IF(AND($AH478="Fail",$L478="1 - Failed "),"Analysis performed; no further action required.",
IF(AND($AH478="Pass",$L478="2 - Limited In Use "),"Analysis performed; no further action required.",
IF(AND($AH478="Fail",$L478="3 - Adjusted "),"Analysis performed; no further action required.",
"Unit fails analysis; TSM determination required."))))))</f>
        <v/>
      </c>
      <c r="AJ478" s="58"/>
    </row>
    <row r="479" customFormat="false" ht="15" hidden="false" customHeight="false" outlineLevel="0" collapsed="false">
      <c r="A479" s="56"/>
      <c r="E479" s="57" t="str">
        <f aca="false">IF(AND($F479="",$G479=""),"",IF($G479="",$F479,HYPERLINK($G479,$F479)))</f>
        <v/>
      </c>
      <c r="H479" s="1" t="str">
        <f aca="false">IF($I479="","None Attached",IF(LEFT($I479,5)="https",HYPERLINK($I479,"Datasheet"),HYPERLINK(_xlfn.CONCAT("https://",$I479),"Datasheet")))</f>
        <v>None Attached</v>
      </c>
      <c r="M479" s="56"/>
      <c r="P479" s="58"/>
      <c r="Q479" s="1" t="n">
        <f aca="false">$M479-$N479</f>
        <v>0</v>
      </c>
      <c r="R479" s="56"/>
      <c r="T479" s="59" t="s">
        <v>15</v>
      </c>
      <c r="U479" s="1" t="n">
        <f aca="false">$S479-$R479</f>
        <v>0</v>
      </c>
      <c r="V479" s="1" t="n">
        <f aca="false">IF($T479="±",$Q479*2,$Q479)</f>
        <v>0</v>
      </c>
      <c r="W479" s="60" t="str">
        <f aca="false">IFERROR($U479/ABS($V479),"N/A")</f>
        <v>N/A</v>
      </c>
      <c r="X479" s="61" t="str">
        <f aca="false">IF(OR($W479="N/A",$R479="",$S479=""),"N/A",IF($W479&gt;=4,"Not Significant",IF($W479&gt;=2,"Semi-Significant","Significant")))</f>
        <v>N/A</v>
      </c>
      <c r="Z479" s="1" t="str">
        <f aca="false">IF($D479="Z540.1 w/data",0,"")</f>
        <v/>
      </c>
      <c r="AA479" s="1" t="e">
        <f aca="false">$Y479+$Q479+$Z479</f>
        <v>#VALUE!</v>
      </c>
      <c r="AB479" s="1" t="n">
        <f aca="false">$N479+$Q479</f>
        <v>0</v>
      </c>
      <c r="AC479" s="1" t="str">
        <f aca="false">IF($Y479="","",IF(AND($AA479&gt;=$R479,$AA479&lt;=$S479),"Pass","Fail"))</f>
        <v/>
      </c>
      <c r="AD479" s="1" t="str">
        <f aca="false">IF($Y479="","",IF($AA479&gt;$R479,"Pass","Fail"))</f>
        <v/>
      </c>
      <c r="AE479" s="1" t="str">
        <f aca="false">IF($Y479="","",IF($AA479&gt;=$R479,"Pass","Fail"))</f>
        <v/>
      </c>
      <c r="AF479" s="1" t="str">
        <f aca="false">IF($Y479="","",IF($AA479&lt;=$S479,"Pass","Fail"))</f>
        <v/>
      </c>
      <c r="AG479" s="1" t="str">
        <f aca="false">IF($Y479="","",IF($AA479&lt;$S479,"Pass","Fail"))</f>
        <v/>
      </c>
      <c r="AH479" s="23" t="str">
        <f aca="true">INDIRECT(CHOOSE(MATCH($T479,{"±","&gt;","≥","≤","&lt;"},0), "AC", "AD", "AE", "AF", "AG") &amp; ROW())</f>
        <v/>
      </c>
      <c r="AI479" s="56" t="str">
        <f aca="false">IF($X479="Not Significant","No Further Action Required",
IF($AH479="","",
IF(AND($AH479="Pass",$L479="0 - Passed "),"Analysis performed; no further action required.",
IF(AND($AH479="Fail",$L479="1 - Failed "),"Analysis performed; no further action required.",
IF(AND($AH479="Pass",$L479="2 - Limited In Use "),"Analysis performed; no further action required.",
IF(AND($AH479="Fail",$L479="3 - Adjusted "),"Analysis performed; no further action required.",
"Unit fails analysis; TSM determination required."))))))</f>
        <v/>
      </c>
      <c r="AJ479" s="58"/>
    </row>
    <row r="480" customFormat="false" ht="15" hidden="false" customHeight="false" outlineLevel="0" collapsed="false">
      <c r="A480" s="56"/>
      <c r="E480" s="57" t="str">
        <f aca="false">IF(AND($F480="",$G480=""),"",IF($G480="",$F480,HYPERLINK($G480,$F480)))</f>
        <v/>
      </c>
      <c r="H480" s="1" t="str">
        <f aca="false">IF($I480="","None Attached",IF(LEFT($I480,5)="https",HYPERLINK($I480,"Datasheet"),HYPERLINK(_xlfn.CONCAT("https://",$I480),"Datasheet")))</f>
        <v>None Attached</v>
      </c>
      <c r="M480" s="56"/>
      <c r="P480" s="58"/>
      <c r="Q480" s="1" t="n">
        <f aca="false">$M480-$N480</f>
        <v>0</v>
      </c>
      <c r="R480" s="56"/>
      <c r="T480" s="59" t="s">
        <v>15</v>
      </c>
      <c r="U480" s="1" t="n">
        <f aca="false">$S480-$R480</f>
        <v>0</v>
      </c>
      <c r="V480" s="1" t="n">
        <f aca="false">IF($T480="±",$Q480*2,$Q480)</f>
        <v>0</v>
      </c>
      <c r="W480" s="60" t="str">
        <f aca="false">IFERROR($U480/ABS($V480),"N/A")</f>
        <v>N/A</v>
      </c>
      <c r="X480" s="61" t="str">
        <f aca="false">IF(OR($W480="N/A",$R480="",$S480=""),"N/A",IF($W480&gt;=4,"Not Significant",IF($W480&gt;=2,"Semi-Significant","Significant")))</f>
        <v>N/A</v>
      </c>
      <c r="Z480" s="1" t="str">
        <f aca="false">IF($D480="Z540.1 w/data",0,"")</f>
        <v/>
      </c>
      <c r="AA480" s="1" t="e">
        <f aca="false">$Y480+$Q480+$Z480</f>
        <v>#VALUE!</v>
      </c>
      <c r="AB480" s="1" t="n">
        <f aca="false">$N480+$Q480</f>
        <v>0</v>
      </c>
      <c r="AC480" s="1" t="str">
        <f aca="false">IF($Y480="","",IF(AND($AA480&gt;=$R480,$AA480&lt;=$S480),"Pass","Fail"))</f>
        <v/>
      </c>
      <c r="AD480" s="1" t="str">
        <f aca="false">IF($Y480="","",IF($AA480&gt;$R480,"Pass","Fail"))</f>
        <v/>
      </c>
      <c r="AE480" s="1" t="str">
        <f aca="false">IF($Y480="","",IF($AA480&gt;=$R480,"Pass","Fail"))</f>
        <v/>
      </c>
      <c r="AF480" s="1" t="str">
        <f aca="false">IF($Y480="","",IF($AA480&lt;=$S480,"Pass","Fail"))</f>
        <v/>
      </c>
      <c r="AG480" s="1" t="str">
        <f aca="false">IF($Y480="","",IF($AA480&lt;$S480,"Pass","Fail"))</f>
        <v/>
      </c>
      <c r="AH480" s="23" t="str">
        <f aca="true">INDIRECT(CHOOSE(MATCH($T480,{"±","&gt;","≥","≤","&lt;"},0), "AC", "AD", "AE", "AF", "AG") &amp; ROW())</f>
        <v/>
      </c>
      <c r="AI480" s="56" t="str">
        <f aca="false">IF($X480="Not Significant","No Further Action Required",
IF($AH480="","",
IF(AND($AH480="Pass",$L480="0 - Passed "),"Analysis performed; no further action required.",
IF(AND($AH480="Fail",$L480="1 - Failed "),"Analysis performed; no further action required.",
IF(AND($AH480="Pass",$L480="2 - Limited In Use "),"Analysis performed; no further action required.",
IF(AND($AH480="Fail",$L480="3 - Adjusted "),"Analysis performed; no further action required.",
"Unit fails analysis; TSM determination required."))))))</f>
        <v/>
      </c>
      <c r="AJ480" s="58"/>
    </row>
    <row r="481" customFormat="false" ht="15" hidden="false" customHeight="false" outlineLevel="0" collapsed="false">
      <c r="A481" s="56"/>
      <c r="E481" s="57" t="str">
        <f aca="false">IF(AND($F481="",$G481=""),"",IF($G481="",$F481,HYPERLINK($G481,$F481)))</f>
        <v/>
      </c>
      <c r="H481" s="1" t="str">
        <f aca="false">IF($I481="","None Attached",IF(LEFT($I481,5)="https",HYPERLINK($I481,"Datasheet"),HYPERLINK(_xlfn.CONCAT("https://",$I481),"Datasheet")))</f>
        <v>None Attached</v>
      </c>
      <c r="M481" s="56"/>
      <c r="P481" s="58"/>
      <c r="Q481" s="1" t="n">
        <f aca="false">$M481-$N481</f>
        <v>0</v>
      </c>
      <c r="R481" s="56"/>
      <c r="T481" s="59" t="s">
        <v>15</v>
      </c>
      <c r="U481" s="1" t="n">
        <f aca="false">$S481-$R481</f>
        <v>0</v>
      </c>
      <c r="V481" s="1" t="n">
        <f aca="false">IF($T481="±",$Q481*2,$Q481)</f>
        <v>0</v>
      </c>
      <c r="W481" s="60" t="str">
        <f aca="false">IFERROR($U481/ABS($V481),"N/A")</f>
        <v>N/A</v>
      </c>
      <c r="X481" s="61" t="str">
        <f aca="false">IF(OR($W481="N/A",$R481="",$S481=""),"N/A",IF($W481&gt;=4,"Not Significant",IF($W481&gt;=2,"Semi-Significant","Significant")))</f>
        <v>N/A</v>
      </c>
      <c r="Z481" s="1" t="str">
        <f aca="false">IF($D481="Z540.1 w/data",0,"")</f>
        <v/>
      </c>
      <c r="AA481" s="1" t="e">
        <f aca="false">$Y481+$Q481+$Z481</f>
        <v>#VALUE!</v>
      </c>
      <c r="AB481" s="1" t="n">
        <f aca="false">$N481+$Q481</f>
        <v>0</v>
      </c>
      <c r="AC481" s="1" t="str">
        <f aca="false">IF($Y481="","",IF(AND($AA481&gt;=$R481,$AA481&lt;=$S481),"Pass","Fail"))</f>
        <v/>
      </c>
      <c r="AD481" s="1" t="str">
        <f aca="false">IF($Y481="","",IF($AA481&gt;$R481,"Pass","Fail"))</f>
        <v/>
      </c>
      <c r="AE481" s="1" t="str">
        <f aca="false">IF($Y481="","",IF($AA481&gt;=$R481,"Pass","Fail"))</f>
        <v/>
      </c>
      <c r="AF481" s="1" t="str">
        <f aca="false">IF($Y481="","",IF($AA481&lt;=$S481,"Pass","Fail"))</f>
        <v/>
      </c>
      <c r="AG481" s="1" t="str">
        <f aca="false">IF($Y481="","",IF($AA481&lt;$S481,"Pass","Fail"))</f>
        <v/>
      </c>
      <c r="AH481" s="23" t="str">
        <f aca="true">INDIRECT(CHOOSE(MATCH($T481,{"±","&gt;","≥","≤","&lt;"},0), "AC", "AD", "AE", "AF", "AG") &amp; ROW())</f>
        <v/>
      </c>
      <c r="AI481" s="56" t="str">
        <f aca="false">IF($X481="Not Significant","No Further Action Required",
IF($AH481="","",
IF(AND($AH481="Pass",$L481="0 - Passed "),"Analysis performed; no further action required.",
IF(AND($AH481="Fail",$L481="1 - Failed "),"Analysis performed; no further action required.",
IF(AND($AH481="Pass",$L481="2 - Limited In Use "),"Analysis performed; no further action required.",
IF(AND($AH481="Fail",$L481="3 - Adjusted "),"Analysis performed; no further action required.",
"Unit fails analysis; TSM determination required."))))))</f>
        <v/>
      </c>
      <c r="AJ481" s="58"/>
    </row>
    <row r="482" customFormat="false" ht="15" hidden="false" customHeight="false" outlineLevel="0" collapsed="false">
      <c r="A482" s="56"/>
      <c r="E482" s="57" t="str">
        <f aca="false">IF(AND($F482="",$G482=""),"",IF($G482="",$F482,HYPERLINK($G482,$F482)))</f>
        <v/>
      </c>
      <c r="H482" s="1" t="str">
        <f aca="false">IF($I482="","None Attached",IF(LEFT($I482,5)="https",HYPERLINK($I482,"Datasheet"),HYPERLINK(_xlfn.CONCAT("https://",$I482),"Datasheet")))</f>
        <v>None Attached</v>
      </c>
      <c r="M482" s="56"/>
      <c r="P482" s="58"/>
      <c r="Q482" s="1" t="n">
        <f aca="false">$M482-$N482</f>
        <v>0</v>
      </c>
      <c r="R482" s="56"/>
      <c r="T482" s="59" t="s">
        <v>15</v>
      </c>
      <c r="U482" s="1" t="n">
        <f aca="false">$S482-$R482</f>
        <v>0</v>
      </c>
      <c r="V482" s="1" t="n">
        <f aca="false">IF($T482="±",$Q482*2,$Q482)</f>
        <v>0</v>
      </c>
      <c r="W482" s="60" t="str">
        <f aca="false">IFERROR($U482/ABS($V482),"N/A")</f>
        <v>N/A</v>
      </c>
      <c r="X482" s="61" t="str">
        <f aca="false">IF(OR($W482="N/A",$R482="",$S482=""),"N/A",IF($W482&gt;=4,"Not Significant",IF($W482&gt;=2,"Semi-Significant","Significant")))</f>
        <v>N/A</v>
      </c>
      <c r="Z482" s="1" t="str">
        <f aca="false">IF($D482="Z540.1 w/data",0,"")</f>
        <v/>
      </c>
      <c r="AA482" s="1" t="e">
        <f aca="false">$Y482+$Q482+$Z482</f>
        <v>#VALUE!</v>
      </c>
      <c r="AB482" s="1" t="n">
        <f aca="false">$N482+$Q482</f>
        <v>0</v>
      </c>
      <c r="AC482" s="1" t="str">
        <f aca="false">IF($Y482="","",IF(AND($AA482&gt;=$R482,$AA482&lt;=$S482),"Pass","Fail"))</f>
        <v/>
      </c>
      <c r="AD482" s="1" t="str">
        <f aca="false">IF($Y482="","",IF($AA482&gt;$R482,"Pass","Fail"))</f>
        <v/>
      </c>
      <c r="AE482" s="1" t="str">
        <f aca="false">IF($Y482="","",IF($AA482&gt;=$R482,"Pass","Fail"))</f>
        <v/>
      </c>
      <c r="AF482" s="1" t="str">
        <f aca="false">IF($Y482="","",IF($AA482&lt;=$S482,"Pass","Fail"))</f>
        <v/>
      </c>
      <c r="AG482" s="1" t="str">
        <f aca="false">IF($Y482="","",IF($AA482&lt;$S482,"Pass","Fail"))</f>
        <v/>
      </c>
      <c r="AH482" s="23" t="str">
        <f aca="true">INDIRECT(CHOOSE(MATCH($T482,{"±","&gt;","≥","≤","&lt;"},0), "AC", "AD", "AE", "AF", "AG") &amp; ROW())</f>
        <v/>
      </c>
      <c r="AI482" s="56" t="str">
        <f aca="false">IF($X482="Not Significant","No Further Action Required",
IF($AH482="","",
IF(AND($AH482="Pass",$L482="0 - Passed "),"Analysis performed; no further action required.",
IF(AND($AH482="Fail",$L482="1 - Failed "),"Analysis performed; no further action required.",
IF(AND($AH482="Pass",$L482="2 - Limited In Use "),"Analysis performed; no further action required.",
IF(AND($AH482="Fail",$L482="3 - Adjusted "),"Analysis performed; no further action required.",
"Unit fails analysis; TSM determination required."))))))</f>
        <v/>
      </c>
      <c r="AJ482" s="58"/>
    </row>
    <row r="483" customFormat="false" ht="15" hidden="false" customHeight="false" outlineLevel="0" collapsed="false">
      <c r="A483" s="56"/>
      <c r="E483" s="57" t="str">
        <f aca="false">IF(AND($F483="",$G483=""),"",IF($G483="",$F483,HYPERLINK($G483,$F483)))</f>
        <v/>
      </c>
      <c r="H483" s="1" t="str">
        <f aca="false">IF($I483="","None Attached",IF(LEFT($I483,5)="https",HYPERLINK($I483,"Datasheet"),HYPERLINK(_xlfn.CONCAT("https://",$I483),"Datasheet")))</f>
        <v>None Attached</v>
      </c>
      <c r="M483" s="56"/>
      <c r="P483" s="58"/>
      <c r="Q483" s="1" t="n">
        <f aca="false">$M483-$N483</f>
        <v>0</v>
      </c>
      <c r="R483" s="56"/>
      <c r="T483" s="59" t="s">
        <v>15</v>
      </c>
      <c r="U483" s="1" t="n">
        <f aca="false">$S483-$R483</f>
        <v>0</v>
      </c>
      <c r="V483" s="1" t="n">
        <f aca="false">IF($T483="±",$Q483*2,$Q483)</f>
        <v>0</v>
      </c>
      <c r="W483" s="60" t="str">
        <f aca="false">IFERROR($U483/ABS($V483),"N/A")</f>
        <v>N/A</v>
      </c>
      <c r="X483" s="61" t="str">
        <f aca="false">IF(OR($W483="N/A",$R483="",$S483=""),"N/A",IF($W483&gt;=4,"Not Significant",IF($W483&gt;=2,"Semi-Significant","Significant")))</f>
        <v>N/A</v>
      </c>
      <c r="Z483" s="1" t="str">
        <f aca="false">IF($D483="Z540.1 w/data",0,"")</f>
        <v/>
      </c>
      <c r="AA483" s="1" t="e">
        <f aca="false">$Y483+$Q483+$Z483</f>
        <v>#VALUE!</v>
      </c>
      <c r="AB483" s="1" t="n">
        <f aca="false">$N483+$Q483</f>
        <v>0</v>
      </c>
      <c r="AC483" s="1" t="str">
        <f aca="false">IF($Y483="","",IF(AND($AA483&gt;=$R483,$AA483&lt;=$S483),"Pass","Fail"))</f>
        <v/>
      </c>
      <c r="AD483" s="1" t="str">
        <f aca="false">IF($Y483="","",IF($AA483&gt;$R483,"Pass","Fail"))</f>
        <v/>
      </c>
      <c r="AE483" s="1" t="str">
        <f aca="false">IF($Y483="","",IF($AA483&gt;=$R483,"Pass","Fail"))</f>
        <v/>
      </c>
      <c r="AF483" s="1" t="str">
        <f aca="false">IF($Y483="","",IF($AA483&lt;=$S483,"Pass","Fail"))</f>
        <v/>
      </c>
      <c r="AG483" s="1" t="str">
        <f aca="false">IF($Y483="","",IF($AA483&lt;$S483,"Pass","Fail"))</f>
        <v/>
      </c>
      <c r="AH483" s="23" t="str">
        <f aca="true">INDIRECT(CHOOSE(MATCH($T483,{"±","&gt;","≥","≤","&lt;"},0), "AC", "AD", "AE", "AF", "AG") &amp; ROW())</f>
        <v/>
      </c>
      <c r="AI483" s="56" t="str">
        <f aca="false">IF($X483="Not Significant","No Further Action Required",
IF($AH483="","",
IF(AND($AH483="Pass",$L483="0 - Passed "),"Analysis performed; no further action required.",
IF(AND($AH483="Fail",$L483="1 - Failed "),"Analysis performed; no further action required.",
IF(AND($AH483="Pass",$L483="2 - Limited In Use "),"Analysis performed; no further action required.",
IF(AND($AH483="Fail",$L483="3 - Adjusted "),"Analysis performed; no further action required.",
"Unit fails analysis; TSM determination required."))))))</f>
        <v/>
      </c>
      <c r="AJ483" s="58"/>
    </row>
    <row r="484" customFormat="false" ht="15" hidden="false" customHeight="false" outlineLevel="0" collapsed="false">
      <c r="A484" s="56"/>
      <c r="E484" s="57" t="str">
        <f aca="false">IF(AND($F484="",$G484=""),"",IF($G484="",$F484,HYPERLINK($G484,$F484)))</f>
        <v/>
      </c>
      <c r="H484" s="1" t="str">
        <f aca="false">IF($I484="","None Attached",IF(LEFT($I484,5)="https",HYPERLINK($I484,"Datasheet"),HYPERLINK(_xlfn.CONCAT("https://",$I484),"Datasheet")))</f>
        <v>None Attached</v>
      </c>
      <c r="M484" s="56"/>
      <c r="P484" s="58"/>
      <c r="Q484" s="1" t="n">
        <f aca="false">$M484-$N484</f>
        <v>0</v>
      </c>
      <c r="R484" s="56"/>
      <c r="T484" s="59" t="s">
        <v>15</v>
      </c>
      <c r="U484" s="1" t="n">
        <f aca="false">$S484-$R484</f>
        <v>0</v>
      </c>
      <c r="V484" s="1" t="n">
        <f aca="false">IF($T484="±",$Q484*2,$Q484)</f>
        <v>0</v>
      </c>
      <c r="W484" s="60" t="str">
        <f aca="false">IFERROR($U484/ABS($V484),"N/A")</f>
        <v>N/A</v>
      </c>
      <c r="X484" s="61" t="str">
        <f aca="false">IF(OR($W484="N/A",$R484="",$S484=""),"N/A",IF($W484&gt;=4,"Not Significant",IF($W484&gt;=2,"Semi-Significant","Significant")))</f>
        <v>N/A</v>
      </c>
      <c r="Z484" s="1" t="str">
        <f aca="false">IF($D484="Z540.1 w/data",0,"")</f>
        <v/>
      </c>
      <c r="AA484" s="1" t="e">
        <f aca="false">$Y484+$Q484+$Z484</f>
        <v>#VALUE!</v>
      </c>
      <c r="AB484" s="1" t="n">
        <f aca="false">$N484+$Q484</f>
        <v>0</v>
      </c>
      <c r="AC484" s="1" t="str">
        <f aca="false">IF($Y484="","",IF(AND($AA484&gt;=$R484,$AA484&lt;=$S484),"Pass","Fail"))</f>
        <v/>
      </c>
      <c r="AD484" s="1" t="str">
        <f aca="false">IF($Y484="","",IF($AA484&gt;$R484,"Pass","Fail"))</f>
        <v/>
      </c>
      <c r="AE484" s="1" t="str">
        <f aca="false">IF($Y484="","",IF($AA484&gt;=$R484,"Pass","Fail"))</f>
        <v/>
      </c>
      <c r="AF484" s="1" t="str">
        <f aca="false">IF($Y484="","",IF($AA484&lt;=$S484,"Pass","Fail"))</f>
        <v/>
      </c>
      <c r="AG484" s="1" t="str">
        <f aca="false">IF($Y484="","",IF($AA484&lt;$S484,"Pass","Fail"))</f>
        <v/>
      </c>
      <c r="AH484" s="23" t="str">
        <f aca="true">INDIRECT(CHOOSE(MATCH($T484,{"±","&gt;","≥","≤","&lt;"},0), "AC", "AD", "AE", "AF", "AG") &amp; ROW())</f>
        <v/>
      </c>
      <c r="AI484" s="56" t="str">
        <f aca="false">IF($X484="Not Significant","No Further Action Required",
IF($AH484="","",
IF(AND($AH484="Pass",$L484="0 - Passed "),"Analysis performed; no further action required.",
IF(AND($AH484="Fail",$L484="1 - Failed "),"Analysis performed; no further action required.",
IF(AND($AH484="Pass",$L484="2 - Limited In Use "),"Analysis performed; no further action required.",
IF(AND($AH484="Fail",$L484="3 - Adjusted "),"Analysis performed; no further action required.",
"Unit fails analysis; TSM determination required."))))))</f>
        <v/>
      </c>
      <c r="AJ484" s="58"/>
    </row>
    <row r="485" customFormat="false" ht="15" hidden="false" customHeight="false" outlineLevel="0" collapsed="false">
      <c r="A485" s="56"/>
      <c r="E485" s="57" t="str">
        <f aca="false">IF(AND($F485="",$G485=""),"",IF($G485="",$F485,HYPERLINK($G485,$F485)))</f>
        <v/>
      </c>
      <c r="H485" s="1" t="str">
        <f aca="false">IF($I485="","None Attached",IF(LEFT($I485,5)="https",HYPERLINK($I485,"Datasheet"),HYPERLINK(_xlfn.CONCAT("https://",$I485),"Datasheet")))</f>
        <v>None Attached</v>
      </c>
      <c r="M485" s="56"/>
      <c r="P485" s="58"/>
      <c r="Q485" s="1" t="n">
        <f aca="false">$M485-$N485</f>
        <v>0</v>
      </c>
      <c r="R485" s="56"/>
      <c r="T485" s="59" t="s">
        <v>15</v>
      </c>
      <c r="U485" s="1" t="n">
        <f aca="false">$S485-$R485</f>
        <v>0</v>
      </c>
      <c r="V485" s="1" t="n">
        <f aca="false">IF($T485="±",$Q485*2,$Q485)</f>
        <v>0</v>
      </c>
      <c r="W485" s="60" t="str">
        <f aca="false">IFERROR($U485/ABS($V485),"N/A")</f>
        <v>N/A</v>
      </c>
      <c r="X485" s="61" t="str">
        <f aca="false">IF(OR($W485="N/A",$R485="",$S485=""),"N/A",IF($W485&gt;=4,"Not Significant",IF($W485&gt;=2,"Semi-Significant","Significant")))</f>
        <v>N/A</v>
      </c>
      <c r="Z485" s="1" t="str">
        <f aca="false">IF($D485="Z540.1 w/data",0,"")</f>
        <v/>
      </c>
      <c r="AA485" s="1" t="e">
        <f aca="false">$Y485+$Q485+$Z485</f>
        <v>#VALUE!</v>
      </c>
      <c r="AB485" s="1" t="n">
        <f aca="false">$N485+$Q485</f>
        <v>0</v>
      </c>
      <c r="AC485" s="1" t="str">
        <f aca="false">IF($Y485="","",IF(AND($AA485&gt;=$R485,$AA485&lt;=$S485),"Pass","Fail"))</f>
        <v/>
      </c>
      <c r="AD485" s="1" t="str">
        <f aca="false">IF($Y485="","",IF($AA485&gt;$R485,"Pass","Fail"))</f>
        <v/>
      </c>
      <c r="AE485" s="1" t="str">
        <f aca="false">IF($Y485="","",IF($AA485&gt;=$R485,"Pass","Fail"))</f>
        <v/>
      </c>
      <c r="AF485" s="1" t="str">
        <f aca="false">IF($Y485="","",IF($AA485&lt;=$S485,"Pass","Fail"))</f>
        <v/>
      </c>
      <c r="AG485" s="1" t="str">
        <f aca="false">IF($Y485="","",IF($AA485&lt;$S485,"Pass","Fail"))</f>
        <v/>
      </c>
      <c r="AH485" s="23" t="str">
        <f aca="true">INDIRECT(CHOOSE(MATCH($T485,{"±","&gt;","≥","≤","&lt;"},0), "AC", "AD", "AE", "AF", "AG") &amp; ROW())</f>
        <v/>
      </c>
      <c r="AI485" s="56" t="str">
        <f aca="false">IF($X485="Not Significant","No Further Action Required",
IF($AH485="","",
IF(AND($AH485="Pass",$L485="0 - Passed "),"Analysis performed; no further action required.",
IF(AND($AH485="Fail",$L485="1 - Failed "),"Analysis performed; no further action required.",
IF(AND($AH485="Pass",$L485="2 - Limited In Use "),"Analysis performed; no further action required.",
IF(AND($AH485="Fail",$L485="3 - Adjusted "),"Analysis performed; no further action required.",
"Unit fails analysis; TSM determination required."))))))</f>
        <v/>
      </c>
      <c r="AJ485" s="58"/>
    </row>
    <row r="486" customFormat="false" ht="15" hidden="false" customHeight="false" outlineLevel="0" collapsed="false">
      <c r="A486" s="56"/>
      <c r="E486" s="57" t="str">
        <f aca="false">IF(AND($F486="",$G486=""),"",IF($G486="",$F486,HYPERLINK($G486,$F486)))</f>
        <v/>
      </c>
      <c r="H486" s="1" t="str">
        <f aca="false">IF($I486="","None Attached",IF(LEFT($I486,5)="https",HYPERLINK($I486,"Datasheet"),HYPERLINK(_xlfn.CONCAT("https://",$I486),"Datasheet")))</f>
        <v>None Attached</v>
      </c>
      <c r="M486" s="56"/>
      <c r="P486" s="58"/>
      <c r="Q486" s="1" t="n">
        <f aca="false">$M486-$N486</f>
        <v>0</v>
      </c>
      <c r="R486" s="56"/>
      <c r="T486" s="59" t="s">
        <v>15</v>
      </c>
      <c r="U486" s="1" t="n">
        <f aca="false">$S486-$R486</f>
        <v>0</v>
      </c>
      <c r="V486" s="1" t="n">
        <f aca="false">IF($T486="±",$Q486*2,$Q486)</f>
        <v>0</v>
      </c>
      <c r="W486" s="60" t="str">
        <f aca="false">IFERROR($U486/ABS($V486),"N/A")</f>
        <v>N/A</v>
      </c>
      <c r="X486" s="61" t="str">
        <f aca="false">IF(OR($W486="N/A",$R486="",$S486=""),"N/A",IF($W486&gt;=4,"Not Significant",IF($W486&gt;=2,"Semi-Significant","Significant")))</f>
        <v>N/A</v>
      </c>
      <c r="Z486" s="1" t="str">
        <f aca="false">IF($D486="Z540.1 w/data",0,"")</f>
        <v/>
      </c>
      <c r="AA486" s="1" t="e">
        <f aca="false">$Y486+$Q486+$Z486</f>
        <v>#VALUE!</v>
      </c>
      <c r="AB486" s="1" t="n">
        <f aca="false">$N486+$Q486</f>
        <v>0</v>
      </c>
      <c r="AC486" s="1" t="str">
        <f aca="false">IF($Y486="","",IF(AND($AA486&gt;=$R486,$AA486&lt;=$S486),"Pass","Fail"))</f>
        <v/>
      </c>
      <c r="AD486" s="1" t="str">
        <f aca="false">IF($Y486="","",IF($AA486&gt;$R486,"Pass","Fail"))</f>
        <v/>
      </c>
      <c r="AE486" s="1" t="str">
        <f aca="false">IF($Y486="","",IF($AA486&gt;=$R486,"Pass","Fail"))</f>
        <v/>
      </c>
      <c r="AF486" s="1" t="str">
        <f aca="false">IF($Y486="","",IF($AA486&lt;=$S486,"Pass","Fail"))</f>
        <v/>
      </c>
      <c r="AG486" s="1" t="str">
        <f aca="false">IF($Y486="","",IF($AA486&lt;$S486,"Pass","Fail"))</f>
        <v/>
      </c>
      <c r="AH486" s="23" t="str">
        <f aca="true">INDIRECT(CHOOSE(MATCH($T486,{"±","&gt;","≥","≤","&lt;"},0), "AC", "AD", "AE", "AF", "AG") &amp; ROW())</f>
        <v/>
      </c>
      <c r="AI486" s="56" t="str">
        <f aca="false">IF($X486="Not Significant","No Further Action Required",
IF($AH486="","",
IF(AND($AH486="Pass",$L486="0 - Passed "),"Analysis performed; no further action required.",
IF(AND($AH486="Fail",$L486="1 - Failed "),"Analysis performed; no further action required.",
IF(AND($AH486="Pass",$L486="2 - Limited In Use "),"Analysis performed; no further action required.",
IF(AND($AH486="Fail",$L486="3 - Adjusted "),"Analysis performed; no further action required.",
"Unit fails analysis; TSM determination required."))))))</f>
        <v/>
      </c>
      <c r="AJ486" s="58"/>
    </row>
    <row r="487" customFormat="false" ht="15" hidden="false" customHeight="false" outlineLevel="0" collapsed="false">
      <c r="A487" s="56"/>
      <c r="E487" s="57" t="str">
        <f aca="false">IF(AND($F487="",$G487=""),"",IF($G487="",$F487,HYPERLINK($G487,$F487)))</f>
        <v/>
      </c>
      <c r="H487" s="1" t="str">
        <f aca="false">IF($I487="","None Attached",IF(LEFT($I487,5)="https",HYPERLINK($I487,"Datasheet"),HYPERLINK(_xlfn.CONCAT("https://",$I487),"Datasheet")))</f>
        <v>None Attached</v>
      </c>
      <c r="M487" s="56"/>
      <c r="P487" s="58"/>
      <c r="Q487" s="1" t="n">
        <f aca="false">$M487-$N487</f>
        <v>0</v>
      </c>
      <c r="R487" s="56"/>
      <c r="T487" s="59" t="s">
        <v>15</v>
      </c>
      <c r="U487" s="1" t="n">
        <f aca="false">$S487-$R487</f>
        <v>0</v>
      </c>
      <c r="V487" s="1" t="n">
        <f aca="false">IF($T487="±",$Q487*2,$Q487)</f>
        <v>0</v>
      </c>
      <c r="W487" s="60" t="str">
        <f aca="false">IFERROR($U487/ABS($V487),"N/A")</f>
        <v>N/A</v>
      </c>
      <c r="X487" s="61" t="str">
        <f aca="false">IF(OR($W487="N/A",$R487="",$S487=""),"N/A",IF($W487&gt;=4,"Not Significant",IF($W487&gt;=2,"Semi-Significant","Significant")))</f>
        <v>N/A</v>
      </c>
      <c r="Z487" s="1" t="str">
        <f aca="false">IF($D487="Z540.1 w/data",0,"")</f>
        <v/>
      </c>
      <c r="AA487" s="1" t="e">
        <f aca="false">$Y487+$Q487+$Z487</f>
        <v>#VALUE!</v>
      </c>
      <c r="AB487" s="1" t="n">
        <f aca="false">$N487+$Q487</f>
        <v>0</v>
      </c>
      <c r="AC487" s="1" t="str">
        <f aca="false">IF($Y487="","",IF(AND($AA487&gt;=$R487,$AA487&lt;=$S487),"Pass","Fail"))</f>
        <v/>
      </c>
      <c r="AD487" s="1" t="str">
        <f aca="false">IF($Y487="","",IF($AA487&gt;$R487,"Pass","Fail"))</f>
        <v/>
      </c>
      <c r="AE487" s="1" t="str">
        <f aca="false">IF($Y487="","",IF($AA487&gt;=$R487,"Pass","Fail"))</f>
        <v/>
      </c>
      <c r="AF487" s="1" t="str">
        <f aca="false">IF($Y487="","",IF($AA487&lt;=$S487,"Pass","Fail"))</f>
        <v/>
      </c>
      <c r="AG487" s="1" t="str">
        <f aca="false">IF($Y487="","",IF($AA487&lt;$S487,"Pass","Fail"))</f>
        <v/>
      </c>
      <c r="AH487" s="23" t="str">
        <f aca="true">INDIRECT(CHOOSE(MATCH($T487,{"±","&gt;","≥","≤","&lt;"},0), "AC", "AD", "AE", "AF", "AG") &amp; ROW())</f>
        <v/>
      </c>
      <c r="AI487" s="56" t="str">
        <f aca="false">IF($X487="Not Significant","No Further Action Required",
IF($AH487="","",
IF(AND($AH487="Pass",$L487="0 - Passed "),"Analysis performed; no further action required.",
IF(AND($AH487="Fail",$L487="1 - Failed "),"Analysis performed; no further action required.",
IF(AND($AH487="Pass",$L487="2 - Limited In Use "),"Analysis performed; no further action required.",
IF(AND($AH487="Fail",$L487="3 - Adjusted "),"Analysis performed; no further action required.",
"Unit fails analysis; TSM determination required."))))))</f>
        <v/>
      </c>
      <c r="AJ487" s="58"/>
    </row>
    <row r="488" customFormat="false" ht="15" hidden="false" customHeight="false" outlineLevel="0" collapsed="false">
      <c r="A488" s="56"/>
      <c r="E488" s="57" t="str">
        <f aca="false">IF(AND($F488="",$G488=""),"",IF($G488="",$F488,HYPERLINK($G488,$F488)))</f>
        <v/>
      </c>
      <c r="H488" s="1" t="str">
        <f aca="false">IF($I488="","None Attached",IF(LEFT($I488,5)="https",HYPERLINK($I488,"Datasheet"),HYPERLINK(_xlfn.CONCAT("https://",$I488),"Datasheet")))</f>
        <v>None Attached</v>
      </c>
      <c r="M488" s="56"/>
      <c r="P488" s="58"/>
      <c r="Q488" s="1" t="n">
        <f aca="false">$M488-$N488</f>
        <v>0</v>
      </c>
      <c r="R488" s="56"/>
      <c r="T488" s="59" t="s">
        <v>15</v>
      </c>
      <c r="U488" s="1" t="n">
        <f aca="false">$S488-$R488</f>
        <v>0</v>
      </c>
      <c r="V488" s="1" t="n">
        <f aca="false">IF($T488="±",$Q488*2,$Q488)</f>
        <v>0</v>
      </c>
      <c r="W488" s="60" t="str">
        <f aca="false">IFERROR($U488/ABS($V488),"N/A")</f>
        <v>N/A</v>
      </c>
      <c r="X488" s="61" t="str">
        <f aca="false">IF(OR($W488="N/A",$R488="",$S488=""),"N/A",IF($W488&gt;=4,"Not Significant",IF($W488&gt;=2,"Semi-Significant","Significant")))</f>
        <v>N/A</v>
      </c>
      <c r="Z488" s="1" t="str">
        <f aca="false">IF($D488="Z540.1 w/data",0,"")</f>
        <v/>
      </c>
      <c r="AA488" s="1" t="e">
        <f aca="false">$Y488+$Q488+$Z488</f>
        <v>#VALUE!</v>
      </c>
      <c r="AB488" s="1" t="n">
        <f aca="false">$N488+$Q488</f>
        <v>0</v>
      </c>
      <c r="AC488" s="1" t="str">
        <f aca="false">IF($Y488="","",IF(AND($AA488&gt;=$R488,$AA488&lt;=$S488),"Pass","Fail"))</f>
        <v/>
      </c>
      <c r="AD488" s="1" t="str">
        <f aca="false">IF($Y488="","",IF($AA488&gt;$R488,"Pass","Fail"))</f>
        <v/>
      </c>
      <c r="AE488" s="1" t="str">
        <f aca="false">IF($Y488="","",IF($AA488&gt;=$R488,"Pass","Fail"))</f>
        <v/>
      </c>
      <c r="AF488" s="1" t="str">
        <f aca="false">IF($Y488="","",IF($AA488&lt;=$S488,"Pass","Fail"))</f>
        <v/>
      </c>
      <c r="AG488" s="1" t="str">
        <f aca="false">IF($Y488="","",IF($AA488&lt;$S488,"Pass","Fail"))</f>
        <v/>
      </c>
      <c r="AH488" s="23" t="str">
        <f aca="true">INDIRECT(CHOOSE(MATCH($T488,{"±","&gt;","≥","≤","&lt;"},0), "AC", "AD", "AE", "AF", "AG") &amp; ROW())</f>
        <v/>
      </c>
      <c r="AI488" s="56" t="str">
        <f aca="false">IF($X488="Not Significant","No Further Action Required",
IF($AH488="","",
IF(AND($AH488="Pass",$L488="0 - Passed "),"Analysis performed; no further action required.",
IF(AND($AH488="Fail",$L488="1 - Failed "),"Analysis performed; no further action required.",
IF(AND($AH488="Pass",$L488="2 - Limited In Use "),"Analysis performed; no further action required.",
IF(AND($AH488="Fail",$L488="3 - Adjusted "),"Analysis performed; no further action required.",
"Unit fails analysis; TSM determination required."))))))</f>
        <v/>
      </c>
      <c r="AJ488" s="58"/>
    </row>
    <row r="489" customFormat="false" ht="15" hidden="false" customHeight="false" outlineLevel="0" collapsed="false">
      <c r="A489" s="56"/>
      <c r="E489" s="57" t="str">
        <f aca="false">IF(AND($F489="",$G489=""),"",IF($G489="",$F489,HYPERLINK($G489,$F489)))</f>
        <v/>
      </c>
      <c r="H489" s="1" t="str">
        <f aca="false">IF($I489="","None Attached",IF(LEFT($I489,5)="https",HYPERLINK($I489,"Datasheet"),HYPERLINK(_xlfn.CONCAT("https://",$I489),"Datasheet")))</f>
        <v>None Attached</v>
      </c>
      <c r="M489" s="56"/>
      <c r="P489" s="58"/>
      <c r="Q489" s="1" t="n">
        <f aca="false">$M489-$N489</f>
        <v>0</v>
      </c>
      <c r="R489" s="56"/>
      <c r="T489" s="59" t="s">
        <v>15</v>
      </c>
      <c r="U489" s="1" t="n">
        <f aca="false">$S489-$R489</f>
        <v>0</v>
      </c>
      <c r="V489" s="1" t="n">
        <f aca="false">IF($T489="±",$Q489*2,$Q489)</f>
        <v>0</v>
      </c>
      <c r="W489" s="60" t="str">
        <f aca="false">IFERROR($U489/ABS($V489),"N/A")</f>
        <v>N/A</v>
      </c>
      <c r="X489" s="61" t="str">
        <f aca="false">IF(OR($W489="N/A",$R489="",$S489=""),"N/A",IF($W489&gt;=4,"Not Significant",IF($W489&gt;=2,"Semi-Significant","Significant")))</f>
        <v>N/A</v>
      </c>
      <c r="Z489" s="1" t="str">
        <f aca="false">IF($D489="Z540.1 w/data",0,"")</f>
        <v/>
      </c>
      <c r="AA489" s="1" t="e">
        <f aca="false">$Y489+$Q489+$Z489</f>
        <v>#VALUE!</v>
      </c>
      <c r="AB489" s="1" t="n">
        <f aca="false">$N489+$Q489</f>
        <v>0</v>
      </c>
      <c r="AC489" s="1" t="str">
        <f aca="false">IF($Y489="","",IF(AND($AA489&gt;=$R489,$AA489&lt;=$S489),"Pass","Fail"))</f>
        <v/>
      </c>
      <c r="AD489" s="1" t="str">
        <f aca="false">IF($Y489="","",IF($AA489&gt;$R489,"Pass","Fail"))</f>
        <v/>
      </c>
      <c r="AE489" s="1" t="str">
        <f aca="false">IF($Y489="","",IF($AA489&gt;=$R489,"Pass","Fail"))</f>
        <v/>
      </c>
      <c r="AF489" s="1" t="str">
        <f aca="false">IF($Y489="","",IF($AA489&lt;=$S489,"Pass","Fail"))</f>
        <v/>
      </c>
      <c r="AG489" s="1" t="str">
        <f aca="false">IF($Y489="","",IF($AA489&lt;$S489,"Pass","Fail"))</f>
        <v/>
      </c>
      <c r="AH489" s="23" t="str">
        <f aca="true">INDIRECT(CHOOSE(MATCH($T489,{"±","&gt;","≥","≤","&lt;"},0), "AC", "AD", "AE", "AF", "AG") &amp; ROW())</f>
        <v/>
      </c>
      <c r="AI489" s="56" t="str">
        <f aca="false">IF($X489="Not Significant","No Further Action Required",
IF($AH489="","",
IF(AND($AH489="Pass",$L489="0 - Passed "),"Analysis performed; no further action required.",
IF(AND($AH489="Fail",$L489="1 - Failed "),"Analysis performed; no further action required.",
IF(AND($AH489="Pass",$L489="2 - Limited In Use "),"Analysis performed; no further action required.",
IF(AND($AH489="Fail",$L489="3 - Adjusted "),"Analysis performed; no further action required.",
"Unit fails analysis; TSM determination required."))))))</f>
        <v/>
      </c>
      <c r="AJ489" s="58"/>
    </row>
    <row r="490" customFormat="false" ht="15" hidden="false" customHeight="false" outlineLevel="0" collapsed="false">
      <c r="A490" s="56"/>
      <c r="E490" s="57" t="str">
        <f aca="false">IF(AND($F490="",$G490=""),"",IF($G490="",$F490,HYPERLINK($G490,$F490)))</f>
        <v/>
      </c>
      <c r="H490" s="1" t="str">
        <f aca="false">IF($I490="","None Attached",IF(LEFT($I490,5)="https",HYPERLINK($I490,"Datasheet"),HYPERLINK(_xlfn.CONCAT("https://",$I490),"Datasheet")))</f>
        <v>None Attached</v>
      </c>
      <c r="M490" s="56"/>
      <c r="P490" s="58"/>
      <c r="Q490" s="1" t="n">
        <f aca="false">$M490-$N490</f>
        <v>0</v>
      </c>
      <c r="R490" s="56"/>
      <c r="T490" s="59" t="s">
        <v>15</v>
      </c>
      <c r="U490" s="1" t="n">
        <f aca="false">$S490-$R490</f>
        <v>0</v>
      </c>
      <c r="V490" s="1" t="n">
        <f aca="false">IF($T490="±",$Q490*2,$Q490)</f>
        <v>0</v>
      </c>
      <c r="W490" s="60" t="str">
        <f aca="false">IFERROR($U490/ABS($V490),"N/A")</f>
        <v>N/A</v>
      </c>
      <c r="X490" s="61" t="str">
        <f aca="false">IF(OR($W490="N/A",$R490="",$S490=""),"N/A",IF($W490&gt;=4,"Not Significant",IF($W490&gt;=2,"Semi-Significant","Significant")))</f>
        <v>N/A</v>
      </c>
      <c r="Z490" s="1" t="str">
        <f aca="false">IF($D490="Z540.1 w/data",0,"")</f>
        <v/>
      </c>
      <c r="AA490" s="1" t="e">
        <f aca="false">$Y490+$Q490+$Z490</f>
        <v>#VALUE!</v>
      </c>
      <c r="AB490" s="1" t="n">
        <f aca="false">$N490+$Q490</f>
        <v>0</v>
      </c>
      <c r="AC490" s="1" t="str">
        <f aca="false">IF($Y490="","",IF(AND($AA490&gt;=$R490,$AA490&lt;=$S490),"Pass","Fail"))</f>
        <v/>
      </c>
      <c r="AD490" s="1" t="str">
        <f aca="false">IF($Y490="","",IF($AA490&gt;$R490,"Pass","Fail"))</f>
        <v/>
      </c>
      <c r="AE490" s="1" t="str">
        <f aca="false">IF($Y490="","",IF($AA490&gt;=$R490,"Pass","Fail"))</f>
        <v/>
      </c>
      <c r="AF490" s="1" t="str">
        <f aca="false">IF($Y490="","",IF($AA490&lt;=$S490,"Pass","Fail"))</f>
        <v/>
      </c>
      <c r="AG490" s="1" t="str">
        <f aca="false">IF($Y490="","",IF($AA490&lt;$S490,"Pass","Fail"))</f>
        <v/>
      </c>
      <c r="AH490" s="23" t="str">
        <f aca="true">INDIRECT(CHOOSE(MATCH($T490,{"±","&gt;","≥","≤","&lt;"},0), "AC", "AD", "AE", "AF", "AG") &amp; ROW())</f>
        <v/>
      </c>
      <c r="AI490" s="56" t="str">
        <f aca="false">IF($X490="Not Significant","No Further Action Required",
IF($AH490="","",
IF(AND($AH490="Pass",$L490="0 - Passed "),"Analysis performed; no further action required.",
IF(AND($AH490="Fail",$L490="1 - Failed "),"Analysis performed; no further action required.",
IF(AND($AH490="Pass",$L490="2 - Limited In Use "),"Analysis performed; no further action required.",
IF(AND($AH490="Fail",$L490="3 - Adjusted "),"Analysis performed; no further action required.",
"Unit fails analysis; TSM determination required."))))))</f>
        <v/>
      </c>
      <c r="AJ490" s="58"/>
    </row>
    <row r="491" customFormat="false" ht="15" hidden="false" customHeight="false" outlineLevel="0" collapsed="false">
      <c r="A491" s="56"/>
      <c r="E491" s="57" t="str">
        <f aca="false">IF(AND($F491="",$G491=""),"",IF($G491="",$F491,HYPERLINK($G491,$F491)))</f>
        <v/>
      </c>
      <c r="H491" s="1" t="str">
        <f aca="false">IF($I491="","None Attached",IF(LEFT($I491,5)="https",HYPERLINK($I491,"Datasheet"),HYPERLINK(_xlfn.CONCAT("https://",$I491),"Datasheet")))</f>
        <v>None Attached</v>
      </c>
      <c r="M491" s="56"/>
      <c r="P491" s="58"/>
      <c r="Q491" s="1" t="n">
        <f aca="false">$M491-$N491</f>
        <v>0</v>
      </c>
      <c r="R491" s="56"/>
      <c r="T491" s="59" t="s">
        <v>15</v>
      </c>
      <c r="U491" s="1" t="n">
        <f aca="false">$S491-$R491</f>
        <v>0</v>
      </c>
      <c r="V491" s="1" t="n">
        <f aca="false">IF($T491="±",$Q491*2,$Q491)</f>
        <v>0</v>
      </c>
      <c r="W491" s="60" t="str">
        <f aca="false">IFERROR($U491/ABS($V491),"N/A")</f>
        <v>N/A</v>
      </c>
      <c r="X491" s="61" t="str">
        <f aca="false">IF(OR($W491="N/A",$R491="",$S491=""),"N/A",IF($W491&gt;=4,"Not Significant",IF($W491&gt;=2,"Semi-Significant","Significant")))</f>
        <v>N/A</v>
      </c>
      <c r="Z491" s="1" t="str">
        <f aca="false">IF($D491="Z540.1 w/data",0,"")</f>
        <v/>
      </c>
      <c r="AA491" s="1" t="e">
        <f aca="false">$Y491+$Q491+$Z491</f>
        <v>#VALUE!</v>
      </c>
      <c r="AB491" s="1" t="n">
        <f aca="false">$N491+$Q491</f>
        <v>0</v>
      </c>
      <c r="AC491" s="1" t="str">
        <f aca="false">IF($Y491="","",IF(AND($AA491&gt;=$R491,$AA491&lt;=$S491),"Pass","Fail"))</f>
        <v/>
      </c>
      <c r="AD491" s="1" t="str">
        <f aca="false">IF($Y491="","",IF($AA491&gt;$R491,"Pass","Fail"))</f>
        <v/>
      </c>
      <c r="AE491" s="1" t="str">
        <f aca="false">IF($Y491="","",IF($AA491&gt;=$R491,"Pass","Fail"))</f>
        <v/>
      </c>
      <c r="AF491" s="1" t="str">
        <f aca="false">IF($Y491="","",IF($AA491&lt;=$S491,"Pass","Fail"))</f>
        <v/>
      </c>
      <c r="AG491" s="1" t="str">
        <f aca="false">IF($Y491="","",IF($AA491&lt;$S491,"Pass","Fail"))</f>
        <v/>
      </c>
      <c r="AH491" s="23" t="str">
        <f aca="true">INDIRECT(CHOOSE(MATCH($T491,{"±","&gt;","≥","≤","&lt;"},0), "AC", "AD", "AE", "AF", "AG") &amp; ROW())</f>
        <v/>
      </c>
      <c r="AI491" s="56" t="str">
        <f aca="false">IF($X491="Not Significant","No Further Action Required",
IF($AH491="","",
IF(AND($AH491="Pass",$L491="0 - Passed "),"Analysis performed; no further action required.",
IF(AND($AH491="Fail",$L491="1 - Failed "),"Analysis performed; no further action required.",
IF(AND($AH491="Pass",$L491="2 - Limited In Use "),"Analysis performed; no further action required.",
IF(AND($AH491="Fail",$L491="3 - Adjusted "),"Analysis performed; no further action required.",
"Unit fails analysis; TSM determination required."))))))</f>
        <v/>
      </c>
      <c r="AJ491" s="58"/>
    </row>
    <row r="492" customFormat="false" ht="15" hidden="false" customHeight="false" outlineLevel="0" collapsed="false">
      <c r="A492" s="56"/>
      <c r="E492" s="57" t="str">
        <f aca="false">IF(AND($F492="",$G492=""),"",IF($G492="",$F492,HYPERLINK($G492,$F492)))</f>
        <v/>
      </c>
      <c r="H492" s="1" t="str">
        <f aca="false">IF($I492="","None Attached",IF(LEFT($I492,5)="https",HYPERLINK($I492,"Datasheet"),HYPERLINK(_xlfn.CONCAT("https://",$I492),"Datasheet")))</f>
        <v>None Attached</v>
      </c>
      <c r="M492" s="56"/>
      <c r="P492" s="58"/>
      <c r="Q492" s="1" t="n">
        <f aca="false">$M492-$N492</f>
        <v>0</v>
      </c>
      <c r="R492" s="56"/>
      <c r="T492" s="59" t="s">
        <v>15</v>
      </c>
      <c r="U492" s="1" t="n">
        <f aca="false">$S492-$R492</f>
        <v>0</v>
      </c>
      <c r="V492" s="1" t="n">
        <f aca="false">IF($T492="±",$Q492*2,$Q492)</f>
        <v>0</v>
      </c>
      <c r="W492" s="60" t="str">
        <f aca="false">IFERROR($U492/ABS($V492),"N/A")</f>
        <v>N/A</v>
      </c>
      <c r="X492" s="61" t="str">
        <f aca="false">IF(OR($W492="N/A",$R492="",$S492=""),"N/A",IF($W492&gt;=4,"Not Significant",IF($W492&gt;=2,"Semi-Significant","Significant")))</f>
        <v>N/A</v>
      </c>
      <c r="Z492" s="1" t="str">
        <f aca="false">IF($D492="Z540.1 w/data",0,"")</f>
        <v/>
      </c>
      <c r="AA492" s="1" t="e">
        <f aca="false">$Y492+$Q492+$Z492</f>
        <v>#VALUE!</v>
      </c>
      <c r="AB492" s="1" t="n">
        <f aca="false">$N492+$Q492</f>
        <v>0</v>
      </c>
      <c r="AC492" s="1" t="str">
        <f aca="false">IF($Y492="","",IF(AND($AA492&gt;=$R492,$AA492&lt;=$S492),"Pass","Fail"))</f>
        <v/>
      </c>
      <c r="AD492" s="1" t="str">
        <f aca="false">IF($Y492="","",IF($AA492&gt;$R492,"Pass","Fail"))</f>
        <v/>
      </c>
      <c r="AE492" s="1" t="str">
        <f aca="false">IF($Y492="","",IF($AA492&gt;=$R492,"Pass","Fail"))</f>
        <v/>
      </c>
      <c r="AF492" s="1" t="str">
        <f aca="false">IF($Y492="","",IF($AA492&lt;=$S492,"Pass","Fail"))</f>
        <v/>
      </c>
      <c r="AG492" s="1" t="str">
        <f aca="false">IF($Y492="","",IF($AA492&lt;$S492,"Pass","Fail"))</f>
        <v/>
      </c>
      <c r="AH492" s="23" t="str">
        <f aca="true">INDIRECT(CHOOSE(MATCH($T492,{"±","&gt;","≥","≤","&lt;"},0), "AC", "AD", "AE", "AF", "AG") &amp; ROW())</f>
        <v/>
      </c>
      <c r="AI492" s="56" t="str">
        <f aca="false">IF($X492="Not Significant","No Further Action Required",
IF($AH492="","",
IF(AND($AH492="Pass",$L492="0 - Passed "),"Analysis performed; no further action required.",
IF(AND($AH492="Fail",$L492="1 - Failed "),"Analysis performed; no further action required.",
IF(AND($AH492="Pass",$L492="2 - Limited In Use "),"Analysis performed; no further action required.",
IF(AND($AH492="Fail",$L492="3 - Adjusted "),"Analysis performed; no further action required.",
"Unit fails analysis; TSM determination required."))))))</f>
        <v/>
      </c>
      <c r="AJ492" s="58"/>
    </row>
    <row r="493" customFormat="false" ht="15" hidden="false" customHeight="false" outlineLevel="0" collapsed="false">
      <c r="A493" s="56"/>
      <c r="E493" s="57" t="str">
        <f aca="false">IF(AND($F493="",$G493=""),"",IF($G493="",$F493,HYPERLINK($G493,$F493)))</f>
        <v/>
      </c>
      <c r="H493" s="1" t="str">
        <f aca="false">IF($I493="","None Attached",IF(LEFT($I493,5)="https",HYPERLINK($I493,"Datasheet"),HYPERLINK(_xlfn.CONCAT("https://",$I493),"Datasheet")))</f>
        <v>None Attached</v>
      </c>
      <c r="M493" s="56"/>
      <c r="P493" s="58"/>
      <c r="Q493" s="1" t="n">
        <f aca="false">$M493-$N493</f>
        <v>0</v>
      </c>
      <c r="R493" s="56"/>
      <c r="T493" s="59" t="s">
        <v>15</v>
      </c>
      <c r="U493" s="1" t="n">
        <f aca="false">$S493-$R493</f>
        <v>0</v>
      </c>
      <c r="V493" s="1" t="n">
        <f aca="false">IF($T493="±",$Q493*2,$Q493)</f>
        <v>0</v>
      </c>
      <c r="W493" s="60" t="str">
        <f aca="false">IFERROR($U493/ABS($V493),"N/A")</f>
        <v>N/A</v>
      </c>
      <c r="X493" s="61" t="str">
        <f aca="false">IF(OR($W493="N/A",$R493="",$S493=""),"N/A",IF($W493&gt;=4,"Not Significant",IF($W493&gt;=2,"Semi-Significant","Significant")))</f>
        <v>N/A</v>
      </c>
      <c r="Z493" s="1" t="str">
        <f aca="false">IF($D493="Z540.1 w/data",0,"")</f>
        <v/>
      </c>
      <c r="AA493" s="1" t="e">
        <f aca="false">$Y493+$Q493+$Z493</f>
        <v>#VALUE!</v>
      </c>
      <c r="AB493" s="1" t="n">
        <f aca="false">$N493+$Q493</f>
        <v>0</v>
      </c>
      <c r="AC493" s="1" t="str">
        <f aca="false">IF($Y493="","",IF(AND($AA493&gt;=$R493,$AA493&lt;=$S493),"Pass","Fail"))</f>
        <v/>
      </c>
      <c r="AD493" s="1" t="str">
        <f aca="false">IF($Y493="","",IF($AA493&gt;$R493,"Pass","Fail"))</f>
        <v/>
      </c>
      <c r="AE493" s="1" t="str">
        <f aca="false">IF($Y493="","",IF($AA493&gt;=$R493,"Pass","Fail"))</f>
        <v/>
      </c>
      <c r="AF493" s="1" t="str">
        <f aca="false">IF($Y493="","",IF($AA493&lt;=$S493,"Pass","Fail"))</f>
        <v/>
      </c>
      <c r="AG493" s="1" t="str">
        <f aca="false">IF($Y493="","",IF($AA493&lt;$S493,"Pass","Fail"))</f>
        <v/>
      </c>
      <c r="AH493" s="23" t="str">
        <f aca="true">INDIRECT(CHOOSE(MATCH($T493,{"±","&gt;","≥","≤","&lt;"},0), "AC", "AD", "AE", "AF", "AG") &amp; ROW())</f>
        <v/>
      </c>
      <c r="AI493" s="56" t="str">
        <f aca="false">IF($X493="Not Significant","No Further Action Required",
IF($AH493="","",
IF(AND($AH493="Pass",$L493="0 - Passed "),"Analysis performed; no further action required.",
IF(AND($AH493="Fail",$L493="1 - Failed "),"Analysis performed; no further action required.",
IF(AND($AH493="Pass",$L493="2 - Limited In Use "),"Analysis performed; no further action required.",
IF(AND($AH493="Fail",$L493="3 - Adjusted "),"Analysis performed; no further action required.",
"Unit fails analysis; TSM determination required."))))))</f>
        <v/>
      </c>
      <c r="AJ493" s="58"/>
    </row>
    <row r="494" customFormat="false" ht="15" hidden="false" customHeight="false" outlineLevel="0" collapsed="false">
      <c r="A494" s="56"/>
      <c r="E494" s="57" t="str">
        <f aca="false">IF(AND($F494="",$G494=""),"",IF($G494="",$F494,HYPERLINK($G494,$F494)))</f>
        <v/>
      </c>
      <c r="H494" s="1" t="str">
        <f aca="false">IF($I494="","None Attached",IF(LEFT($I494,5)="https",HYPERLINK($I494,"Datasheet"),HYPERLINK(_xlfn.CONCAT("https://",$I494),"Datasheet")))</f>
        <v>None Attached</v>
      </c>
      <c r="M494" s="56"/>
      <c r="P494" s="58"/>
      <c r="Q494" s="1" t="n">
        <f aca="false">$M494-$N494</f>
        <v>0</v>
      </c>
      <c r="R494" s="56"/>
      <c r="T494" s="59" t="s">
        <v>15</v>
      </c>
      <c r="U494" s="1" t="n">
        <f aca="false">$S494-$R494</f>
        <v>0</v>
      </c>
      <c r="V494" s="1" t="n">
        <f aca="false">IF($T494="±",$Q494*2,$Q494)</f>
        <v>0</v>
      </c>
      <c r="W494" s="60" t="str">
        <f aca="false">IFERROR($U494/ABS($V494),"N/A")</f>
        <v>N/A</v>
      </c>
      <c r="X494" s="61" t="str">
        <f aca="false">IF(OR($W494="N/A",$R494="",$S494=""),"N/A",IF($W494&gt;=4,"Not Significant",IF($W494&gt;=2,"Semi-Significant","Significant")))</f>
        <v>N/A</v>
      </c>
      <c r="Z494" s="1" t="str">
        <f aca="false">IF($D494="Z540.1 w/data",0,"")</f>
        <v/>
      </c>
      <c r="AA494" s="1" t="e">
        <f aca="false">$Y494+$Q494+$Z494</f>
        <v>#VALUE!</v>
      </c>
      <c r="AB494" s="1" t="n">
        <f aca="false">$N494+$Q494</f>
        <v>0</v>
      </c>
      <c r="AC494" s="1" t="str">
        <f aca="false">IF($Y494="","",IF(AND($AA494&gt;=$R494,$AA494&lt;=$S494),"Pass","Fail"))</f>
        <v/>
      </c>
      <c r="AD494" s="1" t="str">
        <f aca="false">IF($Y494="","",IF($AA494&gt;$R494,"Pass","Fail"))</f>
        <v/>
      </c>
      <c r="AE494" s="1" t="str">
        <f aca="false">IF($Y494="","",IF($AA494&gt;=$R494,"Pass","Fail"))</f>
        <v/>
      </c>
      <c r="AF494" s="1" t="str">
        <f aca="false">IF($Y494="","",IF($AA494&lt;=$S494,"Pass","Fail"))</f>
        <v/>
      </c>
      <c r="AG494" s="1" t="str">
        <f aca="false">IF($Y494="","",IF($AA494&lt;$S494,"Pass","Fail"))</f>
        <v/>
      </c>
      <c r="AH494" s="23" t="str">
        <f aca="true">INDIRECT(CHOOSE(MATCH($T494,{"±","&gt;","≥","≤","&lt;"},0), "AC", "AD", "AE", "AF", "AG") &amp; ROW())</f>
        <v/>
      </c>
      <c r="AI494" s="56" t="str">
        <f aca="false">IF($X494="Not Significant","No Further Action Required",
IF($AH494="","",
IF(AND($AH494="Pass",$L494="0 - Passed "),"Analysis performed; no further action required.",
IF(AND($AH494="Fail",$L494="1 - Failed "),"Analysis performed; no further action required.",
IF(AND($AH494="Pass",$L494="2 - Limited In Use "),"Analysis performed; no further action required.",
IF(AND($AH494="Fail",$L494="3 - Adjusted "),"Analysis performed; no further action required.",
"Unit fails analysis; TSM determination required."))))))</f>
        <v/>
      </c>
      <c r="AJ494" s="58"/>
    </row>
    <row r="495" customFormat="false" ht="15" hidden="false" customHeight="false" outlineLevel="0" collapsed="false">
      <c r="A495" s="56"/>
      <c r="E495" s="57" t="str">
        <f aca="false">IF(AND($F495="",$G495=""),"",IF($G495="",$F495,HYPERLINK($G495,$F495)))</f>
        <v/>
      </c>
      <c r="H495" s="1" t="str">
        <f aca="false">IF($I495="","None Attached",IF(LEFT($I495,5)="https",HYPERLINK($I495,"Datasheet"),HYPERLINK(_xlfn.CONCAT("https://",$I495),"Datasheet")))</f>
        <v>None Attached</v>
      </c>
      <c r="M495" s="56"/>
      <c r="P495" s="58"/>
      <c r="Q495" s="1" t="n">
        <f aca="false">$M495-$N495</f>
        <v>0</v>
      </c>
      <c r="R495" s="56"/>
      <c r="T495" s="59" t="s">
        <v>15</v>
      </c>
      <c r="U495" s="1" t="n">
        <f aca="false">$S495-$R495</f>
        <v>0</v>
      </c>
      <c r="V495" s="1" t="n">
        <f aca="false">IF($T495="±",$Q495*2,$Q495)</f>
        <v>0</v>
      </c>
      <c r="W495" s="60" t="str">
        <f aca="false">IFERROR($U495/ABS($V495),"N/A")</f>
        <v>N/A</v>
      </c>
      <c r="X495" s="61" t="str">
        <f aca="false">IF(OR($W495="N/A",$R495="",$S495=""),"N/A",IF($W495&gt;=4,"Not Significant",IF($W495&gt;=2,"Semi-Significant","Significant")))</f>
        <v>N/A</v>
      </c>
      <c r="Z495" s="1" t="str">
        <f aca="false">IF($D495="Z540.1 w/data",0,"")</f>
        <v/>
      </c>
      <c r="AA495" s="1" t="e">
        <f aca="false">$Y495+$Q495+$Z495</f>
        <v>#VALUE!</v>
      </c>
      <c r="AB495" s="1" t="n">
        <f aca="false">$N495+$Q495</f>
        <v>0</v>
      </c>
      <c r="AC495" s="1" t="str">
        <f aca="false">IF($Y495="","",IF(AND($AA495&gt;=$R495,$AA495&lt;=$S495),"Pass","Fail"))</f>
        <v/>
      </c>
      <c r="AD495" s="1" t="str">
        <f aca="false">IF($Y495="","",IF($AA495&gt;$R495,"Pass","Fail"))</f>
        <v/>
      </c>
      <c r="AE495" s="1" t="str">
        <f aca="false">IF($Y495="","",IF($AA495&gt;=$R495,"Pass","Fail"))</f>
        <v/>
      </c>
      <c r="AF495" s="1" t="str">
        <f aca="false">IF($Y495="","",IF($AA495&lt;=$S495,"Pass","Fail"))</f>
        <v/>
      </c>
      <c r="AG495" s="1" t="str">
        <f aca="false">IF($Y495="","",IF($AA495&lt;$S495,"Pass","Fail"))</f>
        <v/>
      </c>
      <c r="AH495" s="23" t="str">
        <f aca="true">INDIRECT(CHOOSE(MATCH($T495,{"±","&gt;","≥","≤","&lt;"},0), "AC", "AD", "AE", "AF", "AG") &amp; ROW())</f>
        <v/>
      </c>
      <c r="AI495" s="56" t="str">
        <f aca="false">IF($X495="Not Significant","No Further Action Required",
IF($AH495="","",
IF(AND($AH495="Pass",$L495="0 - Passed "),"Analysis performed; no further action required.",
IF(AND($AH495="Fail",$L495="1 - Failed "),"Analysis performed; no further action required.",
IF(AND($AH495="Pass",$L495="2 - Limited In Use "),"Analysis performed; no further action required.",
IF(AND($AH495="Fail",$L495="3 - Adjusted "),"Analysis performed; no further action required.",
"Unit fails analysis; TSM determination required."))))))</f>
        <v/>
      </c>
      <c r="AJ495" s="58"/>
    </row>
    <row r="496" customFormat="false" ht="15" hidden="false" customHeight="false" outlineLevel="0" collapsed="false">
      <c r="A496" s="56"/>
      <c r="E496" s="57" t="str">
        <f aca="false">IF(AND($F496="",$G496=""),"",IF($G496="",$F496,HYPERLINK($G496,$F496)))</f>
        <v/>
      </c>
      <c r="H496" s="1" t="str">
        <f aca="false">IF($I496="","None Attached",IF(LEFT($I496,5)="https",HYPERLINK($I496,"Datasheet"),HYPERLINK(_xlfn.CONCAT("https://",$I496),"Datasheet")))</f>
        <v>None Attached</v>
      </c>
      <c r="M496" s="56"/>
      <c r="P496" s="58"/>
      <c r="Q496" s="1" t="n">
        <f aca="false">$M496-$N496</f>
        <v>0</v>
      </c>
      <c r="R496" s="56"/>
      <c r="T496" s="59" t="s">
        <v>15</v>
      </c>
      <c r="U496" s="1" t="n">
        <f aca="false">$S496-$R496</f>
        <v>0</v>
      </c>
      <c r="V496" s="1" t="n">
        <f aca="false">IF($T496="±",$Q496*2,$Q496)</f>
        <v>0</v>
      </c>
      <c r="W496" s="60" t="str">
        <f aca="false">IFERROR($U496/ABS($V496),"N/A")</f>
        <v>N/A</v>
      </c>
      <c r="X496" s="61" t="str">
        <f aca="false">IF(OR($W496="N/A",$R496="",$S496=""),"N/A",IF($W496&gt;=4,"Not Significant",IF($W496&gt;=2,"Semi-Significant","Significant")))</f>
        <v>N/A</v>
      </c>
      <c r="Z496" s="1" t="str">
        <f aca="false">IF($D496="Z540.1 w/data",0,"")</f>
        <v/>
      </c>
      <c r="AA496" s="1" t="e">
        <f aca="false">$Y496+$Q496+$Z496</f>
        <v>#VALUE!</v>
      </c>
      <c r="AB496" s="1" t="n">
        <f aca="false">$N496+$Q496</f>
        <v>0</v>
      </c>
      <c r="AC496" s="1" t="str">
        <f aca="false">IF($Y496="","",IF(AND($AA496&gt;=$R496,$AA496&lt;=$S496),"Pass","Fail"))</f>
        <v/>
      </c>
      <c r="AD496" s="1" t="str">
        <f aca="false">IF($Y496="","",IF($AA496&gt;$R496,"Pass","Fail"))</f>
        <v/>
      </c>
      <c r="AE496" s="1" t="str">
        <f aca="false">IF($Y496="","",IF($AA496&gt;=$R496,"Pass","Fail"))</f>
        <v/>
      </c>
      <c r="AF496" s="1" t="str">
        <f aca="false">IF($Y496="","",IF($AA496&lt;=$S496,"Pass","Fail"))</f>
        <v/>
      </c>
      <c r="AG496" s="1" t="str">
        <f aca="false">IF($Y496="","",IF($AA496&lt;$S496,"Pass","Fail"))</f>
        <v/>
      </c>
      <c r="AH496" s="23" t="str">
        <f aca="true">INDIRECT(CHOOSE(MATCH($T496,{"±","&gt;","≥","≤","&lt;"},0), "AC", "AD", "AE", "AF", "AG") &amp; ROW())</f>
        <v/>
      </c>
      <c r="AI496" s="56" t="str">
        <f aca="false">IF($X496="Not Significant","No Further Action Required",
IF($AH496="","",
IF(AND($AH496="Pass",$L496="0 - Passed "),"Analysis performed; no further action required.",
IF(AND($AH496="Fail",$L496="1 - Failed "),"Analysis performed; no further action required.",
IF(AND($AH496="Pass",$L496="2 - Limited In Use "),"Analysis performed; no further action required.",
IF(AND($AH496="Fail",$L496="3 - Adjusted "),"Analysis performed; no further action required.",
"Unit fails analysis; TSM determination required."))))))</f>
        <v/>
      </c>
      <c r="AJ496" s="58"/>
    </row>
    <row r="497" customFormat="false" ht="15" hidden="false" customHeight="false" outlineLevel="0" collapsed="false">
      <c r="A497" s="56"/>
      <c r="E497" s="57" t="str">
        <f aca="false">IF(AND($F497="",$G497=""),"",IF($G497="",$F497,HYPERLINK($G497,$F497)))</f>
        <v/>
      </c>
      <c r="H497" s="1" t="str">
        <f aca="false">IF($I497="","None Attached",IF(LEFT($I497,5)="https",HYPERLINK($I497,"Datasheet"),HYPERLINK(_xlfn.CONCAT("https://",$I497),"Datasheet")))</f>
        <v>None Attached</v>
      </c>
      <c r="M497" s="56"/>
      <c r="P497" s="58"/>
      <c r="Q497" s="1" t="n">
        <f aca="false">$M497-$N497</f>
        <v>0</v>
      </c>
      <c r="R497" s="56"/>
      <c r="T497" s="59" t="s">
        <v>15</v>
      </c>
      <c r="U497" s="1" t="n">
        <f aca="false">$S497-$R497</f>
        <v>0</v>
      </c>
      <c r="V497" s="1" t="n">
        <f aca="false">IF($T497="±",$Q497*2,$Q497)</f>
        <v>0</v>
      </c>
      <c r="W497" s="60" t="str">
        <f aca="false">IFERROR($U497/ABS($V497),"N/A")</f>
        <v>N/A</v>
      </c>
      <c r="X497" s="61" t="str">
        <f aca="false">IF(OR($W497="N/A",$R497="",$S497=""),"N/A",IF($W497&gt;=4,"Not Significant",IF($W497&gt;=2,"Semi-Significant","Significant")))</f>
        <v>N/A</v>
      </c>
      <c r="Z497" s="1" t="str">
        <f aca="false">IF($D497="Z540.1 w/data",0,"")</f>
        <v/>
      </c>
      <c r="AA497" s="1" t="e">
        <f aca="false">$Y497+$Q497+$Z497</f>
        <v>#VALUE!</v>
      </c>
      <c r="AB497" s="1" t="n">
        <f aca="false">$N497+$Q497</f>
        <v>0</v>
      </c>
      <c r="AC497" s="1" t="str">
        <f aca="false">IF($Y497="","",IF(AND($AA497&gt;=$R497,$AA497&lt;=$S497),"Pass","Fail"))</f>
        <v/>
      </c>
      <c r="AD497" s="1" t="str">
        <f aca="false">IF($Y497="","",IF($AA497&gt;$R497,"Pass","Fail"))</f>
        <v/>
      </c>
      <c r="AE497" s="1" t="str">
        <f aca="false">IF($Y497="","",IF($AA497&gt;=$R497,"Pass","Fail"))</f>
        <v/>
      </c>
      <c r="AF497" s="1" t="str">
        <f aca="false">IF($Y497="","",IF($AA497&lt;=$S497,"Pass","Fail"))</f>
        <v/>
      </c>
      <c r="AG497" s="1" t="str">
        <f aca="false">IF($Y497="","",IF($AA497&lt;$S497,"Pass","Fail"))</f>
        <v/>
      </c>
      <c r="AH497" s="23" t="str">
        <f aca="true">INDIRECT(CHOOSE(MATCH($T497,{"±","&gt;","≥","≤","&lt;"},0), "AC", "AD", "AE", "AF", "AG") &amp; ROW())</f>
        <v/>
      </c>
      <c r="AI497" s="56" t="str">
        <f aca="false">IF($X497="Not Significant","No Further Action Required",
IF($AH497="","",
IF(AND($AH497="Pass",$L497="0 - Passed "),"Analysis performed; no further action required.",
IF(AND($AH497="Fail",$L497="1 - Failed "),"Analysis performed; no further action required.",
IF(AND($AH497="Pass",$L497="2 - Limited In Use "),"Analysis performed; no further action required.",
IF(AND($AH497="Fail",$L497="3 - Adjusted "),"Analysis performed; no further action required.",
"Unit fails analysis; TSM determination required."))))))</f>
        <v/>
      </c>
      <c r="AJ497" s="58"/>
    </row>
    <row r="498" customFormat="false" ht="15" hidden="false" customHeight="false" outlineLevel="0" collapsed="false">
      <c r="A498" s="56"/>
      <c r="E498" s="57" t="str">
        <f aca="false">IF(AND($F498="",$G498=""),"",IF($G498="",$F498,HYPERLINK($G498,$F498)))</f>
        <v/>
      </c>
      <c r="H498" s="1" t="str">
        <f aca="false">IF($I498="","None Attached",IF(LEFT($I498,5)="https",HYPERLINK($I498,"Datasheet"),HYPERLINK(_xlfn.CONCAT("https://",$I498),"Datasheet")))</f>
        <v>None Attached</v>
      </c>
      <c r="M498" s="56"/>
      <c r="P498" s="58"/>
      <c r="Q498" s="1" t="n">
        <f aca="false">$M498-$N498</f>
        <v>0</v>
      </c>
      <c r="R498" s="56"/>
      <c r="T498" s="59" t="s">
        <v>15</v>
      </c>
      <c r="U498" s="1" t="n">
        <f aca="false">$S498-$R498</f>
        <v>0</v>
      </c>
      <c r="V498" s="1" t="n">
        <f aca="false">IF($T498="±",$Q498*2,$Q498)</f>
        <v>0</v>
      </c>
      <c r="W498" s="60" t="str">
        <f aca="false">IFERROR($U498/ABS($V498),"N/A")</f>
        <v>N/A</v>
      </c>
      <c r="X498" s="61" t="str">
        <f aca="false">IF(OR($W498="N/A",$R498="",$S498=""),"N/A",IF($W498&gt;=4,"Not Significant",IF($W498&gt;=2,"Semi-Significant","Significant")))</f>
        <v>N/A</v>
      </c>
      <c r="Z498" s="1" t="str">
        <f aca="false">IF($D498="Z540.1 w/data",0,"")</f>
        <v/>
      </c>
      <c r="AA498" s="1" t="e">
        <f aca="false">$Y498+$Q498+$Z498</f>
        <v>#VALUE!</v>
      </c>
      <c r="AB498" s="1" t="n">
        <f aca="false">$N498+$Q498</f>
        <v>0</v>
      </c>
      <c r="AC498" s="1" t="str">
        <f aca="false">IF($Y498="","",IF(AND($AA498&gt;=$R498,$AA498&lt;=$S498),"Pass","Fail"))</f>
        <v/>
      </c>
      <c r="AD498" s="1" t="str">
        <f aca="false">IF($Y498="","",IF($AA498&gt;$R498,"Pass","Fail"))</f>
        <v/>
      </c>
      <c r="AE498" s="1" t="str">
        <f aca="false">IF($Y498="","",IF($AA498&gt;=$R498,"Pass","Fail"))</f>
        <v/>
      </c>
      <c r="AF498" s="1" t="str">
        <f aca="false">IF($Y498="","",IF($AA498&lt;=$S498,"Pass","Fail"))</f>
        <v/>
      </c>
      <c r="AG498" s="1" t="str">
        <f aca="false">IF($Y498="","",IF($AA498&lt;$S498,"Pass","Fail"))</f>
        <v/>
      </c>
      <c r="AH498" s="23" t="str">
        <f aca="true">INDIRECT(CHOOSE(MATCH($T498,{"±","&gt;","≥","≤","&lt;"},0), "AC", "AD", "AE", "AF", "AG") &amp; ROW())</f>
        <v/>
      </c>
      <c r="AI498" s="56" t="str">
        <f aca="false">IF($X498="Not Significant","No Further Action Required",
IF($AH498="","",
IF(AND($AH498="Pass",$L498="0 - Passed "),"Analysis performed; no further action required.",
IF(AND($AH498="Fail",$L498="1 - Failed "),"Analysis performed; no further action required.",
IF(AND($AH498="Pass",$L498="2 - Limited In Use "),"Analysis performed; no further action required.",
IF(AND($AH498="Fail",$L498="3 - Adjusted "),"Analysis performed; no further action required.",
"Unit fails analysis; TSM determination required."))))))</f>
        <v/>
      </c>
      <c r="AJ498" s="58"/>
    </row>
    <row r="499" customFormat="false" ht="15" hidden="false" customHeight="false" outlineLevel="0" collapsed="false">
      <c r="A499" s="56"/>
      <c r="E499" s="57" t="str">
        <f aca="false">IF(AND($F499="",$G499=""),"",IF($G499="",$F499,HYPERLINK($G499,$F499)))</f>
        <v/>
      </c>
      <c r="H499" s="1" t="str">
        <f aca="false">IF($I499="","None Attached",IF(LEFT($I499,5)="https",HYPERLINK($I499,"Datasheet"),HYPERLINK(_xlfn.CONCAT("https://",$I499),"Datasheet")))</f>
        <v>None Attached</v>
      </c>
      <c r="M499" s="56"/>
      <c r="P499" s="58"/>
      <c r="Q499" s="1" t="n">
        <f aca="false">$M499-$N499</f>
        <v>0</v>
      </c>
      <c r="R499" s="56"/>
      <c r="T499" s="59" t="s">
        <v>15</v>
      </c>
      <c r="U499" s="1" t="n">
        <f aca="false">$S499-$R499</f>
        <v>0</v>
      </c>
      <c r="V499" s="1" t="n">
        <f aca="false">IF($T499="±",$Q499*2,$Q499)</f>
        <v>0</v>
      </c>
      <c r="W499" s="60" t="str">
        <f aca="false">IFERROR($U499/ABS($V499),"N/A")</f>
        <v>N/A</v>
      </c>
      <c r="X499" s="61" t="str">
        <f aca="false">IF(OR($W499="N/A",$R499="",$S499=""),"N/A",IF($W499&gt;=4,"Not Significant",IF($W499&gt;=2,"Semi-Significant","Significant")))</f>
        <v>N/A</v>
      </c>
      <c r="Z499" s="1" t="str">
        <f aca="false">IF($D499="Z540.1 w/data",0,"")</f>
        <v/>
      </c>
      <c r="AA499" s="1" t="e">
        <f aca="false">$Y499+$Q499+$Z499</f>
        <v>#VALUE!</v>
      </c>
      <c r="AB499" s="1" t="n">
        <f aca="false">$N499+$Q499</f>
        <v>0</v>
      </c>
      <c r="AC499" s="1" t="str">
        <f aca="false">IF($Y499="","",IF(AND($AA499&gt;=$R499,$AA499&lt;=$S499),"Pass","Fail"))</f>
        <v/>
      </c>
      <c r="AD499" s="1" t="str">
        <f aca="false">IF($Y499="","",IF($AA499&gt;$R499,"Pass","Fail"))</f>
        <v/>
      </c>
      <c r="AE499" s="1" t="str">
        <f aca="false">IF($Y499="","",IF($AA499&gt;=$R499,"Pass","Fail"))</f>
        <v/>
      </c>
      <c r="AF499" s="1" t="str">
        <f aca="false">IF($Y499="","",IF($AA499&lt;=$S499,"Pass","Fail"))</f>
        <v/>
      </c>
      <c r="AG499" s="1" t="str">
        <f aca="false">IF($Y499="","",IF($AA499&lt;$S499,"Pass","Fail"))</f>
        <v/>
      </c>
      <c r="AH499" s="23" t="str">
        <f aca="true">INDIRECT(CHOOSE(MATCH($T499,{"±","&gt;","≥","≤","&lt;"},0), "AC", "AD", "AE", "AF", "AG") &amp; ROW())</f>
        <v/>
      </c>
      <c r="AI499" s="56" t="str">
        <f aca="false">IF($X499="Not Significant","No Further Action Required",
IF($AH499="","",
IF(AND($AH499="Pass",$L499="0 - Passed "),"Analysis performed; no further action required.",
IF(AND($AH499="Fail",$L499="1 - Failed "),"Analysis performed; no further action required.",
IF(AND($AH499="Pass",$L499="2 - Limited In Use "),"Analysis performed; no further action required.",
IF(AND($AH499="Fail",$L499="3 - Adjusted "),"Analysis performed; no further action required.",
"Unit fails analysis; TSM determination required."))))))</f>
        <v/>
      </c>
      <c r="AJ499" s="58"/>
    </row>
    <row r="500" customFormat="false" ht="15" hidden="false" customHeight="false" outlineLevel="0" collapsed="false">
      <c r="A500" s="56"/>
      <c r="E500" s="57" t="str">
        <f aca="false">IF(AND($F500="",$G500=""),"",IF($G500="",$F500,HYPERLINK($G500,$F500)))</f>
        <v/>
      </c>
      <c r="H500" s="1" t="str">
        <f aca="false">IF($I500="","None Attached",IF(LEFT($I500,5)="https",HYPERLINK($I500,"Datasheet"),HYPERLINK(_xlfn.CONCAT("https://",$I500),"Datasheet")))</f>
        <v>None Attached</v>
      </c>
      <c r="M500" s="56"/>
      <c r="P500" s="58"/>
      <c r="Q500" s="1" t="n">
        <f aca="false">$M500-$N500</f>
        <v>0</v>
      </c>
      <c r="R500" s="56"/>
      <c r="T500" s="59" t="s">
        <v>15</v>
      </c>
      <c r="U500" s="1" t="n">
        <f aca="false">$S500-$R500</f>
        <v>0</v>
      </c>
      <c r="V500" s="1" t="n">
        <f aca="false">IF($T500="±",$Q500*2,$Q500)</f>
        <v>0</v>
      </c>
      <c r="W500" s="60" t="str">
        <f aca="false">IFERROR($U500/ABS($V500),"N/A")</f>
        <v>N/A</v>
      </c>
      <c r="X500" s="61" t="str">
        <f aca="false">IF(OR($W500="N/A",$R500="",$S500=""),"N/A",IF($W500&gt;=4,"Not Significant",IF($W500&gt;=2,"Semi-Significant","Significant")))</f>
        <v>N/A</v>
      </c>
      <c r="Z500" s="1" t="str">
        <f aca="false">IF($D500="Z540.1 w/data",0,"")</f>
        <v/>
      </c>
      <c r="AA500" s="1" t="e">
        <f aca="false">$Y500+$Q500+$Z500</f>
        <v>#VALUE!</v>
      </c>
      <c r="AB500" s="1" t="n">
        <f aca="false">$N500+$Q500</f>
        <v>0</v>
      </c>
      <c r="AC500" s="1" t="str">
        <f aca="false">IF($Y500="","",IF(AND($AA500&gt;=$R500,$AA500&lt;=$S500),"Pass","Fail"))</f>
        <v/>
      </c>
      <c r="AD500" s="1" t="str">
        <f aca="false">IF($Y500="","",IF($AA500&gt;$R500,"Pass","Fail"))</f>
        <v/>
      </c>
      <c r="AE500" s="1" t="str">
        <f aca="false">IF($Y500="","",IF($AA500&gt;=$R500,"Pass","Fail"))</f>
        <v/>
      </c>
      <c r="AF500" s="1" t="str">
        <f aca="false">IF($Y500="","",IF($AA500&lt;=$S500,"Pass","Fail"))</f>
        <v/>
      </c>
      <c r="AG500" s="1" t="str">
        <f aca="false">IF($Y500="","",IF($AA500&lt;$S500,"Pass","Fail"))</f>
        <v/>
      </c>
      <c r="AH500" s="23" t="str">
        <f aca="true">INDIRECT(CHOOSE(MATCH($T500,{"±","&gt;","≥","≤","&lt;"},0), "AC", "AD", "AE", "AF", "AG") &amp; ROW())</f>
        <v/>
      </c>
      <c r="AI500" s="56" t="str">
        <f aca="false">IF($X500="Not Significant","No Further Action Required",
IF($AH500="","",
IF(AND($AH500="Pass",$L500="0 - Passed "),"Analysis performed; no further action required.",
IF(AND($AH500="Fail",$L500="1 - Failed "),"Analysis performed; no further action required.",
IF(AND($AH500="Pass",$L500="2 - Limited In Use "),"Analysis performed; no further action required.",
IF(AND($AH500="Fail",$L500="3 - Adjusted "),"Analysis performed; no further action required.",
"Unit fails analysis; TSM determination required."))))))</f>
        <v/>
      </c>
      <c r="AJ500" s="58"/>
    </row>
    <row r="501" customFormat="false" ht="15" hidden="false" customHeight="false" outlineLevel="0" collapsed="false">
      <c r="A501" s="56"/>
      <c r="E501" s="57" t="str">
        <f aca="false">IF(AND($F501="",$G501=""),"",IF($G501="",$F501,HYPERLINK($G501,$F501)))</f>
        <v/>
      </c>
      <c r="H501" s="1" t="str">
        <f aca="false">IF($I501="","None Attached",IF(LEFT($I501,5)="https",HYPERLINK($I501,"Datasheet"),HYPERLINK(_xlfn.CONCAT("https://",$I501),"Datasheet")))</f>
        <v>None Attached</v>
      </c>
      <c r="M501" s="56"/>
      <c r="P501" s="58"/>
      <c r="Q501" s="1" t="n">
        <f aca="false">$M501-$N501</f>
        <v>0</v>
      </c>
      <c r="R501" s="56"/>
      <c r="T501" s="59" t="s">
        <v>15</v>
      </c>
      <c r="U501" s="1" t="n">
        <f aca="false">$S501-$R501</f>
        <v>0</v>
      </c>
      <c r="V501" s="1" t="n">
        <f aca="false">IF($T501="±",$Q501*2,$Q501)</f>
        <v>0</v>
      </c>
      <c r="W501" s="60" t="str">
        <f aca="false">IFERROR($U501/ABS($V501),"N/A")</f>
        <v>N/A</v>
      </c>
      <c r="X501" s="61" t="str">
        <f aca="false">IF(OR($W501="N/A",$R501="",$S501=""),"N/A",IF($W501&gt;=4,"Not Significant",IF($W501&gt;=2,"Semi-Significant","Significant")))</f>
        <v>N/A</v>
      </c>
      <c r="Z501" s="1" t="str">
        <f aca="false">IF($D501="Z540.1 w/data",0,"")</f>
        <v/>
      </c>
      <c r="AA501" s="1" t="e">
        <f aca="false">$Y501+$Q501+$Z501</f>
        <v>#VALUE!</v>
      </c>
      <c r="AB501" s="1" t="n">
        <f aca="false">$N501+$Q501</f>
        <v>0</v>
      </c>
      <c r="AC501" s="1" t="str">
        <f aca="false">IF($Y501="","",IF(AND($AA501&gt;=$R501,$AA501&lt;=$S501),"Pass","Fail"))</f>
        <v/>
      </c>
      <c r="AD501" s="1" t="str">
        <f aca="false">IF($Y501="","",IF($AA501&gt;$R501,"Pass","Fail"))</f>
        <v/>
      </c>
      <c r="AE501" s="1" t="str">
        <f aca="false">IF($Y501="","",IF($AA501&gt;=$R501,"Pass","Fail"))</f>
        <v/>
      </c>
      <c r="AF501" s="1" t="str">
        <f aca="false">IF($Y501="","",IF($AA501&lt;=$S501,"Pass","Fail"))</f>
        <v/>
      </c>
      <c r="AG501" s="1" t="str">
        <f aca="false">IF($Y501="","",IF($AA501&lt;$S501,"Pass","Fail"))</f>
        <v/>
      </c>
      <c r="AH501" s="23" t="str">
        <f aca="true">INDIRECT(CHOOSE(MATCH($T501,{"±","&gt;","≥","≤","&lt;"},0), "AC", "AD", "AE", "AF", "AG") &amp; ROW())</f>
        <v/>
      </c>
      <c r="AI501" s="56" t="str">
        <f aca="false">IF($X501="Not Significant","No Further Action Required",
IF($AH501="","",
IF(AND($AH501="Pass",$L501="0 - Passed "),"Analysis performed; no further action required.",
IF(AND($AH501="Fail",$L501="1 - Failed "),"Analysis performed; no further action required.",
IF(AND($AH501="Pass",$L501="2 - Limited In Use "),"Analysis performed; no further action required.",
IF(AND($AH501="Fail",$L501="3 - Adjusted "),"Analysis performed; no further action required.",
"Unit fails analysis; TSM determination required."))))))</f>
        <v/>
      </c>
      <c r="AJ501" s="58"/>
    </row>
    <row r="502" customFormat="false" ht="15" hidden="false" customHeight="false" outlineLevel="0" collapsed="false">
      <c r="A502" s="56"/>
      <c r="E502" s="57" t="str">
        <f aca="false">IF(AND($F502="",$G502=""),"",IF($G502="",$F502,HYPERLINK($G502,$F502)))</f>
        <v/>
      </c>
      <c r="H502" s="1" t="str">
        <f aca="false">IF($I502="","None Attached",IF(LEFT($I502,5)="https",HYPERLINK($I502,"Datasheet"),HYPERLINK(_xlfn.CONCAT("https://",$I502),"Datasheet")))</f>
        <v>None Attached</v>
      </c>
      <c r="M502" s="56"/>
      <c r="P502" s="58"/>
      <c r="Q502" s="1" t="n">
        <f aca="false">$M502-$N502</f>
        <v>0</v>
      </c>
      <c r="R502" s="56"/>
      <c r="T502" s="59" t="s">
        <v>15</v>
      </c>
      <c r="U502" s="1" t="n">
        <f aca="false">$S502-$R502</f>
        <v>0</v>
      </c>
      <c r="V502" s="1" t="n">
        <f aca="false">IF($T502="±",$Q502*2,$Q502)</f>
        <v>0</v>
      </c>
      <c r="W502" s="60" t="str">
        <f aca="false">IFERROR($U502/ABS($V502),"N/A")</f>
        <v>N/A</v>
      </c>
      <c r="X502" s="61" t="str">
        <f aca="false">IF(OR($W502="N/A",$R502="",$S502=""),"N/A",IF($W502&gt;=4,"Not Significant",IF($W502&gt;=2,"Semi-Significant","Significant")))</f>
        <v>N/A</v>
      </c>
      <c r="Z502" s="1" t="str">
        <f aca="false">IF($D502="Z540.1 w/data",0,"")</f>
        <v/>
      </c>
      <c r="AA502" s="1" t="e">
        <f aca="false">$Y502+$Q502+$Z502</f>
        <v>#VALUE!</v>
      </c>
      <c r="AB502" s="1" t="n">
        <f aca="false">$N502+$Q502</f>
        <v>0</v>
      </c>
      <c r="AC502" s="1" t="str">
        <f aca="false">IF($Y502="","",IF(AND($AA502&gt;=$R502,$AA502&lt;=$S502),"Pass","Fail"))</f>
        <v/>
      </c>
      <c r="AD502" s="1" t="str">
        <f aca="false">IF($Y502="","",IF($AA502&gt;$R502,"Pass","Fail"))</f>
        <v/>
      </c>
      <c r="AE502" s="1" t="str">
        <f aca="false">IF($Y502="","",IF($AA502&gt;=$R502,"Pass","Fail"))</f>
        <v/>
      </c>
      <c r="AF502" s="1" t="str">
        <f aca="false">IF($Y502="","",IF($AA502&lt;=$S502,"Pass","Fail"))</f>
        <v/>
      </c>
      <c r="AG502" s="1" t="str">
        <f aca="false">IF($Y502="","",IF($AA502&lt;$S502,"Pass","Fail"))</f>
        <v/>
      </c>
      <c r="AH502" s="23" t="str">
        <f aca="true">INDIRECT(CHOOSE(MATCH($T502,{"±","&gt;","≥","≤","&lt;"},0), "AC", "AD", "AE", "AF", "AG") &amp; ROW())</f>
        <v/>
      </c>
      <c r="AI502" s="56" t="str">
        <f aca="false">IF($X502="Not Significant","No Further Action Required",
IF($AH502="","",
IF(AND($AH502="Pass",$L502="0 - Passed "),"Analysis performed; no further action required.",
IF(AND($AH502="Fail",$L502="1 - Failed "),"Analysis performed; no further action required.",
IF(AND($AH502="Pass",$L502="2 - Limited In Use "),"Analysis performed; no further action required.",
IF(AND($AH502="Fail",$L502="3 - Adjusted "),"Analysis performed; no further action required.",
"Unit fails analysis; TSM determination required."))))))</f>
        <v/>
      </c>
      <c r="AJ502" s="58"/>
    </row>
    <row r="503" customFormat="false" ht="15" hidden="false" customHeight="false" outlineLevel="0" collapsed="false">
      <c r="A503" s="56"/>
      <c r="E503" s="57" t="str">
        <f aca="false">IF(AND($F503="",$G503=""),"",IF($G503="",$F503,HYPERLINK($G503,$F503)))</f>
        <v/>
      </c>
      <c r="H503" s="1" t="str">
        <f aca="false">IF($I503="","None Attached",IF(LEFT($I503,5)="https",HYPERLINK($I503,"Datasheet"),HYPERLINK(_xlfn.CONCAT("https://",$I503),"Datasheet")))</f>
        <v>None Attached</v>
      </c>
      <c r="M503" s="56"/>
      <c r="P503" s="58"/>
      <c r="Q503" s="1" t="n">
        <f aca="false">$M503-$N503</f>
        <v>0</v>
      </c>
      <c r="R503" s="56"/>
      <c r="T503" s="59" t="s">
        <v>15</v>
      </c>
      <c r="U503" s="1" t="n">
        <f aca="false">$S503-$R503</f>
        <v>0</v>
      </c>
      <c r="V503" s="1" t="n">
        <f aca="false">IF($T503="±",$Q503*2,$Q503)</f>
        <v>0</v>
      </c>
      <c r="W503" s="60" t="str">
        <f aca="false">IFERROR($U503/ABS($V503),"N/A")</f>
        <v>N/A</v>
      </c>
      <c r="X503" s="61" t="str">
        <f aca="false">IF(OR($W503="N/A",$R503="",$S503=""),"N/A",IF($W503&gt;=4,"Not Significant",IF($W503&gt;=2,"Semi-Significant","Significant")))</f>
        <v>N/A</v>
      </c>
      <c r="Z503" s="1" t="str">
        <f aca="false">IF($D503="Z540.1 w/data",0,"")</f>
        <v/>
      </c>
      <c r="AA503" s="1" t="e">
        <f aca="false">$Y503+$Q503+$Z503</f>
        <v>#VALUE!</v>
      </c>
      <c r="AB503" s="1" t="n">
        <f aca="false">$N503+$Q503</f>
        <v>0</v>
      </c>
      <c r="AC503" s="1" t="str">
        <f aca="false">IF($Y503="","",IF(AND($AA503&gt;=$R503,$AA503&lt;=$S503),"Pass","Fail"))</f>
        <v/>
      </c>
      <c r="AD503" s="1" t="str">
        <f aca="false">IF($Y503="","",IF($AA503&gt;$R503,"Pass","Fail"))</f>
        <v/>
      </c>
      <c r="AE503" s="1" t="str">
        <f aca="false">IF($Y503="","",IF($AA503&gt;=$R503,"Pass","Fail"))</f>
        <v/>
      </c>
      <c r="AF503" s="1" t="str">
        <f aca="false">IF($Y503="","",IF($AA503&lt;=$S503,"Pass","Fail"))</f>
        <v/>
      </c>
      <c r="AG503" s="1" t="str">
        <f aca="false">IF($Y503="","",IF($AA503&lt;$S503,"Pass","Fail"))</f>
        <v/>
      </c>
      <c r="AH503" s="23" t="str">
        <f aca="true">INDIRECT(CHOOSE(MATCH($T503,{"±","&gt;","≥","≤","&lt;"},0), "AC", "AD", "AE", "AF", "AG") &amp; ROW())</f>
        <v/>
      </c>
      <c r="AI503" s="56" t="str">
        <f aca="false">IF($X503="Not Significant","No Further Action Required",
IF($AH503="","",
IF(AND($AH503="Pass",$L503="0 - Passed "),"Analysis performed; no further action required.",
IF(AND($AH503="Fail",$L503="1 - Failed "),"Analysis performed; no further action required.",
IF(AND($AH503="Pass",$L503="2 - Limited In Use "),"Analysis performed; no further action required.",
IF(AND($AH503="Fail",$L503="3 - Adjusted "),"Analysis performed; no further action required.",
"Unit fails analysis; TSM determination required."))))))</f>
        <v/>
      </c>
      <c r="AJ503" s="58"/>
    </row>
    <row r="504" customFormat="false" ht="15" hidden="false" customHeight="false" outlineLevel="0" collapsed="false">
      <c r="A504" s="56"/>
      <c r="E504" s="57" t="str">
        <f aca="false">IF(AND($F504="",$G504=""),"",IF($G504="",$F504,HYPERLINK($G504,$F504)))</f>
        <v/>
      </c>
      <c r="H504" s="1" t="str">
        <f aca="false">IF($I504="","None Attached",IF(LEFT($I504,5)="https",HYPERLINK($I504,"Datasheet"),HYPERLINK(_xlfn.CONCAT("https://",$I504),"Datasheet")))</f>
        <v>None Attached</v>
      </c>
      <c r="M504" s="56"/>
      <c r="P504" s="58"/>
      <c r="Q504" s="1" t="n">
        <f aca="false">$M504-$N504</f>
        <v>0</v>
      </c>
      <c r="R504" s="56"/>
      <c r="T504" s="59" t="s">
        <v>15</v>
      </c>
      <c r="U504" s="1" t="n">
        <f aca="false">$S504-$R504</f>
        <v>0</v>
      </c>
      <c r="V504" s="1" t="n">
        <f aca="false">IF($T504="±",$Q504*2,$Q504)</f>
        <v>0</v>
      </c>
      <c r="W504" s="60" t="str">
        <f aca="false">IFERROR($U504/ABS($V504),"N/A")</f>
        <v>N/A</v>
      </c>
      <c r="X504" s="61" t="str">
        <f aca="false">IF(OR($W504="N/A",$R504="",$S504=""),"N/A",IF($W504&gt;=4,"Not Significant",IF($W504&gt;=2,"Semi-Significant","Significant")))</f>
        <v>N/A</v>
      </c>
      <c r="Z504" s="1" t="str">
        <f aca="false">IF($D504="Z540.1 w/data",0,"")</f>
        <v/>
      </c>
      <c r="AA504" s="1" t="e">
        <f aca="false">$Y504+$Q504+$Z504</f>
        <v>#VALUE!</v>
      </c>
      <c r="AB504" s="1" t="n">
        <f aca="false">$N504+$Q504</f>
        <v>0</v>
      </c>
      <c r="AC504" s="1" t="str">
        <f aca="false">IF($Y504="","",IF(AND($AA504&gt;=$R504,$AA504&lt;=$S504),"Pass","Fail"))</f>
        <v/>
      </c>
      <c r="AD504" s="1" t="str">
        <f aca="false">IF($Y504="","",IF($AA504&gt;$R504,"Pass","Fail"))</f>
        <v/>
      </c>
      <c r="AE504" s="1" t="str">
        <f aca="false">IF($Y504="","",IF($AA504&gt;=$R504,"Pass","Fail"))</f>
        <v/>
      </c>
      <c r="AF504" s="1" t="str">
        <f aca="false">IF($Y504="","",IF($AA504&lt;=$S504,"Pass","Fail"))</f>
        <v/>
      </c>
      <c r="AG504" s="1" t="str">
        <f aca="false">IF($Y504="","",IF($AA504&lt;$S504,"Pass","Fail"))</f>
        <v/>
      </c>
      <c r="AH504" s="23" t="str">
        <f aca="true">INDIRECT(CHOOSE(MATCH($T504,{"±","&gt;","≥","≤","&lt;"},0), "AC", "AD", "AE", "AF", "AG") &amp; ROW())</f>
        <v/>
      </c>
      <c r="AI504" s="56" t="str">
        <f aca="false">IF($X504="Not Significant","No Further Action Required",
IF($AH504="","",
IF(AND($AH504="Pass",$L504="0 - Passed "),"Analysis performed; no further action required.",
IF(AND($AH504="Fail",$L504="1 - Failed "),"Analysis performed; no further action required.",
IF(AND($AH504="Pass",$L504="2 - Limited In Use "),"Analysis performed; no further action required.",
IF(AND($AH504="Fail",$L504="3 - Adjusted "),"Analysis performed; no further action required.",
"Unit fails analysis; TSM determination required."))))))</f>
        <v/>
      </c>
      <c r="AJ504" s="58"/>
    </row>
    <row r="505" customFormat="false" ht="15" hidden="false" customHeight="false" outlineLevel="0" collapsed="false">
      <c r="A505" s="56"/>
      <c r="E505" s="57" t="str">
        <f aca="false">IF(AND($F505="",$G505=""),"",IF($G505="",$F505,HYPERLINK($G505,$F505)))</f>
        <v/>
      </c>
      <c r="H505" s="1" t="str">
        <f aca="false">IF($I505="","None Attached",IF(LEFT($I505,5)="https",HYPERLINK($I505,"Datasheet"),HYPERLINK(_xlfn.CONCAT("https://",$I505),"Datasheet")))</f>
        <v>None Attached</v>
      </c>
      <c r="M505" s="56"/>
      <c r="P505" s="58"/>
      <c r="Q505" s="1" t="n">
        <f aca="false">$M505-$N505</f>
        <v>0</v>
      </c>
      <c r="R505" s="56"/>
      <c r="T505" s="59" t="s">
        <v>15</v>
      </c>
      <c r="U505" s="1" t="n">
        <f aca="false">$S505-$R505</f>
        <v>0</v>
      </c>
      <c r="V505" s="1" t="n">
        <f aca="false">IF($T505="±",$Q505*2,$Q505)</f>
        <v>0</v>
      </c>
      <c r="W505" s="60" t="str">
        <f aca="false">IFERROR($U505/ABS($V505),"N/A")</f>
        <v>N/A</v>
      </c>
      <c r="X505" s="61" t="str">
        <f aca="false">IF(OR($W505="N/A",$R505="",$S505=""),"N/A",IF($W505&gt;=4,"Not Significant",IF($W505&gt;=2,"Semi-Significant","Significant")))</f>
        <v>N/A</v>
      </c>
      <c r="Z505" s="1" t="str">
        <f aca="false">IF($D505="Z540.1 w/data",0,"")</f>
        <v/>
      </c>
      <c r="AA505" s="1" t="e">
        <f aca="false">$Y505+$Q505+$Z505</f>
        <v>#VALUE!</v>
      </c>
      <c r="AB505" s="1" t="n">
        <f aca="false">$N505+$Q505</f>
        <v>0</v>
      </c>
      <c r="AC505" s="1" t="str">
        <f aca="false">IF($Y505="","",IF(AND($AA505&gt;=$R505,$AA505&lt;=$S505),"Pass","Fail"))</f>
        <v/>
      </c>
      <c r="AD505" s="1" t="str">
        <f aca="false">IF($Y505="","",IF($AA505&gt;$R505,"Pass","Fail"))</f>
        <v/>
      </c>
      <c r="AE505" s="1" t="str">
        <f aca="false">IF($Y505="","",IF($AA505&gt;=$R505,"Pass","Fail"))</f>
        <v/>
      </c>
      <c r="AF505" s="1" t="str">
        <f aca="false">IF($Y505="","",IF($AA505&lt;=$S505,"Pass","Fail"))</f>
        <v/>
      </c>
      <c r="AG505" s="1" t="str">
        <f aca="false">IF($Y505="","",IF($AA505&lt;$S505,"Pass","Fail"))</f>
        <v/>
      </c>
      <c r="AH505" s="23" t="str">
        <f aca="true">INDIRECT(CHOOSE(MATCH($T505,{"±","&gt;","≥","≤","&lt;"},0), "AC", "AD", "AE", "AF", "AG") &amp; ROW())</f>
        <v/>
      </c>
      <c r="AI505" s="56" t="str">
        <f aca="false">IF($X505="Not Significant","No Further Action Required",
IF($AH505="","",
IF(AND($AH505="Pass",$L505="0 - Passed "),"Analysis performed; no further action required.",
IF(AND($AH505="Fail",$L505="1 - Failed "),"Analysis performed; no further action required.",
IF(AND($AH505="Pass",$L505="2 - Limited In Use "),"Analysis performed; no further action required.",
IF(AND($AH505="Fail",$L505="3 - Adjusted "),"Analysis performed; no further action required.",
"Unit fails analysis; TSM determination required."))))))</f>
        <v/>
      </c>
      <c r="AJ505" s="58"/>
    </row>
    <row r="506" customFormat="false" ht="15" hidden="false" customHeight="false" outlineLevel="0" collapsed="false">
      <c r="A506" s="56"/>
      <c r="E506" s="57" t="str">
        <f aca="false">IF(AND($F506="",$G506=""),"",IF($G506="",$F506,HYPERLINK($G506,$F506)))</f>
        <v/>
      </c>
      <c r="H506" s="1" t="str">
        <f aca="false">IF($I506="","None Attached",IF(LEFT($I506,5)="https",HYPERLINK($I506,"Datasheet"),HYPERLINK(_xlfn.CONCAT("https://",$I506),"Datasheet")))</f>
        <v>None Attached</v>
      </c>
      <c r="M506" s="56"/>
      <c r="P506" s="58"/>
      <c r="Q506" s="1" t="n">
        <f aca="false">$M506-$N506</f>
        <v>0</v>
      </c>
      <c r="R506" s="56"/>
      <c r="T506" s="59" t="s">
        <v>15</v>
      </c>
      <c r="U506" s="1" t="n">
        <f aca="false">$S506-$R506</f>
        <v>0</v>
      </c>
      <c r="V506" s="1" t="n">
        <f aca="false">IF($T506="±",$Q506*2,$Q506)</f>
        <v>0</v>
      </c>
      <c r="W506" s="60" t="str">
        <f aca="false">IFERROR($U506/ABS($V506),"N/A")</f>
        <v>N/A</v>
      </c>
      <c r="X506" s="61" t="str">
        <f aca="false">IF(OR($W506="N/A",$R506="",$S506=""),"N/A",IF($W506&gt;=4,"Not Significant",IF($W506&gt;=2,"Semi-Significant","Significant")))</f>
        <v>N/A</v>
      </c>
      <c r="Z506" s="1" t="str">
        <f aca="false">IF($D506="Z540.1 w/data",0,"")</f>
        <v/>
      </c>
      <c r="AA506" s="1" t="e">
        <f aca="false">$Y506+$Q506+$Z506</f>
        <v>#VALUE!</v>
      </c>
      <c r="AB506" s="1" t="n">
        <f aca="false">$N506+$Q506</f>
        <v>0</v>
      </c>
      <c r="AC506" s="1" t="str">
        <f aca="false">IF($Y506="","",IF(AND($AA506&gt;=$R506,$AA506&lt;=$S506),"Pass","Fail"))</f>
        <v/>
      </c>
      <c r="AD506" s="1" t="str">
        <f aca="false">IF($Y506="","",IF($AA506&gt;$R506,"Pass","Fail"))</f>
        <v/>
      </c>
      <c r="AE506" s="1" t="str">
        <f aca="false">IF($Y506="","",IF($AA506&gt;=$R506,"Pass","Fail"))</f>
        <v/>
      </c>
      <c r="AF506" s="1" t="str">
        <f aca="false">IF($Y506="","",IF($AA506&lt;=$S506,"Pass","Fail"))</f>
        <v/>
      </c>
      <c r="AG506" s="1" t="str">
        <f aca="false">IF($Y506="","",IF($AA506&lt;$S506,"Pass","Fail"))</f>
        <v/>
      </c>
      <c r="AH506" s="23" t="str">
        <f aca="true">INDIRECT(CHOOSE(MATCH($T506,{"±","&gt;","≥","≤","&lt;"},0), "AC", "AD", "AE", "AF", "AG") &amp; ROW())</f>
        <v/>
      </c>
      <c r="AI506" s="56" t="str">
        <f aca="false">IF($X506="Not Significant","No Further Action Required",
IF($AH506="","",
IF(AND($AH506="Pass",$L506="0 - Passed "),"Analysis performed; no further action required.",
IF(AND($AH506="Fail",$L506="1 - Failed "),"Analysis performed; no further action required.",
IF(AND($AH506="Pass",$L506="2 - Limited In Use "),"Analysis performed; no further action required.",
IF(AND($AH506="Fail",$L506="3 - Adjusted "),"Analysis performed; no further action required.",
"Unit fails analysis; TSM determination required."))))))</f>
        <v/>
      </c>
      <c r="AJ506" s="58"/>
    </row>
    <row r="507" customFormat="false" ht="15" hidden="false" customHeight="false" outlineLevel="0" collapsed="false">
      <c r="A507" s="56"/>
      <c r="E507" s="57" t="str">
        <f aca="false">IF(AND($F507="",$G507=""),"",IF($G507="",$F507,HYPERLINK($G507,$F507)))</f>
        <v/>
      </c>
      <c r="H507" s="1" t="str">
        <f aca="false">IF($I507="","None Attached",IF(LEFT($I507,5)="https",HYPERLINK($I507,"Datasheet"),HYPERLINK(_xlfn.CONCAT("https://",$I507),"Datasheet")))</f>
        <v>None Attached</v>
      </c>
      <c r="M507" s="56"/>
      <c r="P507" s="58"/>
      <c r="Q507" s="1" t="n">
        <f aca="false">$M507-$N507</f>
        <v>0</v>
      </c>
      <c r="R507" s="56"/>
      <c r="T507" s="59" t="s">
        <v>15</v>
      </c>
      <c r="U507" s="1" t="n">
        <f aca="false">$S507-$R507</f>
        <v>0</v>
      </c>
      <c r="V507" s="1" t="n">
        <f aca="false">IF($T507="±",$Q507*2,$Q507)</f>
        <v>0</v>
      </c>
      <c r="W507" s="60" t="str">
        <f aca="false">IFERROR($U507/ABS($V507),"N/A")</f>
        <v>N/A</v>
      </c>
      <c r="X507" s="61" t="str">
        <f aca="false">IF(OR($W507="N/A",$R507="",$S507=""),"N/A",IF($W507&gt;=4,"Not Significant",IF($W507&gt;=2,"Semi-Significant","Significant")))</f>
        <v>N/A</v>
      </c>
      <c r="Z507" s="1" t="str">
        <f aca="false">IF($D507="Z540.1 w/data",0,"")</f>
        <v/>
      </c>
      <c r="AA507" s="1" t="e">
        <f aca="false">$Y507+$Q507+$Z507</f>
        <v>#VALUE!</v>
      </c>
      <c r="AB507" s="1" t="n">
        <f aca="false">$N507+$Q507</f>
        <v>0</v>
      </c>
      <c r="AC507" s="1" t="str">
        <f aca="false">IF($Y507="","",IF(AND($AA507&gt;=$R507,$AA507&lt;=$S507),"Pass","Fail"))</f>
        <v/>
      </c>
      <c r="AD507" s="1" t="str">
        <f aca="false">IF($Y507="","",IF($AA507&gt;$R507,"Pass","Fail"))</f>
        <v/>
      </c>
      <c r="AE507" s="1" t="str">
        <f aca="false">IF($Y507="","",IF($AA507&gt;=$R507,"Pass","Fail"))</f>
        <v/>
      </c>
      <c r="AF507" s="1" t="str">
        <f aca="false">IF($Y507="","",IF($AA507&lt;=$S507,"Pass","Fail"))</f>
        <v/>
      </c>
      <c r="AG507" s="1" t="str">
        <f aca="false">IF($Y507="","",IF($AA507&lt;$S507,"Pass","Fail"))</f>
        <v/>
      </c>
      <c r="AH507" s="23" t="str">
        <f aca="true">INDIRECT(CHOOSE(MATCH($T507,{"±","&gt;","≥","≤","&lt;"},0), "AC", "AD", "AE", "AF", "AG") &amp; ROW())</f>
        <v/>
      </c>
      <c r="AI507" s="56" t="str">
        <f aca="false">IF($X507="Not Significant","No Further Action Required",
IF($AH507="","",
IF(AND($AH507="Pass",$L507="0 - Passed "),"Analysis performed; no further action required.",
IF(AND($AH507="Fail",$L507="1 - Failed "),"Analysis performed; no further action required.",
IF(AND($AH507="Pass",$L507="2 - Limited In Use "),"Analysis performed; no further action required.",
IF(AND($AH507="Fail",$L507="3 - Adjusted "),"Analysis performed; no further action required.",
"Unit fails analysis; TSM determination required."))))))</f>
        <v/>
      </c>
      <c r="AJ507" s="58"/>
    </row>
    <row r="508" customFormat="false" ht="15" hidden="false" customHeight="false" outlineLevel="0" collapsed="false">
      <c r="A508" s="56"/>
      <c r="E508" s="57" t="str">
        <f aca="false">IF(AND($F508="",$G508=""),"",IF($G508="",$F508,HYPERLINK($G508,$F508)))</f>
        <v/>
      </c>
      <c r="H508" s="1" t="str">
        <f aca="false">IF($I508="","None Attached",IF(LEFT($I508,5)="https",HYPERLINK($I508,"Datasheet"),HYPERLINK(_xlfn.CONCAT("https://",$I508),"Datasheet")))</f>
        <v>None Attached</v>
      </c>
      <c r="M508" s="56"/>
      <c r="P508" s="58"/>
      <c r="Q508" s="1" t="n">
        <f aca="false">$M508-$N508</f>
        <v>0</v>
      </c>
      <c r="R508" s="56"/>
      <c r="T508" s="59" t="s">
        <v>15</v>
      </c>
      <c r="U508" s="1" t="n">
        <f aca="false">$S508-$R508</f>
        <v>0</v>
      </c>
      <c r="V508" s="1" t="n">
        <f aca="false">IF($T508="±",$Q508*2,$Q508)</f>
        <v>0</v>
      </c>
      <c r="W508" s="60" t="str">
        <f aca="false">IFERROR($U508/ABS($V508),"N/A")</f>
        <v>N/A</v>
      </c>
      <c r="X508" s="61" t="str">
        <f aca="false">IF(OR($W508="N/A",$R508="",$S508=""),"N/A",IF($W508&gt;=4,"Not Significant",IF($W508&gt;=2,"Semi-Significant","Significant")))</f>
        <v>N/A</v>
      </c>
      <c r="Z508" s="1" t="str">
        <f aca="false">IF($D508="Z540.1 w/data",0,"")</f>
        <v/>
      </c>
      <c r="AA508" s="1" t="e">
        <f aca="false">$Y508+$Q508+$Z508</f>
        <v>#VALUE!</v>
      </c>
      <c r="AB508" s="1" t="n">
        <f aca="false">$N508+$Q508</f>
        <v>0</v>
      </c>
      <c r="AC508" s="1" t="str">
        <f aca="false">IF($Y508="","",IF(AND($AA508&gt;=$R508,$AA508&lt;=$S508),"Pass","Fail"))</f>
        <v/>
      </c>
      <c r="AD508" s="1" t="str">
        <f aca="false">IF($Y508="","",IF($AA508&gt;$R508,"Pass","Fail"))</f>
        <v/>
      </c>
      <c r="AE508" s="1" t="str">
        <f aca="false">IF($Y508="","",IF($AA508&gt;=$R508,"Pass","Fail"))</f>
        <v/>
      </c>
      <c r="AF508" s="1" t="str">
        <f aca="false">IF($Y508="","",IF($AA508&lt;=$S508,"Pass","Fail"))</f>
        <v/>
      </c>
      <c r="AG508" s="1" t="str">
        <f aca="false">IF($Y508="","",IF($AA508&lt;$S508,"Pass","Fail"))</f>
        <v/>
      </c>
      <c r="AH508" s="23" t="str">
        <f aca="true">INDIRECT(CHOOSE(MATCH($T508,{"±","&gt;","≥","≤","&lt;"},0), "AC", "AD", "AE", "AF", "AG") &amp; ROW())</f>
        <v/>
      </c>
      <c r="AI508" s="56" t="str">
        <f aca="false">IF($X508="Not Significant","No Further Action Required",
IF($AH508="","",
IF(AND($AH508="Pass",$L508="0 - Passed "),"Analysis performed; no further action required.",
IF(AND($AH508="Fail",$L508="1 - Failed "),"Analysis performed; no further action required.",
IF(AND($AH508="Pass",$L508="2 - Limited In Use "),"Analysis performed; no further action required.",
IF(AND($AH508="Fail",$L508="3 - Adjusted "),"Analysis performed; no further action required.",
"Unit fails analysis; TSM determination required."))))))</f>
        <v/>
      </c>
      <c r="AJ508" s="58"/>
    </row>
    <row r="509" customFormat="false" ht="15" hidden="false" customHeight="false" outlineLevel="0" collapsed="false">
      <c r="A509" s="56"/>
      <c r="E509" s="57" t="str">
        <f aca="false">IF(AND($F509="",$G509=""),"",IF($G509="",$F509,HYPERLINK($G509,$F509)))</f>
        <v/>
      </c>
      <c r="H509" s="1" t="str">
        <f aca="false">IF($I509="","None Attached",IF(LEFT($I509,5)="https",HYPERLINK($I509,"Datasheet"),HYPERLINK(_xlfn.CONCAT("https://",$I509),"Datasheet")))</f>
        <v>None Attached</v>
      </c>
      <c r="M509" s="56"/>
      <c r="P509" s="58"/>
      <c r="Q509" s="1" t="n">
        <f aca="false">$M509-$N509</f>
        <v>0</v>
      </c>
      <c r="R509" s="56"/>
      <c r="T509" s="59" t="s">
        <v>15</v>
      </c>
      <c r="U509" s="1" t="n">
        <f aca="false">$S509-$R509</f>
        <v>0</v>
      </c>
      <c r="V509" s="1" t="n">
        <f aca="false">IF($T509="±",$Q509*2,$Q509)</f>
        <v>0</v>
      </c>
      <c r="W509" s="60" t="str">
        <f aca="false">IFERROR($U509/ABS($V509),"N/A")</f>
        <v>N/A</v>
      </c>
      <c r="X509" s="61" t="str">
        <f aca="false">IF(OR($W509="N/A",$R509="",$S509=""),"N/A",IF($W509&gt;=4,"Not Significant",IF($W509&gt;=2,"Semi-Significant","Significant")))</f>
        <v>N/A</v>
      </c>
      <c r="Z509" s="1" t="str">
        <f aca="false">IF($D509="Z540.1 w/data",0,"")</f>
        <v/>
      </c>
      <c r="AA509" s="1" t="e">
        <f aca="false">$Y509+$Q509+$Z509</f>
        <v>#VALUE!</v>
      </c>
      <c r="AB509" s="1" t="n">
        <f aca="false">$N509+$Q509</f>
        <v>0</v>
      </c>
      <c r="AC509" s="1" t="str">
        <f aca="false">IF($Y509="","",IF(AND($AA509&gt;=$R509,$AA509&lt;=$S509),"Pass","Fail"))</f>
        <v/>
      </c>
      <c r="AD509" s="1" t="str">
        <f aca="false">IF($Y509="","",IF($AA509&gt;$R509,"Pass","Fail"))</f>
        <v/>
      </c>
      <c r="AE509" s="1" t="str">
        <f aca="false">IF($Y509="","",IF($AA509&gt;=$R509,"Pass","Fail"))</f>
        <v/>
      </c>
      <c r="AF509" s="1" t="str">
        <f aca="false">IF($Y509="","",IF($AA509&lt;=$S509,"Pass","Fail"))</f>
        <v/>
      </c>
      <c r="AG509" s="1" t="str">
        <f aca="false">IF($Y509="","",IF($AA509&lt;$S509,"Pass","Fail"))</f>
        <v/>
      </c>
      <c r="AH509" s="23" t="str">
        <f aca="true">INDIRECT(CHOOSE(MATCH($T509,{"±","&gt;","≥","≤","&lt;"},0), "AC", "AD", "AE", "AF", "AG") &amp; ROW())</f>
        <v/>
      </c>
      <c r="AI509" s="56" t="str">
        <f aca="false">IF($X509="Not Significant","No Further Action Required",
IF($AH509="","",
IF(AND($AH509="Pass",$L509="0 - Passed "),"Analysis performed; no further action required.",
IF(AND($AH509="Fail",$L509="1 - Failed "),"Analysis performed; no further action required.",
IF(AND($AH509="Pass",$L509="2 - Limited In Use "),"Analysis performed; no further action required.",
IF(AND($AH509="Fail",$L509="3 - Adjusted "),"Analysis performed; no further action required.",
"Unit fails analysis; TSM determination required."))))))</f>
        <v/>
      </c>
      <c r="AJ509" s="58"/>
    </row>
    <row r="510" customFormat="false" ht="15" hidden="false" customHeight="false" outlineLevel="0" collapsed="false">
      <c r="A510" s="56"/>
      <c r="E510" s="57" t="str">
        <f aca="false">IF(AND($F510="",$G510=""),"",IF($G510="",$F510,HYPERLINK($G510,$F510)))</f>
        <v/>
      </c>
      <c r="H510" s="1" t="str">
        <f aca="false">IF($I510="","None Attached",IF(LEFT($I510,5)="https",HYPERLINK($I510,"Datasheet"),HYPERLINK(_xlfn.CONCAT("https://",$I510),"Datasheet")))</f>
        <v>None Attached</v>
      </c>
      <c r="M510" s="56"/>
      <c r="P510" s="58"/>
      <c r="Q510" s="1" t="n">
        <f aca="false">$M510-$N510</f>
        <v>0</v>
      </c>
      <c r="R510" s="56"/>
      <c r="T510" s="59" t="s">
        <v>15</v>
      </c>
      <c r="U510" s="1" t="n">
        <f aca="false">$S510-$R510</f>
        <v>0</v>
      </c>
      <c r="V510" s="1" t="n">
        <f aca="false">IF($T510="±",$Q510*2,$Q510)</f>
        <v>0</v>
      </c>
      <c r="W510" s="60" t="str">
        <f aca="false">IFERROR($U510/ABS($V510),"N/A")</f>
        <v>N/A</v>
      </c>
      <c r="X510" s="61" t="str">
        <f aca="false">IF(OR($W510="N/A",$R510="",$S510=""),"N/A",IF($W510&gt;=4,"Not Significant",IF($W510&gt;=2,"Semi-Significant","Significant")))</f>
        <v>N/A</v>
      </c>
      <c r="Z510" s="1" t="str">
        <f aca="false">IF($D510="Z540.1 w/data",0,"")</f>
        <v/>
      </c>
      <c r="AA510" s="1" t="e">
        <f aca="false">$Y510+$Q510+$Z510</f>
        <v>#VALUE!</v>
      </c>
      <c r="AB510" s="1" t="n">
        <f aca="false">$N510+$Q510</f>
        <v>0</v>
      </c>
      <c r="AC510" s="1" t="str">
        <f aca="false">IF($Y510="","",IF(AND($AA510&gt;=$R510,$AA510&lt;=$S510),"Pass","Fail"))</f>
        <v/>
      </c>
      <c r="AD510" s="1" t="str">
        <f aca="false">IF($Y510="","",IF($AA510&gt;$R510,"Pass","Fail"))</f>
        <v/>
      </c>
      <c r="AE510" s="1" t="str">
        <f aca="false">IF($Y510="","",IF($AA510&gt;=$R510,"Pass","Fail"))</f>
        <v/>
      </c>
      <c r="AF510" s="1" t="str">
        <f aca="false">IF($Y510="","",IF($AA510&lt;=$S510,"Pass","Fail"))</f>
        <v/>
      </c>
      <c r="AG510" s="1" t="str">
        <f aca="false">IF($Y510="","",IF($AA510&lt;$S510,"Pass","Fail"))</f>
        <v/>
      </c>
      <c r="AH510" s="23" t="str">
        <f aca="true">INDIRECT(CHOOSE(MATCH($T510,{"±","&gt;","≥","≤","&lt;"},0), "AC", "AD", "AE", "AF", "AG") &amp; ROW())</f>
        <v/>
      </c>
      <c r="AI510" s="56" t="str">
        <f aca="false">IF($X510="Not Significant","No Further Action Required",
IF($AH510="","",
IF(AND($AH510="Pass",$L510="0 - Passed "),"Analysis performed; no further action required.",
IF(AND($AH510="Fail",$L510="1 - Failed "),"Analysis performed; no further action required.",
IF(AND($AH510="Pass",$L510="2 - Limited In Use "),"Analysis performed; no further action required.",
IF(AND($AH510="Fail",$L510="3 - Adjusted "),"Analysis performed; no further action required.",
"Unit fails analysis; TSM determination required."))))))</f>
        <v/>
      </c>
      <c r="AJ510" s="58"/>
    </row>
    <row r="511" customFormat="false" ht="15" hidden="false" customHeight="false" outlineLevel="0" collapsed="false">
      <c r="A511" s="56"/>
      <c r="E511" s="57" t="str">
        <f aca="false">IF(AND($F511="",$G511=""),"",IF($G511="",$F511,HYPERLINK($G511,$F511)))</f>
        <v/>
      </c>
      <c r="H511" s="1" t="str">
        <f aca="false">IF($I511="","None Attached",IF(LEFT($I511,5)="https",HYPERLINK($I511,"Datasheet"),HYPERLINK(_xlfn.CONCAT("https://",$I511),"Datasheet")))</f>
        <v>None Attached</v>
      </c>
      <c r="M511" s="56"/>
      <c r="P511" s="58"/>
      <c r="Q511" s="1" t="n">
        <f aca="false">$M511-$N511</f>
        <v>0</v>
      </c>
      <c r="R511" s="56"/>
      <c r="T511" s="59" t="s">
        <v>15</v>
      </c>
      <c r="U511" s="1" t="n">
        <f aca="false">$S511-$R511</f>
        <v>0</v>
      </c>
      <c r="V511" s="1" t="n">
        <f aca="false">IF($T511="±",$Q511*2,$Q511)</f>
        <v>0</v>
      </c>
      <c r="W511" s="60" t="str">
        <f aca="false">IFERROR($U511/ABS($V511),"N/A")</f>
        <v>N/A</v>
      </c>
      <c r="X511" s="61" t="str">
        <f aca="false">IF(OR($W511="N/A",$R511="",$S511=""),"N/A",IF($W511&gt;=4,"Not Significant",IF($W511&gt;=2,"Semi-Significant","Significant")))</f>
        <v>N/A</v>
      </c>
      <c r="Z511" s="1" t="str">
        <f aca="false">IF($D511="Z540.1 w/data",0,"")</f>
        <v/>
      </c>
      <c r="AA511" s="1" t="e">
        <f aca="false">$Y511+$Q511+$Z511</f>
        <v>#VALUE!</v>
      </c>
      <c r="AB511" s="1" t="n">
        <f aca="false">$N511+$Q511</f>
        <v>0</v>
      </c>
      <c r="AC511" s="1" t="str">
        <f aca="false">IF($Y511="","",IF(AND($AA511&gt;=$R511,$AA511&lt;=$S511),"Pass","Fail"))</f>
        <v/>
      </c>
      <c r="AD511" s="1" t="str">
        <f aca="false">IF($Y511="","",IF($AA511&gt;$R511,"Pass","Fail"))</f>
        <v/>
      </c>
      <c r="AE511" s="1" t="str">
        <f aca="false">IF($Y511="","",IF($AA511&gt;=$R511,"Pass","Fail"))</f>
        <v/>
      </c>
      <c r="AF511" s="1" t="str">
        <f aca="false">IF($Y511="","",IF($AA511&lt;=$S511,"Pass","Fail"))</f>
        <v/>
      </c>
      <c r="AG511" s="1" t="str">
        <f aca="false">IF($Y511="","",IF($AA511&lt;$S511,"Pass","Fail"))</f>
        <v/>
      </c>
      <c r="AH511" s="23" t="str">
        <f aca="true">INDIRECT(CHOOSE(MATCH($T511,{"±","&gt;","≥","≤","&lt;"},0), "AC", "AD", "AE", "AF", "AG") &amp; ROW())</f>
        <v/>
      </c>
      <c r="AI511" s="56" t="str">
        <f aca="false">IF($X511="Not Significant","No Further Action Required",
IF($AH511="","",
IF(AND($AH511="Pass",$L511="0 - Passed "),"Analysis performed; no further action required.",
IF(AND($AH511="Fail",$L511="1 - Failed "),"Analysis performed; no further action required.",
IF(AND($AH511="Pass",$L511="2 - Limited In Use "),"Analysis performed; no further action required.",
IF(AND($AH511="Fail",$L511="3 - Adjusted "),"Analysis performed; no further action required.",
"Unit fails analysis; TSM determination required."))))))</f>
        <v/>
      </c>
      <c r="AJ511" s="58"/>
    </row>
    <row r="512" customFormat="false" ht="15" hidden="false" customHeight="false" outlineLevel="0" collapsed="false">
      <c r="A512" s="56"/>
      <c r="E512" s="57" t="str">
        <f aca="false">IF(AND($F512="",$G512=""),"",IF($G512="",$F512,HYPERLINK($G512,$F512)))</f>
        <v/>
      </c>
      <c r="H512" s="1" t="str">
        <f aca="false">IF($I512="","None Attached",IF(LEFT($I512,5)="https",HYPERLINK($I512,"Datasheet"),HYPERLINK(_xlfn.CONCAT("https://",$I512),"Datasheet")))</f>
        <v>None Attached</v>
      </c>
      <c r="M512" s="56"/>
      <c r="P512" s="58"/>
      <c r="Q512" s="1" t="n">
        <f aca="false">$M512-$N512</f>
        <v>0</v>
      </c>
      <c r="R512" s="56"/>
      <c r="T512" s="59" t="s">
        <v>15</v>
      </c>
      <c r="U512" s="1" t="n">
        <f aca="false">$S512-$R512</f>
        <v>0</v>
      </c>
      <c r="V512" s="1" t="n">
        <f aca="false">IF($T512="±",$Q512*2,$Q512)</f>
        <v>0</v>
      </c>
      <c r="W512" s="60" t="str">
        <f aca="false">IFERROR($U512/ABS($V512),"N/A")</f>
        <v>N/A</v>
      </c>
      <c r="X512" s="61" t="str">
        <f aca="false">IF(OR($W512="N/A",$R512="",$S512=""),"N/A",IF($W512&gt;=4,"Not Significant",IF($W512&gt;=2,"Semi-Significant","Significant")))</f>
        <v>N/A</v>
      </c>
      <c r="Z512" s="1" t="str">
        <f aca="false">IF($D512="Z540.1 w/data",0,"")</f>
        <v/>
      </c>
      <c r="AA512" s="1" t="e">
        <f aca="false">$Y512+$Q512+$Z512</f>
        <v>#VALUE!</v>
      </c>
      <c r="AB512" s="1" t="n">
        <f aca="false">$N512+$Q512</f>
        <v>0</v>
      </c>
      <c r="AC512" s="1" t="str">
        <f aca="false">IF($Y512="","",IF(AND($AA512&gt;=$R512,$AA512&lt;=$S512),"Pass","Fail"))</f>
        <v/>
      </c>
      <c r="AD512" s="1" t="str">
        <f aca="false">IF($Y512="","",IF($AA512&gt;$R512,"Pass","Fail"))</f>
        <v/>
      </c>
      <c r="AE512" s="1" t="str">
        <f aca="false">IF($Y512="","",IF($AA512&gt;=$R512,"Pass","Fail"))</f>
        <v/>
      </c>
      <c r="AF512" s="1" t="str">
        <f aca="false">IF($Y512="","",IF($AA512&lt;=$S512,"Pass","Fail"))</f>
        <v/>
      </c>
      <c r="AG512" s="1" t="str">
        <f aca="false">IF($Y512="","",IF($AA512&lt;$S512,"Pass","Fail"))</f>
        <v/>
      </c>
      <c r="AH512" s="23" t="str">
        <f aca="true">INDIRECT(CHOOSE(MATCH($T512,{"±","&gt;","≥","≤","&lt;"},0), "AC", "AD", "AE", "AF", "AG") &amp; ROW())</f>
        <v/>
      </c>
      <c r="AI512" s="56" t="str">
        <f aca="false">IF($X512="Not Significant","No Further Action Required",
IF($AH512="","",
IF(AND($AH512="Pass",$L512="0 - Passed "),"Analysis performed; no further action required.",
IF(AND($AH512="Fail",$L512="1 - Failed "),"Analysis performed; no further action required.",
IF(AND($AH512="Pass",$L512="2 - Limited In Use "),"Analysis performed; no further action required.",
IF(AND($AH512="Fail",$L512="3 - Adjusted "),"Analysis performed; no further action required.",
"Unit fails analysis; TSM determination required."))))))</f>
        <v/>
      </c>
      <c r="AJ512" s="58"/>
    </row>
    <row r="513" customFormat="false" ht="15" hidden="false" customHeight="false" outlineLevel="0" collapsed="false">
      <c r="A513" s="56"/>
      <c r="E513" s="57" t="str">
        <f aca="false">IF(AND($F513="",$G513=""),"",IF($G513="",$F513,HYPERLINK($G513,$F513)))</f>
        <v/>
      </c>
      <c r="H513" s="1" t="str">
        <f aca="false">IF($I513="","None Attached",IF(LEFT($I513,5)="https",HYPERLINK($I513,"Datasheet"),HYPERLINK(_xlfn.CONCAT("https://",$I513),"Datasheet")))</f>
        <v>None Attached</v>
      </c>
      <c r="M513" s="56"/>
      <c r="P513" s="58"/>
      <c r="Q513" s="1" t="n">
        <f aca="false">$M513-$N513</f>
        <v>0</v>
      </c>
      <c r="R513" s="56"/>
      <c r="T513" s="59" t="s">
        <v>15</v>
      </c>
      <c r="U513" s="1" t="n">
        <f aca="false">$S513-$R513</f>
        <v>0</v>
      </c>
      <c r="V513" s="1" t="n">
        <f aca="false">IF($T513="±",$Q513*2,$Q513)</f>
        <v>0</v>
      </c>
      <c r="W513" s="60" t="str">
        <f aca="false">IFERROR($U513/ABS($V513),"N/A")</f>
        <v>N/A</v>
      </c>
      <c r="X513" s="61" t="str">
        <f aca="false">IF(OR($W513="N/A",$R513="",$S513=""),"N/A",IF($W513&gt;=4,"Not Significant",IF($W513&gt;=2,"Semi-Significant","Significant")))</f>
        <v>N/A</v>
      </c>
      <c r="Z513" s="1" t="str">
        <f aca="false">IF($D513="Z540.1 w/data",0,"")</f>
        <v/>
      </c>
      <c r="AA513" s="1" t="e">
        <f aca="false">$Y513+$Q513+$Z513</f>
        <v>#VALUE!</v>
      </c>
      <c r="AB513" s="1" t="n">
        <f aca="false">$N513+$Q513</f>
        <v>0</v>
      </c>
      <c r="AC513" s="1" t="str">
        <f aca="false">IF($Y513="","",IF(AND($AA513&gt;=$R513,$AA513&lt;=$S513),"Pass","Fail"))</f>
        <v/>
      </c>
      <c r="AD513" s="1" t="str">
        <f aca="false">IF($Y513="","",IF($AA513&gt;$R513,"Pass","Fail"))</f>
        <v/>
      </c>
      <c r="AE513" s="1" t="str">
        <f aca="false">IF($Y513="","",IF($AA513&gt;=$R513,"Pass","Fail"))</f>
        <v/>
      </c>
      <c r="AF513" s="1" t="str">
        <f aca="false">IF($Y513="","",IF($AA513&lt;=$S513,"Pass","Fail"))</f>
        <v/>
      </c>
      <c r="AG513" s="1" t="str">
        <f aca="false">IF($Y513="","",IF($AA513&lt;$S513,"Pass","Fail"))</f>
        <v/>
      </c>
      <c r="AH513" s="23" t="str">
        <f aca="true">INDIRECT(CHOOSE(MATCH($T513,{"±","&gt;","≥","≤","&lt;"},0), "AC", "AD", "AE", "AF", "AG") &amp; ROW())</f>
        <v/>
      </c>
      <c r="AI513" s="56" t="str">
        <f aca="false">IF($X513="Not Significant","No Further Action Required",
IF($AH513="","",
IF(AND($AH513="Pass",$L513="0 - Passed "),"Analysis performed; no further action required.",
IF(AND($AH513="Fail",$L513="1 - Failed "),"Analysis performed; no further action required.",
IF(AND($AH513="Pass",$L513="2 - Limited In Use "),"Analysis performed; no further action required.",
IF(AND($AH513="Fail",$L513="3 - Adjusted "),"Analysis performed; no further action required.",
"Unit fails analysis; TSM determination required."))))))</f>
        <v/>
      </c>
      <c r="AJ513" s="58"/>
    </row>
    <row r="514" customFormat="false" ht="15" hidden="false" customHeight="false" outlineLevel="0" collapsed="false">
      <c r="A514" s="56"/>
      <c r="E514" s="57" t="str">
        <f aca="false">IF(AND($F514="",$G514=""),"",IF($G514="",$F514,HYPERLINK($G514,$F514)))</f>
        <v/>
      </c>
      <c r="H514" s="1" t="str">
        <f aca="false">IF($I514="","None Attached",IF(LEFT($I514,5)="https",HYPERLINK($I514,"Datasheet"),HYPERLINK(_xlfn.CONCAT("https://",$I514),"Datasheet")))</f>
        <v>None Attached</v>
      </c>
      <c r="M514" s="56"/>
      <c r="P514" s="58"/>
      <c r="Q514" s="1" t="n">
        <f aca="false">$M514-$N514</f>
        <v>0</v>
      </c>
      <c r="R514" s="56"/>
      <c r="T514" s="59" t="s">
        <v>15</v>
      </c>
      <c r="U514" s="1" t="n">
        <f aca="false">$S514-$R514</f>
        <v>0</v>
      </c>
      <c r="V514" s="1" t="n">
        <f aca="false">IF($T514="±",$Q514*2,$Q514)</f>
        <v>0</v>
      </c>
      <c r="W514" s="60" t="str">
        <f aca="false">IFERROR($U514/ABS($V514),"N/A")</f>
        <v>N/A</v>
      </c>
      <c r="X514" s="61" t="str">
        <f aca="false">IF(OR($W514="N/A",$R514="",$S514=""),"N/A",IF($W514&gt;=4,"Not Significant",IF($W514&gt;=2,"Semi-Significant","Significant")))</f>
        <v>N/A</v>
      </c>
      <c r="Z514" s="1" t="str">
        <f aca="false">IF($D514="Z540.1 w/data",0,"")</f>
        <v/>
      </c>
      <c r="AA514" s="1" t="e">
        <f aca="false">$Y514+$Q514+$Z514</f>
        <v>#VALUE!</v>
      </c>
      <c r="AB514" s="1" t="n">
        <f aca="false">$N514+$Q514</f>
        <v>0</v>
      </c>
      <c r="AC514" s="1" t="str">
        <f aca="false">IF($Y514="","",IF(AND($AA514&gt;=$R514,$AA514&lt;=$S514),"Pass","Fail"))</f>
        <v/>
      </c>
      <c r="AD514" s="1" t="str">
        <f aca="false">IF($Y514="","",IF($AA514&gt;$R514,"Pass","Fail"))</f>
        <v/>
      </c>
      <c r="AE514" s="1" t="str">
        <f aca="false">IF($Y514="","",IF($AA514&gt;=$R514,"Pass","Fail"))</f>
        <v/>
      </c>
      <c r="AF514" s="1" t="str">
        <f aca="false">IF($Y514="","",IF($AA514&lt;=$S514,"Pass","Fail"))</f>
        <v/>
      </c>
      <c r="AG514" s="1" t="str">
        <f aca="false">IF($Y514="","",IF($AA514&lt;$S514,"Pass","Fail"))</f>
        <v/>
      </c>
      <c r="AH514" s="23" t="str">
        <f aca="true">INDIRECT(CHOOSE(MATCH($T514,{"±","&gt;","≥","≤","&lt;"},0), "AC", "AD", "AE", "AF", "AG") &amp; ROW())</f>
        <v/>
      </c>
      <c r="AI514" s="56" t="str">
        <f aca="false">IF($X514="Not Significant","No Further Action Required",
IF($AH514="","",
IF(AND($AH514="Pass",$L514="0 - Passed "),"Analysis performed; no further action required.",
IF(AND($AH514="Fail",$L514="1 - Failed "),"Analysis performed; no further action required.",
IF(AND($AH514="Pass",$L514="2 - Limited In Use "),"Analysis performed; no further action required.",
IF(AND($AH514="Fail",$L514="3 - Adjusted "),"Analysis performed; no further action required.",
"Unit fails analysis; TSM determination required."))))))</f>
        <v/>
      </c>
      <c r="AJ514" s="58"/>
    </row>
    <row r="515" customFormat="false" ht="15" hidden="false" customHeight="false" outlineLevel="0" collapsed="false">
      <c r="A515" s="56"/>
      <c r="E515" s="57" t="str">
        <f aca="false">IF(AND($F515="",$G515=""),"",IF($G515="",$F515,HYPERLINK($G515,$F515)))</f>
        <v/>
      </c>
      <c r="H515" s="1" t="str">
        <f aca="false">IF($I515="","None Attached",IF(LEFT($I515,5)="https",HYPERLINK($I515,"Datasheet"),HYPERLINK(_xlfn.CONCAT("https://",$I515),"Datasheet")))</f>
        <v>None Attached</v>
      </c>
      <c r="M515" s="56"/>
      <c r="P515" s="58"/>
      <c r="Q515" s="1" t="n">
        <f aca="false">$M515-$N515</f>
        <v>0</v>
      </c>
      <c r="R515" s="56"/>
      <c r="T515" s="59" t="s">
        <v>15</v>
      </c>
      <c r="U515" s="1" t="n">
        <f aca="false">$S515-$R515</f>
        <v>0</v>
      </c>
      <c r="V515" s="1" t="n">
        <f aca="false">IF($T515="±",$Q515*2,$Q515)</f>
        <v>0</v>
      </c>
      <c r="W515" s="60" t="str">
        <f aca="false">IFERROR($U515/ABS($V515),"N/A")</f>
        <v>N/A</v>
      </c>
      <c r="X515" s="61" t="str">
        <f aca="false">IF(OR($W515="N/A",$R515="",$S515=""),"N/A",IF($W515&gt;=4,"Not Significant",IF($W515&gt;=2,"Semi-Significant","Significant")))</f>
        <v>N/A</v>
      </c>
      <c r="Z515" s="1" t="str">
        <f aca="false">IF($D515="Z540.1 w/data",0,"")</f>
        <v/>
      </c>
      <c r="AA515" s="1" t="e">
        <f aca="false">$Y515+$Q515+$Z515</f>
        <v>#VALUE!</v>
      </c>
      <c r="AB515" s="1" t="n">
        <f aca="false">$N515+$Q515</f>
        <v>0</v>
      </c>
      <c r="AC515" s="1" t="str">
        <f aca="false">IF($Y515="","",IF(AND($AA515&gt;=$R515,$AA515&lt;=$S515),"Pass","Fail"))</f>
        <v/>
      </c>
      <c r="AD515" s="1" t="str">
        <f aca="false">IF($Y515="","",IF($AA515&gt;$R515,"Pass","Fail"))</f>
        <v/>
      </c>
      <c r="AE515" s="1" t="str">
        <f aca="false">IF($Y515="","",IF($AA515&gt;=$R515,"Pass","Fail"))</f>
        <v/>
      </c>
      <c r="AF515" s="1" t="str">
        <f aca="false">IF($Y515="","",IF($AA515&lt;=$S515,"Pass","Fail"))</f>
        <v/>
      </c>
      <c r="AG515" s="1" t="str">
        <f aca="false">IF($Y515="","",IF($AA515&lt;$S515,"Pass","Fail"))</f>
        <v/>
      </c>
      <c r="AH515" s="23" t="str">
        <f aca="true">INDIRECT(CHOOSE(MATCH($T515,{"±","&gt;","≥","≤","&lt;"},0), "AC", "AD", "AE", "AF", "AG") &amp; ROW())</f>
        <v/>
      </c>
      <c r="AI515" s="56" t="str">
        <f aca="false">IF($X515="Not Significant","No Further Action Required",
IF($AH515="","",
IF(AND($AH515="Pass",$L515="0 - Passed "),"Analysis performed; no further action required.",
IF(AND($AH515="Fail",$L515="1 - Failed "),"Analysis performed; no further action required.",
IF(AND($AH515="Pass",$L515="2 - Limited In Use "),"Analysis performed; no further action required.",
IF(AND($AH515="Fail",$L515="3 - Adjusted "),"Analysis performed; no further action required.",
"Unit fails analysis; TSM determination required."))))))</f>
        <v/>
      </c>
      <c r="AJ515" s="58"/>
    </row>
    <row r="516" customFormat="false" ht="15" hidden="false" customHeight="false" outlineLevel="0" collapsed="false">
      <c r="A516" s="56"/>
      <c r="E516" s="57" t="str">
        <f aca="false">IF(AND($F516="",$G516=""),"",IF($G516="",$F516,HYPERLINK($G516,$F516)))</f>
        <v/>
      </c>
      <c r="H516" s="1" t="str">
        <f aca="false">IF($I516="","None Attached",IF(LEFT($I516,5)="https",HYPERLINK($I516,"Datasheet"),HYPERLINK(_xlfn.CONCAT("https://",$I516),"Datasheet")))</f>
        <v>None Attached</v>
      </c>
      <c r="M516" s="56"/>
      <c r="P516" s="58"/>
      <c r="Q516" s="1" t="n">
        <f aca="false">$M516-$N516</f>
        <v>0</v>
      </c>
      <c r="R516" s="56"/>
      <c r="T516" s="59" t="s">
        <v>15</v>
      </c>
      <c r="U516" s="1" t="n">
        <f aca="false">$S516-$R516</f>
        <v>0</v>
      </c>
      <c r="V516" s="1" t="n">
        <f aca="false">IF($T516="±",$Q516*2,$Q516)</f>
        <v>0</v>
      </c>
      <c r="W516" s="60" t="str">
        <f aca="false">IFERROR($U516/ABS($V516),"N/A")</f>
        <v>N/A</v>
      </c>
      <c r="X516" s="61" t="str">
        <f aca="false">IF(OR($W516="N/A",$R516="",$S516=""),"N/A",IF($W516&gt;=4,"Not Significant",IF($W516&gt;=2,"Semi-Significant","Significant")))</f>
        <v>N/A</v>
      </c>
      <c r="Z516" s="1" t="str">
        <f aca="false">IF($D516="Z540.1 w/data",0,"")</f>
        <v/>
      </c>
      <c r="AA516" s="1" t="e">
        <f aca="false">$Y516+$Q516+$Z516</f>
        <v>#VALUE!</v>
      </c>
      <c r="AB516" s="1" t="n">
        <f aca="false">$N516+$Q516</f>
        <v>0</v>
      </c>
      <c r="AC516" s="1" t="str">
        <f aca="false">IF($Y516="","",IF(AND($AA516&gt;=$R516,$AA516&lt;=$S516),"Pass","Fail"))</f>
        <v/>
      </c>
      <c r="AD516" s="1" t="str">
        <f aca="false">IF($Y516="","",IF($AA516&gt;$R516,"Pass","Fail"))</f>
        <v/>
      </c>
      <c r="AE516" s="1" t="str">
        <f aca="false">IF($Y516="","",IF($AA516&gt;=$R516,"Pass","Fail"))</f>
        <v/>
      </c>
      <c r="AF516" s="1" t="str">
        <f aca="false">IF($Y516="","",IF($AA516&lt;=$S516,"Pass","Fail"))</f>
        <v/>
      </c>
      <c r="AG516" s="1" t="str">
        <f aca="false">IF($Y516="","",IF($AA516&lt;$S516,"Pass","Fail"))</f>
        <v/>
      </c>
      <c r="AH516" s="23" t="str">
        <f aca="true">INDIRECT(CHOOSE(MATCH($T516,{"±","&gt;","≥","≤","&lt;"},0), "AC", "AD", "AE", "AF", "AG") &amp; ROW())</f>
        <v/>
      </c>
      <c r="AI516" s="56" t="str">
        <f aca="false">IF($X516="Not Significant","No Further Action Required",
IF($AH516="","",
IF(AND($AH516="Pass",$L516="0 - Passed "),"Analysis performed; no further action required.",
IF(AND($AH516="Fail",$L516="1 - Failed "),"Analysis performed; no further action required.",
IF(AND($AH516="Pass",$L516="2 - Limited In Use "),"Analysis performed; no further action required.",
IF(AND($AH516="Fail",$L516="3 - Adjusted "),"Analysis performed; no further action required.",
"Unit fails analysis; TSM determination required."))))))</f>
        <v/>
      </c>
      <c r="AJ516" s="58"/>
    </row>
    <row r="517" customFormat="false" ht="15" hidden="false" customHeight="false" outlineLevel="0" collapsed="false">
      <c r="A517" s="56"/>
      <c r="E517" s="57" t="str">
        <f aca="false">IF(AND($F517="",$G517=""),"",IF($G517="",$F517,HYPERLINK($G517,$F517)))</f>
        <v/>
      </c>
      <c r="H517" s="1" t="str">
        <f aca="false">IF($I517="","None Attached",IF(LEFT($I517,5)="https",HYPERLINK($I517,"Datasheet"),HYPERLINK(_xlfn.CONCAT("https://",$I517),"Datasheet")))</f>
        <v>None Attached</v>
      </c>
      <c r="M517" s="56"/>
      <c r="P517" s="58"/>
      <c r="Q517" s="1" t="n">
        <f aca="false">$M517-$N517</f>
        <v>0</v>
      </c>
      <c r="R517" s="56"/>
      <c r="T517" s="59" t="s">
        <v>15</v>
      </c>
      <c r="U517" s="1" t="n">
        <f aca="false">$S517-$R517</f>
        <v>0</v>
      </c>
      <c r="V517" s="1" t="n">
        <f aca="false">IF($T517="±",$Q517*2,$Q517)</f>
        <v>0</v>
      </c>
      <c r="W517" s="60" t="str">
        <f aca="false">IFERROR($U517/ABS($V517),"N/A")</f>
        <v>N/A</v>
      </c>
      <c r="X517" s="61" t="str">
        <f aca="false">IF(OR($W517="N/A",$R517="",$S517=""),"N/A",IF($W517&gt;=4,"Not Significant",IF($W517&gt;=2,"Semi-Significant","Significant")))</f>
        <v>N/A</v>
      </c>
      <c r="Z517" s="1" t="str">
        <f aca="false">IF($D517="Z540.1 w/data",0,"")</f>
        <v/>
      </c>
      <c r="AA517" s="1" t="e">
        <f aca="false">$Y517+$Q517+$Z517</f>
        <v>#VALUE!</v>
      </c>
      <c r="AB517" s="1" t="n">
        <f aca="false">$N517+$Q517</f>
        <v>0</v>
      </c>
      <c r="AC517" s="1" t="str">
        <f aca="false">IF($Y517="","",IF(AND($AA517&gt;=$R517,$AA517&lt;=$S517),"Pass","Fail"))</f>
        <v/>
      </c>
      <c r="AD517" s="1" t="str">
        <f aca="false">IF($Y517="","",IF($AA517&gt;$R517,"Pass","Fail"))</f>
        <v/>
      </c>
      <c r="AE517" s="1" t="str">
        <f aca="false">IF($Y517="","",IF($AA517&gt;=$R517,"Pass","Fail"))</f>
        <v/>
      </c>
      <c r="AF517" s="1" t="str">
        <f aca="false">IF($Y517="","",IF($AA517&lt;=$S517,"Pass","Fail"))</f>
        <v/>
      </c>
      <c r="AG517" s="1" t="str">
        <f aca="false">IF($Y517="","",IF($AA517&lt;$S517,"Pass","Fail"))</f>
        <v/>
      </c>
      <c r="AH517" s="23" t="str">
        <f aca="true">INDIRECT(CHOOSE(MATCH($T517,{"±","&gt;","≥","≤","&lt;"},0), "AC", "AD", "AE", "AF", "AG") &amp; ROW())</f>
        <v/>
      </c>
      <c r="AI517" s="56" t="str">
        <f aca="false">IF($X517="Not Significant","No Further Action Required",
IF($AH517="","",
IF(AND($AH517="Pass",$L517="0 - Passed "),"Analysis performed; no further action required.",
IF(AND($AH517="Fail",$L517="1 - Failed "),"Analysis performed; no further action required.",
IF(AND($AH517="Pass",$L517="2 - Limited In Use "),"Analysis performed; no further action required.",
IF(AND($AH517="Fail",$L517="3 - Adjusted "),"Analysis performed; no further action required.",
"Unit fails analysis; TSM determination required."))))))</f>
        <v/>
      </c>
      <c r="AJ517" s="58"/>
    </row>
    <row r="518" customFormat="false" ht="15" hidden="false" customHeight="false" outlineLevel="0" collapsed="false">
      <c r="A518" s="56"/>
      <c r="E518" s="57" t="str">
        <f aca="false">IF(AND($F518="",$G518=""),"",IF($G518="",$F518,HYPERLINK($G518,$F518)))</f>
        <v/>
      </c>
      <c r="H518" s="1" t="str">
        <f aca="false">IF($I518="","None Attached",IF(LEFT($I518,5)="https",HYPERLINK($I518,"Datasheet"),HYPERLINK(_xlfn.CONCAT("https://",$I518),"Datasheet")))</f>
        <v>None Attached</v>
      </c>
      <c r="M518" s="56"/>
      <c r="P518" s="58"/>
      <c r="Q518" s="1" t="n">
        <f aca="false">$M518-$N518</f>
        <v>0</v>
      </c>
      <c r="R518" s="56"/>
      <c r="T518" s="59" t="s">
        <v>15</v>
      </c>
      <c r="U518" s="1" t="n">
        <f aca="false">$S518-$R518</f>
        <v>0</v>
      </c>
      <c r="V518" s="1" t="n">
        <f aca="false">IF($T518="±",$Q518*2,$Q518)</f>
        <v>0</v>
      </c>
      <c r="W518" s="60" t="str">
        <f aca="false">IFERROR($U518/ABS($V518),"N/A")</f>
        <v>N/A</v>
      </c>
      <c r="X518" s="61" t="str">
        <f aca="false">IF(OR($W518="N/A",$R518="",$S518=""),"N/A",IF($W518&gt;=4,"Not Significant",IF($W518&gt;=2,"Semi-Significant","Significant")))</f>
        <v>N/A</v>
      </c>
      <c r="Z518" s="1" t="str">
        <f aca="false">IF($D518="Z540.1 w/data",0,"")</f>
        <v/>
      </c>
      <c r="AA518" s="1" t="e">
        <f aca="false">$Y518+$Q518+$Z518</f>
        <v>#VALUE!</v>
      </c>
      <c r="AB518" s="1" t="n">
        <f aca="false">$N518+$Q518</f>
        <v>0</v>
      </c>
      <c r="AC518" s="1" t="str">
        <f aca="false">IF($Y518="","",IF(AND($AA518&gt;=$R518,$AA518&lt;=$S518),"Pass","Fail"))</f>
        <v/>
      </c>
      <c r="AD518" s="1" t="str">
        <f aca="false">IF($Y518="","",IF($AA518&gt;$R518,"Pass","Fail"))</f>
        <v/>
      </c>
      <c r="AE518" s="1" t="str">
        <f aca="false">IF($Y518="","",IF($AA518&gt;=$R518,"Pass","Fail"))</f>
        <v/>
      </c>
      <c r="AF518" s="1" t="str">
        <f aca="false">IF($Y518="","",IF($AA518&lt;=$S518,"Pass","Fail"))</f>
        <v/>
      </c>
      <c r="AG518" s="1" t="str">
        <f aca="false">IF($Y518="","",IF($AA518&lt;$S518,"Pass","Fail"))</f>
        <v/>
      </c>
      <c r="AH518" s="23" t="str">
        <f aca="true">INDIRECT(CHOOSE(MATCH($T518,{"±","&gt;","≥","≤","&lt;"},0), "AC", "AD", "AE", "AF", "AG") &amp; ROW())</f>
        <v/>
      </c>
      <c r="AI518" s="56" t="str">
        <f aca="false">IF($X518="Not Significant","No Further Action Required",
IF($AH518="","",
IF(AND($AH518="Pass",$L518="0 - Passed "),"Analysis performed; no further action required.",
IF(AND($AH518="Fail",$L518="1 - Failed "),"Analysis performed; no further action required.",
IF(AND($AH518="Pass",$L518="2 - Limited In Use "),"Analysis performed; no further action required.",
IF(AND($AH518="Fail",$L518="3 - Adjusted "),"Analysis performed; no further action required.",
"Unit fails analysis; TSM determination required."))))))</f>
        <v/>
      </c>
      <c r="AJ518" s="58"/>
    </row>
    <row r="519" customFormat="false" ht="15" hidden="false" customHeight="false" outlineLevel="0" collapsed="false">
      <c r="A519" s="56"/>
      <c r="E519" s="57" t="str">
        <f aca="false">IF(AND($F519="",$G519=""),"",IF($G519="",$F519,HYPERLINK($G519,$F519)))</f>
        <v/>
      </c>
      <c r="H519" s="1" t="str">
        <f aca="false">IF($I519="","None Attached",IF(LEFT($I519,5)="https",HYPERLINK($I519,"Datasheet"),HYPERLINK(_xlfn.CONCAT("https://",$I519),"Datasheet")))</f>
        <v>None Attached</v>
      </c>
      <c r="M519" s="56"/>
      <c r="P519" s="58"/>
      <c r="Q519" s="1" t="n">
        <f aca="false">$M519-$N519</f>
        <v>0</v>
      </c>
      <c r="R519" s="56"/>
      <c r="T519" s="59" t="s">
        <v>15</v>
      </c>
      <c r="U519" s="1" t="n">
        <f aca="false">$S519-$R519</f>
        <v>0</v>
      </c>
      <c r="V519" s="1" t="n">
        <f aca="false">IF($T519="±",$Q519*2,$Q519)</f>
        <v>0</v>
      </c>
      <c r="W519" s="60" t="str">
        <f aca="false">IFERROR($U519/ABS($V519),"N/A")</f>
        <v>N/A</v>
      </c>
      <c r="X519" s="61" t="str">
        <f aca="false">IF(OR($W519="N/A",$R519="",$S519=""),"N/A",IF($W519&gt;=4,"Not Significant",IF($W519&gt;=2,"Semi-Significant","Significant")))</f>
        <v>N/A</v>
      </c>
      <c r="Z519" s="1" t="str">
        <f aca="false">IF($D519="Z540.1 w/data",0,"")</f>
        <v/>
      </c>
      <c r="AA519" s="1" t="e">
        <f aca="false">$Y519+$Q519+$Z519</f>
        <v>#VALUE!</v>
      </c>
      <c r="AB519" s="1" t="n">
        <f aca="false">$N519+$Q519</f>
        <v>0</v>
      </c>
      <c r="AC519" s="1" t="str">
        <f aca="false">IF($Y519="","",IF(AND($AA519&gt;=$R519,$AA519&lt;=$S519),"Pass","Fail"))</f>
        <v/>
      </c>
      <c r="AD519" s="1" t="str">
        <f aca="false">IF($Y519="","",IF($AA519&gt;$R519,"Pass","Fail"))</f>
        <v/>
      </c>
      <c r="AE519" s="1" t="str">
        <f aca="false">IF($Y519="","",IF($AA519&gt;=$R519,"Pass","Fail"))</f>
        <v/>
      </c>
      <c r="AF519" s="1" t="str">
        <f aca="false">IF($Y519="","",IF($AA519&lt;=$S519,"Pass","Fail"))</f>
        <v/>
      </c>
      <c r="AG519" s="1" t="str">
        <f aca="false">IF($Y519="","",IF($AA519&lt;$S519,"Pass","Fail"))</f>
        <v/>
      </c>
      <c r="AH519" s="23" t="str">
        <f aca="true">INDIRECT(CHOOSE(MATCH($T519,{"±","&gt;","≥","≤","&lt;"},0), "AC", "AD", "AE", "AF", "AG") &amp; ROW())</f>
        <v/>
      </c>
      <c r="AI519" s="56" t="str">
        <f aca="false">IF($X519="Not Significant","No Further Action Required",
IF($AH519="","",
IF(AND($AH519="Pass",$L519="0 - Passed "),"Analysis performed; no further action required.",
IF(AND($AH519="Fail",$L519="1 - Failed "),"Analysis performed; no further action required.",
IF(AND($AH519="Pass",$L519="2 - Limited In Use "),"Analysis performed; no further action required.",
IF(AND($AH519="Fail",$L519="3 - Adjusted "),"Analysis performed; no further action required.",
"Unit fails analysis; TSM determination required."))))))</f>
        <v/>
      </c>
      <c r="AJ519" s="58"/>
    </row>
    <row r="520" customFormat="false" ht="15" hidden="false" customHeight="false" outlineLevel="0" collapsed="false">
      <c r="A520" s="56"/>
      <c r="E520" s="57" t="str">
        <f aca="false">IF(AND($F520="",$G520=""),"",IF($G520="",$F520,HYPERLINK($G520,$F520)))</f>
        <v/>
      </c>
      <c r="H520" s="1" t="str">
        <f aca="false">IF($I520="","None Attached",IF(LEFT($I520,5)="https",HYPERLINK($I520,"Datasheet"),HYPERLINK(_xlfn.CONCAT("https://",$I520),"Datasheet")))</f>
        <v>None Attached</v>
      </c>
      <c r="M520" s="56"/>
      <c r="P520" s="58"/>
      <c r="Q520" s="1" t="n">
        <f aca="false">$M520-$N520</f>
        <v>0</v>
      </c>
      <c r="R520" s="56"/>
      <c r="T520" s="59" t="s">
        <v>15</v>
      </c>
      <c r="U520" s="1" t="n">
        <f aca="false">$S520-$R520</f>
        <v>0</v>
      </c>
      <c r="V520" s="1" t="n">
        <f aca="false">IF($T520="±",$Q520*2,$Q520)</f>
        <v>0</v>
      </c>
      <c r="W520" s="60" t="str">
        <f aca="false">IFERROR($U520/ABS($V520),"N/A")</f>
        <v>N/A</v>
      </c>
      <c r="X520" s="61" t="str">
        <f aca="false">IF(OR($W520="N/A",$R520="",$S520=""),"N/A",IF($W520&gt;=4,"Not Significant",IF($W520&gt;=2,"Semi-Significant","Significant")))</f>
        <v>N/A</v>
      </c>
      <c r="Z520" s="1" t="str">
        <f aca="false">IF($D520="Z540.1 w/data",0,"")</f>
        <v/>
      </c>
      <c r="AA520" s="1" t="e">
        <f aca="false">$Y520+$Q520+$Z520</f>
        <v>#VALUE!</v>
      </c>
      <c r="AB520" s="1" t="n">
        <f aca="false">$N520+$Q520</f>
        <v>0</v>
      </c>
      <c r="AC520" s="1" t="str">
        <f aca="false">IF($Y520="","",IF(AND($AA520&gt;=$R520,$AA520&lt;=$S520),"Pass","Fail"))</f>
        <v/>
      </c>
      <c r="AD520" s="1" t="str">
        <f aca="false">IF($Y520="","",IF($AA520&gt;$R520,"Pass","Fail"))</f>
        <v/>
      </c>
      <c r="AE520" s="1" t="str">
        <f aca="false">IF($Y520="","",IF($AA520&gt;=$R520,"Pass","Fail"))</f>
        <v/>
      </c>
      <c r="AF520" s="1" t="str">
        <f aca="false">IF($Y520="","",IF($AA520&lt;=$S520,"Pass","Fail"))</f>
        <v/>
      </c>
      <c r="AG520" s="1" t="str">
        <f aca="false">IF($Y520="","",IF($AA520&lt;$S520,"Pass","Fail"))</f>
        <v/>
      </c>
      <c r="AH520" s="23" t="str">
        <f aca="true">INDIRECT(CHOOSE(MATCH($T520,{"±","&gt;","≥","≤","&lt;"},0), "AC", "AD", "AE", "AF", "AG") &amp; ROW())</f>
        <v/>
      </c>
      <c r="AI520" s="56" t="str">
        <f aca="false">IF($X520="Not Significant","No Further Action Required",
IF($AH520="","",
IF(AND($AH520="Pass",$L520="0 - Passed "),"Analysis performed; no further action required.",
IF(AND($AH520="Fail",$L520="1 - Failed "),"Analysis performed; no further action required.",
IF(AND($AH520="Pass",$L520="2 - Limited In Use "),"Analysis performed; no further action required.",
IF(AND($AH520="Fail",$L520="3 - Adjusted "),"Analysis performed; no further action required.",
"Unit fails analysis; TSM determination required."))))))</f>
        <v/>
      </c>
      <c r="AJ520" s="58"/>
    </row>
    <row r="521" customFormat="false" ht="15" hidden="false" customHeight="false" outlineLevel="0" collapsed="false">
      <c r="A521" s="56"/>
      <c r="E521" s="57" t="str">
        <f aca="false">IF(AND($F521="",$G521=""),"",IF($G521="",$F521,HYPERLINK($G521,$F521)))</f>
        <v/>
      </c>
      <c r="H521" s="1" t="str">
        <f aca="false">IF($I521="","None Attached",IF(LEFT($I521,5)="https",HYPERLINK($I521,"Datasheet"),HYPERLINK(_xlfn.CONCAT("https://",$I521),"Datasheet")))</f>
        <v>None Attached</v>
      </c>
      <c r="M521" s="56"/>
      <c r="P521" s="58"/>
      <c r="Q521" s="1" t="n">
        <f aca="false">$M521-$N521</f>
        <v>0</v>
      </c>
      <c r="R521" s="56"/>
      <c r="T521" s="59" t="s">
        <v>15</v>
      </c>
      <c r="U521" s="1" t="n">
        <f aca="false">$S521-$R521</f>
        <v>0</v>
      </c>
      <c r="V521" s="1" t="n">
        <f aca="false">IF($T521="±",$Q521*2,$Q521)</f>
        <v>0</v>
      </c>
      <c r="W521" s="60" t="str">
        <f aca="false">IFERROR($U521/ABS($V521),"N/A")</f>
        <v>N/A</v>
      </c>
      <c r="X521" s="61" t="str">
        <f aca="false">IF(OR($W521="N/A",$R521="",$S521=""),"N/A",IF($W521&gt;=4,"Not Significant",IF($W521&gt;=2,"Semi-Significant","Significant")))</f>
        <v>N/A</v>
      </c>
      <c r="Z521" s="1" t="str">
        <f aca="false">IF($D521="Z540.1 w/data",0,"")</f>
        <v/>
      </c>
      <c r="AA521" s="1" t="e">
        <f aca="false">$Y521+$Q521+$Z521</f>
        <v>#VALUE!</v>
      </c>
      <c r="AB521" s="1" t="n">
        <f aca="false">$N521+$Q521</f>
        <v>0</v>
      </c>
      <c r="AC521" s="1" t="str">
        <f aca="false">IF($Y521="","",IF(AND($AA521&gt;=$R521,$AA521&lt;=$S521),"Pass","Fail"))</f>
        <v/>
      </c>
      <c r="AD521" s="1" t="str">
        <f aca="false">IF($Y521="","",IF($AA521&gt;$R521,"Pass","Fail"))</f>
        <v/>
      </c>
      <c r="AE521" s="1" t="str">
        <f aca="false">IF($Y521="","",IF($AA521&gt;=$R521,"Pass","Fail"))</f>
        <v/>
      </c>
      <c r="AF521" s="1" t="str">
        <f aca="false">IF($Y521="","",IF($AA521&lt;=$S521,"Pass","Fail"))</f>
        <v/>
      </c>
      <c r="AG521" s="1" t="str">
        <f aca="false">IF($Y521="","",IF($AA521&lt;$S521,"Pass","Fail"))</f>
        <v/>
      </c>
      <c r="AH521" s="23" t="str">
        <f aca="true">INDIRECT(CHOOSE(MATCH($T521,{"±","&gt;","≥","≤","&lt;"},0), "AC", "AD", "AE", "AF", "AG") &amp; ROW())</f>
        <v/>
      </c>
      <c r="AI521" s="56" t="str">
        <f aca="false">IF($X521="Not Significant","No Further Action Required",
IF($AH521="","",
IF(AND($AH521="Pass",$L521="0 - Passed "),"Analysis performed; no further action required.",
IF(AND($AH521="Fail",$L521="1 - Failed "),"Analysis performed; no further action required.",
IF(AND($AH521="Pass",$L521="2 - Limited In Use "),"Analysis performed; no further action required.",
IF(AND($AH521="Fail",$L521="3 - Adjusted "),"Analysis performed; no further action required.",
"Unit fails analysis; TSM determination required."))))))</f>
        <v/>
      </c>
      <c r="AJ521" s="58"/>
    </row>
    <row r="522" customFormat="false" ht="15" hidden="false" customHeight="false" outlineLevel="0" collapsed="false">
      <c r="A522" s="56"/>
      <c r="E522" s="57" t="str">
        <f aca="false">IF(AND($F522="",$G522=""),"",IF($G522="",$F522,HYPERLINK($G522,$F522)))</f>
        <v/>
      </c>
      <c r="H522" s="1" t="str">
        <f aca="false">IF($I522="","None Attached",IF(LEFT($I522,5)="https",HYPERLINK($I522,"Datasheet"),HYPERLINK(_xlfn.CONCAT("https://",$I522),"Datasheet")))</f>
        <v>None Attached</v>
      </c>
      <c r="M522" s="56"/>
      <c r="P522" s="58"/>
      <c r="Q522" s="1" t="n">
        <f aca="false">$M522-$N522</f>
        <v>0</v>
      </c>
      <c r="R522" s="56"/>
      <c r="T522" s="59" t="s">
        <v>15</v>
      </c>
      <c r="U522" s="1" t="n">
        <f aca="false">$S522-$R522</f>
        <v>0</v>
      </c>
      <c r="V522" s="1" t="n">
        <f aca="false">IF($T522="±",$Q522*2,$Q522)</f>
        <v>0</v>
      </c>
      <c r="W522" s="60" t="str">
        <f aca="false">IFERROR($U522/ABS($V522),"N/A")</f>
        <v>N/A</v>
      </c>
      <c r="X522" s="61" t="str">
        <f aca="false">IF(OR($W522="N/A",$R522="",$S522=""),"N/A",IF($W522&gt;=4,"Not Significant",IF($W522&gt;=2,"Semi-Significant","Significant")))</f>
        <v>N/A</v>
      </c>
      <c r="Z522" s="1" t="str">
        <f aca="false">IF($D522="Z540.1 w/data",0,"")</f>
        <v/>
      </c>
      <c r="AA522" s="1" t="e">
        <f aca="false">$Y522+$Q522+$Z522</f>
        <v>#VALUE!</v>
      </c>
      <c r="AB522" s="1" t="n">
        <f aca="false">$N522+$Q522</f>
        <v>0</v>
      </c>
      <c r="AC522" s="1" t="str">
        <f aca="false">IF($Y522="","",IF(AND($AA522&gt;=$R522,$AA522&lt;=$S522),"Pass","Fail"))</f>
        <v/>
      </c>
      <c r="AD522" s="1" t="str">
        <f aca="false">IF($Y522="","",IF($AA522&gt;$R522,"Pass","Fail"))</f>
        <v/>
      </c>
      <c r="AE522" s="1" t="str">
        <f aca="false">IF($Y522="","",IF($AA522&gt;=$R522,"Pass","Fail"))</f>
        <v/>
      </c>
      <c r="AF522" s="1" t="str">
        <f aca="false">IF($Y522="","",IF($AA522&lt;=$S522,"Pass","Fail"))</f>
        <v/>
      </c>
      <c r="AG522" s="1" t="str">
        <f aca="false">IF($Y522="","",IF($AA522&lt;$S522,"Pass","Fail"))</f>
        <v/>
      </c>
      <c r="AH522" s="23" t="str">
        <f aca="true">INDIRECT(CHOOSE(MATCH($T522,{"±","&gt;","≥","≤","&lt;"},0), "AC", "AD", "AE", "AF", "AG") &amp; ROW())</f>
        <v/>
      </c>
      <c r="AI522" s="56" t="str">
        <f aca="false">IF($X522="Not Significant","No Further Action Required",
IF($AH522="","",
IF(AND($AH522="Pass",$L522="0 - Passed "),"Analysis performed; no further action required.",
IF(AND($AH522="Fail",$L522="1 - Failed "),"Analysis performed; no further action required.",
IF(AND($AH522="Pass",$L522="2 - Limited In Use "),"Analysis performed; no further action required.",
IF(AND($AH522="Fail",$L522="3 - Adjusted "),"Analysis performed; no further action required.",
"Unit fails analysis; TSM determination required."))))))</f>
        <v/>
      </c>
      <c r="AJ522" s="58"/>
    </row>
    <row r="523" customFormat="false" ht="15" hidden="false" customHeight="false" outlineLevel="0" collapsed="false">
      <c r="A523" s="56"/>
      <c r="E523" s="57" t="str">
        <f aca="false">IF(AND($F523="",$G523=""),"",IF($G523="",$F523,HYPERLINK($G523,$F523)))</f>
        <v/>
      </c>
      <c r="H523" s="1" t="str">
        <f aca="false">IF($I523="","None Attached",IF(LEFT($I523,5)="https",HYPERLINK($I523,"Datasheet"),HYPERLINK(_xlfn.CONCAT("https://",$I523),"Datasheet")))</f>
        <v>None Attached</v>
      </c>
      <c r="M523" s="56"/>
      <c r="P523" s="58"/>
      <c r="Q523" s="1" t="n">
        <f aca="false">$M523-$N523</f>
        <v>0</v>
      </c>
      <c r="R523" s="56"/>
      <c r="T523" s="59" t="s">
        <v>15</v>
      </c>
      <c r="U523" s="1" t="n">
        <f aca="false">$S523-$R523</f>
        <v>0</v>
      </c>
      <c r="V523" s="1" t="n">
        <f aca="false">IF($T523="±",$Q523*2,$Q523)</f>
        <v>0</v>
      </c>
      <c r="W523" s="60" t="str">
        <f aca="false">IFERROR($U523/ABS($V523),"N/A")</f>
        <v>N/A</v>
      </c>
      <c r="X523" s="61" t="str">
        <f aca="false">IF(OR($W523="N/A",$R523="",$S523=""),"N/A",IF($W523&gt;=4,"Not Significant",IF($W523&gt;=2,"Semi-Significant","Significant")))</f>
        <v>N/A</v>
      </c>
      <c r="Z523" s="1" t="str">
        <f aca="false">IF($D523="Z540.1 w/data",0,"")</f>
        <v/>
      </c>
      <c r="AA523" s="1" t="e">
        <f aca="false">$Y523+$Q523+$Z523</f>
        <v>#VALUE!</v>
      </c>
      <c r="AB523" s="1" t="n">
        <f aca="false">$N523+$Q523</f>
        <v>0</v>
      </c>
      <c r="AC523" s="1" t="str">
        <f aca="false">IF($Y523="","",IF(AND($AA523&gt;=$R523,$AA523&lt;=$S523),"Pass","Fail"))</f>
        <v/>
      </c>
      <c r="AD523" s="1" t="str">
        <f aca="false">IF($Y523="","",IF($AA523&gt;$R523,"Pass","Fail"))</f>
        <v/>
      </c>
      <c r="AE523" s="1" t="str">
        <f aca="false">IF($Y523="","",IF($AA523&gt;=$R523,"Pass","Fail"))</f>
        <v/>
      </c>
      <c r="AF523" s="1" t="str">
        <f aca="false">IF($Y523="","",IF($AA523&lt;=$S523,"Pass","Fail"))</f>
        <v/>
      </c>
      <c r="AG523" s="1" t="str">
        <f aca="false">IF($Y523="","",IF($AA523&lt;$S523,"Pass","Fail"))</f>
        <v/>
      </c>
      <c r="AH523" s="23" t="str">
        <f aca="true">INDIRECT(CHOOSE(MATCH($T523,{"±","&gt;","≥","≤","&lt;"},0), "AC", "AD", "AE", "AF", "AG") &amp; ROW())</f>
        <v/>
      </c>
      <c r="AI523" s="56" t="str">
        <f aca="false">IF($X523="Not Significant","No Further Action Required",
IF($AH523="","",
IF(AND($AH523="Pass",$L523="0 - Passed "),"Analysis performed; no further action required.",
IF(AND($AH523="Fail",$L523="1 - Failed "),"Analysis performed; no further action required.",
IF(AND($AH523="Pass",$L523="2 - Limited In Use "),"Analysis performed; no further action required.",
IF(AND($AH523="Fail",$L523="3 - Adjusted "),"Analysis performed; no further action required.",
"Unit fails analysis; TSM determination required."))))))</f>
        <v/>
      </c>
      <c r="AJ523" s="58"/>
    </row>
    <row r="524" customFormat="false" ht="15" hidden="false" customHeight="false" outlineLevel="0" collapsed="false">
      <c r="A524" s="56"/>
      <c r="E524" s="57" t="str">
        <f aca="false">IF(AND($F524="",$G524=""),"",IF($G524="",$F524,HYPERLINK($G524,$F524)))</f>
        <v/>
      </c>
      <c r="H524" s="1" t="str">
        <f aca="false">IF($I524="","None Attached",IF(LEFT($I524,5)="https",HYPERLINK($I524,"Datasheet"),HYPERLINK(_xlfn.CONCAT("https://",$I524),"Datasheet")))</f>
        <v>None Attached</v>
      </c>
      <c r="M524" s="56"/>
      <c r="P524" s="58"/>
      <c r="Q524" s="1" t="n">
        <f aca="false">$M524-$N524</f>
        <v>0</v>
      </c>
      <c r="R524" s="56"/>
      <c r="T524" s="59" t="s">
        <v>15</v>
      </c>
      <c r="U524" s="1" t="n">
        <f aca="false">$S524-$R524</f>
        <v>0</v>
      </c>
      <c r="V524" s="1" t="n">
        <f aca="false">IF($T524="±",$Q524*2,$Q524)</f>
        <v>0</v>
      </c>
      <c r="W524" s="60" t="str">
        <f aca="false">IFERROR($U524/ABS($V524),"N/A")</f>
        <v>N/A</v>
      </c>
      <c r="X524" s="61" t="str">
        <f aca="false">IF(OR($W524="N/A",$R524="",$S524=""),"N/A",IF($W524&gt;=4,"Not Significant",IF($W524&gt;=2,"Semi-Significant","Significant")))</f>
        <v>N/A</v>
      </c>
      <c r="Z524" s="1" t="str">
        <f aca="false">IF($D524="Z540.1 w/data",0,"")</f>
        <v/>
      </c>
      <c r="AA524" s="1" t="e">
        <f aca="false">$Y524+$Q524+$Z524</f>
        <v>#VALUE!</v>
      </c>
      <c r="AB524" s="1" t="n">
        <f aca="false">$N524+$Q524</f>
        <v>0</v>
      </c>
      <c r="AC524" s="1" t="str">
        <f aca="false">IF($Y524="","",IF(AND($AA524&gt;=$R524,$AA524&lt;=$S524),"Pass","Fail"))</f>
        <v/>
      </c>
      <c r="AD524" s="1" t="str">
        <f aca="false">IF($Y524="","",IF($AA524&gt;$R524,"Pass","Fail"))</f>
        <v/>
      </c>
      <c r="AE524" s="1" t="str">
        <f aca="false">IF($Y524="","",IF($AA524&gt;=$R524,"Pass","Fail"))</f>
        <v/>
      </c>
      <c r="AF524" s="1" t="str">
        <f aca="false">IF($Y524="","",IF($AA524&lt;=$S524,"Pass","Fail"))</f>
        <v/>
      </c>
      <c r="AG524" s="1" t="str">
        <f aca="false">IF($Y524="","",IF($AA524&lt;$S524,"Pass","Fail"))</f>
        <v/>
      </c>
      <c r="AH524" s="23" t="str">
        <f aca="true">INDIRECT(CHOOSE(MATCH($T524,{"±","&gt;","≥","≤","&lt;"},0), "AC", "AD", "AE", "AF", "AG") &amp; ROW())</f>
        <v/>
      </c>
      <c r="AI524" s="56" t="str">
        <f aca="false">IF($X524="Not Significant","No Further Action Required",
IF($AH524="","",
IF(AND($AH524="Pass",$L524="0 - Passed "),"Analysis performed; no further action required.",
IF(AND($AH524="Fail",$L524="1 - Failed "),"Analysis performed; no further action required.",
IF(AND($AH524="Pass",$L524="2 - Limited In Use "),"Analysis performed; no further action required.",
IF(AND($AH524="Fail",$L524="3 - Adjusted "),"Analysis performed; no further action required.",
"Unit fails analysis; TSM determination required."))))))</f>
        <v/>
      </c>
      <c r="AJ524" s="58"/>
    </row>
    <row r="525" customFormat="false" ht="15" hidden="false" customHeight="false" outlineLevel="0" collapsed="false">
      <c r="A525" s="56"/>
      <c r="E525" s="57" t="str">
        <f aca="false">IF(AND($F525="",$G525=""),"",IF($G525="",$F525,HYPERLINK($G525,$F525)))</f>
        <v/>
      </c>
      <c r="H525" s="1" t="str">
        <f aca="false">IF($I525="","None Attached",IF(LEFT($I525,5)="https",HYPERLINK($I525,"Datasheet"),HYPERLINK(_xlfn.CONCAT("https://",$I525),"Datasheet")))</f>
        <v>None Attached</v>
      </c>
      <c r="M525" s="56"/>
      <c r="P525" s="58"/>
      <c r="Q525" s="1" t="n">
        <f aca="false">$M525-$N525</f>
        <v>0</v>
      </c>
      <c r="R525" s="56"/>
      <c r="T525" s="59" t="s">
        <v>15</v>
      </c>
      <c r="U525" s="1" t="n">
        <f aca="false">$S525-$R525</f>
        <v>0</v>
      </c>
      <c r="V525" s="1" t="n">
        <f aca="false">IF($T525="±",$Q525*2,$Q525)</f>
        <v>0</v>
      </c>
      <c r="W525" s="60" t="str">
        <f aca="false">IFERROR($U525/ABS($V525),"N/A")</f>
        <v>N/A</v>
      </c>
      <c r="X525" s="61" t="str">
        <f aca="false">IF(OR($W525="N/A",$R525="",$S525=""),"N/A",IF($W525&gt;=4,"Not Significant",IF($W525&gt;=2,"Semi-Significant","Significant")))</f>
        <v>N/A</v>
      </c>
      <c r="Z525" s="1" t="str">
        <f aca="false">IF($D525="Z540.1 w/data",0,"")</f>
        <v/>
      </c>
      <c r="AA525" s="1" t="e">
        <f aca="false">$Y525+$Q525+$Z525</f>
        <v>#VALUE!</v>
      </c>
      <c r="AB525" s="1" t="n">
        <f aca="false">$N525+$Q525</f>
        <v>0</v>
      </c>
      <c r="AC525" s="1" t="str">
        <f aca="false">IF($Y525="","",IF(AND($AA525&gt;=$R525,$AA525&lt;=$S525),"Pass","Fail"))</f>
        <v/>
      </c>
      <c r="AD525" s="1" t="str">
        <f aca="false">IF($Y525="","",IF($AA525&gt;$R525,"Pass","Fail"))</f>
        <v/>
      </c>
      <c r="AE525" s="1" t="str">
        <f aca="false">IF($Y525="","",IF($AA525&gt;=$R525,"Pass","Fail"))</f>
        <v/>
      </c>
      <c r="AF525" s="1" t="str">
        <f aca="false">IF($Y525="","",IF($AA525&lt;=$S525,"Pass","Fail"))</f>
        <v/>
      </c>
      <c r="AG525" s="1" t="str">
        <f aca="false">IF($Y525="","",IF($AA525&lt;$S525,"Pass","Fail"))</f>
        <v/>
      </c>
      <c r="AH525" s="23" t="str">
        <f aca="true">INDIRECT(CHOOSE(MATCH($T525,{"±","&gt;","≥","≤","&lt;"},0), "AC", "AD", "AE", "AF", "AG") &amp; ROW())</f>
        <v/>
      </c>
      <c r="AI525" s="56" t="str">
        <f aca="false">IF($X525="Not Significant","No Further Action Required",
IF($AH525="","",
IF(AND($AH525="Pass",$L525="0 - Passed "),"Analysis performed; no further action required.",
IF(AND($AH525="Fail",$L525="1 - Failed "),"Analysis performed; no further action required.",
IF(AND($AH525="Pass",$L525="2 - Limited In Use "),"Analysis performed; no further action required.",
IF(AND($AH525="Fail",$L525="3 - Adjusted "),"Analysis performed; no further action required.",
"Unit fails analysis; TSM determination required."))))))</f>
        <v/>
      </c>
      <c r="AJ525" s="58"/>
    </row>
    <row r="526" customFormat="false" ht="15" hidden="false" customHeight="false" outlineLevel="0" collapsed="false">
      <c r="A526" s="56"/>
      <c r="E526" s="57" t="str">
        <f aca="false">IF(AND($F526="",$G526=""),"",IF($G526="",$F526,HYPERLINK($G526,$F526)))</f>
        <v/>
      </c>
      <c r="H526" s="1" t="str">
        <f aca="false">IF($I526="","None Attached",IF(LEFT($I526,5)="https",HYPERLINK($I526,"Datasheet"),HYPERLINK(_xlfn.CONCAT("https://",$I526),"Datasheet")))</f>
        <v>None Attached</v>
      </c>
      <c r="M526" s="56"/>
      <c r="P526" s="58"/>
      <c r="Q526" s="1" t="n">
        <f aca="false">$M526-$N526</f>
        <v>0</v>
      </c>
      <c r="R526" s="56"/>
      <c r="T526" s="59" t="s">
        <v>15</v>
      </c>
      <c r="U526" s="1" t="n">
        <f aca="false">$S526-$R526</f>
        <v>0</v>
      </c>
      <c r="V526" s="1" t="n">
        <f aca="false">IF($T526="±",$Q526*2,$Q526)</f>
        <v>0</v>
      </c>
      <c r="W526" s="60" t="str">
        <f aca="false">IFERROR($U526/ABS($V526),"N/A")</f>
        <v>N/A</v>
      </c>
      <c r="X526" s="61" t="str">
        <f aca="false">IF(OR($W526="N/A",$R526="",$S526=""),"N/A",IF($W526&gt;=4,"Not Significant",IF($W526&gt;=2,"Semi-Significant","Significant")))</f>
        <v>N/A</v>
      </c>
      <c r="Z526" s="1" t="str">
        <f aca="false">IF($D526="Z540.1 w/data",0,"")</f>
        <v/>
      </c>
      <c r="AA526" s="1" t="e">
        <f aca="false">$Y526+$Q526+$Z526</f>
        <v>#VALUE!</v>
      </c>
      <c r="AB526" s="1" t="n">
        <f aca="false">$N526+$Q526</f>
        <v>0</v>
      </c>
      <c r="AC526" s="1" t="str">
        <f aca="false">IF($Y526="","",IF(AND($AA526&gt;=$R526,$AA526&lt;=$S526),"Pass","Fail"))</f>
        <v/>
      </c>
      <c r="AD526" s="1" t="str">
        <f aca="false">IF($Y526="","",IF($AA526&gt;$R526,"Pass","Fail"))</f>
        <v/>
      </c>
      <c r="AE526" s="1" t="str">
        <f aca="false">IF($Y526="","",IF($AA526&gt;=$R526,"Pass","Fail"))</f>
        <v/>
      </c>
      <c r="AF526" s="1" t="str">
        <f aca="false">IF($Y526="","",IF($AA526&lt;=$S526,"Pass","Fail"))</f>
        <v/>
      </c>
      <c r="AG526" s="1" t="str">
        <f aca="false">IF($Y526="","",IF($AA526&lt;$S526,"Pass","Fail"))</f>
        <v/>
      </c>
      <c r="AH526" s="23" t="str">
        <f aca="true">INDIRECT(CHOOSE(MATCH($T526,{"±","&gt;","≥","≤","&lt;"},0), "AC", "AD", "AE", "AF", "AG") &amp; ROW())</f>
        <v/>
      </c>
      <c r="AI526" s="56" t="str">
        <f aca="false">IF($X526="Not Significant","No Further Action Required",
IF($AH526="","",
IF(AND($AH526="Pass",$L526="0 - Passed "),"Analysis performed; no further action required.",
IF(AND($AH526="Fail",$L526="1 - Failed "),"Analysis performed; no further action required.",
IF(AND($AH526="Pass",$L526="2 - Limited In Use "),"Analysis performed; no further action required.",
IF(AND($AH526="Fail",$L526="3 - Adjusted "),"Analysis performed; no further action required.",
"Unit fails analysis; TSM determination required."))))))</f>
        <v/>
      </c>
      <c r="AJ526" s="58"/>
    </row>
    <row r="527" customFormat="false" ht="15" hidden="false" customHeight="false" outlineLevel="0" collapsed="false">
      <c r="A527" s="56"/>
      <c r="E527" s="57" t="str">
        <f aca="false">IF(AND($F527="",$G527=""),"",IF($G527="",$F527,HYPERLINK($G527,$F527)))</f>
        <v/>
      </c>
      <c r="H527" s="1" t="str">
        <f aca="false">IF($I527="","None Attached",IF(LEFT($I527,5)="https",HYPERLINK($I527,"Datasheet"),HYPERLINK(_xlfn.CONCAT("https://",$I527),"Datasheet")))</f>
        <v>None Attached</v>
      </c>
      <c r="M527" s="56"/>
      <c r="P527" s="58"/>
      <c r="Q527" s="1" t="n">
        <f aca="false">$M527-$N527</f>
        <v>0</v>
      </c>
      <c r="R527" s="56"/>
      <c r="T527" s="59" t="s">
        <v>15</v>
      </c>
      <c r="U527" s="1" t="n">
        <f aca="false">$S527-$R527</f>
        <v>0</v>
      </c>
      <c r="V527" s="1" t="n">
        <f aca="false">IF($T527="±",$Q527*2,$Q527)</f>
        <v>0</v>
      </c>
      <c r="W527" s="60" t="str">
        <f aca="false">IFERROR($U527/ABS($V527),"N/A")</f>
        <v>N/A</v>
      </c>
      <c r="X527" s="61" t="str">
        <f aca="false">IF(OR($W527="N/A",$R527="",$S527=""),"N/A",IF($W527&gt;=4,"Not Significant",IF($W527&gt;=2,"Semi-Significant","Significant")))</f>
        <v>N/A</v>
      </c>
      <c r="Z527" s="1" t="str">
        <f aca="false">IF($D527="Z540.1 w/data",0,"")</f>
        <v/>
      </c>
      <c r="AA527" s="1" t="e">
        <f aca="false">$Y527+$Q527+$Z527</f>
        <v>#VALUE!</v>
      </c>
      <c r="AB527" s="1" t="n">
        <f aca="false">$N527+$Q527</f>
        <v>0</v>
      </c>
      <c r="AC527" s="1" t="str">
        <f aca="false">IF($Y527="","",IF(AND($AA527&gt;=$R527,$AA527&lt;=$S527),"Pass","Fail"))</f>
        <v/>
      </c>
      <c r="AD527" s="1" t="str">
        <f aca="false">IF($Y527="","",IF($AA527&gt;$R527,"Pass","Fail"))</f>
        <v/>
      </c>
      <c r="AE527" s="1" t="str">
        <f aca="false">IF($Y527="","",IF($AA527&gt;=$R527,"Pass","Fail"))</f>
        <v/>
      </c>
      <c r="AF527" s="1" t="str">
        <f aca="false">IF($Y527="","",IF($AA527&lt;=$S527,"Pass","Fail"))</f>
        <v/>
      </c>
      <c r="AG527" s="1" t="str">
        <f aca="false">IF($Y527="","",IF($AA527&lt;$S527,"Pass","Fail"))</f>
        <v/>
      </c>
      <c r="AH527" s="23" t="str">
        <f aca="true">INDIRECT(CHOOSE(MATCH($T527,{"±","&gt;","≥","≤","&lt;"},0), "AC", "AD", "AE", "AF", "AG") &amp; ROW())</f>
        <v/>
      </c>
      <c r="AI527" s="56" t="str">
        <f aca="false">IF($X527="Not Significant","No Further Action Required",
IF($AH527="","",
IF(AND($AH527="Pass",$L527="0 - Passed "),"Analysis performed; no further action required.",
IF(AND($AH527="Fail",$L527="1 - Failed "),"Analysis performed; no further action required.",
IF(AND($AH527="Pass",$L527="2 - Limited In Use "),"Analysis performed; no further action required.",
IF(AND($AH527="Fail",$L527="3 - Adjusted "),"Analysis performed; no further action required.",
"Unit fails analysis; TSM determination required."))))))</f>
        <v/>
      </c>
      <c r="AJ527" s="58"/>
    </row>
    <row r="528" customFormat="false" ht="15" hidden="false" customHeight="false" outlineLevel="0" collapsed="false">
      <c r="A528" s="56"/>
      <c r="E528" s="57" t="str">
        <f aca="false">IF(AND($F528="",$G528=""),"",IF($G528="",$F528,HYPERLINK($G528,$F528)))</f>
        <v/>
      </c>
      <c r="H528" s="1" t="str">
        <f aca="false">IF($I528="","None Attached",IF(LEFT($I528,5)="https",HYPERLINK($I528,"Datasheet"),HYPERLINK(_xlfn.CONCAT("https://",$I528),"Datasheet")))</f>
        <v>None Attached</v>
      </c>
      <c r="M528" s="56"/>
      <c r="P528" s="58"/>
      <c r="Q528" s="1" t="n">
        <f aca="false">$M528-$N528</f>
        <v>0</v>
      </c>
      <c r="R528" s="56"/>
      <c r="T528" s="59" t="s">
        <v>15</v>
      </c>
      <c r="U528" s="1" t="n">
        <f aca="false">$S528-$R528</f>
        <v>0</v>
      </c>
      <c r="V528" s="1" t="n">
        <f aca="false">IF($T528="±",$Q528*2,$Q528)</f>
        <v>0</v>
      </c>
      <c r="W528" s="60" t="str">
        <f aca="false">IFERROR($U528/ABS($V528),"N/A")</f>
        <v>N/A</v>
      </c>
      <c r="X528" s="61" t="str">
        <f aca="false">IF(OR($W528="N/A",$R528="",$S528=""),"N/A",IF($W528&gt;=4,"Not Significant",IF($W528&gt;=2,"Semi-Significant","Significant")))</f>
        <v>N/A</v>
      </c>
      <c r="Z528" s="1" t="str">
        <f aca="false">IF($D528="Z540.1 w/data",0,"")</f>
        <v/>
      </c>
      <c r="AA528" s="1" t="e">
        <f aca="false">$Y528+$Q528+$Z528</f>
        <v>#VALUE!</v>
      </c>
      <c r="AB528" s="1" t="n">
        <f aca="false">$N528+$Q528</f>
        <v>0</v>
      </c>
      <c r="AC528" s="1" t="str">
        <f aca="false">IF($Y528="","",IF(AND($AA528&gt;=$R528,$AA528&lt;=$S528),"Pass","Fail"))</f>
        <v/>
      </c>
      <c r="AD528" s="1" t="str">
        <f aca="false">IF($Y528="","",IF($AA528&gt;$R528,"Pass","Fail"))</f>
        <v/>
      </c>
      <c r="AE528" s="1" t="str">
        <f aca="false">IF($Y528="","",IF($AA528&gt;=$R528,"Pass","Fail"))</f>
        <v/>
      </c>
      <c r="AF528" s="1" t="str">
        <f aca="false">IF($Y528="","",IF($AA528&lt;=$S528,"Pass","Fail"))</f>
        <v/>
      </c>
      <c r="AG528" s="1" t="str">
        <f aca="false">IF($Y528="","",IF($AA528&lt;$S528,"Pass","Fail"))</f>
        <v/>
      </c>
      <c r="AH528" s="23" t="str">
        <f aca="true">INDIRECT(CHOOSE(MATCH($T528,{"±","&gt;","≥","≤","&lt;"},0), "AC", "AD", "AE", "AF", "AG") &amp; ROW())</f>
        <v/>
      </c>
      <c r="AI528" s="56" t="str">
        <f aca="false">IF($X528="Not Significant","No Further Action Required",
IF($AH528="","",
IF(AND($AH528="Pass",$L528="0 - Passed "),"Analysis performed; no further action required.",
IF(AND($AH528="Fail",$L528="1 - Failed "),"Analysis performed; no further action required.",
IF(AND($AH528="Pass",$L528="2 - Limited In Use "),"Analysis performed; no further action required.",
IF(AND($AH528="Fail",$L528="3 - Adjusted "),"Analysis performed; no further action required.",
"Unit fails analysis; TSM determination required."))))))</f>
        <v/>
      </c>
      <c r="AJ528" s="58"/>
    </row>
    <row r="529" customFormat="false" ht="15" hidden="false" customHeight="false" outlineLevel="0" collapsed="false">
      <c r="A529" s="56"/>
      <c r="E529" s="57" t="str">
        <f aca="false">IF(AND($F529="",$G529=""),"",IF($G529="",$F529,HYPERLINK($G529,$F529)))</f>
        <v/>
      </c>
      <c r="H529" s="1" t="str">
        <f aca="false">IF($I529="","None Attached",IF(LEFT($I529,5)="https",HYPERLINK($I529,"Datasheet"),HYPERLINK(_xlfn.CONCAT("https://",$I529),"Datasheet")))</f>
        <v>None Attached</v>
      </c>
      <c r="M529" s="56"/>
      <c r="P529" s="58"/>
      <c r="Q529" s="1" t="n">
        <f aca="false">$M529-$N529</f>
        <v>0</v>
      </c>
      <c r="R529" s="56"/>
      <c r="T529" s="59" t="s">
        <v>15</v>
      </c>
      <c r="U529" s="1" t="n">
        <f aca="false">$S529-$R529</f>
        <v>0</v>
      </c>
      <c r="V529" s="1" t="n">
        <f aca="false">IF($T529="±",$Q529*2,$Q529)</f>
        <v>0</v>
      </c>
      <c r="W529" s="60" t="str">
        <f aca="false">IFERROR($U529/ABS($V529),"N/A")</f>
        <v>N/A</v>
      </c>
      <c r="X529" s="61" t="str">
        <f aca="false">IF(OR($W529="N/A",$R529="",$S529=""),"N/A",IF($W529&gt;=4,"Not Significant",IF($W529&gt;=2,"Semi-Significant","Significant")))</f>
        <v>N/A</v>
      </c>
      <c r="Z529" s="1" t="str">
        <f aca="false">IF($D529="Z540.1 w/data",0,"")</f>
        <v/>
      </c>
      <c r="AA529" s="1" t="e">
        <f aca="false">$Y529+$Q529+$Z529</f>
        <v>#VALUE!</v>
      </c>
      <c r="AB529" s="1" t="n">
        <f aca="false">$N529+$Q529</f>
        <v>0</v>
      </c>
      <c r="AC529" s="1" t="str">
        <f aca="false">IF($Y529="","",IF(AND($AA529&gt;=$R529,$AA529&lt;=$S529),"Pass","Fail"))</f>
        <v/>
      </c>
      <c r="AD529" s="1" t="str">
        <f aca="false">IF($Y529="","",IF($AA529&gt;$R529,"Pass","Fail"))</f>
        <v/>
      </c>
      <c r="AE529" s="1" t="str">
        <f aca="false">IF($Y529="","",IF($AA529&gt;=$R529,"Pass","Fail"))</f>
        <v/>
      </c>
      <c r="AF529" s="1" t="str">
        <f aca="false">IF($Y529="","",IF($AA529&lt;=$S529,"Pass","Fail"))</f>
        <v/>
      </c>
      <c r="AG529" s="1" t="str">
        <f aca="false">IF($Y529="","",IF($AA529&lt;$S529,"Pass","Fail"))</f>
        <v/>
      </c>
      <c r="AH529" s="23" t="str">
        <f aca="true">INDIRECT(CHOOSE(MATCH($T529,{"±","&gt;","≥","≤","&lt;"},0), "AC", "AD", "AE", "AF", "AG") &amp; ROW())</f>
        <v/>
      </c>
      <c r="AI529" s="56" t="str">
        <f aca="false">IF($X529="Not Significant","No Further Action Required",
IF($AH529="","",
IF(AND($AH529="Pass",$L529="0 - Passed "),"Analysis performed; no further action required.",
IF(AND($AH529="Fail",$L529="1 - Failed "),"Analysis performed; no further action required.",
IF(AND($AH529="Pass",$L529="2 - Limited In Use "),"Analysis performed; no further action required.",
IF(AND($AH529="Fail",$L529="3 - Adjusted "),"Analysis performed; no further action required.",
"Unit fails analysis; TSM determination required."))))))</f>
        <v/>
      </c>
      <c r="AJ529" s="58"/>
    </row>
    <row r="530" customFormat="false" ht="15" hidden="false" customHeight="false" outlineLevel="0" collapsed="false">
      <c r="A530" s="56"/>
      <c r="E530" s="57" t="str">
        <f aca="false">IF(AND($F530="",$G530=""),"",IF($G530="",$F530,HYPERLINK($G530,$F530)))</f>
        <v/>
      </c>
      <c r="H530" s="1" t="str">
        <f aca="false">IF($I530="","None Attached",IF(LEFT($I530,5)="https",HYPERLINK($I530,"Datasheet"),HYPERLINK(_xlfn.CONCAT("https://",$I530),"Datasheet")))</f>
        <v>None Attached</v>
      </c>
      <c r="M530" s="56"/>
      <c r="P530" s="58"/>
      <c r="Q530" s="1" t="n">
        <f aca="false">$M530-$N530</f>
        <v>0</v>
      </c>
      <c r="R530" s="56"/>
      <c r="T530" s="59" t="s">
        <v>15</v>
      </c>
      <c r="U530" s="1" t="n">
        <f aca="false">$S530-$R530</f>
        <v>0</v>
      </c>
      <c r="V530" s="1" t="n">
        <f aca="false">IF($T530="±",$Q530*2,$Q530)</f>
        <v>0</v>
      </c>
      <c r="W530" s="60" t="str">
        <f aca="false">IFERROR($U530/ABS($V530),"N/A")</f>
        <v>N/A</v>
      </c>
      <c r="X530" s="61" t="str">
        <f aca="false">IF(OR($W530="N/A",$R530="",$S530=""),"N/A",IF($W530&gt;=4,"Not Significant",IF($W530&gt;=2,"Semi-Significant","Significant")))</f>
        <v>N/A</v>
      </c>
      <c r="Z530" s="1" t="str">
        <f aca="false">IF($D530="Z540.1 w/data",0,"")</f>
        <v/>
      </c>
      <c r="AA530" s="1" t="e">
        <f aca="false">$Y530+$Q530+$Z530</f>
        <v>#VALUE!</v>
      </c>
      <c r="AB530" s="1" t="n">
        <f aca="false">$N530+$Q530</f>
        <v>0</v>
      </c>
      <c r="AC530" s="1" t="str">
        <f aca="false">IF($Y530="","",IF(AND($AA530&gt;=$R530,$AA530&lt;=$S530),"Pass","Fail"))</f>
        <v/>
      </c>
      <c r="AD530" s="1" t="str">
        <f aca="false">IF($Y530="","",IF($AA530&gt;$R530,"Pass","Fail"))</f>
        <v/>
      </c>
      <c r="AE530" s="1" t="str">
        <f aca="false">IF($Y530="","",IF($AA530&gt;=$R530,"Pass","Fail"))</f>
        <v/>
      </c>
      <c r="AF530" s="1" t="str">
        <f aca="false">IF($Y530="","",IF($AA530&lt;=$S530,"Pass","Fail"))</f>
        <v/>
      </c>
      <c r="AG530" s="1" t="str">
        <f aca="false">IF($Y530="","",IF($AA530&lt;$S530,"Pass","Fail"))</f>
        <v/>
      </c>
      <c r="AH530" s="23" t="str">
        <f aca="true">INDIRECT(CHOOSE(MATCH($T530,{"±","&gt;","≥","≤","&lt;"},0), "AC", "AD", "AE", "AF", "AG") &amp; ROW())</f>
        <v/>
      </c>
      <c r="AI530" s="56" t="str">
        <f aca="false">IF($X530="Not Significant","No Further Action Required",
IF($AH530="","",
IF(AND($AH530="Pass",$L530="0 - Passed "),"Analysis performed; no further action required.",
IF(AND($AH530="Fail",$L530="1 - Failed "),"Analysis performed; no further action required.",
IF(AND($AH530="Pass",$L530="2 - Limited In Use "),"Analysis performed; no further action required.",
IF(AND($AH530="Fail",$L530="3 - Adjusted "),"Analysis performed; no further action required.",
"Unit fails analysis; TSM determination required."))))))</f>
        <v/>
      </c>
      <c r="AJ530" s="58"/>
    </row>
    <row r="531" customFormat="false" ht="15" hidden="false" customHeight="false" outlineLevel="0" collapsed="false">
      <c r="A531" s="56"/>
      <c r="E531" s="57" t="str">
        <f aca="false">IF(AND($F531="",$G531=""),"",IF($G531="",$F531,HYPERLINK($G531,$F531)))</f>
        <v/>
      </c>
      <c r="H531" s="1" t="str">
        <f aca="false">IF($I531="","None Attached",IF(LEFT($I531,5)="https",HYPERLINK($I531,"Datasheet"),HYPERLINK(_xlfn.CONCAT("https://",$I531),"Datasheet")))</f>
        <v>None Attached</v>
      </c>
      <c r="M531" s="56"/>
      <c r="P531" s="58"/>
      <c r="Q531" s="1" t="n">
        <f aca="false">$M531-$N531</f>
        <v>0</v>
      </c>
      <c r="R531" s="56"/>
      <c r="T531" s="59" t="s">
        <v>15</v>
      </c>
      <c r="U531" s="1" t="n">
        <f aca="false">$S531-$R531</f>
        <v>0</v>
      </c>
      <c r="V531" s="1" t="n">
        <f aca="false">IF($T531="±",$Q531*2,$Q531)</f>
        <v>0</v>
      </c>
      <c r="W531" s="60" t="str">
        <f aca="false">IFERROR($U531/ABS($V531),"N/A")</f>
        <v>N/A</v>
      </c>
      <c r="X531" s="61" t="str">
        <f aca="false">IF(OR($W531="N/A",$R531="",$S531=""),"N/A",IF($W531&gt;=4,"Not Significant",IF($W531&gt;=2,"Semi-Significant","Significant")))</f>
        <v>N/A</v>
      </c>
      <c r="Z531" s="1" t="str">
        <f aca="false">IF($D531="Z540.1 w/data",0,"")</f>
        <v/>
      </c>
      <c r="AA531" s="1" t="e">
        <f aca="false">$Y531+$Q531+$Z531</f>
        <v>#VALUE!</v>
      </c>
      <c r="AB531" s="1" t="n">
        <f aca="false">$N531+$Q531</f>
        <v>0</v>
      </c>
      <c r="AC531" s="1" t="str">
        <f aca="false">IF($Y531="","",IF(AND($AA531&gt;=$R531,$AA531&lt;=$S531),"Pass","Fail"))</f>
        <v/>
      </c>
      <c r="AD531" s="1" t="str">
        <f aca="false">IF($Y531="","",IF($AA531&gt;$R531,"Pass","Fail"))</f>
        <v/>
      </c>
      <c r="AE531" s="1" t="str">
        <f aca="false">IF($Y531="","",IF($AA531&gt;=$R531,"Pass","Fail"))</f>
        <v/>
      </c>
      <c r="AF531" s="1" t="str">
        <f aca="false">IF($Y531="","",IF($AA531&lt;=$S531,"Pass","Fail"))</f>
        <v/>
      </c>
      <c r="AG531" s="1" t="str">
        <f aca="false">IF($Y531="","",IF($AA531&lt;$S531,"Pass","Fail"))</f>
        <v/>
      </c>
      <c r="AH531" s="23" t="str">
        <f aca="true">INDIRECT(CHOOSE(MATCH($T531,{"±","&gt;","≥","≤","&lt;"},0), "AC", "AD", "AE", "AF", "AG") &amp; ROW())</f>
        <v/>
      </c>
      <c r="AI531" s="56" t="str">
        <f aca="false">IF($X531="Not Significant","No Further Action Required",
IF($AH531="","",
IF(AND($AH531="Pass",$L531="0 - Passed "),"Analysis performed; no further action required.",
IF(AND($AH531="Fail",$L531="1 - Failed "),"Analysis performed; no further action required.",
IF(AND($AH531="Pass",$L531="2 - Limited In Use "),"Analysis performed; no further action required.",
IF(AND($AH531="Fail",$L531="3 - Adjusted "),"Analysis performed; no further action required.",
"Unit fails analysis; TSM determination required."))))))</f>
        <v/>
      </c>
      <c r="AJ531" s="58"/>
    </row>
    <row r="532" customFormat="false" ht="15" hidden="false" customHeight="false" outlineLevel="0" collapsed="false">
      <c r="A532" s="56"/>
      <c r="E532" s="57" t="str">
        <f aca="false">IF(AND($F532="",$G532=""),"",IF($G532="",$F532,HYPERLINK($G532,$F532)))</f>
        <v/>
      </c>
      <c r="H532" s="1" t="str">
        <f aca="false">IF($I532="","None Attached",IF(LEFT($I532,5)="https",HYPERLINK($I532,"Datasheet"),HYPERLINK(_xlfn.CONCAT("https://",$I532),"Datasheet")))</f>
        <v>None Attached</v>
      </c>
      <c r="M532" s="56"/>
      <c r="P532" s="58"/>
      <c r="Q532" s="1" t="n">
        <f aca="false">$M532-$N532</f>
        <v>0</v>
      </c>
      <c r="R532" s="56"/>
      <c r="T532" s="59" t="s">
        <v>15</v>
      </c>
      <c r="U532" s="1" t="n">
        <f aca="false">$S532-$R532</f>
        <v>0</v>
      </c>
      <c r="V532" s="1" t="n">
        <f aca="false">IF($T532="±",$Q532*2,$Q532)</f>
        <v>0</v>
      </c>
      <c r="W532" s="60" t="str">
        <f aca="false">IFERROR($U532/ABS($V532),"N/A")</f>
        <v>N/A</v>
      </c>
      <c r="X532" s="61" t="str">
        <f aca="false">IF(OR($W532="N/A",$R532="",$S532=""),"N/A",IF($W532&gt;=4,"Not Significant",IF($W532&gt;=2,"Semi-Significant","Significant")))</f>
        <v>N/A</v>
      </c>
      <c r="Z532" s="1" t="str">
        <f aca="false">IF($D532="Z540.1 w/data",0,"")</f>
        <v/>
      </c>
      <c r="AA532" s="1" t="e">
        <f aca="false">$Y532+$Q532+$Z532</f>
        <v>#VALUE!</v>
      </c>
      <c r="AB532" s="1" t="n">
        <f aca="false">$N532+$Q532</f>
        <v>0</v>
      </c>
      <c r="AC532" s="1" t="str">
        <f aca="false">IF($Y532="","",IF(AND($AA532&gt;=$R532,$AA532&lt;=$S532),"Pass","Fail"))</f>
        <v/>
      </c>
      <c r="AD532" s="1" t="str">
        <f aca="false">IF($Y532="","",IF($AA532&gt;$R532,"Pass","Fail"))</f>
        <v/>
      </c>
      <c r="AE532" s="1" t="str">
        <f aca="false">IF($Y532="","",IF($AA532&gt;=$R532,"Pass","Fail"))</f>
        <v/>
      </c>
      <c r="AF532" s="1" t="str">
        <f aca="false">IF($Y532="","",IF($AA532&lt;=$S532,"Pass","Fail"))</f>
        <v/>
      </c>
      <c r="AG532" s="1" t="str">
        <f aca="false">IF($Y532="","",IF($AA532&lt;$S532,"Pass","Fail"))</f>
        <v/>
      </c>
      <c r="AH532" s="23" t="str">
        <f aca="true">INDIRECT(CHOOSE(MATCH($T532,{"±","&gt;","≥","≤","&lt;"},0), "AC", "AD", "AE", "AF", "AG") &amp; ROW())</f>
        <v/>
      </c>
      <c r="AI532" s="56" t="str">
        <f aca="false">IF($X532="Not Significant","No Further Action Required",
IF($AH532="","",
IF(AND($AH532="Pass",$L532="0 - Passed "),"Analysis performed; no further action required.",
IF(AND($AH532="Fail",$L532="1 - Failed "),"Analysis performed; no further action required.",
IF(AND($AH532="Pass",$L532="2 - Limited In Use "),"Analysis performed; no further action required.",
IF(AND($AH532="Fail",$L532="3 - Adjusted "),"Analysis performed; no further action required.",
"Unit fails analysis; TSM determination required."))))))</f>
        <v/>
      </c>
      <c r="AJ532" s="58"/>
    </row>
    <row r="533" customFormat="false" ht="15" hidden="false" customHeight="false" outlineLevel="0" collapsed="false">
      <c r="A533" s="56"/>
      <c r="E533" s="57" t="str">
        <f aca="false">IF(AND($F533="",$G533=""),"",IF($G533="",$F533,HYPERLINK($G533,$F533)))</f>
        <v/>
      </c>
      <c r="H533" s="1" t="str">
        <f aca="false">IF($I533="","None Attached",IF(LEFT($I533,5)="https",HYPERLINK($I533,"Datasheet"),HYPERLINK(_xlfn.CONCAT("https://",$I533),"Datasheet")))</f>
        <v>None Attached</v>
      </c>
      <c r="M533" s="56"/>
      <c r="P533" s="58"/>
      <c r="Q533" s="1" t="n">
        <f aca="false">$M533-$N533</f>
        <v>0</v>
      </c>
      <c r="R533" s="56"/>
      <c r="T533" s="59" t="s">
        <v>15</v>
      </c>
      <c r="U533" s="1" t="n">
        <f aca="false">$S533-$R533</f>
        <v>0</v>
      </c>
      <c r="V533" s="1" t="n">
        <f aca="false">IF($T533="±",$Q533*2,$Q533)</f>
        <v>0</v>
      </c>
      <c r="W533" s="60" t="str">
        <f aca="false">IFERROR($U533/ABS($V533),"N/A")</f>
        <v>N/A</v>
      </c>
      <c r="X533" s="61" t="str">
        <f aca="false">IF(OR($W533="N/A",$R533="",$S533=""),"N/A",IF($W533&gt;=4,"Not Significant",IF($W533&gt;=2,"Semi-Significant","Significant")))</f>
        <v>N/A</v>
      </c>
      <c r="Z533" s="1" t="str">
        <f aca="false">IF($D533="Z540.1 w/data",0,"")</f>
        <v/>
      </c>
      <c r="AA533" s="1" t="e">
        <f aca="false">$Y533+$Q533+$Z533</f>
        <v>#VALUE!</v>
      </c>
      <c r="AB533" s="1" t="n">
        <f aca="false">$N533+$Q533</f>
        <v>0</v>
      </c>
      <c r="AC533" s="1" t="str">
        <f aca="false">IF($Y533="","",IF(AND($AA533&gt;=$R533,$AA533&lt;=$S533),"Pass","Fail"))</f>
        <v/>
      </c>
      <c r="AD533" s="1" t="str">
        <f aca="false">IF($Y533="","",IF($AA533&gt;$R533,"Pass","Fail"))</f>
        <v/>
      </c>
      <c r="AE533" s="1" t="str">
        <f aca="false">IF($Y533="","",IF($AA533&gt;=$R533,"Pass","Fail"))</f>
        <v/>
      </c>
      <c r="AF533" s="1" t="str">
        <f aca="false">IF($Y533="","",IF($AA533&lt;=$S533,"Pass","Fail"))</f>
        <v/>
      </c>
      <c r="AG533" s="1" t="str">
        <f aca="false">IF($Y533="","",IF($AA533&lt;$S533,"Pass","Fail"))</f>
        <v/>
      </c>
      <c r="AH533" s="23" t="str">
        <f aca="true">INDIRECT(CHOOSE(MATCH($T533,{"±","&gt;","≥","≤","&lt;"},0), "AC", "AD", "AE", "AF", "AG") &amp; ROW())</f>
        <v/>
      </c>
      <c r="AI533" s="56" t="str">
        <f aca="false">IF($X533="Not Significant","No Further Action Required",
IF($AH533="","",
IF(AND($AH533="Pass",$L533="0 - Passed "),"Analysis performed; no further action required.",
IF(AND($AH533="Fail",$L533="1 - Failed "),"Analysis performed; no further action required.",
IF(AND($AH533="Pass",$L533="2 - Limited In Use "),"Analysis performed; no further action required.",
IF(AND($AH533="Fail",$L533="3 - Adjusted "),"Analysis performed; no further action required.",
"Unit fails analysis; TSM determination required."))))))</f>
        <v/>
      </c>
      <c r="AJ533" s="58"/>
    </row>
    <row r="534" customFormat="false" ht="15" hidden="false" customHeight="false" outlineLevel="0" collapsed="false">
      <c r="A534" s="56"/>
      <c r="E534" s="57" t="str">
        <f aca="false">IF(AND($F534="",$G534=""),"",IF($G534="",$F534,HYPERLINK($G534,$F534)))</f>
        <v/>
      </c>
      <c r="H534" s="1" t="str">
        <f aca="false">IF($I534="","None Attached",IF(LEFT($I534,5)="https",HYPERLINK($I534,"Datasheet"),HYPERLINK(_xlfn.CONCAT("https://",$I534),"Datasheet")))</f>
        <v>None Attached</v>
      </c>
      <c r="M534" s="56"/>
      <c r="P534" s="58"/>
      <c r="Q534" s="1" t="n">
        <f aca="false">$M534-$N534</f>
        <v>0</v>
      </c>
      <c r="R534" s="56"/>
      <c r="T534" s="59" t="s">
        <v>15</v>
      </c>
      <c r="U534" s="1" t="n">
        <f aca="false">$S534-$R534</f>
        <v>0</v>
      </c>
      <c r="V534" s="1" t="n">
        <f aca="false">IF($T534="±",$Q534*2,$Q534)</f>
        <v>0</v>
      </c>
      <c r="W534" s="60" t="str">
        <f aca="false">IFERROR($U534/ABS($V534),"N/A")</f>
        <v>N/A</v>
      </c>
      <c r="X534" s="61" t="str">
        <f aca="false">IF(OR($W534="N/A",$R534="",$S534=""),"N/A",IF($W534&gt;=4,"Not Significant",IF($W534&gt;=2,"Semi-Significant","Significant")))</f>
        <v>N/A</v>
      </c>
      <c r="Z534" s="1" t="str">
        <f aca="false">IF($D534="Z540.1 w/data",0,"")</f>
        <v/>
      </c>
      <c r="AA534" s="1" t="e">
        <f aca="false">$Y534+$Q534+$Z534</f>
        <v>#VALUE!</v>
      </c>
      <c r="AB534" s="1" t="n">
        <f aca="false">$N534+$Q534</f>
        <v>0</v>
      </c>
      <c r="AC534" s="1" t="str">
        <f aca="false">IF($Y534="","",IF(AND($AA534&gt;=$R534,$AA534&lt;=$S534),"Pass","Fail"))</f>
        <v/>
      </c>
      <c r="AD534" s="1" t="str">
        <f aca="false">IF($Y534="","",IF($AA534&gt;$R534,"Pass","Fail"))</f>
        <v/>
      </c>
      <c r="AE534" s="1" t="str">
        <f aca="false">IF($Y534="","",IF($AA534&gt;=$R534,"Pass","Fail"))</f>
        <v/>
      </c>
      <c r="AF534" s="1" t="str">
        <f aca="false">IF($Y534="","",IF($AA534&lt;=$S534,"Pass","Fail"))</f>
        <v/>
      </c>
      <c r="AG534" s="1" t="str">
        <f aca="false">IF($Y534="","",IF($AA534&lt;$S534,"Pass","Fail"))</f>
        <v/>
      </c>
      <c r="AH534" s="23" t="str">
        <f aca="true">INDIRECT(CHOOSE(MATCH($T534,{"±","&gt;","≥","≤","&lt;"},0), "AC", "AD", "AE", "AF", "AG") &amp; ROW())</f>
        <v/>
      </c>
      <c r="AI534" s="56" t="str">
        <f aca="false">IF($X534="Not Significant","No Further Action Required",
IF($AH534="","",
IF(AND($AH534="Pass",$L534="0 - Passed "),"Analysis performed; no further action required.",
IF(AND($AH534="Fail",$L534="1 - Failed "),"Analysis performed; no further action required.",
IF(AND($AH534="Pass",$L534="2 - Limited In Use "),"Analysis performed; no further action required.",
IF(AND($AH534="Fail",$L534="3 - Adjusted "),"Analysis performed; no further action required.",
"Unit fails analysis; TSM determination required."))))))</f>
        <v/>
      </c>
      <c r="AJ534" s="58"/>
    </row>
    <row r="535" customFormat="false" ht="15" hidden="false" customHeight="false" outlineLevel="0" collapsed="false">
      <c r="A535" s="56"/>
      <c r="E535" s="57" t="str">
        <f aca="false">IF(AND($F535="",$G535=""),"",IF($G535="",$F535,HYPERLINK($G535,$F535)))</f>
        <v/>
      </c>
      <c r="H535" s="1" t="str">
        <f aca="false">IF($I535="","None Attached",IF(LEFT($I535,5)="https",HYPERLINK($I535,"Datasheet"),HYPERLINK(_xlfn.CONCAT("https://",$I535),"Datasheet")))</f>
        <v>None Attached</v>
      </c>
      <c r="M535" s="56"/>
      <c r="P535" s="58"/>
      <c r="Q535" s="1" t="n">
        <f aca="false">$M535-$N535</f>
        <v>0</v>
      </c>
      <c r="R535" s="56"/>
      <c r="T535" s="59" t="s">
        <v>15</v>
      </c>
      <c r="U535" s="1" t="n">
        <f aca="false">$S535-$R535</f>
        <v>0</v>
      </c>
      <c r="V535" s="1" t="n">
        <f aca="false">IF($T535="±",$Q535*2,$Q535)</f>
        <v>0</v>
      </c>
      <c r="W535" s="60" t="str">
        <f aca="false">IFERROR($U535/ABS($V535),"N/A")</f>
        <v>N/A</v>
      </c>
      <c r="X535" s="61" t="str">
        <f aca="false">IF(OR($W535="N/A",$R535="",$S535=""),"N/A",IF($W535&gt;=4,"Not Significant",IF($W535&gt;=2,"Semi-Significant","Significant")))</f>
        <v>N/A</v>
      </c>
      <c r="Z535" s="1" t="str">
        <f aca="false">IF($D535="Z540.1 w/data",0,"")</f>
        <v/>
      </c>
      <c r="AA535" s="1" t="e">
        <f aca="false">$Y535+$Q535+$Z535</f>
        <v>#VALUE!</v>
      </c>
      <c r="AB535" s="1" t="n">
        <f aca="false">$N535+$Q535</f>
        <v>0</v>
      </c>
      <c r="AC535" s="1" t="str">
        <f aca="false">IF($Y535="","",IF(AND($AA535&gt;=$R535,$AA535&lt;=$S535),"Pass","Fail"))</f>
        <v/>
      </c>
      <c r="AD535" s="1" t="str">
        <f aca="false">IF($Y535="","",IF($AA535&gt;$R535,"Pass","Fail"))</f>
        <v/>
      </c>
      <c r="AE535" s="1" t="str">
        <f aca="false">IF($Y535="","",IF($AA535&gt;=$R535,"Pass","Fail"))</f>
        <v/>
      </c>
      <c r="AF535" s="1" t="str">
        <f aca="false">IF($Y535="","",IF($AA535&lt;=$S535,"Pass","Fail"))</f>
        <v/>
      </c>
      <c r="AG535" s="1" t="str">
        <f aca="false">IF($Y535="","",IF($AA535&lt;$S535,"Pass","Fail"))</f>
        <v/>
      </c>
      <c r="AH535" s="23" t="str">
        <f aca="true">INDIRECT(CHOOSE(MATCH($T535,{"±","&gt;","≥","≤","&lt;"},0), "AC", "AD", "AE", "AF", "AG") &amp; ROW())</f>
        <v/>
      </c>
      <c r="AI535" s="56" t="str">
        <f aca="false">IF($X535="Not Significant","No Further Action Required",
IF($AH535="","",
IF(AND($AH535="Pass",$L535="0 - Passed "),"Analysis performed; no further action required.",
IF(AND($AH535="Fail",$L535="1 - Failed "),"Analysis performed; no further action required.",
IF(AND($AH535="Pass",$L535="2 - Limited In Use "),"Analysis performed; no further action required.",
IF(AND($AH535="Fail",$L535="3 - Adjusted "),"Analysis performed; no further action required.",
"Unit fails analysis; TSM determination required."))))))</f>
        <v/>
      </c>
      <c r="AJ535" s="58"/>
    </row>
    <row r="536" customFormat="false" ht="15" hidden="false" customHeight="false" outlineLevel="0" collapsed="false">
      <c r="A536" s="56"/>
      <c r="E536" s="57" t="str">
        <f aca="false">IF(AND($F536="",$G536=""),"",IF($G536="",$F536,HYPERLINK($G536,$F536)))</f>
        <v/>
      </c>
      <c r="H536" s="1" t="str">
        <f aca="false">IF($I536="","None Attached",IF(LEFT($I536,5)="https",HYPERLINK($I536,"Datasheet"),HYPERLINK(_xlfn.CONCAT("https://",$I536),"Datasheet")))</f>
        <v>None Attached</v>
      </c>
      <c r="M536" s="56"/>
      <c r="P536" s="58"/>
      <c r="Q536" s="1" t="n">
        <f aca="false">$M536-$N536</f>
        <v>0</v>
      </c>
      <c r="R536" s="56"/>
      <c r="T536" s="59" t="s">
        <v>15</v>
      </c>
      <c r="U536" s="1" t="n">
        <f aca="false">$S536-$R536</f>
        <v>0</v>
      </c>
      <c r="V536" s="1" t="n">
        <f aca="false">IF($T536="±",$Q536*2,$Q536)</f>
        <v>0</v>
      </c>
      <c r="W536" s="60" t="str">
        <f aca="false">IFERROR($U536/ABS($V536),"N/A")</f>
        <v>N/A</v>
      </c>
      <c r="X536" s="61" t="str">
        <f aca="false">IF(OR($W536="N/A",$R536="",$S536=""),"N/A",IF($W536&gt;=4,"Not Significant",IF($W536&gt;=2,"Semi-Significant","Significant")))</f>
        <v>N/A</v>
      </c>
      <c r="Z536" s="1" t="str">
        <f aca="false">IF($D536="Z540.1 w/data",0,"")</f>
        <v/>
      </c>
      <c r="AA536" s="1" t="e">
        <f aca="false">$Y536+$Q536+$Z536</f>
        <v>#VALUE!</v>
      </c>
      <c r="AB536" s="1" t="n">
        <f aca="false">$N536+$Q536</f>
        <v>0</v>
      </c>
      <c r="AC536" s="1" t="str">
        <f aca="false">IF($Y536="","",IF(AND($AA536&gt;=$R536,$AA536&lt;=$S536),"Pass","Fail"))</f>
        <v/>
      </c>
      <c r="AD536" s="1" t="str">
        <f aca="false">IF($Y536="","",IF($AA536&gt;$R536,"Pass","Fail"))</f>
        <v/>
      </c>
      <c r="AE536" s="1" t="str">
        <f aca="false">IF($Y536="","",IF($AA536&gt;=$R536,"Pass","Fail"))</f>
        <v/>
      </c>
      <c r="AF536" s="1" t="str">
        <f aca="false">IF($Y536="","",IF($AA536&lt;=$S536,"Pass","Fail"))</f>
        <v/>
      </c>
      <c r="AG536" s="1" t="str">
        <f aca="false">IF($Y536="","",IF($AA536&lt;$S536,"Pass","Fail"))</f>
        <v/>
      </c>
      <c r="AH536" s="23" t="str">
        <f aca="true">INDIRECT(CHOOSE(MATCH($T536,{"±","&gt;","≥","≤","&lt;"},0), "AC", "AD", "AE", "AF", "AG") &amp; ROW())</f>
        <v/>
      </c>
      <c r="AI536" s="56" t="str">
        <f aca="false">IF($X536="Not Significant","No Further Action Required",
IF($AH536="","",
IF(AND($AH536="Pass",$L536="0 - Passed "),"Analysis performed; no further action required.",
IF(AND($AH536="Fail",$L536="1 - Failed "),"Analysis performed; no further action required.",
IF(AND($AH536="Pass",$L536="2 - Limited In Use "),"Analysis performed; no further action required.",
IF(AND($AH536="Fail",$L536="3 - Adjusted "),"Analysis performed; no further action required.",
"Unit fails analysis; TSM determination required."))))))</f>
        <v/>
      </c>
      <c r="AJ536" s="58"/>
    </row>
    <row r="537" customFormat="false" ht="15" hidden="false" customHeight="false" outlineLevel="0" collapsed="false">
      <c r="A537" s="56"/>
      <c r="E537" s="57" t="str">
        <f aca="false">IF(AND($F537="",$G537=""),"",IF($G537="",$F537,HYPERLINK($G537,$F537)))</f>
        <v/>
      </c>
      <c r="H537" s="1" t="str">
        <f aca="false">IF($I537="","None Attached",IF(LEFT($I537,5)="https",HYPERLINK($I537,"Datasheet"),HYPERLINK(_xlfn.CONCAT("https://",$I537),"Datasheet")))</f>
        <v>None Attached</v>
      </c>
      <c r="M537" s="56"/>
      <c r="P537" s="58"/>
      <c r="Q537" s="1" t="n">
        <f aca="false">$M537-$N537</f>
        <v>0</v>
      </c>
      <c r="R537" s="56"/>
      <c r="T537" s="59" t="s">
        <v>15</v>
      </c>
      <c r="U537" s="1" t="n">
        <f aca="false">$S537-$R537</f>
        <v>0</v>
      </c>
      <c r="V537" s="1" t="n">
        <f aca="false">IF($T537="±",$Q537*2,$Q537)</f>
        <v>0</v>
      </c>
      <c r="W537" s="60" t="str">
        <f aca="false">IFERROR($U537/ABS($V537),"N/A")</f>
        <v>N/A</v>
      </c>
      <c r="X537" s="61" t="str">
        <f aca="false">IF(OR($W537="N/A",$R537="",$S537=""),"N/A",IF($W537&gt;=4,"Not Significant",IF($W537&gt;=2,"Semi-Significant","Significant")))</f>
        <v>N/A</v>
      </c>
      <c r="Z537" s="1" t="str">
        <f aca="false">IF($D537="Z540.1 w/data",0,"")</f>
        <v/>
      </c>
      <c r="AA537" s="1" t="e">
        <f aca="false">$Y537+$Q537+$Z537</f>
        <v>#VALUE!</v>
      </c>
      <c r="AB537" s="1" t="n">
        <f aca="false">$N537+$Q537</f>
        <v>0</v>
      </c>
      <c r="AC537" s="1" t="str">
        <f aca="false">IF($Y537="","",IF(AND($AA537&gt;=$R537,$AA537&lt;=$S537),"Pass","Fail"))</f>
        <v/>
      </c>
      <c r="AD537" s="1" t="str">
        <f aca="false">IF($Y537="","",IF($AA537&gt;$R537,"Pass","Fail"))</f>
        <v/>
      </c>
      <c r="AE537" s="1" t="str">
        <f aca="false">IF($Y537="","",IF($AA537&gt;=$R537,"Pass","Fail"))</f>
        <v/>
      </c>
      <c r="AF537" s="1" t="str">
        <f aca="false">IF($Y537="","",IF($AA537&lt;=$S537,"Pass","Fail"))</f>
        <v/>
      </c>
      <c r="AG537" s="1" t="str">
        <f aca="false">IF($Y537="","",IF($AA537&lt;$S537,"Pass","Fail"))</f>
        <v/>
      </c>
      <c r="AH537" s="23" t="str">
        <f aca="true">INDIRECT(CHOOSE(MATCH($T537,{"±","&gt;","≥","≤","&lt;"},0), "AC", "AD", "AE", "AF", "AG") &amp; ROW())</f>
        <v/>
      </c>
      <c r="AI537" s="56" t="str">
        <f aca="false">IF($X537="Not Significant","No Further Action Required",
IF($AH537="","",
IF(AND($AH537="Pass",$L537="0 - Passed "),"Analysis performed; no further action required.",
IF(AND($AH537="Fail",$L537="1 - Failed "),"Analysis performed; no further action required.",
IF(AND($AH537="Pass",$L537="2 - Limited In Use "),"Analysis performed; no further action required.",
IF(AND($AH537="Fail",$L537="3 - Adjusted "),"Analysis performed; no further action required.",
"Unit fails analysis; TSM determination required."))))))</f>
        <v/>
      </c>
      <c r="AJ537" s="58"/>
    </row>
    <row r="538" customFormat="false" ht="15" hidden="false" customHeight="false" outlineLevel="0" collapsed="false">
      <c r="A538" s="56"/>
      <c r="E538" s="57" t="str">
        <f aca="false">IF(AND($F538="",$G538=""),"",IF($G538="",$F538,HYPERLINK($G538,$F538)))</f>
        <v/>
      </c>
      <c r="H538" s="1" t="str">
        <f aca="false">IF($I538="","None Attached",IF(LEFT($I538,5)="https",HYPERLINK($I538,"Datasheet"),HYPERLINK(_xlfn.CONCAT("https://",$I538),"Datasheet")))</f>
        <v>None Attached</v>
      </c>
      <c r="M538" s="56"/>
      <c r="P538" s="58"/>
      <c r="Q538" s="1" t="n">
        <f aca="false">$M538-$N538</f>
        <v>0</v>
      </c>
      <c r="R538" s="56"/>
      <c r="T538" s="59" t="s">
        <v>15</v>
      </c>
      <c r="U538" s="1" t="n">
        <f aca="false">$S538-$R538</f>
        <v>0</v>
      </c>
      <c r="V538" s="1" t="n">
        <f aca="false">IF($T538="±",$Q538*2,$Q538)</f>
        <v>0</v>
      </c>
      <c r="W538" s="60" t="str">
        <f aca="false">IFERROR($U538/ABS($V538),"N/A")</f>
        <v>N/A</v>
      </c>
      <c r="X538" s="61" t="str">
        <f aca="false">IF(OR($W538="N/A",$R538="",$S538=""),"N/A",IF($W538&gt;=4,"Not Significant",IF($W538&gt;=2,"Semi-Significant","Significant")))</f>
        <v>N/A</v>
      </c>
      <c r="Z538" s="1" t="str">
        <f aca="false">IF($D538="Z540.1 w/data",0,"")</f>
        <v/>
      </c>
      <c r="AA538" s="1" t="e">
        <f aca="false">$Y538+$Q538+$Z538</f>
        <v>#VALUE!</v>
      </c>
      <c r="AB538" s="1" t="n">
        <f aca="false">$N538+$Q538</f>
        <v>0</v>
      </c>
      <c r="AC538" s="1" t="str">
        <f aca="false">IF($Y538="","",IF(AND($AA538&gt;=$R538,$AA538&lt;=$S538),"Pass","Fail"))</f>
        <v/>
      </c>
      <c r="AD538" s="1" t="str">
        <f aca="false">IF($Y538="","",IF($AA538&gt;$R538,"Pass","Fail"))</f>
        <v/>
      </c>
      <c r="AE538" s="1" t="str">
        <f aca="false">IF($Y538="","",IF($AA538&gt;=$R538,"Pass","Fail"))</f>
        <v/>
      </c>
      <c r="AF538" s="1" t="str">
        <f aca="false">IF($Y538="","",IF($AA538&lt;=$S538,"Pass","Fail"))</f>
        <v/>
      </c>
      <c r="AG538" s="1" t="str">
        <f aca="false">IF($Y538="","",IF($AA538&lt;$S538,"Pass","Fail"))</f>
        <v/>
      </c>
      <c r="AH538" s="23" t="str">
        <f aca="true">INDIRECT(CHOOSE(MATCH($T538,{"±","&gt;","≥","≤","&lt;"},0), "AC", "AD", "AE", "AF", "AG") &amp; ROW())</f>
        <v/>
      </c>
      <c r="AI538" s="56" t="str">
        <f aca="false">IF($X538="Not Significant","No Further Action Required",
IF($AH538="","",
IF(AND($AH538="Pass",$L538="0 - Passed "),"Analysis performed; no further action required.",
IF(AND($AH538="Fail",$L538="1 - Failed "),"Analysis performed; no further action required.",
IF(AND($AH538="Pass",$L538="2 - Limited In Use "),"Analysis performed; no further action required.",
IF(AND($AH538="Fail",$L538="3 - Adjusted "),"Analysis performed; no further action required.",
"Unit fails analysis; TSM determination required."))))))</f>
        <v/>
      </c>
      <c r="AJ538" s="58"/>
    </row>
    <row r="539" customFormat="false" ht="15" hidden="false" customHeight="false" outlineLevel="0" collapsed="false">
      <c r="A539" s="56"/>
      <c r="E539" s="57" t="str">
        <f aca="false">IF(AND($F539="",$G539=""),"",IF($G539="",$F539,HYPERLINK($G539,$F539)))</f>
        <v/>
      </c>
      <c r="H539" s="1" t="str">
        <f aca="false">IF($I539="","None Attached",IF(LEFT($I539,5)="https",HYPERLINK($I539,"Datasheet"),HYPERLINK(_xlfn.CONCAT("https://",$I539),"Datasheet")))</f>
        <v>None Attached</v>
      </c>
      <c r="M539" s="56"/>
      <c r="P539" s="58"/>
      <c r="Q539" s="1" t="n">
        <f aca="false">$M539-$N539</f>
        <v>0</v>
      </c>
      <c r="R539" s="56"/>
      <c r="T539" s="59" t="s">
        <v>15</v>
      </c>
      <c r="U539" s="1" t="n">
        <f aca="false">$S539-$R539</f>
        <v>0</v>
      </c>
      <c r="V539" s="1" t="n">
        <f aca="false">IF($T539="±",$Q539*2,$Q539)</f>
        <v>0</v>
      </c>
      <c r="W539" s="60" t="str">
        <f aca="false">IFERROR($U539/ABS($V539),"N/A")</f>
        <v>N/A</v>
      </c>
      <c r="X539" s="61" t="str">
        <f aca="false">IF(OR($W539="N/A",$R539="",$S539=""),"N/A",IF($W539&gt;=4,"Not Significant",IF($W539&gt;=2,"Semi-Significant","Significant")))</f>
        <v>N/A</v>
      </c>
      <c r="Z539" s="1" t="str">
        <f aca="false">IF($D539="Z540.1 w/data",0,"")</f>
        <v/>
      </c>
      <c r="AA539" s="1" t="e">
        <f aca="false">$Y539+$Q539+$Z539</f>
        <v>#VALUE!</v>
      </c>
      <c r="AB539" s="1" t="n">
        <f aca="false">$N539+$Q539</f>
        <v>0</v>
      </c>
      <c r="AC539" s="1" t="str">
        <f aca="false">IF($Y539="","",IF(AND($AA539&gt;=$R539,$AA539&lt;=$S539),"Pass","Fail"))</f>
        <v/>
      </c>
      <c r="AD539" s="1" t="str">
        <f aca="false">IF($Y539="","",IF($AA539&gt;$R539,"Pass","Fail"))</f>
        <v/>
      </c>
      <c r="AE539" s="1" t="str">
        <f aca="false">IF($Y539="","",IF($AA539&gt;=$R539,"Pass","Fail"))</f>
        <v/>
      </c>
      <c r="AF539" s="1" t="str">
        <f aca="false">IF($Y539="","",IF($AA539&lt;=$S539,"Pass","Fail"))</f>
        <v/>
      </c>
      <c r="AG539" s="1" t="str">
        <f aca="false">IF($Y539="","",IF($AA539&lt;$S539,"Pass","Fail"))</f>
        <v/>
      </c>
      <c r="AH539" s="23" t="str">
        <f aca="true">INDIRECT(CHOOSE(MATCH($T539,{"±","&gt;","≥","≤","&lt;"},0), "AC", "AD", "AE", "AF", "AG") &amp; ROW())</f>
        <v/>
      </c>
      <c r="AI539" s="56" t="str">
        <f aca="false">IF($X539="Not Significant","No Further Action Required",
IF($AH539="","",
IF(AND($AH539="Pass",$L539="0 - Passed "),"Analysis performed; no further action required.",
IF(AND($AH539="Fail",$L539="1 - Failed "),"Analysis performed; no further action required.",
IF(AND($AH539="Pass",$L539="2 - Limited In Use "),"Analysis performed; no further action required.",
IF(AND($AH539="Fail",$L539="3 - Adjusted "),"Analysis performed; no further action required.",
"Unit fails analysis; TSM determination required."))))))</f>
        <v/>
      </c>
      <c r="AJ539" s="58"/>
    </row>
    <row r="540" customFormat="false" ht="15" hidden="false" customHeight="false" outlineLevel="0" collapsed="false">
      <c r="A540" s="56"/>
      <c r="E540" s="57" t="str">
        <f aca="false">IF(AND($F540="",$G540=""),"",IF($G540="",$F540,HYPERLINK($G540,$F540)))</f>
        <v/>
      </c>
      <c r="H540" s="1" t="str">
        <f aca="false">IF($I540="","None Attached",IF(LEFT($I540,5)="https",HYPERLINK($I540,"Datasheet"),HYPERLINK(_xlfn.CONCAT("https://",$I540),"Datasheet")))</f>
        <v>None Attached</v>
      </c>
      <c r="M540" s="56"/>
      <c r="P540" s="58"/>
      <c r="Q540" s="1" t="n">
        <f aca="false">$M540-$N540</f>
        <v>0</v>
      </c>
      <c r="R540" s="56"/>
      <c r="T540" s="59" t="s">
        <v>15</v>
      </c>
      <c r="U540" s="1" t="n">
        <f aca="false">$S540-$R540</f>
        <v>0</v>
      </c>
      <c r="V540" s="1" t="n">
        <f aca="false">IF($T540="±",$Q540*2,$Q540)</f>
        <v>0</v>
      </c>
      <c r="W540" s="60" t="str">
        <f aca="false">IFERROR($U540/ABS($V540),"N/A")</f>
        <v>N/A</v>
      </c>
      <c r="X540" s="61" t="str">
        <f aca="false">IF(OR($W540="N/A",$R540="",$S540=""),"N/A",IF($W540&gt;=4,"Not Significant",IF($W540&gt;=2,"Semi-Significant","Significant")))</f>
        <v>N/A</v>
      </c>
      <c r="Z540" s="1" t="str">
        <f aca="false">IF($D540="Z540.1 w/data",0,"")</f>
        <v/>
      </c>
      <c r="AA540" s="1" t="e">
        <f aca="false">$Y540+$Q540+$Z540</f>
        <v>#VALUE!</v>
      </c>
      <c r="AB540" s="1" t="n">
        <f aca="false">$N540+$Q540</f>
        <v>0</v>
      </c>
      <c r="AC540" s="1" t="str">
        <f aca="false">IF($Y540="","",IF(AND($AA540&gt;=$R540,$AA540&lt;=$S540),"Pass","Fail"))</f>
        <v/>
      </c>
      <c r="AD540" s="1" t="str">
        <f aca="false">IF($Y540="","",IF($AA540&gt;$R540,"Pass","Fail"))</f>
        <v/>
      </c>
      <c r="AE540" s="1" t="str">
        <f aca="false">IF($Y540="","",IF($AA540&gt;=$R540,"Pass","Fail"))</f>
        <v/>
      </c>
      <c r="AF540" s="1" t="str">
        <f aca="false">IF($Y540="","",IF($AA540&lt;=$S540,"Pass","Fail"))</f>
        <v/>
      </c>
      <c r="AG540" s="1" t="str">
        <f aca="false">IF($Y540="","",IF($AA540&lt;$S540,"Pass","Fail"))</f>
        <v/>
      </c>
      <c r="AH540" s="23" t="str">
        <f aca="true">INDIRECT(CHOOSE(MATCH($T540,{"±","&gt;","≥","≤","&lt;"},0), "AC", "AD", "AE", "AF", "AG") &amp; ROW())</f>
        <v/>
      </c>
      <c r="AI540" s="56" t="str">
        <f aca="false">IF($X540="Not Significant","No Further Action Required",
IF($AH540="","",
IF(AND($AH540="Pass",$L540="0 - Passed "),"Analysis performed; no further action required.",
IF(AND($AH540="Fail",$L540="1 - Failed "),"Analysis performed; no further action required.",
IF(AND($AH540="Pass",$L540="2 - Limited In Use "),"Analysis performed; no further action required.",
IF(AND($AH540="Fail",$L540="3 - Adjusted "),"Analysis performed; no further action required.",
"Unit fails analysis; TSM determination required."))))))</f>
        <v/>
      </c>
      <c r="AJ540" s="58"/>
    </row>
    <row r="541" customFormat="false" ht="15" hidden="false" customHeight="false" outlineLevel="0" collapsed="false">
      <c r="A541" s="56"/>
      <c r="E541" s="57" t="str">
        <f aca="false">IF(AND($F541="",$G541=""),"",IF($G541="",$F541,HYPERLINK($G541,$F541)))</f>
        <v/>
      </c>
      <c r="H541" s="1" t="str">
        <f aca="false">IF($I541="","None Attached",IF(LEFT($I541,5)="https",HYPERLINK($I541,"Datasheet"),HYPERLINK(_xlfn.CONCAT("https://",$I541),"Datasheet")))</f>
        <v>None Attached</v>
      </c>
      <c r="M541" s="56"/>
      <c r="P541" s="58"/>
      <c r="Q541" s="1" t="n">
        <f aca="false">$M541-$N541</f>
        <v>0</v>
      </c>
      <c r="R541" s="56"/>
      <c r="T541" s="59" t="s">
        <v>15</v>
      </c>
      <c r="U541" s="1" t="n">
        <f aca="false">$S541-$R541</f>
        <v>0</v>
      </c>
      <c r="V541" s="1" t="n">
        <f aca="false">IF($T541="±",$Q541*2,$Q541)</f>
        <v>0</v>
      </c>
      <c r="W541" s="60" t="str">
        <f aca="false">IFERROR($U541/ABS($V541),"N/A")</f>
        <v>N/A</v>
      </c>
      <c r="X541" s="61" t="str">
        <f aca="false">IF(OR($W541="N/A",$R541="",$S541=""),"N/A",IF($W541&gt;=4,"Not Significant",IF($W541&gt;=2,"Semi-Significant","Significant")))</f>
        <v>N/A</v>
      </c>
      <c r="Z541" s="1" t="str">
        <f aca="false">IF($D541="Z540.1 w/data",0,"")</f>
        <v/>
      </c>
      <c r="AA541" s="1" t="e">
        <f aca="false">$Y541+$Q541+$Z541</f>
        <v>#VALUE!</v>
      </c>
      <c r="AB541" s="1" t="n">
        <f aca="false">$N541+$Q541</f>
        <v>0</v>
      </c>
      <c r="AC541" s="1" t="str">
        <f aca="false">IF($Y541="","",IF(AND($AA541&gt;=$R541,$AA541&lt;=$S541),"Pass","Fail"))</f>
        <v/>
      </c>
      <c r="AD541" s="1" t="str">
        <f aca="false">IF($Y541="","",IF($AA541&gt;$R541,"Pass","Fail"))</f>
        <v/>
      </c>
      <c r="AE541" s="1" t="str">
        <f aca="false">IF($Y541="","",IF($AA541&gt;=$R541,"Pass","Fail"))</f>
        <v/>
      </c>
      <c r="AF541" s="1" t="str">
        <f aca="false">IF($Y541="","",IF($AA541&lt;=$S541,"Pass","Fail"))</f>
        <v/>
      </c>
      <c r="AG541" s="1" t="str">
        <f aca="false">IF($Y541="","",IF($AA541&lt;$S541,"Pass","Fail"))</f>
        <v/>
      </c>
      <c r="AH541" s="23" t="str">
        <f aca="true">INDIRECT(CHOOSE(MATCH($T541,{"±","&gt;","≥","≤","&lt;"},0), "AC", "AD", "AE", "AF", "AG") &amp; ROW())</f>
        <v/>
      </c>
      <c r="AI541" s="56" t="str">
        <f aca="false">IF($X541="Not Significant","No Further Action Required",
IF($AH541="","",
IF(AND($AH541="Pass",$L541="0 - Passed "),"Analysis performed; no further action required.",
IF(AND($AH541="Fail",$L541="1 - Failed "),"Analysis performed; no further action required.",
IF(AND($AH541="Pass",$L541="2 - Limited In Use "),"Analysis performed; no further action required.",
IF(AND($AH541="Fail",$L541="3 - Adjusted "),"Analysis performed; no further action required.",
"Unit fails analysis; TSM determination required."))))))</f>
        <v/>
      </c>
      <c r="AJ541" s="58"/>
    </row>
    <row r="542" customFormat="false" ht="15" hidden="false" customHeight="false" outlineLevel="0" collapsed="false">
      <c r="A542" s="56"/>
      <c r="E542" s="57" t="str">
        <f aca="false">IF(AND($F542="",$G542=""),"",IF($G542="",$F542,HYPERLINK($G542,$F542)))</f>
        <v/>
      </c>
      <c r="H542" s="1" t="str">
        <f aca="false">IF($I542="","None Attached",IF(LEFT($I542,5)="https",HYPERLINK($I542,"Datasheet"),HYPERLINK(_xlfn.CONCAT("https://",$I542),"Datasheet")))</f>
        <v>None Attached</v>
      </c>
      <c r="M542" s="56"/>
      <c r="P542" s="58"/>
      <c r="Q542" s="1" t="n">
        <f aca="false">$M542-$N542</f>
        <v>0</v>
      </c>
      <c r="R542" s="56"/>
      <c r="T542" s="59" t="s">
        <v>15</v>
      </c>
      <c r="U542" s="1" t="n">
        <f aca="false">$S542-$R542</f>
        <v>0</v>
      </c>
      <c r="V542" s="1" t="n">
        <f aca="false">IF($T542="±",$Q542*2,$Q542)</f>
        <v>0</v>
      </c>
      <c r="W542" s="60" t="str">
        <f aca="false">IFERROR($U542/ABS($V542),"N/A")</f>
        <v>N/A</v>
      </c>
      <c r="X542" s="61" t="str">
        <f aca="false">IF(OR($W542="N/A",$R542="",$S542=""),"N/A",IF($W542&gt;=4,"Not Significant",IF($W542&gt;=2,"Semi-Significant","Significant")))</f>
        <v>N/A</v>
      </c>
      <c r="Z542" s="1" t="str">
        <f aca="false">IF($D542="Z540.1 w/data",0,"")</f>
        <v/>
      </c>
      <c r="AA542" s="1" t="e">
        <f aca="false">$Y542+$Q542+$Z542</f>
        <v>#VALUE!</v>
      </c>
      <c r="AB542" s="1" t="n">
        <f aca="false">$N542+$Q542</f>
        <v>0</v>
      </c>
      <c r="AC542" s="1" t="str">
        <f aca="false">IF($Y542="","",IF(AND($AA542&gt;=$R542,$AA542&lt;=$S542),"Pass","Fail"))</f>
        <v/>
      </c>
      <c r="AD542" s="1" t="str">
        <f aca="false">IF($Y542="","",IF($AA542&gt;$R542,"Pass","Fail"))</f>
        <v/>
      </c>
      <c r="AE542" s="1" t="str">
        <f aca="false">IF($Y542="","",IF($AA542&gt;=$R542,"Pass","Fail"))</f>
        <v/>
      </c>
      <c r="AF542" s="1" t="str">
        <f aca="false">IF($Y542="","",IF($AA542&lt;=$S542,"Pass","Fail"))</f>
        <v/>
      </c>
      <c r="AG542" s="1" t="str">
        <f aca="false">IF($Y542="","",IF($AA542&lt;$S542,"Pass","Fail"))</f>
        <v/>
      </c>
      <c r="AH542" s="23" t="str">
        <f aca="true">INDIRECT(CHOOSE(MATCH($T542,{"±","&gt;","≥","≤","&lt;"},0), "AC", "AD", "AE", "AF", "AG") &amp; ROW())</f>
        <v/>
      </c>
      <c r="AI542" s="56" t="str">
        <f aca="false">IF($X542="Not Significant","No Further Action Required",
IF($AH542="","",
IF(AND($AH542="Pass",$L542="0 - Passed "),"Analysis performed; no further action required.",
IF(AND($AH542="Fail",$L542="1 - Failed "),"Analysis performed; no further action required.",
IF(AND($AH542="Pass",$L542="2 - Limited In Use "),"Analysis performed; no further action required.",
IF(AND($AH542="Fail",$L542="3 - Adjusted "),"Analysis performed; no further action required.",
"Unit fails analysis; TSM determination required."))))))</f>
        <v/>
      </c>
      <c r="AJ542" s="58"/>
    </row>
    <row r="543" customFormat="false" ht="15" hidden="false" customHeight="false" outlineLevel="0" collapsed="false">
      <c r="A543" s="56"/>
      <c r="E543" s="57" t="str">
        <f aca="false">IF(AND($F543="",$G543=""),"",IF($G543="",$F543,HYPERLINK($G543,$F543)))</f>
        <v/>
      </c>
      <c r="H543" s="1" t="str">
        <f aca="false">IF($I543="","None Attached",IF(LEFT($I543,5)="https",HYPERLINK($I543,"Datasheet"),HYPERLINK(_xlfn.CONCAT("https://",$I543),"Datasheet")))</f>
        <v>None Attached</v>
      </c>
      <c r="M543" s="56"/>
      <c r="P543" s="58"/>
      <c r="Q543" s="1" t="n">
        <f aca="false">$M543-$N543</f>
        <v>0</v>
      </c>
      <c r="R543" s="56"/>
      <c r="T543" s="59" t="s">
        <v>15</v>
      </c>
      <c r="U543" s="1" t="n">
        <f aca="false">$S543-$R543</f>
        <v>0</v>
      </c>
      <c r="V543" s="1" t="n">
        <f aca="false">IF($T543="±",$Q543*2,$Q543)</f>
        <v>0</v>
      </c>
      <c r="W543" s="60" t="str">
        <f aca="false">IFERROR($U543/ABS($V543),"N/A")</f>
        <v>N/A</v>
      </c>
      <c r="X543" s="61" t="str">
        <f aca="false">IF(OR($W543="N/A",$R543="",$S543=""),"N/A",IF($W543&gt;=4,"Not Significant",IF($W543&gt;=2,"Semi-Significant","Significant")))</f>
        <v>N/A</v>
      </c>
      <c r="Z543" s="1" t="str">
        <f aca="false">IF($D543="Z540.1 w/data",0,"")</f>
        <v/>
      </c>
      <c r="AA543" s="1" t="e">
        <f aca="false">$Y543+$Q543+$Z543</f>
        <v>#VALUE!</v>
      </c>
      <c r="AB543" s="1" t="n">
        <f aca="false">$N543+$Q543</f>
        <v>0</v>
      </c>
      <c r="AC543" s="1" t="str">
        <f aca="false">IF($Y543="","",IF(AND($AA543&gt;=$R543,$AA543&lt;=$S543),"Pass","Fail"))</f>
        <v/>
      </c>
      <c r="AD543" s="1" t="str">
        <f aca="false">IF($Y543="","",IF($AA543&gt;$R543,"Pass","Fail"))</f>
        <v/>
      </c>
      <c r="AE543" s="1" t="str">
        <f aca="false">IF($Y543="","",IF($AA543&gt;=$R543,"Pass","Fail"))</f>
        <v/>
      </c>
      <c r="AF543" s="1" t="str">
        <f aca="false">IF($Y543="","",IF($AA543&lt;=$S543,"Pass","Fail"))</f>
        <v/>
      </c>
      <c r="AG543" s="1" t="str">
        <f aca="false">IF($Y543="","",IF($AA543&lt;$S543,"Pass","Fail"))</f>
        <v/>
      </c>
      <c r="AH543" s="23" t="str">
        <f aca="true">INDIRECT(CHOOSE(MATCH($T543,{"±","&gt;","≥","≤","&lt;"},0), "AC", "AD", "AE", "AF", "AG") &amp; ROW())</f>
        <v/>
      </c>
      <c r="AI543" s="56" t="str">
        <f aca="false">IF($X543="Not Significant","No Further Action Required",
IF($AH543="","",
IF(AND($AH543="Pass",$L543="0 - Passed "),"Analysis performed; no further action required.",
IF(AND($AH543="Fail",$L543="1 - Failed "),"Analysis performed; no further action required.",
IF(AND($AH543="Pass",$L543="2 - Limited In Use "),"Analysis performed; no further action required.",
IF(AND($AH543="Fail",$L543="3 - Adjusted "),"Analysis performed; no further action required.",
"Unit fails analysis; TSM determination required."))))))</f>
        <v/>
      </c>
      <c r="AJ543" s="58"/>
    </row>
    <row r="544" customFormat="false" ht="15" hidden="false" customHeight="false" outlineLevel="0" collapsed="false">
      <c r="A544" s="56"/>
      <c r="E544" s="57" t="str">
        <f aca="false">IF(AND($F544="",$G544=""),"",IF($G544="",$F544,HYPERLINK($G544,$F544)))</f>
        <v/>
      </c>
      <c r="H544" s="1" t="str">
        <f aca="false">IF($I544="","None Attached",IF(LEFT($I544,5)="https",HYPERLINK($I544,"Datasheet"),HYPERLINK(_xlfn.CONCAT("https://",$I544),"Datasheet")))</f>
        <v>None Attached</v>
      </c>
      <c r="M544" s="56"/>
      <c r="P544" s="58"/>
      <c r="Q544" s="1" t="n">
        <f aca="false">$M544-$N544</f>
        <v>0</v>
      </c>
      <c r="R544" s="56"/>
      <c r="T544" s="59" t="s">
        <v>15</v>
      </c>
      <c r="U544" s="1" t="n">
        <f aca="false">$S544-$R544</f>
        <v>0</v>
      </c>
      <c r="V544" s="1" t="n">
        <f aca="false">IF($T544="±",$Q544*2,$Q544)</f>
        <v>0</v>
      </c>
      <c r="W544" s="60" t="str">
        <f aca="false">IFERROR($U544/ABS($V544),"N/A")</f>
        <v>N/A</v>
      </c>
      <c r="X544" s="61" t="str">
        <f aca="false">IF(OR($W544="N/A",$R544="",$S544=""),"N/A",IF($W544&gt;=4,"Not Significant",IF($W544&gt;=2,"Semi-Significant","Significant")))</f>
        <v>N/A</v>
      </c>
      <c r="Z544" s="1" t="str">
        <f aca="false">IF($D544="Z540.1 w/data",0,"")</f>
        <v/>
      </c>
      <c r="AA544" s="1" t="e">
        <f aca="false">$Y544+$Q544+$Z544</f>
        <v>#VALUE!</v>
      </c>
      <c r="AB544" s="1" t="n">
        <f aca="false">$N544+$Q544</f>
        <v>0</v>
      </c>
      <c r="AC544" s="1" t="str">
        <f aca="false">IF($Y544="","",IF(AND($AA544&gt;=$R544,$AA544&lt;=$S544),"Pass","Fail"))</f>
        <v/>
      </c>
      <c r="AD544" s="1" t="str">
        <f aca="false">IF($Y544="","",IF($AA544&gt;$R544,"Pass","Fail"))</f>
        <v/>
      </c>
      <c r="AE544" s="1" t="str">
        <f aca="false">IF($Y544="","",IF($AA544&gt;=$R544,"Pass","Fail"))</f>
        <v/>
      </c>
      <c r="AF544" s="1" t="str">
        <f aca="false">IF($Y544="","",IF($AA544&lt;=$S544,"Pass","Fail"))</f>
        <v/>
      </c>
      <c r="AG544" s="1" t="str">
        <f aca="false">IF($Y544="","",IF($AA544&lt;$S544,"Pass","Fail"))</f>
        <v/>
      </c>
      <c r="AH544" s="23" t="str">
        <f aca="true">INDIRECT(CHOOSE(MATCH($T544,{"±","&gt;","≥","≤","&lt;"},0), "AC", "AD", "AE", "AF", "AG") &amp; ROW())</f>
        <v/>
      </c>
      <c r="AI544" s="56" t="str">
        <f aca="false">IF($X544="Not Significant","No Further Action Required",
IF($AH544="","",
IF(AND($AH544="Pass",$L544="0 - Passed "),"Analysis performed; no further action required.",
IF(AND($AH544="Fail",$L544="1 - Failed "),"Analysis performed; no further action required.",
IF(AND($AH544="Pass",$L544="2 - Limited In Use "),"Analysis performed; no further action required.",
IF(AND($AH544="Fail",$L544="3 - Adjusted "),"Analysis performed; no further action required.",
"Unit fails analysis; TSM determination required."))))))</f>
        <v/>
      </c>
      <c r="AJ544" s="58"/>
    </row>
    <row r="545" customFormat="false" ht="15" hidden="false" customHeight="false" outlineLevel="0" collapsed="false">
      <c r="A545" s="56"/>
      <c r="E545" s="57" t="str">
        <f aca="false">IF(AND($F545="",$G545=""),"",IF($G545="",$F545,HYPERLINK($G545,$F545)))</f>
        <v/>
      </c>
      <c r="H545" s="1" t="str">
        <f aca="false">IF($I545="","None Attached",IF(LEFT($I545,5)="https",HYPERLINK($I545,"Datasheet"),HYPERLINK(_xlfn.CONCAT("https://",$I545),"Datasheet")))</f>
        <v>None Attached</v>
      </c>
      <c r="M545" s="56"/>
      <c r="P545" s="58"/>
      <c r="Q545" s="1" t="n">
        <f aca="false">$M545-$N545</f>
        <v>0</v>
      </c>
      <c r="R545" s="56"/>
      <c r="T545" s="59" t="s">
        <v>15</v>
      </c>
      <c r="U545" s="1" t="n">
        <f aca="false">$S545-$R545</f>
        <v>0</v>
      </c>
      <c r="V545" s="1" t="n">
        <f aca="false">IF($T545="±",$Q545*2,$Q545)</f>
        <v>0</v>
      </c>
      <c r="W545" s="60" t="str">
        <f aca="false">IFERROR($U545/ABS($V545),"N/A")</f>
        <v>N/A</v>
      </c>
      <c r="X545" s="61" t="str">
        <f aca="false">IF(OR($W545="N/A",$R545="",$S545=""),"N/A",IF($W545&gt;=4,"Not Significant",IF($W545&gt;=2,"Semi-Significant","Significant")))</f>
        <v>N/A</v>
      </c>
      <c r="Z545" s="1" t="str">
        <f aca="false">IF($D545="Z540.1 w/data",0,"")</f>
        <v/>
      </c>
      <c r="AA545" s="1" t="e">
        <f aca="false">$Y545+$Q545+$Z545</f>
        <v>#VALUE!</v>
      </c>
      <c r="AB545" s="1" t="n">
        <f aca="false">$N545+$Q545</f>
        <v>0</v>
      </c>
      <c r="AC545" s="1" t="str">
        <f aca="false">IF($Y545="","",IF(AND($AA545&gt;=$R545,$AA545&lt;=$S545),"Pass","Fail"))</f>
        <v/>
      </c>
      <c r="AD545" s="1" t="str">
        <f aca="false">IF($Y545="","",IF($AA545&gt;$R545,"Pass","Fail"))</f>
        <v/>
      </c>
      <c r="AE545" s="1" t="str">
        <f aca="false">IF($Y545="","",IF($AA545&gt;=$R545,"Pass","Fail"))</f>
        <v/>
      </c>
      <c r="AF545" s="1" t="str">
        <f aca="false">IF($Y545="","",IF($AA545&lt;=$S545,"Pass","Fail"))</f>
        <v/>
      </c>
      <c r="AG545" s="1" t="str">
        <f aca="false">IF($Y545="","",IF($AA545&lt;$S545,"Pass","Fail"))</f>
        <v/>
      </c>
      <c r="AH545" s="23" t="str">
        <f aca="true">INDIRECT(CHOOSE(MATCH($T545,{"±","&gt;","≥","≤","&lt;"},0), "AC", "AD", "AE", "AF", "AG") &amp; ROW())</f>
        <v/>
      </c>
      <c r="AI545" s="56" t="str">
        <f aca="false">IF($X545="Not Significant","No Further Action Required",
IF($AH545="","",
IF(AND($AH545="Pass",$L545="0 - Passed "),"Analysis performed; no further action required.",
IF(AND($AH545="Fail",$L545="1 - Failed "),"Analysis performed; no further action required.",
IF(AND($AH545="Pass",$L545="2 - Limited In Use "),"Analysis performed; no further action required.",
IF(AND($AH545="Fail",$L545="3 - Adjusted "),"Analysis performed; no further action required.",
"Unit fails analysis; TSM determination required."))))))</f>
        <v/>
      </c>
      <c r="AJ545" s="58"/>
    </row>
    <row r="546" customFormat="false" ht="15" hidden="false" customHeight="false" outlineLevel="0" collapsed="false">
      <c r="A546" s="56"/>
      <c r="E546" s="57" t="str">
        <f aca="false">IF(AND($F546="",$G546=""),"",IF($G546="",$F546,HYPERLINK($G546,$F546)))</f>
        <v/>
      </c>
      <c r="H546" s="1" t="str">
        <f aca="false">IF($I546="","None Attached",IF(LEFT($I546,5)="https",HYPERLINK($I546,"Datasheet"),HYPERLINK(_xlfn.CONCAT("https://",$I546),"Datasheet")))</f>
        <v>None Attached</v>
      </c>
      <c r="M546" s="56"/>
      <c r="P546" s="58"/>
      <c r="Q546" s="1" t="n">
        <f aca="false">$M546-$N546</f>
        <v>0</v>
      </c>
      <c r="R546" s="56"/>
      <c r="T546" s="59" t="s">
        <v>15</v>
      </c>
      <c r="U546" s="1" t="n">
        <f aca="false">$S546-$R546</f>
        <v>0</v>
      </c>
      <c r="V546" s="1" t="n">
        <f aca="false">IF($T546="±",$Q546*2,$Q546)</f>
        <v>0</v>
      </c>
      <c r="W546" s="60" t="str">
        <f aca="false">IFERROR($U546/ABS($V546),"N/A")</f>
        <v>N/A</v>
      </c>
      <c r="X546" s="61" t="str">
        <f aca="false">IF(OR($W546="N/A",$R546="",$S546=""),"N/A",IF($W546&gt;=4,"Not Significant",IF($W546&gt;=2,"Semi-Significant","Significant")))</f>
        <v>N/A</v>
      </c>
      <c r="Z546" s="1" t="str">
        <f aca="false">IF($D546="Z540.1 w/data",0,"")</f>
        <v/>
      </c>
      <c r="AA546" s="1" t="e">
        <f aca="false">$Y546+$Q546+$Z546</f>
        <v>#VALUE!</v>
      </c>
      <c r="AB546" s="1" t="n">
        <f aca="false">$N546+$Q546</f>
        <v>0</v>
      </c>
      <c r="AC546" s="1" t="str">
        <f aca="false">IF($Y546="","",IF(AND($AA546&gt;=$R546,$AA546&lt;=$S546),"Pass","Fail"))</f>
        <v/>
      </c>
      <c r="AD546" s="1" t="str">
        <f aca="false">IF($Y546="","",IF($AA546&gt;$R546,"Pass","Fail"))</f>
        <v/>
      </c>
      <c r="AE546" s="1" t="str">
        <f aca="false">IF($Y546="","",IF($AA546&gt;=$R546,"Pass","Fail"))</f>
        <v/>
      </c>
      <c r="AF546" s="1" t="str">
        <f aca="false">IF($Y546="","",IF($AA546&lt;=$S546,"Pass","Fail"))</f>
        <v/>
      </c>
      <c r="AG546" s="1" t="str">
        <f aca="false">IF($Y546="","",IF($AA546&lt;$S546,"Pass","Fail"))</f>
        <v/>
      </c>
      <c r="AH546" s="23" t="str">
        <f aca="true">INDIRECT(CHOOSE(MATCH($T546,{"±","&gt;","≥","≤","&lt;"},0), "AC", "AD", "AE", "AF", "AG") &amp; ROW())</f>
        <v/>
      </c>
      <c r="AI546" s="56" t="str">
        <f aca="false">IF($X546="Not Significant","No Further Action Required",
IF($AH546="","",
IF(AND($AH546="Pass",$L546="0 - Passed "),"Analysis performed; no further action required.",
IF(AND($AH546="Fail",$L546="1 - Failed "),"Analysis performed; no further action required.",
IF(AND($AH546="Pass",$L546="2 - Limited In Use "),"Analysis performed; no further action required.",
IF(AND($AH546="Fail",$L546="3 - Adjusted "),"Analysis performed; no further action required.",
"Unit fails analysis; TSM determination required."))))))</f>
        <v/>
      </c>
      <c r="AJ546" s="58"/>
    </row>
    <row r="547" customFormat="false" ht="15" hidden="false" customHeight="false" outlineLevel="0" collapsed="false">
      <c r="A547" s="56"/>
      <c r="E547" s="57" t="str">
        <f aca="false">IF(AND($F547="",$G547=""),"",IF($G547="",$F547,HYPERLINK($G547,$F547)))</f>
        <v/>
      </c>
      <c r="H547" s="1" t="str">
        <f aca="false">IF($I547="","None Attached",IF(LEFT($I547,5)="https",HYPERLINK($I547,"Datasheet"),HYPERLINK(_xlfn.CONCAT("https://",$I547),"Datasheet")))</f>
        <v>None Attached</v>
      </c>
      <c r="M547" s="56"/>
      <c r="P547" s="58"/>
      <c r="Q547" s="1" t="n">
        <f aca="false">$M547-$N547</f>
        <v>0</v>
      </c>
      <c r="R547" s="56"/>
      <c r="T547" s="59" t="s">
        <v>15</v>
      </c>
      <c r="U547" s="1" t="n">
        <f aca="false">$S547-$R547</f>
        <v>0</v>
      </c>
      <c r="V547" s="1" t="n">
        <f aca="false">IF($T547="±",$Q547*2,$Q547)</f>
        <v>0</v>
      </c>
      <c r="W547" s="60" t="str">
        <f aca="false">IFERROR($U547/ABS($V547),"N/A")</f>
        <v>N/A</v>
      </c>
      <c r="X547" s="61" t="str">
        <f aca="false">IF(OR($W547="N/A",$R547="",$S547=""),"N/A",IF($W547&gt;=4,"Not Significant",IF($W547&gt;=2,"Semi-Significant","Significant")))</f>
        <v>N/A</v>
      </c>
      <c r="Z547" s="1" t="str">
        <f aca="false">IF($D547="Z540.1 w/data",0,"")</f>
        <v/>
      </c>
      <c r="AA547" s="1" t="e">
        <f aca="false">$Y547+$Q547+$Z547</f>
        <v>#VALUE!</v>
      </c>
      <c r="AB547" s="1" t="n">
        <f aca="false">$N547+$Q547</f>
        <v>0</v>
      </c>
      <c r="AC547" s="1" t="str">
        <f aca="false">IF($Y547="","",IF(AND($AA547&gt;=$R547,$AA547&lt;=$S547),"Pass","Fail"))</f>
        <v/>
      </c>
      <c r="AD547" s="1" t="str">
        <f aca="false">IF($Y547="","",IF($AA547&gt;$R547,"Pass","Fail"))</f>
        <v/>
      </c>
      <c r="AE547" s="1" t="str">
        <f aca="false">IF($Y547="","",IF($AA547&gt;=$R547,"Pass","Fail"))</f>
        <v/>
      </c>
      <c r="AF547" s="1" t="str">
        <f aca="false">IF($Y547="","",IF($AA547&lt;=$S547,"Pass","Fail"))</f>
        <v/>
      </c>
      <c r="AG547" s="1" t="str">
        <f aca="false">IF($Y547="","",IF($AA547&lt;$S547,"Pass","Fail"))</f>
        <v/>
      </c>
      <c r="AH547" s="23" t="str">
        <f aca="true">INDIRECT(CHOOSE(MATCH($T547,{"±","&gt;","≥","≤","&lt;"},0), "AC", "AD", "AE", "AF", "AG") &amp; ROW())</f>
        <v/>
      </c>
      <c r="AI547" s="56" t="str">
        <f aca="false">IF($X547="Not Significant","No Further Action Required",
IF($AH547="","",
IF(AND($AH547="Pass",$L547="0 - Passed "),"Analysis performed; no further action required.",
IF(AND($AH547="Fail",$L547="1 - Failed "),"Analysis performed; no further action required.",
IF(AND($AH547="Pass",$L547="2 - Limited In Use "),"Analysis performed; no further action required.",
IF(AND($AH547="Fail",$L547="3 - Adjusted "),"Analysis performed; no further action required.",
"Unit fails analysis; TSM determination required."))))))</f>
        <v/>
      </c>
      <c r="AJ547" s="58"/>
    </row>
    <row r="548" customFormat="false" ht="15" hidden="false" customHeight="false" outlineLevel="0" collapsed="false">
      <c r="A548" s="56"/>
      <c r="E548" s="57" t="str">
        <f aca="false">IF(AND($F548="",$G548=""),"",IF($G548="",$F548,HYPERLINK($G548,$F548)))</f>
        <v/>
      </c>
      <c r="H548" s="1" t="str">
        <f aca="false">IF($I548="","None Attached",IF(LEFT($I548,5)="https",HYPERLINK($I548,"Datasheet"),HYPERLINK(_xlfn.CONCAT("https://",$I548),"Datasheet")))</f>
        <v>None Attached</v>
      </c>
      <c r="M548" s="56"/>
      <c r="P548" s="58"/>
      <c r="Q548" s="1" t="n">
        <f aca="false">$M548-$N548</f>
        <v>0</v>
      </c>
      <c r="R548" s="56"/>
      <c r="T548" s="59" t="s">
        <v>15</v>
      </c>
      <c r="U548" s="1" t="n">
        <f aca="false">$S548-$R548</f>
        <v>0</v>
      </c>
      <c r="V548" s="1" t="n">
        <f aca="false">IF($T548="±",$Q548*2,$Q548)</f>
        <v>0</v>
      </c>
      <c r="W548" s="60" t="str">
        <f aca="false">IFERROR($U548/ABS($V548),"N/A")</f>
        <v>N/A</v>
      </c>
      <c r="X548" s="61" t="str">
        <f aca="false">IF(OR($W548="N/A",$R548="",$S548=""),"N/A",IF($W548&gt;=4,"Not Significant",IF($W548&gt;=2,"Semi-Significant","Significant")))</f>
        <v>N/A</v>
      </c>
      <c r="Z548" s="1" t="str">
        <f aca="false">IF($D548="Z540.1 w/data",0,"")</f>
        <v/>
      </c>
      <c r="AA548" s="1" t="e">
        <f aca="false">$Y548+$Q548+$Z548</f>
        <v>#VALUE!</v>
      </c>
      <c r="AB548" s="1" t="n">
        <f aca="false">$N548+$Q548</f>
        <v>0</v>
      </c>
      <c r="AC548" s="1" t="str">
        <f aca="false">IF($Y548="","",IF(AND($AA548&gt;=$R548,$AA548&lt;=$S548),"Pass","Fail"))</f>
        <v/>
      </c>
      <c r="AD548" s="1" t="str">
        <f aca="false">IF($Y548="","",IF($AA548&gt;$R548,"Pass","Fail"))</f>
        <v/>
      </c>
      <c r="AE548" s="1" t="str">
        <f aca="false">IF($Y548="","",IF($AA548&gt;=$R548,"Pass","Fail"))</f>
        <v/>
      </c>
      <c r="AF548" s="1" t="str">
        <f aca="false">IF($Y548="","",IF($AA548&lt;=$S548,"Pass","Fail"))</f>
        <v/>
      </c>
      <c r="AG548" s="1" t="str">
        <f aca="false">IF($Y548="","",IF($AA548&lt;$S548,"Pass","Fail"))</f>
        <v/>
      </c>
      <c r="AH548" s="23" t="str">
        <f aca="true">INDIRECT(CHOOSE(MATCH($T548,{"±","&gt;","≥","≤","&lt;"},0), "AC", "AD", "AE", "AF", "AG") &amp; ROW())</f>
        <v/>
      </c>
      <c r="AI548" s="56" t="str">
        <f aca="false">IF($X548="Not Significant","No Further Action Required",
IF($AH548="","",
IF(AND($AH548="Pass",$L548="0 - Passed "),"Analysis performed; no further action required.",
IF(AND($AH548="Fail",$L548="1 - Failed "),"Analysis performed; no further action required.",
IF(AND($AH548="Pass",$L548="2 - Limited In Use "),"Analysis performed; no further action required.",
IF(AND($AH548="Fail",$L548="3 - Adjusted "),"Analysis performed; no further action required.",
"Unit fails analysis; TSM determination required."))))))</f>
        <v/>
      </c>
      <c r="AJ548" s="58"/>
    </row>
    <row r="549" customFormat="false" ht="15" hidden="false" customHeight="false" outlineLevel="0" collapsed="false">
      <c r="A549" s="56"/>
      <c r="E549" s="57" t="str">
        <f aca="false">IF(AND($F549="",$G549=""),"",IF($G549="",$F549,HYPERLINK($G549,$F549)))</f>
        <v/>
      </c>
      <c r="H549" s="1" t="str">
        <f aca="false">IF($I549="","None Attached",IF(LEFT($I549,5)="https",HYPERLINK($I549,"Datasheet"),HYPERLINK(_xlfn.CONCAT("https://",$I549),"Datasheet")))</f>
        <v>None Attached</v>
      </c>
      <c r="M549" s="56"/>
      <c r="P549" s="58"/>
      <c r="Q549" s="1" t="n">
        <f aca="false">$M549-$N549</f>
        <v>0</v>
      </c>
      <c r="R549" s="56"/>
      <c r="T549" s="59" t="s">
        <v>15</v>
      </c>
      <c r="U549" s="1" t="n">
        <f aca="false">$S549-$R549</f>
        <v>0</v>
      </c>
      <c r="V549" s="1" t="n">
        <f aca="false">IF($T549="±",$Q549*2,$Q549)</f>
        <v>0</v>
      </c>
      <c r="W549" s="60" t="str">
        <f aca="false">IFERROR($U549/ABS($V549),"N/A")</f>
        <v>N/A</v>
      </c>
      <c r="X549" s="61" t="str">
        <f aca="false">IF(OR($W549="N/A",$R549="",$S549=""),"N/A",IF($W549&gt;=4,"Not Significant",IF($W549&gt;=2,"Semi-Significant","Significant")))</f>
        <v>N/A</v>
      </c>
      <c r="Z549" s="1" t="str">
        <f aca="false">IF($D549="Z540.1 w/data",0,"")</f>
        <v/>
      </c>
      <c r="AA549" s="1" t="e">
        <f aca="false">$Y549+$Q549+$Z549</f>
        <v>#VALUE!</v>
      </c>
      <c r="AB549" s="1" t="n">
        <f aca="false">$N549+$Q549</f>
        <v>0</v>
      </c>
      <c r="AC549" s="1" t="str">
        <f aca="false">IF($Y549="","",IF(AND($AA549&gt;=$R549,$AA549&lt;=$S549),"Pass","Fail"))</f>
        <v/>
      </c>
      <c r="AD549" s="1" t="str">
        <f aca="false">IF($Y549="","",IF($AA549&gt;$R549,"Pass","Fail"))</f>
        <v/>
      </c>
      <c r="AE549" s="1" t="str">
        <f aca="false">IF($Y549="","",IF($AA549&gt;=$R549,"Pass","Fail"))</f>
        <v/>
      </c>
      <c r="AF549" s="1" t="str">
        <f aca="false">IF($Y549="","",IF($AA549&lt;=$S549,"Pass","Fail"))</f>
        <v/>
      </c>
      <c r="AG549" s="1" t="str">
        <f aca="false">IF($Y549="","",IF($AA549&lt;$S549,"Pass","Fail"))</f>
        <v/>
      </c>
      <c r="AH549" s="23" t="str">
        <f aca="true">INDIRECT(CHOOSE(MATCH($T549,{"±","&gt;","≥","≤","&lt;"},0), "AC", "AD", "AE", "AF", "AG") &amp; ROW())</f>
        <v/>
      </c>
      <c r="AI549" s="56" t="str">
        <f aca="false">IF($X549="Not Significant","No Further Action Required",
IF($AH549="","",
IF(AND($AH549="Pass",$L549="0 - Passed "),"Analysis performed; no further action required.",
IF(AND($AH549="Fail",$L549="1 - Failed "),"Analysis performed; no further action required.",
IF(AND($AH549="Pass",$L549="2 - Limited In Use "),"Analysis performed; no further action required.",
IF(AND($AH549="Fail",$L549="3 - Adjusted "),"Analysis performed; no further action required.",
"Unit fails analysis; TSM determination required."))))))</f>
        <v/>
      </c>
      <c r="AJ549" s="58"/>
    </row>
    <row r="550" customFormat="false" ht="15" hidden="false" customHeight="false" outlineLevel="0" collapsed="false">
      <c r="A550" s="56"/>
      <c r="E550" s="57" t="str">
        <f aca="false">IF(AND($F550="",$G550=""),"",IF($G550="",$F550,HYPERLINK($G550,$F550)))</f>
        <v/>
      </c>
      <c r="H550" s="1" t="str">
        <f aca="false">IF($I550="","None Attached",IF(LEFT($I550,5)="https",HYPERLINK($I550,"Datasheet"),HYPERLINK(_xlfn.CONCAT("https://",$I550),"Datasheet")))</f>
        <v>None Attached</v>
      </c>
      <c r="M550" s="56"/>
      <c r="P550" s="58"/>
      <c r="Q550" s="1" t="n">
        <f aca="false">$M550-$N550</f>
        <v>0</v>
      </c>
      <c r="R550" s="56"/>
      <c r="T550" s="59" t="s">
        <v>15</v>
      </c>
      <c r="U550" s="1" t="n">
        <f aca="false">$S550-$R550</f>
        <v>0</v>
      </c>
      <c r="V550" s="1" t="n">
        <f aca="false">IF($T550="±",$Q550*2,$Q550)</f>
        <v>0</v>
      </c>
      <c r="W550" s="60" t="str">
        <f aca="false">IFERROR($U550/ABS($V550),"N/A")</f>
        <v>N/A</v>
      </c>
      <c r="X550" s="61" t="str">
        <f aca="false">IF(OR($W550="N/A",$R550="",$S550=""),"N/A",IF($W550&gt;=4,"Not Significant",IF($W550&gt;=2,"Semi-Significant","Significant")))</f>
        <v>N/A</v>
      </c>
      <c r="Z550" s="1" t="str">
        <f aca="false">IF($D550="Z540.1 w/data",0,"")</f>
        <v/>
      </c>
      <c r="AA550" s="1" t="e">
        <f aca="false">$Y550+$Q550+$Z550</f>
        <v>#VALUE!</v>
      </c>
      <c r="AB550" s="1" t="n">
        <f aca="false">$N550+$Q550</f>
        <v>0</v>
      </c>
      <c r="AC550" s="1" t="str">
        <f aca="false">IF($Y550="","",IF(AND($AA550&gt;=$R550,$AA550&lt;=$S550),"Pass","Fail"))</f>
        <v/>
      </c>
      <c r="AD550" s="1" t="str">
        <f aca="false">IF($Y550="","",IF($AA550&gt;$R550,"Pass","Fail"))</f>
        <v/>
      </c>
      <c r="AE550" s="1" t="str">
        <f aca="false">IF($Y550="","",IF($AA550&gt;=$R550,"Pass","Fail"))</f>
        <v/>
      </c>
      <c r="AF550" s="1" t="str">
        <f aca="false">IF($Y550="","",IF($AA550&lt;=$S550,"Pass","Fail"))</f>
        <v/>
      </c>
      <c r="AG550" s="1" t="str">
        <f aca="false">IF($Y550="","",IF($AA550&lt;$S550,"Pass","Fail"))</f>
        <v/>
      </c>
      <c r="AH550" s="23" t="str">
        <f aca="true">INDIRECT(CHOOSE(MATCH($T550,{"±","&gt;","≥","≤","&lt;"},0), "AC", "AD", "AE", "AF", "AG") &amp; ROW())</f>
        <v/>
      </c>
      <c r="AI550" s="56" t="str">
        <f aca="false">IF($X550="Not Significant","No Further Action Required",
IF($AH550="","",
IF(AND($AH550="Pass",$L550="0 - Passed "),"Analysis performed; no further action required.",
IF(AND($AH550="Fail",$L550="1 - Failed "),"Analysis performed; no further action required.",
IF(AND($AH550="Pass",$L550="2 - Limited In Use "),"Analysis performed; no further action required.",
IF(AND($AH550="Fail",$L550="3 - Adjusted "),"Analysis performed; no further action required.",
"Unit fails analysis; TSM determination required."))))))</f>
        <v/>
      </c>
      <c r="AJ550" s="58"/>
    </row>
    <row r="551" customFormat="false" ht="15" hidden="false" customHeight="false" outlineLevel="0" collapsed="false">
      <c r="A551" s="56"/>
      <c r="E551" s="57" t="str">
        <f aca="false">IF(AND($F551="",$G551=""),"",IF($G551="",$F551,HYPERLINK($G551,$F551)))</f>
        <v/>
      </c>
      <c r="H551" s="1" t="str">
        <f aca="false">IF($I551="","None Attached",IF(LEFT($I551,5)="https",HYPERLINK($I551,"Datasheet"),HYPERLINK(_xlfn.CONCAT("https://",$I551),"Datasheet")))</f>
        <v>None Attached</v>
      </c>
      <c r="M551" s="56"/>
      <c r="P551" s="58"/>
      <c r="Q551" s="1" t="n">
        <f aca="false">$M551-$N551</f>
        <v>0</v>
      </c>
      <c r="R551" s="56"/>
      <c r="T551" s="59" t="s">
        <v>15</v>
      </c>
      <c r="U551" s="1" t="n">
        <f aca="false">$S551-$R551</f>
        <v>0</v>
      </c>
      <c r="V551" s="1" t="n">
        <f aca="false">IF($T551="±",$Q551*2,$Q551)</f>
        <v>0</v>
      </c>
      <c r="W551" s="60" t="str">
        <f aca="false">IFERROR($U551/ABS($V551),"N/A")</f>
        <v>N/A</v>
      </c>
      <c r="X551" s="61" t="str">
        <f aca="false">IF(OR($W551="N/A",$R551="",$S551=""),"N/A",IF($W551&gt;=4,"Not Significant",IF($W551&gt;=2,"Semi-Significant","Significant")))</f>
        <v>N/A</v>
      </c>
      <c r="Z551" s="1" t="str">
        <f aca="false">IF($D551="Z540.1 w/data",0,"")</f>
        <v/>
      </c>
      <c r="AA551" s="1" t="e">
        <f aca="false">$Y551+$Q551+$Z551</f>
        <v>#VALUE!</v>
      </c>
      <c r="AB551" s="1" t="n">
        <f aca="false">$N551+$Q551</f>
        <v>0</v>
      </c>
      <c r="AC551" s="1" t="str">
        <f aca="false">IF($Y551="","",IF(AND($AA551&gt;=$R551,$AA551&lt;=$S551),"Pass","Fail"))</f>
        <v/>
      </c>
      <c r="AD551" s="1" t="str">
        <f aca="false">IF($Y551="","",IF($AA551&gt;$R551,"Pass","Fail"))</f>
        <v/>
      </c>
      <c r="AE551" s="1" t="str">
        <f aca="false">IF($Y551="","",IF($AA551&gt;=$R551,"Pass","Fail"))</f>
        <v/>
      </c>
      <c r="AF551" s="1" t="str">
        <f aca="false">IF($Y551="","",IF($AA551&lt;=$S551,"Pass","Fail"))</f>
        <v/>
      </c>
      <c r="AG551" s="1" t="str">
        <f aca="false">IF($Y551="","",IF($AA551&lt;$S551,"Pass","Fail"))</f>
        <v/>
      </c>
      <c r="AH551" s="23" t="str">
        <f aca="true">INDIRECT(CHOOSE(MATCH($T551,{"±","&gt;","≥","≤","&lt;"},0), "AC", "AD", "AE", "AF", "AG") &amp; ROW())</f>
        <v/>
      </c>
      <c r="AI551" s="56" t="str">
        <f aca="false">IF($X551="Not Significant","No Further Action Required",
IF($AH551="","",
IF(AND($AH551="Pass",$L551="0 - Passed "),"Analysis performed; no further action required.",
IF(AND($AH551="Fail",$L551="1 - Failed "),"Analysis performed; no further action required.",
IF(AND($AH551="Pass",$L551="2 - Limited In Use "),"Analysis performed; no further action required.",
IF(AND($AH551="Fail",$L551="3 - Adjusted "),"Analysis performed; no further action required.",
"Unit fails analysis; TSM determination required."))))))</f>
        <v/>
      </c>
      <c r="AJ551" s="58"/>
    </row>
    <row r="552" customFormat="false" ht="15" hidden="false" customHeight="false" outlineLevel="0" collapsed="false">
      <c r="A552" s="56"/>
      <c r="E552" s="57" t="str">
        <f aca="false">IF(AND($F552="",$G552=""),"",IF($G552="",$F552,HYPERLINK($G552,$F552)))</f>
        <v/>
      </c>
      <c r="H552" s="1" t="str">
        <f aca="false">IF($I552="","None Attached",IF(LEFT($I552,5)="https",HYPERLINK($I552,"Datasheet"),HYPERLINK(_xlfn.CONCAT("https://",$I552),"Datasheet")))</f>
        <v>None Attached</v>
      </c>
      <c r="M552" s="56"/>
      <c r="P552" s="58"/>
      <c r="Q552" s="1" t="n">
        <f aca="false">$M552-$N552</f>
        <v>0</v>
      </c>
      <c r="R552" s="56"/>
      <c r="T552" s="59" t="s">
        <v>15</v>
      </c>
      <c r="U552" s="1" t="n">
        <f aca="false">$S552-$R552</f>
        <v>0</v>
      </c>
      <c r="V552" s="1" t="n">
        <f aca="false">IF($T552="±",$Q552*2,$Q552)</f>
        <v>0</v>
      </c>
      <c r="W552" s="60" t="str">
        <f aca="false">IFERROR($U552/ABS($V552),"N/A")</f>
        <v>N/A</v>
      </c>
      <c r="X552" s="61" t="str">
        <f aca="false">IF(OR($W552="N/A",$R552="",$S552=""),"N/A",IF($W552&gt;=4,"Not Significant",IF($W552&gt;=2,"Semi-Significant","Significant")))</f>
        <v>N/A</v>
      </c>
      <c r="Z552" s="1" t="str">
        <f aca="false">IF($D552="Z540.1 w/data",0,"")</f>
        <v/>
      </c>
      <c r="AA552" s="1" t="e">
        <f aca="false">$Y552+$Q552+$Z552</f>
        <v>#VALUE!</v>
      </c>
      <c r="AB552" s="1" t="n">
        <f aca="false">$N552+$Q552</f>
        <v>0</v>
      </c>
      <c r="AC552" s="1" t="str">
        <f aca="false">IF($Y552="","",IF(AND($AA552&gt;=$R552,$AA552&lt;=$S552),"Pass","Fail"))</f>
        <v/>
      </c>
      <c r="AD552" s="1" t="str">
        <f aca="false">IF($Y552="","",IF($AA552&gt;$R552,"Pass","Fail"))</f>
        <v/>
      </c>
      <c r="AE552" s="1" t="str">
        <f aca="false">IF($Y552="","",IF($AA552&gt;=$R552,"Pass","Fail"))</f>
        <v/>
      </c>
      <c r="AF552" s="1" t="str">
        <f aca="false">IF($Y552="","",IF($AA552&lt;=$S552,"Pass","Fail"))</f>
        <v/>
      </c>
      <c r="AG552" s="1" t="str">
        <f aca="false">IF($Y552="","",IF($AA552&lt;$S552,"Pass","Fail"))</f>
        <v/>
      </c>
      <c r="AH552" s="23" t="str">
        <f aca="true">INDIRECT(CHOOSE(MATCH($T552,{"±","&gt;","≥","≤","&lt;"},0), "AC", "AD", "AE", "AF", "AG") &amp; ROW())</f>
        <v/>
      </c>
      <c r="AI552" s="56" t="str">
        <f aca="false">IF($X552="Not Significant","No Further Action Required",
IF($AH552="","",
IF(AND($AH552="Pass",$L552="0 - Passed "),"Analysis performed; no further action required.",
IF(AND($AH552="Fail",$L552="1 - Failed "),"Analysis performed; no further action required.",
IF(AND($AH552="Pass",$L552="2 - Limited In Use "),"Analysis performed; no further action required.",
IF(AND($AH552="Fail",$L552="3 - Adjusted "),"Analysis performed; no further action required.",
"Unit fails analysis; TSM determination required."))))))</f>
        <v/>
      </c>
      <c r="AJ552" s="58"/>
    </row>
    <row r="553" customFormat="false" ht="15" hidden="false" customHeight="false" outlineLevel="0" collapsed="false">
      <c r="A553" s="56"/>
      <c r="E553" s="57" t="str">
        <f aca="false">IF(AND($F553="",$G553=""),"",IF($G553="",$F553,HYPERLINK($G553,$F553)))</f>
        <v/>
      </c>
      <c r="H553" s="1" t="str">
        <f aca="false">IF($I553="","None Attached",IF(LEFT($I553,5)="https",HYPERLINK($I553,"Datasheet"),HYPERLINK(_xlfn.CONCAT("https://",$I553),"Datasheet")))</f>
        <v>None Attached</v>
      </c>
      <c r="M553" s="56"/>
      <c r="P553" s="58"/>
      <c r="Q553" s="1" t="n">
        <f aca="false">$M553-$N553</f>
        <v>0</v>
      </c>
      <c r="R553" s="56"/>
      <c r="T553" s="59" t="s">
        <v>15</v>
      </c>
      <c r="U553" s="1" t="n">
        <f aca="false">$S553-$R553</f>
        <v>0</v>
      </c>
      <c r="V553" s="1" t="n">
        <f aca="false">IF($T553="±",$Q553*2,$Q553)</f>
        <v>0</v>
      </c>
      <c r="W553" s="60" t="str">
        <f aca="false">IFERROR($U553/ABS($V553),"N/A")</f>
        <v>N/A</v>
      </c>
      <c r="X553" s="61" t="str">
        <f aca="false">IF(OR($W553="N/A",$R553="",$S553=""),"N/A",IF($W553&gt;=4,"Not Significant",IF($W553&gt;=2,"Semi-Significant","Significant")))</f>
        <v>N/A</v>
      </c>
      <c r="Z553" s="1" t="str">
        <f aca="false">IF($D553="Z540.1 w/data",0,"")</f>
        <v/>
      </c>
      <c r="AA553" s="1" t="e">
        <f aca="false">$Y553+$Q553+$Z553</f>
        <v>#VALUE!</v>
      </c>
      <c r="AB553" s="1" t="n">
        <f aca="false">$N553+$Q553</f>
        <v>0</v>
      </c>
      <c r="AC553" s="1" t="str">
        <f aca="false">IF($Y553="","",IF(AND($AA553&gt;=$R553,$AA553&lt;=$S553),"Pass","Fail"))</f>
        <v/>
      </c>
      <c r="AD553" s="1" t="str">
        <f aca="false">IF($Y553="","",IF($AA553&gt;$R553,"Pass","Fail"))</f>
        <v/>
      </c>
      <c r="AE553" s="1" t="str">
        <f aca="false">IF($Y553="","",IF($AA553&gt;=$R553,"Pass","Fail"))</f>
        <v/>
      </c>
      <c r="AF553" s="1" t="str">
        <f aca="false">IF($Y553="","",IF($AA553&lt;=$S553,"Pass","Fail"))</f>
        <v/>
      </c>
      <c r="AG553" s="1" t="str">
        <f aca="false">IF($Y553="","",IF($AA553&lt;$S553,"Pass","Fail"))</f>
        <v/>
      </c>
      <c r="AH553" s="23" t="str">
        <f aca="true">INDIRECT(CHOOSE(MATCH($T553,{"±","&gt;","≥","≤","&lt;"},0), "AC", "AD", "AE", "AF", "AG") &amp; ROW())</f>
        <v/>
      </c>
      <c r="AI553" s="56" t="str">
        <f aca="false">IF($X553="Not Significant","No Further Action Required",
IF($AH553="","",
IF(AND($AH553="Pass",$L553="0 - Passed "),"Analysis performed; no further action required.",
IF(AND($AH553="Fail",$L553="1 - Failed "),"Analysis performed; no further action required.",
IF(AND($AH553="Pass",$L553="2 - Limited In Use "),"Analysis performed; no further action required.",
IF(AND($AH553="Fail",$L553="3 - Adjusted "),"Analysis performed; no further action required.",
"Unit fails analysis; TSM determination required."))))))</f>
        <v/>
      </c>
      <c r="AJ553" s="58"/>
    </row>
    <row r="554" customFormat="false" ht="15" hidden="false" customHeight="false" outlineLevel="0" collapsed="false">
      <c r="A554" s="56"/>
      <c r="E554" s="57" t="str">
        <f aca="false">IF(AND($F554="",$G554=""),"",IF($G554="",$F554,HYPERLINK($G554,$F554)))</f>
        <v/>
      </c>
      <c r="H554" s="1" t="str">
        <f aca="false">IF($I554="","None Attached",IF(LEFT($I554,5)="https",HYPERLINK($I554,"Datasheet"),HYPERLINK(_xlfn.CONCAT("https://",$I554),"Datasheet")))</f>
        <v>None Attached</v>
      </c>
      <c r="M554" s="56"/>
      <c r="P554" s="58"/>
      <c r="Q554" s="1" t="n">
        <f aca="false">$M554-$N554</f>
        <v>0</v>
      </c>
      <c r="R554" s="56"/>
      <c r="T554" s="59" t="s">
        <v>15</v>
      </c>
      <c r="U554" s="1" t="n">
        <f aca="false">$S554-$R554</f>
        <v>0</v>
      </c>
      <c r="V554" s="1" t="n">
        <f aca="false">IF($T554="±",$Q554*2,$Q554)</f>
        <v>0</v>
      </c>
      <c r="W554" s="60" t="str">
        <f aca="false">IFERROR($U554/ABS($V554),"N/A")</f>
        <v>N/A</v>
      </c>
      <c r="X554" s="61" t="str">
        <f aca="false">IF(OR($W554="N/A",$R554="",$S554=""),"N/A",IF($W554&gt;=4,"Not Significant",IF($W554&gt;=2,"Semi-Significant","Significant")))</f>
        <v>N/A</v>
      </c>
      <c r="Z554" s="1" t="str">
        <f aca="false">IF($D554="Z540.1 w/data",0,"")</f>
        <v/>
      </c>
      <c r="AA554" s="1" t="e">
        <f aca="false">$Y554+$Q554+$Z554</f>
        <v>#VALUE!</v>
      </c>
      <c r="AB554" s="1" t="n">
        <f aca="false">$N554+$Q554</f>
        <v>0</v>
      </c>
      <c r="AC554" s="1" t="str">
        <f aca="false">IF($Y554="","",IF(AND($AA554&gt;=$R554,$AA554&lt;=$S554),"Pass","Fail"))</f>
        <v/>
      </c>
      <c r="AD554" s="1" t="str">
        <f aca="false">IF($Y554="","",IF($AA554&gt;$R554,"Pass","Fail"))</f>
        <v/>
      </c>
      <c r="AE554" s="1" t="str">
        <f aca="false">IF($Y554="","",IF($AA554&gt;=$R554,"Pass","Fail"))</f>
        <v/>
      </c>
      <c r="AF554" s="1" t="str">
        <f aca="false">IF($Y554="","",IF($AA554&lt;=$S554,"Pass","Fail"))</f>
        <v/>
      </c>
      <c r="AG554" s="1" t="str">
        <f aca="false">IF($Y554="","",IF($AA554&lt;$S554,"Pass","Fail"))</f>
        <v/>
      </c>
      <c r="AH554" s="23" t="str">
        <f aca="true">INDIRECT(CHOOSE(MATCH($T554,{"±","&gt;","≥","≤","&lt;"},0), "AC", "AD", "AE", "AF", "AG") &amp; ROW())</f>
        <v/>
      </c>
      <c r="AI554" s="56" t="str">
        <f aca="false">IF($X554="Not Significant","No Further Action Required",
IF($AH554="","",
IF(AND($AH554="Pass",$L554="0 - Passed "),"Analysis performed; no further action required.",
IF(AND($AH554="Fail",$L554="1 - Failed "),"Analysis performed; no further action required.",
IF(AND($AH554="Pass",$L554="2 - Limited In Use "),"Analysis performed; no further action required.",
IF(AND($AH554="Fail",$L554="3 - Adjusted "),"Analysis performed; no further action required.",
"Unit fails analysis; TSM determination required."))))))</f>
        <v/>
      </c>
      <c r="AJ554" s="58"/>
    </row>
    <row r="555" customFormat="false" ht="15" hidden="false" customHeight="false" outlineLevel="0" collapsed="false">
      <c r="A555" s="56"/>
      <c r="E555" s="57" t="str">
        <f aca="false">IF(AND($F555="",$G555=""),"",IF($G555="",$F555,HYPERLINK($G555,$F555)))</f>
        <v/>
      </c>
      <c r="H555" s="1" t="str">
        <f aca="false">IF($I555="","None Attached",IF(LEFT($I555,5)="https",HYPERLINK($I555,"Datasheet"),HYPERLINK(_xlfn.CONCAT("https://",$I555),"Datasheet")))</f>
        <v>None Attached</v>
      </c>
      <c r="M555" s="56"/>
      <c r="P555" s="58"/>
      <c r="Q555" s="1" t="n">
        <f aca="false">$M555-$N555</f>
        <v>0</v>
      </c>
      <c r="R555" s="56"/>
      <c r="T555" s="59" t="s">
        <v>15</v>
      </c>
      <c r="U555" s="1" t="n">
        <f aca="false">$S555-$R555</f>
        <v>0</v>
      </c>
      <c r="V555" s="1" t="n">
        <f aca="false">IF($T555="±",$Q555*2,$Q555)</f>
        <v>0</v>
      </c>
      <c r="W555" s="60" t="str">
        <f aca="false">IFERROR($U555/ABS($V555),"N/A")</f>
        <v>N/A</v>
      </c>
      <c r="X555" s="61" t="str">
        <f aca="false">IF(OR($W555="N/A",$R555="",$S555=""),"N/A",IF($W555&gt;=4,"Not Significant",IF($W555&gt;=2,"Semi-Significant","Significant")))</f>
        <v>N/A</v>
      </c>
      <c r="Z555" s="1" t="str">
        <f aca="false">IF($D555="Z540.1 w/data",0,"")</f>
        <v/>
      </c>
      <c r="AA555" s="1" t="e">
        <f aca="false">$Y555+$Q555+$Z555</f>
        <v>#VALUE!</v>
      </c>
      <c r="AB555" s="1" t="n">
        <f aca="false">$N555+$Q555</f>
        <v>0</v>
      </c>
      <c r="AC555" s="1" t="str">
        <f aca="false">IF($Y555="","",IF(AND($AA555&gt;=$R555,$AA555&lt;=$S555),"Pass","Fail"))</f>
        <v/>
      </c>
      <c r="AD555" s="1" t="str">
        <f aca="false">IF($Y555="","",IF($AA555&gt;$R555,"Pass","Fail"))</f>
        <v/>
      </c>
      <c r="AE555" s="1" t="str">
        <f aca="false">IF($Y555="","",IF($AA555&gt;=$R555,"Pass","Fail"))</f>
        <v/>
      </c>
      <c r="AF555" s="1" t="str">
        <f aca="false">IF($Y555="","",IF($AA555&lt;=$S555,"Pass","Fail"))</f>
        <v/>
      </c>
      <c r="AG555" s="1" t="str">
        <f aca="false">IF($Y555="","",IF($AA555&lt;$S555,"Pass","Fail"))</f>
        <v/>
      </c>
      <c r="AH555" s="23" t="str">
        <f aca="true">INDIRECT(CHOOSE(MATCH($T555,{"±","&gt;","≥","≤","&lt;"},0), "AC", "AD", "AE", "AF", "AG") &amp; ROW())</f>
        <v/>
      </c>
      <c r="AI555" s="56" t="str">
        <f aca="false">IF($X555="Not Significant","No Further Action Required",
IF($AH555="","",
IF(AND($AH555="Pass",$L555="0 - Passed "),"Analysis performed; no further action required.",
IF(AND($AH555="Fail",$L555="1 - Failed "),"Analysis performed; no further action required.",
IF(AND($AH555="Pass",$L555="2 - Limited In Use "),"Analysis performed; no further action required.",
IF(AND($AH555="Fail",$L555="3 - Adjusted "),"Analysis performed; no further action required.",
"Unit fails analysis; TSM determination required."))))))</f>
        <v/>
      </c>
      <c r="AJ555" s="58"/>
    </row>
    <row r="556" customFormat="false" ht="15" hidden="false" customHeight="false" outlineLevel="0" collapsed="false">
      <c r="A556" s="56"/>
      <c r="E556" s="57" t="str">
        <f aca="false">IF(AND($F556="",$G556=""),"",IF($G556="",$F556,HYPERLINK($G556,$F556)))</f>
        <v/>
      </c>
      <c r="H556" s="1" t="str">
        <f aca="false">IF($I556="","None Attached",IF(LEFT($I556,5)="https",HYPERLINK($I556,"Datasheet"),HYPERLINK(_xlfn.CONCAT("https://",$I556),"Datasheet")))</f>
        <v>None Attached</v>
      </c>
      <c r="M556" s="56"/>
      <c r="P556" s="58"/>
      <c r="Q556" s="1" t="n">
        <f aca="false">$M556-$N556</f>
        <v>0</v>
      </c>
      <c r="R556" s="56"/>
      <c r="T556" s="59" t="s">
        <v>15</v>
      </c>
      <c r="U556" s="1" t="n">
        <f aca="false">$S556-$R556</f>
        <v>0</v>
      </c>
      <c r="V556" s="1" t="n">
        <f aca="false">IF($T556="±",$Q556*2,$Q556)</f>
        <v>0</v>
      </c>
      <c r="W556" s="60" t="str">
        <f aca="false">IFERROR($U556/ABS($V556),"N/A")</f>
        <v>N/A</v>
      </c>
      <c r="X556" s="61" t="str">
        <f aca="false">IF(OR($W556="N/A",$R556="",$S556=""),"N/A",IF($W556&gt;=4,"Not Significant",IF($W556&gt;=2,"Semi-Significant","Significant")))</f>
        <v>N/A</v>
      </c>
      <c r="Z556" s="1" t="str">
        <f aca="false">IF($D556="Z540.1 w/data",0,"")</f>
        <v/>
      </c>
      <c r="AA556" s="1" t="e">
        <f aca="false">$Y556+$Q556+$Z556</f>
        <v>#VALUE!</v>
      </c>
      <c r="AB556" s="1" t="n">
        <f aca="false">$N556+$Q556</f>
        <v>0</v>
      </c>
      <c r="AC556" s="1" t="str">
        <f aca="false">IF($Y556="","",IF(AND($AA556&gt;=$R556,$AA556&lt;=$S556),"Pass","Fail"))</f>
        <v/>
      </c>
      <c r="AD556" s="1" t="str">
        <f aca="false">IF($Y556="","",IF($AA556&gt;$R556,"Pass","Fail"))</f>
        <v/>
      </c>
      <c r="AE556" s="1" t="str">
        <f aca="false">IF($Y556="","",IF($AA556&gt;=$R556,"Pass","Fail"))</f>
        <v/>
      </c>
      <c r="AF556" s="1" t="str">
        <f aca="false">IF($Y556="","",IF($AA556&lt;=$S556,"Pass","Fail"))</f>
        <v/>
      </c>
      <c r="AG556" s="1" t="str">
        <f aca="false">IF($Y556="","",IF($AA556&lt;$S556,"Pass","Fail"))</f>
        <v/>
      </c>
      <c r="AH556" s="23" t="str">
        <f aca="true">INDIRECT(CHOOSE(MATCH($T556,{"±","&gt;","≥","≤","&lt;"},0), "AC", "AD", "AE", "AF", "AG") &amp; ROW())</f>
        <v/>
      </c>
      <c r="AI556" s="56" t="str">
        <f aca="false">IF($X556="Not Significant","No Further Action Required",
IF($AH556="","",
IF(AND($AH556="Pass",$L556="0 - Passed "),"Analysis performed; no further action required.",
IF(AND($AH556="Fail",$L556="1 - Failed "),"Analysis performed; no further action required.",
IF(AND($AH556="Pass",$L556="2 - Limited In Use "),"Analysis performed; no further action required.",
IF(AND($AH556="Fail",$L556="3 - Adjusted "),"Analysis performed; no further action required.",
"Unit fails analysis; TSM determination required."))))))</f>
        <v/>
      </c>
      <c r="AJ556" s="58"/>
    </row>
    <row r="557" customFormat="false" ht="15" hidden="false" customHeight="false" outlineLevel="0" collapsed="false">
      <c r="A557" s="56"/>
      <c r="E557" s="57" t="str">
        <f aca="false">IF(AND($F557="",$G557=""),"",IF($G557="",$F557,HYPERLINK($G557,$F557)))</f>
        <v/>
      </c>
      <c r="H557" s="1" t="str">
        <f aca="false">IF($I557="","None Attached",IF(LEFT($I557,5)="https",HYPERLINK($I557,"Datasheet"),HYPERLINK(_xlfn.CONCAT("https://",$I557),"Datasheet")))</f>
        <v>None Attached</v>
      </c>
      <c r="M557" s="56"/>
      <c r="P557" s="58"/>
      <c r="Q557" s="1" t="n">
        <f aca="false">$M557-$N557</f>
        <v>0</v>
      </c>
      <c r="R557" s="56"/>
      <c r="T557" s="59" t="s">
        <v>15</v>
      </c>
      <c r="U557" s="1" t="n">
        <f aca="false">$S557-$R557</f>
        <v>0</v>
      </c>
      <c r="V557" s="1" t="n">
        <f aca="false">IF($T557="±",$Q557*2,$Q557)</f>
        <v>0</v>
      </c>
      <c r="W557" s="60" t="str">
        <f aca="false">IFERROR($U557/ABS($V557),"N/A")</f>
        <v>N/A</v>
      </c>
      <c r="X557" s="61" t="str">
        <f aca="false">IF(OR($W557="N/A",$R557="",$S557=""),"N/A",IF($W557&gt;=4,"Not Significant",IF($W557&gt;=2,"Semi-Significant","Significant")))</f>
        <v>N/A</v>
      </c>
      <c r="Z557" s="1" t="str">
        <f aca="false">IF($D557="Z540.1 w/data",0,"")</f>
        <v/>
      </c>
      <c r="AA557" s="1" t="e">
        <f aca="false">$Y557+$Q557+$Z557</f>
        <v>#VALUE!</v>
      </c>
      <c r="AB557" s="1" t="n">
        <f aca="false">$N557+$Q557</f>
        <v>0</v>
      </c>
      <c r="AC557" s="1" t="str">
        <f aca="false">IF($Y557="","",IF(AND($AA557&gt;=$R557,$AA557&lt;=$S557),"Pass","Fail"))</f>
        <v/>
      </c>
      <c r="AD557" s="1" t="str">
        <f aca="false">IF($Y557="","",IF($AA557&gt;$R557,"Pass","Fail"))</f>
        <v/>
      </c>
      <c r="AE557" s="1" t="str">
        <f aca="false">IF($Y557="","",IF($AA557&gt;=$R557,"Pass","Fail"))</f>
        <v/>
      </c>
      <c r="AF557" s="1" t="str">
        <f aca="false">IF($Y557="","",IF($AA557&lt;=$S557,"Pass","Fail"))</f>
        <v/>
      </c>
      <c r="AG557" s="1" t="str">
        <f aca="false">IF($Y557="","",IF($AA557&lt;$S557,"Pass","Fail"))</f>
        <v/>
      </c>
      <c r="AH557" s="23" t="str">
        <f aca="true">INDIRECT(CHOOSE(MATCH($T557,{"±","&gt;","≥","≤","&lt;"},0), "AC", "AD", "AE", "AF", "AG") &amp; ROW())</f>
        <v/>
      </c>
      <c r="AI557" s="56" t="str">
        <f aca="false">IF($X557="Not Significant","No Further Action Required",
IF($AH557="","",
IF(AND($AH557="Pass",$L557="0 - Passed "),"Analysis performed; no further action required.",
IF(AND($AH557="Fail",$L557="1 - Failed "),"Analysis performed; no further action required.",
IF(AND($AH557="Pass",$L557="2 - Limited In Use "),"Analysis performed; no further action required.",
IF(AND($AH557="Fail",$L557="3 - Adjusted "),"Analysis performed; no further action required.",
"Unit fails analysis; TSM determination required."))))))</f>
        <v/>
      </c>
      <c r="AJ557" s="58"/>
    </row>
    <row r="558" customFormat="false" ht="15" hidden="false" customHeight="false" outlineLevel="0" collapsed="false">
      <c r="A558" s="56"/>
      <c r="E558" s="57" t="str">
        <f aca="false">IF(AND($F558="",$G558=""),"",IF($G558="",$F558,HYPERLINK($G558,$F558)))</f>
        <v/>
      </c>
      <c r="H558" s="1" t="str">
        <f aca="false">IF($I558="","None Attached",IF(LEFT($I558,5)="https",HYPERLINK($I558,"Datasheet"),HYPERLINK(_xlfn.CONCAT("https://",$I558),"Datasheet")))</f>
        <v>None Attached</v>
      </c>
      <c r="M558" s="56"/>
      <c r="P558" s="58"/>
      <c r="Q558" s="1" t="n">
        <f aca="false">$M558-$N558</f>
        <v>0</v>
      </c>
      <c r="R558" s="56"/>
      <c r="T558" s="59" t="s">
        <v>15</v>
      </c>
      <c r="U558" s="1" t="n">
        <f aca="false">$S558-$R558</f>
        <v>0</v>
      </c>
      <c r="V558" s="1" t="n">
        <f aca="false">IF($T558="±",$Q558*2,$Q558)</f>
        <v>0</v>
      </c>
      <c r="W558" s="60" t="str">
        <f aca="false">IFERROR($U558/ABS($V558),"N/A")</f>
        <v>N/A</v>
      </c>
      <c r="X558" s="61" t="str">
        <f aca="false">IF(OR($W558="N/A",$R558="",$S558=""),"N/A",IF($W558&gt;=4,"Not Significant",IF($W558&gt;=2,"Semi-Significant","Significant")))</f>
        <v>N/A</v>
      </c>
      <c r="Z558" s="1" t="str">
        <f aca="false">IF($D558="Z540.1 w/data",0,"")</f>
        <v/>
      </c>
      <c r="AA558" s="1" t="e">
        <f aca="false">$Y558+$Q558+$Z558</f>
        <v>#VALUE!</v>
      </c>
      <c r="AB558" s="1" t="n">
        <f aca="false">$N558+$Q558</f>
        <v>0</v>
      </c>
      <c r="AC558" s="1" t="str">
        <f aca="false">IF($Y558="","",IF(AND($AA558&gt;=$R558,$AA558&lt;=$S558),"Pass","Fail"))</f>
        <v/>
      </c>
      <c r="AD558" s="1" t="str">
        <f aca="false">IF($Y558="","",IF($AA558&gt;$R558,"Pass","Fail"))</f>
        <v/>
      </c>
      <c r="AE558" s="1" t="str">
        <f aca="false">IF($Y558="","",IF($AA558&gt;=$R558,"Pass","Fail"))</f>
        <v/>
      </c>
      <c r="AF558" s="1" t="str">
        <f aca="false">IF($Y558="","",IF($AA558&lt;=$S558,"Pass","Fail"))</f>
        <v/>
      </c>
      <c r="AG558" s="1" t="str">
        <f aca="false">IF($Y558="","",IF($AA558&lt;$S558,"Pass","Fail"))</f>
        <v/>
      </c>
      <c r="AH558" s="23" t="str">
        <f aca="true">INDIRECT(CHOOSE(MATCH($T558,{"±","&gt;","≥","≤","&lt;"},0), "AC", "AD", "AE", "AF", "AG") &amp; ROW())</f>
        <v/>
      </c>
      <c r="AI558" s="56" t="str">
        <f aca="false">IF($X558="Not Significant","No Further Action Required",
IF($AH558="","",
IF(AND($AH558="Pass",$L558="0 - Passed "),"Analysis performed; no further action required.",
IF(AND($AH558="Fail",$L558="1 - Failed "),"Analysis performed; no further action required.",
IF(AND($AH558="Pass",$L558="2 - Limited In Use "),"Analysis performed; no further action required.",
IF(AND($AH558="Fail",$L558="3 - Adjusted "),"Analysis performed; no further action required.",
"Unit fails analysis; TSM determination required."))))))</f>
        <v/>
      </c>
      <c r="AJ558" s="58"/>
    </row>
    <row r="559" customFormat="false" ht="15" hidden="false" customHeight="false" outlineLevel="0" collapsed="false">
      <c r="A559" s="56"/>
      <c r="E559" s="57" t="str">
        <f aca="false">IF(AND($F559="",$G559=""),"",IF($G559="",$F559,HYPERLINK($G559,$F559)))</f>
        <v/>
      </c>
      <c r="H559" s="1" t="str">
        <f aca="false">IF($I559="","None Attached",IF(LEFT($I559,5)="https",HYPERLINK($I559,"Datasheet"),HYPERLINK(_xlfn.CONCAT("https://",$I559),"Datasheet")))</f>
        <v>None Attached</v>
      </c>
      <c r="M559" s="56"/>
      <c r="P559" s="58"/>
      <c r="Q559" s="1" t="n">
        <f aca="false">$M559-$N559</f>
        <v>0</v>
      </c>
      <c r="R559" s="56"/>
      <c r="T559" s="59" t="s">
        <v>15</v>
      </c>
      <c r="U559" s="1" t="n">
        <f aca="false">$S559-$R559</f>
        <v>0</v>
      </c>
      <c r="V559" s="1" t="n">
        <f aca="false">IF($T559="±",$Q559*2,$Q559)</f>
        <v>0</v>
      </c>
      <c r="W559" s="60" t="str">
        <f aca="false">IFERROR($U559/ABS($V559),"N/A")</f>
        <v>N/A</v>
      </c>
      <c r="X559" s="61" t="str">
        <f aca="false">IF(OR($W559="N/A",$R559="",$S559=""),"N/A",IF($W559&gt;=4,"Not Significant",IF($W559&gt;=2,"Semi-Significant","Significant")))</f>
        <v>N/A</v>
      </c>
      <c r="Z559" s="1" t="str">
        <f aca="false">IF($D559="Z540.1 w/data",0,"")</f>
        <v/>
      </c>
      <c r="AA559" s="1" t="e">
        <f aca="false">$Y559+$Q559+$Z559</f>
        <v>#VALUE!</v>
      </c>
      <c r="AB559" s="1" t="n">
        <f aca="false">$N559+$Q559</f>
        <v>0</v>
      </c>
      <c r="AC559" s="1" t="str">
        <f aca="false">IF($Y559="","",IF(AND($AA559&gt;=$R559,$AA559&lt;=$S559),"Pass","Fail"))</f>
        <v/>
      </c>
      <c r="AD559" s="1" t="str">
        <f aca="false">IF($Y559="","",IF($AA559&gt;$R559,"Pass","Fail"))</f>
        <v/>
      </c>
      <c r="AE559" s="1" t="str">
        <f aca="false">IF($Y559="","",IF($AA559&gt;=$R559,"Pass","Fail"))</f>
        <v/>
      </c>
      <c r="AF559" s="1" t="str">
        <f aca="false">IF($Y559="","",IF($AA559&lt;=$S559,"Pass","Fail"))</f>
        <v/>
      </c>
      <c r="AG559" s="1" t="str">
        <f aca="false">IF($Y559="","",IF($AA559&lt;$S559,"Pass","Fail"))</f>
        <v/>
      </c>
      <c r="AH559" s="23" t="str">
        <f aca="true">INDIRECT(CHOOSE(MATCH($T559,{"±","&gt;","≥","≤","&lt;"},0), "AC", "AD", "AE", "AF", "AG") &amp; ROW())</f>
        <v/>
      </c>
      <c r="AI559" s="56" t="str">
        <f aca="false">IF($X559="Not Significant","No Further Action Required",
IF($AH559="","",
IF(AND($AH559="Pass",$L559="0 - Passed "),"Analysis performed; no further action required.",
IF(AND($AH559="Fail",$L559="1 - Failed "),"Analysis performed; no further action required.",
IF(AND($AH559="Pass",$L559="2 - Limited In Use "),"Analysis performed; no further action required.",
IF(AND($AH559="Fail",$L559="3 - Adjusted "),"Analysis performed; no further action required.",
"Unit fails analysis; TSM determination required."))))))</f>
        <v/>
      </c>
      <c r="AJ559" s="58"/>
    </row>
    <row r="560" customFormat="false" ht="15" hidden="false" customHeight="false" outlineLevel="0" collapsed="false">
      <c r="A560" s="56"/>
      <c r="E560" s="57" t="str">
        <f aca="false">IF(AND($F560="",$G560=""),"",IF($G560="",$F560,HYPERLINK($G560,$F560)))</f>
        <v/>
      </c>
      <c r="H560" s="1" t="str">
        <f aca="false">IF($I560="","None Attached",IF(LEFT($I560,5)="https",HYPERLINK($I560,"Datasheet"),HYPERLINK(_xlfn.CONCAT("https://",$I560),"Datasheet")))</f>
        <v>None Attached</v>
      </c>
      <c r="M560" s="56"/>
      <c r="P560" s="58"/>
      <c r="Q560" s="1" t="n">
        <f aca="false">$M560-$N560</f>
        <v>0</v>
      </c>
      <c r="R560" s="56"/>
      <c r="T560" s="59" t="s">
        <v>15</v>
      </c>
      <c r="U560" s="1" t="n">
        <f aca="false">$S560-$R560</f>
        <v>0</v>
      </c>
      <c r="V560" s="1" t="n">
        <f aca="false">IF($T560="±",$Q560*2,$Q560)</f>
        <v>0</v>
      </c>
      <c r="W560" s="60" t="str">
        <f aca="false">IFERROR($U560/ABS($V560),"N/A")</f>
        <v>N/A</v>
      </c>
      <c r="X560" s="61" t="str">
        <f aca="false">IF(OR($W560="N/A",$R560="",$S560=""),"N/A",IF($W560&gt;=4,"Not Significant",IF($W560&gt;=2,"Semi-Significant","Significant")))</f>
        <v>N/A</v>
      </c>
      <c r="Z560" s="1" t="str">
        <f aca="false">IF($D560="Z540.1 w/data",0,"")</f>
        <v/>
      </c>
      <c r="AA560" s="1" t="e">
        <f aca="false">$Y560+$Q560+$Z560</f>
        <v>#VALUE!</v>
      </c>
      <c r="AB560" s="1" t="n">
        <f aca="false">$N560+$Q560</f>
        <v>0</v>
      </c>
      <c r="AC560" s="1" t="str">
        <f aca="false">IF($Y560="","",IF(AND($AA560&gt;=$R560,$AA560&lt;=$S560),"Pass","Fail"))</f>
        <v/>
      </c>
      <c r="AD560" s="1" t="str">
        <f aca="false">IF($Y560="","",IF($AA560&gt;$R560,"Pass","Fail"))</f>
        <v/>
      </c>
      <c r="AE560" s="1" t="str">
        <f aca="false">IF($Y560="","",IF($AA560&gt;=$R560,"Pass","Fail"))</f>
        <v/>
      </c>
      <c r="AF560" s="1" t="str">
        <f aca="false">IF($Y560="","",IF($AA560&lt;=$S560,"Pass","Fail"))</f>
        <v/>
      </c>
      <c r="AG560" s="1" t="str">
        <f aca="false">IF($Y560="","",IF($AA560&lt;$S560,"Pass","Fail"))</f>
        <v/>
      </c>
      <c r="AH560" s="23" t="str">
        <f aca="true">INDIRECT(CHOOSE(MATCH($T560,{"±","&gt;","≥","≤","&lt;"},0), "AC", "AD", "AE", "AF", "AG") &amp; ROW())</f>
        <v/>
      </c>
      <c r="AI560" s="56" t="str">
        <f aca="false">IF($X560="Not Significant","No Further Action Required",
IF($AH560="","",
IF(AND($AH560="Pass",$L560="0 - Passed "),"Analysis performed; no further action required.",
IF(AND($AH560="Fail",$L560="1 - Failed "),"Analysis performed; no further action required.",
IF(AND($AH560="Pass",$L560="2 - Limited In Use "),"Analysis performed; no further action required.",
IF(AND($AH560="Fail",$L560="3 - Adjusted "),"Analysis performed; no further action required.",
"Unit fails analysis; TSM determination required."))))))</f>
        <v/>
      </c>
      <c r="AJ560" s="58"/>
    </row>
    <row r="561" customFormat="false" ht="15" hidden="false" customHeight="false" outlineLevel="0" collapsed="false">
      <c r="A561" s="56"/>
      <c r="E561" s="57" t="str">
        <f aca="false">IF(AND($F561="",$G561=""),"",IF($G561="",$F561,HYPERLINK($G561,$F561)))</f>
        <v/>
      </c>
      <c r="H561" s="1" t="str">
        <f aca="false">IF($I561="","None Attached",IF(LEFT($I561,5)="https",HYPERLINK($I561,"Datasheet"),HYPERLINK(_xlfn.CONCAT("https://",$I561),"Datasheet")))</f>
        <v>None Attached</v>
      </c>
      <c r="M561" s="56"/>
      <c r="P561" s="58"/>
      <c r="Q561" s="1" t="n">
        <f aca="false">$M561-$N561</f>
        <v>0</v>
      </c>
      <c r="R561" s="56"/>
      <c r="T561" s="59" t="s">
        <v>15</v>
      </c>
      <c r="U561" s="1" t="n">
        <f aca="false">$S561-$R561</f>
        <v>0</v>
      </c>
      <c r="V561" s="1" t="n">
        <f aca="false">IF($T561="±",$Q561*2,$Q561)</f>
        <v>0</v>
      </c>
      <c r="W561" s="60" t="str">
        <f aca="false">IFERROR($U561/ABS($V561),"N/A")</f>
        <v>N/A</v>
      </c>
      <c r="X561" s="61" t="str">
        <f aca="false">IF(OR($W561="N/A",$R561="",$S561=""),"N/A",IF($W561&gt;=4,"Not Significant",IF($W561&gt;=2,"Semi-Significant","Significant")))</f>
        <v>N/A</v>
      </c>
      <c r="Z561" s="1" t="str">
        <f aca="false">IF($D561="Z540.1 w/data",0,"")</f>
        <v/>
      </c>
      <c r="AA561" s="1" t="e">
        <f aca="false">$Y561+$Q561+$Z561</f>
        <v>#VALUE!</v>
      </c>
      <c r="AB561" s="1" t="n">
        <f aca="false">$N561+$Q561</f>
        <v>0</v>
      </c>
      <c r="AC561" s="1" t="str">
        <f aca="false">IF($Y561="","",IF(AND($AA561&gt;=$R561,$AA561&lt;=$S561),"Pass","Fail"))</f>
        <v/>
      </c>
      <c r="AD561" s="1" t="str">
        <f aca="false">IF($Y561="","",IF($AA561&gt;$R561,"Pass","Fail"))</f>
        <v/>
      </c>
      <c r="AE561" s="1" t="str">
        <f aca="false">IF($Y561="","",IF($AA561&gt;=$R561,"Pass","Fail"))</f>
        <v/>
      </c>
      <c r="AF561" s="1" t="str">
        <f aca="false">IF($Y561="","",IF($AA561&lt;=$S561,"Pass","Fail"))</f>
        <v/>
      </c>
      <c r="AG561" s="1" t="str">
        <f aca="false">IF($Y561="","",IF($AA561&lt;$S561,"Pass","Fail"))</f>
        <v/>
      </c>
      <c r="AH561" s="23" t="str">
        <f aca="true">INDIRECT(CHOOSE(MATCH($T561,{"±","&gt;","≥","≤","&lt;"},0), "AC", "AD", "AE", "AF", "AG") &amp; ROW())</f>
        <v/>
      </c>
      <c r="AI561" s="56" t="str">
        <f aca="false">IF($X561="Not Significant","No Further Action Required",
IF($AH561="","",
IF(AND($AH561="Pass",$L561="0 - Passed "),"Analysis performed; no further action required.",
IF(AND($AH561="Fail",$L561="1 - Failed "),"Analysis performed; no further action required.",
IF(AND($AH561="Pass",$L561="2 - Limited In Use "),"Analysis performed; no further action required.",
IF(AND($AH561="Fail",$L561="3 - Adjusted "),"Analysis performed; no further action required.",
"Unit fails analysis; TSM determination required."))))))</f>
        <v/>
      </c>
      <c r="AJ561" s="58"/>
    </row>
    <row r="562" customFormat="false" ht="15" hidden="false" customHeight="false" outlineLevel="0" collapsed="false">
      <c r="A562" s="56"/>
      <c r="E562" s="57" t="str">
        <f aca="false">IF(AND($F562="",$G562=""),"",IF($G562="",$F562,HYPERLINK($G562,$F562)))</f>
        <v/>
      </c>
      <c r="H562" s="1" t="str">
        <f aca="false">IF($I562="","None Attached",IF(LEFT($I562,5)="https",HYPERLINK($I562,"Datasheet"),HYPERLINK(_xlfn.CONCAT("https://",$I562),"Datasheet")))</f>
        <v>None Attached</v>
      </c>
      <c r="M562" s="56"/>
      <c r="P562" s="58"/>
      <c r="Q562" s="1" t="n">
        <f aca="false">$M562-$N562</f>
        <v>0</v>
      </c>
      <c r="R562" s="56"/>
      <c r="T562" s="59" t="s">
        <v>15</v>
      </c>
      <c r="U562" s="1" t="n">
        <f aca="false">$S562-$R562</f>
        <v>0</v>
      </c>
      <c r="V562" s="1" t="n">
        <f aca="false">IF($T562="±",$Q562*2,$Q562)</f>
        <v>0</v>
      </c>
      <c r="W562" s="60" t="str">
        <f aca="false">IFERROR($U562/ABS($V562),"N/A")</f>
        <v>N/A</v>
      </c>
      <c r="X562" s="61" t="str">
        <f aca="false">IF(OR($W562="N/A",$R562="",$S562=""),"N/A",IF($W562&gt;=4,"Not Significant",IF($W562&gt;=2,"Semi-Significant","Significant")))</f>
        <v>N/A</v>
      </c>
      <c r="Z562" s="1" t="str">
        <f aca="false">IF($D562="Z540.1 w/data",0,"")</f>
        <v/>
      </c>
      <c r="AA562" s="1" t="e">
        <f aca="false">$Y562+$Q562+$Z562</f>
        <v>#VALUE!</v>
      </c>
      <c r="AB562" s="1" t="n">
        <f aca="false">$N562+$Q562</f>
        <v>0</v>
      </c>
      <c r="AC562" s="1" t="str">
        <f aca="false">IF($Y562="","",IF(AND($AA562&gt;=$R562,$AA562&lt;=$S562),"Pass","Fail"))</f>
        <v/>
      </c>
      <c r="AD562" s="1" t="str">
        <f aca="false">IF($Y562="","",IF($AA562&gt;$R562,"Pass","Fail"))</f>
        <v/>
      </c>
      <c r="AE562" s="1" t="str">
        <f aca="false">IF($Y562="","",IF($AA562&gt;=$R562,"Pass","Fail"))</f>
        <v/>
      </c>
      <c r="AF562" s="1" t="str">
        <f aca="false">IF($Y562="","",IF($AA562&lt;=$S562,"Pass","Fail"))</f>
        <v/>
      </c>
      <c r="AG562" s="1" t="str">
        <f aca="false">IF($Y562="","",IF($AA562&lt;$S562,"Pass","Fail"))</f>
        <v/>
      </c>
      <c r="AH562" s="23" t="str">
        <f aca="true">INDIRECT(CHOOSE(MATCH($T562,{"±","&gt;","≥","≤","&lt;"},0), "AC", "AD", "AE", "AF", "AG") &amp; ROW())</f>
        <v/>
      </c>
      <c r="AI562" s="56" t="str">
        <f aca="false">IF($X562="Not Significant","No Further Action Required",
IF($AH562="","",
IF(AND($AH562="Pass",$L562="0 - Passed "),"Analysis performed; no further action required.",
IF(AND($AH562="Fail",$L562="1 - Failed "),"Analysis performed; no further action required.",
IF(AND($AH562="Pass",$L562="2 - Limited In Use "),"Analysis performed; no further action required.",
IF(AND($AH562="Fail",$L562="3 - Adjusted "),"Analysis performed; no further action required.",
"Unit fails analysis; TSM determination required."))))))</f>
        <v/>
      </c>
      <c r="AJ562" s="58"/>
    </row>
    <row r="563" customFormat="false" ht="15" hidden="false" customHeight="false" outlineLevel="0" collapsed="false">
      <c r="A563" s="56"/>
      <c r="E563" s="57" t="str">
        <f aca="false">IF(AND($F563="",$G563=""),"",IF($G563="",$F563,HYPERLINK($G563,$F563)))</f>
        <v/>
      </c>
      <c r="H563" s="1" t="str">
        <f aca="false">IF($I563="","None Attached",IF(LEFT($I563,5)="https",HYPERLINK($I563,"Datasheet"),HYPERLINK(_xlfn.CONCAT("https://",$I563),"Datasheet")))</f>
        <v>None Attached</v>
      </c>
      <c r="M563" s="56"/>
      <c r="P563" s="58"/>
      <c r="Q563" s="1" t="n">
        <f aca="false">$M563-$N563</f>
        <v>0</v>
      </c>
      <c r="R563" s="56"/>
      <c r="T563" s="59" t="s">
        <v>15</v>
      </c>
      <c r="U563" s="1" t="n">
        <f aca="false">$S563-$R563</f>
        <v>0</v>
      </c>
      <c r="V563" s="1" t="n">
        <f aca="false">IF($T563="±",$Q563*2,$Q563)</f>
        <v>0</v>
      </c>
      <c r="W563" s="60" t="str">
        <f aca="false">IFERROR($U563/ABS($V563),"N/A")</f>
        <v>N/A</v>
      </c>
      <c r="X563" s="61" t="str">
        <f aca="false">IF(OR($W563="N/A",$R563="",$S563=""),"N/A",IF($W563&gt;=4,"Not Significant",IF($W563&gt;=2,"Semi-Significant","Significant")))</f>
        <v>N/A</v>
      </c>
      <c r="Z563" s="1" t="str">
        <f aca="false">IF($D563="Z540.1 w/data",0,"")</f>
        <v/>
      </c>
      <c r="AA563" s="1" t="e">
        <f aca="false">$Y563+$Q563+$Z563</f>
        <v>#VALUE!</v>
      </c>
      <c r="AB563" s="1" t="n">
        <f aca="false">$N563+$Q563</f>
        <v>0</v>
      </c>
      <c r="AC563" s="1" t="str">
        <f aca="false">IF($Y563="","",IF(AND($AA563&gt;=$R563,$AA563&lt;=$S563),"Pass","Fail"))</f>
        <v/>
      </c>
      <c r="AD563" s="1" t="str">
        <f aca="false">IF($Y563="","",IF($AA563&gt;$R563,"Pass","Fail"))</f>
        <v/>
      </c>
      <c r="AE563" s="1" t="str">
        <f aca="false">IF($Y563="","",IF($AA563&gt;=$R563,"Pass","Fail"))</f>
        <v/>
      </c>
      <c r="AF563" s="1" t="str">
        <f aca="false">IF($Y563="","",IF($AA563&lt;=$S563,"Pass","Fail"))</f>
        <v/>
      </c>
      <c r="AG563" s="1" t="str">
        <f aca="false">IF($Y563="","",IF($AA563&lt;$S563,"Pass","Fail"))</f>
        <v/>
      </c>
      <c r="AH563" s="23" t="str">
        <f aca="true">INDIRECT(CHOOSE(MATCH($T563,{"±","&gt;","≥","≤","&lt;"},0), "AC", "AD", "AE", "AF", "AG") &amp; ROW())</f>
        <v/>
      </c>
      <c r="AI563" s="56" t="str">
        <f aca="false">IF($X563="Not Significant","No Further Action Required",
IF($AH563="","",
IF(AND($AH563="Pass",$L563="0 - Passed "),"Analysis performed; no further action required.",
IF(AND($AH563="Fail",$L563="1 - Failed "),"Analysis performed; no further action required.",
IF(AND($AH563="Pass",$L563="2 - Limited In Use "),"Analysis performed; no further action required.",
IF(AND($AH563="Fail",$L563="3 - Adjusted "),"Analysis performed; no further action required.",
"Unit fails analysis; TSM determination required."))))))</f>
        <v/>
      </c>
      <c r="AJ563" s="58"/>
    </row>
    <row r="564" customFormat="false" ht="15" hidden="false" customHeight="false" outlineLevel="0" collapsed="false">
      <c r="A564" s="56"/>
      <c r="E564" s="57" t="str">
        <f aca="false">IF(AND($F564="",$G564=""),"",IF($G564="",$F564,HYPERLINK($G564,$F564)))</f>
        <v/>
      </c>
      <c r="H564" s="1" t="str">
        <f aca="false">IF($I564="","None Attached",IF(LEFT($I564,5)="https",HYPERLINK($I564,"Datasheet"),HYPERLINK(_xlfn.CONCAT("https://",$I564),"Datasheet")))</f>
        <v>None Attached</v>
      </c>
      <c r="M564" s="56"/>
      <c r="P564" s="58"/>
      <c r="Q564" s="1" t="n">
        <f aca="false">$M564-$N564</f>
        <v>0</v>
      </c>
      <c r="R564" s="56"/>
      <c r="T564" s="59" t="s">
        <v>15</v>
      </c>
      <c r="U564" s="1" t="n">
        <f aca="false">$S564-$R564</f>
        <v>0</v>
      </c>
      <c r="V564" s="1" t="n">
        <f aca="false">IF($T564="±",$Q564*2,$Q564)</f>
        <v>0</v>
      </c>
      <c r="W564" s="60" t="str">
        <f aca="false">IFERROR($U564/ABS($V564),"N/A")</f>
        <v>N/A</v>
      </c>
      <c r="X564" s="61" t="str">
        <f aca="false">IF(OR($W564="N/A",$R564="",$S564=""),"N/A",IF($W564&gt;=4,"Not Significant",IF($W564&gt;=2,"Semi-Significant","Significant")))</f>
        <v>N/A</v>
      </c>
      <c r="Z564" s="1" t="str">
        <f aca="false">IF($D564="Z540.1 w/data",0,"")</f>
        <v/>
      </c>
      <c r="AA564" s="1" t="e">
        <f aca="false">$Y564+$Q564+$Z564</f>
        <v>#VALUE!</v>
      </c>
      <c r="AB564" s="1" t="n">
        <f aca="false">$N564+$Q564</f>
        <v>0</v>
      </c>
      <c r="AC564" s="1" t="str">
        <f aca="false">IF($Y564="","",IF(AND($AA564&gt;=$R564,$AA564&lt;=$S564),"Pass","Fail"))</f>
        <v/>
      </c>
      <c r="AD564" s="1" t="str">
        <f aca="false">IF($Y564="","",IF($AA564&gt;$R564,"Pass","Fail"))</f>
        <v/>
      </c>
      <c r="AE564" s="1" t="str">
        <f aca="false">IF($Y564="","",IF($AA564&gt;=$R564,"Pass","Fail"))</f>
        <v/>
      </c>
      <c r="AF564" s="1" t="str">
        <f aca="false">IF($Y564="","",IF($AA564&lt;=$S564,"Pass","Fail"))</f>
        <v/>
      </c>
      <c r="AG564" s="1" t="str">
        <f aca="false">IF($Y564="","",IF($AA564&lt;$S564,"Pass","Fail"))</f>
        <v/>
      </c>
      <c r="AH564" s="23" t="str">
        <f aca="true">INDIRECT(CHOOSE(MATCH($T564,{"±","&gt;","≥","≤","&lt;"},0), "AC", "AD", "AE", "AF", "AG") &amp; ROW())</f>
        <v/>
      </c>
      <c r="AI564" s="56" t="str">
        <f aca="false">IF($X564="Not Significant","No Further Action Required",
IF($AH564="","",
IF(AND($AH564="Pass",$L564="0 - Passed "),"Analysis performed; no further action required.",
IF(AND($AH564="Fail",$L564="1 - Failed "),"Analysis performed; no further action required.",
IF(AND($AH564="Pass",$L564="2 - Limited In Use "),"Analysis performed; no further action required.",
IF(AND($AH564="Fail",$L564="3 - Adjusted "),"Analysis performed; no further action required.",
"Unit fails analysis; TSM determination required."))))))</f>
        <v/>
      </c>
      <c r="AJ564" s="58"/>
    </row>
    <row r="565" customFormat="false" ht="15" hidden="false" customHeight="false" outlineLevel="0" collapsed="false">
      <c r="A565" s="56"/>
      <c r="E565" s="57" t="str">
        <f aca="false">IF(AND($F565="",$G565=""),"",IF($G565="",$F565,HYPERLINK($G565,$F565)))</f>
        <v/>
      </c>
      <c r="H565" s="1" t="str">
        <f aca="false">IF($I565="","None Attached",IF(LEFT($I565,5)="https",HYPERLINK($I565,"Datasheet"),HYPERLINK(_xlfn.CONCAT("https://",$I565),"Datasheet")))</f>
        <v>None Attached</v>
      </c>
      <c r="M565" s="56"/>
      <c r="P565" s="58"/>
      <c r="Q565" s="1" t="n">
        <f aca="false">$M565-$N565</f>
        <v>0</v>
      </c>
      <c r="R565" s="56"/>
      <c r="T565" s="59" t="s">
        <v>15</v>
      </c>
      <c r="U565" s="1" t="n">
        <f aca="false">$S565-$R565</f>
        <v>0</v>
      </c>
      <c r="V565" s="1" t="n">
        <f aca="false">IF($T565="±",$Q565*2,$Q565)</f>
        <v>0</v>
      </c>
      <c r="W565" s="60" t="str">
        <f aca="false">IFERROR($U565/ABS($V565),"N/A")</f>
        <v>N/A</v>
      </c>
      <c r="X565" s="61" t="str">
        <f aca="false">IF(OR($W565="N/A",$R565="",$S565=""),"N/A",IF($W565&gt;=4,"Not Significant",IF($W565&gt;=2,"Semi-Significant","Significant")))</f>
        <v>N/A</v>
      </c>
      <c r="Z565" s="1" t="str">
        <f aca="false">IF($D565="Z540.1 w/data",0,"")</f>
        <v/>
      </c>
      <c r="AA565" s="1" t="e">
        <f aca="false">$Y565+$Q565+$Z565</f>
        <v>#VALUE!</v>
      </c>
      <c r="AB565" s="1" t="n">
        <f aca="false">$N565+$Q565</f>
        <v>0</v>
      </c>
      <c r="AC565" s="1" t="str">
        <f aca="false">IF($Y565="","",IF(AND($AA565&gt;=$R565,$AA565&lt;=$S565),"Pass","Fail"))</f>
        <v/>
      </c>
      <c r="AD565" s="1" t="str">
        <f aca="false">IF($Y565="","",IF($AA565&gt;$R565,"Pass","Fail"))</f>
        <v/>
      </c>
      <c r="AE565" s="1" t="str">
        <f aca="false">IF($Y565="","",IF($AA565&gt;=$R565,"Pass","Fail"))</f>
        <v/>
      </c>
      <c r="AF565" s="1" t="str">
        <f aca="false">IF($Y565="","",IF($AA565&lt;=$S565,"Pass","Fail"))</f>
        <v/>
      </c>
      <c r="AG565" s="1" t="str">
        <f aca="false">IF($Y565="","",IF($AA565&lt;$S565,"Pass","Fail"))</f>
        <v/>
      </c>
      <c r="AH565" s="23" t="str">
        <f aca="true">INDIRECT(CHOOSE(MATCH($T565,{"±","&gt;","≥","≤","&lt;"},0), "AC", "AD", "AE", "AF", "AG") &amp; ROW())</f>
        <v/>
      </c>
      <c r="AI565" s="56" t="str">
        <f aca="false">IF($X565="Not Significant","No Further Action Required",
IF($AH565="","",
IF(AND($AH565="Pass",$L565="0 - Passed "),"Analysis performed; no further action required.",
IF(AND($AH565="Fail",$L565="1 - Failed "),"Analysis performed; no further action required.",
IF(AND($AH565="Pass",$L565="2 - Limited In Use "),"Analysis performed; no further action required.",
IF(AND($AH565="Fail",$L565="3 - Adjusted "),"Analysis performed; no further action required.",
"Unit fails analysis; TSM determination required."))))))</f>
        <v/>
      </c>
      <c r="AJ565" s="58"/>
    </row>
    <row r="566" customFormat="false" ht="15" hidden="false" customHeight="false" outlineLevel="0" collapsed="false">
      <c r="A566" s="56"/>
      <c r="E566" s="57" t="str">
        <f aca="false">IF(AND($F566="",$G566=""),"",IF($G566="",$F566,HYPERLINK($G566,$F566)))</f>
        <v/>
      </c>
      <c r="H566" s="1" t="str">
        <f aca="false">IF($I566="","None Attached",IF(LEFT($I566,5)="https",HYPERLINK($I566,"Datasheet"),HYPERLINK(_xlfn.CONCAT("https://",$I566),"Datasheet")))</f>
        <v>None Attached</v>
      </c>
      <c r="M566" s="56"/>
      <c r="P566" s="58"/>
      <c r="Q566" s="1" t="n">
        <f aca="false">$M566-$N566</f>
        <v>0</v>
      </c>
      <c r="R566" s="56"/>
      <c r="T566" s="59" t="s">
        <v>15</v>
      </c>
      <c r="U566" s="1" t="n">
        <f aca="false">$S566-$R566</f>
        <v>0</v>
      </c>
      <c r="V566" s="1" t="n">
        <f aca="false">IF($T566="±",$Q566*2,$Q566)</f>
        <v>0</v>
      </c>
      <c r="W566" s="60" t="str">
        <f aca="false">IFERROR($U566/ABS($V566),"N/A")</f>
        <v>N/A</v>
      </c>
      <c r="X566" s="61" t="str">
        <f aca="false">IF(OR($W566="N/A",$R566="",$S566=""),"N/A",IF($W566&gt;=4,"Not Significant",IF($W566&gt;=2,"Semi-Significant","Significant")))</f>
        <v>N/A</v>
      </c>
      <c r="Z566" s="1" t="str">
        <f aca="false">IF($D566="Z540.1 w/data",0,"")</f>
        <v/>
      </c>
      <c r="AA566" s="1" t="e">
        <f aca="false">$Y566+$Q566+$Z566</f>
        <v>#VALUE!</v>
      </c>
      <c r="AB566" s="1" t="n">
        <f aca="false">$N566+$Q566</f>
        <v>0</v>
      </c>
      <c r="AC566" s="1" t="str">
        <f aca="false">IF($Y566="","",IF(AND($AA566&gt;=$R566,$AA566&lt;=$S566),"Pass","Fail"))</f>
        <v/>
      </c>
      <c r="AD566" s="1" t="str">
        <f aca="false">IF($Y566="","",IF($AA566&gt;$R566,"Pass","Fail"))</f>
        <v/>
      </c>
      <c r="AE566" s="1" t="str">
        <f aca="false">IF($Y566="","",IF($AA566&gt;=$R566,"Pass","Fail"))</f>
        <v/>
      </c>
      <c r="AF566" s="1" t="str">
        <f aca="false">IF($Y566="","",IF($AA566&lt;=$S566,"Pass","Fail"))</f>
        <v/>
      </c>
      <c r="AG566" s="1" t="str">
        <f aca="false">IF($Y566="","",IF($AA566&lt;$S566,"Pass","Fail"))</f>
        <v/>
      </c>
      <c r="AH566" s="23" t="str">
        <f aca="true">INDIRECT(CHOOSE(MATCH($T566,{"±","&gt;","≥","≤","&lt;"},0), "AC", "AD", "AE", "AF", "AG") &amp; ROW())</f>
        <v/>
      </c>
      <c r="AI566" s="56" t="str">
        <f aca="false">IF($X566="Not Significant","No Further Action Required",
IF($AH566="","",
IF(AND($AH566="Pass",$L566="0 - Passed "),"Analysis performed; no further action required.",
IF(AND($AH566="Fail",$L566="1 - Failed "),"Analysis performed; no further action required.",
IF(AND($AH566="Pass",$L566="2 - Limited In Use "),"Analysis performed; no further action required.",
IF(AND($AH566="Fail",$L566="3 - Adjusted "),"Analysis performed; no further action required.",
"Unit fails analysis; TSM determination required."))))))</f>
        <v/>
      </c>
      <c r="AJ566" s="58"/>
    </row>
    <row r="567" customFormat="false" ht="15" hidden="false" customHeight="false" outlineLevel="0" collapsed="false">
      <c r="A567" s="56"/>
      <c r="E567" s="57" t="str">
        <f aca="false">IF(AND($F567="",$G567=""),"",IF($G567="",$F567,HYPERLINK($G567,$F567)))</f>
        <v/>
      </c>
      <c r="H567" s="1" t="str">
        <f aca="false">IF($I567="","None Attached",IF(LEFT($I567,5)="https",HYPERLINK($I567,"Datasheet"),HYPERLINK(_xlfn.CONCAT("https://",$I567),"Datasheet")))</f>
        <v>None Attached</v>
      </c>
      <c r="M567" s="56"/>
      <c r="P567" s="58"/>
      <c r="Q567" s="1" t="n">
        <f aca="false">$M567-$N567</f>
        <v>0</v>
      </c>
      <c r="R567" s="56"/>
      <c r="T567" s="59" t="s">
        <v>15</v>
      </c>
      <c r="U567" s="1" t="n">
        <f aca="false">$S567-$R567</f>
        <v>0</v>
      </c>
      <c r="V567" s="1" t="n">
        <f aca="false">IF($T567="±",$Q567*2,$Q567)</f>
        <v>0</v>
      </c>
      <c r="W567" s="60" t="str">
        <f aca="false">IFERROR($U567/ABS($V567),"N/A")</f>
        <v>N/A</v>
      </c>
      <c r="X567" s="61" t="str">
        <f aca="false">IF(OR($W567="N/A",$R567="",$S567=""),"N/A",IF($W567&gt;=4,"Not Significant",IF($W567&gt;=2,"Semi-Significant","Significant")))</f>
        <v>N/A</v>
      </c>
      <c r="Z567" s="1" t="str">
        <f aca="false">IF($D567="Z540.1 w/data",0,"")</f>
        <v/>
      </c>
      <c r="AA567" s="1" t="e">
        <f aca="false">$Y567+$Q567+$Z567</f>
        <v>#VALUE!</v>
      </c>
      <c r="AB567" s="1" t="n">
        <f aca="false">$N567+$Q567</f>
        <v>0</v>
      </c>
      <c r="AC567" s="1" t="str">
        <f aca="false">IF($Y567="","",IF(AND($AA567&gt;=$R567,$AA567&lt;=$S567),"Pass","Fail"))</f>
        <v/>
      </c>
      <c r="AD567" s="1" t="str">
        <f aca="false">IF($Y567="","",IF($AA567&gt;$R567,"Pass","Fail"))</f>
        <v/>
      </c>
      <c r="AE567" s="1" t="str">
        <f aca="false">IF($Y567="","",IF($AA567&gt;=$R567,"Pass","Fail"))</f>
        <v/>
      </c>
      <c r="AF567" s="1" t="str">
        <f aca="false">IF($Y567="","",IF($AA567&lt;=$S567,"Pass","Fail"))</f>
        <v/>
      </c>
      <c r="AG567" s="1" t="str">
        <f aca="false">IF($Y567="","",IF($AA567&lt;$S567,"Pass","Fail"))</f>
        <v/>
      </c>
      <c r="AH567" s="23" t="str">
        <f aca="true">INDIRECT(CHOOSE(MATCH($T567,{"±","&gt;","≥","≤","&lt;"},0), "AC", "AD", "AE", "AF", "AG") &amp; ROW())</f>
        <v/>
      </c>
      <c r="AI567" s="56" t="str">
        <f aca="false">IF($X567="Not Significant","No Further Action Required",
IF($AH567="","",
IF(AND($AH567="Pass",$L567="0 - Passed "),"Analysis performed; no further action required.",
IF(AND($AH567="Fail",$L567="1 - Failed "),"Analysis performed; no further action required.",
IF(AND($AH567="Pass",$L567="2 - Limited In Use "),"Analysis performed; no further action required.",
IF(AND($AH567="Fail",$L567="3 - Adjusted "),"Analysis performed; no further action required.",
"Unit fails analysis; TSM determination required."))))))</f>
        <v/>
      </c>
      <c r="AJ567" s="58"/>
    </row>
    <row r="568" customFormat="false" ht="15" hidden="false" customHeight="false" outlineLevel="0" collapsed="false">
      <c r="A568" s="56"/>
      <c r="E568" s="57" t="str">
        <f aca="false">IF(AND($F568="",$G568=""),"",IF($G568="",$F568,HYPERLINK($G568,$F568)))</f>
        <v/>
      </c>
      <c r="H568" s="1" t="str">
        <f aca="false">IF($I568="","None Attached",IF(LEFT($I568,5)="https",HYPERLINK($I568,"Datasheet"),HYPERLINK(_xlfn.CONCAT("https://",$I568),"Datasheet")))</f>
        <v>None Attached</v>
      </c>
      <c r="M568" s="56"/>
      <c r="P568" s="58"/>
      <c r="Q568" s="1" t="n">
        <f aca="false">$M568-$N568</f>
        <v>0</v>
      </c>
      <c r="R568" s="56"/>
      <c r="T568" s="59" t="s">
        <v>15</v>
      </c>
      <c r="U568" s="1" t="n">
        <f aca="false">$S568-$R568</f>
        <v>0</v>
      </c>
      <c r="V568" s="1" t="n">
        <f aca="false">IF($T568="±",$Q568*2,$Q568)</f>
        <v>0</v>
      </c>
      <c r="W568" s="60" t="str">
        <f aca="false">IFERROR($U568/ABS($V568),"N/A")</f>
        <v>N/A</v>
      </c>
      <c r="X568" s="61" t="str">
        <f aca="false">IF(OR($W568="N/A",$R568="",$S568=""),"N/A",IF($W568&gt;=4,"Not Significant",IF($W568&gt;=2,"Semi-Significant","Significant")))</f>
        <v>N/A</v>
      </c>
      <c r="Z568" s="1" t="str">
        <f aca="false">IF($D568="Z540.1 w/data",0,"")</f>
        <v/>
      </c>
      <c r="AA568" s="1" t="e">
        <f aca="false">$Y568+$Q568+$Z568</f>
        <v>#VALUE!</v>
      </c>
      <c r="AB568" s="1" t="n">
        <f aca="false">$N568+$Q568</f>
        <v>0</v>
      </c>
      <c r="AC568" s="1" t="str">
        <f aca="false">IF($Y568="","",IF(AND($AA568&gt;=$R568,$AA568&lt;=$S568),"Pass","Fail"))</f>
        <v/>
      </c>
      <c r="AD568" s="1" t="str">
        <f aca="false">IF($Y568="","",IF($AA568&gt;$R568,"Pass","Fail"))</f>
        <v/>
      </c>
      <c r="AE568" s="1" t="str">
        <f aca="false">IF($Y568="","",IF($AA568&gt;=$R568,"Pass","Fail"))</f>
        <v/>
      </c>
      <c r="AF568" s="1" t="str">
        <f aca="false">IF($Y568="","",IF($AA568&lt;=$S568,"Pass","Fail"))</f>
        <v/>
      </c>
      <c r="AG568" s="1" t="str">
        <f aca="false">IF($Y568="","",IF($AA568&lt;$S568,"Pass","Fail"))</f>
        <v/>
      </c>
      <c r="AH568" s="23" t="str">
        <f aca="true">INDIRECT(CHOOSE(MATCH($T568,{"±","&gt;","≥","≤","&lt;"},0), "AC", "AD", "AE", "AF", "AG") &amp; ROW())</f>
        <v/>
      </c>
      <c r="AI568" s="56" t="str">
        <f aca="false">IF($X568="Not Significant","No Further Action Required",
IF($AH568="","",
IF(AND($AH568="Pass",$L568="0 - Passed "),"Analysis performed; no further action required.",
IF(AND($AH568="Fail",$L568="1 - Failed "),"Analysis performed; no further action required.",
IF(AND($AH568="Pass",$L568="2 - Limited In Use "),"Analysis performed; no further action required.",
IF(AND($AH568="Fail",$L568="3 - Adjusted "),"Analysis performed; no further action required.",
"Unit fails analysis; TSM determination required."))))))</f>
        <v/>
      </c>
      <c r="AJ568" s="58"/>
    </row>
    <row r="569" customFormat="false" ht="15" hidden="false" customHeight="false" outlineLevel="0" collapsed="false">
      <c r="A569" s="56"/>
      <c r="E569" s="57" t="str">
        <f aca="false">IF(AND($F569="",$G569=""),"",IF($G569="",$F569,HYPERLINK($G569,$F569)))</f>
        <v/>
      </c>
      <c r="H569" s="1" t="str">
        <f aca="false">IF($I569="","None Attached",IF(LEFT($I569,5)="https",HYPERLINK($I569,"Datasheet"),HYPERLINK(_xlfn.CONCAT("https://",$I569),"Datasheet")))</f>
        <v>None Attached</v>
      </c>
      <c r="M569" s="56"/>
      <c r="P569" s="58"/>
      <c r="Q569" s="1" t="n">
        <f aca="false">$M569-$N569</f>
        <v>0</v>
      </c>
      <c r="R569" s="56"/>
      <c r="T569" s="59" t="s">
        <v>15</v>
      </c>
      <c r="U569" s="1" t="n">
        <f aca="false">$S569-$R569</f>
        <v>0</v>
      </c>
      <c r="V569" s="1" t="n">
        <f aca="false">IF($T569="±",$Q569*2,$Q569)</f>
        <v>0</v>
      </c>
      <c r="W569" s="60" t="str">
        <f aca="false">IFERROR($U569/ABS($V569),"N/A")</f>
        <v>N/A</v>
      </c>
      <c r="X569" s="61" t="str">
        <f aca="false">IF(OR($W569="N/A",$R569="",$S569=""),"N/A",IF($W569&gt;=4,"Not Significant",IF($W569&gt;=2,"Semi-Significant","Significant")))</f>
        <v>N/A</v>
      </c>
      <c r="Z569" s="1" t="str">
        <f aca="false">IF($D569="Z540.1 w/data",0,"")</f>
        <v/>
      </c>
      <c r="AA569" s="1" t="e">
        <f aca="false">$Y569+$Q569+$Z569</f>
        <v>#VALUE!</v>
      </c>
      <c r="AB569" s="1" t="n">
        <f aca="false">$N569+$Q569</f>
        <v>0</v>
      </c>
      <c r="AC569" s="1" t="str">
        <f aca="false">IF($Y569="","",IF(AND($AA569&gt;=$R569,$AA569&lt;=$S569),"Pass","Fail"))</f>
        <v/>
      </c>
      <c r="AD569" s="1" t="str">
        <f aca="false">IF($Y569="","",IF($AA569&gt;$R569,"Pass","Fail"))</f>
        <v/>
      </c>
      <c r="AE569" s="1" t="str">
        <f aca="false">IF($Y569="","",IF($AA569&gt;=$R569,"Pass","Fail"))</f>
        <v/>
      </c>
      <c r="AF569" s="1" t="str">
        <f aca="false">IF($Y569="","",IF($AA569&lt;=$S569,"Pass","Fail"))</f>
        <v/>
      </c>
      <c r="AG569" s="1" t="str">
        <f aca="false">IF($Y569="","",IF($AA569&lt;$S569,"Pass","Fail"))</f>
        <v/>
      </c>
      <c r="AH569" s="23" t="str">
        <f aca="true">INDIRECT(CHOOSE(MATCH($T569,{"±","&gt;","≥","≤","&lt;"},0), "AC", "AD", "AE", "AF", "AG") &amp; ROW())</f>
        <v/>
      </c>
      <c r="AI569" s="56" t="str">
        <f aca="false">IF($X569="Not Significant","No Further Action Required",
IF($AH569="","",
IF(AND($AH569="Pass",$L569="0 - Passed "),"Analysis performed; no further action required.",
IF(AND($AH569="Fail",$L569="1 - Failed "),"Analysis performed; no further action required.",
IF(AND($AH569="Pass",$L569="2 - Limited In Use "),"Analysis performed; no further action required.",
IF(AND($AH569="Fail",$L569="3 - Adjusted "),"Analysis performed; no further action required.",
"Unit fails analysis; TSM determination required."))))))</f>
        <v/>
      </c>
      <c r="AJ569" s="58"/>
    </row>
    <row r="570" customFormat="false" ht="15" hidden="false" customHeight="false" outlineLevel="0" collapsed="false">
      <c r="A570" s="56"/>
      <c r="E570" s="57" t="str">
        <f aca="false">IF(AND($F570="",$G570=""),"",IF($G570="",$F570,HYPERLINK($G570,$F570)))</f>
        <v/>
      </c>
      <c r="H570" s="1" t="str">
        <f aca="false">IF($I570="","None Attached",IF(LEFT($I570,5)="https",HYPERLINK($I570,"Datasheet"),HYPERLINK(_xlfn.CONCAT("https://",$I570),"Datasheet")))</f>
        <v>None Attached</v>
      </c>
      <c r="M570" s="56"/>
      <c r="P570" s="58"/>
      <c r="Q570" s="1" t="n">
        <f aca="false">$M570-$N570</f>
        <v>0</v>
      </c>
      <c r="R570" s="56"/>
      <c r="T570" s="59" t="s">
        <v>15</v>
      </c>
      <c r="U570" s="1" t="n">
        <f aca="false">$S570-$R570</f>
        <v>0</v>
      </c>
      <c r="V570" s="1" t="n">
        <f aca="false">IF($T570="±",$Q570*2,$Q570)</f>
        <v>0</v>
      </c>
      <c r="W570" s="60" t="str">
        <f aca="false">IFERROR($U570/ABS($V570),"N/A")</f>
        <v>N/A</v>
      </c>
      <c r="X570" s="61" t="str">
        <f aca="false">IF(OR($W570="N/A",$R570="",$S570=""),"N/A",IF($W570&gt;=4,"Not Significant",IF($W570&gt;=2,"Semi-Significant","Significant")))</f>
        <v>N/A</v>
      </c>
      <c r="Z570" s="1" t="str">
        <f aca="false">IF($D570="Z540.1 w/data",0,"")</f>
        <v/>
      </c>
      <c r="AA570" s="1" t="e">
        <f aca="false">$Y570+$Q570+$Z570</f>
        <v>#VALUE!</v>
      </c>
      <c r="AB570" s="1" t="n">
        <f aca="false">$N570+$Q570</f>
        <v>0</v>
      </c>
      <c r="AC570" s="1" t="str">
        <f aca="false">IF($Y570="","",IF(AND($AA570&gt;=$R570,$AA570&lt;=$S570),"Pass","Fail"))</f>
        <v/>
      </c>
      <c r="AD570" s="1" t="str">
        <f aca="false">IF($Y570="","",IF($AA570&gt;$R570,"Pass","Fail"))</f>
        <v/>
      </c>
      <c r="AE570" s="1" t="str">
        <f aca="false">IF($Y570="","",IF($AA570&gt;=$R570,"Pass","Fail"))</f>
        <v/>
      </c>
      <c r="AF570" s="1" t="str">
        <f aca="false">IF($Y570="","",IF($AA570&lt;=$S570,"Pass","Fail"))</f>
        <v/>
      </c>
      <c r="AG570" s="1" t="str">
        <f aca="false">IF($Y570="","",IF($AA570&lt;$S570,"Pass","Fail"))</f>
        <v/>
      </c>
      <c r="AH570" s="23" t="str">
        <f aca="true">INDIRECT(CHOOSE(MATCH($T570,{"±","&gt;","≥","≤","&lt;"},0), "AC", "AD", "AE", "AF", "AG") &amp; ROW())</f>
        <v/>
      </c>
      <c r="AI570" s="56" t="str">
        <f aca="false">IF($X570="Not Significant","No Further Action Required",
IF($AH570="","",
IF(AND($AH570="Pass",$L570="0 - Passed "),"Analysis performed; no further action required.",
IF(AND($AH570="Fail",$L570="1 - Failed "),"Analysis performed; no further action required.",
IF(AND($AH570="Pass",$L570="2 - Limited In Use "),"Analysis performed; no further action required.",
IF(AND($AH570="Fail",$L570="3 - Adjusted "),"Analysis performed; no further action required.",
"Unit fails analysis; TSM determination required."))))))</f>
        <v/>
      </c>
      <c r="AJ570" s="58"/>
    </row>
    <row r="571" customFormat="false" ht="15" hidden="false" customHeight="false" outlineLevel="0" collapsed="false">
      <c r="A571" s="56"/>
      <c r="E571" s="57" t="str">
        <f aca="false">IF(AND($F571="",$G571=""),"",IF($G571="",$F571,HYPERLINK($G571,$F571)))</f>
        <v/>
      </c>
      <c r="H571" s="1" t="str">
        <f aca="false">IF($I571="","None Attached",IF(LEFT($I571,5)="https",HYPERLINK($I571,"Datasheet"),HYPERLINK(_xlfn.CONCAT("https://",$I571),"Datasheet")))</f>
        <v>None Attached</v>
      </c>
      <c r="M571" s="56"/>
      <c r="P571" s="58"/>
      <c r="Q571" s="1" t="n">
        <f aca="false">$M571-$N571</f>
        <v>0</v>
      </c>
      <c r="R571" s="56"/>
      <c r="T571" s="59" t="s">
        <v>15</v>
      </c>
      <c r="U571" s="1" t="n">
        <f aca="false">$S571-$R571</f>
        <v>0</v>
      </c>
      <c r="V571" s="1" t="n">
        <f aca="false">IF($T571="±",$Q571*2,$Q571)</f>
        <v>0</v>
      </c>
      <c r="W571" s="60" t="str">
        <f aca="false">IFERROR($U571/ABS($V571),"N/A")</f>
        <v>N/A</v>
      </c>
      <c r="X571" s="61" t="str">
        <f aca="false">IF(OR($W571="N/A",$R571="",$S571=""),"N/A",IF($W571&gt;=4,"Not Significant",IF($W571&gt;=2,"Semi-Significant","Significant")))</f>
        <v>N/A</v>
      </c>
      <c r="Z571" s="1" t="str">
        <f aca="false">IF($D571="Z540.1 w/data",0,"")</f>
        <v/>
      </c>
      <c r="AA571" s="1" t="e">
        <f aca="false">$Y571+$Q571+$Z571</f>
        <v>#VALUE!</v>
      </c>
      <c r="AB571" s="1" t="n">
        <f aca="false">$N571+$Q571</f>
        <v>0</v>
      </c>
      <c r="AC571" s="1" t="str">
        <f aca="false">IF($Y571="","",IF(AND($AA571&gt;=$R571,$AA571&lt;=$S571),"Pass","Fail"))</f>
        <v/>
      </c>
      <c r="AD571" s="1" t="str">
        <f aca="false">IF($Y571="","",IF($AA571&gt;$R571,"Pass","Fail"))</f>
        <v/>
      </c>
      <c r="AE571" s="1" t="str">
        <f aca="false">IF($Y571="","",IF($AA571&gt;=$R571,"Pass","Fail"))</f>
        <v/>
      </c>
      <c r="AF571" s="1" t="str">
        <f aca="false">IF($Y571="","",IF($AA571&lt;=$S571,"Pass","Fail"))</f>
        <v/>
      </c>
      <c r="AG571" s="1" t="str">
        <f aca="false">IF($Y571="","",IF($AA571&lt;$S571,"Pass","Fail"))</f>
        <v/>
      </c>
      <c r="AH571" s="23" t="str">
        <f aca="true">INDIRECT(CHOOSE(MATCH($T571,{"±","&gt;","≥","≤","&lt;"},0), "AC", "AD", "AE", "AF", "AG") &amp; ROW())</f>
        <v/>
      </c>
      <c r="AI571" s="56" t="str">
        <f aca="false">IF($X571="Not Significant","No Further Action Required",
IF($AH571="","",
IF(AND($AH571="Pass",$L571="0 - Passed "),"Analysis performed; no further action required.",
IF(AND($AH571="Fail",$L571="1 - Failed "),"Analysis performed; no further action required.",
IF(AND($AH571="Pass",$L571="2 - Limited In Use "),"Analysis performed; no further action required.",
IF(AND($AH571="Fail",$L571="3 - Adjusted "),"Analysis performed; no further action required.",
"Unit fails analysis; TSM determination required."))))))</f>
        <v/>
      </c>
      <c r="AJ571" s="58"/>
    </row>
    <row r="572" customFormat="false" ht="15" hidden="false" customHeight="false" outlineLevel="0" collapsed="false">
      <c r="A572" s="56"/>
      <c r="E572" s="57" t="str">
        <f aca="false">IF(AND($F572="",$G572=""),"",IF($G572="",$F572,HYPERLINK($G572,$F572)))</f>
        <v/>
      </c>
      <c r="H572" s="1" t="str">
        <f aca="false">IF($I572="","None Attached",IF(LEFT($I572,5)="https",HYPERLINK($I572,"Datasheet"),HYPERLINK(_xlfn.CONCAT("https://",$I572),"Datasheet")))</f>
        <v>None Attached</v>
      </c>
      <c r="M572" s="56"/>
      <c r="P572" s="58"/>
      <c r="Q572" s="1" t="n">
        <f aca="false">$M572-$N572</f>
        <v>0</v>
      </c>
      <c r="R572" s="56"/>
      <c r="T572" s="59" t="s">
        <v>15</v>
      </c>
      <c r="U572" s="1" t="n">
        <f aca="false">$S572-$R572</f>
        <v>0</v>
      </c>
      <c r="V572" s="1" t="n">
        <f aca="false">IF($T572="±",$Q572*2,$Q572)</f>
        <v>0</v>
      </c>
      <c r="W572" s="60" t="str">
        <f aca="false">IFERROR($U572/ABS($V572),"N/A")</f>
        <v>N/A</v>
      </c>
      <c r="X572" s="61" t="str">
        <f aca="false">IF(OR($W572="N/A",$R572="",$S572=""),"N/A",IF($W572&gt;=4,"Not Significant",IF($W572&gt;=2,"Semi-Significant","Significant")))</f>
        <v>N/A</v>
      </c>
      <c r="Z572" s="1" t="str">
        <f aca="false">IF($D572="Z540.1 w/data",0,"")</f>
        <v/>
      </c>
      <c r="AA572" s="1" t="e">
        <f aca="false">$Y572+$Q572+$Z572</f>
        <v>#VALUE!</v>
      </c>
      <c r="AB572" s="1" t="n">
        <f aca="false">$N572+$Q572</f>
        <v>0</v>
      </c>
      <c r="AC572" s="1" t="str">
        <f aca="false">IF($Y572="","",IF(AND($AA572&gt;=$R572,$AA572&lt;=$S572),"Pass","Fail"))</f>
        <v/>
      </c>
      <c r="AD572" s="1" t="str">
        <f aca="false">IF($Y572="","",IF($AA572&gt;$R572,"Pass","Fail"))</f>
        <v/>
      </c>
      <c r="AE572" s="1" t="str">
        <f aca="false">IF($Y572="","",IF($AA572&gt;=$R572,"Pass","Fail"))</f>
        <v/>
      </c>
      <c r="AF572" s="1" t="str">
        <f aca="false">IF($Y572="","",IF($AA572&lt;=$S572,"Pass","Fail"))</f>
        <v/>
      </c>
      <c r="AG572" s="1" t="str">
        <f aca="false">IF($Y572="","",IF($AA572&lt;$S572,"Pass","Fail"))</f>
        <v/>
      </c>
      <c r="AH572" s="23" t="str">
        <f aca="true">INDIRECT(CHOOSE(MATCH($T572,{"±","&gt;","≥","≤","&lt;"},0), "AC", "AD", "AE", "AF", "AG") &amp; ROW())</f>
        <v/>
      </c>
      <c r="AI572" s="56" t="str">
        <f aca="false">IF($X572="Not Significant","No Further Action Required",
IF($AH572="","",
IF(AND($AH572="Pass",$L572="0 - Passed "),"Analysis performed; no further action required.",
IF(AND($AH572="Fail",$L572="1 - Failed "),"Analysis performed; no further action required.",
IF(AND($AH572="Pass",$L572="2 - Limited In Use "),"Analysis performed; no further action required.",
IF(AND($AH572="Fail",$L572="3 - Adjusted "),"Analysis performed; no further action required.",
"Unit fails analysis; TSM determination required."))))))</f>
        <v/>
      </c>
      <c r="AJ572" s="58"/>
    </row>
    <row r="573" customFormat="false" ht="15" hidden="false" customHeight="false" outlineLevel="0" collapsed="false">
      <c r="A573" s="56"/>
      <c r="E573" s="57" t="str">
        <f aca="false">IF(AND($F573="",$G573=""),"",IF($G573="",$F573,HYPERLINK($G573,$F573)))</f>
        <v/>
      </c>
      <c r="H573" s="1" t="str">
        <f aca="false">IF($I573="","None Attached",IF(LEFT($I573,5)="https",HYPERLINK($I573,"Datasheet"),HYPERLINK(_xlfn.CONCAT("https://",$I573),"Datasheet")))</f>
        <v>None Attached</v>
      </c>
      <c r="M573" s="56"/>
      <c r="P573" s="58"/>
      <c r="Q573" s="1" t="n">
        <f aca="false">$M573-$N573</f>
        <v>0</v>
      </c>
      <c r="R573" s="56"/>
      <c r="T573" s="59" t="s">
        <v>15</v>
      </c>
      <c r="U573" s="1" t="n">
        <f aca="false">$S573-$R573</f>
        <v>0</v>
      </c>
      <c r="V573" s="1" t="n">
        <f aca="false">IF($T573="±",$Q573*2,$Q573)</f>
        <v>0</v>
      </c>
      <c r="W573" s="60" t="str">
        <f aca="false">IFERROR($U573/ABS($V573),"N/A")</f>
        <v>N/A</v>
      </c>
      <c r="X573" s="61" t="str">
        <f aca="false">IF(OR($W573="N/A",$R573="",$S573=""),"N/A",IF($W573&gt;=4,"Not Significant",IF($W573&gt;=2,"Semi-Significant","Significant")))</f>
        <v>N/A</v>
      </c>
      <c r="Z573" s="1" t="str">
        <f aca="false">IF($D573="Z540.1 w/data",0,"")</f>
        <v/>
      </c>
      <c r="AA573" s="1" t="e">
        <f aca="false">$Y573+$Q573+$Z573</f>
        <v>#VALUE!</v>
      </c>
      <c r="AB573" s="1" t="n">
        <f aca="false">$N573+$Q573</f>
        <v>0</v>
      </c>
      <c r="AC573" s="1" t="str">
        <f aca="false">IF($Y573="","",IF(AND($AA573&gt;=$R573,$AA573&lt;=$S573),"Pass","Fail"))</f>
        <v/>
      </c>
      <c r="AD573" s="1" t="str">
        <f aca="false">IF($Y573="","",IF($AA573&gt;$R573,"Pass","Fail"))</f>
        <v/>
      </c>
      <c r="AE573" s="1" t="str">
        <f aca="false">IF($Y573="","",IF($AA573&gt;=$R573,"Pass","Fail"))</f>
        <v/>
      </c>
      <c r="AF573" s="1" t="str">
        <f aca="false">IF($Y573="","",IF($AA573&lt;=$S573,"Pass","Fail"))</f>
        <v/>
      </c>
      <c r="AG573" s="1" t="str">
        <f aca="false">IF($Y573="","",IF($AA573&lt;$S573,"Pass","Fail"))</f>
        <v/>
      </c>
      <c r="AH573" s="23" t="str">
        <f aca="true">INDIRECT(CHOOSE(MATCH($T573,{"±","&gt;","≥","≤","&lt;"},0), "AC", "AD", "AE", "AF", "AG") &amp; ROW())</f>
        <v/>
      </c>
      <c r="AI573" s="56" t="str">
        <f aca="false">IF($X573="Not Significant","No Further Action Required",
IF($AH573="","",
IF(AND($AH573="Pass",$L573="0 - Passed "),"Analysis performed; no further action required.",
IF(AND($AH573="Fail",$L573="1 - Failed "),"Analysis performed; no further action required.",
IF(AND($AH573="Pass",$L573="2 - Limited In Use "),"Analysis performed; no further action required.",
IF(AND($AH573="Fail",$L573="3 - Adjusted "),"Analysis performed; no further action required.",
"Unit fails analysis; TSM determination required."))))))</f>
        <v/>
      </c>
      <c r="AJ573" s="58"/>
    </row>
    <row r="574" customFormat="false" ht="15" hidden="false" customHeight="false" outlineLevel="0" collapsed="false">
      <c r="A574" s="56"/>
      <c r="E574" s="57" t="str">
        <f aca="false">IF(AND($F574="",$G574=""),"",IF($G574="",$F574,HYPERLINK($G574,$F574)))</f>
        <v/>
      </c>
      <c r="H574" s="1" t="str">
        <f aca="false">IF($I574="","None Attached",IF(LEFT($I574,5)="https",HYPERLINK($I574,"Datasheet"),HYPERLINK(_xlfn.CONCAT("https://",$I574),"Datasheet")))</f>
        <v>None Attached</v>
      </c>
      <c r="M574" s="56"/>
      <c r="P574" s="58"/>
      <c r="Q574" s="1" t="n">
        <f aca="false">$M574-$N574</f>
        <v>0</v>
      </c>
      <c r="R574" s="56"/>
      <c r="T574" s="59" t="s">
        <v>15</v>
      </c>
      <c r="U574" s="1" t="n">
        <f aca="false">$S574-$R574</f>
        <v>0</v>
      </c>
      <c r="V574" s="1" t="n">
        <f aca="false">IF($T574="±",$Q574*2,$Q574)</f>
        <v>0</v>
      </c>
      <c r="W574" s="60" t="str">
        <f aca="false">IFERROR($U574/ABS($V574),"N/A")</f>
        <v>N/A</v>
      </c>
      <c r="X574" s="61" t="str">
        <f aca="false">IF(OR($W574="N/A",$R574="",$S574=""),"N/A",IF($W574&gt;=4,"Not Significant",IF($W574&gt;=2,"Semi-Significant","Significant")))</f>
        <v>N/A</v>
      </c>
      <c r="Z574" s="1" t="str">
        <f aca="false">IF($D574="Z540.1 w/data",0,"")</f>
        <v/>
      </c>
      <c r="AA574" s="1" t="e">
        <f aca="false">$Y574+$Q574+$Z574</f>
        <v>#VALUE!</v>
      </c>
      <c r="AB574" s="1" t="n">
        <f aca="false">$N574+$Q574</f>
        <v>0</v>
      </c>
      <c r="AC574" s="1" t="str">
        <f aca="false">IF($Y574="","",IF(AND($AA574&gt;=$R574,$AA574&lt;=$S574),"Pass","Fail"))</f>
        <v/>
      </c>
      <c r="AD574" s="1" t="str">
        <f aca="false">IF($Y574="","",IF($AA574&gt;$R574,"Pass","Fail"))</f>
        <v/>
      </c>
      <c r="AE574" s="1" t="str">
        <f aca="false">IF($Y574="","",IF($AA574&gt;=$R574,"Pass","Fail"))</f>
        <v/>
      </c>
      <c r="AF574" s="1" t="str">
        <f aca="false">IF($Y574="","",IF($AA574&lt;=$S574,"Pass","Fail"))</f>
        <v/>
      </c>
      <c r="AG574" s="1" t="str">
        <f aca="false">IF($Y574="","",IF($AA574&lt;$S574,"Pass","Fail"))</f>
        <v/>
      </c>
      <c r="AH574" s="23" t="str">
        <f aca="true">INDIRECT(CHOOSE(MATCH($T574,{"±","&gt;","≥","≤","&lt;"},0), "AC", "AD", "AE", "AF", "AG") &amp; ROW())</f>
        <v/>
      </c>
      <c r="AI574" s="56" t="str">
        <f aca="false">IF($X574="Not Significant","No Further Action Required",
IF($AH574="","",
IF(AND($AH574="Pass",$L574="0 - Passed "),"Analysis performed; no further action required.",
IF(AND($AH574="Fail",$L574="1 - Failed "),"Analysis performed; no further action required.",
IF(AND($AH574="Pass",$L574="2 - Limited In Use "),"Analysis performed; no further action required.",
IF(AND($AH574="Fail",$L574="3 - Adjusted "),"Analysis performed; no further action required.",
"Unit fails analysis; TSM determination required."))))))</f>
        <v/>
      </c>
      <c r="AJ574" s="58"/>
    </row>
    <row r="575" customFormat="false" ht="15" hidden="false" customHeight="false" outlineLevel="0" collapsed="false">
      <c r="A575" s="56"/>
      <c r="E575" s="57" t="str">
        <f aca="false">IF(AND($F575="",$G575=""),"",IF($G575="",$F575,HYPERLINK($G575,$F575)))</f>
        <v/>
      </c>
      <c r="H575" s="1" t="str">
        <f aca="false">IF($I575="","None Attached",IF(LEFT($I575,5)="https",HYPERLINK($I575,"Datasheet"),HYPERLINK(_xlfn.CONCAT("https://",$I575),"Datasheet")))</f>
        <v>None Attached</v>
      </c>
      <c r="M575" s="56"/>
      <c r="P575" s="58"/>
      <c r="Q575" s="1" t="n">
        <f aca="false">$M575-$N575</f>
        <v>0</v>
      </c>
      <c r="R575" s="56"/>
      <c r="T575" s="59" t="s">
        <v>15</v>
      </c>
      <c r="U575" s="1" t="n">
        <f aca="false">$S575-$R575</f>
        <v>0</v>
      </c>
      <c r="V575" s="1" t="n">
        <f aca="false">IF($T575="±",$Q575*2,$Q575)</f>
        <v>0</v>
      </c>
      <c r="W575" s="60" t="str">
        <f aca="false">IFERROR($U575/ABS($V575),"N/A")</f>
        <v>N/A</v>
      </c>
      <c r="X575" s="61" t="str">
        <f aca="false">IF(OR($W575="N/A",$R575="",$S575=""),"N/A",IF($W575&gt;=4,"Not Significant",IF($W575&gt;=2,"Semi-Significant","Significant")))</f>
        <v>N/A</v>
      </c>
      <c r="Z575" s="1" t="str">
        <f aca="false">IF($D575="Z540.1 w/data",0,"")</f>
        <v/>
      </c>
      <c r="AA575" s="1" t="e">
        <f aca="false">$Y575+$Q575+$Z575</f>
        <v>#VALUE!</v>
      </c>
      <c r="AB575" s="1" t="n">
        <f aca="false">$N575+$Q575</f>
        <v>0</v>
      </c>
      <c r="AC575" s="1" t="str">
        <f aca="false">IF($Y575="","",IF(AND($AA575&gt;=$R575,$AA575&lt;=$S575),"Pass","Fail"))</f>
        <v/>
      </c>
      <c r="AD575" s="1" t="str">
        <f aca="false">IF($Y575="","",IF($AA575&gt;$R575,"Pass","Fail"))</f>
        <v/>
      </c>
      <c r="AE575" s="1" t="str">
        <f aca="false">IF($Y575="","",IF($AA575&gt;=$R575,"Pass","Fail"))</f>
        <v/>
      </c>
      <c r="AF575" s="1" t="str">
        <f aca="false">IF($Y575="","",IF($AA575&lt;=$S575,"Pass","Fail"))</f>
        <v/>
      </c>
      <c r="AG575" s="1" t="str">
        <f aca="false">IF($Y575="","",IF($AA575&lt;$S575,"Pass","Fail"))</f>
        <v/>
      </c>
      <c r="AH575" s="23" t="str">
        <f aca="true">INDIRECT(CHOOSE(MATCH($T575,{"±","&gt;","≥","≤","&lt;"},0), "AC", "AD", "AE", "AF", "AG") &amp; ROW())</f>
        <v/>
      </c>
      <c r="AI575" s="56" t="str">
        <f aca="false">IF($X575="Not Significant","No Further Action Required",
IF($AH575="","",
IF(AND($AH575="Pass",$L575="0 - Passed "),"Analysis performed; no further action required.",
IF(AND($AH575="Fail",$L575="1 - Failed "),"Analysis performed; no further action required.",
IF(AND($AH575="Pass",$L575="2 - Limited In Use "),"Analysis performed; no further action required.",
IF(AND($AH575="Fail",$L575="3 - Adjusted "),"Analysis performed; no further action required.",
"Unit fails analysis; TSM determination required."))))))</f>
        <v/>
      </c>
      <c r="AJ575" s="58"/>
    </row>
    <row r="576" customFormat="false" ht="15" hidden="false" customHeight="false" outlineLevel="0" collapsed="false">
      <c r="A576" s="56"/>
      <c r="E576" s="57" t="str">
        <f aca="false">IF(AND($F576="",$G576=""),"",IF($G576="",$F576,HYPERLINK($G576,$F576)))</f>
        <v/>
      </c>
      <c r="H576" s="1" t="str">
        <f aca="false">IF($I576="","None Attached",IF(LEFT($I576,5)="https",HYPERLINK($I576,"Datasheet"),HYPERLINK(_xlfn.CONCAT("https://",$I576),"Datasheet")))</f>
        <v>None Attached</v>
      </c>
      <c r="M576" s="56"/>
      <c r="P576" s="58"/>
      <c r="Q576" s="1" t="n">
        <f aca="false">$M576-$N576</f>
        <v>0</v>
      </c>
      <c r="R576" s="56"/>
      <c r="T576" s="59" t="s">
        <v>15</v>
      </c>
      <c r="U576" s="1" t="n">
        <f aca="false">$S576-$R576</f>
        <v>0</v>
      </c>
      <c r="V576" s="1" t="n">
        <f aca="false">IF($T576="±",$Q576*2,$Q576)</f>
        <v>0</v>
      </c>
      <c r="W576" s="60" t="str">
        <f aca="false">IFERROR($U576/ABS($V576),"N/A")</f>
        <v>N/A</v>
      </c>
      <c r="X576" s="61" t="str">
        <f aca="false">IF(OR($W576="N/A",$R576="",$S576=""),"N/A",IF($W576&gt;=4,"Not Significant",IF($W576&gt;=2,"Semi-Significant","Significant")))</f>
        <v>N/A</v>
      </c>
      <c r="Z576" s="1" t="str">
        <f aca="false">IF($D576="Z540.1 w/data",0,"")</f>
        <v/>
      </c>
      <c r="AA576" s="1" t="e">
        <f aca="false">$Y576+$Q576+$Z576</f>
        <v>#VALUE!</v>
      </c>
      <c r="AB576" s="1" t="n">
        <f aca="false">$N576+$Q576</f>
        <v>0</v>
      </c>
      <c r="AC576" s="1" t="str">
        <f aca="false">IF($Y576="","",IF(AND($AA576&gt;=$R576,$AA576&lt;=$S576),"Pass","Fail"))</f>
        <v/>
      </c>
      <c r="AD576" s="1" t="str">
        <f aca="false">IF($Y576="","",IF($AA576&gt;$R576,"Pass","Fail"))</f>
        <v/>
      </c>
      <c r="AE576" s="1" t="str">
        <f aca="false">IF($Y576="","",IF($AA576&gt;=$R576,"Pass","Fail"))</f>
        <v/>
      </c>
      <c r="AF576" s="1" t="str">
        <f aca="false">IF($Y576="","",IF($AA576&lt;=$S576,"Pass","Fail"))</f>
        <v/>
      </c>
      <c r="AG576" s="1" t="str">
        <f aca="false">IF($Y576="","",IF($AA576&lt;$S576,"Pass","Fail"))</f>
        <v/>
      </c>
      <c r="AH576" s="23" t="str">
        <f aca="true">INDIRECT(CHOOSE(MATCH($T576,{"±","&gt;","≥","≤","&lt;"},0), "AC", "AD", "AE", "AF", "AG") &amp; ROW())</f>
        <v/>
      </c>
      <c r="AI576" s="56" t="str">
        <f aca="false">IF($X576="Not Significant","No Further Action Required",
IF($AH576="","",
IF(AND($AH576="Pass",$L576="0 - Passed "),"Analysis performed; no further action required.",
IF(AND($AH576="Fail",$L576="1 - Failed "),"Analysis performed; no further action required.",
IF(AND($AH576="Pass",$L576="2 - Limited In Use "),"Analysis performed; no further action required.",
IF(AND($AH576="Fail",$L576="3 - Adjusted "),"Analysis performed; no further action required.",
"Unit fails analysis; TSM determination required."))))))</f>
        <v/>
      </c>
      <c r="AJ576" s="58"/>
    </row>
    <row r="577" customFormat="false" ht="15" hidden="false" customHeight="false" outlineLevel="0" collapsed="false">
      <c r="A577" s="56"/>
      <c r="E577" s="57" t="str">
        <f aca="false">IF(AND($F577="",$G577=""),"",IF($G577="",$F577,HYPERLINK($G577,$F577)))</f>
        <v/>
      </c>
      <c r="H577" s="1" t="str">
        <f aca="false">IF($I577="","None Attached",IF(LEFT($I577,5)="https",HYPERLINK($I577,"Datasheet"),HYPERLINK(_xlfn.CONCAT("https://",$I577),"Datasheet")))</f>
        <v>None Attached</v>
      </c>
      <c r="M577" s="56"/>
      <c r="P577" s="58"/>
      <c r="Q577" s="1" t="n">
        <f aca="false">$M577-$N577</f>
        <v>0</v>
      </c>
      <c r="R577" s="56"/>
      <c r="T577" s="59" t="s">
        <v>15</v>
      </c>
      <c r="U577" s="1" t="n">
        <f aca="false">$S577-$R577</f>
        <v>0</v>
      </c>
      <c r="V577" s="1" t="n">
        <f aca="false">IF($T577="±",$Q577*2,$Q577)</f>
        <v>0</v>
      </c>
      <c r="W577" s="60" t="str">
        <f aca="false">IFERROR($U577/ABS($V577),"N/A")</f>
        <v>N/A</v>
      </c>
      <c r="X577" s="61" t="str">
        <f aca="false">IF(OR($W577="N/A",$R577="",$S577=""),"N/A",IF($W577&gt;=4,"Not Significant",IF($W577&gt;=2,"Semi-Significant","Significant")))</f>
        <v>N/A</v>
      </c>
      <c r="Z577" s="1" t="str">
        <f aca="false">IF($D577="Z540.1 w/data",0,"")</f>
        <v/>
      </c>
      <c r="AA577" s="1" t="e">
        <f aca="false">$Y577+$Q577+$Z577</f>
        <v>#VALUE!</v>
      </c>
      <c r="AB577" s="1" t="n">
        <f aca="false">$N577+$Q577</f>
        <v>0</v>
      </c>
      <c r="AC577" s="1" t="str">
        <f aca="false">IF($Y577="","",IF(AND($AA577&gt;=$R577,$AA577&lt;=$S577),"Pass","Fail"))</f>
        <v/>
      </c>
      <c r="AD577" s="1" t="str">
        <f aca="false">IF($Y577="","",IF($AA577&gt;$R577,"Pass","Fail"))</f>
        <v/>
      </c>
      <c r="AE577" s="1" t="str">
        <f aca="false">IF($Y577="","",IF($AA577&gt;=$R577,"Pass","Fail"))</f>
        <v/>
      </c>
      <c r="AF577" s="1" t="str">
        <f aca="false">IF($Y577="","",IF($AA577&lt;=$S577,"Pass","Fail"))</f>
        <v/>
      </c>
      <c r="AG577" s="1" t="str">
        <f aca="false">IF($Y577="","",IF($AA577&lt;$S577,"Pass","Fail"))</f>
        <v/>
      </c>
      <c r="AH577" s="23" t="str">
        <f aca="true">INDIRECT(CHOOSE(MATCH($T577,{"±","&gt;","≥","≤","&lt;"},0), "AC", "AD", "AE", "AF", "AG") &amp; ROW())</f>
        <v/>
      </c>
      <c r="AI577" s="56" t="str">
        <f aca="false">IF($X577="Not Significant","No Further Action Required",
IF($AH577="","",
IF(AND($AH577="Pass",$L577="0 - Passed "),"Analysis performed; no further action required.",
IF(AND($AH577="Fail",$L577="1 - Failed "),"Analysis performed; no further action required.",
IF(AND($AH577="Pass",$L577="2 - Limited In Use "),"Analysis performed; no further action required.",
IF(AND($AH577="Fail",$L577="3 - Adjusted "),"Analysis performed; no further action required.",
"Unit fails analysis; TSM determination required."))))))</f>
        <v/>
      </c>
      <c r="AJ577" s="58"/>
    </row>
    <row r="578" customFormat="false" ht="15" hidden="false" customHeight="false" outlineLevel="0" collapsed="false">
      <c r="A578" s="56"/>
      <c r="E578" s="57" t="str">
        <f aca="false">IF(AND($F578="",$G578=""),"",IF($G578="",$F578,HYPERLINK($G578,$F578)))</f>
        <v/>
      </c>
      <c r="H578" s="1" t="str">
        <f aca="false">IF($I578="","None Attached",IF(LEFT($I578,5)="https",HYPERLINK($I578,"Datasheet"),HYPERLINK(_xlfn.CONCAT("https://",$I578),"Datasheet")))</f>
        <v>None Attached</v>
      </c>
      <c r="M578" s="56"/>
      <c r="P578" s="58"/>
      <c r="Q578" s="1" t="n">
        <f aca="false">$M578-$N578</f>
        <v>0</v>
      </c>
      <c r="R578" s="56"/>
      <c r="T578" s="59" t="s">
        <v>15</v>
      </c>
      <c r="U578" s="1" t="n">
        <f aca="false">$S578-$R578</f>
        <v>0</v>
      </c>
      <c r="V578" s="1" t="n">
        <f aca="false">IF($T578="±",$Q578*2,$Q578)</f>
        <v>0</v>
      </c>
      <c r="W578" s="60" t="str">
        <f aca="false">IFERROR($U578/ABS($V578),"N/A")</f>
        <v>N/A</v>
      </c>
      <c r="X578" s="61" t="str">
        <f aca="false">IF(OR($W578="N/A",$R578="",$S578=""),"N/A",IF($W578&gt;=4,"Not Significant",IF($W578&gt;=2,"Semi-Significant","Significant")))</f>
        <v>N/A</v>
      </c>
      <c r="Z578" s="1" t="str">
        <f aca="false">IF($D578="Z540.1 w/data",0,"")</f>
        <v/>
      </c>
      <c r="AA578" s="1" t="e">
        <f aca="false">$Y578+$Q578+$Z578</f>
        <v>#VALUE!</v>
      </c>
      <c r="AB578" s="1" t="n">
        <f aca="false">$N578+$Q578</f>
        <v>0</v>
      </c>
      <c r="AC578" s="1" t="str">
        <f aca="false">IF($Y578="","",IF(AND($AA578&gt;=$R578,$AA578&lt;=$S578),"Pass","Fail"))</f>
        <v/>
      </c>
      <c r="AD578" s="1" t="str">
        <f aca="false">IF($Y578="","",IF($AA578&gt;$R578,"Pass","Fail"))</f>
        <v/>
      </c>
      <c r="AE578" s="1" t="str">
        <f aca="false">IF($Y578="","",IF($AA578&gt;=$R578,"Pass","Fail"))</f>
        <v/>
      </c>
      <c r="AF578" s="1" t="str">
        <f aca="false">IF($Y578="","",IF($AA578&lt;=$S578,"Pass","Fail"))</f>
        <v/>
      </c>
      <c r="AG578" s="1" t="str">
        <f aca="false">IF($Y578="","",IF($AA578&lt;$S578,"Pass","Fail"))</f>
        <v/>
      </c>
      <c r="AH578" s="23" t="str">
        <f aca="true">INDIRECT(CHOOSE(MATCH($T578,{"±","&gt;","≥","≤","&lt;"},0), "AC", "AD", "AE", "AF", "AG") &amp; ROW())</f>
        <v/>
      </c>
      <c r="AI578" s="56" t="str">
        <f aca="false">IF($X578="Not Significant","No Further Action Required",
IF($AH578="","",
IF(AND($AH578="Pass",$L578="0 - Passed "),"Analysis performed; no further action required.",
IF(AND($AH578="Fail",$L578="1 - Failed "),"Analysis performed; no further action required.",
IF(AND($AH578="Pass",$L578="2 - Limited In Use "),"Analysis performed; no further action required.",
IF(AND($AH578="Fail",$L578="3 - Adjusted "),"Analysis performed; no further action required.",
"Unit fails analysis; TSM determination required."))))))</f>
        <v/>
      </c>
      <c r="AJ578" s="58"/>
    </row>
    <row r="579" customFormat="false" ht="15" hidden="false" customHeight="false" outlineLevel="0" collapsed="false">
      <c r="A579" s="56"/>
      <c r="E579" s="57" t="str">
        <f aca="false">IF(AND($F579="",$G579=""),"",IF($G579="",$F579,HYPERLINK($G579,$F579)))</f>
        <v/>
      </c>
      <c r="H579" s="1" t="str">
        <f aca="false">IF($I579="","None Attached",IF(LEFT($I579,5)="https",HYPERLINK($I579,"Datasheet"),HYPERLINK(_xlfn.CONCAT("https://",$I579),"Datasheet")))</f>
        <v>None Attached</v>
      </c>
      <c r="M579" s="56"/>
      <c r="P579" s="58"/>
      <c r="Q579" s="1" t="n">
        <f aca="false">$M579-$N579</f>
        <v>0</v>
      </c>
      <c r="R579" s="56"/>
      <c r="T579" s="59" t="s">
        <v>15</v>
      </c>
      <c r="U579" s="1" t="n">
        <f aca="false">$S579-$R579</f>
        <v>0</v>
      </c>
      <c r="V579" s="1" t="n">
        <f aca="false">IF($T579="±",$Q579*2,$Q579)</f>
        <v>0</v>
      </c>
      <c r="W579" s="60" t="str">
        <f aca="false">IFERROR($U579/ABS($V579),"N/A")</f>
        <v>N/A</v>
      </c>
      <c r="X579" s="61" t="str">
        <f aca="false">IF(OR($W579="N/A",$R579="",$S579=""),"N/A",IF($W579&gt;=4,"Not Significant",IF($W579&gt;=2,"Semi-Significant","Significant")))</f>
        <v>N/A</v>
      </c>
      <c r="Z579" s="1" t="str">
        <f aca="false">IF($D579="Z540.1 w/data",0,"")</f>
        <v/>
      </c>
      <c r="AA579" s="1" t="e">
        <f aca="false">$Y579+$Q579+$Z579</f>
        <v>#VALUE!</v>
      </c>
      <c r="AB579" s="1" t="n">
        <f aca="false">$N579+$Q579</f>
        <v>0</v>
      </c>
      <c r="AC579" s="1" t="str">
        <f aca="false">IF($Y579="","",IF(AND($AA579&gt;=$R579,$AA579&lt;=$S579),"Pass","Fail"))</f>
        <v/>
      </c>
      <c r="AD579" s="1" t="str">
        <f aca="false">IF($Y579="","",IF($AA579&gt;$R579,"Pass","Fail"))</f>
        <v/>
      </c>
      <c r="AE579" s="1" t="str">
        <f aca="false">IF($Y579="","",IF($AA579&gt;=$R579,"Pass","Fail"))</f>
        <v/>
      </c>
      <c r="AF579" s="1" t="str">
        <f aca="false">IF($Y579="","",IF($AA579&lt;=$S579,"Pass","Fail"))</f>
        <v/>
      </c>
      <c r="AG579" s="1" t="str">
        <f aca="false">IF($Y579="","",IF($AA579&lt;$S579,"Pass","Fail"))</f>
        <v/>
      </c>
      <c r="AH579" s="23" t="str">
        <f aca="true">INDIRECT(CHOOSE(MATCH($T579,{"±","&gt;","≥","≤","&lt;"},0), "AC", "AD", "AE", "AF", "AG") &amp; ROW())</f>
        <v/>
      </c>
      <c r="AI579" s="56" t="str">
        <f aca="false">IF($X579="Not Significant","No Further Action Required",
IF($AH579="","",
IF(AND($AH579="Pass",$L579="0 - Passed "),"Analysis performed; no further action required.",
IF(AND($AH579="Fail",$L579="1 - Failed "),"Analysis performed; no further action required.",
IF(AND($AH579="Pass",$L579="2 - Limited In Use "),"Analysis performed; no further action required.",
IF(AND($AH579="Fail",$L579="3 - Adjusted "),"Analysis performed; no further action required.",
"Unit fails analysis; TSM determination required."))))))</f>
        <v/>
      </c>
      <c r="AJ579" s="58"/>
    </row>
    <row r="580" customFormat="false" ht="15" hidden="false" customHeight="false" outlineLevel="0" collapsed="false">
      <c r="A580" s="56"/>
      <c r="E580" s="57" t="str">
        <f aca="false">IF(AND($F580="",$G580=""),"",IF($G580="",$F580,HYPERLINK($G580,$F580)))</f>
        <v/>
      </c>
      <c r="H580" s="1" t="str">
        <f aca="false">IF($I580="","None Attached",IF(LEFT($I580,5)="https",HYPERLINK($I580,"Datasheet"),HYPERLINK(_xlfn.CONCAT("https://",$I580),"Datasheet")))</f>
        <v>None Attached</v>
      </c>
      <c r="M580" s="56"/>
      <c r="P580" s="58"/>
      <c r="Q580" s="1" t="n">
        <f aca="false">$M580-$N580</f>
        <v>0</v>
      </c>
      <c r="R580" s="56"/>
      <c r="T580" s="59" t="s">
        <v>15</v>
      </c>
      <c r="U580" s="1" t="n">
        <f aca="false">$S580-$R580</f>
        <v>0</v>
      </c>
      <c r="V580" s="1" t="n">
        <f aca="false">IF($T580="±",$Q580*2,$Q580)</f>
        <v>0</v>
      </c>
      <c r="W580" s="60" t="str">
        <f aca="false">IFERROR($U580/ABS($V580),"N/A")</f>
        <v>N/A</v>
      </c>
      <c r="X580" s="61" t="str">
        <f aca="false">IF(OR($W580="N/A",$R580="",$S580=""),"N/A",IF($W580&gt;=4,"Not Significant",IF($W580&gt;=2,"Semi-Significant","Significant")))</f>
        <v>N/A</v>
      </c>
      <c r="Z580" s="1" t="str">
        <f aca="false">IF($D580="Z540.1 w/data",0,"")</f>
        <v/>
      </c>
      <c r="AA580" s="1" t="e">
        <f aca="false">$Y580+$Q580+$Z580</f>
        <v>#VALUE!</v>
      </c>
      <c r="AB580" s="1" t="n">
        <f aca="false">$N580+$Q580</f>
        <v>0</v>
      </c>
      <c r="AC580" s="1" t="str">
        <f aca="false">IF($Y580="","",IF(AND($AA580&gt;=$R580,$AA580&lt;=$S580),"Pass","Fail"))</f>
        <v/>
      </c>
      <c r="AD580" s="1" t="str">
        <f aca="false">IF($Y580="","",IF($AA580&gt;$R580,"Pass","Fail"))</f>
        <v/>
      </c>
      <c r="AE580" s="1" t="str">
        <f aca="false">IF($Y580="","",IF($AA580&gt;=$R580,"Pass","Fail"))</f>
        <v/>
      </c>
      <c r="AF580" s="1" t="str">
        <f aca="false">IF($Y580="","",IF($AA580&lt;=$S580,"Pass","Fail"))</f>
        <v/>
      </c>
      <c r="AG580" s="1" t="str">
        <f aca="false">IF($Y580="","",IF($AA580&lt;$S580,"Pass","Fail"))</f>
        <v/>
      </c>
      <c r="AH580" s="23" t="str">
        <f aca="true">INDIRECT(CHOOSE(MATCH($T580,{"±","&gt;","≥","≤","&lt;"},0), "AC", "AD", "AE", "AF", "AG") &amp; ROW())</f>
        <v/>
      </c>
      <c r="AI580" s="56" t="str">
        <f aca="false">IF($X580="Not Significant","No Further Action Required",
IF($AH580="","",
IF(AND($AH580="Pass",$L580="0 - Passed "),"Analysis performed; no further action required.",
IF(AND($AH580="Fail",$L580="1 - Failed "),"Analysis performed; no further action required.",
IF(AND($AH580="Pass",$L580="2 - Limited In Use "),"Analysis performed; no further action required.",
IF(AND($AH580="Fail",$L580="3 - Adjusted "),"Analysis performed; no further action required.",
"Unit fails analysis; TSM determination required."))))))</f>
        <v/>
      </c>
      <c r="AJ580" s="58"/>
    </row>
    <row r="581" customFormat="false" ht="15" hidden="false" customHeight="false" outlineLevel="0" collapsed="false">
      <c r="A581" s="56"/>
      <c r="E581" s="57" t="str">
        <f aca="false">IF(AND($F581="",$G581=""),"",IF($G581="",$F581,HYPERLINK($G581,$F581)))</f>
        <v/>
      </c>
      <c r="H581" s="1" t="str">
        <f aca="false">IF($I581="","None Attached",IF(LEFT($I581,5)="https",HYPERLINK($I581,"Datasheet"),HYPERLINK(_xlfn.CONCAT("https://",$I581),"Datasheet")))</f>
        <v>None Attached</v>
      </c>
      <c r="M581" s="56"/>
      <c r="P581" s="58"/>
      <c r="Q581" s="1" t="n">
        <f aca="false">$M581-$N581</f>
        <v>0</v>
      </c>
      <c r="R581" s="56"/>
      <c r="T581" s="59" t="s">
        <v>15</v>
      </c>
      <c r="U581" s="1" t="n">
        <f aca="false">$S581-$R581</f>
        <v>0</v>
      </c>
      <c r="V581" s="1" t="n">
        <f aca="false">IF($T581="±",$Q581*2,$Q581)</f>
        <v>0</v>
      </c>
      <c r="W581" s="60" t="str">
        <f aca="false">IFERROR($U581/ABS($V581),"N/A")</f>
        <v>N/A</v>
      </c>
      <c r="X581" s="61" t="str">
        <f aca="false">IF(OR($W581="N/A",$R581="",$S581=""),"N/A",IF($W581&gt;=4,"Not Significant",IF($W581&gt;=2,"Semi-Significant","Significant")))</f>
        <v>N/A</v>
      </c>
      <c r="Z581" s="1" t="str">
        <f aca="false">IF($D581="Z540.1 w/data",0,"")</f>
        <v/>
      </c>
      <c r="AA581" s="1" t="e">
        <f aca="false">$Y581+$Q581+$Z581</f>
        <v>#VALUE!</v>
      </c>
      <c r="AB581" s="1" t="n">
        <f aca="false">$N581+$Q581</f>
        <v>0</v>
      </c>
      <c r="AC581" s="1" t="str">
        <f aca="false">IF($Y581="","",IF(AND($AA581&gt;=$R581,$AA581&lt;=$S581),"Pass","Fail"))</f>
        <v/>
      </c>
      <c r="AD581" s="1" t="str">
        <f aca="false">IF($Y581="","",IF($AA581&gt;$R581,"Pass","Fail"))</f>
        <v/>
      </c>
      <c r="AE581" s="1" t="str">
        <f aca="false">IF($Y581="","",IF($AA581&gt;=$R581,"Pass","Fail"))</f>
        <v/>
      </c>
      <c r="AF581" s="1" t="str">
        <f aca="false">IF($Y581="","",IF($AA581&lt;=$S581,"Pass","Fail"))</f>
        <v/>
      </c>
      <c r="AG581" s="1" t="str">
        <f aca="false">IF($Y581="","",IF($AA581&lt;$S581,"Pass","Fail"))</f>
        <v/>
      </c>
      <c r="AH581" s="23" t="str">
        <f aca="true">INDIRECT(CHOOSE(MATCH($T581,{"±","&gt;","≥","≤","&lt;"},0), "AC", "AD", "AE", "AF", "AG") &amp; ROW())</f>
        <v/>
      </c>
      <c r="AI581" s="56" t="str">
        <f aca="false">IF($X581="Not Significant","No Further Action Required",
IF($AH581="","",
IF(AND($AH581="Pass",$L581="0 - Passed "),"Analysis performed; no further action required.",
IF(AND($AH581="Fail",$L581="1 - Failed "),"Analysis performed; no further action required.",
IF(AND($AH581="Pass",$L581="2 - Limited In Use "),"Analysis performed; no further action required.",
IF(AND($AH581="Fail",$L581="3 - Adjusted "),"Analysis performed; no further action required.",
"Unit fails analysis; TSM determination required."))))))</f>
        <v/>
      </c>
      <c r="AJ581" s="58"/>
    </row>
    <row r="582" customFormat="false" ht="15" hidden="false" customHeight="false" outlineLevel="0" collapsed="false">
      <c r="A582" s="56"/>
      <c r="E582" s="57" t="str">
        <f aca="false">IF(AND($F582="",$G582=""),"",IF($G582="",$F582,HYPERLINK($G582,$F582)))</f>
        <v/>
      </c>
      <c r="H582" s="1" t="str">
        <f aca="false">IF($I582="","None Attached",IF(LEFT($I582,5)="https",HYPERLINK($I582,"Datasheet"),HYPERLINK(_xlfn.CONCAT("https://",$I582),"Datasheet")))</f>
        <v>None Attached</v>
      </c>
      <c r="M582" s="56"/>
      <c r="P582" s="58"/>
      <c r="Q582" s="1" t="n">
        <f aca="false">$M582-$N582</f>
        <v>0</v>
      </c>
      <c r="R582" s="56"/>
      <c r="T582" s="59" t="s">
        <v>15</v>
      </c>
      <c r="U582" s="1" t="n">
        <f aca="false">$S582-$R582</f>
        <v>0</v>
      </c>
      <c r="V582" s="1" t="n">
        <f aca="false">IF($T582="±",$Q582*2,$Q582)</f>
        <v>0</v>
      </c>
      <c r="W582" s="60" t="str">
        <f aca="false">IFERROR($U582/ABS($V582),"N/A")</f>
        <v>N/A</v>
      </c>
      <c r="X582" s="61" t="str">
        <f aca="false">IF(OR($W582="N/A",$R582="",$S582=""),"N/A",IF($W582&gt;=4,"Not Significant",IF($W582&gt;=2,"Semi-Significant","Significant")))</f>
        <v>N/A</v>
      </c>
      <c r="Z582" s="1" t="str">
        <f aca="false">IF($D582="Z540.1 w/data",0,"")</f>
        <v/>
      </c>
      <c r="AA582" s="1" t="e">
        <f aca="false">$Y582+$Q582+$Z582</f>
        <v>#VALUE!</v>
      </c>
      <c r="AB582" s="1" t="n">
        <f aca="false">$N582+$Q582</f>
        <v>0</v>
      </c>
      <c r="AC582" s="1" t="str">
        <f aca="false">IF($Y582="","",IF(AND($AA582&gt;=$R582,$AA582&lt;=$S582),"Pass","Fail"))</f>
        <v/>
      </c>
      <c r="AD582" s="1" t="str">
        <f aca="false">IF($Y582="","",IF($AA582&gt;$R582,"Pass","Fail"))</f>
        <v/>
      </c>
      <c r="AE582" s="1" t="str">
        <f aca="false">IF($Y582="","",IF($AA582&gt;=$R582,"Pass","Fail"))</f>
        <v/>
      </c>
      <c r="AF582" s="1" t="str">
        <f aca="false">IF($Y582="","",IF($AA582&lt;=$S582,"Pass","Fail"))</f>
        <v/>
      </c>
      <c r="AG582" s="1" t="str">
        <f aca="false">IF($Y582="","",IF($AA582&lt;$S582,"Pass","Fail"))</f>
        <v/>
      </c>
      <c r="AH582" s="23" t="str">
        <f aca="true">INDIRECT(CHOOSE(MATCH($T582,{"±","&gt;","≥","≤","&lt;"},0), "AC", "AD", "AE", "AF", "AG") &amp; ROW())</f>
        <v/>
      </c>
      <c r="AI582" s="56" t="str">
        <f aca="false">IF($X582="Not Significant","No Further Action Required",
IF($AH582="","",
IF(AND($AH582="Pass",$L582="0 - Passed "),"Analysis performed; no further action required.",
IF(AND($AH582="Fail",$L582="1 - Failed "),"Analysis performed; no further action required.",
IF(AND($AH582="Pass",$L582="2 - Limited In Use "),"Analysis performed; no further action required.",
IF(AND($AH582="Fail",$L582="3 - Adjusted "),"Analysis performed; no further action required.",
"Unit fails analysis; TSM determination required."))))))</f>
        <v/>
      </c>
      <c r="AJ582" s="58"/>
    </row>
    <row r="583" customFormat="false" ht="15" hidden="false" customHeight="false" outlineLevel="0" collapsed="false">
      <c r="A583" s="56"/>
      <c r="E583" s="57" t="str">
        <f aca="false">IF(AND($F583="",$G583=""),"",IF($G583="",$F583,HYPERLINK($G583,$F583)))</f>
        <v/>
      </c>
      <c r="H583" s="1" t="str">
        <f aca="false">IF($I583="","None Attached",IF(LEFT($I583,5)="https",HYPERLINK($I583,"Datasheet"),HYPERLINK(_xlfn.CONCAT("https://",$I583),"Datasheet")))</f>
        <v>None Attached</v>
      </c>
      <c r="M583" s="56"/>
      <c r="P583" s="58"/>
      <c r="Q583" s="1" t="n">
        <f aca="false">$M583-$N583</f>
        <v>0</v>
      </c>
      <c r="R583" s="56"/>
      <c r="T583" s="59" t="s">
        <v>15</v>
      </c>
      <c r="U583" s="1" t="n">
        <f aca="false">$S583-$R583</f>
        <v>0</v>
      </c>
      <c r="V583" s="1" t="n">
        <f aca="false">IF($T583="±",$Q583*2,$Q583)</f>
        <v>0</v>
      </c>
      <c r="W583" s="60" t="str">
        <f aca="false">IFERROR($U583/ABS($V583),"N/A")</f>
        <v>N/A</v>
      </c>
      <c r="X583" s="61" t="str">
        <f aca="false">IF(OR($W583="N/A",$R583="",$S583=""),"N/A",IF($W583&gt;=4,"Not Significant",IF($W583&gt;=2,"Semi-Significant","Significant")))</f>
        <v>N/A</v>
      </c>
      <c r="Z583" s="1" t="str">
        <f aca="false">IF($D583="Z540.1 w/data",0,"")</f>
        <v/>
      </c>
      <c r="AA583" s="1" t="e">
        <f aca="false">$Y583+$Q583+$Z583</f>
        <v>#VALUE!</v>
      </c>
      <c r="AB583" s="1" t="n">
        <f aca="false">$N583+$Q583</f>
        <v>0</v>
      </c>
      <c r="AC583" s="1" t="str">
        <f aca="false">IF($Y583="","",IF(AND($AA583&gt;=$R583,$AA583&lt;=$S583),"Pass","Fail"))</f>
        <v/>
      </c>
      <c r="AD583" s="1" t="str">
        <f aca="false">IF($Y583="","",IF($AA583&gt;$R583,"Pass","Fail"))</f>
        <v/>
      </c>
      <c r="AE583" s="1" t="str">
        <f aca="false">IF($Y583="","",IF($AA583&gt;=$R583,"Pass","Fail"))</f>
        <v/>
      </c>
      <c r="AF583" s="1" t="str">
        <f aca="false">IF($Y583="","",IF($AA583&lt;=$S583,"Pass","Fail"))</f>
        <v/>
      </c>
      <c r="AG583" s="1" t="str">
        <f aca="false">IF($Y583="","",IF($AA583&lt;$S583,"Pass","Fail"))</f>
        <v/>
      </c>
      <c r="AH583" s="23" t="str">
        <f aca="true">INDIRECT(CHOOSE(MATCH($T583,{"±","&gt;","≥","≤","&lt;"},0), "AC", "AD", "AE", "AF", "AG") &amp; ROW())</f>
        <v/>
      </c>
      <c r="AI583" s="56" t="str">
        <f aca="false">IF($X583="Not Significant","No Further Action Required",
IF($AH583="","",
IF(AND($AH583="Pass",$L583="0 - Passed "),"Analysis performed; no further action required.",
IF(AND($AH583="Fail",$L583="1 - Failed "),"Analysis performed; no further action required.",
IF(AND($AH583="Pass",$L583="2 - Limited In Use "),"Analysis performed; no further action required.",
IF(AND($AH583="Fail",$L583="3 - Adjusted "),"Analysis performed; no further action required.",
"Unit fails analysis; TSM determination required."))))))</f>
        <v/>
      </c>
      <c r="AJ583" s="58"/>
    </row>
    <row r="584" customFormat="false" ht="15" hidden="false" customHeight="false" outlineLevel="0" collapsed="false">
      <c r="A584" s="56"/>
      <c r="E584" s="57" t="str">
        <f aca="false">IF(AND($F584="",$G584=""),"",IF($G584="",$F584,HYPERLINK($G584,$F584)))</f>
        <v/>
      </c>
      <c r="H584" s="1" t="str">
        <f aca="false">IF($I584="","None Attached",IF(LEFT($I584,5)="https",HYPERLINK($I584,"Datasheet"),HYPERLINK(_xlfn.CONCAT("https://",$I584),"Datasheet")))</f>
        <v>None Attached</v>
      </c>
      <c r="M584" s="56"/>
      <c r="P584" s="58"/>
      <c r="Q584" s="1" t="n">
        <f aca="false">$M584-$N584</f>
        <v>0</v>
      </c>
      <c r="R584" s="56"/>
      <c r="T584" s="59" t="s">
        <v>15</v>
      </c>
      <c r="U584" s="1" t="n">
        <f aca="false">$S584-$R584</f>
        <v>0</v>
      </c>
      <c r="V584" s="1" t="n">
        <f aca="false">IF($T584="±",$Q584*2,$Q584)</f>
        <v>0</v>
      </c>
      <c r="W584" s="60" t="str">
        <f aca="false">IFERROR($U584/ABS($V584),"N/A")</f>
        <v>N/A</v>
      </c>
      <c r="X584" s="61" t="str">
        <f aca="false">IF(OR($W584="N/A",$R584="",$S584=""),"N/A",IF($W584&gt;=4,"Not Significant",IF($W584&gt;=2,"Semi-Significant","Significant")))</f>
        <v>N/A</v>
      </c>
      <c r="Z584" s="1" t="str">
        <f aca="false">IF($D584="Z540.1 w/data",0,"")</f>
        <v/>
      </c>
      <c r="AA584" s="1" t="e">
        <f aca="false">$Y584+$Q584+$Z584</f>
        <v>#VALUE!</v>
      </c>
      <c r="AB584" s="1" t="n">
        <f aca="false">$N584+$Q584</f>
        <v>0</v>
      </c>
      <c r="AC584" s="1" t="str">
        <f aca="false">IF($Y584="","",IF(AND($AA584&gt;=$R584,$AA584&lt;=$S584),"Pass","Fail"))</f>
        <v/>
      </c>
      <c r="AD584" s="1" t="str">
        <f aca="false">IF($Y584="","",IF($AA584&gt;$R584,"Pass","Fail"))</f>
        <v/>
      </c>
      <c r="AE584" s="1" t="str">
        <f aca="false">IF($Y584="","",IF($AA584&gt;=$R584,"Pass","Fail"))</f>
        <v/>
      </c>
      <c r="AF584" s="1" t="str">
        <f aca="false">IF($Y584="","",IF($AA584&lt;=$S584,"Pass","Fail"))</f>
        <v/>
      </c>
      <c r="AG584" s="1" t="str">
        <f aca="false">IF($Y584="","",IF($AA584&lt;$S584,"Pass","Fail"))</f>
        <v/>
      </c>
      <c r="AH584" s="23" t="str">
        <f aca="true">INDIRECT(CHOOSE(MATCH($T584,{"±","&gt;","≥","≤","&lt;"},0), "AC", "AD", "AE", "AF", "AG") &amp; ROW())</f>
        <v/>
      </c>
      <c r="AI584" s="56" t="str">
        <f aca="false">IF($X584="Not Significant","No Further Action Required",
IF($AH584="","",
IF(AND($AH584="Pass",$L584="0 - Passed "),"Analysis performed; no further action required.",
IF(AND($AH584="Fail",$L584="1 - Failed "),"Analysis performed; no further action required.",
IF(AND($AH584="Pass",$L584="2 - Limited In Use "),"Analysis performed; no further action required.",
IF(AND($AH584="Fail",$L584="3 - Adjusted "),"Analysis performed; no further action required.",
"Unit fails analysis; TSM determination required."))))))</f>
        <v/>
      </c>
      <c r="AJ584" s="58"/>
    </row>
    <row r="585" customFormat="false" ht="15" hidden="false" customHeight="false" outlineLevel="0" collapsed="false">
      <c r="A585" s="56"/>
      <c r="E585" s="57" t="str">
        <f aca="false">IF(AND($F585="",$G585=""),"",IF($G585="",$F585,HYPERLINK($G585,$F585)))</f>
        <v/>
      </c>
      <c r="H585" s="1" t="str">
        <f aca="false">IF($I585="","None Attached",IF(LEFT($I585,5)="https",HYPERLINK($I585,"Datasheet"),HYPERLINK(_xlfn.CONCAT("https://",$I585),"Datasheet")))</f>
        <v>None Attached</v>
      </c>
      <c r="M585" s="56"/>
      <c r="P585" s="58"/>
      <c r="Q585" s="1" t="n">
        <f aca="false">$M585-$N585</f>
        <v>0</v>
      </c>
      <c r="R585" s="56"/>
      <c r="T585" s="59" t="s">
        <v>15</v>
      </c>
      <c r="U585" s="1" t="n">
        <f aca="false">$S585-$R585</f>
        <v>0</v>
      </c>
      <c r="V585" s="1" t="n">
        <f aca="false">IF($T585="±",$Q585*2,$Q585)</f>
        <v>0</v>
      </c>
      <c r="W585" s="60" t="str">
        <f aca="false">IFERROR($U585/ABS($V585),"N/A")</f>
        <v>N/A</v>
      </c>
      <c r="X585" s="61" t="str">
        <f aca="false">IF(OR($W585="N/A",$R585="",$S585=""),"N/A",IF($W585&gt;=4,"Not Significant",IF($W585&gt;=2,"Semi-Significant","Significant")))</f>
        <v>N/A</v>
      </c>
      <c r="Z585" s="1" t="str">
        <f aca="false">IF($D585="Z540.1 w/data",0,"")</f>
        <v/>
      </c>
      <c r="AA585" s="1" t="e">
        <f aca="false">$Y585+$Q585+$Z585</f>
        <v>#VALUE!</v>
      </c>
      <c r="AB585" s="1" t="n">
        <f aca="false">$N585+$Q585</f>
        <v>0</v>
      </c>
      <c r="AC585" s="1" t="str">
        <f aca="false">IF($Y585="","",IF(AND($AA585&gt;=$R585,$AA585&lt;=$S585),"Pass","Fail"))</f>
        <v/>
      </c>
      <c r="AD585" s="1" t="str">
        <f aca="false">IF($Y585="","",IF($AA585&gt;$R585,"Pass","Fail"))</f>
        <v/>
      </c>
      <c r="AE585" s="1" t="str">
        <f aca="false">IF($Y585="","",IF($AA585&gt;=$R585,"Pass","Fail"))</f>
        <v/>
      </c>
      <c r="AF585" s="1" t="str">
        <f aca="false">IF($Y585="","",IF($AA585&lt;=$S585,"Pass","Fail"))</f>
        <v/>
      </c>
      <c r="AG585" s="1" t="str">
        <f aca="false">IF($Y585="","",IF($AA585&lt;$S585,"Pass","Fail"))</f>
        <v/>
      </c>
      <c r="AH585" s="23" t="str">
        <f aca="true">INDIRECT(CHOOSE(MATCH($T585,{"±","&gt;","≥","≤","&lt;"},0), "AC", "AD", "AE", "AF", "AG") &amp; ROW())</f>
        <v/>
      </c>
      <c r="AI585" s="56" t="str">
        <f aca="false">IF($X585="Not Significant","No Further Action Required",
IF($AH585="","",
IF(AND($AH585="Pass",$L585="0 - Passed "),"Analysis performed; no further action required.",
IF(AND($AH585="Fail",$L585="1 - Failed "),"Analysis performed; no further action required.",
IF(AND($AH585="Pass",$L585="2 - Limited In Use "),"Analysis performed; no further action required.",
IF(AND($AH585="Fail",$L585="3 - Adjusted "),"Analysis performed; no further action required.",
"Unit fails analysis; TSM determination required."))))))</f>
        <v/>
      </c>
      <c r="AJ585" s="58"/>
    </row>
    <row r="586" customFormat="false" ht="15" hidden="false" customHeight="false" outlineLevel="0" collapsed="false">
      <c r="A586" s="56"/>
      <c r="E586" s="57" t="str">
        <f aca="false">IF(AND($F586="",$G586=""),"",IF($G586="",$F586,HYPERLINK($G586,$F586)))</f>
        <v/>
      </c>
      <c r="H586" s="1" t="str">
        <f aca="false">IF($I586="","None Attached",IF(LEFT($I586,5)="https",HYPERLINK($I586,"Datasheet"),HYPERLINK(_xlfn.CONCAT("https://",$I586),"Datasheet")))</f>
        <v>None Attached</v>
      </c>
      <c r="M586" s="56"/>
      <c r="P586" s="58"/>
      <c r="Q586" s="1" t="n">
        <f aca="false">$M586-$N586</f>
        <v>0</v>
      </c>
      <c r="R586" s="56"/>
      <c r="T586" s="59" t="s">
        <v>15</v>
      </c>
      <c r="U586" s="1" t="n">
        <f aca="false">$S586-$R586</f>
        <v>0</v>
      </c>
      <c r="V586" s="1" t="n">
        <f aca="false">IF($T586="±",$Q586*2,$Q586)</f>
        <v>0</v>
      </c>
      <c r="W586" s="60" t="str">
        <f aca="false">IFERROR($U586/ABS($V586),"N/A")</f>
        <v>N/A</v>
      </c>
      <c r="X586" s="61" t="str">
        <f aca="false">IF(OR($W586="N/A",$R586="",$S586=""),"N/A",IF($W586&gt;=4,"Not Significant",IF($W586&gt;=2,"Semi-Significant","Significant")))</f>
        <v>N/A</v>
      </c>
      <c r="Z586" s="1" t="str">
        <f aca="false">IF($D586="Z540.1 w/data",0,"")</f>
        <v/>
      </c>
      <c r="AA586" s="1" t="e">
        <f aca="false">$Y586+$Q586+$Z586</f>
        <v>#VALUE!</v>
      </c>
      <c r="AB586" s="1" t="n">
        <f aca="false">$N586+$Q586</f>
        <v>0</v>
      </c>
      <c r="AC586" s="1" t="str">
        <f aca="false">IF($Y586="","",IF(AND($AA586&gt;=$R586,$AA586&lt;=$S586),"Pass","Fail"))</f>
        <v/>
      </c>
      <c r="AD586" s="1" t="str">
        <f aca="false">IF($Y586="","",IF($AA586&gt;$R586,"Pass","Fail"))</f>
        <v/>
      </c>
      <c r="AE586" s="1" t="str">
        <f aca="false">IF($Y586="","",IF($AA586&gt;=$R586,"Pass","Fail"))</f>
        <v/>
      </c>
      <c r="AF586" s="1" t="str">
        <f aca="false">IF($Y586="","",IF($AA586&lt;=$S586,"Pass","Fail"))</f>
        <v/>
      </c>
      <c r="AG586" s="1" t="str">
        <f aca="false">IF($Y586="","",IF($AA586&lt;$S586,"Pass","Fail"))</f>
        <v/>
      </c>
      <c r="AH586" s="23" t="str">
        <f aca="true">INDIRECT(CHOOSE(MATCH($T586,{"±","&gt;","≥","≤","&lt;"},0), "AC", "AD", "AE", "AF", "AG") &amp; ROW())</f>
        <v/>
      </c>
      <c r="AI586" s="56" t="str">
        <f aca="false">IF($X586="Not Significant","No Further Action Required",
IF($AH586="","",
IF(AND($AH586="Pass",$L586="0 - Passed "),"Analysis performed; no further action required.",
IF(AND($AH586="Fail",$L586="1 - Failed "),"Analysis performed; no further action required.",
IF(AND($AH586="Pass",$L586="2 - Limited In Use "),"Analysis performed; no further action required.",
IF(AND($AH586="Fail",$L586="3 - Adjusted "),"Analysis performed; no further action required.",
"Unit fails analysis; TSM determination required."))))))</f>
        <v/>
      </c>
      <c r="AJ586" s="58"/>
    </row>
    <row r="587" customFormat="false" ht="15" hidden="false" customHeight="false" outlineLevel="0" collapsed="false">
      <c r="A587" s="56"/>
      <c r="E587" s="57" t="str">
        <f aca="false">IF(AND($F587="",$G587=""),"",IF($G587="",$F587,HYPERLINK($G587,$F587)))</f>
        <v/>
      </c>
      <c r="H587" s="1" t="str">
        <f aca="false">IF($I587="","None Attached",IF(LEFT($I587,5)="https",HYPERLINK($I587,"Datasheet"),HYPERLINK(_xlfn.CONCAT("https://",$I587),"Datasheet")))</f>
        <v>None Attached</v>
      </c>
      <c r="M587" s="56"/>
      <c r="P587" s="58"/>
      <c r="Q587" s="1" t="n">
        <f aca="false">$M587-$N587</f>
        <v>0</v>
      </c>
      <c r="R587" s="56"/>
      <c r="T587" s="59" t="s">
        <v>15</v>
      </c>
      <c r="U587" s="1" t="n">
        <f aca="false">$S587-$R587</f>
        <v>0</v>
      </c>
      <c r="V587" s="1" t="n">
        <f aca="false">IF($T587="±",$Q587*2,$Q587)</f>
        <v>0</v>
      </c>
      <c r="W587" s="60" t="str">
        <f aca="false">IFERROR($U587/ABS($V587),"N/A")</f>
        <v>N/A</v>
      </c>
      <c r="X587" s="61" t="str">
        <f aca="false">IF(OR($W587="N/A",$R587="",$S587=""),"N/A",IF($W587&gt;=4,"Not Significant",IF($W587&gt;=2,"Semi-Significant","Significant")))</f>
        <v>N/A</v>
      </c>
      <c r="Z587" s="1" t="str">
        <f aca="false">IF($D587="Z540.1 w/data",0,"")</f>
        <v/>
      </c>
      <c r="AA587" s="1" t="e">
        <f aca="false">$Y587+$Q587+$Z587</f>
        <v>#VALUE!</v>
      </c>
      <c r="AB587" s="1" t="n">
        <f aca="false">$N587+$Q587</f>
        <v>0</v>
      </c>
      <c r="AC587" s="1" t="str">
        <f aca="false">IF($Y587="","",IF(AND($AA587&gt;=$R587,$AA587&lt;=$S587),"Pass","Fail"))</f>
        <v/>
      </c>
      <c r="AD587" s="1" t="str">
        <f aca="false">IF($Y587="","",IF($AA587&gt;$R587,"Pass","Fail"))</f>
        <v/>
      </c>
      <c r="AE587" s="1" t="str">
        <f aca="false">IF($Y587="","",IF($AA587&gt;=$R587,"Pass","Fail"))</f>
        <v/>
      </c>
      <c r="AF587" s="1" t="str">
        <f aca="false">IF($Y587="","",IF($AA587&lt;=$S587,"Pass","Fail"))</f>
        <v/>
      </c>
      <c r="AG587" s="1" t="str">
        <f aca="false">IF($Y587="","",IF($AA587&lt;$S587,"Pass","Fail"))</f>
        <v/>
      </c>
      <c r="AH587" s="23" t="str">
        <f aca="true">INDIRECT(CHOOSE(MATCH($T587,{"±","&gt;","≥","≤","&lt;"},0), "AC", "AD", "AE", "AF", "AG") &amp; ROW())</f>
        <v/>
      </c>
      <c r="AI587" s="56" t="str">
        <f aca="false">IF($X587="Not Significant","No Further Action Required",
IF($AH587="","",
IF(AND($AH587="Pass",$L587="0 - Passed "),"Analysis performed; no further action required.",
IF(AND($AH587="Fail",$L587="1 - Failed "),"Analysis performed; no further action required.",
IF(AND($AH587="Pass",$L587="2 - Limited In Use "),"Analysis performed; no further action required.",
IF(AND($AH587="Fail",$L587="3 - Adjusted "),"Analysis performed; no further action required.",
"Unit fails analysis; TSM determination required."))))))</f>
        <v/>
      </c>
      <c r="AJ587" s="58"/>
    </row>
    <row r="588" customFormat="false" ht="15" hidden="false" customHeight="false" outlineLevel="0" collapsed="false">
      <c r="A588" s="56"/>
      <c r="E588" s="57" t="str">
        <f aca="false">IF(AND($F588="",$G588=""),"",IF($G588="",$F588,HYPERLINK($G588,$F588)))</f>
        <v/>
      </c>
      <c r="H588" s="1" t="str">
        <f aca="false">IF($I588="","None Attached",IF(LEFT($I588,5)="https",HYPERLINK($I588,"Datasheet"),HYPERLINK(_xlfn.CONCAT("https://",$I588),"Datasheet")))</f>
        <v>None Attached</v>
      </c>
      <c r="M588" s="56"/>
      <c r="P588" s="58"/>
      <c r="Q588" s="1" t="n">
        <f aca="false">$M588-$N588</f>
        <v>0</v>
      </c>
      <c r="R588" s="56"/>
      <c r="T588" s="59" t="s">
        <v>15</v>
      </c>
      <c r="U588" s="1" t="n">
        <f aca="false">$S588-$R588</f>
        <v>0</v>
      </c>
      <c r="V588" s="1" t="n">
        <f aca="false">IF($T588="±",$Q588*2,$Q588)</f>
        <v>0</v>
      </c>
      <c r="W588" s="60" t="str">
        <f aca="false">IFERROR($U588/ABS($V588),"N/A")</f>
        <v>N/A</v>
      </c>
      <c r="X588" s="61" t="str">
        <f aca="false">IF(OR($W588="N/A",$R588="",$S588=""),"N/A",IF($W588&gt;=4,"Not Significant",IF($W588&gt;=2,"Semi-Significant","Significant")))</f>
        <v>N/A</v>
      </c>
      <c r="Z588" s="1" t="str">
        <f aca="false">IF($D588="Z540.1 w/data",0,"")</f>
        <v/>
      </c>
      <c r="AA588" s="1" t="e">
        <f aca="false">$Y588+$Q588+$Z588</f>
        <v>#VALUE!</v>
      </c>
      <c r="AB588" s="1" t="n">
        <f aca="false">$N588+$Q588</f>
        <v>0</v>
      </c>
      <c r="AC588" s="1" t="str">
        <f aca="false">IF($Y588="","",IF(AND($AA588&gt;=$R588,$AA588&lt;=$S588),"Pass","Fail"))</f>
        <v/>
      </c>
      <c r="AD588" s="1" t="str">
        <f aca="false">IF($Y588="","",IF($AA588&gt;$R588,"Pass","Fail"))</f>
        <v/>
      </c>
      <c r="AE588" s="1" t="str">
        <f aca="false">IF($Y588="","",IF($AA588&gt;=$R588,"Pass","Fail"))</f>
        <v/>
      </c>
      <c r="AF588" s="1" t="str">
        <f aca="false">IF($Y588="","",IF($AA588&lt;=$S588,"Pass","Fail"))</f>
        <v/>
      </c>
      <c r="AG588" s="1" t="str">
        <f aca="false">IF($Y588="","",IF($AA588&lt;$S588,"Pass","Fail"))</f>
        <v/>
      </c>
      <c r="AH588" s="23" t="str">
        <f aca="true">INDIRECT(CHOOSE(MATCH($T588,{"±","&gt;","≥","≤","&lt;"},0), "AC", "AD", "AE", "AF", "AG") &amp; ROW())</f>
        <v/>
      </c>
      <c r="AI588" s="56" t="str">
        <f aca="false">IF($X588="Not Significant","No Further Action Required",
IF($AH588="","",
IF(AND($AH588="Pass",$L588="0 - Passed "),"Analysis performed; no further action required.",
IF(AND($AH588="Fail",$L588="1 - Failed "),"Analysis performed; no further action required.",
IF(AND($AH588="Pass",$L588="2 - Limited In Use "),"Analysis performed; no further action required.",
IF(AND($AH588="Fail",$L588="3 - Adjusted "),"Analysis performed; no further action required.",
"Unit fails analysis; TSM determination required."))))))</f>
        <v/>
      </c>
      <c r="AJ588" s="58"/>
    </row>
    <row r="589" customFormat="false" ht="15" hidden="false" customHeight="false" outlineLevel="0" collapsed="false">
      <c r="A589" s="56"/>
      <c r="E589" s="57" t="str">
        <f aca="false">IF(AND($F589="",$G589=""),"",IF($G589="",$F589,HYPERLINK($G589,$F589)))</f>
        <v/>
      </c>
      <c r="H589" s="1" t="str">
        <f aca="false">IF($I589="","None Attached",IF(LEFT($I589,5)="https",HYPERLINK($I589,"Datasheet"),HYPERLINK(_xlfn.CONCAT("https://",$I589),"Datasheet")))</f>
        <v>None Attached</v>
      </c>
      <c r="M589" s="56"/>
      <c r="P589" s="58"/>
      <c r="Q589" s="1" t="n">
        <f aca="false">$M589-$N589</f>
        <v>0</v>
      </c>
      <c r="R589" s="56"/>
      <c r="T589" s="59" t="s">
        <v>15</v>
      </c>
      <c r="U589" s="1" t="n">
        <f aca="false">$S589-$R589</f>
        <v>0</v>
      </c>
      <c r="V589" s="1" t="n">
        <f aca="false">IF($T589="±",$Q589*2,$Q589)</f>
        <v>0</v>
      </c>
      <c r="W589" s="60" t="str">
        <f aca="false">IFERROR($U589/ABS($V589),"N/A")</f>
        <v>N/A</v>
      </c>
      <c r="X589" s="61" t="str">
        <f aca="false">IF(OR($W589="N/A",$R589="",$S589=""),"N/A",IF($W589&gt;=4,"Not Significant",IF($W589&gt;=2,"Semi-Significant","Significant")))</f>
        <v>N/A</v>
      </c>
      <c r="Z589" s="1" t="str">
        <f aca="false">IF($D589="Z540.1 w/data",0,"")</f>
        <v/>
      </c>
      <c r="AA589" s="1" t="e">
        <f aca="false">$Y589+$Q589+$Z589</f>
        <v>#VALUE!</v>
      </c>
      <c r="AB589" s="1" t="n">
        <f aca="false">$N589+$Q589</f>
        <v>0</v>
      </c>
      <c r="AC589" s="1" t="str">
        <f aca="false">IF($Y589="","",IF(AND($AA589&gt;=$R589,$AA589&lt;=$S589),"Pass","Fail"))</f>
        <v/>
      </c>
      <c r="AD589" s="1" t="str">
        <f aca="false">IF($Y589="","",IF($AA589&gt;$R589,"Pass","Fail"))</f>
        <v/>
      </c>
      <c r="AE589" s="1" t="str">
        <f aca="false">IF($Y589="","",IF($AA589&gt;=$R589,"Pass","Fail"))</f>
        <v/>
      </c>
      <c r="AF589" s="1" t="str">
        <f aca="false">IF($Y589="","",IF($AA589&lt;=$S589,"Pass","Fail"))</f>
        <v/>
      </c>
      <c r="AG589" s="1" t="str">
        <f aca="false">IF($Y589="","",IF($AA589&lt;$S589,"Pass","Fail"))</f>
        <v/>
      </c>
      <c r="AH589" s="23" t="str">
        <f aca="true">INDIRECT(CHOOSE(MATCH($T589,{"±","&gt;","≥","≤","&lt;"},0), "AC", "AD", "AE", "AF", "AG") &amp; ROW())</f>
        <v/>
      </c>
      <c r="AI589" s="56" t="str">
        <f aca="false">IF($X589="Not Significant","No Further Action Required",
IF($AH589="","",
IF(AND($AH589="Pass",$L589="0 - Passed "),"Analysis performed; no further action required.",
IF(AND($AH589="Fail",$L589="1 - Failed "),"Analysis performed; no further action required.",
IF(AND($AH589="Pass",$L589="2 - Limited In Use "),"Analysis performed; no further action required.",
IF(AND($AH589="Fail",$L589="3 - Adjusted "),"Analysis performed; no further action required.",
"Unit fails analysis; TSM determination required."))))))</f>
        <v/>
      </c>
      <c r="AJ589" s="58"/>
    </row>
    <row r="590" customFormat="false" ht="15" hidden="false" customHeight="false" outlineLevel="0" collapsed="false">
      <c r="A590" s="56"/>
      <c r="E590" s="57" t="str">
        <f aca="false">IF(AND($F590="",$G590=""),"",IF($G590="",$F590,HYPERLINK($G590,$F590)))</f>
        <v/>
      </c>
      <c r="H590" s="1" t="str">
        <f aca="false">IF($I590="","None Attached",IF(LEFT($I590,5)="https",HYPERLINK($I590,"Datasheet"),HYPERLINK(_xlfn.CONCAT("https://",$I590),"Datasheet")))</f>
        <v>None Attached</v>
      </c>
      <c r="M590" s="56"/>
      <c r="P590" s="58"/>
      <c r="Q590" s="1" t="n">
        <f aca="false">$M590-$N590</f>
        <v>0</v>
      </c>
      <c r="R590" s="56"/>
      <c r="T590" s="59" t="s">
        <v>15</v>
      </c>
      <c r="U590" s="1" t="n">
        <f aca="false">$S590-$R590</f>
        <v>0</v>
      </c>
      <c r="V590" s="1" t="n">
        <f aca="false">IF($T590="±",$Q590*2,$Q590)</f>
        <v>0</v>
      </c>
      <c r="W590" s="60" t="str">
        <f aca="false">IFERROR($U590/ABS($V590),"N/A")</f>
        <v>N/A</v>
      </c>
      <c r="X590" s="61" t="str">
        <f aca="false">IF(OR($W590="N/A",$R590="",$S590=""),"N/A",IF($W590&gt;=4,"Not Significant",IF($W590&gt;=2,"Semi-Significant","Significant")))</f>
        <v>N/A</v>
      </c>
      <c r="Z590" s="1" t="str">
        <f aca="false">IF($D590="Z540.1 w/data",0,"")</f>
        <v/>
      </c>
      <c r="AA590" s="1" t="e">
        <f aca="false">$Y590+$Q590+$Z590</f>
        <v>#VALUE!</v>
      </c>
      <c r="AB590" s="1" t="n">
        <f aca="false">$N590+$Q590</f>
        <v>0</v>
      </c>
      <c r="AC590" s="1" t="str">
        <f aca="false">IF($Y590="","",IF(AND($AA590&gt;=$R590,$AA590&lt;=$S590),"Pass","Fail"))</f>
        <v/>
      </c>
      <c r="AD590" s="1" t="str">
        <f aca="false">IF($Y590="","",IF($AA590&gt;$R590,"Pass","Fail"))</f>
        <v/>
      </c>
      <c r="AE590" s="1" t="str">
        <f aca="false">IF($Y590="","",IF($AA590&gt;=$R590,"Pass","Fail"))</f>
        <v/>
      </c>
      <c r="AF590" s="1" t="str">
        <f aca="false">IF($Y590="","",IF($AA590&lt;=$S590,"Pass","Fail"))</f>
        <v/>
      </c>
      <c r="AG590" s="1" t="str">
        <f aca="false">IF($Y590="","",IF($AA590&lt;$S590,"Pass","Fail"))</f>
        <v/>
      </c>
      <c r="AH590" s="23" t="str">
        <f aca="true">INDIRECT(CHOOSE(MATCH($T590,{"±","&gt;","≥","≤","&lt;"},0), "AC", "AD", "AE", "AF", "AG") &amp; ROW())</f>
        <v/>
      </c>
      <c r="AI590" s="56" t="str">
        <f aca="false">IF($X590="Not Significant","No Further Action Required",
IF($AH590="","",
IF(AND($AH590="Pass",$L590="0 - Passed "),"Analysis performed; no further action required.",
IF(AND($AH590="Fail",$L590="1 - Failed "),"Analysis performed; no further action required.",
IF(AND($AH590="Pass",$L590="2 - Limited In Use "),"Analysis performed; no further action required.",
IF(AND($AH590="Fail",$L590="3 - Adjusted "),"Analysis performed; no further action required.",
"Unit fails analysis; TSM determination required."))))))</f>
        <v/>
      </c>
      <c r="AJ590" s="58"/>
    </row>
    <row r="591" customFormat="false" ht="15" hidden="false" customHeight="false" outlineLevel="0" collapsed="false">
      <c r="A591" s="56"/>
      <c r="E591" s="57" t="str">
        <f aca="false">IF(AND($F591="",$G591=""),"",IF($G591="",$F591,HYPERLINK($G591,$F591)))</f>
        <v/>
      </c>
      <c r="H591" s="1" t="str">
        <f aca="false">IF($I591="","None Attached",IF(LEFT($I591,5)="https",HYPERLINK($I591,"Datasheet"),HYPERLINK(_xlfn.CONCAT("https://",$I591),"Datasheet")))</f>
        <v>None Attached</v>
      </c>
      <c r="M591" s="56"/>
      <c r="P591" s="58"/>
      <c r="Q591" s="1" t="n">
        <f aca="false">$M591-$N591</f>
        <v>0</v>
      </c>
      <c r="R591" s="56"/>
      <c r="T591" s="59" t="s">
        <v>15</v>
      </c>
      <c r="U591" s="1" t="n">
        <f aca="false">$S591-$R591</f>
        <v>0</v>
      </c>
      <c r="V591" s="1" t="n">
        <f aca="false">IF($T591="±",$Q591*2,$Q591)</f>
        <v>0</v>
      </c>
      <c r="W591" s="60" t="str">
        <f aca="false">IFERROR($U591/ABS($V591),"N/A")</f>
        <v>N/A</v>
      </c>
      <c r="X591" s="61" t="str">
        <f aca="false">IF(OR($W591="N/A",$R591="",$S591=""),"N/A",IF($W591&gt;=4,"Not Significant",IF($W591&gt;=2,"Semi-Significant","Significant")))</f>
        <v>N/A</v>
      </c>
      <c r="Z591" s="1" t="str">
        <f aca="false">IF($D591="Z540.1 w/data",0,"")</f>
        <v/>
      </c>
      <c r="AA591" s="1" t="e">
        <f aca="false">$Y591+$Q591+$Z591</f>
        <v>#VALUE!</v>
      </c>
      <c r="AB591" s="1" t="n">
        <f aca="false">$N591+$Q591</f>
        <v>0</v>
      </c>
      <c r="AC591" s="1" t="str">
        <f aca="false">IF($Y591="","",IF(AND($AA591&gt;=$R591,$AA591&lt;=$S591),"Pass","Fail"))</f>
        <v/>
      </c>
      <c r="AD591" s="1" t="str">
        <f aca="false">IF($Y591="","",IF($AA591&gt;$R591,"Pass","Fail"))</f>
        <v/>
      </c>
      <c r="AE591" s="1" t="str">
        <f aca="false">IF($Y591="","",IF($AA591&gt;=$R591,"Pass","Fail"))</f>
        <v/>
      </c>
      <c r="AF591" s="1" t="str">
        <f aca="false">IF($Y591="","",IF($AA591&lt;=$S591,"Pass","Fail"))</f>
        <v/>
      </c>
      <c r="AG591" s="1" t="str">
        <f aca="false">IF($Y591="","",IF($AA591&lt;$S591,"Pass","Fail"))</f>
        <v/>
      </c>
      <c r="AH591" s="23" t="str">
        <f aca="true">INDIRECT(CHOOSE(MATCH($T591,{"±","&gt;","≥","≤","&lt;"},0), "AC", "AD", "AE", "AF", "AG") &amp; ROW())</f>
        <v/>
      </c>
      <c r="AI591" s="56" t="str">
        <f aca="false">IF($X591="Not Significant","No Further Action Required",
IF($AH591="","",
IF(AND($AH591="Pass",$L591="0 - Passed "),"Analysis performed; no further action required.",
IF(AND($AH591="Fail",$L591="1 - Failed "),"Analysis performed; no further action required.",
IF(AND($AH591="Pass",$L591="2 - Limited In Use "),"Analysis performed; no further action required.",
IF(AND($AH591="Fail",$L591="3 - Adjusted "),"Analysis performed; no further action required.",
"Unit fails analysis; TSM determination required."))))))</f>
        <v/>
      </c>
      <c r="AJ591" s="58"/>
    </row>
    <row r="592" customFormat="false" ht="15" hidden="false" customHeight="false" outlineLevel="0" collapsed="false">
      <c r="A592" s="56"/>
      <c r="E592" s="57" t="str">
        <f aca="false">IF(AND($F592="",$G592=""),"",IF($G592="",$F592,HYPERLINK($G592,$F592)))</f>
        <v/>
      </c>
      <c r="H592" s="1" t="str">
        <f aca="false">IF($I592="","None Attached",IF(LEFT($I592,5)="https",HYPERLINK($I592,"Datasheet"),HYPERLINK(_xlfn.CONCAT("https://",$I592),"Datasheet")))</f>
        <v>None Attached</v>
      </c>
      <c r="M592" s="56"/>
      <c r="P592" s="58"/>
      <c r="Q592" s="1" t="n">
        <f aca="false">$M592-$N592</f>
        <v>0</v>
      </c>
      <c r="R592" s="56"/>
      <c r="T592" s="59" t="s">
        <v>15</v>
      </c>
      <c r="U592" s="1" t="n">
        <f aca="false">$S592-$R592</f>
        <v>0</v>
      </c>
      <c r="V592" s="1" t="n">
        <f aca="false">IF($T592="±",$Q592*2,$Q592)</f>
        <v>0</v>
      </c>
      <c r="W592" s="60" t="str">
        <f aca="false">IFERROR($U592/ABS($V592),"N/A")</f>
        <v>N/A</v>
      </c>
      <c r="X592" s="61" t="str">
        <f aca="false">IF(OR($W592="N/A",$R592="",$S592=""),"N/A",IF($W592&gt;=4,"Not Significant",IF($W592&gt;=2,"Semi-Significant","Significant")))</f>
        <v>N/A</v>
      </c>
      <c r="Z592" s="1" t="str">
        <f aca="false">IF($D592="Z540.1 w/data",0,"")</f>
        <v/>
      </c>
      <c r="AA592" s="1" t="e">
        <f aca="false">$Y592+$Q592+$Z592</f>
        <v>#VALUE!</v>
      </c>
      <c r="AB592" s="1" t="n">
        <f aca="false">$N592+$Q592</f>
        <v>0</v>
      </c>
      <c r="AC592" s="1" t="str">
        <f aca="false">IF($Y592="","",IF(AND($AA592&gt;=$R592,$AA592&lt;=$S592),"Pass","Fail"))</f>
        <v/>
      </c>
      <c r="AD592" s="1" t="str">
        <f aca="false">IF($Y592="","",IF($AA592&gt;$R592,"Pass","Fail"))</f>
        <v/>
      </c>
      <c r="AE592" s="1" t="str">
        <f aca="false">IF($Y592="","",IF($AA592&gt;=$R592,"Pass","Fail"))</f>
        <v/>
      </c>
      <c r="AF592" s="1" t="str">
        <f aca="false">IF($Y592="","",IF($AA592&lt;=$S592,"Pass","Fail"))</f>
        <v/>
      </c>
      <c r="AG592" s="1" t="str">
        <f aca="false">IF($Y592="","",IF($AA592&lt;$S592,"Pass","Fail"))</f>
        <v/>
      </c>
      <c r="AH592" s="23" t="str">
        <f aca="true">INDIRECT(CHOOSE(MATCH($T592,{"±","&gt;","≥","≤","&lt;"},0), "AC", "AD", "AE", "AF", "AG") &amp; ROW())</f>
        <v/>
      </c>
      <c r="AI592" s="56" t="str">
        <f aca="false">IF($X592="Not Significant","No Further Action Required",
IF($AH592="","",
IF(AND($AH592="Pass",$L592="0 - Passed "),"Analysis performed; no further action required.",
IF(AND($AH592="Fail",$L592="1 - Failed "),"Analysis performed; no further action required.",
IF(AND($AH592="Pass",$L592="2 - Limited In Use "),"Analysis performed; no further action required.",
IF(AND($AH592="Fail",$L592="3 - Adjusted "),"Analysis performed; no further action required.",
"Unit fails analysis; TSM determination required."))))))</f>
        <v/>
      </c>
      <c r="AJ592" s="58"/>
    </row>
    <row r="593" customFormat="false" ht="15" hidden="false" customHeight="false" outlineLevel="0" collapsed="false">
      <c r="A593" s="56"/>
      <c r="E593" s="57" t="str">
        <f aca="false">IF(AND($F593="",$G593=""),"",IF($G593="",$F593,HYPERLINK($G593,$F593)))</f>
        <v/>
      </c>
      <c r="H593" s="1" t="str">
        <f aca="false">IF($I593="","None Attached",IF(LEFT($I593,5)="https",HYPERLINK($I593,"Datasheet"),HYPERLINK(_xlfn.CONCAT("https://",$I593),"Datasheet")))</f>
        <v>None Attached</v>
      </c>
      <c r="M593" s="56"/>
      <c r="P593" s="58"/>
      <c r="Q593" s="1" t="n">
        <f aca="false">$M593-$N593</f>
        <v>0</v>
      </c>
      <c r="R593" s="56"/>
      <c r="T593" s="59" t="s">
        <v>15</v>
      </c>
      <c r="U593" s="1" t="n">
        <f aca="false">$S593-$R593</f>
        <v>0</v>
      </c>
      <c r="V593" s="1" t="n">
        <f aca="false">IF($T593="±",$Q593*2,$Q593)</f>
        <v>0</v>
      </c>
      <c r="W593" s="60" t="str">
        <f aca="false">IFERROR($U593/ABS($V593),"N/A")</f>
        <v>N/A</v>
      </c>
      <c r="X593" s="61" t="str">
        <f aca="false">IF(OR($W593="N/A",$R593="",$S593=""),"N/A",IF($W593&gt;=4,"Not Significant",IF($W593&gt;=2,"Semi-Significant","Significant")))</f>
        <v>N/A</v>
      </c>
      <c r="Z593" s="1" t="str">
        <f aca="false">IF($D593="Z540.1 w/data",0,"")</f>
        <v/>
      </c>
      <c r="AA593" s="1" t="e">
        <f aca="false">$Y593+$Q593+$Z593</f>
        <v>#VALUE!</v>
      </c>
      <c r="AB593" s="1" t="n">
        <f aca="false">$N593+$Q593</f>
        <v>0</v>
      </c>
      <c r="AC593" s="1" t="str">
        <f aca="false">IF($Y593="","",IF(AND($AA593&gt;=$R593,$AA593&lt;=$S593),"Pass","Fail"))</f>
        <v/>
      </c>
      <c r="AD593" s="1" t="str">
        <f aca="false">IF($Y593="","",IF($AA593&gt;$R593,"Pass","Fail"))</f>
        <v/>
      </c>
      <c r="AE593" s="1" t="str">
        <f aca="false">IF($Y593="","",IF($AA593&gt;=$R593,"Pass","Fail"))</f>
        <v/>
      </c>
      <c r="AF593" s="1" t="str">
        <f aca="false">IF($Y593="","",IF($AA593&lt;=$S593,"Pass","Fail"))</f>
        <v/>
      </c>
      <c r="AG593" s="1" t="str">
        <f aca="false">IF($Y593="","",IF($AA593&lt;$S593,"Pass","Fail"))</f>
        <v/>
      </c>
      <c r="AH593" s="23" t="str">
        <f aca="true">INDIRECT(CHOOSE(MATCH($T593,{"±","&gt;","≥","≤","&lt;"},0), "AC", "AD", "AE", "AF", "AG") &amp; ROW())</f>
        <v/>
      </c>
      <c r="AI593" s="56" t="str">
        <f aca="false">IF($X593="Not Significant","No Further Action Required",
IF($AH593="","",
IF(AND($AH593="Pass",$L593="0 - Passed "),"Analysis performed; no further action required.",
IF(AND($AH593="Fail",$L593="1 - Failed "),"Analysis performed; no further action required.",
IF(AND($AH593="Pass",$L593="2 - Limited In Use "),"Analysis performed; no further action required.",
IF(AND($AH593="Fail",$L593="3 - Adjusted "),"Analysis performed; no further action required.",
"Unit fails analysis; TSM determination required."))))))</f>
        <v/>
      </c>
      <c r="AJ593" s="58"/>
    </row>
    <row r="594" customFormat="false" ht="15" hidden="false" customHeight="false" outlineLevel="0" collapsed="false">
      <c r="A594" s="56"/>
      <c r="E594" s="57" t="str">
        <f aca="false">IF(AND($F594="",$G594=""),"",IF($G594="",$F594,HYPERLINK($G594,$F594)))</f>
        <v/>
      </c>
      <c r="H594" s="1" t="str">
        <f aca="false">IF($I594="","None Attached",IF(LEFT($I594,5)="https",HYPERLINK($I594,"Datasheet"),HYPERLINK(_xlfn.CONCAT("https://",$I594),"Datasheet")))</f>
        <v>None Attached</v>
      </c>
      <c r="M594" s="56"/>
      <c r="P594" s="58"/>
      <c r="Q594" s="1" t="n">
        <f aca="false">$M594-$N594</f>
        <v>0</v>
      </c>
      <c r="R594" s="56"/>
      <c r="T594" s="59" t="s">
        <v>15</v>
      </c>
      <c r="U594" s="1" t="n">
        <f aca="false">$S594-$R594</f>
        <v>0</v>
      </c>
      <c r="V594" s="1" t="n">
        <f aca="false">IF($T594="±",$Q594*2,$Q594)</f>
        <v>0</v>
      </c>
      <c r="W594" s="60" t="str">
        <f aca="false">IFERROR($U594/ABS($V594),"N/A")</f>
        <v>N/A</v>
      </c>
      <c r="X594" s="61" t="str">
        <f aca="false">IF(OR($W594="N/A",$R594="",$S594=""),"N/A",IF($W594&gt;=4,"Not Significant",IF($W594&gt;=2,"Semi-Significant","Significant")))</f>
        <v>N/A</v>
      </c>
      <c r="Z594" s="1" t="str">
        <f aca="false">IF($D594="Z540.1 w/data",0,"")</f>
        <v/>
      </c>
      <c r="AA594" s="1" t="e">
        <f aca="false">$Y594+$Q594+$Z594</f>
        <v>#VALUE!</v>
      </c>
      <c r="AB594" s="1" t="n">
        <f aca="false">$N594+$Q594</f>
        <v>0</v>
      </c>
      <c r="AC594" s="1" t="str">
        <f aca="false">IF($Y594="","",IF(AND($AA594&gt;=$R594,$AA594&lt;=$S594),"Pass","Fail"))</f>
        <v/>
      </c>
      <c r="AD594" s="1" t="str">
        <f aca="false">IF($Y594="","",IF($AA594&gt;$R594,"Pass","Fail"))</f>
        <v/>
      </c>
      <c r="AE594" s="1" t="str">
        <f aca="false">IF($Y594="","",IF($AA594&gt;=$R594,"Pass","Fail"))</f>
        <v/>
      </c>
      <c r="AF594" s="1" t="str">
        <f aca="false">IF($Y594="","",IF($AA594&lt;=$S594,"Pass","Fail"))</f>
        <v/>
      </c>
      <c r="AG594" s="1" t="str">
        <f aca="false">IF($Y594="","",IF($AA594&lt;$S594,"Pass","Fail"))</f>
        <v/>
      </c>
      <c r="AH594" s="23" t="str">
        <f aca="true">INDIRECT(CHOOSE(MATCH($T594,{"±","&gt;","≥","≤","&lt;"},0), "AC", "AD", "AE", "AF", "AG") &amp; ROW())</f>
        <v/>
      </c>
      <c r="AI594" s="56" t="str">
        <f aca="false">IF($X594="Not Significant","No Further Action Required",
IF($AH594="","",
IF(AND($AH594="Pass",$L594="0 - Passed "),"Analysis performed; no further action required.",
IF(AND($AH594="Fail",$L594="1 - Failed "),"Analysis performed; no further action required.",
IF(AND($AH594="Pass",$L594="2 - Limited In Use "),"Analysis performed; no further action required.",
IF(AND($AH594="Fail",$L594="3 - Adjusted "),"Analysis performed; no further action required.",
"Unit fails analysis; TSM determination required."))))))</f>
        <v/>
      </c>
      <c r="AJ594" s="58"/>
    </row>
    <row r="595" customFormat="false" ht="15" hidden="false" customHeight="false" outlineLevel="0" collapsed="false">
      <c r="A595" s="56"/>
      <c r="E595" s="57" t="str">
        <f aca="false">IF(AND($F595="",$G595=""),"",IF($G595="",$F595,HYPERLINK($G595,$F595)))</f>
        <v/>
      </c>
      <c r="H595" s="1" t="str">
        <f aca="false">IF($I595="","None Attached",IF(LEFT($I595,5)="https",HYPERLINK($I595,"Datasheet"),HYPERLINK(_xlfn.CONCAT("https://",$I595),"Datasheet")))</f>
        <v>None Attached</v>
      </c>
      <c r="M595" s="56"/>
      <c r="P595" s="58"/>
      <c r="Q595" s="1" t="n">
        <f aca="false">$M595-$N595</f>
        <v>0</v>
      </c>
      <c r="R595" s="56"/>
      <c r="T595" s="59" t="s">
        <v>15</v>
      </c>
      <c r="U595" s="1" t="n">
        <f aca="false">$S595-$R595</f>
        <v>0</v>
      </c>
      <c r="V595" s="1" t="n">
        <f aca="false">IF($T595="±",$Q595*2,$Q595)</f>
        <v>0</v>
      </c>
      <c r="W595" s="60" t="str">
        <f aca="false">IFERROR($U595/ABS($V595),"N/A")</f>
        <v>N/A</v>
      </c>
      <c r="X595" s="61" t="str">
        <f aca="false">IF(OR($W595="N/A",$R595="",$S595=""),"N/A",IF($W595&gt;=4,"Not Significant",IF($W595&gt;=2,"Semi-Significant","Significant")))</f>
        <v>N/A</v>
      </c>
      <c r="Z595" s="1" t="str">
        <f aca="false">IF($D595="Z540.1 w/data",0,"")</f>
        <v/>
      </c>
      <c r="AA595" s="1" t="e">
        <f aca="false">$Y595+$Q595+$Z595</f>
        <v>#VALUE!</v>
      </c>
      <c r="AB595" s="1" t="n">
        <f aca="false">$N595+$Q595</f>
        <v>0</v>
      </c>
      <c r="AC595" s="1" t="str">
        <f aca="false">IF($Y595="","",IF(AND($AA595&gt;=$R595,$AA595&lt;=$S595),"Pass","Fail"))</f>
        <v/>
      </c>
      <c r="AD595" s="1" t="str">
        <f aca="false">IF($Y595="","",IF($AA595&gt;$R595,"Pass","Fail"))</f>
        <v/>
      </c>
      <c r="AE595" s="1" t="str">
        <f aca="false">IF($Y595="","",IF($AA595&gt;=$R595,"Pass","Fail"))</f>
        <v/>
      </c>
      <c r="AF595" s="1" t="str">
        <f aca="false">IF($Y595="","",IF($AA595&lt;=$S595,"Pass","Fail"))</f>
        <v/>
      </c>
      <c r="AG595" s="1" t="str">
        <f aca="false">IF($Y595="","",IF($AA595&lt;$S595,"Pass","Fail"))</f>
        <v/>
      </c>
      <c r="AH595" s="23" t="str">
        <f aca="true">INDIRECT(CHOOSE(MATCH($T595,{"±","&gt;","≥","≤","&lt;"},0), "AC", "AD", "AE", "AF", "AG") &amp; ROW())</f>
        <v/>
      </c>
      <c r="AI595" s="56" t="str">
        <f aca="false">IF($X595="Not Significant","No Further Action Required",
IF($AH595="","",
IF(AND($AH595="Pass",$L595="0 - Passed "),"Analysis performed; no further action required.",
IF(AND($AH595="Fail",$L595="1 - Failed "),"Analysis performed; no further action required.",
IF(AND($AH595="Pass",$L595="2 - Limited In Use "),"Analysis performed; no further action required.",
IF(AND($AH595="Fail",$L595="3 - Adjusted "),"Analysis performed; no further action required.",
"Unit fails analysis; TSM determination required."))))))</f>
        <v/>
      </c>
      <c r="AJ595" s="58"/>
    </row>
    <row r="596" customFormat="false" ht="15" hidden="false" customHeight="false" outlineLevel="0" collapsed="false">
      <c r="A596" s="56"/>
      <c r="E596" s="57" t="str">
        <f aca="false">IF(AND($F596="",$G596=""),"",IF($G596="",$F596,HYPERLINK($G596,$F596)))</f>
        <v/>
      </c>
      <c r="H596" s="1" t="str">
        <f aca="false">IF($I596="","None Attached",IF(LEFT($I596,5)="https",HYPERLINK($I596,"Datasheet"),HYPERLINK(_xlfn.CONCAT("https://",$I596),"Datasheet")))</f>
        <v>None Attached</v>
      </c>
      <c r="M596" s="56"/>
      <c r="P596" s="58"/>
      <c r="Q596" s="1" t="n">
        <f aca="false">$M596-$N596</f>
        <v>0</v>
      </c>
      <c r="R596" s="56"/>
      <c r="T596" s="59" t="s">
        <v>15</v>
      </c>
      <c r="U596" s="1" t="n">
        <f aca="false">$S596-$R596</f>
        <v>0</v>
      </c>
      <c r="V596" s="1" t="n">
        <f aca="false">IF($T596="±",$Q596*2,$Q596)</f>
        <v>0</v>
      </c>
      <c r="W596" s="60" t="str">
        <f aca="false">IFERROR($U596/ABS($V596),"N/A")</f>
        <v>N/A</v>
      </c>
      <c r="X596" s="61" t="str">
        <f aca="false">IF(OR($W596="N/A",$R596="",$S596=""),"N/A",IF($W596&gt;=4,"Not Significant",IF($W596&gt;=2,"Semi-Significant","Significant")))</f>
        <v>N/A</v>
      </c>
      <c r="Z596" s="1" t="str">
        <f aca="false">IF($D596="Z540.1 w/data",0,"")</f>
        <v/>
      </c>
      <c r="AA596" s="1" t="e">
        <f aca="false">$Y596+$Q596+$Z596</f>
        <v>#VALUE!</v>
      </c>
      <c r="AB596" s="1" t="n">
        <f aca="false">$N596+$Q596</f>
        <v>0</v>
      </c>
      <c r="AC596" s="1" t="str">
        <f aca="false">IF($Y596="","",IF(AND($AA596&gt;=$R596,$AA596&lt;=$S596),"Pass","Fail"))</f>
        <v/>
      </c>
      <c r="AD596" s="1" t="str">
        <f aca="false">IF($Y596="","",IF($AA596&gt;$R596,"Pass","Fail"))</f>
        <v/>
      </c>
      <c r="AE596" s="1" t="str">
        <f aca="false">IF($Y596="","",IF($AA596&gt;=$R596,"Pass","Fail"))</f>
        <v/>
      </c>
      <c r="AF596" s="1" t="str">
        <f aca="false">IF($Y596="","",IF($AA596&lt;=$S596,"Pass","Fail"))</f>
        <v/>
      </c>
      <c r="AG596" s="1" t="str">
        <f aca="false">IF($Y596="","",IF($AA596&lt;$S596,"Pass","Fail"))</f>
        <v/>
      </c>
      <c r="AH596" s="23" t="str">
        <f aca="true">INDIRECT(CHOOSE(MATCH($T596,{"±","&gt;","≥","≤","&lt;"},0), "AC", "AD", "AE", "AF", "AG") &amp; ROW())</f>
        <v/>
      </c>
      <c r="AI596" s="56" t="str">
        <f aca="false">IF($X596="Not Significant","No Further Action Required",
IF($AH596="","",
IF(AND($AH596="Pass",$L596="0 - Passed "),"Analysis performed; no further action required.",
IF(AND($AH596="Fail",$L596="1 - Failed "),"Analysis performed; no further action required.",
IF(AND($AH596="Pass",$L596="2 - Limited In Use "),"Analysis performed; no further action required.",
IF(AND($AH596="Fail",$L596="3 - Adjusted "),"Analysis performed; no further action required.",
"Unit fails analysis; TSM determination required."))))))</f>
        <v/>
      </c>
      <c r="AJ596" s="58"/>
    </row>
    <row r="597" customFormat="false" ht="15" hidden="false" customHeight="false" outlineLevel="0" collapsed="false">
      <c r="A597" s="56"/>
      <c r="E597" s="57" t="str">
        <f aca="false">IF(AND($F597="",$G597=""),"",IF($G597="",$F597,HYPERLINK($G597,$F597)))</f>
        <v/>
      </c>
      <c r="H597" s="1" t="str">
        <f aca="false">IF($I597="","None Attached",IF(LEFT($I597,5)="https",HYPERLINK($I597,"Datasheet"),HYPERLINK(_xlfn.CONCAT("https://",$I597),"Datasheet")))</f>
        <v>None Attached</v>
      </c>
      <c r="M597" s="56"/>
      <c r="P597" s="58"/>
      <c r="Q597" s="1" t="n">
        <f aca="false">$M597-$N597</f>
        <v>0</v>
      </c>
      <c r="R597" s="56"/>
      <c r="T597" s="59" t="s">
        <v>15</v>
      </c>
      <c r="U597" s="1" t="n">
        <f aca="false">$S597-$R597</f>
        <v>0</v>
      </c>
      <c r="V597" s="1" t="n">
        <f aca="false">IF($T597="±",$Q597*2,$Q597)</f>
        <v>0</v>
      </c>
      <c r="W597" s="60" t="str">
        <f aca="false">IFERROR($U597/ABS($V597),"N/A")</f>
        <v>N/A</v>
      </c>
      <c r="X597" s="61" t="str">
        <f aca="false">IF(OR($W597="N/A",$R597="",$S597=""),"N/A",IF($W597&gt;=4,"Not Significant",IF($W597&gt;=2,"Semi-Significant","Significant")))</f>
        <v>N/A</v>
      </c>
      <c r="Z597" s="1" t="str">
        <f aca="false">IF($D597="Z540.1 w/data",0,"")</f>
        <v/>
      </c>
      <c r="AA597" s="1" t="e">
        <f aca="false">$Y597+$Q597+$Z597</f>
        <v>#VALUE!</v>
      </c>
      <c r="AB597" s="1" t="n">
        <f aca="false">$N597+$Q597</f>
        <v>0</v>
      </c>
      <c r="AC597" s="1" t="str">
        <f aca="false">IF($Y597="","",IF(AND($AA597&gt;=$R597,$AA597&lt;=$S597),"Pass","Fail"))</f>
        <v/>
      </c>
      <c r="AD597" s="1" t="str">
        <f aca="false">IF($Y597="","",IF($AA597&gt;$R597,"Pass","Fail"))</f>
        <v/>
      </c>
      <c r="AE597" s="1" t="str">
        <f aca="false">IF($Y597="","",IF($AA597&gt;=$R597,"Pass","Fail"))</f>
        <v/>
      </c>
      <c r="AF597" s="1" t="str">
        <f aca="false">IF($Y597="","",IF($AA597&lt;=$S597,"Pass","Fail"))</f>
        <v/>
      </c>
      <c r="AG597" s="1" t="str">
        <f aca="false">IF($Y597="","",IF($AA597&lt;$S597,"Pass","Fail"))</f>
        <v/>
      </c>
      <c r="AH597" s="23" t="str">
        <f aca="true">INDIRECT(CHOOSE(MATCH($T597,{"±","&gt;","≥","≤","&lt;"},0), "AC", "AD", "AE", "AF", "AG") &amp; ROW())</f>
        <v/>
      </c>
      <c r="AI597" s="56" t="str">
        <f aca="false">IF($X597="Not Significant","No Further Action Required",
IF($AH597="","",
IF(AND($AH597="Pass",$L597="0 - Passed "),"Analysis performed; no further action required.",
IF(AND($AH597="Fail",$L597="1 - Failed "),"Analysis performed; no further action required.",
IF(AND($AH597="Pass",$L597="2 - Limited In Use "),"Analysis performed; no further action required.",
IF(AND($AH597="Fail",$L597="3 - Adjusted "),"Analysis performed; no further action required.",
"Unit fails analysis; TSM determination required."))))))</f>
        <v/>
      </c>
      <c r="AJ597" s="58"/>
    </row>
    <row r="598" customFormat="false" ht="15" hidden="false" customHeight="false" outlineLevel="0" collapsed="false">
      <c r="A598" s="56"/>
      <c r="E598" s="57" t="str">
        <f aca="false">IF(AND($F598="",$G598=""),"",IF($G598="",$F598,HYPERLINK($G598,$F598)))</f>
        <v/>
      </c>
      <c r="H598" s="1" t="str">
        <f aca="false">IF($I598="","None Attached",IF(LEFT($I598,5)="https",HYPERLINK($I598,"Datasheet"),HYPERLINK(_xlfn.CONCAT("https://",$I598),"Datasheet")))</f>
        <v>None Attached</v>
      </c>
      <c r="M598" s="56"/>
      <c r="P598" s="58"/>
      <c r="Q598" s="1" t="n">
        <f aca="false">$M598-$N598</f>
        <v>0</v>
      </c>
      <c r="R598" s="56"/>
      <c r="T598" s="59" t="s">
        <v>15</v>
      </c>
      <c r="U598" s="1" t="n">
        <f aca="false">$S598-$R598</f>
        <v>0</v>
      </c>
      <c r="V598" s="1" t="n">
        <f aca="false">IF($T598="±",$Q598*2,$Q598)</f>
        <v>0</v>
      </c>
      <c r="W598" s="60" t="str">
        <f aca="false">IFERROR($U598/ABS($V598),"N/A")</f>
        <v>N/A</v>
      </c>
      <c r="X598" s="61" t="str">
        <f aca="false">IF(OR($W598="N/A",$R598="",$S598=""),"N/A",IF($W598&gt;=4,"Not Significant",IF($W598&gt;=2,"Semi-Significant","Significant")))</f>
        <v>N/A</v>
      </c>
      <c r="Z598" s="1" t="str">
        <f aca="false">IF($D598="Z540.1 w/data",0,"")</f>
        <v/>
      </c>
      <c r="AA598" s="1" t="e">
        <f aca="false">$Y598+$Q598+$Z598</f>
        <v>#VALUE!</v>
      </c>
      <c r="AB598" s="1" t="n">
        <f aca="false">$N598+$Q598</f>
        <v>0</v>
      </c>
      <c r="AC598" s="1" t="str">
        <f aca="false">IF($Y598="","",IF(AND($AA598&gt;=$R598,$AA598&lt;=$S598),"Pass","Fail"))</f>
        <v/>
      </c>
      <c r="AD598" s="1" t="str">
        <f aca="false">IF($Y598="","",IF($AA598&gt;$R598,"Pass","Fail"))</f>
        <v/>
      </c>
      <c r="AE598" s="1" t="str">
        <f aca="false">IF($Y598="","",IF($AA598&gt;=$R598,"Pass","Fail"))</f>
        <v/>
      </c>
      <c r="AF598" s="1" t="str">
        <f aca="false">IF($Y598="","",IF($AA598&lt;=$S598,"Pass","Fail"))</f>
        <v/>
      </c>
      <c r="AG598" s="1" t="str">
        <f aca="false">IF($Y598="","",IF($AA598&lt;$S598,"Pass","Fail"))</f>
        <v/>
      </c>
      <c r="AH598" s="23" t="str">
        <f aca="true">INDIRECT(CHOOSE(MATCH($T598,{"±","&gt;","≥","≤","&lt;"},0), "AC", "AD", "AE", "AF", "AG") &amp; ROW())</f>
        <v/>
      </c>
      <c r="AI598" s="56" t="str">
        <f aca="false">IF($X598="Not Significant","No Further Action Required",
IF($AH598="","",
IF(AND($AH598="Pass",$L598="0 - Passed "),"Analysis performed; no further action required.",
IF(AND($AH598="Fail",$L598="1 - Failed "),"Analysis performed; no further action required.",
IF(AND($AH598="Pass",$L598="2 - Limited In Use "),"Analysis performed; no further action required.",
IF(AND($AH598="Fail",$L598="3 - Adjusted "),"Analysis performed; no further action required.",
"Unit fails analysis; TSM determination required."))))))</f>
        <v/>
      </c>
      <c r="AJ598" s="58"/>
    </row>
    <row r="599" customFormat="false" ht="15" hidden="false" customHeight="false" outlineLevel="0" collapsed="false">
      <c r="A599" s="56"/>
      <c r="E599" s="57" t="str">
        <f aca="false">IF(AND($F599="",$G599=""),"",IF($G599="",$F599,HYPERLINK($G599,$F599)))</f>
        <v/>
      </c>
      <c r="H599" s="1" t="str">
        <f aca="false">IF($I599="","None Attached",IF(LEFT($I599,5)="https",HYPERLINK($I599,"Datasheet"),HYPERLINK(_xlfn.CONCAT("https://",$I599),"Datasheet")))</f>
        <v>None Attached</v>
      </c>
      <c r="M599" s="56"/>
      <c r="P599" s="58"/>
      <c r="Q599" s="1" t="n">
        <f aca="false">$M599-$N599</f>
        <v>0</v>
      </c>
      <c r="R599" s="56"/>
      <c r="T599" s="59" t="s">
        <v>15</v>
      </c>
      <c r="U599" s="1" t="n">
        <f aca="false">$S599-$R599</f>
        <v>0</v>
      </c>
      <c r="V599" s="1" t="n">
        <f aca="false">IF($T599="±",$Q599*2,$Q599)</f>
        <v>0</v>
      </c>
      <c r="W599" s="60" t="str">
        <f aca="false">IFERROR($U599/ABS($V599),"N/A")</f>
        <v>N/A</v>
      </c>
      <c r="X599" s="61" t="str">
        <f aca="false">IF(OR($W599="N/A",$R599="",$S599=""),"N/A",IF($W599&gt;=4,"Not Significant",IF($W599&gt;=2,"Semi-Significant","Significant")))</f>
        <v>N/A</v>
      </c>
      <c r="Z599" s="1" t="str">
        <f aca="false">IF($D599="Z540.1 w/data",0,"")</f>
        <v/>
      </c>
      <c r="AA599" s="1" t="e">
        <f aca="false">$Y599+$Q599+$Z599</f>
        <v>#VALUE!</v>
      </c>
      <c r="AB599" s="1" t="n">
        <f aca="false">$N599+$Q599</f>
        <v>0</v>
      </c>
      <c r="AC599" s="1" t="str">
        <f aca="false">IF($Y599="","",IF(AND($AA599&gt;=$R599,$AA599&lt;=$S599),"Pass","Fail"))</f>
        <v/>
      </c>
      <c r="AD599" s="1" t="str">
        <f aca="false">IF($Y599="","",IF($AA599&gt;$R599,"Pass","Fail"))</f>
        <v/>
      </c>
      <c r="AE599" s="1" t="str">
        <f aca="false">IF($Y599="","",IF($AA599&gt;=$R599,"Pass","Fail"))</f>
        <v/>
      </c>
      <c r="AF599" s="1" t="str">
        <f aca="false">IF($Y599="","",IF($AA599&lt;=$S599,"Pass","Fail"))</f>
        <v/>
      </c>
      <c r="AG599" s="1" t="str">
        <f aca="false">IF($Y599="","",IF($AA599&lt;$S599,"Pass","Fail"))</f>
        <v/>
      </c>
      <c r="AH599" s="23" t="str">
        <f aca="true">INDIRECT(CHOOSE(MATCH($T599,{"±","&gt;","≥","≤","&lt;"},0), "AC", "AD", "AE", "AF", "AG") &amp; ROW())</f>
        <v/>
      </c>
      <c r="AI599" s="56" t="str">
        <f aca="false">IF($X599="Not Significant","No Further Action Required",
IF($AH599="","",
IF(AND($AH599="Pass",$L599="0 - Passed "),"Analysis performed; no further action required.",
IF(AND($AH599="Fail",$L599="1 - Failed "),"Analysis performed; no further action required.",
IF(AND($AH599="Pass",$L599="2 - Limited In Use "),"Analysis performed; no further action required.",
IF(AND($AH599="Fail",$L599="3 - Adjusted "),"Analysis performed; no further action required.",
"Unit fails analysis; TSM determination required."))))))</f>
        <v/>
      </c>
      <c r="AJ599" s="58"/>
    </row>
    <row r="600" customFormat="false" ht="15" hidden="false" customHeight="false" outlineLevel="0" collapsed="false">
      <c r="A600" s="56"/>
      <c r="E600" s="57" t="str">
        <f aca="false">IF(AND($F600="",$G600=""),"",IF($G600="",$F600,HYPERLINK($G600,$F600)))</f>
        <v/>
      </c>
      <c r="H600" s="1" t="str">
        <f aca="false">IF($I600="","None Attached",IF(LEFT($I600,5)="https",HYPERLINK($I600,"Datasheet"),HYPERLINK(_xlfn.CONCAT("https://",$I600),"Datasheet")))</f>
        <v>None Attached</v>
      </c>
      <c r="M600" s="56"/>
      <c r="P600" s="58"/>
      <c r="Q600" s="1" t="n">
        <f aca="false">$M600-$N600</f>
        <v>0</v>
      </c>
      <c r="R600" s="56"/>
      <c r="T600" s="59" t="s">
        <v>15</v>
      </c>
      <c r="U600" s="1" t="n">
        <f aca="false">$S600-$R600</f>
        <v>0</v>
      </c>
      <c r="V600" s="1" t="n">
        <f aca="false">IF($T600="±",$Q600*2,$Q600)</f>
        <v>0</v>
      </c>
      <c r="W600" s="60" t="str">
        <f aca="false">IFERROR($U600/ABS($V600),"N/A")</f>
        <v>N/A</v>
      </c>
      <c r="X600" s="61" t="str">
        <f aca="false">IF(OR($W600="N/A",$R600="",$S600=""),"N/A",IF($W600&gt;=4,"Not Significant",IF($W600&gt;=2,"Semi-Significant","Significant")))</f>
        <v>N/A</v>
      </c>
      <c r="Z600" s="1" t="str">
        <f aca="false">IF($D600="Z540.1 w/data",0,"")</f>
        <v/>
      </c>
      <c r="AA600" s="1" t="e">
        <f aca="false">$Y600+$Q600+$Z600</f>
        <v>#VALUE!</v>
      </c>
      <c r="AB600" s="1" t="n">
        <f aca="false">$N600+$Q600</f>
        <v>0</v>
      </c>
      <c r="AC600" s="1" t="str">
        <f aca="false">IF($Y600="","",IF(AND($AA600&gt;=$R600,$AA600&lt;=$S600),"Pass","Fail"))</f>
        <v/>
      </c>
      <c r="AD600" s="1" t="str">
        <f aca="false">IF($Y600="","",IF($AA600&gt;$R600,"Pass","Fail"))</f>
        <v/>
      </c>
      <c r="AE600" s="1" t="str">
        <f aca="false">IF($Y600="","",IF($AA600&gt;=$R600,"Pass","Fail"))</f>
        <v/>
      </c>
      <c r="AF600" s="1" t="str">
        <f aca="false">IF($Y600="","",IF($AA600&lt;=$S600,"Pass","Fail"))</f>
        <v/>
      </c>
      <c r="AG600" s="1" t="str">
        <f aca="false">IF($Y600="","",IF($AA600&lt;$S600,"Pass","Fail"))</f>
        <v/>
      </c>
      <c r="AH600" s="23" t="str">
        <f aca="true">INDIRECT(CHOOSE(MATCH($T600,{"±","&gt;","≥","≤","&lt;"},0), "AC", "AD", "AE", "AF", "AG") &amp; ROW())</f>
        <v/>
      </c>
      <c r="AI600" s="56" t="str">
        <f aca="false">IF($X600="Not Significant","No Further Action Required",
IF($AH600="","",
IF(AND($AH600="Pass",$L600="0 - Passed "),"Analysis performed; no further action required.",
IF(AND($AH600="Fail",$L600="1 - Failed "),"Analysis performed; no further action required.",
IF(AND($AH600="Pass",$L600="2 - Limited In Use "),"Analysis performed; no further action required.",
IF(AND($AH600="Fail",$L600="3 - Adjusted "),"Analysis performed; no further action required.",
"Unit fails analysis; TSM determination required."))))))</f>
        <v/>
      </c>
      <c r="AJ600" s="58"/>
    </row>
    <row r="601" customFormat="false" ht="15" hidden="false" customHeight="false" outlineLevel="0" collapsed="false">
      <c r="A601" s="56"/>
      <c r="E601" s="57" t="str">
        <f aca="false">IF(AND($F601="",$G601=""),"",IF($G601="",$F601,HYPERLINK($G601,$F601)))</f>
        <v/>
      </c>
      <c r="H601" s="1" t="str">
        <f aca="false">IF($I601="","None Attached",IF(LEFT($I601,5)="https",HYPERLINK($I601,"Datasheet"),HYPERLINK(_xlfn.CONCAT("https://",$I601),"Datasheet")))</f>
        <v>None Attached</v>
      </c>
      <c r="M601" s="56"/>
      <c r="P601" s="58"/>
      <c r="Q601" s="1" t="n">
        <f aca="false">$M601-$N601</f>
        <v>0</v>
      </c>
      <c r="R601" s="56"/>
      <c r="T601" s="59" t="s">
        <v>15</v>
      </c>
      <c r="U601" s="1" t="n">
        <f aca="false">$S601-$R601</f>
        <v>0</v>
      </c>
      <c r="V601" s="1" t="n">
        <f aca="false">IF($T601="±",$Q601*2,$Q601)</f>
        <v>0</v>
      </c>
      <c r="W601" s="60" t="str">
        <f aca="false">IFERROR($U601/ABS($V601),"N/A")</f>
        <v>N/A</v>
      </c>
      <c r="X601" s="61" t="str">
        <f aca="false">IF(OR($W601="N/A",$R601="",$S601=""),"N/A",IF($W601&gt;=4,"Not Significant",IF($W601&gt;=2,"Semi-Significant","Significant")))</f>
        <v>N/A</v>
      </c>
      <c r="Z601" s="1" t="str">
        <f aca="false">IF($D601="Z540.1 w/data",0,"")</f>
        <v/>
      </c>
      <c r="AA601" s="1" t="e">
        <f aca="false">$Y601+$Q601+$Z601</f>
        <v>#VALUE!</v>
      </c>
      <c r="AB601" s="1" t="n">
        <f aca="false">$N601+$Q601</f>
        <v>0</v>
      </c>
      <c r="AC601" s="1" t="str">
        <f aca="false">IF($Y601="","",IF(AND($AA601&gt;=$R601,$AA601&lt;=$S601),"Pass","Fail"))</f>
        <v/>
      </c>
      <c r="AD601" s="1" t="str">
        <f aca="false">IF($Y601="","",IF($AA601&gt;$R601,"Pass","Fail"))</f>
        <v/>
      </c>
      <c r="AE601" s="1" t="str">
        <f aca="false">IF($Y601="","",IF($AA601&gt;=$R601,"Pass","Fail"))</f>
        <v/>
      </c>
      <c r="AF601" s="1" t="str">
        <f aca="false">IF($Y601="","",IF($AA601&lt;=$S601,"Pass","Fail"))</f>
        <v/>
      </c>
      <c r="AG601" s="1" t="str">
        <f aca="false">IF($Y601="","",IF($AA601&lt;$S601,"Pass","Fail"))</f>
        <v/>
      </c>
      <c r="AH601" s="23" t="str">
        <f aca="true">INDIRECT(CHOOSE(MATCH($T601,{"±","&gt;","≥","≤","&lt;"},0), "AC", "AD", "AE", "AF", "AG") &amp; ROW())</f>
        <v/>
      </c>
      <c r="AI601" s="56" t="str">
        <f aca="false">IF($X601="Not Significant","No Further Action Required",
IF($AH601="","",
IF(AND($AH601="Pass",$L601="0 - Passed "),"Analysis performed; no further action required.",
IF(AND($AH601="Fail",$L601="1 - Failed "),"Analysis performed; no further action required.",
IF(AND($AH601="Pass",$L601="2 - Limited In Use "),"Analysis performed; no further action required.",
IF(AND($AH601="Fail",$L601="3 - Adjusted "),"Analysis performed; no further action required.",
"Unit fails analysis; TSM determination required."))))))</f>
        <v/>
      </c>
      <c r="AJ601" s="58"/>
    </row>
    <row r="602" customFormat="false" ht="15" hidden="false" customHeight="false" outlineLevel="0" collapsed="false">
      <c r="A602" s="56"/>
      <c r="E602" s="57" t="str">
        <f aca="false">IF(AND($F602="",$G602=""),"",IF($G602="",$F602,HYPERLINK($G602,$F602)))</f>
        <v/>
      </c>
      <c r="H602" s="1" t="str">
        <f aca="false">IF($I602="","None Attached",IF(LEFT($I602,5)="https",HYPERLINK($I602,"Datasheet"),HYPERLINK(_xlfn.CONCAT("https://",$I602),"Datasheet")))</f>
        <v>None Attached</v>
      </c>
      <c r="M602" s="56"/>
      <c r="P602" s="58"/>
      <c r="Q602" s="1" t="n">
        <f aca="false">$M602-$N602</f>
        <v>0</v>
      </c>
      <c r="R602" s="56"/>
      <c r="T602" s="59" t="s">
        <v>15</v>
      </c>
      <c r="U602" s="1" t="n">
        <f aca="false">$S602-$R602</f>
        <v>0</v>
      </c>
      <c r="V602" s="1" t="n">
        <f aca="false">IF($T602="±",$Q602*2,$Q602)</f>
        <v>0</v>
      </c>
      <c r="W602" s="60" t="str">
        <f aca="false">IFERROR($U602/ABS($V602),"N/A")</f>
        <v>N/A</v>
      </c>
      <c r="X602" s="61" t="str">
        <f aca="false">IF(OR($W602="N/A",$R602="",$S602=""),"N/A",IF($W602&gt;=4,"Not Significant",IF($W602&gt;=2,"Semi-Significant","Significant")))</f>
        <v>N/A</v>
      </c>
      <c r="Z602" s="1" t="str">
        <f aca="false">IF($D602="Z540.1 w/data",0,"")</f>
        <v/>
      </c>
      <c r="AA602" s="1" t="e">
        <f aca="false">$Y602+$Q602+$Z602</f>
        <v>#VALUE!</v>
      </c>
      <c r="AB602" s="1" t="n">
        <f aca="false">$N602+$Q602</f>
        <v>0</v>
      </c>
      <c r="AC602" s="1" t="str">
        <f aca="false">IF($Y602="","",IF(AND($AA602&gt;=$R602,$AA602&lt;=$S602),"Pass","Fail"))</f>
        <v/>
      </c>
      <c r="AD602" s="1" t="str">
        <f aca="false">IF($Y602="","",IF($AA602&gt;$R602,"Pass","Fail"))</f>
        <v/>
      </c>
      <c r="AE602" s="1" t="str">
        <f aca="false">IF($Y602="","",IF($AA602&gt;=$R602,"Pass","Fail"))</f>
        <v/>
      </c>
      <c r="AF602" s="1" t="str">
        <f aca="false">IF($Y602="","",IF($AA602&lt;=$S602,"Pass","Fail"))</f>
        <v/>
      </c>
      <c r="AG602" s="1" t="str">
        <f aca="false">IF($Y602="","",IF($AA602&lt;$S602,"Pass","Fail"))</f>
        <v/>
      </c>
      <c r="AH602" s="23" t="str">
        <f aca="true">INDIRECT(CHOOSE(MATCH($T602,{"±","&gt;","≥","≤","&lt;"},0), "AC", "AD", "AE", "AF", "AG") &amp; ROW())</f>
        <v/>
      </c>
      <c r="AI602" s="56" t="str">
        <f aca="false">IF($X602="Not Significant","No Further Action Required",
IF($AH602="","",
IF(AND($AH602="Pass",$L602="0 - Passed "),"Analysis performed; no further action required.",
IF(AND($AH602="Fail",$L602="1 - Failed "),"Analysis performed; no further action required.",
IF(AND($AH602="Pass",$L602="2 - Limited In Use "),"Analysis performed; no further action required.",
IF(AND($AH602="Fail",$L602="3 - Adjusted "),"Analysis performed; no further action required.",
"Unit fails analysis; TSM determination required."))))))</f>
        <v/>
      </c>
      <c r="AJ602" s="58"/>
    </row>
    <row r="603" customFormat="false" ht="15" hidden="false" customHeight="false" outlineLevel="0" collapsed="false">
      <c r="A603" s="56"/>
      <c r="E603" s="57" t="str">
        <f aca="false">IF(AND($F603="",$G603=""),"",IF($G603="",$F603,HYPERLINK($G603,$F603)))</f>
        <v/>
      </c>
      <c r="H603" s="1" t="str">
        <f aca="false">IF($I603="","None Attached",IF(LEFT($I603,5)="https",HYPERLINK($I603,"Datasheet"),HYPERLINK(_xlfn.CONCAT("https://",$I603),"Datasheet")))</f>
        <v>None Attached</v>
      </c>
      <c r="M603" s="56"/>
      <c r="P603" s="58"/>
      <c r="Q603" s="1" t="n">
        <f aca="false">$M603-$N603</f>
        <v>0</v>
      </c>
      <c r="R603" s="56"/>
      <c r="T603" s="59" t="s">
        <v>15</v>
      </c>
      <c r="U603" s="1" t="n">
        <f aca="false">$S603-$R603</f>
        <v>0</v>
      </c>
      <c r="V603" s="1" t="n">
        <f aca="false">IF($T603="±",$Q603*2,$Q603)</f>
        <v>0</v>
      </c>
      <c r="W603" s="60" t="str">
        <f aca="false">IFERROR($U603/ABS($V603),"N/A")</f>
        <v>N/A</v>
      </c>
      <c r="X603" s="61" t="str">
        <f aca="false">IF(OR($W603="N/A",$R603="",$S603=""),"N/A",IF($W603&gt;=4,"Not Significant",IF($W603&gt;=2,"Semi-Significant","Significant")))</f>
        <v>N/A</v>
      </c>
      <c r="Z603" s="1" t="str">
        <f aca="false">IF($D603="Z540.1 w/data",0,"")</f>
        <v/>
      </c>
      <c r="AA603" s="1" t="e">
        <f aca="false">$Y603+$Q603+$Z603</f>
        <v>#VALUE!</v>
      </c>
      <c r="AB603" s="1" t="n">
        <f aca="false">$N603+$Q603</f>
        <v>0</v>
      </c>
      <c r="AC603" s="1" t="str">
        <f aca="false">IF($Y603="","",IF(AND($AA603&gt;=$R603,$AA603&lt;=$S603),"Pass","Fail"))</f>
        <v/>
      </c>
      <c r="AD603" s="1" t="str">
        <f aca="false">IF($Y603="","",IF($AA603&gt;$R603,"Pass","Fail"))</f>
        <v/>
      </c>
      <c r="AE603" s="1" t="str">
        <f aca="false">IF($Y603="","",IF($AA603&gt;=$R603,"Pass","Fail"))</f>
        <v/>
      </c>
      <c r="AF603" s="1" t="str">
        <f aca="false">IF($Y603="","",IF($AA603&lt;=$S603,"Pass","Fail"))</f>
        <v/>
      </c>
      <c r="AG603" s="1" t="str">
        <f aca="false">IF($Y603="","",IF($AA603&lt;$S603,"Pass","Fail"))</f>
        <v/>
      </c>
      <c r="AH603" s="23" t="str">
        <f aca="true">INDIRECT(CHOOSE(MATCH($T603,{"±","&gt;","≥","≤","&lt;"},0), "AC", "AD", "AE", "AF", "AG") &amp; ROW())</f>
        <v/>
      </c>
      <c r="AI603" s="56" t="str">
        <f aca="false">IF($X603="Not Significant","No Further Action Required",
IF($AH603="","",
IF(AND($AH603="Pass",$L603="0 - Passed "),"Analysis performed; no further action required.",
IF(AND($AH603="Fail",$L603="1 - Failed "),"Analysis performed; no further action required.",
IF(AND($AH603="Pass",$L603="2 - Limited In Use "),"Analysis performed; no further action required.",
IF(AND($AH603="Fail",$L603="3 - Adjusted "),"Analysis performed; no further action required.",
"Unit fails analysis; TSM determination required."))))))</f>
        <v/>
      </c>
      <c r="AJ603" s="58"/>
    </row>
    <row r="604" customFormat="false" ht="15" hidden="false" customHeight="false" outlineLevel="0" collapsed="false">
      <c r="A604" s="56"/>
      <c r="E604" s="57" t="str">
        <f aca="false">IF(AND($F604="",$G604=""),"",IF($G604="",$F604,HYPERLINK($G604,$F604)))</f>
        <v/>
      </c>
      <c r="H604" s="1" t="str">
        <f aca="false">IF($I604="","None Attached",IF(LEFT($I604,5)="https",HYPERLINK($I604,"Datasheet"),HYPERLINK(_xlfn.CONCAT("https://",$I604),"Datasheet")))</f>
        <v>None Attached</v>
      </c>
      <c r="M604" s="56"/>
      <c r="P604" s="58"/>
      <c r="Q604" s="1" t="n">
        <f aca="false">$M604-$N604</f>
        <v>0</v>
      </c>
      <c r="R604" s="56"/>
      <c r="T604" s="59" t="s">
        <v>15</v>
      </c>
      <c r="U604" s="1" t="n">
        <f aca="false">$S604-$R604</f>
        <v>0</v>
      </c>
      <c r="V604" s="1" t="n">
        <f aca="false">IF($T604="±",$Q604*2,$Q604)</f>
        <v>0</v>
      </c>
      <c r="W604" s="60" t="str">
        <f aca="false">IFERROR($U604/ABS($V604),"N/A")</f>
        <v>N/A</v>
      </c>
      <c r="X604" s="61" t="str">
        <f aca="false">IF(OR($W604="N/A",$R604="",$S604=""),"N/A",IF($W604&gt;=4,"Not Significant",IF($W604&gt;=2,"Semi-Significant","Significant")))</f>
        <v>N/A</v>
      </c>
      <c r="Z604" s="1" t="str">
        <f aca="false">IF($D604="Z540.1 w/data",0,"")</f>
        <v/>
      </c>
      <c r="AA604" s="1" t="e">
        <f aca="false">$Y604+$Q604+$Z604</f>
        <v>#VALUE!</v>
      </c>
      <c r="AB604" s="1" t="n">
        <f aca="false">$N604+$Q604</f>
        <v>0</v>
      </c>
      <c r="AC604" s="1" t="str">
        <f aca="false">IF($Y604="","",IF(AND($AA604&gt;=$R604,$AA604&lt;=$S604),"Pass","Fail"))</f>
        <v/>
      </c>
      <c r="AD604" s="1" t="str">
        <f aca="false">IF($Y604="","",IF($AA604&gt;$R604,"Pass","Fail"))</f>
        <v/>
      </c>
      <c r="AE604" s="1" t="str">
        <f aca="false">IF($Y604="","",IF($AA604&gt;=$R604,"Pass","Fail"))</f>
        <v/>
      </c>
      <c r="AF604" s="1" t="str">
        <f aca="false">IF($Y604="","",IF($AA604&lt;=$S604,"Pass","Fail"))</f>
        <v/>
      </c>
      <c r="AG604" s="1" t="str">
        <f aca="false">IF($Y604="","",IF($AA604&lt;$S604,"Pass","Fail"))</f>
        <v/>
      </c>
      <c r="AH604" s="23" t="str">
        <f aca="true">INDIRECT(CHOOSE(MATCH($T604,{"±","&gt;","≥","≤","&lt;"},0), "AC", "AD", "AE", "AF", "AG") &amp; ROW())</f>
        <v/>
      </c>
      <c r="AI604" s="56" t="str">
        <f aca="false">IF($X604="Not Significant","No Further Action Required",
IF($AH604="","",
IF(AND($AH604="Pass",$L604="0 - Passed "),"Analysis performed; no further action required.",
IF(AND($AH604="Fail",$L604="1 - Failed "),"Analysis performed; no further action required.",
IF(AND($AH604="Pass",$L604="2 - Limited In Use "),"Analysis performed; no further action required.",
IF(AND($AH604="Fail",$L604="3 - Adjusted "),"Analysis performed; no further action required.",
"Unit fails analysis; TSM determination required."))))))</f>
        <v/>
      </c>
      <c r="AJ604" s="58"/>
    </row>
    <row r="605" customFormat="false" ht="15" hidden="false" customHeight="false" outlineLevel="0" collapsed="false">
      <c r="A605" s="56"/>
      <c r="E605" s="57" t="str">
        <f aca="false">IF(AND($F605="",$G605=""),"",IF($G605="",$F605,HYPERLINK($G605,$F605)))</f>
        <v/>
      </c>
      <c r="H605" s="1" t="str">
        <f aca="false">IF($I605="","None Attached",IF(LEFT($I605,5)="https",HYPERLINK($I605,"Datasheet"),HYPERLINK(_xlfn.CONCAT("https://",$I605),"Datasheet")))</f>
        <v>None Attached</v>
      </c>
      <c r="M605" s="56"/>
      <c r="P605" s="58"/>
      <c r="Q605" s="1" t="n">
        <f aca="false">$M605-$N605</f>
        <v>0</v>
      </c>
      <c r="R605" s="56"/>
      <c r="T605" s="59" t="s">
        <v>15</v>
      </c>
      <c r="U605" s="1" t="n">
        <f aca="false">$S605-$R605</f>
        <v>0</v>
      </c>
      <c r="V605" s="1" t="n">
        <f aca="false">IF($T605="±",$Q605*2,$Q605)</f>
        <v>0</v>
      </c>
      <c r="W605" s="60" t="str">
        <f aca="false">IFERROR($U605/ABS($V605),"N/A")</f>
        <v>N/A</v>
      </c>
      <c r="X605" s="61" t="str">
        <f aca="false">IF(OR($W605="N/A",$R605="",$S605=""),"N/A",IF($W605&gt;=4,"Not Significant",IF($W605&gt;=2,"Semi-Significant","Significant")))</f>
        <v>N/A</v>
      </c>
      <c r="Z605" s="1" t="str">
        <f aca="false">IF($D605="Z540.1 w/data",0,"")</f>
        <v/>
      </c>
      <c r="AA605" s="1" t="e">
        <f aca="false">$Y605+$Q605+$Z605</f>
        <v>#VALUE!</v>
      </c>
      <c r="AB605" s="1" t="n">
        <f aca="false">$N605+$Q605</f>
        <v>0</v>
      </c>
      <c r="AC605" s="1" t="str">
        <f aca="false">IF($Y605="","",IF(AND($AA605&gt;=$R605,$AA605&lt;=$S605),"Pass","Fail"))</f>
        <v/>
      </c>
      <c r="AD605" s="1" t="str">
        <f aca="false">IF($Y605="","",IF($AA605&gt;$R605,"Pass","Fail"))</f>
        <v/>
      </c>
      <c r="AE605" s="1" t="str">
        <f aca="false">IF($Y605="","",IF($AA605&gt;=$R605,"Pass","Fail"))</f>
        <v/>
      </c>
      <c r="AF605" s="1" t="str">
        <f aca="false">IF($Y605="","",IF($AA605&lt;=$S605,"Pass","Fail"))</f>
        <v/>
      </c>
      <c r="AG605" s="1" t="str">
        <f aca="false">IF($Y605="","",IF($AA605&lt;$S605,"Pass","Fail"))</f>
        <v/>
      </c>
      <c r="AH605" s="23" t="str">
        <f aca="true">INDIRECT(CHOOSE(MATCH($T605,{"±","&gt;","≥","≤","&lt;"},0), "AC", "AD", "AE", "AF", "AG") &amp; ROW())</f>
        <v/>
      </c>
      <c r="AI605" s="56" t="str">
        <f aca="false">IF($X605="Not Significant","No Further Action Required",
IF($AH605="","",
IF(AND($AH605="Pass",$L605="0 - Passed "),"Analysis performed; no further action required.",
IF(AND($AH605="Fail",$L605="1 - Failed "),"Analysis performed; no further action required.",
IF(AND($AH605="Pass",$L605="2 - Limited In Use "),"Analysis performed; no further action required.",
IF(AND($AH605="Fail",$L605="3 - Adjusted "),"Analysis performed; no further action required.",
"Unit fails analysis; TSM determination required."))))))</f>
        <v/>
      </c>
      <c r="AJ605" s="58"/>
    </row>
    <row r="606" customFormat="false" ht="15" hidden="false" customHeight="false" outlineLevel="0" collapsed="false">
      <c r="A606" s="56"/>
      <c r="E606" s="57" t="str">
        <f aca="false">IF(AND($F606="",$G606=""),"",IF($G606="",$F606,HYPERLINK($G606,$F606)))</f>
        <v/>
      </c>
      <c r="H606" s="1" t="str">
        <f aca="false">IF($I606="","None Attached",IF(LEFT($I606,5)="https",HYPERLINK($I606,"Datasheet"),HYPERLINK(_xlfn.CONCAT("https://",$I606),"Datasheet")))</f>
        <v>None Attached</v>
      </c>
      <c r="M606" s="56"/>
      <c r="P606" s="58"/>
      <c r="Q606" s="1" t="n">
        <f aca="false">$M606-$N606</f>
        <v>0</v>
      </c>
      <c r="R606" s="56"/>
      <c r="T606" s="59" t="s">
        <v>15</v>
      </c>
      <c r="U606" s="1" t="n">
        <f aca="false">$S606-$R606</f>
        <v>0</v>
      </c>
      <c r="V606" s="1" t="n">
        <f aca="false">IF($T606="±",$Q606*2,$Q606)</f>
        <v>0</v>
      </c>
      <c r="W606" s="60" t="str">
        <f aca="false">IFERROR($U606/ABS($V606),"N/A")</f>
        <v>N/A</v>
      </c>
      <c r="X606" s="61" t="str">
        <f aca="false">IF(OR($W606="N/A",$R606="",$S606=""),"N/A",IF($W606&gt;=4,"Not Significant",IF($W606&gt;=2,"Semi-Significant","Significant")))</f>
        <v>N/A</v>
      </c>
      <c r="Z606" s="1" t="str">
        <f aca="false">IF($D606="Z540.1 w/data",0,"")</f>
        <v/>
      </c>
      <c r="AA606" s="1" t="e">
        <f aca="false">$Y606+$Q606+$Z606</f>
        <v>#VALUE!</v>
      </c>
      <c r="AB606" s="1" t="n">
        <f aca="false">$N606+$Q606</f>
        <v>0</v>
      </c>
      <c r="AC606" s="1" t="str">
        <f aca="false">IF($Y606="","",IF(AND($AA606&gt;=$R606,$AA606&lt;=$S606),"Pass","Fail"))</f>
        <v/>
      </c>
      <c r="AD606" s="1" t="str">
        <f aca="false">IF($Y606="","",IF($AA606&gt;$R606,"Pass","Fail"))</f>
        <v/>
      </c>
      <c r="AE606" s="1" t="str">
        <f aca="false">IF($Y606="","",IF($AA606&gt;=$R606,"Pass","Fail"))</f>
        <v/>
      </c>
      <c r="AF606" s="1" t="str">
        <f aca="false">IF($Y606="","",IF($AA606&lt;=$S606,"Pass","Fail"))</f>
        <v/>
      </c>
      <c r="AG606" s="1" t="str">
        <f aca="false">IF($Y606="","",IF($AA606&lt;$S606,"Pass","Fail"))</f>
        <v/>
      </c>
      <c r="AH606" s="23" t="str">
        <f aca="true">INDIRECT(CHOOSE(MATCH($T606,{"±","&gt;","≥","≤","&lt;"},0), "AC", "AD", "AE", "AF", "AG") &amp; ROW())</f>
        <v/>
      </c>
      <c r="AI606" s="56" t="str">
        <f aca="false">IF($X606="Not Significant","No Further Action Required",
IF($AH606="","",
IF(AND($AH606="Pass",$L606="0 - Passed "),"Analysis performed; no further action required.",
IF(AND($AH606="Fail",$L606="1 - Failed "),"Analysis performed; no further action required.",
IF(AND($AH606="Pass",$L606="2 - Limited In Use "),"Analysis performed; no further action required.",
IF(AND($AH606="Fail",$L606="3 - Adjusted "),"Analysis performed; no further action required.",
"Unit fails analysis; TSM determination required."))))))</f>
        <v/>
      </c>
      <c r="AJ606" s="58"/>
    </row>
    <row r="607" customFormat="false" ht="15" hidden="false" customHeight="false" outlineLevel="0" collapsed="false">
      <c r="A607" s="56"/>
      <c r="E607" s="57" t="str">
        <f aca="false">IF(AND($F607="",$G607=""),"",IF($G607="",$F607,HYPERLINK($G607,$F607)))</f>
        <v/>
      </c>
      <c r="H607" s="1" t="str">
        <f aca="false">IF($I607="","None Attached",IF(LEFT($I607,5)="https",HYPERLINK($I607,"Datasheet"),HYPERLINK(_xlfn.CONCAT("https://",$I607),"Datasheet")))</f>
        <v>None Attached</v>
      </c>
      <c r="M607" s="56"/>
      <c r="P607" s="58"/>
      <c r="Q607" s="1" t="n">
        <f aca="false">$M607-$N607</f>
        <v>0</v>
      </c>
      <c r="R607" s="56"/>
      <c r="T607" s="59" t="s">
        <v>15</v>
      </c>
      <c r="U607" s="1" t="n">
        <f aca="false">$S607-$R607</f>
        <v>0</v>
      </c>
      <c r="V607" s="1" t="n">
        <f aca="false">IF($T607="±",$Q607*2,$Q607)</f>
        <v>0</v>
      </c>
      <c r="W607" s="60" t="str">
        <f aca="false">IFERROR($U607/ABS($V607),"N/A")</f>
        <v>N/A</v>
      </c>
      <c r="X607" s="61" t="str">
        <f aca="false">IF(OR($W607="N/A",$R607="",$S607=""),"N/A",IF($W607&gt;=4,"Not Significant",IF($W607&gt;=2,"Semi-Significant","Significant")))</f>
        <v>N/A</v>
      </c>
      <c r="Z607" s="1" t="str">
        <f aca="false">IF($D607="Z540.1 w/data",0,"")</f>
        <v/>
      </c>
      <c r="AA607" s="1" t="e">
        <f aca="false">$Y607+$Q607+$Z607</f>
        <v>#VALUE!</v>
      </c>
      <c r="AB607" s="1" t="n">
        <f aca="false">$N607+$Q607</f>
        <v>0</v>
      </c>
      <c r="AC607" s="1" t="str">
        <f aca="false">IF($Y607="","",IF(AND($AA607&gt;=$R607,$AA607&lt;=$S607),"Pass","Fail"))</f>
        <v/>
      </c>
      <c r="AD607" s="1" t="str">
        <f aca="false">IF($Y607="","",IF($AA607&gt;$R607,"Pass","Fail"))</f>
        <v/>
      </c>
      <c r="AE607" s="1" t="str">
        <f aca="false">IF($Y607="","",IF($AA607&gt;=$R607,"Pass","Fail"))</f>
        <v/>
      </c>
      <c r="AF607" s="1" t="str">
        <f aca="false">IF($Y607="","",IF($AA607&lt;=$S607,"Pass","Fail"))</f>
        <v/>
      </c>
      <c r="AG607" s="1" t="str">
        <f aca="false">IF($Y607="","",IF($AA607&lt;$S607,"Pass","Fail"))</f>
        <v/>
      </c>
      <c r="AH607" s="23" t="str">
        <f aca="true">INDIRECT(CHOOSE(MATCH($T607,{"±","&gt;","≥","≤","&lt;"},0), "AC", "AD", "AE", "AF", "AG") &amp; ROW())</f>
        <v/>
      </c>
      <c r="AI607" s="56" t="str">
        <f aca="false">IF($X607="Not Significant","No Further Action Required",
IF($AH607="","",
IF(AND($AH607="Pass",$L607="0 - Passed "),"Analysis performed; no further action required.",
IF(AND($AH607="Fail",$L607="1 - Failed "),"Analysis performed; no further action required.",
IF(AND($AH607="Pass",$L607="2 - Limited In Use "),"Analysis performed; no further action required.",
IF(AND($AH607="Fail",$L607="3 - Adjusted "),"Analysis performed; no further action required.",
"Unit fails analysis; TSM determination required."))))))</f>
        <v/>
      </c>
      <c r="AJ607" s="58"/>
    </row>
    <row r="608" customFormat="false" ht="15" hidden="false" customHeight="false" outlineLevel="0" collapsed="false">
      <c r="A608" s="56"/>
      <c r="E608" s="57" t="str">
        <f aca="false">IF(AND($F608="",$G608=""),"",IF($G608="",$F608,HYPERLINK($G608,$F608)))</f>
        <v/>
      </c>
      <c r="H608" s="1" t="str">
        <f aca="false">IF($I608="","None Attached",IF(LEFT($I608,5)="https",HYPERLINK($I608,"Datasheet"),HYPERLINK(_xlfn.CONCAT("https://",$I608),"Datasheet")))</f>
        <v>None Attached</v>
      </c>
      <c r="M608" s="56"/>
      <c r="P608" s="58"/>
      <c r="Q608" s="1" t="n">
        <f aca="false">$M608-$N608</f>
        <v>0</v>
      </c>
      <c r="R608" s="56"/>
      <c r="T608" s="59" t="s">
        <v>15</v>
      </c>
      <c r="U608" s="1" t="n">
        <f aca="false">$S608-$R608</f>
        <v>0</v>
      </c>
      <c r="V608" s="1" t="n">
        <f aca="false">IF($T608="±",$Q608*2,$Q608)</f>
        <v>0</v>
      </c>
      <c r="W608" s="60" t="str">
        <f aca="false">IFERROR($U608/ABS($V608),"N/A")</f>
        <v>N/A</v>
      </c>
      <c r="X608" s="61" t="str">
        <f aca="false">IF(OR($W608="N/A",$R608="",$S608=""),"N/A",IF($W608&gt;=4,"Not Significant",IF($W608&gt;=2,"Semi-Significant","Significant")))</f>
        <v>N/A</v>
      </c>
      <c r="Z608" s="1" t="str">
        <f aca="false">IF($D608="Z540.1 w/data",0,"")</f>
        <v/>
      </c>
      <c r="AA608" s="1" t="e">
        <f aca="false">$Y608+$Q608+$Z608</f>
        <v>#VALUE!</v>
      </c>
      <c r="AB608" s="1" t="n">
        <f aca="false">$N608+$Q608</f>
        <v>0</v>
      </c>
      <c r="AC608" s="1" t="str">
        <f aca="false">IF($Y608="","",IF(AND($AA608&gt;=$R608,$AA608&lt;=$S608),"Pass","Fail"))</f>
        <v/>
      </c>
      <c r="AD608" s="1" t="str">
        <f aca="false">IF($Y608="","",IF($AA608&gt;$R608,"Pass","Fail"))</f>
        <v/>
      </c>
      <c r="AE608" s="1" t="str">
        <f aca="false">IF($Y608="","",IF($AA608&gt;=$R608,"Pass","Fail"))</f>
        <v/>
      </c>
      <c r="AF608" s="1" t="str">
        <f aca="false">IF($Y608="","",IF($AA608&lt;=$S608,"Pass","Fail"))</f>
        <v/>
      </c>
      <c r="AG608" s="1" t="str">
        <f aca="false">IF($Y608="","",IF($AA608&lt;$S608,"Pass","Fail"))</f>
        <v/>
      </c>
      <c r="AH608" s="23" t="str">
        <f aca="true">INDIRECT(CHOOSE(MATCH($T608,{"±","&gt;","≥","≤","&lt;"},0), "AC", "AD", "AE", "AF", "AG") &amp; ROW())</f>
        <v/>
      </c>
      <c r="AI608" s="56" t="str">
        <f aca="false">IF($X608="Not Significant","No Further Action Required",
IF($AH608="","",
IF(AND($AH608="Pass",$L608="0 - Passed "),"Analysis performed; no further action required.",
IF(AND($AH608="Fail",$L608="1 - Failed "),"Analysis performed; no further action required.",
IF(AND($AH608="Pass",$L608="2 - Limited In Use "),"Analysis performed; no further action required.",
IF(AND($AH608="Fail",$L608="3 - Adjusted "),"Analysis performed; no further action required.",
"Unit fails analysis; TSM determination required."))))))</f>
        <v/>
      </c>
      <c r="AJ608" s="58"/>
    </row>
    <row r="609" customFormat="false" ht="15" hidden="false" customHeight="false" outlineLevel="0" collapsed="false">
      <c r="A609" s="56"/>
      <c r="E609" s="57" t="str">
        <f aca="false">IF(AND($F609="",$G609=""),"",IF($G609="",$F609,HYPERLINK($G609,$F609)))</f>
        <v/>
      </c>
      <c r="H609" s="1" t="str">
        <f aca="false">IF($I609="","None Attached",IF(LEFT($I609,5)="https",HYPERLINK($I609,"Datasheet"),HYPERLINK(_xlfn.CONCAT("https://",$I609),"Datasheet")))</f>
        <v>None Attached</v>
      </c>
      <c r="M609" s="56"/>
      <c r="P609" s="58"/>
      <c r="Q609" s="1" t="n">
        <f aca="false">$M609-$N609</f>
        <v>0</v>
      </c>
      <c r="R609" s="56"/>
      <c r="T609" s="59" t="s">
        <v>15</v>
      </c>
      <c r="U609" s="1" t="n">
        <f aca="false">$S609-$R609</f>
        <v>0</v>
      </c>
      <c r="V609" s="1" t="n">
        <f aca="false">IF($T609="±",$Q609*2,$Q609)</f>
        <v>0</v>
      </c>
      <c r="W609" s="60" t="str">
        <f aca="false">IFERROR($U609/ABS($V609),"N/A")</f>
        <v>N/A</v>
      </c>
      <c r="X609" s="61" t="str">
        <f aca="false">IF(OR($W609="N/A",$R609="",$S609=""),"N/A",IF($W609&gt;=4,"Not Significant",IF($W609&gt;=2,"Semi-Significant","Significant")))</f>
        <v>N/A</v>
      </c>
      <c r="Z609" s="1" t="str">
        <f aca="false">IF($D609="Z540.1 w/data",0,"")</f>
        <v/>
      </c>
      <c r="AA609" s="1" t="e">
        <f aca="false">$Y609+$Q609+$Z609</f>
        <v>#VALUE!</v>
      </c>
      <c r="AB609" s="1" t="n">
        <f aca="false">$N609+$Q609</f>
        <v>0</v>
      </c>
      <c r="AC609" s="1" t="str">
        <f aca="false">IF($Y609="","",IF(AND($AA609&gt;=$R609,$AA609&lt;=$S609),"Pass","Fail"))</f>
        <v/>
      </c>
      <c r="AD609" s="1" t="str">
        <f aca="false">IF($Y609="","",IF($AA609&gt;$R609,"Pass","Fail"))</f>
        <v/>
      </c>
      <c r="AE609" s="1" t="str">
        <f aca="false">IF($Y609="","",IF($AA609&gt;=$R609,"Pass","Fail"))</f>
        <v/>
      </c>
      <c r="AF609" s="1" t="str">
        <f aca="false">IF($Y609="","",IF($AA609&lt;=$S609,"Pass","Fail"))</f>
        <v/>
      </c>
      <c r="AG609" s="1" t="str">
        <f aca="false">IF($Y609="","",IF($AA609&lt;$S609,"Pass","Fail"))</f>
        <v/>
      </c>
      <c r="AH609" s="23" t="str">
        <f aca="true">INDIRECT(CHOOSE(MATCH($T609,{"±","&gt;","≥","≤","&lt;"},0), "AC", "AD", "AE", "AF", "AG") &amp; ROW())</f>
        <v/>
      </c>
      <c r="AI609" s="56" t="str">
        <f aca="false">IF($X609="Not Significant","No Further Action Required",
IF($AH609="","",
IF(AND($AH609="Pass",$L609="0 - Passed "),"Analysis performed; no further action required.",
IF(AND($AH609="Fail",$L609="1 - Failed "),"Analysis performed; no further action required.",
IF(AND($AH609="Pass",$L609="2 - Limited In Use "),"Analysis performed; no further action required.",
IF(AND($AH609="Fail",$L609="3 - Adjusted "),"Analysis performed; no further action required.",
"Unit fails analysis; TSM determination required."))))))</f>
        <v/>
      </c>
      <c r="AJ609" s="58"/>
    </row>
    <row r="610" customFormat="false" ht="15" hidden="false" customHeight="false" outlineLevel="0" collapsed="false">
      <c r="A610" s="56"/>
      <c r="E610" s="57" t="str">
        <f aca="false">IF(AND($F610="",$G610=""),"",IF($G610="",$F610,HYPERLINK($G610,$F610)))</f>
        <v/>
      </c>
      <c r="H610" s="1" t="str">
        <f aca="false">IF($I610="","None Attached",IF(LEFT($I610,5)="https",HYPERLINK($I610,"Datasheet"),HYPERLINK(_xlfn.CONCAT("https://",$I610),"Datasheet")))</f>
        <v>None Attached</v>
      </c>
      <c r="M610" s="56"/>
      <c r="P610" s="58"/>
      <c r="Q610" s="1" t="n">
        <f aca="false">$M610-$N610</f>
        <v>0</v>
      </c>
      <c r="R610" s="56"/>
      <c r="T610" s="59" t="s">
        <v>15</v>
      </c>
      <c r="U610" s="1" t="n">
        <f aca="false">$S610-$R610</f>
        <v>0</v>
      </c>
      <c r="V610" s="1" t="n">
        <f aca="false">IF($T610="±",$Q610*2,$Q610)</f>
        <v>0</v>
      </c>
      <c r="W610" s="60" t="str">
        <f aca="false">IFERROR($U610/ABS($V610),"N/A")</f>
        <v>N/A</v>
      </c>
      <c r="X610" s="61" t="str">
        <f aca="false">IF(OR($W610="N/A",$R610="",$S610=""),"N/A",IF($W610&gt;=4,"Not Significant",IF($W610&gt;=2,"Semi-Significant","Significant")))</f>
        <v>N/A</v>
      </c>
      <c r="Z610" s="1" t="str">
        <f aca="false">IF($D610="Z540.1 w/data",0,"")</f>
        <v/>
      </c>
      <c r="AA610" s="1" t="e">
        <f aca="false">$Y610+$Q610+$Z610</f>
        <v>#VALUE!</v>
      </c>
      <c r="AB610" s="1" t="n">
        <f aca="false">$N610+$Q610</f>
        <v>0</v>
      </c>
      <c r="AC610" s="1" t="str">
        <f aca="false">IF($Y610="","",IF(AND($AA610&gt;=$R610,$AA610&lt;=$S610),"Pass","Fail"))</f>
        <v/>
      </c>
      <c r="AD610" s="1" t="str">
        <f aca="false">IF($Y610="","",IF($AA610&gt;$R610,"Pass","Fail"))</f>
        <v/>
      </c>
      <c r="AE610" s="1" t="str">
        <f aca="false">IF($Y610="","",IF($AA610&gt;=$R610,"Pass","Fail"))</f>
        <v/>
      </c>
      <c r="AF610" s="1" t="str">
        <f aca="false">IF($Y610="","",IF($AA610&lt;=$S610,"Pass","Fail"))</f>
        <v/>
      </c>
      <c r="AG610" s="1" t="str">
        <f aca="false">IF($Y610="","",IF($AA610&lt;$S610,"Pass","Fail"))</f>
        <v/>
      </c>
      <c r="AH610" s="23" t="str">
        <f aca="true">INDIRECT(CHOOSE(MATCH($T610,{"±","&gt;","≥","≤","&lt;"},0), "AC", "AD", "AE", "AF", "AG") &amp; ROW())</f>
        <v/>
      </c>
      <c r="AI610" s="56" t="str">
        <f aca="false">IF($X610="Not Significant","No Further Action Required",
IF($AH610="","",
IF(AND($AH610="Pass",$L610="0 - Passed "),"Analysis performed; no further action required.",
IF(AND($AH610="Fail",$L610="1 - Failed "),"Analysis performed; no further action required.",
IF(AND($AH610="Pass",$L610="2 - Limited In Use "),"Analysis performed; no further action required.",
IF(AND($AH610="Fail",$L610="3 - Adjusted "),"Analysis performed; no further action required.",
"Unit fails analysis; TSM determination required."))))))</f>
        <v/>
      </c>
      <c r="AJ610" s="58"/>
    </row>
    <row r="611" customFormat="false" ht="15" hidden="false" customHeight="false" outlineLevel="0" collapsed="false">
      <c r="A611" s="56"/>
      <c r="E611" s="57" t="str">
        <f aca="false">IF(AND($F611="",$G611=""),"",IF($G611="",$F611,HYPERLINK($G611,$F611)))</f>
        <v/>
      </c>
      <c r="H611" s="1" t="str">
        <f aca="false">IF($I611="","None Attached",IF(LEFT($I611,5)="https",HYPERLINK($I611,"Datasheet"),HYPERLINK(_xlfn.CONCAT("https://",$I611),"Datasheet")))</f>
        <v>None Attached</v>
      </c>
      <c r="M611" s="56"/>
      <c r="P611" s="58"/>
      <c r="Q611" s="1" t="n">
        <f aca="false">$M611-$N611</f>
        <v>0</v>
      </c>
      <c r="R611" s="56"/>
      <c r="T611" s="59" t="s">
        <v>15</v>
      </c>
      <c r="U611" s="1" t="n">
        <f aca="false">$S611-$R611</f>
        <v>0</v>
      </c>
      <c r="V611" s="1" t="n">
        <f aca="false">IF($T611="±",$Q611*2,$Q611)</f>
        <v>0</v>
      </c>
      <c r="W611" s="60" t="str">
        <f aca="false">IFERROR($U611/ABS($V611),"N/A")</f>
        <v>N/A</v>
      </c>
      <c r="X611" s="61" t="str">
        <f aca="false">IF(OR($W611="N/A",$R611="",$S611=""),"N/A",IF($W611&gt;=4,"Not Significant",IF($W611&gt;=2,"Semi-Significant","Significant")))</f>
        <v>N/A</v>
      </c>
      <c r="Z611" s="1" t="str">
        <f aca="false">IF($D611="Z540.1 w/data",0,"")</f>
        <v/>
      </c>
      <c r="AA611" s="1" t="e">
        <f aca="false">$Y611+$Q611+$Z611</f>
        <v>#VALUE!</v>
      </c>
      <c r="AB611" s="1" t="n">
        <f aca="false">$N611+$Q611</f>
        <v>0</v>
      </c>
      <c r="AC611" s="1" t="str">
        <f aca="false">IF($Y611="","",IF(AND($AA611&gt;=$R611,$AA611&lt;=$S611),"Pass","Fail"))</f>
        <v/>
      </c>
      <c r="AD611" s="1" t="str">
        <f aca="false">IF($Y611="","",IF($AA611&gt;$R611,"Pass","Fail"))</f>
        <v/>
      </c>
      <c r="AE611" s="1" t="str">
        <f aca="false">IF($Y611="","",IF($AA611&gt;=$R611,"Pass","Fail"))</f>
        <v/>
      </c>
      <c r="AF611" s="1" t="str">
        <f aca="false">IF($Y611="","",IF($AA611&lt;=$S611,"Pass","Fail"))</f>
        <v/>
      </c>
      <c r="AG611" s="1" t="str">
        <f aca="false">IF($Y611="","",IF($AA611&lt;$S611,"Pass","Fail"))</f>
        <v/>
      </c>
      <c r="AH611" s="23" t="str">
        <f aca="true">INDIRECT(CHOOSE(MATCH($T611,{"±","&gt;","≥","≤","&lt;"},0), "AC", "AD", "AE", "AF", "AG") &amp; ROW())</f>
        <v/>
      </c>
      <c r="AI611" s="56" t="str">
        <f aca="false">IF($X611="Not Significant","No Further Action Required",
IF($AH611="","",
IF(AND($AH611="Pass",$L611="0 - Passed "),"Analysis performed; no further action required.",
IF(AND($AH611="Fail",$L611="1 - Failed "),"Analysis performed; no further action required.",
IF(AND($AH611="Pass",$L611="2 - Limited In Use "),"Analysis performed; no further action required.",
IF(AND($AH611="Fail",$L611="3 - Adjusted "),"Analysis performed; no further action required.",
"Unit fails analysis; TSM determination required."))))))</f>
        <v/>
      </c>
      <c r="AJ611" s="58"/>
    </row>
    <row r="612" customFormat="false" ht="15" hidden="false" customHeight="false" outlineLevel="0" collapsed="false">
      <c r="A612" s="56"/>
      <c r="E612" s="57" t="str">
        <f aca="false">IF(AND($F612="",$G612=""),"",IF($G612="",$F612,HYPERLINK($G612,$F612)))</f>
        <v/>
      </c>
      <c r="H612" s="1" t="str">
        <f aca="false">IF($I612="","None Attached",IF(LEFT($I612,5)="https",HYPERLINK($I612,"Datasheet"),HYPERLINK(_xlfn.CONCAT("https://",$I612),"Datasheet")))</f>
        <v>None Attached</v>
      </c>
      <c r="M612" s="56"/>
      <c r="P612" s="58"/>
      <c r="Q612" s="1" t="n">
        <f aca="false">$M612-$N612</f>
        <v>0</v>
      </c>
      <c r="R612" s="56"/>
      <c r="T612" s="59" t="s">
        <v>15</v>
      </c>
      <c r="U612" s="1" t="n">
        <f aca="false">$S612-$R612</f>
        <v>0</v>
      </c>
      <c r="V612" s="1" t="n">
        <f aca="false">IF($T612="±",$Q612*2,$Q612)</f>
        <v>0</v>
      </c>
      <c r="W612" s="60" t="str">
        <f aca="false">IFERROR($U612/ABS($V612),"N/A")</f>
        <v>N/A</v>
      </c>
      <c r="X612" s="61" t="str">
        <f aca="false">IF(OR($W612="N/A",$R612="",$S612=""),"N/A",IF($W612&gt;=4,"Not Significant",IF($W612&gt;=2,"Semi-Significant","Significant")))</f>
        <v>N/A</v>
      </c>
      <c r="Z612" s="1" t="str">
        <f aca="false">IF($D612="Z540.1 w/data",0,"")</f>
        <v/>
      </c>
      <c r="AA612" s="1" t="e">
        <f aca="false">$Y612+$Q612+$Z612</f>
        <v>#VALUE!</v>
      </c>
      <c r="AB612" s="1" t="n">
        <f aca="false">$N612+$Q612</f>
        <v>0</v>
      </c>
      <c r="AC612" s="1" t="str">
        <f aca="false">IF($Y612="","",IF(AND($AA612&gt;=$R612,$AA612&lt;=$S612),"Pass","Fail"))</f>
        <v/>
      </c>
      <c r="AD612" s="1" t="str">
        <f aca="false">IF($Y612="","",IF($AA612&gt;$R612,"Pass","Fail"))</f>
        <v/>
      </c>
      <c r="AE612" s="1" t="str">
        <f aca="false">IF($Y612="","",IF($AA612&gt;=$R612,"Pass","Fail"))</f>
        <v/>
      </c>
      <c r="AF612" s="1" t="str">
        <f aca="false">IF($Y612="","",IF($AA612&lt;=$S612,"Pass","Fail"))</f>
        <v/>
      </c>
      <c r="AG612" s="1" t="str">
        <f aca="false">IF($Y612="","",IF($AA612&lt;$S612,"Pass","Fail"))</f>
        <v/>
      </c>
      <c r="AH612" s="23" t="str">
        <f aca="true">INDIRECT(CHOOSE(MATCH($T612,{"±","&gt;","≥","≤","&lt;"},0), "AC", "AD", "AE", "AF", "AG") &amp; ROW())</f>
        <v/>
      </c>
      <c r="AI612" s="56" t="str">
        <f aca="false">IF($X612="Not Significant","No Further Action Required",
IF($AH612="","",
IF(AND($AH612="Pass",$L612="0 - Passed "),"Analysis performed; no further action required.",
IF(AND($AH612="Fail",$L612="1 - Failed "),"Analysis performed; no further action required.",
IF(AND($AH612="Pass",$L612="2 - Limited In Use "),"Analysis performed; no further action required.",
IF(AND($AH612="Fail",$L612="3 - Adjusted "),"Analysis performed; no further action required.",
"Unit fails analysis; TSM determination required."))))))</f>
        <v/>
      </c>
      <c r="AJ612" s="58"/>
    </row>
    <row r="613" customFormat="false" ht="15" hidden="false" customHeight="false" outlineLevel="0" collapsed="false">
      <c r="A613" s="56"/>
      <c r="E613" s="57" t="str">
        <f aca="false">IF(AND($F613="",$G613=""),"",IF($G613="",$F613,HYPERLINK($G613,$F613)))</f>
        <v/>
      </c>
      <c r="H613" s="1" t="str">
        <f aca="false">IF($I613="","None Attached",IF(LEFT($I613,5)="https",HYPERLINK($I613,"Datasheet"),HYPERLINK(_xlfn.CONCAT("https://",$I613),"Datasheet")))</f>
        <v>None Attached</v>
      </c>
      <c r="M613" s="56"/>
      <c r="P613" s="58"/>
      <c r="Q613" s="1" t="n">
        <f aca="false">$M613-$N613</f>
        <v>0</v>
      </c>
      <c r="R613" s="56"/>
      <c r="T613" s="59" t="s">
        <v>15</v>
      </c>
      <c r="U613" s="1" t="n">
        <f aca="false">$S613-$R613</f>
        <v>0</v>
      </c>
      <c r="V613" s="1" t="n">
        <f aca="false">IF($T613="±",$Q613*2,$Q613)</f>
        <v>0</v>
      </c>
      <c r="W613" s="60" t="str">
        <f aca="false">IFERROR($U613/ABS($V613),"N/A")</f>
        <v>N/A</v>
      </c>
      <c r="X613" s="61" t="str">
        <f aca="false">IF(OR($W613="N/A",$R613="",$S613=""),"N/A",IF($W613&gt;=4,"Not Significant",IF($W613&gt;=2,"Semi-Significant","Significant")))</f>
        <v>N/A</v>
      </c>
      <c r="Z613" s="1" t="str">
        <f aca="false">IF($D613="Z540.1 w/data",0,"")</f>
        <v/>
      </c>
      <c r="AA613" s="1" t="e">
        <f aca="false">$Y613+$Q613+$Z613</f>
        <v>#VALUE!</v>
      </c>
      <c r="AB613" s="1" t="n">
        <f aca="false">$N613+$Q613</f>
        <v>0</v>
      </c>
      <c r="AC613" s="1" t="str">
        <f aca="false">IF($Y613="","",IF(AND($AA613&gt;=$R613,$AA613&lt;=$S613),"Pass","Fail"))</f>
        <v/>
      </c>
      <c r="AD613" s="1" t="str">
        <f aca="false">IF($Y613="","",IF($AA613&gt;$R613,"Pass","Fail"))</f>
        <v/>
      </c>
      <c r="AE613" s="1" t="str">
        <f aca="false">IF($Y613="","",IF($AA613&gt;=$R613,"Pass","Fail"))</f>
        <v/>
      </c>
      <c r="AF613" s="1" t="str">
        <f aca="false">IF($Y613="","",IF($AA613&lt;=$S613,"Pass","Fail"))</f>
        <v/>
      </c>
      <c r="AG613" s="1" t="str">
        <f aca="false">IF($Y613="","",IF($AA613&lt;$S613,"Pass","Fail"))</f>
        <v/>
      </c>
      <c r="AH613" s="23" t="str">
        <f aca="true">INDIRECT(CHOOSE(MATCH($T613,{"±","&gt;","≥","≤","&lt;"},0), "AC", "AD", "AE", "AF", "AG") &amp; ROW())</f>
        <v/>
      </c>
      <c r="AI613" s="56" t="str">
        <f aca="false">IF($X613="Not Significant","No Further Action Required",
IF($AH613="","",
IF(AND($AH613="Pass",$L613="0 - Passed "),"Analysis performed; no further action required.",
IF(AND($AH613="Fail",$L613="1 - Failed "),"Analysis performed; no further action required.",
IF(AND($AH613="Pass",$L613="2 - Limited In Use "),"Analysis performed; no further action required.",
IF(AND($AH613="Fail",$L613="3 - Adjusted "),"Analysis performed; no further action required.",
"Unit fails analysis; TSM determination required."))))))</f>
        <v/>
      </c>
      <c r="AJ613" s="58"/>
    </row>
    <row r="614" customFormat="false" ht="15" hidden="false" customHeight="false" outlineLevel="0" collapsed="false">
      <c r="A614" s="56"/>
      <c r="E614" s="57" t="str">
        <f aca="false">IF(AND($F614="",$G614=""),"",IF($G614="",$F614,HYPERLINK($G614,$F614)))</f>
        <v/>
      </c>
      <c r="H614" s="1" t="str">
        <f aca="false">IF($I614="","None Attached",IF(LEFT($I614,5)="https",HYPERLINK($I614,"Datasheet"),HYPERLINK(_xlfn.CONCAT("https://",$I614),"Datasheet")))</f>
        <v>None Attached</v>
      </c>
      <c r="M614" s="56"/>
      <c r="P614" s="58"/>
      <c r="Q614" s="1" t="n">
        <f aca="false">$M614-$N614</f>
        <v>0</v>
      </c>
      <c r="R614" s="56"/>
      <c r="T614" s="59" t="s">
        <v>15</v>
      </c>
      <c r="U614" s="1" t="n">
        <f aca="false">$S614-$R614</f>
        <v>0</v>
      </c>
      <c r="V614" s="1" t="n">
        <f aca="false">IF($T614="±",$Q614*2,$Q614)</f>
        <v>0</v>
      </c>
      <c r="W614" s="60" t="str">
        <f aca="false">IFERROR($U614/ABS($V614),"N/A")</f>
        <v>N/A</v>
      </c>
      <c r="X614" s="61" t="str">
        <f aca="false">IF(OR($W614="N/A",$R614="",$S614=""),"N/A",IF($W614&gt;=4,"Not Significant",IF($W614&gt;=2,"Semi-Significant","Significant")))</f>
        <v>N/A</v>
      </c>
      <c r="Z614" s="1" t="str">
        <f aca="false">IF($D614="Z540.1 w/data",0,"")</f>
        <v/>
      </c>
      <c r="AA614" s="1" t="e">
        <f aca="false">$Y614+$Q614+$Z614</f>
        <v>#VALUE!</v>
      </c>
      <c r="AB614" s="1" t="n">
        <f aca="false">$N614+$Q614</f>
        <v>0</v>
      </c>
      <c r="AC614" s="1" t="str">
        <f aca="false">IF($Y614="","",IF(AND($AA614&gt;=$R614,$AA614&lt;=$S614),"Pass","Fail"))</f>
        <v/>
      </c>
      <c r="AD614" s="1" t="str">
        <f aca="false">IF($Y614="","",IF($AA614&gt;$R614,"Pass","Fail"))</f>
        <v/>
      </c>
      <c r="AE614" s="1" t="str">
        <f aca="false">IF($Y614="","",IF($AA614&gt;=$R614,"Pass","Fail"))</f>
        <v/>
      </c>
      <c r="AF614" s="1" t="str">
        <f aca="false">IF($Y614="","",IF($AA614&lt;=$S614,"Pass","Fail"))</f>
        <v/>
      </c>
      <c r="AG614" s="1" t="str">
        <f aca="false">IF($Y614="","",IF($AA614&lt;$S614,"Pass","Fail"))</f>
        <v/>
      </c>
      <c r="AH614" s="23" t="str">
        <f aca="true">INDIRECT(CHOOSE(MATCH($T614,{"±","&gt;","≥","≤","&lt;"},0), "AC", "AD", "AE", "AF", "AG") &amp; ROW())</f>
        <v/>
      </c>
      <c r="AI614" s="56" t="str">
        <f aca="false">IF($X614="Not Significant","No Further Action Required",
IF($AH614="","",
IF(AND($AH614="Pass",$L614="0 - Passed "),"Analysis performed; no further action required.",
IF(AND($AH614="Fail",$L614="1 - Failed "),"Analysis performed; no further action required.",
IF(AND($AH614="Pass",$L614="2 - Limited In Use "),"Analysis performed; no further action required.",
IF(AND($AH614="Fail",$L614="3 - Adjusted "),"Analysis performed; no further action required.",
"Unit fails analysis; TSM determination required."))))))</f>
        <v/>
      </c>
      <c r="AJ614" s="58"/>
    </row>
    <row r="615" customFormat="false" ht="15" hidden="false" customHeight="false" outlineLevel="0" collapsed="false">
      <c r="A615" s="56"/>
      <c r="E615" s="57" t="str">
        <f aca="false">IF(AND($F615="",$G615=""),"",IF($G615="",$F615,HYPERLINK($G615,$F615)))</f>
        <v/>
      </c>
      <c r="H615" s="1" t="str">
        <f aca="false">IF($I615="","None Attached",IF(LEFT($I615,5)="https",HYPERLINK($I615,"Datasheet"),HYPERLINK(_xlfn.CONCAT("https://",$I615),"Datasheet")))</f>
        <v>None Attached</v>
      </c>
      <c r="M615" s="56"/>
      <c r="P615" s="58"/>
      <c r="Q615" s="1" t="n">
        <f aca="false">$M615-$N615</f>
        <v>0</v>
      </c>
      <c r="R615" s="56"/>
      <c r="T615" s="59" t="s">
        <v>15</v>
      </c>
      <c r="U615" s="1" t="n">
        <f aca="false">$S615-$R615</f>
        <v>0</v>
      </c>
      <c r="V615" s="1" t="n">
        <f aca="false">IF($T615="±",$Q615*2,$Q615)</f>
        <v>0</v>
      </c>
      <c r="W615" s="60" t="str">
        <f aca="false">IFERROR($U615/ABS($V615),"N/A")</f>
        <v>N/A</v>
      </c>
      <c r="X615" s="61" t="str">
        <f aca="false">IF(OR($W615="N/A",$R615="",$S615=""),"N/A",IF($W615&gt;=4,"Not Significant",IF($W615&gt;=2,"Semi-Significant","Significant")))</f>
        <v>N/A</v>
      </c>
      <c r="Z615" s="1" t="str">
        <f aca="false">IF($D615="Z540.1 w/data",0,"")</f>
        <v/>
      </c>
      <c r="AA615" s="1" t="e">
        <f aca="false">$Y615+$Q615+$Z615</f>
        <v>#VALUE!</v>
      </c>
      <c r="AB615" s="1" t="n">
        <f aca="false">$N615+$Q615</f>
        <v>0</v>
      </c>
      <c r="AC615" s="1" t="str">
        <f aca="false">IF($Y615="","",IF(AND($AA615&gt;=$R615,$AA615&lt;=$S615),"Pass","Fail"))</f>
        <v/>
      </c>
      <c r="AD615" s="1" t="str">
        <f aca="false">IF($Y615="","",IF($AA615&gt;$R615,"Pass","Fail"))</f>
        <v/>
      </c>
      <c r="AE615" s="1" t="str">
        <f aca="false">IF($Y615="","",IF($AA615&gt;=$R615,"Pass","Fail"))</f>
        <v/>
      </c>
      <c r="AF615" s="1" t="str">
        <f aca="false">IF($Y615="","",IF($AA615&lt;=$S615,"Pass","Fail"))</f>
        <v/>
      </c>
      <c r="AG615" s="1" t="str">
        <f aca="false">IF($Y615="","",IF($AA615&lt;$S615,"Pass","Fail"))</f>
        <v/>
      </c>
      <c r="AH615" s="23" t="str">
        <f aca="true">INDIRECT(CHOOSE(MATCH($T615,{"±","&gt;","≥","≤","&lt;"},0), "AC", "AD", "AE", "AF", "AG") &amp; ROW())</f>
        <v/>
      </c>
      <c r="AI615" s="56" t="str">
        <f aca="false">IF($X615="Not Significant","No Further Action Required",
IF($AH615="","",
IF(AND($AH615="Pass",$L615="0 - Passed "),"Analysis performed; no further action required.",
IF(AND($AH615="Fail",$L615="1 - Failed "),"Analysis performed; no further action required.",
IF(AND($AH615="Pass",$L615="2 - Limited In Use "),"Analysis performed; no further action required.",
IF(AND($AH615="Fail",$L615="3 - Adjusted "),"Analysis performed; no further action required.",
"Unit fails analysis; TSM determination required."))))))</f>
        <v/>
      </c>
      <c r="AJ615" s="58"/>
    </row>
    <row r="616" customFormat="false" ht="15" hidden="false" customHeight="false" outlineLevel="0" collapsed="false">
      <c r="A616" s="56"/>
      <c r="E616" s="57" t="str">
        <f aca="false">IF(AND($F616="",$G616=""),"",IF($G616="",$F616,HYPERLINK($G616,$F616)))</f>
        <v/>
      </c>
      <c r="H616" s="1" t="str">
        <f aca="false">IF($I616="","None Attached",IF(LEFT($I616,5)="https",HYPERLINK($I616,"Datasheet"),HYPERLINK(_xlfn.CONCAT("https://",$I616),"Datasheet")))</f>
        <v>None Attached</v>
      </c>
      <c r="M616" s="56"/>
      <c r="P616" s="58"/>
      <c r="Q616" s="1" t="n">
        <f aca="false">$M616-$N616</f>
        <v>0</v>
      </c>
      <c r="R616" s="56"/>
      <c r="T616" s="59" t="s">
        <v>15</v>
      </c>
      <c r="U616" s="1" t="n">
        <f aca="false">$S616-$R616</f>
        <v>0</v>
      </c>
      <c r="V616" s="1" t="n">
        <f aca="false">IF($T616="±",$Q616*2,$Q616)</f>
        <v>0</v>
      </c>
      <c r="W616" s="60" t="str">
        <f aca="false">IFERROR($U616/ABS($V616),"N/A")</f>
        <v>N/A</v>
      </c>
      <c r="X616" s="61" t="str">
        <f aca="false">IF(OR($W616="N/A",$R616="",$S616=""),"N/A",IF($W616&gt;=4,"Not Significant",IF($W616&gt;=2,"Semi-Significant","Significant")))</f>
        <v>N/A</v>
      </c>
      <c r="Z616" s="1" t="str">
        <f aca="false">IF($D616="Z540.1 w/data",0,"")</f>
        <v/>
      </c>
      <c r="AA616" s="1" t="e">
        <f aca="false">$Y616+$Q616+$Z616</f>
        <v>#VALUE!</v>
      </c>
      <c r="AB616" s="1" t="n">
        <f aca="false">$N616+$Q616</f>
        <v>0</v>
      </c>
      <c r="AC616" s="1" t="str">
        <f aca="false">IF($Y616="","",IF(AND($AA616&gt;=$R616,$AA616&lt;=$S616),"Pass","Fail"))</f>
        <v/>
      </c>
      <c r="AD616" s="1" t="str">
        <f aca="false">IF($Y616="","",IF($AA616&gt;$R616,"Pass","Fail"))</f>
        <v/>
      </c>
      <c r="AE616" s="1" t="str">
        <f aca="false">IF($Y616="","",IF($AA616&gt;=$R616,"Pass","Fail"))</f>
        <v/>
      </c>
      <c r="AF616" s="1" t="str">
        <f aca="false">IF($Y616="","",IF($AA616&lt;=$S616,"Pass","Fail"))</f>
        <v/>
      </c>
      <c r="AG616" s="1" t="str">
        <f aca="false">IF($Y616="","",IF($AA616&lt;$S616,"Pass","Fail"))</f>
        <v/>
      </c>
      <c r="AH616" s="23" t="str">
        <f aca="true">INDIRECT(CHOOSE(MATCH($T616,{"±","&gt;","≥","≤","&lt;"},0), "AC", "AD", "AE", "AF", "AG") &amp; ROW())</f>
        <v/>
      </c>
      <c r="AI616" s="56" t="str">
        <f aca="false">IF($X616="Not Significant","No Further Action Required",
IF($AH616="","",
IF(AND($AH616="Pass",$L616="0 - Passed "),"Analysis performed; no further action required.",
IF(AND($AH616="Fail",$L616="1 - Failed "),"Analysis performed; no further action required.",
IF(AND($AH616="Pass",$L616="2 - Limited In Use "),"Analysis performed; no further action required.",
IF(AND($AH616="Fail",$L616="3 - Adjusted "),"Analysis performed; no further action required.",
"Unit fails analysis; TSM determination required."))))))</f>
        <v/>
      </c>
      <c r="AJ616" s="58"/>
    </row>
    <row r="617" customFormat="false" ht="15" hidden="false" customHeight="false" outlineLevel="0" collapsed="false">
      <c r="A617" s="56"/>
      <c r="E617" s="57" t="str">
        <f aca="false">IF(AND($F617="",$G617=""),"",IF($G617="",$F617,HYPERLINK($G617,$F617)))</f>
        <v/>
      </c>
      <c r="H617" s="1" t="str">
        <f aca="false">IF($I617="","None Attached",IF(LEFT($I617,5)="https",HYPERLINK($I617,"Datasheet"),HYPERLINK(_xlfn.CONCAT("https://",$I617),"Datasheet")))</f>
        <v>None Attached</v>
      </c>
      <c r="M617" s="56"/>
      <c r="P617" s="58"/>
      <c r="Q617" s="1" t="n">
        <f aca="false">$M617-$N617</f>
        <v>0</v>
      </c>
      <c r="R617" s="56"/>
      <c r="T617" s="59" t="s">
        <v>15</v>
      </c>
      <c r="U617" s="1" t="n">
        <f aca="false">$S617-$R617</f>
        <v>0</v>
      </c>
      <c r="V617" s="1" t="n">
        <f aca="false">IF($T617="±",$Q617*2,$Q617)</f>
        <v>0</v>
      </c>
      <c r="W617" s="60" t="str">
        <f aca="false">IFERROR($U617/ABS($V617),"N/A")</f>
        <v>N/A</v>
      </c>
      <c r="X617" s="61" t="str">
        <f aca="false">IF(OR($W617="N/A",$R617="",$S617=""),"N/A",IF($W617&gt;=4,"Not Significant",IF($W617&gt;=2,"Semi-Significant","Significant")))</f>
        <v>N/A</v>
      </c>
      <c r="Z617" s="1" t="str">
        <f aca="false">IF($D617="Z540.1 w/data",0,"")</f>
        <v/>
      </c>
      <c r="AA617" s="1" t="e">
        <f aca="false">$Y617+$Q617+$Z617</f>
        <v>#VALUE!</v>
      </c>
      <c r="AB617" s="1" t="n">
        <f aca="false">$N617+$Q617</f>
        <v>0</v>
      </c>
      <c r="AC617" s="1" t="str">
        <f aca="false">IF($Y617="","",IF(AND($AA617&gt;=$R617,$AA617&lt;=$S617),"Pass","Fail"))</f>
        <v/>
      </c>
      <c r="AD617" s="1" t="str">
        <f aca="false">IF($Y617="","",IF($AA617&gt;$R617,"Pass","Fail"))</f>
        <v/>
      </c>
      <c r="AE617" s="1" t="str">
        <f aca="false">IF($Y617="","",IF($AA617&gt;=$R617,"Pass","Fail"))</f>
        <v/>
      </c>
      <c r="AF617" s="1" t="str">
        <f aca="false">IF($Y617="","",IF($AA617&lt;=$S617,"Pass","Fail"))</f>
        <v/>
      </c>
      <c r="AG617" s="1" t="str">
        <f aca="false">IF($Y617="","",IF($AA617&lt;$S617,"Pass","Fail"))</f>
        <v/>
      </c>
      <c r="AH617" s="23" t="str">
        <f aca="true">INDIRECT(CHOOSE(MATCH($T617,{"±","&gt;","≥","≤","&lt;"},0), "AC", "AD", "AE", "AF", "AG") &amp; ROW())</f>
        <v/>
      </c>
      <c r="AI617" s="56" t="str">
        <f aca="false">IF($X617="Not Significant","No Further Action Required",
IF($AH617="","",
IF(AND($AH617="Pass",$L617="0 - Passed "),"Analysis performed; no further action required.",
IF(AND($AH617="Fail",$L617="1 - Failed "),"Analysis performed; no further action required.",
IF(AND($AH617="Pass",$L617="2 - Limited In Use "),"Analysis performed; no further action required.",
IF(AND($AH617="Fail",$L617="3 - Adjusted "),"Analysis performed; no further action required.",
"Unit fails analysis; TSM determination required."))))))</f>
        <v/>
      </c>
      <c r="AJ617" s="58"/>
    </row>
    <row r="618" customFormat="false" ht="15" hidden="false" customHeight="false" outlineLevel="0" collapsed="false">
      <c r="A618" s="56"/>
      <c r="E618" s="57" t="str">
        <f aca="false">IF(AND($F618="",$G618=""),"",IF($G618="",$F618,HYPERLINK($G618,$F618)))</f>
        <v/>
      </c>
      <c r="H618" s="1" t="str">
        <f aca="false">IF($I618="","None Attached",IF(LEFT($I618,5)="https",HYPERLINK($I618,"Datasheet"),HYPERLINK(_xlfn.CONCAT("https://",$I618),"Datasheet")))</f>
        <v>None Attached</v>
      </c>
      <c r="M618" s="56"/>
      <c r="P618" s="58"/>
      <c r="Q618" s="1" t="n">
        <f aca="false">$M618-$N618</f>
        <v>0</v>
      </c>
      <c r="R618" s="56"/>
      <c r="T618" s="59" t="s">
        <v>15</v>
      </c>
      <c r="U618" s="1" t="n">
        <f aca="false">$S618-$R618</f>
        <v>0</v>
      </c>
      <c r="V618" s="1" t="n">
        <f aca="false">IF($T618="±",$Q618*2,$Q618)</f>
        <v>0</v>
      </c>
      <c r="W618" s="60" t="str">
        <f aca="false">IFERROR($U618/ABS($V618),"N/A")</f>
        <v>N/A</v>
      </c>
      <c r="X618" s="61" t="str">
        <f aca="false">IF(OR($W618="N/A",$R618="",$S618=""),"N/A",IF($W618&gt;=4,"Not Significant",IF($W618&gt;=2,"Semi-Significant","Significant")))</f>
        <v>N/A</v>
      </c>
      <c r="Z618" s="1" t="str">
        <f aca="false">IF($D618="Z540.1 w/data",0,"")</f>
        <v/>
      </c>
      <c r="AA618" s="1" t="e">
        <f aca="false">$Y618+$Q618+$Z618</f>
        <v>#VALUE!</v>
      </c>
      <c r="AB618" s="1" t="n">
        <f aca="false">$N618+$Q618</f>
        <v>0</v>
      </c>
      <c r="AC618" s="1" t="str">
        <f aca="false">IF($Y618="","",IF(AND($AA618&gt;=$R618,$AA618&lt;=$S618),"Pass","Fail"))</f>
        <v/>
      </c>
      <c r="AD618" s="1" t="str">
        <f aca="false">IF($Y618="","",IF($AA618&gt;$R618,"Pass","Fail"))</f>
        <v/>
      </c>
      <c r="AE618" s="1" t="str">
        <f aca="false">IF($Y618="","",IF($AA618&gt;=$R618,"Pass","Fail"))</f>
        <v/>
      </c>
      <c r="AF618" s="1" t="str">
        <f aca="false">IF($Y618="","",IF($AA618&lt;=$S618,"Pass","Fail"))</f>
        <v/>
      </c>
      <c r="AG618" s="1" t="str">
        <f aca="false">IF($Y618="","",IF($AA618&lt;$S618,"Pass","Fail"))</f>
        <v/>
      </c>
      <c r="AH618" s="23" t="str">
        <f aca="true">INDIRECT(CHOOSE(MATCH($T618,{"±","&gt;","≥","≤","&lt;"},0), "AC", "AD", "AE", "AF", "AG") &amp; ROW())</f>
        <v/>
      </c>
      <c r="AI618" s="56" t="str">
        <f aca="false">IF($X618="Not Significant","No Further Action Required",
IF($AH618="","",
IF(AND($AH618="Pass",$L618="0 - Passed "),"Analysis performed; no further action required.",
IF(AND($AH618="Fail",$L618="1 - Failed "),"Analysis performed; no further action required.",
IF(AND($AH618="Pass",$L618="2 - Limited In Use "),"Analysis performed; no further action required.",
IF(AND($AH618="Fail",$L618="3 - Adjusted "),"Analysis performed; no further action required.",
"Unit fails analysis; TSM determination required."))))))</f>
        <v/>
      </c>
      <c r="AJ618" s="58"/>
    </row>
    <row r="619" customFormat="false" ht="15" hidden="false" customHeight="false" outlineLevel="0" collapsed="false">
      <c r="A619" s="56"/>
      <c r="E619" s="57" t="str">
        <f aca="false">IF(AND($F619="",$G619=""),"",IF($G619="",$F619,HYPERLINK($G619,$F619)))</f>
        <v/>
      </c>
      <c r="H619" s="1" t="str">
        <f aca="false">IF($I619="","None Attached",IF(LEFT($I619,5)="https",HYPERLINK($I619,"Datasheet"),HYPERLINK(_xlfn.CONCAT("https://",$I619),"Datasheet")))</f>
        <v>None Attached</v>
      </c>
      <c r="M619" s="56"/>
      <c r="P619" s="58"/>
      <c r="Q619" s="1" t="n">
        <f aca="false">$M619-$N619</f>
        <v>0</v>
      </c>
      <c r="R619" s="56"/>
      <c r="T619" s="59" t="s">
        <v>15</v>
      </c>
      <c r="U619" s="1" t="n">
        <f aca="false">$S619-$R619</f>
        <v>0</v>
      </c>
      <c r="V619" s="1" t="n">
        <f aca="false">IF($T619="±",$Q619*2,$Q619)</f>
        <v>0</v>
      </c>
      <c r="W619" s="60" t="str">
        <f aca="false">IFERROR($U619/ABS($V619),"N/A")</f>
        <v>N/A</v>
      </c>
      <c r="X619" s="61" t="str">
        <f aca="false">IF(OR($W619="N/A",$R619="",$S619=""),"N/A",IF($W619&gt;=4,"Not Significant",IF($W619&gt;=2,"Semi-Significant","Significant")))</f>
        <v>N/A</v>
      </c>
      <c r="Z619" s="1" t="str">
        <f aca="false">IF($D619="Z540.1 w/data",0,"")</f>
        <v/>
      </c>
      <c r="AA619" s="1" t="e">
        <f aca="false">$Y619+$Q619+$Z619</f>
        <v>#VALUE!</v>
      </c>
      <c r="AB619" s="1" t="n">
        <f aca="false">$N619+$Q619</f>
        <v>0</v>
      </c>
      <c r="AC619" s="1" t="str">
        <f aca="false">IF($Y619="","",IF(AND($AA619&gt;=$R619,$AA619&lt;=$S619),"Pass","Fail"))</f>
        <v/>
      </c>
      <c r="AD619" s="1" t="str">
        <f aca="false">IF($Y619="","",IF($AA619&gt;$R619,"Pass","Fail"))</f>
        <v/>
      </c>
      <c r="AE619" s="1" t="str">
        <f aca="false">IF($Y619="","",IF($AA619&gt;=$R619,"Pass","Fail"))</f>
        <v/>
      </c>
      <c r="AF619" s="1" t="str">
        <f aca="false">IF($Y619="","",IF($AA619&lt;=$S619,"Pass","Fail"))</f>
        <v/>
      </c>
      <c r="AG619" s="1" t="str">
        <f aca="false">IF($Y619="","",IF($AA619&lt;$S619,"Pass","Fail"))</f>
        <v/>
      </c>
      <c r="AH619" s="23" t="str">
        <f aca="true">INDIRECT(CHOOSE(MATCH($T619,{"±","&gt;","≥","≤","&lt;"},0), "AC", "AD", "AE", "AF", "AG") &amp; ROW())</f>
        <v/>
      </c>
      <c r="AI619" s="56" t="str">
        <f aca="false">IF($X619="Not Significant","No Further Action Required",
IF($AH619="","",
IF(AND($AH619="Pass",$L619="0 - Passed "),"Analysis performed; no further action required.",
IF(AND($AH619="Fail",$L619="1 - Failed "),"Analysis performed; no further action required.",
IF(AND($AH619="Pass",$L619="2 - Limited In Use "),"Analysis performed; no further action required.",
IF(AND($AH619="Fail",$L619="3 - Adjusted "),"Analysis performed; no further action required.",
"Unit fails analysis; TSM determination required."))))))</f>
        <v/>
      </c>
      <c r="AJ619" s="58"/>
    </row>
    <row r="620" customFormat="false" ht="15" hidden="false" customHeight="false" outlineLevel="0" collapsed="false">
      <c r="A620" s="56"/>
      <c r="E620" s="57" t="str">
        <f aca="false">IF(AND($F620="",$G620=""),"",IF($G620="",$F620,HYPERLINK($G620,$F620)))</f>
        <v/>
      </c>
      <c r="H620" s="1" t="str">
        <f aca="false">IF($I620="","None Attached",IF(LEFT($I620,5)="https",HYPERLINK($I620,"Datasheet"),HYPERLINK(_xlfn.CONCAT("https://",$I620),"Datasheet")))</f>
        <v>None Attached</v>
      </c>
      <c r="M620" s="56"/>
      <c r="P620" s="58"/>
      <c r="Q620" s="1" t="n">
        <f aca="false">$M620-$N620</f>
        <v>0</v>
      </c>
      <c r="R620" s="56"/>
      <c r="T620" s="59" t="s">
        <v>15</v>
      </c>
      <c r="U620" s="1" t="n">
        <f aca="false">$S620-$R620</f>
        <v>0</v>
      </c>
      <c r="V620" s="1" t="n">
        <f aca="false">IF($T620="±",$Q620*2,$Q620)</f>
        <v>0</v>
      </c>
      <c r="W620" s="60" t="str">
        <f aca="false">IFERROR($U620/ABS($V620),"N/A")</f>
        <v>N/A</v>
      </c>
      <c r="X620" s="61" t="str">
        <f aca="false">IF(OR($W620="N/A",$R620="",$S620=""),"N/A",IF($W620&gt;=4,"Not Significant",IF($W620&gt;=2,"Semi-Significant","Significant")))</f>
        <v>N/A</v>
      </c>
      <c r="Z620" s="1" t="str">
        <f aca="false">IF($D620="Z540.1 w/data",0,"")</f>
        <v/>
      </c>
      <c r="AA620" s="1" t="e">
        <f aca="false">$Y620+$Q620+$Z620</f>
        <v>#VALUE!</v>
      </c>
      <c r="AB620" s="1" t="n">
        <f aca="false">$N620+$Q620</f>
        <v>0</v>
      </c>
      <c r="AC620" s="1" t="str">
        <f aca="false">IF($Y620="","",IF(AND($AA620&gt;=$R620,$AA620&lt;=$S620),"Pass","Fail"))</f>
        <v/>
      </c>
      <c r="AD620" s="1" t="str">
        <f aca="false">IF($Y620="","",IF($AA620&gt;$R620,"Pass","Fail"))</f>
        <v/>
      </c>
      <c r="AE620" s="1" t="str">
        <f aca="false">IF($Y620="","",IF($AA620&gt;=$R620,"Pass","Fail"))</f>
        <v/>
      </c>
      <c r="AF620" s="1" t="str">
        <f aca="false">IF($Y620="","",IF($AA620&lt;=$S620,"Pass","Fail"))</f>
        <v/>
      </c>
      <c r="AG620" s="1" t="str">
        <f aca="false">IF($Y620="","",IF($AA620&lt;$S620,"Pass","Fail"))</f>
        <v/>
      </c>
      <c r="AH620" s="23" t="str">
        <f aca="true">INDIRECT(CHOOSE(MATCH($T620,{"±","&gt;","≥","≤","&lt;"},0), "AC", "AD", "AE", "AF", "AG") &amp; ROW())</f>
        <v/>
      </c>
      <c r="AI620" s="56" t="str">
        <f aca="false">IF($X620="Not Significant","No Further Action Required",
IF($AH620="","",
IF(AND($AH620="Pass",$L620="0 - Passed "),"Analysis performed; no further action required.",
IF(AND($AH620="Fail",$L620="1 - Failed "),"Analysis performed; no further action required.",
IF(AND($AH620="Pass",$L620="2 - Limited In Use "),"Analysis performed; no further action required.",
IF(AND($AH620="Fail",$L620="3 - Adjusted "),"Analysis performed; no further action required.",
"Unit fails analysis; TSM determination required."))))))</f>
        <v/>
      </c>
      <c r="AJ620" s="58"/>
    </row>
    <row r="621" customFormat="false" ht="15" hidden="false" customHeight="false" outlineLevel="0" collapsed="false">
      <c r="A621" s="56"/>
      <c r="E621" s="57" t="str">
        <f aca="false">IF(AND($F621="",$G621=""),"",IF($G621="",$F621,HYPERLINK($G621,$F621)))</f>
        <v/>
      </c>
      <c r="H621" s="1" t="str">
        <f aca="false">IF($I621="","None Attached",IF(LEFT($I621,5)="https",HYPERLINK($I621,"Datasheet"),HYPERLINK(_xlfn.CONCAT("https://",$I621),"Datasheet")))</f>
        <v>None Attached</v>
      </c>
      <c r="M621" s="56"/>
      <c r="P621" s="58"/>
      <c r="Q621" s="1" t="n">
        <f aca="false">$M621-$N621</f>
        <v>0</v>
      </c>
      <c r="R621" s="56"/>
      <c r="T621" s="59" t="s">
        <v>15</v>
      </c>
      <c r="U621" s="1" t="n">
        <f aca="false">$S621-$R621</f>
        <v>0</v>
      </c>
      <c r="V621" s="1" t="n">
        <f aca="false">IF($T621="±",$Q621*2,$Q621)</f>
        <v>0</v>
      </c>
      <c r="W621" s="60" t="str">
        <f aca="false">IFERROR($U621/ABS($V621),"N/A")</f>
        <v>N/A</v>
      </c>
      <c r="X621" s="61" t="str">
        <f aca="false">IF(OR($W621="N/A",$R621="",$S621=""),"N/A",IF($W621&gt;=4,"Not Significant",IF($W621&gt;=2,"Semi-Significant","Significant")))</f>
        <v>N/A</v>
      </c>
      <c r="Z621" s="1" t="str">
        <f aca="false">IF($D621="Z540.1 w/data",0,"")</f>
        <v/>
      </c>
      <c r="AA621" s="1" t="e">
        <f aca="false">$Y621+$Q621+$Z621</f>
        <v>#VALUE!</v>
      </c>
      <c r="AB621" s="1" t="n">
        <f aca="false">$N621+$Q621</f>
        <v>0</v>
      </c>
      <c r="AC621" s="1" t="str">
        <f aca="false">IF($Y621="","",IF(AND($AA621&gt;=$R621,$AA621&lt;=$S621),"Pass","Fail"))</f>
        <v/>
      </c>
      <c r="AD621" s="1" t="str">
        <f aca="false">IF($Y621="","",IF($AA621&gt;$R621,"Pass","Fail"))</f>
        <v/>
      </c>
      <c r="AE621" s="1" t="str">
        <f aca="false">IF($Y621="","",IF($AA621&gt;=$R621,"Pass","Fail"))</f>
        <v/>
      </c>
      <c r="AF621" s="1" t="str">
        <f aca="false">IF($Y621="","",IF($AA621&lt;=$S621,"Pass","Fail"))</f>
        <v/>
      </c>
      <c r="AG621" s="1" t="str">
        <f aca="false">IF($Y621="","",IF($AA621&lt;$S621,"Pass","Fail"))</f>
        <v/>
      </c>
      <c r="AH621" s="23" t="str">
        <f aca="true">INDIRECT(CHOOSE(MATCH($T621,{"±","&gt;","≥","≤","&lt;"},0), "AC", "AD", "AE", "AF", "AG") &amp; ROW())</f>
        <v/>
      </c>
      <c r="AI621" s="56" t="str">
        <f aca="false">IF($X621="Not Significant","No Further Action Required",
IF($AH621="","",
IF(AND($AH621="Pass",$L621="0 - Passed "),"Analysis performed; no further action required.",
IF(AND($AH621="Fail",$L621="1 - Failed "),"Analysis performed; no further action required.",
IF(AND($AH621="Pass",$L621="2 - Limited In Use "),"Analysis performed; no further action required.",
IF(AND($AH621="Fail",$L621="3 - Adjusted "),"Analysis performed; no further action required.",
"Unit fails analysis; TSM determination required."))))))</f>
        <v/>
      </c>
      <c r="AJ621" s="58"/>
    </row>
    <row r="622" customFormat="false" ht="15" hidden="false" customHeight="false" outlineLevel="0" collapsed="false">
      <c r="A622" s="56"/>
      <c r="E622" s="57" t="str">
        <f aca="false">IF(AND($F622="",$G622=""),"",IF($G622="",$F622,HYPERLINK($G622,$F622)))</f>
        <v/>
      </c>
      <c r="H622" s="1" t="str">
        <f aca="false">IF($I622="","None Attached",IF(LEFT($I622,5)="https",HYPERLINK($I622,"Datasheet"),HYPERLINK(_xlfn.CONCAT("https://",$I622),"Datasheet")))</f>
        <v>None Attached</v>
      </c>
      <c r="M622" s="56"/>
      <c r="P622" s="58"/>
      <c r="Q622" s="1" t="n">
        <f aca="false">$M622-$N622</f>
        <v>0</v>
      </c>
      <c r="R622" s="56"/>
      <c r="T622" s="59" t="s">
        <v>15</v>
      </c>
      <c r="U622" s="1" t="n">
        <f aca="false">$S622-$R622</f>
        <v>0</v>
      </c>
      <c r="V622" s="1" t="n">
        <f aca="false">IF($T622="±",$Q622*2,$Q622)</f>
        <v>0</v>
      </c>
      <c r="W622" s="60" t="str">
        <f aca="false">IFERROR($U622/ABS($V622),"N/A")</f>
        <v>N/A</v>
      </c>
      <c r="X622" s="61" t="str">
        <f aca="false">IF(OR($W622="N/A",$R622="",$S622=""),"N/A",IF($W622&gt;=4,"Not Significant",IF($W622&gt;=2,"Semi-Significant","Significant")))</f>
        <v>N/A</v>
      </c>
      <c r="Z622" s="1" t="str">
        <f aca="false">IF($D622="Z540.1 w/data",0,"")</f>
        <v/>
      </c>
      <c r="AA622" s="1" t="e">
        <f aca="false">$Y622+$Q622+$Z622</f>
        <v>#VALUE!</v>
      </c>
      <c r="AB622" s="1" t="n">
        <f aca="false">$N622+$Q622</f>
        <v>0</v>
      </c>
      <c r="AC622" s="1" t="str">
        <f aca="false">IF($Y622="","",IF(AND($AA622&gt;=$R622,$AA622&lt;=$S622),"Pass","Fail"))</f>
        <v/>
      </c>
      <c r="AD622" s="1" t="str">
        <f aca="false">IF($Y622="","",IF($AA622&gt;$R622,"Pass","Fail"))</f>
        <v/>
      </c>
      <c r="AE622" s="1" t="str">
        <f aca="false">IF($Y622="","",IF($AA622&gt;=$R622,"Pass","Fail"))</f>
        <v/>
      </c>
      <c r="AF622" s="1" t="str">
        <f aca="false">IF($Y622="","",IF($AA622&lt;=$S622,"Pass","Fail"))</f>
        <v/>
      </c>
      <c r="AG622" s="1" t="str">
        <f aca="false">IF($Y622="","",IF($AA622&lt;$S622,"Pass","Fail"))</f>
        <v/>
      </c>
      <c r="AH622" s="23" t="str">
        <f aca="true">INDIRECT(CHOOSE(MATCH($T622,{"±","&gt;","≥","≤","&lt;"},0), "AC", "AD", "AE", "AF", "AG") &amp; ROW())</f>
        <v/>
      </c>
      <c r="AI622" s="56" t="str">
        <f aca="false">IF($X622="Not Significant","No Further Action Required",
IF($AH622="","",
IF(AND($AH622="Pass",$L622="0 - Passed "),"Analysis performed; no further action required.",
IF(AND($AH622="Fail",$L622="1 - Failed "),"Analysis performed; no further action required.",
IF(AND($AH622="Pass",$L622="2 - Limited In Use "),"Analysis performed; no further action required.",
IF(AND($AH622="Fail",$L622="3 - Adjusted "),"Analysis performed; no further action required.",
"Unit fails analysis; TSM determination required."))))))</f>
        <v/>
      </c>
      <c r="AJ622" s="58"/>
    </row>
    <row r="623" customFormat="false" ht="15" hidden="false" customHeight="false" outlineLevel="0" collapsed="false">
      <c r="A623" s="56"/>
      <c r="E623" s="57" t="str">
        <f aca="false">IF(AND($F623="",$G623=""),"",IF($G623="",$F623,HYPERLINK($G623,$F623)))</f>
        <v/>
      </c>
      <c r="H623" s="1" t="str">
        <f aca="false">IF($I623="","None Attached",IF(LEFT($I623,5)="https",HYPERLINK($I623,"Datasheet"),HYPERLINK(_xlfn.CONCAT("https://",$I623),"Datasheet")))</f>
        <v>None Attached</v>
      </c>
      <c r="M623" s="56"/>
      <c r="P623" s="58"/>
      <c r="Q623" s="1" t="n">
        <f aca="false">$M623-$N623</f>
        <v>0</v>
      </c>
      <c r="R623" s="56"/>
      <c r="T623" s="59" t="s">
        <v>15</v>
      </c>
      <c r="U623" s="1" t="n">
        <f aca="false">$S623-$R623</f>
        <v>0</v>
      </c>
      <c r="V623" s="1" t="n">
        <f aca="false">IF($T623="±",$Q623*2,$Q623)</f>
        <v>0</v>
      </c>
      <c r="W623" s="60" t="str">
        <f aca="false">IFERROR($U623/ABS($V623),"N/A")</f>
        <v>N/A</v>
      </c>
      <c r="X623" s="61" t="str">
        <f aca="false">IF(OR($W623="N/A",$R623="",$S623=""),"N/A",IF($W623&gt;=4,"Not Significant",IF($W623&gt;=2,"Semi-Significant","Significant")))</f>
        <v>N/A</v>
      </c>
      <c r="Z623" s="1" t="str">
        <f aca="false">IF($D623="Z540.1 w/data",0,"")</f>
        <v/>
      </c>
      <c r="AA623" s="1" t="e">
        <f aca="false">$Y623+$Q623+$Z623</f>
        <v>#VALUE!</v>
      </c>
      <c r="AB623" s="1" t="n">
        <f aca="false">$N623+$Q623</f>
        <v>0</v>
      </c>
      <c r="AC623" s="1" t="str">
        <f aca="false">IF($Y623="","",IF(AND($AA623&gt;=$R623,$AA623&lt;=$S623),"Pass","Fail"))</f>
        <v/>
      </c>
      <c r="AD623" s="1" t="str">
        <f aca="false">IF($Y623="","",IF($AA623&gt;$R623,"Pass","Fail"))</f>
        <v/>
      </c>
      <c r="AE623" s="1" t="str">
        <f aca="false">IF($Y623="","",IF($AA623&gt;=$R623,"Pass","Fail"))</f>
        <v/>
      </c>
      <c r="AF623" s="1" t="str">
        <f aca="false">IF($Y623="","",IF($AA623&lt;=$S623,"Pass","Fail"))</f>
        <v/>
      </c>
      <c r="AG623" s="1" t="str">
        <f aca="false">IF($Y623="","",IF($AA623&lt;$S623,"Pass","Fail"))</f>
        <v/>
      </c>
      <c r="AH623" s="23" t="str">
        <f aca="true">INDIRECT(CHOOSE(MATCH($T623,{"±","&gt;","≥","≤","&lt;"},0), "AC", "AD", "AE", "AF", "AG") &amp; ROW())</f>
        <v/>
      </c>
      <c r="AI623" s="56" t="str">
        <f aca="false">IF($X623="Not Significant","No Further Action Required",
IF($AH623="","",
IF(AND($AH623="Pass",$L623="0 - Passed "),"Analysis performed; no further action required.",
IF(AND($AH623="Fail",$L623="1 - Failed "),"Analysis performed; no further action required.",
IF(AND($AH623="Pass",$L623="2 - Limited In Use "),"Analysis performed; no further action required.",
IF(AND($AH623="Fail",$L623="3 - Adjusted "),"Analysis performed; no further action required.",
"Unit fails analysis; TSM determination required."))))))</f>
        <v/>
      </c>
      <c r="AJ623" s="58"/>
    </row>
    <row r="624" customFormat="false" ht="15" hidden="false" customHeight="false" outlineLevel="0" collapsed="false">
      <c r="A624" s="56"/>
      <c r="E624" s="57" t="str">
        <f aca="false">IF(AND($F624="",$G624=""),"",IF($G624="",$F624,HYPERLINK($G624,$F624)))</f>
        <v/>
      </c>
      <c r="H624" s="1" t="str">
        <f aca="false">IF($I624="","None Attached",IF(LEFT($I624,5)="https",HYPERLINK($I624,"Datasheet"),HYPERLINK(_xlfn.CONCAT("https://",$I624),"Datasheet")))</f>
        <v>None Attached</v>
      </c>
      <c r="M624" s="56"/>
      <c r="P624" s="58"/>
      <c r="Q624" s="1" t="n">
        <f aca="false">$M624-$N624</f>
        <v>0</v>
      </c>
      <c r="R624" s="56"/>
      <c r="T624" s="59" t="s">
        <v>15</v>
      </c>
      <c r="U624" s="1" t="n">
        <f aca="false">$S624-$R624</f>
        <v>0</v>
      </c>
      <c r="V624" s="1" t="n">
        <f aca="false">IF($T624="±",$Q624*2,$Q624)</f>
        <v>0</v>
      </c>
      <c r="W624" s="60" t="str">
        <f aca="false">IFERROR($U624/ABS($V624),"N/A")</f>
        <v>N/A</v>
      </c>
      <c r="X624" s="61" t="str">
        <f aca="false">IF(OR($W624="N/A",$R624="",$S624=""),"N/A",IF($W624&gt;=4,"Not Significant",IF($W624&gt;=2,"Semi-Significant","Significant")))</f>
        <v>N/A</v>
      </c>
      <c r="Z624" s="1" t="str">
        <f aca="false">IF($D624="Z540.1 w/data",0,"")</f>
        <v/>
      </c>
      <c r="AA624" s="1" t="e">
        <f aca="false">$Y624+$Q624+$Z624</f>
        <v>#VALUE!</v>
      </c>
      <c r="AB624" s="1" t="n">
        <f aca="false">$N624+$Q624</f>
        <v>0</v>
      </c>
      <c r="AC624" s="1" t="str">
        <f aca="false">IF($Y624="","",IF(AND($AA624&gt;=$R624,$AA624&lt;=$S624),"Pass","Fail"))</f>
        <v/>
      </c>
      <c r="AD624" s="1" t="str">
        <f aca="false">IF($Y624="","",IF($AA624&gt;$R624,"Pass","Fail"))</f>
        <v/>
      </c>
      <c r="AE624" s="1" t="str">
        <f aca="false">IF($Y624="","",IF($AA624&gt;=$R624,"Pass","Fail"))</f>
        <v/>
      </c>
      <c r="AF624" s="1" t="str">
        <f aca="false">IF($Y624="","",IF($AA624&lt;=$S624,"Pass","Fail"))</f>
        <v/>
      </c>
      <c r="AG624" s="1" t="str">
        <f aca="false">IF($Y624="","",IF($AA624&lt;$S624,"Pass","Fail"))</f>
        <v/>
      </c>
      <c r="AH624" s="23" t="str">
        <f aca="true">INDIRECT(CHOOSE(MATCH($T624,{"±","&gt;","≥","≤","&lt;"},0), "AC", "AD", "AE", "AF", "AG") &amp; ROW())</f>
        <v/>
      </c>
      <c r="AI624" s="56" t="str">
        <f aca="false">IF($X624="Not Significant","No Further Action Required",
IF($AH624="","",
IF(AND($AH624="Pass",$L624="0 - Passed "),"Analysis performed; no further action required.",
IF(AND($AH624="Fail",$L624="1 - Failed "),"Analysis performed; no further action required.",
IF(AND($AH624="Pass",$L624="2 - Limited In Use "),"Analysis performed; no further action required.",
IF(AND($AH624="Fail",$L624="3 - Adjusted "),"Analysis performed; no further action required.",
"Unit fails analysis; TSM determination required."))))))</f>
        <v/>
      </c>
      <c r="AJ624" s="58"/>
    </row>
    <row r="625" customFormat="false" ht="15" hidden="false" customHeight="false" outlineLevel="0" collapsed="false">
      <c r="A625" s="56"/>
      <c r="E625" s="57" t="str">
        <f aca="false">IF(AND($F625="",$G625=""),"",IF($G625="",$F625,HYPERLINK($G625,$F625)))</f>
        <v/>
      </c>
      <c r="H625" s="1" t="str">
        <f aca="false">IF($I625="","None Attached",IF(LEFT($I625,5)="https",HYPERLINK($I625,"Datasheet"),HYPERLINK(_xlfn.CONCAT("https://",$I625),"Datasheet")))</f>
        <v>None Attached</v>
      </c>
      <c r="M625" s="56"/>
      <c r="P625" s="58"/>
      <c r="Q625" s="1" t="n">
        <f aca="false">$M625-$N625</f>
        <v>0</v>
      </c>
      <c r="R625" s="56"/>
      <c r="T625" s="59" t="s">
        <v>15</v>
      </c>
      <c r="U625" s="1" t="n">
        <f aca="false">$S625-$R625</f>
        <v>0</v>
      </c>
      <c r="V625" s="1" t="n">
        <f aca="false">IF($T625="±",$Q625*2,$Q625)</f>
        <v>0</v>
      </c>
      <c r="W625" s="60" t="str">
        <f aca="false">IFERROR($U625/ABS($V625),"N/A")</f>
        <v>N/A</v>
      </c>
      <c r="X625" s="61" t="str">
        <f aca="false">IF(OR($W625="N/A",$R625="",$S625=""),"N/A",IF($W625&gt;=4,"Not Significant",IF($W625&gt;=2,"Semi-Significant","Significant")))</f>
        <v>N/A</v>
      </c>
      <c r="Z625" s="1" t="str">
        <f aca="false">IF($D625="Z540.1 w/data",0,"")</f>
        <v/>
      </c>
      <c r="AA625" s="1" t="e">
        <f aca="false">$Y625+$Q625+$Z625</f>
        <v>#VALUE!</v>
      </c>
      <c r="AB625" s="1" t="n">
        <f aca="false">$N625+$Q625</f>
        <v>0</v>
      </c>
      <c r="AC625" s="1" t="str">
        <f aca="false">IF($Y625="","",IF(AND($AA625&gt;=$R625,$AA625&lt;=$S625),"Pass","Fail"))</f>
        <v/>
      </c>
      <c r="AD625" s="1" t="str">
        <f aca="false">IF($Y625="","",IF($AA625&gt;$R625,"Pass","Fail"))</f>
        <v/>
      </c>
      <c r="AE625" s="1" t="str">
        <f aca="false">IF($Y625="","",IF($AA625&gt;=$R625,"Pass","Fail"))</f>
        <v/>
      </c>
      <c r="AF625" s="1" t="str">
        <f aca="false">IF($Y625="","",IF($AA625&lt;=$S625,"Pass","Fail"))</f>
        <v/>
      </c>
      <c r="AG625" s="1" t="str">
        <f aca="false">IF($Y625="","",IF($AA625&lt;$S625,"Pass","Fail"))</f>
        <v/>
      </c>
      <c r="AH625" s="23" t="str">
        <f aca="true">INDIRECT(CHOOSE(MATCH($T625,{"±","&gt;","≥","≤","&lt;"},0), "AC", "AD", "AE", "AF", "AG") &amp; ROW())</f>
        <v/>
      </c>
      <c r="AI625" s="56" t="str">
        <f aca="false">IF($X625="Not Significant","No Further Action Required",
IF($AH625="","",
IF(AND($AH625="Pass",$L625="0 - Passed "),"Analysis performed; no further action required.",
IF(AND($AH625="Fail",$L625="1 - Failed "),"Analysis performed; no further action required.",
IF(AND($AH625="Pass",$L625="2 - Limited In Use "),"Analysis performed; no further action required.",
IF(AND($AH625="Fail",$L625="3 - Adjusted "),"Analysis performed; no further action required.",
"Unit fails analysis; TSM determination required."))))))</f>
        <v/>
      </c>
      <c r="AJ625" s="58"/>
    </row>
    <row r="626" customFormat="false" ht="15" hidden="false" customHeight="false" outlineLevel="0" collapsed="false">
      <c r="A626" s="56"/>
      <c r="E626" s="57" t="str">
        <f aca="false">IF(AND($F626="",$G626=""),"",IF($G626="",$F626,HYPERLINK($G626,$F626)))</f>
        <v/>
      </c>
      <c r="H626" s="1" t="str">
        <f aca="false">IF($I626="","None Attached",IF(LEFT($I626,5)="https",HYPERLINK($I626,"Datasheet"),HYPERLINK(_xlfn.CONCAT("https://",$I626),"Datasheet")))</f>
        <v>None Attached</v>
      </c>
      <c r="M626" s="56"/>
      <c r="P626" s="58"/>
      <c r="Q626" s="1" t="n">
        <f aca="false">$M626-$N626</f>
        <v>0</v>
      </c>
      <c r="R626" s="56"/>
      <c r="T626" s="59" t="s">
        <v>15</v>
      </c>
      <c r="U626" s="1" t="n">
        <f aca="false">$S626-$R626</f>
        <v>0</v>
      </c>
      <c r="V626" s="1" t="n">
        <f aca="false">IF($T626="±",$Q626*2,$Q626)</f>
        <v>0</v>
      </c>
      <c r="W626" s="60" t="str">
        <f aca="false">IFERROR($U626/ABS($V626),"N/A")</f>
        <v>N/A</v>
      </c>
      <c r="X626" s="61" t="str">
        <f aca="false">IF(OR($W626="N/A",$R626="",$S626=""),"N/A",IF($W626&gt;=4,"Not Significant",IF($W626&gt;=2,"Semi-Significant","Significant")))</f>
        <v>N/A</v>
      </c>
      <c r="Z626" s="1" t="str">
        <f aca="false">IF($D626="Z540.1 w/data",0,"")</f>
        <v/>
      </c>
      <c r="AA626" s="1" t="e">
        <f aca="false">$Y626+$Q626+$Z626</f>
        <v>#VALUE!</v>
      </c>
      <c r="AB626" s="1" t="n">
        <f aca="false">$N626+$Q626</f>
        <v>0</v>
      </c>
      <c r="AC626" s="1" t="str">
        <f aca="false">IF($Y626="","",IF(AND($AA626&gt;=$R626,$AA626&lt;=$S626),"Pass","Fail"))</f>
        <v/>
      </c>
      <c r="AD626" s="1" t="str">
        <f aca="false">IF($Y626="","",IF($AA626&gt;$R626,"Pass","Fail"))</f>
        <v/>
      </c>
      <c r="AE626" s="1" t="str">
        <f aca="false">IF($Y626="","",IF($AA626&gt;=$R626,"Pass","Fail"))</f>
        <v/>
      </c>
      <c r="AF626" s="1" t="str">
        <f aca="false">IF($Y626="","",IF($AA626&lt;=$S626,"Pass","Fail"))</f>
        <v/>
      </c>
      <c r="AG626" s="1" t="str">
        <f aca="false">IF($Y626="","",IF($AA626&lt;$S626,"Pass","Fail"))</f>
        <v/>
      </c>
      <c r="AH626" s="23" t="str">
        <f aca="true">INDIRECT(CHOOSE(MATCH($T626,{"±","&gt;","≥","≤","&lt;"},0), "AC", "AD", "AE", "AF", "AG") &amp; ROW())</f>
        <v/>
      </c>
      <c r="AI626" s="56" t="str">
        <f aca="false">IF($X626="Not Significant","No Further Action Required",
IF($AH626="","",
IF(AND($AH626="Pass",$L626="0 - Passed "),"Analysis performed; no further action required.",
IF(AND($AH626="Fail",$L626="1 - Failed "),"Analysis performed; no further action required.",
IF(AND($AH626="Pass",$L626="2 - Limited In Use "),"Analysis performed; no further action required.",
IF(AND($AH626="Fail",$L626="3 - Adjusted "),"Analysis performed; no further action required.",
"Unit fails analysis; TSM determination required."))))))</f>
        <v/>
      </c>
      <c r="AJ626" s="58"/>
    </row>
    <row r="627" customFormat="false" ht="15" hidden="false" customHeight="false" outlineLevel="0" collapsed="false">
      <c r="A627" s="56"/>
      <c r="E627" s="57" t="str">
        <f aca="false">IF(AND($F627="",$G627=""),"",IF($G627="",$F627,HYPERLINK($G627,$F627)))</f>
        <v/>
      </c>
      <c r="H627" s="1" t="str">
        <f aca="false">IF($I627="","None Attached",IF(LEFT($I627,5)="https",HYPERLINK($I627,"Datasheet"),HYPERLINK(_xlfn.CONCAT("https://",$I627),"Datasheet")))</f>
        <v>None Attached</v>
      </c>
      <c r="M627" s="56"/>
      <c r="P627" s="58"/>
      <c r="Q627" s="1" t="n">
        <f aca="false">$M627-$N627</f>
        <v>0</v>
      </c>
      <c r="R627" s="56"/>
      <c r="T627" s="59" t="s">
        <v>15</v>
      </c>
      <c r="U627" s="1" t="n">
        <f aca="false">$S627-$R627</f>
        <v>0</v>
      </c>
      <c r="V627" s="1" t="n">
        <f aca="false">IF($T627="±",$Q627*2,$Q627)</f>
        <v>0</v>
      </c>
      <c r="W627" s="60" t="str">
        <f aca="false">IFERROR($U627/ABS($V627),"N/A")</f>
        <v>N/A</v>
      </c>
      <c r="X627" s="61" t="str">
        <f aca="false">IF(OR($W627="N/A",$R627="",$S627=""),"N/A",IF($W627&gt;=4,"Not Significant",IF($W627&gt;=2,"Semi-Significant","Significant")))</f>
        <v>N/A</v>
      </c>
      <c r="Z627" s="1" t="str">
        <f aca="false">IF($D627="Z540.1 w/data",0,"")</f>
        <v/>
      </c>
      <c r="AA627" s="1" t="e">
        <f aca="false">$Y627+$Q627+$Z627</f>
        <v>#VALUE!</v>
      </c>
      <c r="AB627" s="1" t="n">
        <f aca="false">$N627+$Q627</f>
        <v>0</v>
      </c>
      <c r="AC627" s="1" t="str">
        <f aca="false">IF($Y627="","",IF(AND($AA627&gt;=$R627,$AA627&lt;=$S627),"Pass","Fail"))</f>
        <v/>
      </c>
      <c r="AD627" s="1" t="str">
        <f aca="false">IF($Y627="","",IF($AA627&gt;$R627,"Pass","Fail"))</f>
        <v/>
      </c>
      <c r="AE627" s="1" t="str">
        <f aca="false">IF($Y627="","",IF($AA627&gt;=$R627,"Pass","Fail"))</f>
        <v/>
      </c>
      <c r="AF627" s="1" t="str">
        <f aca="false">IF($Y627="","",IF($AA627&lt;=$S627,"Pass","Fail"))</f>
        <v/>
      </c>
      <c r="AG627" s="1" t="str">
        <f aca="false">IF($Y627="","",IF($AA627&lt;$S627,"Pass","Fail"))</f>
        <v/>
      </c>
      <c r="AH627" s="23" t="str">
        <f aca="true">INDIRECT(CHOOSE(MATCH($T627,{"±","&gt;","≥","≤","&lt;"},0), "AC", "AD", "AE", "AF", "AG") &amp; ROW())</f>
        <v/>
      </c>
      <c r="AI627" s="56" t="str">
        <f aca="false">IF($X627="Not Significant","No Further Action Required",
IF($AH627="","",
IF(AND($AH627="Pass",$L627="0 - Passed "),"Analysis performed; no further action required.",
IF(AND($AH627="Fail",$L627="1 - Failed "),"Analysis performed; no further action required.",
IF(AND($AH627="Pass",$L627="2 - Limited In Use "),"Analysis performed; no further action required.",
IF(AND($AH627="Fail",$L627="3 - Adjusted "),"Analysis performed; no further action required.",
"Unit fails analysis; TSM determination required."))))))</f>
        <v/>
      </c>
      <c r="AJ627" s="58"/>
    </row>
    <row r="628" customFormat="false" ht="15" hidden="false" customHeight="false" outlineLevel="0" collapsed="false">
      <c r="A628" s="56"/>
      <c r="E628" s="57" t="str">
        <f aca="false">IF(AND($F628="",$G628=""),"",IF($G628="",$F628,HYPERLINK($G628,$F628)))</f>
        <v/>
      </c>
      <c r="H628" s="1" t="str">
        <f aca="false">IF($I628="","None Attached",IF(LEFT($I628,5)="https",HYPERLINK($I628,"Datasheet"),HYPERLINK(_xlfn.CONCAT("https://",$I628),"Datasheet")))</f>
        <v>None Attached</v>
      </c>
      <c r="M628" s="56"/>
      <c r="P628" s="58"/>
      <c r="Q628" s="1" t="n">
        <f aca="false">$M628-$N628</f>
        <v>0</v>
      </c>
      <c r="R628" s="56"/>
      <c r="T628" s="59" t="s">
        <v>15</v>
      </c>
      <c r="U628" s="1" t="n">
        <f aca="false">$S628-$R628</f>
        <v>0</v>
      </c>
      <c r="V628" s="1" t="n">
        <f aca="false">IF($T628="±",$Q628*2,$Q628)</f>
        <v>0</v>
      </c>
      <c r="W628" s="60" t="str">
        <f aca="false">IFERROR($U628/ABS($V628),"N/A")</f>
        <v>N/A</v>
      </c>
      <c r="X628" s="61" t="str">
        <f aca="false">IF(OR($W628="N/A",$R628="",$S628=""),"N/A",IF($W628&gt;=4,"Not Significant",IF($W628&gt;=2,"Semi-Significant","Significant")))</f>
        <v>N/A</v>
      </c>
      <c r="Z628" s="1" t="str">
        <f aca="false">IF($D628="Z540.1 w/data",0,"")</f>
        <v/>
      </c>
      <c r="AA628" s="1" t="e">
        <f aca="false">$Y628+$Q628+$Z628</f>
        <v>#VALUE!</v>
      </c>
      <c r="AB628" s="1" t="n">
        <f aca="false">$N628+$Q628</f>
        <v>0</v>
      </c>
      <c r="AC628" s="1" t="str">
        <f aca="false">IF($Y628="","",IF(AND($AA628&gt;=$R628,$AA628&lt;=$S628),"Pass","Fail"))</f>
        <v/>
      </c>
      <c r="AD628" s="1" t="str">
        <f aca="false">IF($Y628="","",IF($AA628&gt;$R628,"Pass","Fail"))</f>
        <v/>
      </c>
      <c r="AE628" s="1" t="str">
        <f aca="false">IF($Y628="","",IF($AA628&gt;=$R628,"Pass","Fail"))</f>
        <v/>
      </c>
      <c r="AF628" s="1" t="str">
        <f aca="false">IF($Y628="","",IF($AA628&lt;=$S628,"Pass","Fail"))</f>
        <v/>
      </c>
      <c r="AG628" s="1" t="str">
        <f aca="false">IF($Y628="","",IF($AA628&lt;$S628,"Pass","Fail"))</f>
        <v/>
      </c>
      <c r="AH628" s="23" t="str">
        <f aca="true">INDIRECT(CHOOSE(MATCH($T628,{"±","&gt;","≥","≤","&lt;"},0), "AC", "AD", "AE", "AF", "AG") &amp; ROW())</f>
        <v/>
      </c>
      <c r="AI628" s="56" t="str">
        <f aca="false">IF($X628="Not Significant","No Further Action Required",
IF($AH628="","",
IF(AND($AH628="Pass",$L628="0 - Passed "),"Analysis performed; no further action required.",
IF(AND($AH628="Fail",$L628="1 - Failed "),"Analysis performed; no further action required.",
IF(AND($AH628="Pass",$L628="2 - Limited In Use "),"Analysis performed; no further action required.",
IF(AND($AH628="Fail",$L628="3 - Adjusted "),"Analysis performed; no further action required.",
"Unit fails analysis; TSM determination required."))))))</f>
        <v/>
      </c>
      <c r="AJ628" s="58"/>
    </row>
    <row r="629" customFormat="false" ht="15" hidden="false" customHeight="false" outlineLevel="0" collapsed="false">
      <c r="A629" s="56"/>
      <c r="E629" s="57" t="str">
        <f aca="false">IF(AND($F629="",$G629=""),"",IF($G629="",$F629,HYPERLINK($G629,$F629)))</f>
        <v/>
      </c>
      <c r="H629" s="1" t="str">
        <f aca="false">IF($I629="","None Attached",IF(LEFT($I629,5)="https",HYPERLINK($I629,"Datasheet"),HYPERLINK(_xlfn.CONCAT("https://",$I629),"Datasheet")))</f>
        <v>None Attached</v>
      </c>
      <c r="M629" s="56"/>
      <c r="P629" s="58"/>
      <c r="Q629" s="1" t="n">
        <f aca="false">$M629-$N629</f>
        <v>0</v>
      </c>
      <c r="R629" s="56"/>
      <c r="T629" s="59" t="s">
        <v>15</v>
      </c>
      <c r="U629" s="1" t="n">
        <f aca="false">$S629-$R629</f>
        <v>0</v>
      </c>
      <c r="V629" s="1" t="n">
        <f aca="false">IF($T629="±",$Q629*2,$Q629)</f>
        <v>0</v>
      </c>
      <c r="W629" s="60" t="str">
        <f aca="false">IFERROR($U629/ABS($V629),"N/A")</f>
        <v>N/A</v>
      </c>
      <c r="X629" s="61" t="str">
        <f aca="false">IF(OR($W629="N/A",$R629="",$S629=""),"N/A",IF($W629&gt;=4,"Not Significant",IF($W629&gt;=2,"Semi-Significant","Significant")))</f>
        <v>N/A</v>
      </c>
      <c r="Z629" s="1" t="str">
        <f aca="false">IF($D629="Z540.1 w/data",0,"")</f>
        <v/>
      </c>
      <c r="AA629" s="1" t="e">
        <f aca="false">$Y629+$Q629+$Z629</f>
        <v>#VALUE!</v>
      </c>
      <c r="AB629" s="1" t="n">
        <f aca="false">$N629+$Q629</f>
        <v>0</v>
      </c>
      <c r="AC629" s="1" t="str">
        <f aca="false">IF($Y629="","",IF(AND($AA629&gt;=$R629,$AA629&lt;=$S629),"Pass","Fail"))</f>
        <v/>
      </c>
      <c r="AD629" s="1" t="str">
        <f aca="false">IF($Y629="","",IF($AA629&gt;$R629,"Pass","Fail"))</f>
        <v/>
      </c>
      <c r="AE629" s="1" t="str">
        <f aca="false">IF($Y629="","",IF($AA629&gt;=$R629,"Pass","Fail"))</f>
        <v/>
      </c>
      <c r="AF629" s="1" t="str">
        <f aca="false">IF($Y629="","",IF($AA629&lt;=$S629,"Pass","Fail"))</f>
        <v/>
      </c>
      <c r="AG629" s="1" t="str">
        <f aca="false">IF($Y629="","",IF($AA629&lt;$S629,"Pass","Fail"))</f>
        <v/>
      </c>
      <c r="AH629" s="23" t="str">
        <f aca="true">INDIRECT(CHOOSE(MATCH($T629,{"±","&gt;","≥","≤","&lt;"},0), "AC", "AD", "AE", "AF", "AG") &amp; ROW())</f>
        <v/>
      </c>
      <c r="AI629" s="56" t="str">
        <f aca="false">IF($X629="Not Significant","No Further Action Required",
IF($AH629="","",
IF(AND($AH629="Pass",$L629="0 - Passed "),"Analysis performed; no further action required.",
IF(AND($AH629="Fail",$L629="1 - Failed "),"Analysis performed; no further action required.",
IF(AND($AH629="Pass",$L629="2 - Limited In Use "),"Analysis performed; no further action required.",
IF(AND($AH629="Fail",$L629="3 - Adjusted "),"Analysis performed; no further action required.",
"Unit fails analysis; TSM determination required."))))))</f>
        <v/>
      </c>
      <c r="AJ629" s="58"/>
    </row>
    <row r="630" customFormat="false" ht="15" hidden="false" customHeight="false" outlineLevel="0" collapsed="false">
      <c r="A630" s="56"/>
      <c r="E630" s="57" t="str">
        <f aca="false">IF(AND($F630="",$G630=""),"",IF($G630="",$F630,HYPERLINK($G630,$F630)))</f>
        <v/>
      </c>
      <c r="H630" s="1" t="str">
        <f aca="false">IF($I630="","None Attached",IF(LEFT($I630,5)="https",HYPERLINK($I630,"Datasheet"),HYPERLINK(_xlfn.CONCAT("https://",$I630),"Datasheet")))</f>
        <v>None Attached</v>
      </c>
      <c r="M630" s="56"/>
      <c r="P630" s="58"/>
      <c r="Q630" s="1" t="n">
        <f aca="false">$M630-$N630</f>
        <v>0</v>
      </c>
      <c r="R630" s="56"/>
      <c r="T630" s="59" t="s">
        <v>15</v>
      </c>
      <c r="U630" s="1" t="n">
        <f aca="false">$S630-$R630</f>
        <v>0</v>
      </c>
      <c r="V630" s="1" t="n">
        <f aca="false">IF($T630="±",$Q630*2,$Q630)</f>
        <v>0</v>
      </c>
      <c r="W630" s="60" t="str">
        <f aca="false">IFERROR($U630/ABS($V630),"N/A")</f>
        <v>N/A</v>
      </c>
      <c r="X630" s="61" t="str">
        <f aca="false">IF(OR($W630="N/A",$R630="",$S630=""),"N/A",IF($W630&gt;=4,"Not Significant",IF($W630&gt;=2,"Semi-Significant","Significant")))</f>
        <v>N/A</v>
      </c>
      <c r="Z630" s="1" t="str">
        <f aca="false">IF($D630="Z540.1 w/data",0,"")</f>
        <v/>
      </c>
      <c r="AA630" s="1" t="e">
        <f aca="false">$Y630+$Q630+$Z630</f>
        <v>#VALUE!</v>
      </c>
      <c r="AB630" s="1" t="n">
        <f aca="false">$N630+$Q630</f>
        <v>0</v>
      </c>
      <c r="AC630" s="1" t="str">
        <f aca="false">IF($Y630="","",IF(AND($AA630&gt;=$R630,$AA630&lt;=$S630),"Pass","Fail"))</f>
        <v/>
      </c>
      <c r="AD630" s="1" t="str">
        <f aca="false">IF($Y630="","",IF($AA630&gt;$R630,"Pass","Fail"))</f>
        <v/>
      </c>
      <c r="AE630" s="1" t="str">
        <f aca="false">IF($Y630="","",IF($AA630&gt;=$R630,"Pass","Fail"))</f>
        <v/>
      </c>
      <c r="AF630" s="1" t="str">
        <f aca="false">IF($Y630="","",IF($AA630&lt;=$S630,"Pass","Fail"))</f>
        <v/>
      </c>
      <c r="AG630" s="1" t="str">
        <f aca="false">IF($Y630="","",IF($AA630&lt;$S630,"Pass","Fail"))</f>
        <v/>
      </c>
      <c r="AH630" s="23" t="str">
        <f aca="true">INDIRECT(CHOOSE(MATCH($T630,{"±","&gt;","≥","≤","&lt;"},0), "AC", "AD", "AE", "AF", "AG") &amp; ROW())</f>
        <v/>
      </c>
      <c r="AI630" s="56" t="str">
        <f aca="false">IF($X630="Not Significant","No Further Action Required",
IF($AH630="","",
IF(AND($AH630="Pass",$L630="0 - Passed "),"Analysis performed; no further action required.",
IF(AND($AH630="Fail",$L630="1 - Failed "),"Analysis performed; no further action required.",
IF(AND($AH630="Pass",$L630="2 - Limited In Use "),"Analysis performed; no further action required.",
IF(AND($AH630="Fail",$L630="3 - Adjusted "),"Analysis performed; no further action required.",
"Unit fails analysis; TSM determination required."))))))</f>
        <v/>
      </c>
      <c r="AJ630" s="58"/>
    </row>
    <row r="631" customFormat="false" ht="15" hidden="false" customHeight="false" outlineLevel="0" collapsed="false">
      <c r="A631" s="56"/>
      <c r="E631" s="57" t="str">
        <f aca="false">IF(AND($F631="",$G631=""),"",IF($G631="",$F631,HYPERLINK($G631,$F631)))</f>
        <v/>
      </c>
      <c r="H631" s="1" t="str">
        <f aca="false">IF($I631="","None Attached",IF(LEFT($I631,5)="https",HYPERLINK($I631,"Datasheet"),HYPERLINK(_xlfn.CONCAT("https://",$I631),"Datasheet")))</f>
        <v>None Attached</v>
      </c>
      <c r="M631" s="56"/>
      <c r="P631" s="58"/>
      <c r="Q631" s="1" t="n">
        <f aca="false">$M631-$N631</f>
        <v>0</v>
      </c>
      <c r="R631" s="56"/>
      <c r="T631" s="59" t="s">
        <v>15</v>
      </c>
      <c r="U631" s="1" t="n">
        <f aca="false">$S631-$R631</f>
        <v>0</v>
      </c>
      <c r="V631" s="1" t="n">
        <f aca="false">IF($T631="±",$Q631*2,$Q631)</f>
        <v>0</v>
      </c>
      <c r="W631" s="60" t="str">
        <f aca="false">IFERROR($U631/ABS($V631),"N/A")</f>
        <v>N/A</v>
      </c>
      <c r="X631" s="61" t="str">
        <f aca="false">IF(OR($W631="N/A",$R631="",$S631=""),"N/A",IF($W631&gt;=4,"Not Significant",IF($W631&gt;=2,"Semi-Significant","Significant")))</f>
        <v>N/A</v>
      </c>
      <c r="Z631" s="1" t="str">
        <f aca="false">IF($D631="Z540.1 w/data",0,"")</f>
        <v/>
      </c>
      <c r="AA631" s="1" t="e">
        <f aca="false">$Y631+$Q631+$Z631</f>
        <v>#VALUE!</v>
      </c>
      <c r="AB631" s="1" t="n">
        <f aca="false">$N631+$Q631</f>
        <v>0</v>
      </c>
      <c r="AC631" s="1" t="str">
        <f aca="false">IF($Y631="","",IF(AND($AA631&gt;=$R631,$AA631&lt;=$S631),"Pass","Fail"))</f>
        <v/>
      </c>
      <c r="AD631" s="1" t="str">
        <f aca="false">IF($Y631="","",IF($AA631&gt;$R631,"Pass","Fail"))</f>
        <v/>
      </c>
      <c r="AE631" s="1" t="str">
        <f aca="false">IF($Y631="","",IF($AA631&gt;=$R631,"Pass","Fail"))</f>
        <v/>
      </c>
      <c r="AF631" s="1" t="str">
        <f aca="false">IF($Y631="","",IF($AA631&lt;=$S631,"Pass","Fail"))</f>
        <v/>
      </c>
      <c r="AG631" s="1" t="str">
        <f aca="false">IF($Y631="","",IF($AA631&lt;$S631,"Pass","Fail"))</f>
        <v/>
      </c>
      <c r="AH631" s="23" t="str">
        <f aca="true">INDIRECT(CHOOSE(MATCH($T631,{"±","&gt;","≥","≤","&lt;"},0), "AC", "AD", "AE", "AF", "AG") &amp; ROW())</f>
        <v/>
      </c>
      <c r="AI631" s="56" t="str">
        <f aca="false">IF($X631="Not Significant","No Further Action Required",
IF($AH631="","",
IF(AND($AH631="Pass",$L631="0 - Passed "),"Analysis performed; no further action required.",
IF(AND($AH631="Fail",$L631="1 - Failed "),"Analysis performed; no further action required.",
IF(AND($AH631="Pass",$L631="2 - Limited In Use "),"Analysis performed; no further action required.",
IF(AND($AH631="Fail",$L631="3 - Adjusted "),"Analysis performed; no further action required.",
"Unit fails analysis; TSM determination required."))))))</f>
        <v/>
      </c>
      <c r="AJ631" s="58"/>
    </row>
    <row r="632" customFormat="false" ht="15" hidden="false" customHeight="false" outlineLevel="0" collapsed="false">
      <c r="A632" s="56"/>
      <c r="E632" s="57" t="str">
        <f aca="false">IF(AND($F632="",$G632=""),"",IF($G632="",$F632,HYPERLINK($G632,$F632)))</f>
        <v/>
      </c>
      <c r="H632" s="1" t="str">
        <f aca="false">IF($I632="","None Attached",IF(LEFT($I632,5)="https",HYPERLINK($I632,"Datasheet"),HYPERLINK(_xlfn.CONCAT("https://",$I632),"Datasheet")))</f>
        <v>None Attached</v>
      </c>
      <c r="M632" s="56"/>
      <c r="P632" s="58"/>
      <c r="Q632" s="1" t="n">
        <f aca="false">$M632-$N632</f>
        <v>0</v>
      </c>
      <c r="R632" s="56"/>
      <c r="T632" s="59" t="s">
        <v>15</v>
      </c>
      <c r="U632" s="1" t="n">
        <f aca="false">$S632-$R632</f>
        <v>0</v>
      </c>
      <c r="V632" s="1" t="n">
        <f aca="false">IF($T632="±",$Q632*2,$Q632)</f>
        <v>0</v>
      </c>
      <c r="W632" s="60" t="str">
        <f aca="false">IFERROR($U632/ABS($V632),"N/A")</f>
        <v>N/A</v>
      </c>
      <c r="X632" s="61" t="str">
        <f aca="false">IF(OR($W632="N/A",$R632="",$S632=""),"N/A",IF($W632&gt;=4,"Not Significant",IF($W632&gt;=2,"Semi-Significant","Significant")))</f>
        <v>N/A</v>
      </c>
      <c r="Z632" s="1" t="str">
        <f aca="false">IF($D632="Z540.1 w/data",0,"")</f>
        <v/>
      </c>
      <c r="AA632" s="1" t="e">
        <f aca="false">$Y632+$Q632+$Z632</f>
        <v>#VALUE!</v>
      </c>
      <c r="AB632" s="1" t="n">
        <f aca="false">$N632+$Q632</f>
        <v>0</v>
      </c>
      <c r="AC632" s="1" t="str">
        <f aca="false">IF($Y632="","",IF(AND($AA632&gt;=$R632,$AA632&lt;=$S632),"Pass","Fail"))</f>
        <v/>
      </c>
      <c r="AD632" s="1" t="str">
        <f aca="false">IF($Y632="","",IF($AA632&gt;$R632,"Pass","Fail"))</f>
        <v/>
      </c>
      <c r="AE632" s="1" t="str">
        <f aca="false">IF($Y632="","",IF($AA632&gt;=$R632,"Pass","Fail"))</f>
        <v/>
      </c>
      <c r="AF632" s="1" t="str">
        <f aca="false">IF($Y632="","",IF($AA632&lt;=$S632,"Pass","Fail"))</f>
        <v/>
      </c>
      <c r="AG632" s="1" t="str">
        <f aca="false">IF($Y632="","",IF($AA632&lt;$S632,"Pass","Fail"))</f>
        <v/>
      </c>
      <c r="AH632" s="23" t="str">
        <f aca="true">INDIRECT(CHOOSE(MATCH($T632,{"±","&gt;","≥","≤","&lt;"},0), "AC", "AD", "AE", "AF", "AG") &amp; ROW())</f>
        <v/>
      </c>
      <c r="AI632" s="56" t="str">
        <f aca="false">IF($X632="Not Significant","No Further Action Required",
IF($AH632="","",
IF(AND($AH632="Pass",$L632="0 - Passed "),"Analysis performed; no further action required.",
IF(AND($AH632="Fail",$L632="1 - Failed "),"Analysis performed; no further action required.",
IF(AND($AH632="Pass",$L632="2 - Limited In Use "),"Analysis performed; no further action required.",
IF(AND($AH632="Fail",$L632="3 - Adjusted "),"Analysis performed; no further action required.",
"Unit fails analysis; TSM determination required."))))))</f>
        <v/>
      </c>
      <c r="AJ632" s="58"/>
    </row>
    <row r="633" customFormat="false" ht="15" hidden="false" customHeight="false" outlineLevel="0" collapsed="false">
      <c r="A633" s="56"/>
      <c r="E633" s="57" t="str">
        <f aca="false">IF(AND($F633="",$G633=""),"",IF($G633="",$F633,HYPERLINK($G633,$F633)))</f>
        <v/>
      </c>
      <c r="H633" s="1" t="str">
        <f aca="false">IF($I633="","None Attached",IF(LEFT($I633,5)="https",HYPERLINK($I633,"Datasheet"),HYPERLINK(_xlfn.CONCAT("https://",$I633),"Datasheet")))</f>
        <v>None Attached</v>
      </c>
      <c r="M633" s="56"/>
      <c r="P633" s="58"/>
      <c r="Q633" s="1" t="n">
        <f aca="false">$M633-$N633</f>
        <v>0</v>
      </c>
      <c r="R633" s="56"/>
      <c r="T633" s="59" t="s">
        <v>15</v>
      </c>
      <c r="U633" s="1" t="n">
        <f aca="false">$S633-$R633</f>
        <v>0</v>
      </c>
      <c r="V633" s="1" t="n">
        <f aca="false">IF($T633="±",$Q633*2,$Q633)</f>
        <v>0</v>
      </c>
      <c r="W633" s="60" t="str">
        <f aca="false">IFERROR($U633/ABS($V633),"N/A")</f>
        <v>N/A</v>
      </c>
      <c r="X633" s="61" t="str">
        <f aca="false">IF(OR($W633="N/A",$R633="",$S633=""),"N/A",IF($W633&gt;=4,"Not Significant",IF($W633&gt;=2,"Semi-Significant","Significant")))</f>
        <v>N/A</v>
      </c>
      <c r="Z633" s="1" t="str">
        <f aca="false">IF($D633="Z540.1 w/data",0,"")</f>
        <v/>
      </c>
      <c r="AA633" s="1" t="e">
        <f aca="false">$Y633+$Q633+$Z633</f>
        <v>#VALUE!</v>
      </c>
      <c r="AB633" s="1" t="n">
        <f aca="false">$N633+$Q633</f>
        <v>0</v>
      </c>
      <c r="AC633" s="1" t="str">
        <f aca="false">IF($Y633="","",IF(AND($AA633&gt;=$R633,$AA633&lt;=$S633),"Pass","Fail"))</f>
        <v/>
      </c>
      <c r="AD633" s="1" t="str">
        <f aca="false">IF($Y633="","",IF($AA633&gt;$R633,"Pass","Fail"))</f>
        <v/>
      </c>
      <c r="AE633" s="1" t="str">
        <f aca="false">IF($Y633="","",IF($AA633&gt;=$R633,"Pass","Fail"))</f>
        <v/>
      </c>
      <c r="AF633" s="1" t="str">
        <f aca="false">IF($Y633="","",IF($AA633&lt;=$S633,"Pass","Fail"))</f>
        <v/>
      </c>
      <c r="AG633" s="1" t="str">
        <f aca="false">IF($Y633="","",IF($AA633&lt;$S633,"Pass","Fail"))</f>
        <v/>
      </c>
      <c r="AH633" s="23" t="str">
        <f aca="true">INDIRECT(CHOOSE(MATCH($T633,{"±","&gt;","≥","≤","&lt;"},0), "AC", "AD", "AE", "AF", "AG") &amp; ROW())</f>
        <v/>
      </c>
      <c r="AI633" s="56" t="str">
        <f aca="false">IF($X633="Not Significant","No Further Action Required",
IF($AH633="","",
IF(AND($AH633="Pass",$L633="0 - Passed "),"Analysis performed; no further action required.",
IF(AND($AH633="Fail",$L633="1 - Failed "),"Analysis performed; no further action required.",
IF(AND($AH633="Pass",$L633="2 - Limited In Use "),"Analysis performed; no further action required.",
IF(AND($AH633="Fail",$L633="3 - Adjusted "),"Analysis performed; no further action required.",
"Unit fails analysis; TSM determination required."))))))</f>
        <v/>
      </c>
      <c r="AJ633" s="58"/>
    </row>
    <row r="634" customFormat="false" ht="15" hidden="false" customHeight="false" outlineLevel="0" collapsed="false">
      <c r="A634" s="56"/>
      <c r="E634" s="57" t="str">
        <f aca="false">IF(AND($F634="",$G634=""),"",IF($G634="",$F634,HYPERLINK($G634,$F634)))</f>
        <v/>
      </c>
      <c r="H634" s="1" t="str">
        <f aca="false">IF($I634="","None Attached",IF(LEFT($I634,5)="https",HYPERLINK($I634,"Datasheet"),HYPERLINK(_xlfn.CONCAT("https://",$I634),"Datasheet")))</f>
        <v>None Attached</v>
      </c>
      <c r="M634" s="56"/>
      <c r="P634" s="58"/>
      <c r="Q634" s="1" t="n">
        <f aca="false">$M634-$N634</f>
        <v>0</v>
      </c>
      <c r="R634" s="56"/>
      <c r="T634" s="59" t="s">
        <v>15</v>
      </c>
      <c r="U634" s="1" t="n">
        <f aca="false">$S634-$R634</f>
        <v>0</v>
      </c>
      <c r="V634" s="1" t="n">
        <f aca="false">IF($T634="±",$Q634*2,$Q634)</f>
        <v>0</v>
      </c>
      <c r="W634" s="60" t="str">
        <f aca="false">IFERROR($U634/ABS($V634),"N/A")</f>
        <v>N/A</v>
      </c>
      <c r="X634" s="61" t="str">
        <f aca="false">IF(OR($W634="N/A",$R634="",$S634=""),"N/A",IF($W634&gt;=4,"Not Significant",IF($W634&gt;=2,"Semi-Significant","Significant")))</f>
        <v>N/A</v>
      </c>
      <c r="Z634" s="1" t="str">
        <f aca="false">IF($D634="Z540.1 w/data",0,"")</f>
        <v/>
      </c>
      <c r="AA634" s="1" t="e">
        <f aca="false">$Y634+$Q634+$Z634</f>
        <v>#VALUE!</v>
      </c>
      <c r="AB634" s="1" t="n">
        <f aca="false">$N634+$Q634</f>
        <v>0</v>
      </c>
      <c r="AC634" s="1" t="str">
        <f aca="false">IF($Y634="","",IF(AND($AA634&gt;=$R634,$AA634&lt;=$S634),"Pass","Fail"))</f>
        <v/>
      </c>
      <c r="AD634" s="1" t="str">
        <f aca="false">IF($Y634="","",IF($AA634&gt;$R634,"Pass","Fail"))</f>
        <v/>
      </c>
      <c r="AE634" s="1" t="str">
        <f aca="false">IF($Y634="","",IF($AA634&gt;=$R634,"Pass","Fail"))</f>
        <v/>
      </c>
      <c r="AF634" s="1" t="str">
        <f aca="false">IF($Y634="","",IF($AA634&lt;=$S634,"Pass","Fail"))</f>
        <v/>
      </c>
      <c r="AG634" s="1" t="str">
        <f aca="false">IF($Y634="","",IF($AA634&lt;$S634,"Pass","Fail"))</f>
        <v/>
      </c>
      <c r="AH634" s="23" t="str">
        <f aca="true">INDIRECT(CHOOSE(MATCH($T634,{"±","&gt;","≥","≤","&lt;"},0), "AC", "AD", "AE", "AF", "AG") &amp; ROW())</f>
        <v/>
      </c>
      <c r="AI634" s="56" t="str">
        <f aca="false">IF($X634="Not Significant","No Further Action Required",
IF($AH634="","",
IF(AND($AH634="Pass",$L634="0 - Passed "),"Analysis performed; no further action required.",
IF(AND($AH634="Fail",$L634="1 - Failed "),"Analysis performed; no further action required.",
IF(AND($AH634="Pass",$L634="2 - Limited In Use "),"Analysis performed; no further action required.",
IF(AND($AH634="Fail",$L634="3 - Adjusted "),"Analysis performed; no further action required.",
"Unit fails analysis; TSM determination required."))))))</f>
        <v/>
      </c>
      <c r="AJ634" s="58"/>
    </row>
    <row r="635" customFormat="false" ht="15" hidden="false" customHeight="false" outlineLevel="0" collapsed="false">
      <c r="A635" s="56"/>
      <c r="E635" s="57" t="str">
        <f aca="false">IF(AND($F635="",$G635=""),"",IF($G635="",$F635,HYPERLINK($G635,$F635)))</f>
        <v/>
      </c>
      <c r="H635" s="1" t="str">
        <f aca="false">IF($I635="","None Attached",IF(LEFT($I635,5)="https",HYPERLINK($I635,"Datasheet"),HYPERLINK(_xlfn.CONCAT("https://",$I635),"Datasheet")))</f>
        <v>None Attached</v>
      </c>
      <c r="M635" s="56"/>
      <c r="P635" s="58"/>
      <c r="Q635" s="1" t="n">
        <f aca="false">$M635-$N635</f>
        <v>0</v>
      </c>
      <c r="R635" s="56"/>
      <c r="T635" s="59" t="s">
        <v>15</v>
      </c>
      <c r="U635" s="1" t="n">
        <f aca="false">$S635-$R635</f>
        <v>0</v>
      </c>
      <c r="V635" s="1" t="n">
        <f aca="false">IF($T635="±",$Q635*2,$Q635)</f>
        <v>0</v>
      </c>
      <c r="W635" s="60" t="str">
        <f aca="false">IFERROR($U635/ABS($V635),"N/A")</f>
        <v>N/A</v>
      </c>
      <c r="X635" s="61" t="str">
        <f aca="false">IF(OR($W635="N/A",$R635="",$S635=""),"N/A",IF($W635&gt;=4,"Not Significant",IF($W635&gt;=2,"Semi-Significant","Significant")))</f>
        <v>N/A</v>
      </c>
      <c r="Z635" s="1" t="str">
        <f aca="false">IF($D635="Z540.1 w/data",0,"")</f>
        <v/>
      </c>
      <c r="AA635" s="1" t="e">
        <f aca="false">$Y635+$Q635+$Z635</f>
        <v>#VALUE!</v>
      </c>
      <c r="AB635" s="1" t="n">
        <f aca="false">$N635+$Q635</f>
        <v>0</v>
      </c>
      <c r="AC635" s="1" t="str">
        <f aca="false">IF($Y635="","",IF(AND($AA635&gt;=$R635,$AA635&lt;=$S635),"Pass","Fail"))</f>
        <v/>
      </c>
      <c r="AD635" s="1" t="str">
        <f aca="false">IF($Y635="","",IF($AA635&gt;$R635,"Pass","Fail"))</f>
        <v/>
      </c>
      <c r="AE635" s="1" t="str">
        <f aca="false">IF($Y635="","",IF($AA635&gt;=$R635,"Pass","Fail"))</f>
        <v/>
      </c>
      <c r="AF635" s="1" t="str">
        <f aca="false">IF($Y635="","",IF($AA635&lt;=$S635,"Pass","Fail"))</f>
        <v/>
      </c>
      <c r="AG635" s="1" t="str">
        <f aca="false">IF($Y635="","",IF($AA635&lt;$S635,"Pass","Fail"))</f>
        <v/>
      </c>
      <c r="AH635" s="23" t="str">
        <f aca="true">INDIRECT(CHOOSE(MATCH($T635,{"±","&gt;","≥","≤","&lt;"},0), "AC", "AD", "AE", "AF", "AG") &amp; ROW())</f>
        <v/>
      </c>
      <c r="AI635" s="56" t="str">
        <f aca="false">IF($X635="Not Significant","No Further Action Required",
IF($AH635="","",
IF(AND($AH635="Pass",$L635="0 - Passed "),"Analysis performed; no further action required.",
IF(AND($AH635="Fail",$L635="1 - Failed "),"Analysis performed; no further action required.",
IF(AND($AH635="Pass",$L635="2 - Limited In Use "),"Analysis performed; no further action required.",
IF(AND($AH635="Fail",$L635="3 - Adjusted "),"Analysis performed; no further action required.",
"Unit fails analysis; TSM determination required."))))))</f>
        <v/>
      </c>
      <c r="AJ635" s="58"/>
    </row>
    <row r="636" customFormat="false" ht="15" hidden="false" customHeight="false" outlineLevel="0" collapsed="false">
      <c r="A636" s="56"/>
      <c r="E636" s="57" t="str">
        <f aca="false">IF(AND($F636="",$G636=""),"",IF($G636="",$F636,HYPERLINK($G636,$F636)))</f>
        <v/>
      </c>
      <c r="H636" s="1" t="str">
        <f aca="false">IF($I636="","None Attached",IF(LEFT($I636,5)="https",HYPERLINK($I636,"Datasheet"),HYPERLINK(_xlfn.CONCAT("https://",$I636),"Datasheet")))</f>
        <v>None Attached</v>
      </c>
      <c r="M636" s="56"/>
      <c r="P636" s="58"/>
      <c r="Q636" s="1" t="n">
        <f aca="false">$M636-$N636</f>
        <v>0</v>
      </c>
      <c r="R636" s="56"/>
      <c r="T636" s="59" t="s">
        <v>15</v>
      </c>
      <c r="U636" s="1" t="n">
        <f aca="false">$S636-$R636</f>
        <v>0</v>
      </c>
      <c r="V636" s="1" t="n">
        <f aca="false">IF($T636="±",$Q636*2,$Q636)</f>
        <v>0</v>
      </c>
      <c r="W636" s="60" t="str">
        <f aca="false">IFERROR($U636/ABS($V636),"N/A")</f>
        <v>N/A</v>
      </c>
      <c r="X636" s="61" t="str">
        <f aca="false">IF(OR($W636="N/A",$R636="",$S636=""),"N/A",IF($W636&gt;=4,"Not Significant",IF($W636&gt;=2,"Semi-Significant","Significant")))</f>
        <v>N/A</v>
      </c>
      <c r="Z636" s="1" t="str">
        <f aca="false">IF($D636="Z540.1 w/data",0,"")</f>
        <v/>
      </c>
      <c r="AA636" s="1" t="e">
        <f aca="false">$Y636+$Q636+$Z636</f>
        <v>#VALUE!</v>
      </c>
      <c r="AB636" s="1" t="n">
        <f aca="false">$N636+$Q636</f>
        <v>0</v>
      </c>
      <c r="AC636" s="1" t="str">
        <f aca="false">IF($Y636="","",IF(AND($AA636&gt;=$R636,$AA636&lt;=$S636),"Pass","Fail"))</f>
        <v/>
      </c>
      <c r="AD636" s="1" t="str">
        <f aca="false">IF($Y636="","",IF($AA636&gt;$R636,"Pass","Fail"))</f>
        <v/>
      </c>
      <c r="AE636" s="1" t="str">
        <f aca="false">IF($Y636="","",IF($AA636&gt;=$R636,"Pass","Fail"))</f>
        <v/>
      </c>
      <c r="AF636" s="1" t="str">
        <f aca="false">IF($Y636="","",IF($AA636&lt;=$S636,"Pass","Fail"))</f>
        <v/>
      </c>
      <c r="AG636" s="1" t="str">
        <f aca="false">IF($Y636="","",IF($AA636&lt;$S636,"Pass","Fail"))</f>
        <v/>
      </c>
      <c r="AH636" s="23" t="str">
        <f aca="true">INDIRECT(CHOOSE(MATCH($T636,{"±","&gt;","≥","≤","&lt;"},0), "AC", "AD", "AE", "AF", "AG") &amp; ROW())</f>
        <v/>
      </c>
      <c r="AI636" s="56" t="str">
        <f aca="false">IF($X636="Not Significant","No Further Action Required",
IF($AH636="","",
IF(AND($AH636="Pass",$L636="0 - Passed "),"Analysis performed; no further action required.",
IF(AND($AH636="Fail",$L636="1 - Failed "),"Analysis performed; no further action required.",
IF(AND($AH636="Pass",$L636="2 - Limited In Use "),"Analysis performed; no further action required.",
IF(AND($AH636="Fail",$L636="3 - Adjusted "),"Analysis performed; no further action required.",
"Unit fails analysis; TSM determination required."))))))</f>
        <v/>
      </c>
      <c r="AJ636" s="58"/>
    </row>
    <row r="637" customFormat="false" ht="15" hidden="false" customHeight="false" outlineLevel="0" collapsed="false">
      <c r="A637" s="56"/>
      <c r="E637" s="57" t="str">
        <f aca="false">IF(AND($F637="",$G637=""),"",IF($G637="",$F637,HYPERLINK($G637,$F637)))</f>
        <v/>
      </c>
      <c r="H637" s="1" t="str">
        <f aca="false">IF($I637="","None Attached",IF(LEFT($I637,5)="https",HYPERLINK($I637,"Datasheet"),HYPERLINK(_xlfn.CONCAT("https://",$I637),"Datasheet")))</f>
        <v>None Attached</v>
      </c>
      <c r="M637" s="56"/>
      <c r="P637" s="58"/>
      <c r="Q637" s="1" t="n">
        <f aca="false">$M637-$N637</f>
        <v>0</v>
      </c>
      <c r="R637" s="56"/>
      <c r="T637" s="59" t="s">
        <v>15</v>
      </c>
      <c r="U637" s="1" t="n">
        <f aca="false">$S637-$R637</f>
        <v>0</v>
      </c>
      <c r="V637" s="1" t="n">
        <f aca="false">IF($T637="±",$Q637*2,$Q637)</f>
        <v>0</v>
      </c>
      <c r="W637" s="60" t="str">
        <f aca="false">IFERROR($U637/ABS($V637),"N/A")</f>
        <v>N/A</v>
      </c>
      <c r="X637" s="61" t="str">
        <f aca="false">IF(OR($W637="N/A",$R637="",$S637=""),"N/A",IF($W637&gt;=4,"Not Significant",IF($W637&gt;=2,"Semi-Significant","Significant")))</f>
        <v>N/A</v>
      </c>
      <c r="Z637" s="1" t="str">
        <f aca="false">IF($D637="Z540.1 w/data",0,"")</f>
        <v/>
      </c>
      <c r="AA637" s="1" t="e">
        <f aca="false">$Y637+$Q637+$Z637</f>
        <v>#VALUE!</v>
      </c>
      <c r="AB637" s="1" t="n">
        <f aca="false">$N637+$Q637</f>
        <v>0</v>
      </c>
      <c r="AC637" s="1" t="str">
        <f aca="false">IF($Y637="","",IF(AND($AA637&gt;=$R637,$AA637&lt;=$S637),"Pass","Fail"))</f>
        <v/>
      </c>
      <c r="AD637" s="1" t="str">
        <f aca="false">IF($Y637="","",IF($AA637&gt;$R637,"Pass","Fail"))</f>
        <v/>
      </c>
      <c r="AE637" s="1" t="str">
        <f aca="false">IF($Y637="","",IF($AA637&gt;=$R637,"Pass","Fail"))</f>
        <v/>
      </c>
      <c r="AF637" s="1" t="str">
        <f aca="false">IF($Y637="","",IF($AA637&lt;=$S637,"Pass","Fail"))</f>
        <v/>
      </c>
      <c r="AG637" s="1" t="str">
        <f aca="false">IF($Y637="","",IF($AA637&lt;$S637,"Pass","Fail"))</f>
        <v/>
      </c>
      <c r="AH637" s="23" t="str">
        <f aca="true">INDIRECT(CHOOSE(MATCH($T637,{"±","&gt;","≥","≤","&lt;"},0), "AC", "AD", "AE", "AF", "AG") &amp; ROW())</f>
        <v/>
      </c>
      <c r="AI637" s="56" t="str">
        <f aca="false">IF($X637="Not Significant","No Further Action Required",
IF($AH637="","",
IF(AND($AH637="Pass",$L637="0 - Passed "),"Analysis performed; no further action required.",
IF(AND($AH637="Fail",$L637="1 - Failed "),"Analysis performed; no further action required.",
IF(AND($AH637="Pass",$L637="2 - Limited In Use "),"Analysis performed; no further action required.",
IF(AND($AH637="Fail",$L637="3 - Adjusted "),"Analysis performed; no further action required.",
"Unit fails analysis; TSM determination required."))))))</f>
        <v/>
      </c>
      <c r="AJ637" s="58"/>
    </row>
    <row r="638" customFormat="false" ht="15" hidden="false" customHeight="false" outlineLevel="0" collapsed="false">
      <c r="A638" s="56"/>
      <c r="E638" s="57" t="str">
        <f aca="false">IF(AND($F638="",$G638=""),"",IF($G638="",$F638,HYPERLINK($G638,$F638)))</f>
        <v/>
      </c>
      <c r="H638" s="1" t="str">
        <f aca="false">IF($I638="","None Attached",IF(LEFT($I638,5)="https",HYPERLINK($I638,"Datasheet"),HYPERLINK(_xlfn.CONCAT("https://",$I638),"Datasheet")))</f>
        <v>None Attached</v>
      </c>
      <c r="M638" s="56"/>
      <c r="P638" s="58"/>
      <c r="Q638" s="1" t="n">
        <f aca="false">$M638-$N638</f>
        <v>0</v>
      </c>
      <c r="R638" s="56"/>
      <c r="T638" s="59" t="s">
        <v>15</v>
      </c>
      <c r="U638" s="1" t="n">
        <f aca="false">$S638-$R638</f>
        <v>0</v>
      </c>
      <c r="V638" s="1" t="n">
        <f aca="false">IF($T638="±",$Q638*2,$Q638)</f>
        <v>0</v>
      </c>
      <c r="W638" s="60" t="str">
        <f aca="false">IFERROR($U638/ABS($V638),"N/A")</f>
        <v>N/A</v>
      </c>
      <c r="X638" s="61" t="str">
        <f aca="false">IF(OR($W638="N/A",$R638="",$S638=""),"N/A",IF($W638&gt;=4,"Not Significant",IF($W638&gt;=2,"Semi-Significant","Significant")))</f>
        <v>N/A</v>
      </c>
      <c r="Z638" s="1" t="str">
        <f aca="false">IF($D638="Z540.1 w/data",0,"")</f>
        <v/>
      </c>
      <c r="AA638" s="1" t="e">
        <f aca="false">$Y638+$Q638+$Z638</f>
        <v>#VALUE!</v>
      </c>
      <c r="AB638" s="1" t="n">
        <f aca="false">$N638+$Q638</f>
        <v>0</v>
      </c>
      <c r="AC638" s="1" t="str">
        <f aca="false">IF($Y638="","",IF(AND($AA638&gt;=$R638,$AA638&lt;=$S638),"Pass","Fail"))</f>
        <v/>
      </c>
      <c r="AD638" s="1" t="str">
        <f aca="false">IF($Y638="","",IF($AA638&gt;$R638,"Pass","Fail"))</f>
        <v/>
      </c>
      <c r="AE638" s="1" t="str">
        <f aca="false">IF($Y638="","",IF($AA638&gt;=$R638,"Pass","Fail"))</f>
        <v/>
      </c>
      <c r="AF638" s="1" t="str">
        <f aca="false">IF($Y638="","",IF($AA638&lt;=$S638,"Pass","Fail"))</f>
        <v/>
      </c>
      <c r="AG638" s="1" t="str">
        <f aca="false">IF($Y638="","",IF($AA638&lt;$S638,"Pass","Fail"))</f>
        <v/>
      </c>
      <c r="AH638" s="23" t="str">
        <f aca="true">INDIRECT(CHOOSE(MATCH($T638,{"±","&gt;","≥","≤","&lt;"},0), "AC", "AD", "AE", "AF", "AG") &amp; ROW())</f>
        <v/>
      </c>
      <c r="AI638" s="56" t="str">
        <f aca="false">IF($X638="Not Significant","No Further Action Required",
IF($AH638="","",
IF(AND($AH638="Pass",$L638="0 - Passed "),"Analysis performed; no further action required.",
IF(AND($AH638="Fail",$L638="1 - Failed "),"Analysis performed; no further action required.",
IF(AND($AH638="Pass",$L638="2 - Limited In Use "),"Analysis performed; no further action required.",
IF(AND($AH638="Fail",$L638="3 - Adjusted "),"Analysis performed; no further action required.",
"Unit fails analysis; TSM determination required."))))))</f>
        <v/>
      </c>
      <c r="AJ638" s="58"/>
    </row>
    <row r="639" customFormat="false" ht="15" hidden="false" customHeight="false" outlineLevel="0" collapsed="false">
      <c r="A639" s="56"/>
      <c r="E639" s="57" t="str">
        <f aca="false">IF(AND($F639="",$G639=""),"",IF($G639="",$F639,HYPERLINK($G639,$F639)))</f>
        <v/>
      </c>
      <c r="H639" s="1" t="str">
        <f aca="false">IF($I639="","None Attached",IF(LEFT($I639,5)="https",HYPERLINK($I639,"Datasheet"),HYPERLINK(_xlfn.CONCAT("https://",$I639),"Datasheet")))</f>
        <v>None Attached</v>
      </c>
      <c r="M639" s="56"/>
      <c r="P639" s="58"/>
      <c r="Q639" s="1" t="n">
        <f aca="false">$M639-$N639</f>
        <v>0</v>
      </c>
      <c r="R639" s="56"/>
      <c r="T639" s="59" t="s">
        <v>15</v>
      </c>
      <c r="U639" s="1" t="n">
        <f aca="false">$S639-$R639</f>
        <v>0</v>
      </c>
      <c r="V639" s="1" t="n">
        <f aca="false">IF($T639="±",$Q639*2,$Q639)</f>
        <v>0</v>
      </c>
      <c r="W639" s="60" t="str">
        <f aca="false">IFERROR($U639/ABS($V639),"N/A")</f>
        <v>N/A</v>
      </c>
      <c r="X639" s="61" t="str">
        <f aca="false">IF(OR($W639="N/A",$R639="",$S639=""),"N/A",IF($W639&gt;=4,"Not Significant",IF($W639&gt;=2,"Semi-Significant","Significant")))</f>
        <v>N/A</v>
      </c>
      <c r="Z639" s="1" t="str">
        <f aca="false">IF($D639="Z540.1 w/data",0,"")</f>
        <v/>
      </c>
      <c r="AA639" s="1" t="e">
        <f aca="false">$Y639+$Q639+$Z639</f>
        <v>#VALUE!</v>
      </c>
      <c r="AB639" s="1" t="n">
        <f aca="false">$N639+$Q639</f>
        <v>0</v>
      </c>
      <c r="AC639" s="1" t="str">
        <f aca="false">IF($Y639="","",IF(AND($AA639&gt;=$R639,$AA639&lt;=$S639),"Pass","Fail"))</f>
        <v/>
      </c>
      <c r="AD639" s="1" t="str">
        <f aca="false">IF($Y639="","",IF($AA639&gt;$R639,"Pass","Fail"))</f>
        <v/>
      </c>
      <c r="AE639" s="1" t="str">
        <f aca="false">IF($Y639="","",IF($AA639&gt;=$R639,"Pass","Fail"))</f>
        <v/>
      </c>
      <c r="AF639" s="1" t="str">
        <f aca="false">IF($Y639="","",IF($AA639&lt;=$S639,"Pass","Fail"))</f>
        <v/>
      </c>
      <c r="AG639" s="1" t="str">
        <f aca="false">IF($Y639="","",IF($AA639&lt;$S639,"Pass","Fail"))</f>
        <v/>
      </c>
      <c r="AH639" s="23" t="str">
        <f aca="true">INDIRECT(CHOOSE(MATCH($T639,{"±","&gt;","≥","≤","&lt;"},0), "AC", "AD", "AE", "AF", "AG") &amp; ROW())</f>
        <v/>
      </c>
      <c r="AI639" s="56" t="str">
        <f aca="false">IF($X639="Not Significant","No Further Action Required",
IF($AH639="","",
IF(AND($AH639="Pass",$L639="0 - Passed "),"Analysis performed; no further action required.",
IF(AND($AH639="Fail",$L639="1 - Failed "),"Analysis performed; no further action required.",
IF(AND($AH639="Pass",$L639="2 - Limited In Use "),"Analysis performed; no further action required.",
IF(AND($AH639="Fail",$L639="3 - Adjusted "),"Analysis performed; no further action required.",
"Unit fails analysis; TSM determination required."))))))</f>
        <v/>
      </c>
      <c r="AJ639" s="58"/>
    </row>
    <row r="640" customFormat="false" ht="15" hidden="false" customHeight="false" outlineLevel="0" collapsed="false">
      <c r="A640" s="56"/>
      <c r="E640" s="57" t="str">
        <f aca="false">IF(AND($F640="",$G640=""),"",IF($G640="",$F640,HYPERLINK($G640,$F640)))</f>
        <v/>
      </c>
      <c r="H640" s="1" t="str">
        <f aca="false">IF($I640="","None Attached",IF(LEFT($I640,5)="https",HYPERLINK($I640,"Datasheet"),HYPERLINK(_xlfn.CONCAT("https://",$I640),"Datasheet")))</f>
        <v>None Attached</v>
      </c>
      <c r="M640" s="56"/>
      <c r="P640" s="58"/>
      <c r="Q640" s="1" t="n">
        <f aca="false">$M640-$N640</f>
        <v>0</v>
      </c>
      <c r="R640" s="56"/>
      <c r="T640" s="59" t="s">
        <v>15</v>
      </c>
      <c r="U640" s="1" t="n">
        <f aca="false">$S640-$R640</f>
        <v>0</v>
      </c>
      <c r="V640" s="1" t="n">
        <f aca="false">IF($T640="±",$Q640*2,$Q640)</f>
        <v>0</v>
      </c>
      <c r="W640" s="60" t="str">
        <f aca="false">IFERROR($U640/ABS($V640),"N/A")</f>
        <v>N/A</v>
      </c>
      <c r="X640" s="61" t="str">
        <f aca="false">IF(OR($W640="N/A",$R640="",$S640=""),"N/A",IF($W640&gt;=4,"Not Significant",IF($W640&gt;=2,"Semi-Significant","Significant")))</f>
        <v>N/A</v>
      </c>
      <c r="Z640" s="1" t="str">
        <f aca="false">IF($D640="Z540.1 w/data",0,"")</f>
        <v/>
      </c>
      <c r="AA640" s="1" t="e">
        <f aca="false">$Y640+$Q640+$Z640</f>
        <v>#VALUE!</v>
      </c>
      <c r="AB640" s="1" t="n">
        <f aca="false">$N640+$Q640</f>
        <v>0</v>
      </c>
      <c r="AC640" s="1" t="str">
        <f aca="false">IF($Y640="","",IF(AND($AA640&gt;=$R640,$AA640&lt;=$S640),"Pass","Fail"))</f>
        <v/>
      </c>
      <c r="AD640" s="1" t="str">
        <f aca="false">IF($Y640="","",IF($AA640&gt;$R640,"Pass","Fail"))</f>
        <v/>
      </c>
      <c r="AE640" s="1" t="str">
        <f aca="false">IF($Y640="","",IF($AA640&gt;=$R640,"Pass","Fail"))</f>
        <v/>
      </c>
      <c r="AF640" s="1" t="str">
        <f aca="false">IF($Y640="","",IF($AA640&lt;=$S640,"Pass","Fail"))</f>
        <v/>
      </c>
      <c r="AG640" s="1" t="str">
        <f aca="false">IF($Y640="","",IF($AA640&lt;$S640,"Pass","Fail"))</f>
        <v/>
      </c>
      <c r="AH640" s="23" t="str">
        <f aca="true">INDIRECT(CHOOSE(MATCH($T640,{"±","&gt;","≥","≤","&lt;"},0), "AC", "AD", "AE", "AF", "AG") &amp; ROW())</f>
        <v/>
      </c>
      <c r="AI640" s="56" t="str">
        <f aca="false">IF($X640="Not Significant","No Further Action Required",
IF($AH640="","",
IF(AND($AH640="Pass",$L640="0 - Passed "),"Analysis performed; no further action required.",
IF(AND($AH640="Fail",$L640="1 - Failed "),"Analysis performed; no further action required.",
IF(AND($AH640="Pass",$L640="2 - Limited In Use "),"Analysis performed; no further action required.",
IF(AND($AH640="Fail",$L640="3 - Adjusted "),"Analysis performed; no further action required.",
"Unit fails analysis; TSM determination required."))))))</f>
        <v/>
      </c>
      <c r="AJ640" s="58"/>
    </row>
    <row r="641" customFormat="false" ht="15" hidden="false" customHeight="false" outlineLevel="0" collapsed="false">
      <c r="A641" s="56"/>
      <c r="E641" s="57" t="str">
        <f aca="false">IF(AND($F641="",$G641=""),"",IF($G641="",$F641,HYPERLINK($G641,$F641)))</f>
        <v/>
      </c>
      <c r="H641" s="1" t="str">
        <f aca="false">IF($I641="","None Attached",IF(LEFT($I641,5)="https",HYPERLINK($I641,"Datasheet"),HYPERLINK(_xlfn.CONCAT("https://",$I641),"Datasheet")))</f>
        <v>None Attached</v>
      </c>
      <c r="M641" s="56"/>
      <c r="P641" s="58"/>
      <c r="Q641" s="1" t="n">
        <f aca="false">$M641-$N641</f>
        <v>0</v>
      </c>
      <c r="R641" s="56"/>
      <c r="T641" s="59" t="s">
        <v>15</v>
      </c>
      <c r="U641" s="1" t="n">
        <f aca="false">$S641-$R641</f>
        <v>0</v>
      </c>
      <c r="V641" s="1" t="n">
        <f aca="false">IF($T641="±",$Q641*2,$Q641)</f>
        <v>0</v>
      </c>
      <c r="W641" s="60" t="str">
        <f aca="false">IFERROR($U641/ABS($V641),"N/A")</f>
        <v>N/A</v>
      </c>
      <c r="X641" s="61" t="str">
        <f aca="false">IF(OR($W641="N/A",$R641="",$S641=""),"N/A",IF($W641&gt;=4,"Not Significant",IF($W641&gt;=2,"Semi-Significant","Significant")))</f>
        <v>N/A</v>
      </c>
      <c r="Z641" s="1" t="str">
        <f aca="false">IF($D641="Z540.1 w/data",0,"")</f>
        <v/>
      </c>
      <c r="AA641" s="1" t="e">
        <f aca="false">$Y641+$Q641+$Z641</f>
        <v>#VALUE!</v>
      </c>
      <c r="AB641" s="1" t="n">
        <f aca="false">$N641+$Q641</f>
        <v>0</v>
      </c>
      <c r="AC641" s="1" t="str">
        <f aca="false">IF($Y641="","",IF(AND($AA641&gt;=$R641,$AA641&lt;=$S641),"Pass","Fail"))</f>
        <v/>
      </c>
      <c r="AD641" s="1" t="str">
        <f aca="false">IF($Y641="","",IF($AA641&gt;$R641,"Pass","Fail"))</f>
        <v/>
      </c>
      <c r="AE641" s="1" t="str">
        <f aca="false">IF($Y641="","",IF($AA641&gt;=$R641,"Pass","Fail"))</f>
        <v/>
      </c>
      <c r="AF641" s="1" t="str">
        <f aca="false">IF($Y641="","",IF($AA641&lt;=$S641,"Pass","Fail"))</f>
        <v/>
      </c>
      <c r="AG641" s="1" t="str">
        <f aca="false">IF($Y641="","",IF($AA641&lt;$S641,"Pass","Fail"))</f>
        <v/>
      </c>
      <c r="AH641" s="23" t="str">
        <f aca="true">INDIRECT(CHOOSE(MATCH($T641,{"±","&gt;","≥","≤","&lt;"},0), "AC", "AD", "AE", "AF", "AG") &amp; ROW())</f>
        <v/>
      </c>
      <c r="AI641" s="56" t="str">
        <f aca="false">IF($X641="Not Significant","No Further Action Required",
IF($AH641="","",
IF(AND($AH641="Pass",$L641="0 - Passed "),"Analysis performed; no further action required.",
IF(AND($AH641="Fail",$L641="1 - Failed "),"Analysis performed; no further action required.",
IF(AND($AH641="Pass",$L641="2 - Limited In Use "),"Analysis performed; no further action required.",
IF(AND($AH641="Fail",$L641="3 - Adjusted "),"Analysis performed; no further action required.",
"Unit fails analysis; TSM determination required."))))))</f>
        <v/>
      </c>
      <c r="AJ641" s="58"/>
    </row>
    <row r="642" customFormat="false" ht="15" hidden="false" customHeight="false" outlineLevel="0" collapsed="false">
      <c r="A642" s="56"/>
      <c r="E642" s="57" t="str">
        <f aca="false">IF(AND($F642="",$G642=""),"",IF($G642="",$F642,HYPERLINK($G642,$F642)))</f>
        <v/>
      </c>
      <c r="H642" s="1" t="str">
        <f aca="false">IF($I642="","None Attached",IF(LEFT($I642,5)="https",HYPERLINK($I642,"Datasheet"),HYPERLINK(_xlfn.CONCAT("https://",$I642),"Datasheet")))</f>
        <v>None Attached</v>
      </c>
      <c r="M642" s="56"/>
      <c r="P642" s="58"/>
      <c r="Q642" s="1" t="n">
        <f aca="false">$M642-$N642</f>
        <v>0</v>
      </c>
      <c r="R642" s="56"/>
      <c r="T642" s="59" t="s">
        <v>15</v>
      </c>
      <c r="U642" s="1" t="n">
        <f aca="false">$S642-$R642</f>
        <v>0</v>
      </c>
      <c r="V642" s="1" t="n">
        <f aca="false">IF($T642="±",$Q642*2,$Q642)</f>
        <v>0</v>
      </c>
      <c r="W642" s="60" t="str">
        <f aca="false">IFERROR($U642/ABS($V642),"N/A")</f>
        <v>N/A</v>
      </c>
      <c r="X642" s="61" t="str">
        <f aca="false">IF(OR($W642="N/A",$R642="",$S642=""),"N/A",IF($W642&gt;=4,"Not Significant",IF($W642&gt;=2,"Semi-Significant","Significant")))</f>
        <v>N/A</v>
      </c>
      <c r="Z642" s="1" t="str">
        <f aca="false">IF($D642="Z540.1 w/data",0,"")</f>
        <v/>
      </c>
      <c r="AA642" s="1" t="e">
        <f aca="false">$Y642+$Q642+$Z642</f>
        <v>#VALUE!</v>
      </c>
      <c r="AB642" s="1" t="n">
        <f aca="false">$N642+$Q642</f>
        <v>0</v>
      </c>
      <c r="AC642" s="1" t="str">
        <f aca="false">IF($Y642="","",IF(AND($AA642&gt;=$R642,$AA642&lt;=$S642),"Pass","Fail"))</f>
        <v/>
      </c>
      <c r="AD642" s="1" t="str">
        <f aca="false">IF($Y642="","",IF($AA642&gt;$R642,"Pass","Fail"))</f>
        <v/>
      </c>
      <c r="AE642" s="1" t="str">
        <f aca="false">IF($Y642="","",IF($AA642&gt;=$R642,"Pass","Fail"))</f>
        <v/>
      </c>
      <c r="AF642" s="1" t="str">
        <f aca="false">IF($Y642="","",IF($AA642&lt;=$S642,"Pass","Fail"))</f>
        <v/>
      </c>
      <c r="AG642" s="1" t="str">
        <f aca="false">IF($Y642="","",IF($AA642&lt;$S642,"Pass","Fail"))</f>
        <v/>
      </c>
      <c r="AH642" s="23" t="str">
        <f aca="true">INDIRECT(CHOOSE(MATCH($T642,{"±","&gt;","≥","≤","&lt;"},0), "AC", "AD", "AE", "AF", "AG") &amp; ROW())</f>
        <v/>
      </c>
      <c r="AI642" s="56" t="str">
        <f aca="false">IF($X642="Not Significant","No Further Action Required",
IF($AH642="","",
IF(AND($AH642="Pass",$L642="0 - Passed "),"Analysis performed; no further action required.",
IF(AND($AH642="Fail",$L642="1 - Failed "),"Analysis performed; no further action required.",
IF(AND($AH642="Pass",$L642="2 - Limited In Use "),"Analysis performed; no further action required.",
IF(AND($AH642="Fail",$L642="3 - Adjusted "),"Analysis performed; no further action required.",
"Unit fails analysis; TSM determination required."))))))</f>
        <v/>
      </c>
      <c r="AJ642" s="58"/>
    </row>
    <row r="643" customFormat="false" ht="15" hidden="false" customHeight="false" outlineLevel="0" collapsed="false">
      <c r="A643" s="56"/>
      <c r="E643" s="57" t="str">
        <f aca="false">IF(AND($F643="",$G643=""),"",IF($G643="",$F643,HYPERLINK($G643,$F643)))</f>
        <v/>
      </c>
      <c r="H643" s="1" t="str">
        <f aca="false">IF($I643="","None Attached",IF(LEFT($I643,5)="https",HYPERLINK($I643,"Datasheet"),HYPERLINK(_xlfn.CONCAT("https://",$I643),"Datasheet")))</f>
        <v>None Attached</v>
      </c>
      <c r="M643" s="56"/>
      <c r="P643" s="58"/>
      <c r="Q643" s="1" t="n">
        <f aca="false">$M643-$N643</f>
        <v>0</v>
      </c>
      <c r="R643" s="56"/>
      <c r="T643" s="59" t="s">
        <v>15</v>
      </c>
      <c r="U643" s="1" t="n">
        <f aca="false">$S643-$R643</f>
        <v>0</v>
      </c>
      <c r="V643" s="1" t="n">
        <f aca="false">IF($T643="±",$Q643*2,$Q643)</f>
        <v>0</v>
      </c>
      <c r="W643" s="60" t="str">
        <f aca="false">IFERROR($U643/ABS($V643),"N/A")</f>
        <v>N/A</v>
      </c>
      <c r="X643" s="61" t="str">
        <f aca="false">IF(OR($W643="N/A",$R643="",$S643=""),"N/A",IF($W643&gt;=4,"Not Significant",IF($W643&gt;=2,"Semi-Significant","Significant")))</f>
        <v>N/A</v>
      </c>
      <c r="Z643" s="1" t="str">
        <f aca="false">IF($D643="Z540.1 w/data",0,"")</f>
        <v/>
      </c>
      <c r="AA643" s="1" t="e">
        <f aca="false">$Y643+$Q643+$Z643</f>
        <v>#VALUE!</v>
      </c>
      <c r="AB643" s="1" t="n">
        <f aca="false">$N643+$Q643</f>
        <v>0</v>
      </c>
      <c r="AC643" s="1" t="str">
        <f aca="false">IF($Y643="","",IF(AND($AA643&gt;=$R643,$AA643&lt;=$S643),"Pass","Fail"))</f>
        <v/>
      </c>
      <c r="AD643" s="1" t="str">
        <f aca="false">IF($Y643="","",IF($AA643&gt;$R643,"Pass","Fail"))</f>
        <v/>
      </c>
      <c r="AE643" s="1" t="str">
        <f aca="false">IF($Y643="","",IF($AA643&gt;=$R643,"Pass","Fail"))</f>
        <v/>
      </c>
      <c r="AF643" s="1" t="str">
        <f aca="false">IF($Y643="","",IF($AA643&lt;=$S643,"Pass","Fail"))</f>
        <v/>
      </c>
      <c r="AG643" s="1" t="str">
        <f aca="false">IF($Y643="","",IF($AA643&lt;$S643,"Pass","Fail"))</f>
        <v/>
      </c>
      <c r="AH643" s="23" t="str">
        <f aca="true">INDIRECT(CHOOSE(MATCH($T643,{"±","&gt;","≥","≤","&lt;"},0), "AC", "AD", "AE", "AF", "AG") &amp; ROW())</f>
        <v/>
      </c>
      <c r="AI643" s="56" t="str">
        <f aca="false">IF($X643="Not Significant","No Further Action Required",
IF($AH643="","",
IF(AND($AH643="Pass",$L643="0 - Passed "),"Analysis performed; no further action required.",
IF(AND($AH643="Fail",$L643="1 - Failed "),"Analysis performed; no further action required.",
IF(AND($AH643="Pass",$L643="2 - Limited In Use "),"Analysis performed; no further action required.",
IF(AND($AH643="Fail",$L643="3 - Adjusted "),"Analysis performed; no further action required.",
"Unit fails analysis; TSM determination required."))))))</f>
        <v/>
      </c>
      <c r="AJ643" s="58"/>
    </row>
    <row r="644" customFormat="false" ht="15" hidden="false" customHeight="false" outlineLevel="0" collapsed="false">
      <c r="A644" s="56"/>
      <c r="E644" s="57" t="str">
        <f aca="false">IF(AND($F644="",$G644=""),"",IF($G644="",$F644,HYPERLINK($G644,$F644)))</f>
        <v/>
      </c>
      <c r="H644" s="1" t="str">
        <f aca="false">IF($I644="","None Attached",IF(LEFT($I644,5)="https",HYPERLINK($I644,"Datasheet"),HYPERLINK(_xlfn.CONCAT("https://",$I644),"Datasheet")))</f>
        <v>None Attached</v>
      </c>
      <c r="M644" s="56"/>
      <c r="P644" s="58"/>
      <c r="Q644" s="1" t="n">
        <f aca="false">$M644-$N644</f>
        <v>0</v>
      </c>
      <c r="R644" s="56"/>
      <c r="T644" s="59" t="s">
        <v>15</v>
      </c>
      <c r="U644" s="1" t="n">
        <f aca="false">$S644-$R644</f>
        <v>0</v>
      </c>
      <c r="V644" s="1" t="n">
        <f aca="false">IF($T644="±",$Q644*2,$Q644)</f>
        <v>0</v>
      </c>
      <c r="W644" s="60" t="str">
        <f aca="false">IFERROR($U644/ABS($V644),"N/A")</f>
        <v>N/A</v>
      </c>
      <c r="X644" s="61" t="str">
        <f aca="false">IF(OR($W644="N/A",$R644="",$S644=""),"N/A",IF($W644&gt;=4,"Not Significant",IF($W644&gt;=2,"Semi-Significant","Significant")))</f>
        <v>N/A</v>
      </c>
      <c r="Z644" s="1" t="str">
        <f aca="false">IF($D644="Z540.1 w/data",0,"")</f>
        <v/>
      </c>
      <c r="AA644" s="1" t="e">
        <f aca="false">$Y644+$Q644+$Z644</f>
        <v>#VALUE!</v>
      </c>
      <c r="AB644" s="1" t="n">
        <f aca="false">$N644+$Q644</f>
        <v>0</v>
      </c>
      <c r="AC644" s="1" t="str">
        <f aca="false">IF($Y644="","",IF(AND($AA644&gt;=$R644,$AA644&lt;=$S644),"Pass","Fail"))</f>
        <v/>
      </c>
      <c r="AD644" s="1" t="str">
        <f aca="false">IF($Y644="","",IF($AA644&gt;$R644,"Pass","Fail"))</f>
        <v/>
      </c>
      <c r="AE644" s="1" t="str">
        <f aca="false">IF($Y644="","",IF($AA644&gt;=$R644,"Pass","Fail"))</f>
        <v/>
      </c>
      <c r="AF644" s="1" t="str">
        <f aca="false">IF($Y644="","",IF($AA644&lt;=$S644,"Pass","Fail"))</f>
        <v/>
      </c>
      <c r="AG644" s="1" t="str">
        <f aca="false">IF($Y644="","",IF($AA644&lt;$S644,"Pass","Fail"))</f>
        <v/>
      </c>
      <c r="AH644" s="23" t="str">
        <f aca="true">INDIRECT(CHOOSE(MATCH($T644,{"±","&gt;","≥","≤","&lt;"},0), "AC", "AD", "AE", "AF", "AG") &amp; ROW())</f>
        <v/>
      </c>
      <c r="AI644" s="56" t="str">
        <f aca="false">IF($X644="Not Significant","No Further Action Required",
IF($AH644="","",
IF(AND($AH644="Pass",$L644="0 - Passed "),"Analysis performed; no further action required.",
IF(AND($AH644="Fail",$L644="1 - Failed "),"Analysis performed; no further action required.",
IF(AND($AH644="Pass",$L644="2 - Limited In Use "),"Analysis performed; no further action required.",
IF(AND($AH644="Fail",$L644="3 - Adjusted "),"Analysis performed; no further action required.",
"Unit fails analysis; TSM determination required."))))))</f>
        <v/>
      </c>
      <c r="AJ644" s="58"/>
    </row>
    <row r="645" customFormat="false" ht="15" hidden="false" customHeight="false" outlineLevel="0" collapsed="false">
      <c r="A645" s="56"/>
      <c r="E645" s="57" t="str">
        <f aca="false">IF(AND($F645="",$G645=""),"",IF($G645="",$F645,HYPERLINK($G645,$F645)))</f>
        <v/>
      </c>
      <c r="H645" s="1" t="str">
        <f aca="false">IF($I645="","None Attached",IF(LEFT($I645,5)="https",HYPERLINK($I645,"Datasheet"),HYPERLINK(_xlfn.CONCAT("https://",$I645),"Datasheet")))</f>
        <v>None Attached</v>
      </c>
      <c r="M645" s="56"/>
      <c r="P645" s="58"/>
      <c r="Q645" s="1" t="n">
        <f aca="false">$M645-$N645</f>
        <v>0</v>
      </c>
      <c r="R645" s="56"/>
      <c r="T645" s="59" t="s">
        <v>15</v>
      </c>
      <c r="U645" s="1" t="n">
        <f aca="false">$S645-$R645</f>
        <v>0</v>
      </c>
      <c r="V645" s="1" t="n">
        <f aca="false">IF($T645="±",$Q645*2,$Q645)</f>
        <v>0</v>
      </c>
      <c r="W645" s="60" t="str">
        <f aca="false">IFERROR($U645/ABS($V645),"N/A")</f>
        <v>N/A</v>
      </c>
      <c r="X645" s="61" t="str">
        <f aca="false">IF(OR($W645="N/A",$R645="",$S645=""),"N/A",IF($W645&gt;=4,"Not Significant",IF($W645&gt;=2,"Semi-Significant","Significant")))</f>
        <v>N/A</v>
      </c>
      <c r="Z645" s="1" t="str">
        <f aca="false">IF($D645="Z540.1 w/data",0,"")</f>
        <v/>
      </c>
      <c r="AA645" s="1" t="e">
        <f aca="false">$Y645+$Q645+$Z645</f>
        <v>#VALUE!</v>
      </c>
      <c r="AB645" s="1" t="n">
        <f aca="false">$N645+$Q645</f>
        <v>0</v>
      </c>
      <c r="AC645" s="1" t="str">
        <f aca="false">IF($Y645="","",IF(AND($AA645&gt;=$R645,$AA645&lt;=$S645),"Pass","Fail"))</f>
        <v/>
      </c>
      <c r="AD645" s="1" t="str">
        <f aca="false">IF($Y645="","",IF($AA645&gt;$R645,"Pass","Fail"))</f>
        <v/>
      </c>
      <c r="AE645" s="1" t="str">
        <f aca="false">IF($Y645="","",IF($AA645&gt;=$R645,"Pass","Fail"))</f>
        <v/>
      </c>
      <c r="AF645" s="1" t="str">
        <f aca="false">IF($Y645="","",IF($AA645&lt;=$S645,"Pass","Fail"))</f>
        <v/>
      </c>
      <c r="AG645" s="1" t="str">
        <f aca="false">IF($Y645="","",IF($AA645&lt;$S645,"Pass","Fail"))</f>
        <v/>
      </c>
      <c r="AH645" s="23" t="str">
        <f aca="true">INDIRECT(CHOOSE(MATCH($T645,{"±","&gt;","≥","≤","&lt;"},0), "AC", "AD", "AE", "AF", "AG") &amp; ROW())</f>
        <v/>
      </c>
      <c r="AI645" s="56" t="str">
        <f aca="false">IF($X645="Not Significant","No Further Action Required",
IF($AH645="","",
IF(AND($AH645="Pass",$L645="0 - Passed "),"Analysis performed; no further action required.",
IF(AND($AH645="Fail",$L645="1 - Failed "),"Analysis performed; no further action required.",
IF(AND($AH645="Pass",$L645="2 - Limited In Use "),"Analysis performed; no further action required.",
IF(AND($AH645="Fail",$L645="3 - Adjusted "),"Analysis performed; no further action required.",
"Unit fails analysis; TSM determination required."))))))</f>
        <v/>
      </c>
      <c r="AJ645" s="58"/>
    </row>
    <row r="646" customFormat="false" ht="15" hidden="false" customHeight="false" outlineLevel="0" collapsed="false">
      <c r="A646" s="56"/>
      <c r="E646" s="57" t="str">
        <f aca="false">IF(AND($F646="",$G646=""),"",IF($G646="",$F646,HYPERLINK($G646,$F646)))</f>
        <v/>
      </c>
      <c r="H646" s="1" t="str">
        <f aca="false">IF($I646="","None Attached",IF(LEFT($I646,5)="https",HYPERLINK($I646,"Datasheet"),HYPERLINK(_xlfn.CONCAT("https://",$I646),"Datasheet")))</f>
        <v>None Attached</v>
      </c>
      <c r="M646" s="56"/>
      <c r="P646" s="58"/>
      <c r="Q646" s="1" t="n">
        <f aca="false">$M646-$N646</f>
        <v>0</v>
      </c>
      <c r="R646" s="56"/>
      <c r="T646" s="59" t="s">
        <v>15</v>
      </c>
      <c r="U646" s="1" t="n">
        <f aca="false">$S646-$R646</f>
        <v>0</v>
      </c>
      <c r="V646" s="1" t="n">
        <f aca="false">IF($T646="±",$Q646*2,$Q646)</f>
        <v>0</v>
      </c>
      <c r="W646" s="60" t="str">
        <f aca="false">IFERROR($U646/ABS($V646),"N/A")</f>
        <v>N/A</v>
      </c>
      <c r="X646" s="61" t="str">
        <f aca="false">IF(OR($W646="N/A",$R646="",$S646=""),"N/A",IF($W646&gt;=4,"Not Significant",IF($W646&gt;=2,"Semi-Significant","Significant")))</f>
        <v>N/A</v>
      </c>
      <c r="Z646" s="1" t="str">
        <f aca="false">IF($D646="Z540.1 w/data",0,"")</f>
        <v/>
      </c>
      <c r="AA646" s="1" t="e">
        <f aca="false">$Y646+$Q646+$Z646</f>
        <v>#VALUE!</v>
      </c>
      <c r="AB646" s="1" t="n">
        <f aca="false">$N646+$Q646</f>
        <v>0</v>
      </c>
      <c r="AC646" s="1" t="str">
        <f aca="false">IF($Y646="","",IF(AND($AA646&gt;=$R646,$AA646&lt;=$S646),"Pass","Fail"))</f>
        <v/>
      </c>
      <c r="AD646" s="1" t="str">
        <f aca="false">IF($Y646="","",IF($AA646&gt;$R646,"Pass","Fail"))</f>
        <v/>
      </c>
      <c r="AE646" s="1" t="str">
        <f aca="false">IF($Y646="","",IF($AA646&gt;=$R646,"Pass","Fail"))</f>
        <v/>
      </c>
      <c r="AF646" s="1" t="str">
        <f aca="false">IF($Y646="","",IF($AA646&lt;=$S646,"Pass","Fail"))</f>
        <v/>
      </c>
      <c r="AG646" s="1" t="str">
        <f aca="false">IF($Y646="","",IF($AA646&lt;$S646,"Pass","Fail"))</f>
        <v/>
      </c>
      <c r="AH646" s="23" t="str">
        <f aca="true">INDIRECT(CHOOSE(MATCH($T646,{"±","&gt;","≥","≤","&lt;"},0), "AC", "AD", "AE", "AF", "AG") &amp; ROW())</f>
        <v/>
      </c>
      <c r="AI646" s="56" t="str">
        <f aca="false">IF($X646="Not Significant","No Further Action Required",
IF($AH646="","",
IF(AND($AH646="Pass",$L646="0 - Passed "),"Analysis performed; no further action required.",
IF(AND($AH646="Fail",$L646="1 - Failed "),"Analysis performed; no further action required.",
IF(AND($AH646="Pass",$L646="2 - Limited In Use "),"Analysis performed; no further action required.",
IF(AND($AH646="Fail",$L646="3 - Adjusted "),"Analysis performed; no further action required.",
"Unit fails analysis; TSM determination required."))))))</f>
        <v/>
      </c>
      <c r="AJ646" s="58"/>
    </row>
    <row r="647" customFormat="false" ht="15" hidden="false" customHeight="false" outlineLevel="0" collapsed="false">
      <c r="A647" s="56"/>
      <c r="E647" s="57" t="str">
        <f aca="false">IF(AND($F647="",$G647=""),"",IF($G647="",$F647,HYPERLINK($G647,$F647)))</f>
        <v/>
      </c>
      <c r="H647" s="1" t="str">
        <f aca="false">IF($I647="","None Attached",IF(LEFT($I647,5)="https",HYPERLINK($I647,"Datasheet"),HYPERLINK(_xlfn.CONCAT("https://",$I647),"Datasheet")))</f>
        <v>None Attached</v>
      </c>
      <c r="M647" s="56"/>
      <c r="P647" s="58"/>
      <c r="Q647" s="1" t="n">
        <f aca="false">$M647-$N647</f>
        <v>0</v>
      </c>
      <c r="R647" s="56"/>
      <c r="T647" s="59" t="s">
        <v>15</v>
      </c>
      <c r="U647" s="1" t="n">
        <f aca="false">$S647-$R647</f>
        <v>0</v>
      </c>
      <c r="V647" s="1" t="n">
        <f aca="false">IF($T647="±",$Q647*2,$Q647)</f>
        <v>0</v>
      </c>
      <c r="W647" s="60" t="str">
        <f aca="false">IFERROR($U647/ABS($V647),"N/A")</f>
        <v>N/A</v>
      </c>
      <c r="X647" s="61" t="str">
        <f aca="false">IF(OR($W647="N/A",$R647="",$S647=""),"N/A",IF($W647&gt;=4,"Not Significant",IF($W647&gt;=2,"Semi-Significant","Significant")))</f>
        <v>N/A</v>
      </c>
      <c r="Z647" s="1" t="str">
        <f aca="false">IF($D647="Z540.1 w/data",0,"")</f>
        <v/>
      </c>
      <c r="AA647" s="1" t="e">
        <f aca="false">$Y647+$Q647+$Z647</f>
        <v>#VALUE!</v>
      </c>
      <c r="AB647" s="1" t="n">
        <f aca="false">$N647+$Q647</f>
        <v>0</v>
      </c>
      <c r="AC647" s="1" t="str">
        <f aca="false">IF($Y647="","",IF(AND($AA647&gt;=$R647,$AA647&lt;=$S647),"Pass","Fail"))</f>
        <v/>
      </c>
      <c r="AD647" s="1" t="str">
        <f aca="false">IF($Y647="","",IF($AA647&gt;$R647,"Pass","Fail"))</f>
        <v/>
      </c>
      <c r="AE647" s="1" t="str">
        <f aca="false">IF($Y647="","",IF($AA647&gt;=$R647,"Pass","Fail"))</f>
        <v/>
      </c>
      <c r="AF647" s="1" t="str">
        <f aca="false">IF($Y647="","",IF($AA647&lt;=$S647,"Pass","Fail"))</f>
        <v/>
      </c>
      <c r="AG647" s="1" t="str">
        <f aca="false">IF($Y647="","",IF($AA647&lt;$S647,"Pass","Fail"))</f>
        <v/>
      </c>
      <c r="AH647" s="23" t="str">
        <f aca="true">INDIRECT(CHOOSE(MATCH($T647,{"±","&gt;","≥","≤","&lt;"},0), "AC", "AD", "AE", "AF", "AG") &amp; ROW())</f>
        <v/>
      </c>
      <c r="AI647" s="56" t="str">
        <f aca="false">IF($X647="Not Significant","No Further Action Required",
IF($AH647="","",
IF(AND($AH647="Pass",$L647="0 - Passed "),"Analysis performed; no further action required.",
IF(AND($AH647="Fail",$L647="1 - Failed "),"Analysis performed; no further action required.",
IF(AND($AH647="Pass",$L647="2 - Limited In Use "),"Analysis performed; no further action required.",
IF(AND($AH647="Fail",$L647="3 - Adjusted "),"Analysis performed; no further action required.",
"Unit fails analysis; TSM determination required."))))))</f>
        <v/>
      </c>
      <c r="AJ647" s="58"/>
    </row>
    <row r="648" customFormat="false" ht="15" hidden="false" customHeight="false" outlineLevel="0" collapsed="false">
      <c r="A648" s="56"/>
      <c r="E648" s="57" t="str">
        <f aca="false">IF(AND($F648="",$G648=""),"",IF($G648="",$F648,HYPERLINK($G648,$F648)))</f>
        <v/>
      </c>
      <c r="H648" s="1" t="str">
        <f aca="false">IF($I648="","None Attached",IF(LEFT($I648,5)="https",HYPERLINK($I648,"Datasheet"),HYPERLINK(_xlfn.CONCAT("https://",$I648),"Datasheet")))</f>
        <v>None Attached</v>
      </c>
      <c r="M648" s="56"/>
      <c r="P648" s="58"/>
      <c r="Q648" s="1" t="n">
        <f aca="false">$M648-$N648</f>
        <v>0</v>
      </c>
      <c r="R648" s="56"/>
      <c r="T648" s="59" t="s">
        <v>15</v>
      </c>
      <c r="U648" s="1" t="n">
        <f aca="false">$S648-$R648</f>
        <v>0</v>
      </c>
      <c r="V648" s="1" t="n">
        <f aca="false">IF($T648="±",$Q648*2,$Q648)</f>
        <v>0</v>
      </c>
      <c r="W648" s="60" t="str">
        <f aca="false">IFERROR($U648/ABS($V648),"N/A")</f>
        <v>N/A</v>
      </c>
      <c r="X648" s="61" t="str">
        <f aca="false">IF(OR($W648="N/A",$R648="",$S648=""),"N/A",IF($W648&gt;=4,"Not Significant",IF($W648&gt;=2,"Semi-Significant","Significant")))</f>
        <v>N/A</v>
      </c>
      <c r="Z648" s="1" t="str">
        <f aca="false">IF($D648="Z540.1 w/data",0,"")</f>
        <v/>
      </c>
      <c r="AA648" s="1" t="e">
        <f aca="false">$Y648+$Q648+$Z648</f>
        <v>#VALUE!</v>
      </c>
      <c r="AB648" s="1" t="n">
        <f aca="false">$N648+$Q648</f>
        <v>0</v>
      </c>
      <c r="AC648" s="1" t="str">
        <f aca="false">IF($Y648="","",IF(AND($AA648&gt;=$R648,$AA648&lt;=$S648),"Pass","Fail"))</f>
        <v/>
      </c>
      <c r="AD648" s="1" t="str">
        <f aca="false">IF($Y648="","",IF($AA648&gt;$R648,"Pass","Fail"))</f>
        <v/>
      </c>
      <c r="AE648" s="1" t="str">
        <f aca="false">IF($Y648="","",IF($AA648&gt;=$R648,"Pass","Fail"))</f>
        <v/>
      </c>
      <c r="AF648" s="1" t="str">
        <f aca="false">IF($Y648="","",IF($AA648&lt;=$S648,"Pass","Fail"))</f>
        <v/>
      </c>
      <c r="AG648" s="1" t="str">
        <f aca="false">IF($Y648="","",IF($AA648&lt;$S648,"Pass","Fail"))</f>
        <v/>
      </c>
      <c r="AH648" s="23" t="str">
        <f aca="true">INDIRECT(CHOOSE(MATCH($T648,{"±","&gt;","≥","≤","&lt;"},0), "AC", "AD", "AE", "AF", "AG") &amp; ROW())</f>
        <v/>
      </c>
      <c r="AI648" s="56" t="str">
        <f aca="false">IF($X648="Not Significant","No Further Action Required",
IF($AH648="","",
IF(AND($AH648="Pass",$L648="0 - Passed "),"Analysis performed; no further action required.",
IF(AND($AH648="Fail",$L648="1 - Failed "),"Analysis performed; no further action required.",
IF(AND($AH648="Pass",$L648="2 - Limited In Use "),"Analysis performed; no further action required.",
IF(AND($AH648="Fail",$L648="3 - Adjusted "),"Analysis performed; no further action required.",
"Unit fails analysis; TSM determination required."))))))</f>
        <v/>
      </c>
      <c r="AJ648" s="58"/>
    </row>
    <row r="649" customFormat="false" ht="15" hidden="false" customHeight="false" outlineLevel="0" collapsed="false">
      <c r="A649" s="56"/>
      <c r="E649" s="57" t="str">
        <f aca="false">IF(AND($F649="",$G649=""),"",IF($G649="",$F649,HYPERLINK($G649,$F649)))</f>
        <v/>
      </c>
      <c r="H649" s="1" t="str">
        <f aca="false">IF($I649="","None Attached",IF(LEFT($I649,5)="https",HYPERLINK($I649,"Datasheet"),HYPERLINK(_xlfn.CONCAT("https://",$I649),"Datasheet")))</f>
        <v>None Attached</v>
      </c>
      <c r="M649" s="56"/>
      <c r="P649" s="58"/>
      <c r="Q649" s="1" t="n">
        <f aca="false">$M649-$N649</f>
        <v>0</v>
      </c>
      <c r="R649" s="56"/>
      <c r="T649" s="59" t="s">
        <v>15</v>
      </c>
      <c r="U649" s="1" t="n">
        <f aca="false">$S649-$R649</f>
        <v>0</v>
      </c>
      <c r="V649" s="1" t="n">
        <f aca="false">IF($T649="±",$Q649*2,$Q649)</f>
        <v>0</v>
      </c>
      <c r="W649" s="60" t="str">
        <f aca="false">IFERROR($U649/ABS($V649),"N/A")</f>
        <v>N/A</v>
      </c>
      <c r="X649" s="61" t="str">
        <f aca="false">IF(OR($W649="N/A",$R649="",$S649=""),"N/A",IF($W649&gt;=4,"Not Significant",IF($W649&gt;=2,"Semi-Significant","Significant")))</f>
        <v>N/A</v>
      </c>
      <c r="Z649" s="1" t="str">
        <f aca="false">IF($D649="Z540.1 w/data",0,"")</f>
        <v/>
      </c>
      <c r="AA649" s="1" t="e">
        <f aca="false">$Y649+$Q649+$Z649</f>
        <v>#VALUE!</v>
      </c>
      <c r="AB649" s="1" t="n">
        <f aca="false">$N649+$Q649</f>
        <v>0</v>
      </c>
      <c r="AC649" s="1" t="str">
        <f aca="false">IF($Y649="","",IF(AND($AA649&gt;=$R649,$AA649&lt;=$S649),"Pass","Fail"))</f>
        <v/>
      </c>
      <c r="AD649" s="1" t="str">
        <f aca="false">IF($Y649="","",IF($AA649&gt;$R649,"Pass","Fail"))</f>
        <v/>
      </c>
      <c r="AE649" s="1" t="str">
        <f aca="false">IF($Y649="","",IF($AA649&gt;=$R649,"Pass","Fail"))</f>
        <v/>
      </c>
      <c r="AF649" s="1" t="str">
        <f aca="false">IF($Y649="","",IF($AA649&lt;=$S649,"Pass","Fail"))</f>
        <v/>
      </c>
      <c r="AG649" s="1" t="str">
        <f aca="false">IF($Y649="","",IF($AA649&lt;$S649,"Pass","Fail"))</f>
        <v/>
      </c>
      <c r="AH649" s="23" t="str">
        <f aca="true">INDIRECT(CHOOSE(MATCH($T649,{"±","&gt;","≥","≤","&lt;"},0), "AC", "AD", "AE", "AF", "AG") &amp; ROW())</f>
        <v/>
      </c>
      <c r="AI649" s="56" t="str">
        <f aca="false">IF($X649="Not Significant","No Further Action Required",
IF($AH649="","",
IF(AND($AH649="Pass",$L649="0 - Passed "),"Analysis performed; no further action required.",
IF(AND($AH649="Fail",$L649="1 - Failed "),"Analysis performed; no further action required.",
IF(AND($AH649="Pass",$L649="2 - Limited In Use "),"Analysis performed; no further action required.",
IF(AND($AH649="Fail",$L649="3 - Adjusted "),"Analysis performed; no further action required.",
"Unit fails analysis; TSM determination required."))))))</f>
        <v/>
      </c>
      <c r="AJ649" s="58"/>
    </row>
    <row r="650" customFormat="false" ht="15" hidden="false" customHeight="false" outlineLevel="0" collapsed="false">
      <c r="A650" s="56"/>
      <c r="E650" s="57" t="str">
        <f aca="false">IF(AND($F650="",$G650=""),"",IF($G650="",$F650,HYPERLINK($G650,$F650)))</f>
        <v/>
      </c>
      <c r="H650" s="1" t="str">
        <f aca="false">IF($I650="","None Attached",IF(LEFT($I650,5)="https",HYPERLINK($I650,"Datasheet"),HYPERLINK(_xlfn.CONCAT("https://",$I650),"Datasheet")))</f>
        <v>None Attached</v>
      </c>
      <c r="M650" s="56"/>
      <c r="P650" s="58"/>
      <c r="Q650" s="1" t="n">
        <f aca="false">$M650-$N650</f>
        <v>0</v>
      </c>
      <c r="R650" s="56"/>
      <c r="T650" s="59" t="s">
        <v>15</v>
      </c>
      <c r="U650" s="1" t="n">
        <f aca="false">$S650-$R650</f>
        <v>0</v>
      </c>
      <c r="V650" s="1" t="n">
        <f aca="false">IF($T650="±",$Q650*2,$Q650)</f>
        <v>0</v>
      </c>
      <c r="W650" s="60" t="str">
        <f aca="false">IFERROR($U650/ABS($V650),"N/A")</f>
        <v>N/A</v>
      </c>
      <c r="X650" s="61" t="str">
        <f aca="false">IF(OR($W650="N/A",$R650="",$S650=""),"N/A",IF($W650&gt;=4,"Not Significant",IF($W650&gt;=2,"Semi-Significant","Significant")))</f>
        <v>N/A</v>
      </c>
      <c r="Z650" s="1" t="str">
        <f aca="false">IF($D650="Z540.1 w/data",0,"")</f>
        <v/>
      </c>
      <c r="AA650" s="1" t="e">
        <f aca="false">$Y650+$Q650+$Z650</f>
        <v>#VALUE!</v>
      </c>
      <c r="AB650" s="1" t="n">
        <f aca="false">$N650+$Q650</f>
        <v>0</v>
      </c>
      <c r="AC650" s="1" t="str">
        <f aca="false">IF($Y650="","",IF(AND($AA650&gt;=$R650,$AA650&lt;=$S650),"Pass","Fail"))</f>
        <v/>
      </c>
      <c r="AD650" s="1" t="str">
        <f aca="false">IF($Y650="","",IF($AA650&gt;$R650,"Pass","Fail"))</f>
        <v/>
      </c>
      <c r="AE650" s="1" t="str">
        <f aca="false">IF($Y650="","",IF($AA650&gt;=$R650,"Pass","Fail"))</f>
        <v/>
      </c>
      <c r="AF650" s="1" t="str">
        <f aca="false">IF($Y650="","",IF($AA650&lt;=$S650,"Pass","Fail"))</f>
        <v/>
      </c>
      <c r="AG650" s="1" t="str">
        <f aca="false">IF($Y650="","",IF($AA650&lt;$S650,"Pass","Fail"))</f>
        <v/>
      </c>
      <c r="AH650" s="23" t="str">
        <f aca="true">INDIRECT(CHOOSE(MATCH($T650,{"±","&gt;","≥","≤","&lt;"},0), "AC", "AD", "AE", "AF", "AG") &amp; ROW())</f>
        <v/>
      </c>
      <c r="AI650" s="56" t="str">
        <f aca="false">IF($X650="Not Significant","No Further Action Required",
IF($AH650="","",
IF(AND($AH650="Pass",$L650="0 - Passed "),"Analysis performed; no further action required.",
IF(AND($AH650="Fail",$L650="1 - Failed "),"Analysis performed; no further action required.",
IF(AND($AH650="Pass",$L650="2 - Limited In Use "),"Analysis performed; no further action required.",
IF(AND($AH650="Fail",$L650="3 - Adjusted "),"Analysis performed; no further action required.",
"Unit fails analysis; TSM determination required."))))))</f>
        <v/>
      </c>
      <c r="AJ650" s="58"/>
    </row>
    <row r="651" customFormat="false" ht="15" hidden="false" customHeight="false" outlineLevel="0" collapsed="false">
      <c r="A651" s="56"/>
      <c r="E651" s="57" t="str">
        <f aca="false">IF(AND($F651="",$G651=""),"",IF($G651="",$F651,HYPERLINK($G651,$F651)))</f>
        <v/>
      </c>
      <c r="H651" s="1" t="str">
        <f aca="false">IF($I651="","None Attached",IF(LEFT($I651,5)="https",HYPERLINK($I651,"Datasheet"),HYPERLINK(_xlfn.CONCAT("https://",$I651),"Datasheet")))</f>
        <v>None Attached</v>
      </c>
      <c r="M651" s="56"/>
      <c r="P651" s="58"/>
      <c r="Q651" s="1" t="n">
        <f aca="false">$M651-$N651</f>
        <v>0</v>
      </c>
      <c r="R651" s="56"/>
      <c r="T651" s="59" t="s">
        <v>15</v>
      </c>
      <c r="U651" s="1" t="n">
        <f aca="false">$S651-$R651</f>
        <v>0</v>
      </c>
      <c r="V651" s="1" t="n">
        <f aca="false">IF($T651="±",$Q651*2,$Q651)</f>
        <v>0</v>
      </c>
      <c r="W651" s="60" t="str">
        <f aca="false">IFERROR($U651/ABS($V651),"N/A")</f>
        <v>N/A</v>
      </c>
      <c r="X651" s="61" t="str">
        <f aca="false">IF(OR($W651="N/A",$R651="",$S651=""),"N/A",IF($W651&gt;=4,"Not Significant",IF($W651&gt;=2,"Semi-Significant","Significant")))</f>
        <v>N/A</v>
      </c>
      <c r="Z651" s="1" t="str">
        <f aca="false">IF($D651="Z540.1 w/data",0,"")</f>
        <v/>
      </c>
      <c r="AA651" s="1" t="e">
        <f aca="false">$Y651+$Q651+$Z651</f>
        <v>#VALUE!</v>
      </c>
      <c r="AB651" s="1" t="n">
        <f aca="false">$N651+$Q651</f>
        <v>0</v>
      </c>
      <c r="AC651" s="1" t="str">
        <f aca="false">IF($Y651="","",IF(AND($AA651&gt;=$R651,$AA651&lt;=$S651),"Pass","Fail"))</f>
        <v/>
      </c>
      <c r="AD651" s="1" t="str">
        <f aca="false">IF($Y651="","",IF($AA651&gt;$R651,"Pass","Fail"))</f>
        <v/>
      </c>
      <c r="AE651" s="1" t="str">
        <f aca="false">IF($Y651="","",IF($AA651&gt;=$R651,"Pass","Fail"))</f>
        <v/>
      </c>
      <c r="AF651" s="1" t="str">
        <f aca="false">IF($Y651="","",IF($AA651&lt;=$S651,"Pass","Fail"))</f>
        <v/>
      </c>
      <c r="AG651" s="1" t="str">
        <f aca="false">IF($Y651="","",IF($AA651&lt;$S651,"Pass","Fail"))</f>
        <v/>
      </c>
      <c r="AH651" s="23" t="str">
        <f aca="true">INDIRECT(CHOOSE(MATCH($T651,{"±","&gt;","≥","≤","&lt;"},0), "AC", "AD", "AE", "AF", "AG") &amp; ROW())</f>
        <v/>
      </c>
      <c r="AI651" s="56" t="str">
        <f aca="false">IF($X651="Not Significant","No Further Action Required",
IF($AH651="","",
IF(AND($AH651="Pass",$L651="0 - Passed "),"Analysis performed; no further action required.",
IF(AND($AH651="Fail",$L651="1 - Failed "),"Analysis performed; no further action required.",
IF(AND($AH651="Pass",$L651="2 - Limited In Use "),"Analysis performed; no further action required.",
IF(AND($AH651="Fail",$L651="3 - Adjusted "),"Analysis performed; no further action required.",
"Unit fails analysis; TSM determination required."))))))</f>
        <v/>
      </c>
      <c r="AJ651" s="58"/>
    </row>
    <row r="652" customFormat="false" ht="15" hidden="false" customHeight="false" outlineLevel="0" collapsed="false">
      <c r="A652" s="56"/>
      <c r="E652" s="57" t="str">
        <f aca="false">IF(AND($F652="",$G652=""),"",IF($G652="",$F652,HYPERLINK($G652,$F652)))</f>
        <v/>
      </c>
      <c r="H652" s="1" t="str">
        <f aca="false">IF($I652="","None Attached",IF(LEFT($I652,5)="https",HYPERLINK($I652,"Datasheet"),HYPERLINK(_xlfn.CONCAT("https://",$I652),"Datasheet")))</f>
        <v>None Attached</v>
      </c>
      <c r="M652" s="56"/>
      <c r="P652" s="58"/>
      <c r="Q652" s="1" t="n">
        <f aca="false">$M652-$N652</f>
        <v>0</v>
      </c>
      <c r="R652" s="56"/>
      <c r="T652" s="59" t="s">
        <v>15</v>
      </c>
      <c r="U652" s="1" t="n">
        <f aca="false">$S652-$R652</f>
        <v>0</v>
      </c>
      <c r="V652" s="1" t="n">
        <f aca="false">IF($T652="±",$Q652*2,$Q652)</f>
        <v>0</v>
      </c>
      <c r="W652" s="60" t="str">
        <f aca="false">IFERROR($U652/ABS($V652),"N/A")</f>
        <v>N/A</v>
      </c>
      <c r="X652" s="61" t="str">
        <f aca="false">IF(OR($W652="N/A",$R652="",$S652=""),"N/A",IF($W652&gt;=4,"Not Significant",IF($W652&gt;=2,"Semi-Significant","Significant")))</f>
        <v>N/A</v>
      </c>
      <c r="Z652" s="1" t="str">
        <f aca="false">IF($D652="Z540.1 w/data",0,"")</f>
        <v/>
      </c>
      <c r="AA652" s="1" t="e">
        <f aca="false">$Y652+$Q652+$Z652</f>
        <v>#VALUE!</v>
      </c>
      <c r="AB652" s="1" t="n">
        <f aca="false">$N652+$Q652</f>
        <v>0</v>
      </c>
      <c r="AC652" s="1" t="str">
        <f aca="false">IF($Y652="","",IF(AND($AA652&gt;=$R652,$AA652&lt;=$S652),"Pass","Fail"))</f>
        <v/>
      </c>
      <c r="AD652" s="1" t="str">
        <f aca="false">IF($Y652="","",IF($AA652&gt;$R652,"Pass","Fail"))</f>
        <v/>
      </c>
      <c r="AE652" s="1" t="str">
        <f aca="false">IF($Y652="","",IF($AA652&gt;=$R652,"Pass","Fail"))</f>
        <v/>
      </c>
      <c r="AF652" s="1" t="str">
        <f aca="false">IF($Y652="","",IF($AA652&lt;=$S652,"Pass","Fail"))</f>
        <v/>
      </c>
      <c r="AG652" s="1" t="str">
        <f aca="false">IF($Y652="","",IF($AA652&lt;$S652,"Pass","Fail"))</f>
        <v/>
      </c>
      <c r="AH652" s="23" t="str">
        <f aca="true">INDIRECT(CHOOSE(MATCH($T652,{"±","&gt;","≥","≤","&lt;"},0), "AC", "AD", "AE", "AF", "AG") &amp; ROW())</f>
        <v/>
      </c>
      <c r="AI652" s="56" t="str">
        <f aca="false">IF($X652="Not Significant","No Further Action Required",
IF($AH652="","",
IF(AND($AH652="Pass",$L652="0 - Passed "),"Analysis performed; no further action required.",
IF(AND($AH652="Fail",$L652="1 - Failed "),"Analysis performed; no further action required.",
IF(AND($AH652="Pass",$L652="2 - Limited In Use "),"Analysis performed; no further action required.",
IF(AND($AH652="Fail",$L652="3 - Adjusted "),"Analysis performed; no further action required.",
"Unit fails analysis; TSM determination required."))))))</f>
        <v/>
      </c>
      <c r="AJ652" s="58"/>
    </row>
    <row r="653" customFormat="false" ht="15" hidden="false" customHeight="false" outlineLevel="0" collapsed="false">
      <c r="A653" s="56"/>
      <c r="E653" s="57" t="str">
        <f aca="false">IF(AND($F653="",$G653=""),"",IF($G653="",$F653,HYPERLINK($G653,$F653)))</f>
        <v/>
      </c>
      <c r="H653" s="1" t="str">
        <f aca="false">IF($I653="","None Attached",IF(LEFT($I653,5)="https",HYPERLINK($I653,"Datasheet"),HYPERLINK(_xlfn.CONCAT("https://",$I653),"Datasheet")))</f>
        <v>None Attached</v>
      </c>
      <c r="M653" s="56"/>
      <c r="P653" s="58"/>
      <c r="Q653" s="1" t="n">
        <f aca="false">$M653-$N653</f>
        <v>0</v>
      </c>
      <c r="R653" s="56"/>
      <c r="T653" s="59" t="s">
        <v>15</v>
      </c>
      <c r="U653" s="1" t="n">
        <f aca="false">$S653-$R653</f>
        <v>0</v>
      </c>
      <c r="V653" s="1" t="n">
        <f aca="false">IF($T653="±",$Q653*2,$Q653)</f>
        <v>0</v>
      </c>
      <c r="W653" s="60" t="str">
        <f aca="false">IFERROR($U653/ABS($V653),"N/A")</f>
        <v>N/A</v>
      </c>
      <c r="X653" s="61" t="str">
        <f aca="false">IF(OR($W653="N/A",$R653="",$S653=""),"N/A",IF($W653&gt;=4,"Not Significant",IF($W653&gt;=2,"Semi-Significant","Significant")))</f>
        <v>N/A</v>
      </c>
      <c r="Z653" s="1" t="str">
        <f aca="false">IF($D653="Z540.1 w/data",0,"")</f>
        <v/>
      </c>
      <c r="AA653" s="1" t="e">
        <f aca="false">$Y653+$Q653+$Z653</f>
        <v>#VALUE!</v>
      </c>
      <c r="AB653" s="1" t="n">
        <f aca="false">$N653+$Q653</f>
        <v>0</v>
      </c>
      <c r="AC653" s="1" t="str">
        <f aca="false">IF($Y653="","",IF(AND($AA653&gt;=$R653,$AA653&lt;=$S653),"Pass","Fail"))</f>
        <v/>
      </c>
      <c r="AD653" s="1" t="str">
        <f aca="false">IF($Y653="","",IF($AA653&gt;$R653,"Pass","Fail"))</f>
        <v/>
      </c>
      <c r="AE653" s="1" t="str">
        <f aca="false">IF($Y653="","",IF($AA653&gt;=$R653,"Pass","Fail"))</f>
        <v/>
      </c>
      <c r="AF653" s="1" t="str">
        <f aca="false">IF($Y653="","",IF($AA653&lt;=$S653,"Pass","Fail"))</f>
        <v/>
      </c>
      <c r="AG653" s="1" t="str">
        <f aca="false">IF($Y653="","",IF($AA653&lt;$S653,"Pass","Fail"))</f>
        <v/>
      </c>
      <c r="AH653" s="23" t="str">
        <f aca="true">INDIRECT(CHOOSE(MATCH($T653,{"±","&gt;","≥","≤","&lt;"},0), "AC", "AD", "AE", "AF", "AG") &amp; ROW())</f>
        <v/>
      </c>
      <c r="AI653" s="56" t="str">
        <f aca="false">IF($X653="Not Significant","No Further Action Required",
IF($AH653="","",
IF(AND($AH653="Pass",$L653="0 - Passed "),"Analysis performed; no further action required.",
IF(AND($AH653="Fail",$L653="1 - Failed "),"Analysis performed; no further action required.",
IF(AND($AH653="Pass",$L653="2 - Limited In Use "),"Analysis performed; no further action required.",
IF(AND($AH653="Fail",$L653="3 - Adjusted "),"Analysis performed; no further action required.",
"Unit fails analysis; TSM determination required."))))))</f>
        <v/>
      </c>
      <c r="AJ653" s="58"/>
    </row>
    <row r="654" customFormat="false" ht="15" hidden="false" customHeight="false" outlineLevel="0" collapsed="false">
      <c r="A654" s="56"/>
      <c r="E654" s="57" t="str">
        <f aca="false">IF(AND($F654="",$G654=""),"",IF($G654="",$F654,HYPERLINK($G654,$F654)))</f>
        <v/>
      </c>
      <c r="H654" s="1" t="str">
        <f aca="false">IF($I654="","None Attached",IF(LEFT($I654,5)="https",HYPERLINK($I654,"Datasheet"),HYPERLINK(_xlfn.CONCAT("https://",$I654),"Datasheet")))</f>
        <v>None Attached</v>
      </c>
      <c r="M654" s="56"/>
      <c r="P654" s="58"/>
      <c r="Q654" s="1" t="n">
        <f aca="false">$M654-$N654</f>
        <v>0</v>
      </c>
      <c r="R654" s="56"/>
      <c r="T654" s="59" t="s">
        <v>15</v>
      </c>
      <c r="U654" s="1" t="n">
        <f aca="false">$S654-$R654</f>
        <v>0</v>
      </c>
      <c r="V654" s="1" t="n">
        <f aca="false">IF($T654="±",$Q654*2,$Q654)</f>
        <v>0</v>
      </c>
      <c r="W654" s="60" t="str">
        <f aca="false">IFERROR($U654/ABS($V654),"N/A")</f>
        <v>N/A</v>
      </c>
      <c r="X654" s="61" t="str">
        <f aca="false">IF(OR($W654="N/A",$R654="",$S654=""),"N/A",IF($W654&gt;=4,"Not Significant",IF($W654&gt;=2,"Semi-Significant","Significant")))</f>
        <v>N/A</v>
      </c>
      <c r="Z654" s="1" t="str">
        <f aca="false">IF($D654="Z540.1 w/data",0,"")</f>
        <v/>
      </c>
      <c r="AA654" s="1" t="e">
        <f aca="false">$Y654+$Q654+$Z654</f>
        <v>#VALUE!</v>
      </c>
      <c r="AB654" s="1" t="n">
        <f aca="false">$N654+$Q654</f>
        <v>0</v>
      </c>
      <c r="AC654" s="1" t="str">
        <f aca="false">IF($Y654="","",IF(AND($AA654&gt;=$R654,$AA654&lt;=$S654),"Pass","Fail"))</f>
        <v/>
      </c>
      <c r="AD654" s="1" t="str">
        <f aca="false">IF($Y654="","",IF($AA654&gt;$R654,"Pass","Fail"))</f>
        <v/>
      </c>
      <c r="AE654" s="1" t="str">
        <f aca="false">IF($Y654="","",IF($AA654&gt;=$R654,"Pass","Fail"))</f>
        <v/>
      </c>
      <c r="AF654" s="1" t="str">
        <f aca="false">IF($Y654="","",IF($AA654&lt;=$S654,"Pass","Fail"))</f>
        <v/>
      </c>
      <c r="AG654" s="1" t="str">
        <f aca="false">IF($Y654="","",IF($AA654&lt;$S654,"Pass","Fail"))</f>
        <v/>
      </c>
      <c r="AH654" s="23" t="str">
        <f aca="true">INDIRECT(CHOOSE(MATCH($T654,{"±","&gt;","≥","≤","&lt;"},0), "AC", "AD", "AE", "AF", "AG") &amp; ROW())</f>
        <v/>
      </c>
      <c r="AI654" s="56" t="str">
        <f aca="false">IF($X654="Not Significant","No Further Action Required",
IF($AH654="","",
IF(AND($AH654="Pass",$L654="0 - Passed "),"Analysis performed; no further action required.",
IF(AND($AH654="Fail",$L654="1 - Failed "),"Analysis performed; no further action required.",
IF(AND($AH654="Pass",$L654="2 - Limited In Use "),"Analysis performed; no further action required.",
IF(AND($AH654="Fail",$L654="3 - Adjusted "),"Analysis performed; no further action required.",
"Unit fails analysis; TSM determination required."))))))</f>
        <v/>
      </c>
      <c r="AJ654" s="58"/>
    </row>
    <row r="655" customFormat="false" ht="15" hidden="false" customHeight="false" outlineLevel="0" collapsed="false">
      <c r="A655" s="56"/>
      <c r="E655" s="57" t="str">
        <f aca="false">IF(AND($F655="",$G655=""),"",IF($G655="",$F655,HYPERLINK($G655,$F655)))</f>
        <v/>
      </c>
      <c r="H655" s="1" t="str">
        <f aca="false">IF($I655="","None Attached",IF(LEFT($I655,5)="https",HYPERLINK($I655,"Datasheet"),HYPERLINK(_xlfn.CONCAT("https://",$I655),"Datasheet")))</f>
        <v>None Attached</v>
      </c>
      <c r="M655" s="56"/>
      <c r="P655" s="58"/>
      <c r="Q655" s="1" t="n">
        <f aca="false">$M655-$N655</f>
        <v>0</v>
      </c>
      <c r="R655" s="56"/>
      <c r="T655" s="59" t="s">
        <v>15</v>
      </c>
      <c r="U655" s="1" t="n">
        <f aca="false">$S655-$R655</f>
        <v>0</v>
      </c>
      <c r="V655" s="1" t="n">
        <f aca="false">IF($T655="±",$Q655*2,$Q655)</f>
        <v>0</v>
      </c>
      <c r="W655" s="60" t="str">
        <f aca="false">IFERROR($U655/ABS($V655),"N/A")</f>
        <v>N/A</v>
      </c>
      <c r="X655" s="61" t="str">
        <f aca="false">IF(OR($W655="N/A",$R655="",$S655=""),"N/A",IF($W655&gt;=4,"Not Significant",IF($W655&gt;=2,"Semi-Significant","Significant")))</f>
        <v>N/A</v>
      </c>
      <c r="Z655" s="1" t="str">
        <f aca="false">IF($D655="Z540.1 w/data",0,"")</f>
        <v/>
      </c>
      <c r="AA655" s="1" t="e">
        <f aca="false">$Y655+$Q655+$Z655</f>
        <v>#VALUE!</v>
      </c>
      <c r="AB655" s="1" t="n">
        <f aca="false">$N655+$Q655</f>
        <v>0</v>
      </c>
      <c r="AC655" s="1" t="str">
        <f aca="false">IF($Y655="","",IF(AND($AA655&gt;=$R655,$AA655&lt;=$S655),"Pass","Fail"))</f>
        <v/>
      </c>
      <c r="AD655" s="1" t="str">
        <f aca="false">IF($Y655="","",IF($AA655&gt;$R655,"Pass","Fail"))</f>
        <v/>
      </c>
      <c r="AE655" s="1" t="str">
        <f aca="false">IF($Y655="","",IF($AA655&gt;=$R655,"Pass","Fail"))</f>
        <v/>
      </c>
      <c r="AF655" s="1" t="str">
        <f aca="false">IF($Y655="","",IF($AA655&lt;=$S655,"Pass","Fail"))</f>
        <v/>
      </c>
      <c r="AG655" s="1" t="str">
        <f aca="false">IF($Y655="","",IF($AA655&lt;$S655,"Pass","Fail"))</f>
        <v/>
      </c>
      <c r="AH655" s="23" t="str">
        <f aca="true">INDIRECT(CHOOSE(MATCH($T655,{"±","&gt;","≥","≤","&lt;"},0), "AC", "AD", "AE", "AF", "AG") &amp; ROW())</f>
        <v/>
      </c>
      <c r="AI655" s="56" t="str">
        <f aca="false">IF($X655="Not Significant","No Further Action Required",
IF($AH655="","",
IF(AND($AH655="Pass",$L655="0 - Passed "),"Analysis performed; no further action required.",
IF(AND($AH655="Fail",$L655="1 - Failed "),"Analysis performed; no further action required.",
IF(AND($AH655="Pass",$L655="2 - Limited In Use "),"Analysis performed; no further action required.",
IF(AND($AH655="Fail",$L655="3 - Adjusted "),"Analysis performed; no further action required.",
"Unit fails analysis; TSM determination required."))))))</f>
        <v/>
      </c>
      <c r="AJ655" s="58"/>
    </row>
    <row r="656" customFormat="false" ht="15" hidden="false" customHeight="false" outlineLevel="0" collapsed="false">
      <c r="A656" s="56"/>
      <c r="E656" s="57" t="str">
        <f aca="false">IF(AND($F656="",$G656=""),"",IF($G656="",$F656,HYPERLINK($G656,$F656)))</f>
        <v/>
      </c>
      <c r="H656" s="1" t="str">
        <f aca="false">IF($I656="","None Attached",IF(LEFT($I656,5)="https",HYPERLINK($I656,"Datasheet"),HYPERLINK(_xlfn.CONCAT("https://",$I656),"Datasheet")))</f>
        <v>None Attached</v>
      </c>
      <c r="M656" s="56"/>
      <c r="P656" s="58"/>
      <c r="Q656" s="1" t="n">
        <f aca="false">$M656-$N656</f>
        <v>0</v>
      </c>
      <c r="R656" s="56"/>
      <c r="T656" s="59" t="s">
        <v>15</v>
      </c>
      <c r="U656" s="1" t="n">
        <f aca="false">$S656-$R656</f>
        <v>0</v>
      </c>
      <c r="V656" s="1" t="n">
        <f aca="false">IF($T656="±",$Q656*2,$Q656)</f>
        <v>0</v>
      </c>
      <c r="W656" s="60" t="str">
        <f aca="false">IFERROR($U656/ABS($V656),"N/A")</f>
        <v>N/A</v>
      </c>
      <c r="X656" s="61" t="str">
        <f aca="false">IF(OR($W656="N/A",$R656="",$S656=""),"N/A",IF($W656&gt;=4,"Not Significant",IF($W656&gt;=2,"Semi-Significant","Significant")))</f>
        <v>N/A</v>
      </c>
      <c r="Z656" s="1" t="str">
        <f aca="false">IF($D656="Z540.1 w/data",0,"")</f>
        <v/>
      </c>
      <c r="AA656" s="1" t="e">
        <f aca="false">$Y656+$Q656+$Z656</f>
        <v>#VALUE!</v>
      </c>
      <c r="AB656" s="1" t="n">
        <f aca="false">$N656+$Q656</f>
        <v>0</v>
      </c>
      <c r="AC656" s="1" t="str">
        <f aca="false">IF($Y656="","",IF(AND($AA656&gt;=$R656,$AA656&lt;=$S656),"Pass","Fail"))</f>
        <v/>
      </c>
      <c r="AD656" s="1" t="str">
        <f aca="false">IF($Y656="","",IF($AA656&gt;$R656,"Pass","Fail"))</f>
        <v/>
      </c>
      <c r="AE656" s="1" t="str">
        <f aca="false">IF($Y656="","",IF($AA656&gt;=$R656,"Pass","Fail"))</f>
        <v/>
      </c>
      <c r="AF656" s="1" t="str">
        <f aca="false">IF($Y656="","",IF($AA656&lt;=$S656,"Pass","Fail"))</f>
        <v/>
      </c>
      <c r="AG656" s="1" t="str">
        <f aca="false">IF($Y656="","",IF($AA656&lt;$S656,"Pass","Fail"))</f>
        <v/>
      </c>
      <c r="AH656" s="23" t="str">
        <f aca="true">INDIRECT(CHOOSE(MATCH($T656,{"±","&gt;","≥","≤","&lt;"},0), "AC", "AD", "AE", "AF", "AG") &amp; ROW())</f>
        <v/>
      </c>
      <c r="AI656" s="56" t="str">
        <f aca="false">IF($X656="Not Significant","No Further Action Required",
IF($AH656="","",
IF(AND($AH656="Pass",$L656="0 - Passed "),"Analysis performed; no further action required.",
IF(AND($AH656="Fail",$L656="1 - Failed "),"Analysis performed; no further action required.",
IF(AND($AH656="Pass",$L656="2 - Limited In Use "),"Analysis performed; no further action required.",
IF(AND($AH656="Fail",$L656="3 - Adjusted "),"Analysis performed; no further action required.",
"Unit fails analysis; TSM determination required."))))))</f>
        <v/>
      </c>
      <c r="AJ656" s="58"/>
    </row>
    <row r="657" customFormat="false" ht="15" hidden="false" customHeight="false" outlineLevel="0" collapsed="false">
      <c r="A657" s="56"/>
      <c r="E657" s="57" t="str">
        <f aca="false">IF(AND($F657="",$G657=""),"",IF($G657="",$F657,HYPERLINK($G657,$F657)))</f>
        <v/>
      </c>
      <c r="H657" s="1" t="str">
        <f aca="false">IF($I657="","None Attached",IF(LEFT($I657,5)="https",HYPERLINK($I657,"Datasheet"),HYPERLINK(_xlfn.CONCAT("https://",$I657),"Datasheet")))</f>
        <v>None Attached</v>
      </c>
      <c r="M657" s="56"/>
      <c r="P657" s="58"/>
      <c r="Q657" s="1" t="n">
        <f aca="false">$M657-$N657</f>
        <v>0</v>
      </c>
      <c r="R657" s="56"/>
      <c r="T657" s="59" t="s">
        <v>15</v>
      </c>
      <c r="U657" s="1" t="n">
        <f aca="false">$S657-$R657</f>
        <v>0</v>
      </c>
      <c r="V657" s="1" t="n">
        <f aca="false">IF($T657="±",$Q657*2,$Q657)</f>
        <v>0</v>
      </c>
      <c r="W657" s="60" t="str">
        <f aca="false">IFERROR($U657/ABS($V657),"N/A")</f>
        <v>N/A</v>
      </c>
      <c r="X657" s="61" t="str">
        <f aca="false">IF(OR($W657="N/A",$R657="",$S657=""),"N/A",IF($W657&gt;=4,"Not Significant",IF($W657&gt;=2,"Semi-Significant","Significant")))</f>
        <v>N/A</v>
      </c>
      <c r="Z657" s="1" t="str">
        <f aca="false">IF($D657="Z540.1 w/data",0,"")</f>
        <v/>
      </c>
      <c r="AA657" s="1" t="e">
        <f aca="false">$Y657+$Q657+$Z657</f>
        <v>#VALUE!</v>
      </c>
      <c r="AB657" s="1" t="n">
        <f aca="false">$N657+$Q657</f>
        <v>0</v>
      </c>
      <c r="AC657" s="1" t="str">
        <f aca="false">IF($Y657="","",IF(AND($AA657&gt;=$R657,$AA657&lt;=$S657),"Pass","Fail"))</f>
        <v/>
      </c>
      <c r="AD657" s="1" t="str">
        <f aca="false">IF($Y657="","",IF($AA657&gt;$R657,"Pass","Fail"))</f>
        <v/>
      </c>
      <c r="AE657" s="1" t="str">
        <f aca="false">IF($Y657="","",IF($AA657&gt;=$R657,"Pass","Fail"))</f>
        <v/>
      </c>
      <c r="AF657" s="1" t="str">
        <f aca="false">IF($Y657="","",IF($AA657&lt;=$S657,"Pass","Fail"))</f>
        <v/>
      </c>
      <c r="AG657" s="1" t="str">
        <f aca="false">IF($Y657="","",IF($AA657&lt;$S657,"Pass","Fail"))</f>
        <v/>
      </c>
      <c r="AH657" s="23" t="str">
        <f aca="true">INDIRECT(CHOOSE(MATCH($T657,{"±","&gt;","≥","≤","&lt;"},0), "AC", "AD", "AE", "AF", "AG") &amp; ROW())</f>
        <v/>
      </c>
      <c r="AI657" s="56" t="str">
        <f aca="false">IF($X657="Not Significant","No Further Action Required",
IF($AH657="","",
IF(AND($AH657="Pass",$L657="0 - Passed "),"Analysis performed; no further action required.",
IF(AND($AH657="Fail",$L657="1 - Failed "),"Analysis performed; no further action required.",
IF(AND($AH657="Pass",$L657="2 - Limited In Use "),"Analysis performed; no further action required.",
IF(AND($AH657="Fail",$L657="3 - Adjusted "),"Analysis performed; no further action required.",
"Unit fails analysis; TSM determination required."))))))</f>
        <v/>
      </c>
      <c r="AJ657" s="58"/>
    </row>
    <row r="658" customFormat="false" ht="15" hidden="false" customHeight="false" outlineLevel="0" collapsed="false">
      <c r="A658" s="56"/>
      <c r="E658" s="57" t="str">
        <f aca="false">IF(AND($F658="",$G658=""),"",IF($G658="",$F658,HYPERLINK($G658,$F658)))</f>
        <v/>
      </c>
      <c r="H658" s="1" t="str">
        <f aca="false">IF($I658="","None Attached",IF(LEFT($I658,5)="https",HYPERLINK($I658,"Datasheet"),HYPERLINK(_xlfn.CONCAT("https://",$I658),"Datasheet")))</f>
        <v>None Attached</v>
      </c>
      <c r="M658" s="56"/>
      <c r="P658" s="58"/>
      <c r="Q658" s="1" t="n">
        <f aca="false">$M658-$N658</f>
        <v>0</v>
      </c>
      <c r="R658" s="56"/>
      <c r="T658" s="59" t="s">
        <v>15</v>
      </c>
      <c r="U658" s="1" t="n">
        <f aca="false">$S658-$R658</f>
        <v>0</v>
      </c>
      <c r="V658" s="1" t="n">
        <f aca="false">IF($T658="±",$Q658*2,$Q658)</f>
        <v>0</v>
      </c>
      <c r="W658" s="60" t="str">
        <f aca="false">IFERROR($U658/ABS($V658),"N/A")</f>
        <v>N/A</v>
      </c>
      <c r="X658" s="61" t="str">
        <f aca="false">IF(OR($W658="N/A",$R658="",$S658=""),"N/A",IF($W658&gt;=4,"Not Significant",IF($W658&gt;=2,"Semi-Significant","Significant")))</f>
        <v>N/A</v>
      </c>
      <c r="Z658" s="1" t="str">
        <f aca="false">IF($D658="Z540.1 w/data",0,"")</f>
        <v/>
      </c>
      <c r="AA658" s="1" t="e">
        <f aca="false">$Y658+$Q658+$Z658</f>
        <v>#VALUE!</v>
      </c>
      <c r="AB658" s="1" t="n">
        <f aca="false">$N658+$Q658</f>
        <v>0</v>
      </c>
      <c r="AC658" s="1" t="str">
        <f aca="false">IF($Y658="","",IF(AND($AA658&gt;=$R658,$AA658&lt;=$S658),"Pass","Fail"))</f>
        <v/>
      </c>
      <c r="AD658" s="1" t="str">
        <f aca="false">IF($Y658="","",IF($AA658&gt;$R658,"Pass","Fail"))</f>
        <v/>
      </c>
      <c r="AE658" s="1" t="str">
        <f aca="false">IF($Y658="","",IF($AA658&gt;=$R658,"Pass","Fail"))</f>
        <v/>
      </c>
      <c r="AF658" s="1" t="str">
        <f aca="false">IF($Y658="","",IF($AA658&lt;=$S658,"Pass","Fail"))</f>
        <v/>
      </c>
      <c r="AG658" s="1" t="str">
        <f aca="false">IF($Y658="","",IF($AA658&lt;$S658,"Pass","Fail"))</f>
        <v/>
      </c>
      <c r="AH658" s="23" t="str">
        <f aca="true">INDIRECT(CHOOSE(MATCH($T658,{"±","&gt;","≥","≤","&lt;"},0), "AC", "AD", "AE", "AF", "AG") &amp; ROW())</f>
        <v/>
      </c>
      <c r="AI658" s="56" t="str">
        <f aca="false">IF($X658="Not Significant","No Further Action Required",
IF($AH658="","",
IF(AND($AH658="Pass",$L658="0 - Passed "),"Analysis performed; no further action required.",
IF(AND($AH658="Fail",$L658="1 - Failed "),"Analysis performed; no further action required.",
IF(AND($AH658="Pass",$L658="2 - Limited In Use "),"Analysis performed; no further action required.",
IF(AND($AH658="Fail",$L658="3 - Adjusted "),"Analysis performed; no further action required.",
"Unit fails analysis; TSM determination required."))))))</f>
        <v/>
      </c>
      <c r="AJ658" s="58"/>
    </row>
    <row r="659" customFormat="false" ht="15" hidden="false" customHeight="false" outlineLevel="0" collapsed="false">
      <c r="A659" s="56"/>
      <c r="E659" s="57" t="str">
        <f aca="false">IF(AND($F659="",$G659=""),"",IF($G659="",$F659,HYPERLINK($G659,$F659)))</f>
        <v/>
      </c>
      <c r="H659" s="1" t="str">
        <f aca="false">IF($I659="","None Attached",IF(LEFT($I659,5)="https",HYPERLINK($I659,"Datasheet"),HYPERLINK(_xlfn.CONCAT("https://",$I659),"Datasheet")))</f>
        <v>None Attached</v>
      </c>
      <c r="M659" s="56"/>
      <c r="P659" s="58"/>
      <c r="Q659" s="1" t="n">
        <f aca="false">$M659-$N659</f>
        <v>0</v>
      </c>
      <c r="R659" s="56"/>
      <c r="T659" s="59" t="s">
        <v>15</v>
      </c>
      <c r="U659" s="1" t="n">
        <f aca="false">$S659-$R659</f>
        <v>0</v>
      </c>
      <c r="V659" s="1" t="n">
        <f aca="false">IF($T659="±",$Q659*2,$Q659)</f>
        <v>0</v>
      </c>
      <c r="W659" s="60" t="str">
        <f aca="false">IFERROR($U659/ABS($V659),"N/A")</f>
        <v>N/A</v>
      </c>
      <c r="X659" s="61" t="str">
        <f aca="false">IF(OR($W659="N/A",$R659="",$S659=""),"N/A",IF($W659&gt;=4,"Not Significant",IF($W659&gt;=2,"Semi-Significant","Significant")))</f>
        <v>N/A</v>
      </c>
      <c r="Z659" s="1" t="str">
        <f aca="false">IF($D659="Z540.1 w/data",0,"")</f>
        <v/>
      </c>
      <c r="AA659" s="1" t="e">
        <f aca="false">$Y659+$Q659+$Z659</f>
        <v>#VALUE!</v>
      </c>
      <c r="AB659" s="1" t="n">
        <f aca="false">$N659+$Q659</f>
        <v>0</v>
      </c>
      <c r="AC659" s="1" t="str">
        <f aca="false">IF($Y659="","",IF(AND($AA659&gt;=$R659,$AA659&lt;=$S659),"Pass","Fail"))</f>
        <v/>
      </c>
      <c r="AD659" s="1" t="str">
        <f aca="false">IF($Y659="","",IF($AA659&gt;$R659,"Pass","Fail"))</f>
        <v/>
      </c>
      <c r="AE659" s="1" t="str">
        <f aca="false">IF($Y659="","",IF($AA659&gt;=$R659,"Pass","Fail"))</f>
        <v/>
      </c>
      <c r="AF659" s="1" t="str">
        <f aca="false">IF($Y659="","",IF($AA659&lt;=$S659,"Pass","Fail"))</f>
        <v/>
      </c>
      <c r="AG659" s="1" t="str">
        <f aca="false">IF($Y659="","",IF($AA659&lt;$S659,"Pass","Fail"))</f>
        <v/>
      </c>
      <c r="AH659" s="23" t="str">
        <f aca="true">INDIRECT(CHOOSE(MATCH($T659,{"±","&gt;","≥","≤","&lt;"},0), "AC", "AD", "AE", "AF", "AG") &amp; ROW())</f>
        <v/>
      </c>
      <c r="AI659" s="56" t="str">
        <f aca="false">IF($X659="Not Significant","No Further Action Required",
IF($AH659="","",
IF(AND($AH659="Pass",$L659="0 - Passed "),"Analysis performed; no further action required.",
IF(AND($AH659="Fail",$L659="1 - Failed "),"Analysis performed; no further action required.",
IF(AND($AH659="Pass",$L659="2 - Limited In Use "),"Analysis performed; no further action required.",
IF(AND($AH659="Fail",$L659="3 - Adjusted "),"Analysis performed; no further action required.",
"Unit fails analysis; TSM determination required."))))))</f>
        <v/>
      </c>
      <c r="AJ659" s="58"/>
    </row>
    <row r="660" customFormat="false" ht="15" hidden="false" customHeight="false" outlineLevel="0" collapsed="false">
      <c r="A660" s="56"/>
      <c r="E660" s="57" t="str">
        <f aca="false">IF(AND($F660="",$G660=""),"",IF($G660="",$F660,HYPERLINK($G660,$F660)))</f>
        <v/>
      </c>
      <c r="H660" s="1" t="str">
        <f aca="false">IF($I660="","None Attached",IF(LEFT($I660,5)="https",HYPERLINK($I660,"Datasheet"),HYPERLINK(_xlfn.CONCAT("https://",$I660),"Datasheet")))</f>
        <v>None Attached</v>
      </c>
      <c r="M660" s="56"/>
      <c r="P660" s="58"/>
      <c r="Q660" s="1" t="n">
        <f aca="false">$M660-$N660</f>
        <v>0</v>
      </c>
      <c r="R660" s="56"/>
      <c r="T660" s="59" t="s">
        <v>15</v>
      </c>
      <c r="U660" s="1" t="n">
        <f aca="false">$S660-$R660</f>
        <v>0</v>
      </c>
      <c r="V660" s="1" t="n">
        <f aca="false">IF($T660="±",$Q660*2,$Q660)</f>
        <v>0</v>
      </c>
      <c r="W660" s="60" t="str">
        <f aca="false">IFERROR($U660/ABS($V660),"N/A")</f>
        <v>N/A</v>
      </c>
      <c r="X660" s="61" t="str">
        <f aca="false">IF(OR($W660="N/A",$R660="",$S660=""),"N/A",IF($W660&gt;=4,"Not Significant",IF($W660&gt;=2,"Semi-Significant","Significant")))</f>
        <v>N/A</v>
      </c>
      <c r="Z660" s="1" t="str">
        <f aca="false">IF($D660="Z540.1 w/data",0,"")</f>
        <v/>
      </c>
      <c r="AA660" s="1" t="e">
        <f aca="false">$Y660+$Q660+$Z660</f>
        <v>#VALUE!</v>
      </c>
      <c r="AB660" s="1" t="n">
        <f aca="false">$N660+$Q660</f>
        <v>0</v>
      </c>
      <c r="AC660" s="1" t="str">
        <f aca="false">IF($Y660="","",IF(AND($AA660&gt;=$R660,$AA660&lt;=$S660),"Pass","Fail"))</f>
        <v/>
      </c>
      <c r="AD660" s="1" t="str">
        <f aca="false">IF($Y660="","",IF($AA660&gt;$R660,"Pass","Fail"))</f>
        <v/>
      </c>
      <c r="AE660" s="1" t="str">
        <f aca="false">IF($Y660="","",IF($AA660&gt;=$R660,"Pass","Fail"))</f>
        <v/>
      </c>
      <c r="AF660" s="1" t="str">
        <f aca="false">IF($Y660="","",IF($AA660&lt;=$S660,"Pass","Fail"))</f>
        <v/>
      </c>
      <c r="AG660" s="1" t="str">
        <f aca="false">IF($Y660="","",IF($AA660&lt;$S660,"Pass","Fail"))</f>
        <v/>
      </c>
      <c r="AH660" s="23" t="str">
        <f aca="true">INDIRECT(CHOOSE(MATCH($T660,{"±","&gt;","≥","≤","&lt;"},0), "AC", "AD", "AE", "AF", "AG") &amp; ROW())</f>
        <v/>
      </c>
      <c r="AI660" s="56" t="str">
        <f aca="false">IF($X660="Not Significant","No Further Action Required",
IF($AH660="","",
IF(AND($AH660="Pass",$L660="0 - Passed "),"Analysis performed; no further action required.",
IF(AND($AH660="Fail",$L660="1 - Failed "),"Analysis performed; no further action required.",
IF(AND($AH660="Pass",$L660="2 - Limited In Use "),"Analysis performed; no further action required.",
IF(AND($AH660="Fail",$L660="3 - Adjusted "),"Analysis performed; no further action required.",
"Unit fails analysis; TSM determination required."))))))</f>
        <v/>
      </c>
      <c r="AJ660" s="58"/>
    </row>
    <row r="661" customFormat="false" ht="15" hidden="false" customHeight="false" outlineLevel="0" collapsed="false">
      <c r="A661" s="56"/>
      <c r="E661" s="57" t="str">
        <f aca="false">IF(AND($F661="",$G661=""),"",IF($G661="",$F661,HYPERLINK($G661,$F661)))</f>
        <v/>
      </c>
      <c r="H661" s="1" t="str">
        <f aca="false">IF($I661="","None Attached",IF(LEFT($I661,5)="https",HYPERLINK($I661,"Datasheet"),HYPERLINK(_xlfn.CONCAT("https://",$I661),"Datasheet")))</f>
        <v>None Attached</v>
      </c>
      <c r="M661" s="56"/>
      <c r="P661" s="58"/>
      <c r="Q661" s="1" t="n">
        <f aca="false">$M661-$N661</f>
        <v>0</v>
      </c>
      <c r="R661" s="56"/>
      <c r="T661" s="59" t="s">
        <v>15</v>
      </c>
      <c r="U661" s="1" t="n">
        <f aca="false">$S661-$R661</f>
        <v>0</v>
      </c>
      <c r="V661" s="1" t="n">
        <f aca="false">IF($T661="±",$Q661*2,$Q661)</f>
        <v>0</v>
      </c>
      <c r="W661" s="60" t="str">
        <f aca="false">IFERROR($U661/ABS($V661),"N/A")</f>
        <v>N/A</v>
      </c>
      <c r="X661" s="61" t="str">
        <f aca="false">IF(OR($W661="N/A",$R661="",$S661=""),"N/A",IF($W661&gt;=4,"Not Significant",IF($W661&gt;=2,"Semi-Significant","Significant")))</f>
        <v>N/A</v>
      </c>
      <c r="Z661" s="1" t="str">
        <f aca="false">IF($D661="Z540.1 w/data",0,"")</f>
        <v/>
      </c>
      <c r="AA661" s="1" t="e">
        <f aca="false">$Y661+$Q661+$Z661</f>
        <v>#VALUE!</v>
      </c>
      <c r="AB661" s="1" t="n">
        <f aca="false">$N661+$Q661</f>
        <v>0</v>
      </c>
      <c r="AC661" s="1" t="str">
        <f aca="false">IF($Y661="","",IF(AND($AA661&gt;=$R661,$AA661&lt;=$S661),"Pass","Fail"))</f>
        <v/>
      </c>
      <c r="AD661" s="1" t="str">
        <f aca="false">IF($Y661="","",IF($AA661&gt;$R661,"Pass","Fail"))</f>
        <v/>
      </c>
      <c r="AE661" s="1" t="str">
        <f aca="false">IF($Y661="","",IF($AA661&gt;=$R661,"Pass","Fail"))</f>
        <v/>
      </c>
      <c r="AF661" s="1" t="str">
        <f aca="false">IF($Y661="","",IF($AA661&lt;=$S661,"Pass","Fail"))</f>
        <v/>
      </c>
      <c r="AG661" s="1" t="str">
        <f aca="false">IF($Y661="","",IF($AA661&lt;$S661,"Pass","Fail"))</f>
        <v/>
      </c>
      <c r="AH661" s="23" t="str">
        <f aca="true">INDIRECT(CHOOSE(MATCH($T661,{"±","&gt;","≥","≤","&lt;"},0), "AC", "AD", "AE", "AF", "AG") &amp; ROW())</f>
        <v/>
      </c>
      <c r="AI661" s="56" t="str">
        <f aca="false">IF($X661="Not Significant","No Further Action Required",
IF($AH661="","",
IF(AND($AH661="Pass",$L661="0 - Passed "),"Analysis performed; no further action required.",
IF(AND($AH661="Fail",$L661="1 - Failed "),"Analysis performed; no further action required.",
IF(AND($AH661="Pass",$L661="2 - Limited In Use "),"Analysis performed; no further action required.",
IF(AND($AH661="Fail",$L661="3 - Adjusted "),"Analysis performed; no further action required.",
"Unit fails analysis; TSM determination required."))))))</f>
        <v/>
      </c>
      <c r="AJ661" s="58"/>
    </row>
    <row r="662" customFormat="false" ht="15" hidden="false" customHeight="false" outlineLevel="0" collapsed="false">
      <c r="A662" s="56"/>
      <c r="E662" s="57" t="str">
        <f aca="false">IF(AND($F662="",$G662=""),"",IF($G662="",$F662,HYPERLINK($G662,$F662)))</f>
        <v/>
      </c>
      <c r="H662" s="1" t="str">
        <f aca="false">IF($I662="","None Attached",IF(LEFT($I662,5)="https",HYPERLINK($I662,"Datasheet"),HYPERLINK(_xlfn.CONCAT("https://",$I662),"Datasheet")))</f>
        <v>None Attached</v>
      </c>
      <c r="M662" s="56"/>
      <c r="P662" s="58"/>
      <c r="Q662" s="1" t="n">
        <f aca="false">$M662-$N662</f>
        <v>0</v>
      </c>
      <c r="R662" s="56"/>
      <c r="T662" s="59" t="s">
        <v>15</v>
      </c>
      <c r="U662" s="1" t="n">
        <f aca="false">$S662-$R662</f>
        <v>0</v>
      </c>
      <c r="V662" s="1" t="n">
        <f aca="false">IF($T662="±",$Q662*2,$Q662)</f>
        <v>0</v>
      </c>
      <c r="W662" s="60" t="str">
        <f aca="false">IFERROR($U662/ABS($V662),"N/A")</f>
        <v>N/A</v>
      </c>
      <c r="X662" s="61" t="str">
        <f aca="false">IF(OR($W662="N/A",$R662="",$S662=""),"N/A",IF($W662&gt;=4,"Not Significant",IF($W662&gt;=2,"Semi-Significant","Significant")))</f>
        <v>N/A</v>
      </c>
      <c r="Z662" s="1" t="str">
        <f aca="false">IF($D662="Z540.1 w/data",0,"")</f>
        <v/>
      </c>
      <c r="AA662" s="1" t="e">
        <f aca="false">$Y662+$Q662+$Z662</f>
        <v>#VALUE!</v>
      </c>
      <c r="AB662" s="1" t="n">
        <f aca="false">$N662+$Q662</f>
        <v>0</v>
      </c>
      <c r="AC662" s="1" t="str">
        <f aca="false">IF($Y662="","",IF(AND($AA662&gt;=$R662,$AA662&lt;=$S662),"Pass","Fail"))</f>
        <v/>
      </c>
      <c r="AD662" s="1" t="str">
        <f aca="false">IF($Y662="","",IF($AA662&gt;$R662,"Pass","Fail"))</f>
        <v/>
      </c>
      <c r="AE662" s="1" t="str">
        <f aca="false">IF($Y662="","",IF($AA662&gt;=$R662,"Pass","Fail"))</f>
        <v/>
      </c>
      <c r="AF662" s="1" t="str">
        <f aca="false">IF($Y662="","",IF($AA662&lt;=$S662,"Pass","Fail"))</f>
        <v/>
      </c>
      <c r="AG662" s="1" t="str">
        <f aca="false">IF($Y662="","",IF($AA662&lt;$S662,"Pass","Fail"))</f>
        <v/>
      </c>
      <c r="AH662" s="23" t="str">
        <f aca="true">INDIRECT(CHOOSE(MATCH($T662,{"±","&gt;","≥","≤","&lt;"},0), "AC", "AD", "AE", "AF", "AG") &amp; ROW())</f>
        <v/>
      </c>
      <c r="AI662" s="56" t="str">
        <f aca="false">IF($X662="Not Significant","No Further Action Required",
IF($AH662="","",
IF(AND($AH662="Pass",$L662="0 - Passed "),"Analysis performed; no further action required.",
IF(AND($AH662="Fail",$L662="1 - Failed "),"Analysis performed; no further action required.",
IF(AND($AH662="Pass",$L662="2 - Limited In Use "),"Analysis performed; no further action required.",
IF(AND($AH662="Fail",$L662="3 - Adjusted "),"Analysis performed; no further action required.",
"Unit fails analysis; TSM determination required."))))))</f>
        <v/>
      </c>
      <c r="AJ662" s="58"/>
    </row>
    <row r="663" customFormat="false" ht="15" hidden="false" customHeight="false" outlineLevel="0" collapsed="false">
      <c r="A663" s="56"/>
      <c r="E663" s="57" t="str">
        <f aca="false">IF(AND($F663="",$G663=""),"",IF($G663="",$F663,HYPERLINK($G663,$F663)))</f>
        <v/>
      </c>
      <c r="H663" s="1" t="str">
        <f aca="false">IF($I663="","None Attached",IF(LEFT($I663,5)="https",HYPERLINK($I663,"Datasheet"),HYPERLINK(_xlfn.CONCAT("https://",$I663),"Datasheet")))</f>
        <v>None Attached</v>
      </c>
      <c r="M663" s="56"/>
      <c r="P663" s="58"/>
      <c r="Q663" s="1" t="n">
        <f aca="false">$M663-$N663</f>
        <v>0</v>
      </c>
      <c r="R663" s="56"/>
      <c r="T663" s="59" t="s">
        <v>15</v>
      </c>
      <c r="U663" s="1" t="n">
        <f aca="false">$S663-$R663</f>
        <v>0</v>
      </c>
      <c r="V663" s="1" t="n">
        <f aca="false">IF($T663="±",$Q663*2,$Q663)</f>
        <v>0</v>
      </c>
      <c r="W663" s="60" t="str">
        <f aca="false">IFERROR($U663/ABS($V663),"N/A")</f>
        <v>N/A</v>
      </c>
      <c r="X663" s="61" t="str">
        <f aca="false">IF(OR($W663="N/A",$R663="",$S663=""),"N/A",IF($W663&gt;=4,"Not Significant",IF($W663&gt;=2,"Semi-Significant","Significant")))</f>
        <v>N/A</v>
      </c>
      <c r="Z663" s="1" t="str">
        <f aca="false">IF($D663="Z540.1 w/data",0,"")</f>
        <v/>
      </c>
      <c r="AA663" s="1" t="e">
        <f aca="false">$Y663+$Q663+$Z663</f>
        <v>#VALUE!</v>
      </c>
      <c r="AB663" s="1" t="n">
        <f aca="false">$N663+$Q663</f>
        <v>0</v>
      </c>
      <c r="AC663" s="1" t="str">
        <f aca="false">IF($Y663="","",IF(AND($AA663&gt;=$R663,$AA663&lt;=$S663),"Pass","Fail"))</f>
        <v/>
      </c>
      <c r="AD663" s="1" t="str">
        <f aca="false">IF($Y663="","",IF($AA663&gt;$R663,"Pass","Fail"))</f>
        <v/>
      </c>
      <c r="AE663" s="1" t="str">
        <f aca="false">IF($Y663="","",IF($AA663&gt;=$R663,"Pass","Fail"))</f>
        <v/>
      </c>
      <c r="AF663" s="1" t="str">
        <f aca="false">IF($Y663="","",IF($AA663&lt;=$S663,"Pass","Fail"))</f>
        <v/>
      </c>
      <c r="AG663" s="1" t="str">
        <f aca="false">IF($Y663="","",IF($AA663&lt;$S663,"Pass","Fail"))</f>
        <v/>
      </c>
      <c r="AH663" s="23" t="str">
        <f aca="true">INDIRECT(CHOOSE(MATCH($T663,{"±","&gt;","≥","≤","&lt;"},0), "AC", "AD", "AE", "AF", "AG") &amp; ROW())</f>
        <v/>
      </c>
      <c r="AI663" s="56" t="str">
        <f aca="false">IF($X663="Not Significant","No Further Action Required",
IF($AH663="","",
IF(AND($AH663="Pass",$L663="0 - Passed "),"Analysis performed; no further action required.",
IF(AND($AH663="Fail",$L663="1 - Failed "),"Analysis performed; no further action required.",
IF(AND($AH663="Pass",$L663="2 - Limited In Use "),"Analysis performed; no further action required.",
IF(AND($AH663="Fail",$L663="3 - Adjusted "),"Analysis performed; no further action required.",
"Unit fails analysis; TSM determination required."))))))</f>
        <v/>
      </c>
      <c r="AJ663" s="58"/>
    </row>
    <row r="664" customFormat="false" ht="15" hidden="false" customHeight="false" outlineLevel="0" collapsed="false">
      <c r="A664" s="56"/>
      <c r="E664" s="57" t="str">
        <f aca="false">IF(AND($F664="",$G664=""),"",IF($G664="",$F664,HYPERLINK($G664,$F664)))</f>
        <v/>
      </c>
      <c r="H664" s="1" t="str">
        <f aca="false">IF($I664="","None Attached",IF(LEFT($I664,5)="https",HYPERLINK($I664,"Datasheet"),HYPERLINK(_xlfn.CONCAT("https://",$I664),"Datasheet")))</f>
        <v>None Attached</v>
      </c>
      <c r="M664" s="56"/>
      <c r="P664" s="58"/>
      <c r="Q664" s="1" t="n">
        <f aca="false">$M664-$N664</f>
        <v>0</v>
      </c>
      <c r="R664" s="56"/>
      <c r="T664" s="59" t="s">
        <v>15</v>
      </c>
      <c r="U664" s="1" t="n">
        <f aca="false">$S664-$R664</f>
        <v>0</v>
      </c>
      <c r="V664" s="1" t="n">
        <f aca="false">IF($T664="±",$Q664*2,$Q664)</f>
        <v>0</v>
      </c>
      <c r="W664" s="60" t="str">
        <f aca="false">IFERROR($U664/ABS($V664),"N/A")</f>
        <v>N/A</v>
      </c>
      <c r="X664" s="61" t="str">
        <f aca="false">IF(OR($W664="N/A",$R664="",$S664=""),"N/A",IF($W664&gt;=4,"Not Significant",IF($W664&gt;=2,"Semi-Significant","Significant")))</f>
        <v>N/A</v>
      </c>
      <c r="Z664" s="1" t="str">
        <f aca="false">IF($D664="Z540.1 w/data",0,"")</f>
        <v/>
      </c>
      <c r="AA664" s="1" t="e">
        <f aca="false">$Y664+$Q664+$Z664</f>
        <v>#VALUE!</v>
      </c>
      <c r="AB664" s="1" t="n">
        <f aca="false">$N664+$Q664</f>
        <v>0</v>
      </c>
      <c r="AC664" s="1" t="str">
        <f aca="false">IF($Y664="","",IF(AND($AA664&gt;=$R664,$AA664&lt;=$S664),"Pass","Fail"))</f>
        <v/>
      </c>
      <c r="AD664" s="1" t="str">
        <f aca="false">IF($Y664="","",IF($AA664&gt;$R664,"Pass","Fail"))</f>
        <v/>
      </c>
      <c r="AE664" s="1" t="str">
        <f aca="false">IF($Y664="","",IF($AA664&gt;=$R664,"Pass","Fail"))</f>
        <v/>
      </c>
      <c r="AF664" s="1" t="str">
        <f aca="false">IF($Y664="","",IF($AA664&lt;=$S664,"Pass","Fail"))</f>
        <v/>
      </c>
      <c r="AG664" s="1" t="str">
        <f aca="false">IF($Y664="","",IF($AA664&lt;$S664,"Pass","Fail"))</f>
        <v/>
      </c>
      <c r="AH664" s="23" t="str">
        <f aca="true">INDIRECT(CHOOSE(MATCH($T664,{"±","&gt;","≥","≤","&lt;"},0), "AC", "AD", "AE", "AF", "AG") &amp; ROW())</f>
        <v/>
      </c>
      <c r="AI664" s="56" t="str">
        <f aca="false">IF($X664="Not Significant","No Further Action Required",
IF($AH664="","",
IF(AND($AH664="Pass",$L664="0 - Passed "),"Analysis performed; no further action required.",
IF(AND($AH664="Fail",$L664="1 - Failed "),"Analysis performed; no further action required.",
IF(AND($AH664="Pass",$L664="2 - Limited In Use "),"Analysis performed; no further action required.",
IF(AND($AH664="Fail",$L664="3 - Adjusted "),"Analysis performed; no further action required.",
"Unit fails analysis; TSM determination required."))))))</f>
        <v/>
      </c>
      <c r="AJ664" s="58"/>
    </row>
    <row r="665" customFormat="false" ht="15" hidden="false" customHeight="false" outlineLevel="0" collapsed="false">
      <c r="A665" s="56"/>
      <c r="E665" s="57" t="str">
        <f aca="false">IF(AND($F665="",$G665=""),"",IF($G665="",$F665,HYPERLINK($G665,$F665)))</f>
        <v/>
      </c>
      <c r="H665" s="1" t="str">
        <f aca="false">IF($I665="","None Attached",IF(LEFT($I665,5)="https",HYPERLINK($I665,"Datasheet"),HYPERLINK(_xlfn.CONCAT("https://",$I665),"Datasheet")))</f>
        <v>None Attached</v>
      </c>
      <c r="M665" s="56"/>
      <c r="P665" s="58"/>
      <c r="Q665" s="1" t="n">
        <f aca="false">$M665-$N665</f>
        <v>0</v>
      </c>
      <c r="R665" s="56"/>
      <c r="T665" s="59" t="s">
        <v>15</v>
      </c>
      <c r="U665" s="1" t="n">
        <f aca="false">$S665-$R665</f>
        <v>0</v>
      </c>
      <c r="V665" s="1" t="n">
        <f aca="false">IF($T665="±",$Q665*2,$Q665)</f>
        <v>0</v>
      </c>
      <c r="W665" s="60" t="str">
        <f aca="false">IFERROR($U665/ABS($V665),"N/A")</f>
        <v>N/A</v>
      </c>
      <c r="X665" s="61" t="str">
        <f aca="false">IF(OR($W665="N/A",$R665="",$S665=""),"N/A",IF($W665&gt;=4,"Not Significant",IF($W665&gt;=2,"Semi-Significant","Significant")))</f>
        <v>N/A</v>
      </c>
      <c r="Z665" s="1" t="str">
        <f aca="false">IF($D665="Z540.1 w/data",0,"")</f>
        <v/>
      </c>
      <c r="AA665" s="1" t="e">
        <f aca="false">$Y665+$Q665+$Z665</f>
        <v>#VALUE!</v>
      </c>
      <c r="AB665" s="1" t="n">
        <f aca="false">$N665+$Q665</f>
        <v>0</v>
      </c>
      <c r="AC665" s="1" t="str">
        <f aca="false">IF($Y665="","",IF(AND($AA665&gt;=$R665,$AA665&lt;=$S665),"Pass","Fail"))</f>
        <v/>
      </c>
      <c r="AD665" s="1" t="str">
        <f aca="false">IF($Y665="","",IF($AA665&gt;$R665,"Pass","Fail"))</f>
        <v/>
      </c>
      <c r="AE665" s="1" t="str">
        <f aca="false">IF($Y665="","",IF($AA665&gt;=$R665,"Pass","Fail"))</f>
        <v/>
      </c>
      <c r="AF665" s="1" t="str">
        <f aca="false">IF($Y665="","",IF($AA665&lt;=$S665,"Pass","Fail"))</f>
        <v/>
      </c>
      <c r="AG665" s="1" t="str">
        <f aca="false">IF($Y665="","",IF($AA665&lt;$S665,"Pass","Fail"))</f>
        <v/>
      </c>
      <c r="AH665" s="23" t="str">
        <f aca="true">INDIRECT(CHOOSE(MATCH($T665,{"±","&gt;","≥","≤","&lt;"},0), "AC", "AD", "AE", "AF", "AG") &amp; ROW())</f>
        <v/>
      </c>
      <c r="AI665" s="56" t="str">
        <f aca="false">IF($X665="Not Significant","No Further Action Required",
IF($AH665="","",
IF(AND($AH665="Pass",$L665="0 - Passed "),"Analysis performed; no further action required.",
IF(AND($AH665="Fail",$L665="1 - Failed "),"Analysis performed; no further action required.",
IF(AND($AH665="Pass",$L665="2 - Limited In Use "),"Analysis performed; no further action required.",
IF(AND($AH665="Fail",$L665="3 - Adjusted "),"Analysis performed; no further action required.",
"Unit fails analysis; TSM determination required."))))))</f>
        <v/>
      </c>
      <c r="AJ665" s="58"/>
    </row>
    <row r="666" customFormat="false" ht="15" hidden="false" customHeight="false" outlineLevel="0" collapsed="false">
      <c r="A666" s="56"/>
      <c r="E666" s="57" t="str">
        <f aca="false">IF(AND($F666="",$G666=""),"",IF($G666="",$F666,HYPERLINK($G666,$F666)))</f>
        <v/>
      </c>
      <c r="H666" s="1" t="str">
        <f aca="false">IF($I666="","None Attached",IF(LEFT($I666,5)="https",HYPERLINK($I666,"Datasheet"),HYPERLINK(_xlfn.CONCAT("https://",$I666),"Datasheet")))</f>
        <v>None Attached</v>
      </c>
      <c r="M666" s="56"/>
      <c r="P666" s="58"/>
      <c r="Q666" s="1" t="n">
        <f aca="false">$M666-$N666</f>
        <v>0</v>
      </c>
      <c r="R666" s="56"/>
      <c r="T666" s="59" t="s">
        <v>15</v>
      </c>
      <c r="U666" s="1" t="n">
        <f aca="false">$S666-$R666</f>
        <v>0</v>
      </c>
      <c r="V666" s="1" t="n">
        <f aca="false">IF($T666="±",$Q666*2,$Q666)</f>
        <v>0</v>
      </c>
      <c r="W666" s="60" t="str">
        <f aca="false">IFERROR($U666/ABS($V666),"N/A")</f>
        <v>N/A</v>
      </c>
      <c r="X666" s="61" t="str">
        <f aca="false">IF(OR($W666="N/A",$R666="",$S666=""),"N/A",IF($W666&gt;=4,"Not Significant",IF($W666&gt;=2,"Semi-Significant","Significant")))</f>
        <v>N/A</v>
      </c>
      <c r="Z666" s="1" t="str">
        <f aca="false">IF($D666="Z540.1 w/data",0,"")</f>
        <v/>
      </c>
      <c r="AA666" s="1" t="e">
        <f aca="false">$Y666+$Q666+$Z666</f>
        <v>#VALUE!</v>
      </c>
      <c r="AB666" s="1" t="n">
        <f aca="false">$N666+$Q666</f>
        <v>0</v>
      </c>
      <c r="AC666" s="1" t="str">
        <f aca="false">IF($Y666="","",IF(AND($AA666&gt;=$R666,$AA666&lt;=$S666),"Pass","Fail"))</f>
        <v/>
      </c>
      <c r="AD666" s="1" t="str">
        <f aca="false">IF($Y666="","",IF($AA666&gt;$R666,"Pass","Fail"))</f>
        <v/>
      </c>
      <c r="AE666" s="1" t="str">
        <f aca="false">IF($Y666="","",IF($AA666&gt;=$R666,"Pass","Fail"))</f>
        <v/>
      </c>
      <c r="AF666" s="1" t="str">
        <f aca="false">IF($Y666="","",IF($AA666&lt;=$S666,"Pass","Fail"))</f>
        <v/>
      </c>
      <c r="AG666" s="1" t="str">
        <f aca="false">IF($Y666="","",IF($AA666&lt;$S666,"Pass","Fail"))</f>
        <v/>
      </c>
      <c r="AH666" s="23" t="str">
        <f aca="true">INDIRECT(CHOOSE(MATCH($T666,{"±","&gt;","≥","≤","&lt;"},0), "AC", "AD", "AE", "AF", "AG") &amp; ROW())</f>
        <v/>
      </c>
      <c r="AI666" s="56" t="str">
        <f aca="false">IF($X666="Not Significant","No Further Action Required",
IF($AH666="","",
IF(AND($AH666="Pass",$L666="0 - Passed "),"Analysis performed; no further action required.",
IF(AND($AH666="Fail",$L666="1 - Failed "),"Analysis performed; no further action required.",
IF(AND($AH666="Pass",$L666="2 - Limited In Use "),"Analysis performed; no further action required.",
IF(AND($AH666="Fail",$L666="3 - Adjusted "),"Analysis performed; no further action required.",
"Unit fails analysis; TSM determination required."))))))</f>
        <v/>
      </c>
      <c r="AJ666" s="58"/>
    </row>
    <row r="667" customFormat="false" ht="15" hidden="false" customHeight="false" outlineLevel="0" collapsed="false">
      <c r="A667" s="56"/>
      <c r="E667" s="57" t="str">
        <f aca="false">IF(AND($F667="",$G667=""),"",IF($G667="",$F667,HYPERLINK($G667,$F667)))</f>
        <v/>
      </c>
      <c r="H667" s="1" t="str">
        <f aca="false">IF($I667="","None Attached",IF(LEFT($I667,5)="https",HYPERLINK($I667,"Datasheet"),HYPERLINK(_xlfn.CONCAT("https://",$I667),"Datasheet")))</f>
        <v>None Attached</v>
      </c>
      <c r="M667" s="56"/>
      <c r="P667" s="58"/>
      <c r="Q667" s="1" t="n">
        <f aca="false">$M667-$N667</f>
        <v>0</v>
      </c>
      <c r="R667" s="56"/>
      <c r="T667" s="59" t="s">
        <v>15</v>
      </c>
      <c r="U667" s="1" t="n">
        <f aca="false">$S667-$R667</f>
        <v>0</v>
      </c>
      <c r="V667" s="1" t="n">
        <f aca="false">IF($T667="±",$Q667*2,$Q667)</f>
        <v>0</v>
      </c>
      <c r="W667" s="60" t="str">
        <f aca="false">IFERROR($U667/ABS($V667),"N/A")</f>
        <v>N/A</v>
      </c>
      <c r="X667" s="61" t="str">
        <f aca="false">IF(OR($W667="N/A",$R667="",$S667=""),"N/A",IF($W667&gt;=4,"Not Significant",IF($W667&gt;=2,"Semi-Significant","Significant")))</f>
        <v>N/A</v>
      </c>
      <c r="Z667" s="1" t="str">
        <f aca="false">IF($D667="Z540.1 w/data",0,"")</f>
        <v/>
      </c>
      <c r="AA667" s="1" t="e">
        <f aca="false">$Y667+$Q667+$Z667</f>
        <v>#VALUE!</v>
      </c>
      <c r="AB667" s="1" t="n">
        <f aca="false">$N667+$Q667</f>
        <v>0</v>
      </c>
      <c r="AC667" s="1" t="str">
        <f aca="false">IF($Y667="","",IF(AND($AA667&gt;=$R667,$AA667&lt;=$S667),"Pass","Fail"))</f>
        <v/>
      </c>
      <c r="AD667" s="1" t="str">
        <f aca="false">IF($Y667="","",IF($AA667&gt;$R667,"Pass","Fail"))</f>
        <v/>
      </c>
      <c r="AE667" s="1" t="str">
        <f aca="false">IF($Y667="","",IF($AA667&gt;=$R667,"Pass","Fail"))</f>
        <v/>
      </c>
      <c r="AF667" s="1" t="str">
        <f aca="false">IF($Y667="","",IF($AA667&lt;=$S667,"Pass","Fail"))</f>
        <v/>
      </c>
      <c r="AG667" s="1" t="str">
        <f aca="false">IF($Y667="","",IF($AA667&lt;$S667,"Pass","Fail"))</f>
        <v/>
      </c>
      <c r="AH667" s="23" t="str">
        <f aca="true">INDIRECT(CHOOSE(MATCH($T667,{"±","&gt;","≥","≤","&lt;"},0), "AC", "AD", "AE", "AF", "AG") &amp; ROW())</f>
        <v/>
      </c>
      <c r="AI667" s="56" t="str">
        <f aca="false">IF($X667="Not Significant","No Further Action Required",
IF($AH667="","",
IF(AND($AH667="Pass",$L667="0 - Passed "),"Analysis performed; no further action required.",
IF(AND($AH667="Fail",$L667="1 - Failed "),"Analysis performed; no further action required.",
IF(AND($AH667="Pass",$L667="2 - Limited In Use "),"Analysis performed; no further action required.",
IF(AND($AH667="Fail",$L667="3 - Adjusted "),"Analysis performed; no further action required.",
"Unit fails analysis; TSM determination required."))))))</f>
        <v/>
      </c>
      <c r="AJ667" s="58"/>
    </row>
    <row r="668" customFormat="false" ht="15" hidden="false" customHeight="false" outlineLevel="0" collapsed="false">
      <c r="A668" s="56"/>
      <c r="E668" s="57" t="str">
        <f aca="false">IF(AND($F668="",$G668=""),"",IF($G668="",$F668,HYPERLINK($G668,$F668)))</f>
        <v/>
      </c>
      <c r="H668" s="1" t="str">
        <f aca="false">IF($I668="","None Attached",IF(LEFT($I668,5)="https",HYPERLINK($I668,"Datasheet"),HYPERLINK(_xlfn.CONCAT("https://",$I668),"Datasheet")))</f>
        <v>None Attached</v>
      </c>
      <c r="M668" s="56"/>
      <c r="P668" s="58"/>
      <c r="Q668" s="1" t="n">
        <f aca="false">$M668-$N668</f>
        <v>0</v>
      </c>
      <c r="R668" s="56"/>
      <c r="T668" s="59" t="s">
        <v>15</v>
      </c>
      <c r="U668" s="1" t="n">
        <f aca="false">$S668-$R668</f>
        <v>0</v>
      </c>
      <c r="V668" s="1" t="n">
        <f aca="false">IF($T668="±",$Q668*2,$Q668)</f>
        <v>0</v>
      </c>
      <c r="W668" s="60" t="str">
        <f aca="false">IFERROR($U668/ABS($V668),"N/A")</f>
        <v>N/A</v>
      </c>
      <c r="X668" s="61" t="str">
        <f aca="false">IF(OR($W668="N/A",$R668="",$S668=""),"N/A",IF($W668&gt;=4,"Not Significant",IF($W668&gt;=2,"Semi-Significant","Significant")))</f>
        <v>N/A</v>
      </c>
      <c r="Z668" s="1" t="str">
        <f aca="false">IF($D668="Z540.1 w/data",0,"")</f>
        <v/>
      </c>
      <c r="AA668" s="1" t="e">
        <f aca="false">$Y668+$Q668+$Z668</f>
        <v>#VALUE!</v>
      </c>
      <c r="AB668" s="1" t="n">
        <f aca="false">$N668+$Q668</f>
        <v>0</v>
      </c>
      <c r="AC668" s="1" t="str">
        <f aca="false">IF($Y668="","",IF(AND($AA668&gt;=$R668,$AA668&lt;=$S668),"Pass","Fail"))</f>
        <v/>
      </c>
      <c r="AD668" s="1" t="str">
        <f aca="false">IF($Y668="","",IF($AA668&gt;$R668,"Pass","Fail"))</f>
        <v/>
      </c>
      <c r="AE668" s="1" t="str">
        <f aca="false">IF($Y668="","",IF($AA668&gt;=$R668,"Pass","Fail"))</f>
        <v/>
      </c>
      <c r="AF668" s="1" t="str">
        <f aca="false">IF($Y668="","",IF($AA668&lt;=$S668,"Pass","Fail"))</f>
        <v/>
      </c>
      <c r="AG668" s="1" t="str">
        <f aca="false">IF($Y668="","",IF($AA668&lt;$S668,"Pass","Fail"))</f>
        <v/>
      </c>
      <c r="AH668" s="23" t="str">
        <f aca="true">INDIRECT(CHOOSE(MATCH($T668,{"±","&gt;","≥","≤","&lt;"},0), "AC", "AD", "AE", "AF", "AG") &amp; ROW())</f>
        <v/>
      </c>
      <c r="AI668" s="56" t="str">
        <f aca="false">IF($X668="Not Significant","No Further Action Required",
IF($AH668="","",
IF(AND($AH668="Pass",$L668="0 - Passed "),"Analysis performed; no further action required.",
IF(AND($AH668="Fail",$L668="1 - Failed "),"Analysis performed; no further action required.",
IF(AND($AH668="Pass",$L668="2 - Limited In Use "),"Analysis performed; no further action required.",
IF(AND($AH668="Fail",$L668="3 - Adjusted "),"Analysis performed; no further action required.",
"Unit fails analysis; TSM determination required."))))))</f>
        <v/>
      </c>
      <c r="AJ668" s="58"/>
    </row>
    <row r="669" customFormat="false" ht="15" hidden="false" customHeight="false" outlineLevel="0" collapsed="false">
      <c r="A669" s="56"/>
      <c r="E669" s="57" t="str">
        <f aca="false">IF(AND($F669="",$G669=""),"",IF($G669="",$F669,HYPERLINK($G669,$F669)))</f>
        <v/>
      </c>
      <c r="H669" s="1" t="str">
        <f aca="false">IF($I669="","None Attached",IF(LEFT($I669,5)="https",HYPERLINK($I669,"Datasheet"),HYPERLINK(_xlfn.CONCAT("https://",$I669),"Datasheet")))</f>
        <v>None Attached</v>
      </c>
      <c r="M669" s="56"/>
      <c r="P669" s="58"/>
      <c r="Q669" s="1" t="n">
        <f aca="false">$M669-$N669</f>
        <v>0</v>
      </c>
      <c r="R669" s="56"/>
      <c r="T669" s="59" t="s">
        <v>15</v>
      </c>
      <c r="U669" s="1" t="n">
        <f aca="false">$S669-$R669</f>
        <v>0</v>
      </c>
      <c r="V669" s="1" t="n">
        <f aca="false">IF($T669="±",$Q669*2,$Q669)</f>
        <v>0</v>
      </c>
      <c r="W669" s="60" t="str">
        <f aca="false">IFERROR($U669/ABS($V669),"N/A")</f>
        <v>N/A</v>
      </c>
      <c r="X669" s="61" t="str">
        <f aca="false">IF(OR($W669="N/A",$R669="",$S669=""),"N/A",IF($W669&gt;=4,"Not Significant",IF($W669&gt;=2,"Semi-Significant","Significant")))</f>
        <v>N/A</v>
      </c>
      <c r="Z669" s="1" t="str">
        <f aca="false">IF($D669="Z540.1 w/data",0,"")</f>
        <v/>
      </c>
      <c r="AA669" s="1" t="e">
        <f aca="false">$Y669+$Q669+$Z669</f>
        <v>#VALUE!</v>
      </c>
      <c r="AB669" s="1" t="n">
        <f aca="false">$N669+$Q669</f>
        <v>0</v>
      </c>
      <c r="AC669" s="1" t="str">
        <f aca="false">IF($Y669="","",IF(AND($AA669&gt;=$R669,$AA669&lt;=$S669),"Pass","Fail"))</f>
        <v/>
      </c>
      <c r="AD669" s="1" t="str">
        <f aca="false">IF($Y669="","",IF($AA669&gt;$R669,"Pass","Fail"))</f>
        <v/>
      </c>
      <c r="AE669" s="1" t="str">
        <f aca="false">IF($Y669="","",IF($AA669&gt;=$R669,"Pass","Fail"))</f>
        <v/>
      </c>
      <c r="AF669" s="1" t="str">
        <f aca="false">IF($Y669="","",IF($AA669&lt;=$S669,"Pass","Fail"))</f>
        <v/>
      </c>
      <c r="AG669" s="1" t="str">
        <f aca="false">IF($Y669="","",IF($AA669&lt;$S669,"Pass","Fail"))</f>
        <v/>
      </c>
      <c r="AH669" s="23" t="str">
        <f aca="true">INDIRECT(CHOOSE(MATCH($T669,{"±","&gt;","≥","≤","&lt;"},0), "AC", "AD", "AE", "AF", "AG") &amp; ROW())</f>
        <v/>
      </c>
      <c r="AI669" s="56" t="str">
        <f aca="false">IF($X669="Not Significant","No Further Action Required",
IF($AH669="","",
IF(AND($AH669="Pass",$L669="0 - Passed "),"Analysis performed; no further action required.",
IF(AND($AH669="Fail",$L669="1 - Failed "),"Analysis performed; no further action required.",
IF(AND($AH669="Pass",$L669="2 - Limited In Use "),"Analysis performed; no further action required.",
IF(AND($AH669="Fail",$L669="3 - Adjusted "),"Analysis performed; no further action required.",
"Unit fails analysis; TSM determination required."))))))</f>
        <v/>
      </c>
      <c r="AJ669" s="58"/>
    </row>
    <row r="670" customFormat="false" ht="15" hidden="false" customHeight="false" outlineLevel="0" collapsed="false">
      <c r="A670" s="56"/>
      <c r="E670" s="57" t="str">
        <f aca="false">IF(AND($F670="",$G670=""),"",IF($G670="",$F670,HYPERLINK($G670,$F670)))</f>
        <v/>
      </c>
      <c r="H670" s="1" t="str">
        <f aca="false">IF($I670="","None Attached",IF(LEFT($I670,5)="https",HYPERLINK($I670,"Datasheet"),HYPERLINK(_xlfn.CONCAT("https://",$I670),"Datasheet")))</f>
        <v>None Attached</v>
      </c>
      <c r="M670" s="56"/>
      <c r="P670" s="58"/>
      <c r="Q670" s="1" t="n">
        <f aca="false">$M670-$N670</f>
        <v>0</v>
      </c>
      <c r="R670" s="56"/>
      <c r="T670" s="59" t="s">
        <v>15</v>
      </c>
      <c r="U670" s="1" t="n">
        <f aca="false">$S670-$R670</f>
        <v>0</v>
      </c>
      <c r="V670" s="1" t="n">
        <f aca="false">IF($T670="±",$Q670*2,$Q670)</f>
        <v>0</v>
      </c>
      <c r="W670" s="60" t="str">
        <f aca="false">IFERROR($U670/ABS($V670),"N/A")</f>
        <v>N/A</v>
      </c>
      <c r="X670" s="61" t="str">
        <f aca="false">IF(OR($W670="N/A",$R670="",$S670=""),"N/A",IF($W670&gt;=4,"Not Significant",IF($W670&gt;=2,"Semi-Significant","Significant")))</f>
        <v>N/A</v>
      </c>
      <c r="Z670" s="1" t="str">
        <f aca="false">IF($D670="Z540.1 w/data",0,"")</f>
        <v/>
      </c>
      <c r="AA670" s="1" t="e">
        <f aca="false">$Y670+$Q670+$Z670</f>
        <v>#VALUE!</v>
      </c>
      <c r="AB670" s="1" t="n">
        <f aca="false">$N670+$Q670</f>
        <v>0</v>
      </c>
      <c r="AC670" s="1" t="str">
        <f aca="false">IF($Y670="","",IF(AND($AA670&gt;=$R670,$AA670&lt;=$S670),"Pass","Fail"))</f>
        <v/>
      </c>
      <c r="AD670" s="1" t="str">
        <f aca="false">IF($Y670="","",IF($AA670&gt;$R670,"Pass","Fail"))</f>
        <v/>
      </c>
      <c r="AE670" s="1" t="str">
        <f aca="false">IF($Y670="","",IF($AA670&gt;=$R670,"Pass","Fail"))</f>
        <v/>
      </c>
      <c r="AF670" s="1" t="str">
        <f aca="false">IF($Y670="","",IF($AA670&lt;=$S670,"Pass","Fail"))</f>
        <v/>
      </c>
      <c r="AG670" s="1" t="str">
        <f aca="false">IF($Y670="","",IF($AA670&lt;$S670,"Pass","Fail"))</f>
        <v/>
      </c>
      <c r="AH670" s="23" t="str">
        <f aca="true">INDIRECT(CHOOSE(MATCH($T670,{"±","&gt;","≥","≤","&lt;"},0), "AC", "AD", "AE", "AF", "AG") &amp; ROW())</f>
        <v/>
      </c>
      <c r="AI670" s="56" t="str">
        <f aca="false">IF($X670="Not Significant","No Further Action Required",
IF($AH670="","",
IF(AND($AH670="Pass",$L670="0 - Passed "),"Analysis performed; no further action required.",
IF(AND($AH670="Fail",$L670="1 - Failed "),"Analysis performed; no further action required.",
IF(AND($AH670="Pass",$L670="2 - Limited In Use "),"Analysis performed; no further action required.",
IF(AND($AH670="Fail",$L670="3 - Adjusted "),"Analysis performed; no further action required.",
"Unit fails analysis; TSM determination required."))))))</f>
        <v/>
      </c>
      <c r="AJ670" s="58"/>
    </row>
    <row r="671" customFormat="false" ht="15" hidden="false" customHeight="false" outlineLevel="0" collapsed="false">
      <c r="A671" s="56"/>
      <c r="E671" s="57" t="str">
        <f aca="false">IF(AND($F671="",$G671=""),"",IF($G671="",$F671,HYPERLINK($G671,$F671)))</f>
        <v/>
      </c>
      <c r="H671" s="1" t="str">
        <f aca="false">IF($I671="","None Attached",IF(LEFT($I671,5)="https",HYPERLINK($I671,"Datasheet"),HYPERLINK(_xlfn.CONCAT("https://",$I671),"Datasheet")))</f>
        <v>None Attached</v>
      </c>
      <c r="M671" s="56"/>
      <c r="P671" s="58"/>
      <c r="Q671" s="1" t="n">
        <f aca="false">$M671-$N671</f>
        <v>0</v>
      </c>
      <c r="R671" s="56"/>
      <c r="T671" s="59" t="s">
        <v>15</v>
      </c>
      <c r="U671" s="1" t="n">
        <f aca="false">$S671-$R671</f>
        <v>0</v>
      </c>
      <c r="V671" s="1" t="n">
        <f aca="false">IF($T671="±",$Q671*2,$Q671)</f>
        <v>0</v>
      </c>
      <c r="W671" s="60" t="str">
        <f aca="false">IFERROR($U671/ABS($V671),"N/A")</f>
        <v>N/A</v>
      </c>
      <c r="X671" s="61" t="str">
        <f aca="false">IF(OR($W671="N/A",$R671="",$S671=""),"N/A",IF($W671&gt;=4,"Not Significant",IF($W671&gt;=2,"Semi-Significant","Significant")))</f>
        <v>N/A</v>
      </c>
      <c r="Z671" s="1" t="str">
        <f aca="false">IF($D671="Z540.1 w/data",0,"")</f>
        <v/>
      </c>
      <c r="AA671" s="1" t="e">
        <f aca="false">$Y671+$Q671+$Z671</f>
        <v>#VALUE!</v>
      </c>
      <c r="AB671" s="1" t="n">
        <f aca="false">$N671+$Q671</f>
        <v>0</v>
      </c>
      <c r="AC671" s="1" t="str">
        <f aca="false">IF($Y671="","",IF(AND($AA671&gt;=$R671,$AA671&lt;=$S671),"Pass","Fail"))</f>
        <v/>
      </c>
      <c r="AD671" s="1" t="str">
        <f aca="false">IF($Y671="","",IF($AA671&gt;$R671,"Pass","Fail"))</f>
        <v/>
      </c>
      <c r="AE671" s="1" t="str">
        <f aca="false">IF($Y671="","",IF($AA671&gt;=$R671,"Pass","Fail"))</f>
        <v/>
      </c>
      <c r="AF671" s="1" t="str">
        <f aca="false">IF($Y671="","",IF($AA671&lt;=$S671,"Pass","Fail"))</f>
        <v/>
      </c>
      <c r="AG671" s="1" t="str">
        <f aca="false">IF($Y671="","",IF($AA671&lt;$S671,"Pass","Fail"))</f>
        <v/>
      </c>
      <c r="AH671" s="23" t="str">
        <f aca="true">INDIRECT(CHOOSE(MATCH($T671,{"±","&gt;","≥","≤","&lt;"},0), "AC", "AD", "AE", "AF", "AG") &amp; ROW())</f>
        <v/>
      </c>
      <c r="AI671" s="56" t="str">
        <f aca="false">IF($X671="Not Significant","No Further Action Required",
IF($AH671="","",
IF(AND($AH671="Pass",$L671="0 - Passed "),"Analysis performed; no further action required.",
IF(AND($AH671="Fail",$L671="1 - Failed "),"Analysis performed; no further action required.",
IF(AND($AH671="Pass",$L671="2 - Limited In Use "),"Analysis performed; no further action required.",
IF(AND($AH671="Fail",$L671="3 - Adjusted "),"Analysis performed; no further action required.",
"Unit fails analysis; TSM determination required."))))))</f>
        <v/>
      </c>
      <c r="AJ671" s="58"/>
    </row>
    <row r="672" customFormat="false" ht="15" hidden="false" customHeight="false" outlineLevel="0" collapsed="false">
      <c r="A672" s="56"/>
      <c r="E672" s="57" t="str">
        <f aca="false">IF(AND($F672="",$G672=""),"",IF($G672="",$F672,HYPERLINK($G672,$F672)))</f>
        <v/>
      </c>
      <c r="H672" s="1" t="str">
        <f aca="false">IF($I672="","None Attached",IF(LEFT($I672,5)="https",HYPERLINK($I672,"Datasheet"),HYPERLINK(_xlfn.CONCAT("https://",$I672),"Datasheet")))</f>
        <v>None Attached</v>
      </c>
      <c r="M672" s="56"/>
      <c r="P672" s="58"/>
      <c r="Q672" s="1" t="n">
        <f aca="false">$M672-$N672</f>
        <v>0</v>
      </c>
      <c r="R672" s="56"/>
      <c r="T672" s="59" t="s">
        <v>15</v>
      </c>
      <c r="U672" s="1" t="n">
        <f aca="false">$S672-$R672</f>
        <v>0</v>
      </c>
      <c r="V672" s="1" t="n">
        <f aca="false">IF($T672="±",$Q672*2,$Q672)</f>
        <v>0</v>
      </c>
      <c r="W672" s="60" t="str">
        <f aca="false">IFERROR($U672/ABS($V672),"N/A")</f>
        <v>N/A</v>
      </c>
      <c r="X672" s="61" t="str">
        <f aca="false">IF(OR($W672="N/A",$R672="",$S672=""),"N/A",IF($W672&gt;=4,"Not Significant",IF($W672&gt;=2,"Semi-Significant","Significant")))</f>
        <v>N/A</v>
      </c>
      <c r="Z672" s="1" t="str">
        <f aca="false">IF($D672="Z540.1 w/data",0,"")</f>
        <v/>
      </c>
      <c r="AA672" s="1" t="e">
        <f aca="false">$Y672+$Q672+$Z672</f>
        <v>#VALUE!</v>
      </c>
      <c r="AB672" s="1" t="n">
        <f aca="false">$N672+$Q672</f>
        <v>0</v>
      </c>
      <c r="AC672" s="1" t="str">
        <f aca="false">IF($Y672="","",IF(AND($AA672&gt;=$R672,$AA672&lt;=$S672),"Pass","Fail"))</f>
        <v/>
      </c>
      <c r="AD672" s="1" t="str">
        <f aca="false">IF($Y672="","",IF($AA672&gt;$R672,"Pass","Fail"))</f>
        <v/>
      </c>
      <c r="AE672" s="1" t="str">
        <f aca="false">IF($Y672="","",IF($AA672&gt;=$R672,"Pass","Fail"))</f>
        <v/>
      </c>
      <c r="AF672" s="1" t="str">
        <f aca="false">IF($Y672="","",IF($AA672&lt;=$S672,"Pass","Fail"))</f>
        <v/>
      </c>
      <c r="AG672" s="1" t="str">
        <f aca="false">IF($Y672="","",IF($AA672&lt;$S672,"Pass","Fail"))</f>
        <v/>
      </c>
      <c r="AH672" s="23" t="str">
        <f aca="true">INDIRECT(CHOOSE(MATCH($T672,{"±","&gt;","≥","≤","&lt;"},0), "AC", "AD", "AE", "AF", "AG") &amp; ROW())</f>
        <v/>
      </c>
      <c r="AI672" s="56" t="str">
        <f aca="false">IF($X672="Not Significant","No Further Action Required",
IF($AH672="","",
IF(AND($AH672="Pass",$L672="0 - Passed "),"Analysis performed; no further action required.",
IF(AND($AH672="Fail",$L672="1 - Failed "),"Analysis performed; no further action required.",
IF(AND($AH672="Pass",$L672="2 - Limited In Use "),"Analysis performed; no further action required.",
IF(AND($AH672="Fail",$L672="3 - Adjusted "),"Analysis performed; no further action required.",
"Unit fails analysis; TSM determination required."))))))</f>
        <v/>
      </c>
      <c r="AJ672" s="58"/>
    </row>
    <row r="673" customFormat="false" ht="15" hidden="false" customHeight="false" outlineLevel="0" collapsed="false">
      <c r="A673" s="56"/>
      <c r="E673" s="57" t="str">
        <f aca="false">IF(AND($F673="",$G673=""),"",IF($G673="",$F673,HYPERLINK($G673,$F673)))</f>
        <v/>
      </c>
      <c r="H673" s="1" t="str">
        <f aca="false">IF($I673="","None Attached",IF(LEFT($I673,5)="https",HYPERLINK($I673,"Datasheet"),HYPERLINK(_xlfn.CONCAT("https://",$I673),"Datasheet")))</f>
        <v>None Attached</v>
      </c>
      <c r="M673" s="56"/>
      <c r="P673" s="58"/>
      <c r="Q673" s="1" t="n">
        <f aca="false">$M673-$N673</f>
        <v>0</v>
      </c>
      <c r="R673" s="56"/>
      <c r="T673" s="59" t="s">
        <v>15</v>
      </c>
      <c r="U673" s="1" t="n">
        <f aca="false">$S673-$R673</f>
        <v>0</v>
      </c>
      <c r="V673" s="1" t="n">
        <f aca="false">IF($T673="±",$Q673*2,$Q673)</f>
        <v>0</v>
      </c>
      <c r="W673" s="60" t="str">
        <f aca="false">IFERROR($U673/ABS($V673),"N/A")</f>
        <v>N/A</v>
      </c>
      <c r="X673" s="61" t="str">
        <f aca="false">IF(OR($W673="N/A",$R673="",$S673=""),"N/A",IF($W673&gt;=4,"Not Significant",IF($W673&gt;=2,"Semi-Significant","Significant")))</f>
        <v>N/A</v>
      </c>
      <c r="Z673" s="1" t="str">
        <f aca="false">IF($D673="Z540.1 w/data",0,"")</f>
        <v/>
      </c>
      <c r="AA673" s="1" t="e">
        <f aca="false">$Y673+$Q673+$Z673</f>
        <v>#VALUE!</v>
      </c>
      <c r="AB673" s="1" t="n">
        <f aca="false">$N673+$Q673</f>
        <v>0</v>
      </c>
      <c r="AC673" s="1" t="str">
        <f aca="false">IF($Y673="","",IF(AND($AA673&gt;=$R673,$AA673&lt;=$S673),"Pass","Fail"))</f>
        <v/>
      </c>
      <c r="AD673" s="1" t="str">
        <f aca="false">IF($Y673="","",IF($AA673&gt;$R673,"Pass","Fail"))</f>
        <v/>
      </c>
      <c r="AE673" s="1" t="str">
        <f aca="false">IF($Y673="","",IF($AA673&gt;=$R673,"Pass","Fail"))</f>
        <v/>
      </c>
      <c r="AF673" s="1" t="str">
        <f aca="false">IF($Y673="","",IF($AA673&lt;=$S673,"Pass","Fail"))</f>
        <v/>
      </c>
      <c r="AG673" s="1" t="str">
        <f aca="false">IF($Y673="","",IF($AA673&lt;$S673,"Pass","Fail"))</f>
        <v/>
      </c>
      <c r="AH673" s="23" t="str">
        <f aca="true">INDIRECT(CHOOSE(MATCH($T673,{"±","&gt;","≥","≤","&lt;"},0), "AC", "AD", "AE", "AF", "AG") &amp; ROW())</f>
        <v/>
      </c>
      <c r="AI673" s="56" t="str">
        <f aca="false">IF($X673="Not Significant","No Further Action Required",
IF($AH673="","",
IF(AND($AH673="Pass",$L673="0 - Passed "),"Analysis performed; no further action required.",
IF(AND($AH673="Fail",$L673="1 - Failed "),"Analysis performed; no further action required.",
IF(AND($AH673="Pass",$L673="2 - Limited In Use "),"Analysis performed; no further action required.",
IF(AND($AH673="Fail",$L673="3 - Adjusted "),"Analysis performed; no further action required.",
"Unit fails analysis; TSM determination required."))))))</f>
        <v/>
      </c>
      <c r="AJ673" s="58"/>
    </row>
    <row r="674" customFormat="false" ht="15" hidden="false" customHeight="false" outlineLevel="0" collapsed="false">
      <c r="A674" s="56"/>
      <c r="E674" s="57" t="str">
        <f aca="false">IF(AND($F674="",$G674=""),"",IF($G674="",$F674,HYPERLINK($G674,$F674)))</f>
        <v/>
      </c>
      <c r="H674" s="1" t="str">
        <f aca="false">IF($I674="","None Attached",IF(LEFT($I674,5)="https",HYPERLINK($I674,"Datasheet"),HYPERLINK(_xlfn.CONCAT("https://",$I674),"Datasheet")))</f>
        <v>None Attached</v>
      </c>
      <c r="M674" s="56"/>
      <c r="P674" s="58"/>
      <c r="Q674" s="1" t="n">
        <f aca="false">$M674-$N674</f>
        <v>0</v>
      </c>
      <c r="R674" s="56"/>
      <c r="T674" s="59" t="s">
        <v>15</v>
      </c>
      <c r="U674" s="1" t="n">
        <f aca="false">$S674-$R674</f>
        <v>0</v>
      </c>
      <c r="V674" s="1" t="n">
        <f aca="false">IF($T674="±",$Q674*2,$Q674)</f>
        <v>0</v>
      </c>
      <c r="W674" s="60" t="str">
        <f aca="false">IFERROR($U674/ABS($V674),"N/A")</f>
        <v>N/A</v>
      </c>
      <c r="X674" s="61" t="str">
        <f aca="false">IF(OR($W674="N/A",$R674="",$S674=""),"N/A",IF($W674&gt;=4,"Not Significant",IF($W674&gt;=2,"Semi-Significant","Significant")))</f>
        <v>N/A</v>
      </c>
      <c r="Z674" s="1" t="str">
        <f aca="false">IF($D674="Z540.1 w/data",0,"")</f>
        <v/>
      </c>
      <c r="AA674" s="1" t="e">
        <f aca="false">$Y674+$Q674+$Z674</f>
        <v>#VALUE!</v>
      </c>
      <c r="AB674" s="1" t="n">
        <f aca="false">$N674+$Q674</f>
        <v>0</v>
      </c>
      <c r="AC674" s="1" t="str">
        <f aca="false">IF($Y674="","",IF(AND($AA674&gt;=$R674,$AA674&lt;=$S674),"Pass","Fail"))</f>
        <v/>
      </c>
      <c r="AD674" s="1" t="str">
        <f aca="false">IF($Y674="","",IF($AA674&gt;$R674,"Pass","Fail"))</f>
        <v/>
      </c>
      <c r="AE674" s="1" t="str">
        <f aca="false">IF($Y674="","",IF($AA674&gt;=$R674,"Pass","Fail"))</f>
        <v/>
      </c>
      <c r="AF674" s="1" t="str">
        <f aca="false">IF($Y674="","",IF($AA674&lt;=$S674,"Pass","Fail"))</f>
        <v/>
      </c>
      <c r="AG674" s="1" t="str">
        <f aca="false">IF($Y674="","",IF($AA674&lt;$S674,"Pass","Fail"))</f>
        <v/>
      </c>
      <c r="AH674" s="23" t="str">
        <f aca="true">INDIRECT(CHOOSE(MATCH($T674,{"±","&gt;","≥","≤","&lt;"},0), "AC", "AD", "AE", "AF", "AG") &amp; ROW())</f>
        <v/>
      </c>
      <c r="AI674" s="56" t="str">
        <f aca="false">IF($X674="Not Significant","No Further Action Required",
IF($AH674="","",
IF(AND($AH674="Pass",$L674="0 - Passed "),"Analysis performed; no further action required.",
IF(AND($AH674="Fail",$L674="1 - Failed "),"Analysis performed; no further action required.",
IF(AND($AH674="Pass",$L674="2 - Limited In Use "),"Analysis performed; no further action required.",
IF(AND($AH674="Fail",$L674="3 - Adjusted "),"Analysis performed; no further action required.",
"Unit fails analysis; TSM determination required."))))))</f>
        <v/>
      </c>
      <c r="AJ674" s="58"/>
    </row>
    <row r="675" customFormat="false" ht="15" hidden="false" customHeight="false" outlineLevel="0" collapsed="false">
      <c r="A675" s="56"/>
      <c r="E675" s="57" t="str">
        <f aca="false">IF(AND($F675="",$G675=""),"",IF($G675="",$F675,HYPERLINK($G675,$F675)))</f>
        <v/>
      </c>
      <c r="H675" s="1" t="str">
        <f aca="false">IF($I675="","None Attached",IF(LEFT($I675,5)="https",HYPERLINK($I675,"Datasheet"),HYPERLINK(_xlfn.CONCAT("https://",$I675),"Datasheet")))</f>
        <v>None Attached</v>
      </c>
      <c r="M675" s="56"/>
      <c r="P675" s="58"/>
      <c r="Q675" s="1" t="n">
        <f aca="false">$M675-$N675</f>
        <v>0</v>
      </c>
      <c r="R675" s="56"/>
      <c r="T675" s="59" t="s">
        <v>15</v>
      </c>
      <c r="U675" s="1" t="n">
        <f aca="false">$S675-$R675</f>
        <v>0</v>
      </c>
      <c r="V675" s="1" t="n">
        <f aca="false">IF($T675="±",$Q675*2,$Q675)</f>
        <v>0</v>
      </c>
      <c r="W675" s="60" t="str">
        <f aca="false">IFERROR($U675/ABS($V675),"N/A")</f>
        <v>N/A</v>
      </c>
      <c r="X675" s="61" t="str">
        <f aca="false">IF(OR($W675="N/A",$R675="",$S675=""),"N/A",IF($W675&gt;=4,"Not Significant",IF($W675&gt;=2,"Semi-Significant","Significant")))</f>
        <v>N/A</v>
      </c>
      <c r="Z675" s="1" t="str">
        <f aca="false">IF($D675="Z540.1 w/data",0,"")</f>
        <v/>
      </c>
      <c r="AA675" s="1" t="e">
        <f aca="false">$Y675+$Q675+$Z675</f>
        <v>#VALUE!</v>
      </c>
      <c r="AB675" s="1" t="n">
        <f aca="false">$N675+$Q675</f>
        <v>0</v>
      </c>
      <c r="AC675" s="1" t="str">
        <f aca="false">IF($Y675="","",IF(AND($AA675&gt;=$R675,$AA675&lt;=$S675),"Pass","Fail"))</f>
        <v/>
      </c>
      <c r="AD675" s="1" t="str">
        <f aca="false">IF($Y675="","",IF($AA675&gt;$R675,"Pass","Fail"))</f>
        <v/>
      </c>
      <c r="AE675" s="1" t="str">
        <f aca="false">IF($Y675="","",IF($AA675&gt;=$R675,"Pass","Fail"))</f>
        <v/>
      </c>
      <c r="AF675" s="1" t="str">
        <f aca="false">IF($Y675="","",IF($AA675&lt;=$S675,"Pass","Fail"))</f>
        <v/>
      </c>
      <c r="AG675" s="1" t="str">
        <f aca="false">IF($Y675="","",IF($AA675&lt;$S675,"Pass","Fail"))</f>
        <v/>
      </c>
      <c r="AH675" s="23" t="str">
        <f aca="true">INDIRECT(CHOOSE(MATCH($T675,{"±","&gt;","≥","≤","&lt;"},0), "AC", "AD", "AE", "AF", "AG") &amp; ROW())</f>
        <v/>
      </c>
      <c r="AI675" s="56" t="str">
        <f aca="false">IF($X675="Not Significant","No Further Action Required",
IF($AH675="","",
IF(AND($AH675="Pass",$L675="0 - Passed "),"Analysis performed; no further action required.",
IF(AND($AH675="Fail",$L675="1 - Failed "),"Analysis performed; no further action required.",
IF(AND($AH675="Pass",$L675="2 - Limited In Use "),"Analysis performed; no further action required.",
IF(AND($AH675="Fail",$L675="3 - Adjusted "),"Analysis performed; no further action required.",
"Unit fails analysis; TSM determination required."))))))</f>
        <v/>
      </c>
      <c r="AJ675" s="58"/>
    </row>
    <row r="676" customFormat="false" ht="15" hidden="false" customHeight="false" outlineLevel="0" collapsed="false">
      <c r="A676" s="56"/>
      <c r="E676" s="57" t="str">
        <f aca="false">IF(AND($F676="",$G676=""),"",IF($G676="",$F676,HYPERLINK($G676,$F676)))</f>
        <v/>
      </c>
      <c r="H676" s="1" t="str">
        <f aca="false">IF($I676="","None Attached",IF(LEFT($I676,5)="https",HYPERLINK($I676,"Datasheet"),HYPERLINK(_xlfn.CONCAT("https://",$I676),"Datasheet")))</f>
        <v>None Attached</v>
      </c>
      <c r="M676" s="56"/>
      <c r="P676" s="58"/>
      <c r="Q676" s="1" t="n">
        <f aca="false">$M676-$N676</f>
        <v>0</v>
      </c>
      <c r="R676" s="56"/>
      <c r="T676" s="59" t="s">
        <v>15</v>
      </c>
      <c r="U676" s="1" t="n">
        <f aca="false">$S676-$R676</f>
        <v>0</v>
      </c>
      <c r="V676" s="1" t="n">
        <f aca="false">IF($T676="±",$Q676*2,$Q676)</f>
        <v>0</v>
      </c>
      <c r="W676" s="60" t="str">
        <f aca="false">IFERROR($U676/ABS($V676),"N/A")</f>
        <v>N/A</v>
      </c>
      <c r="X676" s="61" t="str">
        <f aca="false">IF(OR($W676="N/A",$R676="",$S676=""),"N/A",IF($W676&gt;=4,"Not Significant",IF($W676&gt;=2,"Semi-Significant","Significant")))</f>
        <v>N/A</v>
      </c>
      <c r="Z676" s="1" t="str">
        <f aca="false">IF($D676="Z540.1 w/data",0,"")</f>
        <v/>
      </c>
      <c r="AA676" s="1" t="e">
        <f aca="false">$Y676+$Q676+$Z676</f>
        <v>#VALUE!</v>
      </c>
      <c r="AB676" s="1" t="n">
        <f aca="false">$N676+$Q676</f>
        <v>0</v>
      </c>
      <c r="AC676" s="1" t="str">
        <f aca="false">IF($Y676="","",IF(AND($AA676&gt;=$R676,$AA676&lt;=$S676),"Pass","Fail"))</f>
        <v/>
      </c>
      <c r="AD676" s="1" t="str">
        <f aca="false">IF($Y676="","",IF($AA676&gt;$R676,"Pass","Fail"))</f>
        <v/>
      </c>
      <c r="AE676" s="1" t="str">
        <f aca="false">IF($Y676="","",IF($AA676&gt;=$R676,"Pass","Fail"))</f>
        <v/>
      </c>
      <c r="AF676" s="1" t="str">
        <f aca="false">IF($Y676="","",IF($AA676&lt;=$S676,"Pass","Fail"))</f>
        <v/>
      </c>
      <c r="AG676" s="1" t="str">
        <f aca="false">IF($Y676="","",IF($AA676&lt;$S676,"Pass","Fail"))</f>
        <v/>
      </c>
      <c r="AH676" s="23" t="str">
        <f aca="true">INDIRECT(CHOOSE(MATCH($T676,{"±","&gt;","≥","≤","&lt;"},0), "AC", "AD", "AE", "AF", "AG") &amp; ROW())</f>
        <v/>
      </c>
      <c r="AI676" s="56" t="str">
        <f aca="false">IF($X676="Not Significant","No Further Action Required",
IF($AH676="","",
IF(AND($AH676="Pass",$L676="0 - Passed "),"Analysis performed; no further action required.",
IF(AND($AH676="Fail",$L676="1 - Failed "),"Analysis performed; no further action required.",
IF(AND($AH676="Pass",$L676="2 - Limited In Use "),"Analysis performed; no further action required.",
IF(AND($AH676="Fail",$L676="3 - Adjusted "),"Analysis performed; no further action required.",
"Unit fails analysis; TSM determination required."))))))</f>
        <v/>
      </c>
      <c r="AJ676" s="58"/>
    </row>
    <row r="677" customFormat="false" ht="15" hidden="false" customHeight="false" outlineLevel="0" collapsed="false">
      <c r="A677" s="56"/>
      <c r="E677" s="57" t="str">
        <f aca="false">IF(AND($F677="",$G677=""),"",IF($G677="",$F677,HYPERLINK($G677,$F677)))</f>
        <v/>
      </c>
      <c r="H677" s="1" t="str">
        <f aca="false">IF($I677="","None Attached",IF(LEFT($I677,5)="https",HYPERLINK($I677,"Datasheet"),HYPERLINK(_xlfn.CONCAT("https://",$I677),"Datasheet")))</f>
        <v>None Attached</v>
      </c>
      <c r="M677" s="56"/>
      <c r="P677" s="58"/>
      <c r="Q677" s="1" t="n">
        <f aca="false">$M677-$N677</f>
        <v>0</v>
      </c>
      <c r="R677" s="56"/>
      <c r="T677" s="59" t="s">
        <v>15</v>
      </c>
      <c r="U677" s="1" t="n">
        <f aca="false">$S677-$R677</f>
        <v>0</v>
      </c>
      <c r="V677" s="1" t="n">
        <f aca="false">IF($T677="±",$Q677*2,$Q677)</f>
        <v>0</v>
      </c>
      <c r="W677" s="60" t="str">
        <f aca="false">IFERROR($U677/ABS($V677),"N/A")</f>
        <v>N/A</v>
      </c>
      <c r="X677" s="61" t="str">
        <f aca="false">IF(OR($W677="N/A",$R677="",$S677=""),"N/A",IF($W677&gt;=4,"Not Significant",IF($W677&gt;=2,"Semi-Significant","Significant")))</f>
        <v>N/A</v>
      </c>
      <c r="Z677" s="1" t="str">
        <f aca="false">IF($D677="Z540.1 w/data",0,"")</f>
        <v/>
      </c>
      <c r="AA677" s="1" t="e">
        <f aca="false">$Y677+$Q677+$Z677</f>
        <v>#VALUE!</v>
      </c>
      <c r="AB677" s="1" t="n">
        <f aca="false">$N677+$Q677</f>
        <v>0</v>
      </c>
      <c r="AC677" s="1" t="str">
        <f aca="false">IF($Y677="","",IF(AND($AA677&gt;=$R677,$AA677&lt;=$S677),"Pass","Fail"))</f>
        <v/>
      </c>
      <c r="AD677" s="1" t="str">
        <f aca="false">IF($Y677="","",IF($AA677&gt;$R677,"Pass","Fail"))</f>
        <v/>
      </c>
      <c r="AE677" s="1" t="str">
        <f aca="false">IF($Y677="","",IF($AA677&gt;=$R677,"Pass","Fail"))</f>
        <v/>
      </c>
      <c r="AF677" s="1" t="str">
        <f aca="false">IF($Y677="","",IF($AA677&lt;=$S677,"Pass","Fail"))</f>
        <v/>
      </c>
      <c r="AG677" s="1" t="str">
        <f aca="false">IF($Y677="","",IF($AA677&lt;$S677,"Pass","Fail"))</f>
        <v/>
      </c>
      <c r="AH677" s="23" t="str">
        <f aca="true">INDIRECT(CHOOSE(MATCH($T677,{"±","&gt;","≥","≤","&lt;"},0), "AC", "AD", "AE", "AF", "AG") &amp; ROW())</f>
        <v/>
      </c>
      <c r="AI677" s="56" t="str">
        <f aca="false">IF($X677="Not Significant","No Further Action Required",
IF($AH677="","",
IF(AND($AH677="Pass",$L677="0 - Passed "),"Analysis performed; no further action required.",
IF(AND($AH677="Fail",$L677="1 - Failed "),"Analysis performed; no further action required.",
IF(AND($AH677="Pass",$L677="2 - Limited In Use "),"Analysis performed; no further action required.",
IF(AND($AH677="Fail",$L677="3 - Adjusted "),"Analysis performed; no further action required.",
"Unit fails analysis; TSM determination required."))))))</f>
        <v/>
      </c>
      <c r="AJ677" s="58"/>
    </row>
    <row r="678" customFormat="false" ht="15" hidden="false" customHeight="false" outlineLevel="0" collapsed="false">
      <c r="A678" s="56"/>
      <c r="E678" s="57" t="str">
        <f aca="false">IF(AND($F678="",$G678=""),"",IF($G678="",$F678,HYPERLINK($G678,$F678)))</f>
        <v/>
      </c>
      <c r="H678" s="1" t="str">
        <f aca="false">IF($I678="","None Attached",IF(LEFT($I678,5)="https",HYPERLINK($I678,"Datasheet"),HYPERLINK(_xlfn.CONCAT("https://",$I678),"Datasheet")))</f>
        <v>None Attached</v>
      </c>
      <c r="M678" s="56"/>
      <c r="P678" s="58"/>
      <c r="Q678" s="1" t="n">
        <f aca="false">$M678-$N678</f>
        <v>0</v>
      </c>
      <c r="R678" s="56"/>
      <c r="T678" s="59" t="s">
        <v>15</v>
      </c>
      <c r="U678" s="1" t="n">
        <f aca="false">$S678-$R678</f>
        <v>0</v>
      </c>
      <c r="V678" s="1" t="n">
        <f aca="false">IF($T678="±",$Q678*2,$Q678)</f>
        <v>0</v>
      </c>
      <c r="W678" s="60" t="str">
        <f aca="false">IFERROR($U678/ABS($V678),"N/A")</f>
        <v>N/A</v>
      </c>
      <c r="X678" s="61" t="str">
        <f aca="false">IF(OR($W678="N/A",$R678="",$S678=""),"N/A",IF($W678&gt;=4,"Not Significant",IF($W678&gt;=2,"Semi-Significant","Significant")))</f>
        <v>N/A</v>
      </c>
      <c r="Z678" s="1" t="str">
        <f aca="false">IF($D678="Z540.1 w/data",0,"")</f>
        <v/>
      </c>
      <c r="AA678" s="1" t="e">
        <f aca="false">$Y678+$Q678+$Z678</f>
        <v>#VALUE!</v>
      </c>
      <c r="AB678" s="1" t="n">
        <f aca="false">$N678+$Q678</f>
        <v>0</v>
      </c>
      <c r="AC678" s="1" t="str">
        <f aca="false">IF($Y678="","",IF(AND($AA678&gt;=$R678,$AA678&lt;=$S678),"Pass","Fail"))</f>
        <v/>
      </c>
      <c r="AD678" s="1" t="str">
        <f aca="false">IF($Y678="","",IF($AA678&gt;$R678,"Pass","Fail"))</f>
        <v/>
      </c>
      <c r="AE678" s="1" t="str">
        <f aca="false">IF($Y678="","",IF($AA678&gt;=$R678,"Pass","Fail"))</f>
        <v/>
      </c>
      <c r="AF678" s="1" t="str">
        <f aca="false">IF($Y678="","",IF($AA678&lt;=$S678,"Pass","Fail"))</f>
        <v/>
      </c>
      <c r="AG678" s="1" t="str">
        <f aca="false">IF($Y678="","",IF($AA678&lt;$S678,"Pass","Fail"))</f>
        <v/>
      </c>
      <c r="AH678" s="23" t="str">
        <f aca="true">INDIRECT(CHOOSE(MATCH($T678,{"±","&gt;","≥","≤","&lt;"},0), "AC", "AD", "AE", "AF", "AG") &amp; ROW())</f>
        <v/>
      </c>
      <c r="AI678" s="56" t="str">
        <f aca="false">IF($X678="Not Significant","No Further Action Required",
IF($AH678="","",
IF(AND($AH678="Pass",$L678="0 - Passed "),"Analysis performed; no further action required.",
IF(AND($AH678="Fail",$L678="1 - Failed "),"Analysis performed; no further action required.",
IF(AND($AH678="Pass",$L678="2 - Limited In Use "),"Analysis performed; no further action required.",
IF(AND($AH678="Fail",$L678="3 - Adjusted "),"Analysis performed; no further action required.",
"Unit fails analysis; TSM determination required."))))))</f>
        <v/>
      </c>
      <c r="AJ678" s="58"/>
    </row>
    <row r="679" customFormat="false" ht="15" hidden="false" customHeight="false" outlineLevel="0" collapsed="false">
      <c r="A679" s="56"/>
      <c r="E679" s="57" t="str">
        <f aca="false">IF(AND($F679="",$G679=""),"",IF($G679="",$F679,HYPERLINK($G679,$F679)))</f>
        <v/>
      </c>
      <c r="H679" s="1" t="str">
        <f aca="false">IF($I679="","None Attached",IF(LEFT($I679,5)="https",HYPERLINK($I679,"Datasheet"),HYPERLINK(_xlfn.CONCAT("https://",$I679),"Datasheet")))</f>
        <v>None Attached</v>
      </c>
      <c r="M679" s="56"/>
      <c r="P679" s="58"/>
      <c r="Q679" s="1" t="n">
        <f aca="false">$M679-$N679</f>
        <v>0</v>
      </c>
      <c r="R679" s="56"/>
      <c r="T679" s="59" t="s">
        <v>15</v>
      </c>
      <c r="U679" s="1" t="n">
        <f aca="false">$S679-$R679</f>
        <v>0</v>
      </c>
      <c r="V679" s="1" t="n">
        <f aca="false">IF($T679="±",$Q679*2,$Q679)</f>
        <v>0</v>
      </c>
      <c r="W679" s="60" t="str">
        <f aca="false">IFERROR($U679/ABS($V679),"N/A")</f>
        <v>N/A</v>
      </c>
      <c r="X679" s="61" t="str">
        <f aca="false">IF(OR($W679="N/A",$R679="",$S679=""),"N/A",IF($W679&gt;=4,"Not Significant",IF($W679&gt;=2,"Semi-Significant","Significant")))</f>
        <v>N/A</v>
      </c>
      <c r="Z679" s="1" t="str">
        <f aca="false">IF($D679="Z540.1 w/data",0,"")</f>
        <v/>
      </c>
      <c r="AA679" s="1" t="e">
        <f aca="false">$Y679+$Q679+$Z679</f>
        <v>#VALUE!</v>
      </c>
      <c r="AB679" s="1" t="n">
        <f aca="false">$N679+$Q679</f>
        <v>0</v>
      </c>
      <c r="AC679" s="1" t="str">
        <f aca="false">IF($Y679="","",IF(AND($AA679&gt;=$R679,$AA679&lt;=$S679),"Pass","Fail"))</f>
        <v/>
      </c>
      <c r="AD679" s="1" t="str">
        <f aca="false">IF($Y679="","",IF($AA679&gt;$R679,"Pass","Fail"))</f>
        <v/>
      </c>
      <c r="AE679" s="1" t="str">
        <f aca="false">IF($Y679="","",IF($AA679&gt;=$R679,"Pass","Fail"))</f>
        <v/>
      </c>
      <c r="AF679" s="1" t="str">
        <f aca="false">IF($Y679="","",IF($AA679&lt;=$S679,"Pass","Fail"))</f>
        <v/>
      </c>
      <c r="AG679" s="1" t="str">
        <f aca="false">IF($Y679="","",IF($AA679&lt;$S679,"Pass","Fail"))</f>
        <v/>
      </c>
      <c r="AH679" s="23" t="str">
        <f aca="true">INDIRECT(CHOOSE(MATCH($T679,{"±","&gt;","≥","≤","&lt;"},0), "AC", "AD", "AE", "AF", "AG") &amp; ROW())</f>
        <v/>
      </c>
      <c r="AI679" s="56" t="str">
        <f aca="false">IF($X679="Not Significant","No Further Action Required",
IF($AH679="","",
IF(AND($AH679="Pass",$L679="0 - Passed "),"Analysis performed; no further action required.",
IF(AND($AH679="Fail",$L679="1 - Failed "),"Analysis performed; no further action required.",
IF(AND($AH679="Pass",$L679="2 - Limited In Use "),"Analysis performed; no further action required.",
IF(AND($AH679="Fail",$L679="3 - Adjusted "),"Analysis performed; no further action required.",
"Unit fails analysis; TSM determination required."))))))</f>
        <v/>
      </c>
      <c r="AJ679" s="58"/>
    </row>
    <row r="680" customFormat="false" ht="15" hidden="false" customHeight="false" outlineLevel="0" collapsed="false">
      <c r="A680" s="56"/>
      <c r="E680" s="57" t="str">
        <f aca="false">IF(AND($F680="",$G680=""),"",IF($G680="",$F680,HYPERLINK($G680,$F680)))</f>
        <v/>
      </c>
      <c r="H680" s="1" t="str">
        <f aca="false">IF($I680="","None Attached",IF(LEFT($I680,5)="https",HYPERLINK($I680,"Datasheet"),HYPERLINK(_xlfn.CONCAT("https://",$I680),"Datasheet")))</f>
        <v>None Attached</v>
      </c>
      <c r="M680" s="56"/>
      <c r="P680" s="58"/>
      <c r="Q680" s="1" t="n">
        <f aca="false">$M680-$N680</f>
        <v>0</v>
      </c>
      <c r="R680" s="56"/>
      <c r="T680" s="59" t="s">
        <v>15</v>
      </c>
      <c r="U680" s="1" t="n">
        <f aca="false">$S680-$R680</f>
        <v>0</v>
      </c>
      <c r="V680" s="1" t="n">
        <f aca="false">IF($T680="±",$Q680*2,$Q680)</f>
        <v>0</v>
      </c>
      <c r="W680" s="60" t="str">
        <f aca="false">IFERROR($U680/ABS($V680),"N/A")</f>
        <v>N/A</v>
      </c>
      <c r="X680" s="61" t="str">
        <f aca="false">IF(OR($W680="N/A",$R680="",$S680=""),"N/A",IF($W680&gt;=4,"Not Significant",IF($W680&gt;=2,"Semi-Significant","Significant")))</f>
        <v>N/A</v>
      </c>
      <c r="Z680" s="1" t="str">
        <f aca="false">IF($D680="Z540.1 w/data",0,"")</f>
        <v/>
      </c>
      <c r="AA680" s="1" t="e">
        <f aca="false">$Y680+$Q680+$Z680</f>
        <v>#VALUE!</v>
      </c>
      <c r="AB680" s="1" t="n">
        <f aca="false">$N680+$Q680</f>
        <v>0</v>
      </c>
      <c r="AC680" s="1" t="str">
        <f aca="false">IF($Y680="","",IF(AND($AA680&gt;=$R680,$AA680&lt;=$S680),"Pass","Fail"))</f>
        <v/>
      </c>
      <c r="AD680" s="1" t="str">
        <f aca="false">IF($Y680="","",IF($AA680&gt;$R680,"Pass","Fail"))</f>
        <v/>
      </c>
      <c r="AE680" s="1" t="str">
        <f aca="false">IF($Y680="","",IF($AA680&gt;=$R680,"Pass","Fail"))</f>
        <v/>
      </c>
      <c r="AF680" s="1" t="str">
        <f aca="false">IF($Y680="","",IF($AA680&lt;=$S680,"Pass","Fail"))</f>
        <v/>
      </c>
      <c r="AG680" s="1" t="str">
        <f aca="false">IF($Y680="","",IF($AA680&lt;$S680,"Pass","Fail"))</f>
        <v/>
      </c>
      <c r="AH680" s="23" t="str">
        <f aca="true">INDIRECT(CHOOSE(MATCH($T680,{"±","&gt;","≥","≤","&lt;"},0), "AC", "AD", "AE", "AF", "AG") &amp; ROW())</f>
        <v/>
      </c>
      <c r="AI680" s="56" t="str">
        <f aca="false">IF($X680="Not Significant","No Further Action Required",
IF($AH680="","",
IF(AND($AH680="Pass",$L680="0 - Passed "),"Analysis performed; no further action required.",
IF(AND($AH680="Fail",$L680="1 - Failed "),"Analysis performed; no further action required.",
IF(AND($AH680="Pass",$L680="2 - Limited In Use "),"Analysis performed; no further action required.",
IF(AND($AH680="Fail",$L680="3 - Adjusted "),"Analysis performed; no further action required.",
"Unit fails analysis; TSM determination required."))))))</f>
        <v/>
      </c>
      <c r="AJ680" s="58"/>
    </row>
    <row r="681" customFormat="false" ht="15" hidden="false" customHeight="false" outlineLevel="0" collapsed="false">
      <c r="A681" s="56"/>
      <c r="E681" s="57" t="str">
        <f aca="false">IF(AND($F681="",$G681=""),"",IF($G681="",$F681,HYPERLINK($G681,$F681)))</f>
        <v/>
      </c>
      <c r="H681" s="1" t="str">
        <f aca="false">IF($I681="","None Attached",IF(LEFT($I681,5)="https",HYPERLINK($I681,"Datasheet"),HYPERLINK(_xlfn.CONCAT("https://",$I681),"Datasheet")))</f>
        <v>None Attached</v>
      </c>
      <c r="M681" s="56"/>
      <c r="P681" s="58"/>
      <c r="Q681" s="1" t="n">
        <f aca="false">$M681-$N681</f>
        <v>0</v>
      </c>
      <c r="R681" s="56"/>
      <c r="T681" s="59" t="s">
        <v>15</v>
      </c>
      <c r="U681" s="1" t="n">
        <f aca="false">$S681-$R681</f>
        <v>0</v>
      </c>
      <c r="V681" s="1" t="n">
        <f aca="false">IF($T681="±",$Q681*2,$Q681)</f>
        <v>0</v>
      </c>
      <c r="W681" s="60" t="str">
        <f aca="false">IFERROR($U681/ABS($V681),"N/A")</f>
        <v>N/A</v>
      </c>
      <c r="X681" s="61" t="str">
        <f aca="false">IF(OR($W681="N/A",$R681="",$S681=""),"N/A",IF($W681&gt;=4,"Not Significant",IF($W681&gt;=2,"Semi-Significant","Significant")))</f>
        <v>N/A</v>
      </c>
      <c r="Z681" s="1" t="str">
        <f aca="false">IF($D681="Z540.1 w/data",0,"")</f>
        <v/>
      </c>
      <c r="AA681" s="1" t="e">
        <f aca="false">$Y681+$Q681+$Z681</f>
        <v>#VALUE!</v>
      </c>
      <c r="AB681" s="1" t="n">
        <f aca="false">$N681+$Q681</f>
        <v>0</v>
      </c>
      <c r="AC681" s="1" t="str">
        <f aca="false">IF($Y681="","",IF(AND($AA681&gt;=$R681,$AA681&lt;=$S681),"Pass","Fail"))</f>
        <v/>
      </c>
      <c r="AD681" s="1" t="str">
        <f aca="false">IF($Y681="","",IF($AA681&gt;$R681,"Pass","Fail"))</f>
        <v/>
      </c>
      <c r="AE681" s="1" t="str">
        <f aca="false">IF($Y681="","",IF($AA681&gt;=$R681,"Pass","Fail"))</f>
        <v/>
      </c>
      <c r="AF681" s="1" t="str">
        <f aca="false">IF($Y681="","",IF($AA681&lt;=$S681,"Pass","Fail"))</f>
        <v/>
      </c>
      <c r="AG681" s="1" t="str">
        <f aca="false">IF($Y681="","",IF($AA681&lt;$S681,"Pass","Fail"))</f>
        <v/>
      </c>
      <c r="AH681" s="23" t="str">
        <f aca="true">INDIRECT(CHOOSE(MATCH($T681,{"±","&gt;","≥","≤","&lt;"},0), "AC", "AD", "AE", "AF", "AG") &amp; ROW())</f>
        <v/>
      </c>
      <c r="AI681" s="56" t="str">
        <f aca="false">IF($X681="Not Significant","No Further Action Required",
IF($AH681="","",
IF(AND($AH681="Pass",$L681="0 - Passed "),"Analysis performed; no further action required.",
IF(AND($AH681="Fail",$L681="1 - Failed "),"Analysis performed; no further action required.",
IF(AND($AH681="Pass",$L681="2 - Limited In Use "),"Analysis performed; no further action required.",
IF(AND($AH681="Fail",$L681="3 - Adjusted "),"Analysis performed; no further action required.",
"Unit fails analysis; TSM determination required."))))))</f>
        <v/>
      </c>
      <c r="AJ681" s="58"/>
    </row>
    <row r="682" customFormat="false" ht="15" hidden="false" customHeight="false" outlineLevel="0" collapsed="false">
      <c r="A682" s="56"/>
      <c r="E682" s="57" t="str">
        <f aca="false">IF(AND($F682="",$G682=""),"",IF($G682="",$F682,HYPERLINK($G682,$F682)))</f>
        <v/>
      </c>
      <c r="H682" s="1" t="str">
        <f aca="false">IF($I682="","None Attached",IF(LEFT($I682,5)="https",HYPERLINK($I682,"Datasheet"),HYPERLINK(_xlfn.CONCAT("https://",$I682),"Datasheet")))</f>
        <v>None Attached</v>
      </c>
      <c r="M682" s="56"/>
      <c r="P682" s="58"/>
      <c r="Q682" s="1" t="n">
        <f aca="false">$M682-$N682</f>
        <v>0</v>
      </c>
      <c r="R682" s="56"/>
      <c r="T682" s="59" t="s">
        <v>15</v>
      </c>
      <c r="U682" s="1" t="n">
        <f aca="false">$S682-$R682</f>
        <v>0</v>
      </c>
      <c r="V682" s="1" t="n">
        <f aca="false">IF($T682="±",$Q682*2,$Q682)</f>
        <v>0</v>
      </c>
      <c r="W682" s="60" t="str">
        <f aca="false">IFERROR($U682/ABS($V682),"N/A")</f>
        <v>N/A</v>
      </c>
      <c r="X682" s="61" t="str">
        <f aca="false">IF(OR($W682="N/A",$R682="",$S682=""),"N/A",IF($W682&gt;=4,"Not Significant",IF($W682&gt;=2,"Semi-Significant","Significant")))</f>
        <v>N/A</v>
      </c>
      <c r="Z682" s="1" t="str">
        <f aca="false">IF($D682="Z540.1 w/data",0,"")</f>
        <v/>
      </c>
      <c r="AA682" s="1" t="e">
        <f aca="false">$Y682+$Q682+$Z682</f>
        <v>#VALUE!</v>
      </c>
      <c r="AB682" s="1" t="n">
        <f aca="false">$N682+$Q682</f>
        <v>0</v>
      </c>
      <c r="AC682" s="1" t="str">
        <f aca="false">IF($Y682="","",IF(AND($AA682&gt;=$R682,$AA682&lt;=$S682),"Pass","Fail"))</f>
        <v/>
      </c>
      <c r="AD682" s="1" t="str">
        <f aca="false">IF($Y682="","",IF($AA682&gt;$R682,"Pass","Fail"))</f>
        <v/>
      </c>
      <c r="AE682" s="1" t="str">
        <f aca="false">IF($Y682="","",IF($AA682&gt;=$R682,"Pass","Fail"))</f>
        <v/>
      </c>
      <c r="AF682" s="1" t="str">
        <f aca="false">IF($Y682="","",IF($AA682&lt;=$S682,"Pass","Fail"))</f>
        <v/>
      </c>
      <c r="AG682" s="1" t="str">
        <f aca="false">IF($Y682="","",IF($AA682&lt;$S682,"Pass","Fail"))</f>
        <v/>
      </c>
      <c r="AH682" s="23" t="str">
        <f aca="true">INDIRECT(CHOOSE(MATCH($T682,{"±","&gt;","≥","≤","&lt;"},0), "AC", "AD", "AE", "AF", "AG") &amp; ROW())</f>
        <v/>
      </c>
      <c r="AI682" s="56" t="str">
        <f aca="false">IF($X682="Not Significant","No Further Action Required",
IF($AH682="","",
IF(AND($AH682="Pass",$L682="0 - Passed "),"Analysis performed; no further action required.",
IF(AND($AH682="Fail",$L682="1 - Failed "),"Analysis performed; no further action required.",
IF(AND($AH682="Pass",$L682="2 - Limited In Use "),"Analysis performed; no further action required.",
IF(AND($AH682="Fail",$L682="3 - Adjusted "),"Analysis performed; no further action required.",
"Unit fails analysis; TSM determination required."))))))</f>
        <v/>
      </c>
      <c r="AJ682" s="58"/>
    </row>
    <row r="683" customFormat="false" ht="15" hidden="false" customHeight="false" outlineLevel="0" collapsed="false">
      <c r="A683" s="56"/>
      <c r="E683" s="57" t="str">
        <f aca="false">IF(AND($F683="",$G683=""),"",IF($G683="",$F683,HYPERLINK($G683,$F683)))</f>
        <v/>
      </c>
      <c r="H683" s="1" t="str">
        <f aca="false">IF($I683="","None Attached",IF(LEFT($I683,5)="https",HYPERLINK($I683,"Datasheet"),HYPERLINK(_xlfn.CONCAT("https://",$I683),"Datasheet")))</f>
        <v>None Attached</v>
      </c>
      <c r="M683" s="56"/>
      <c r="P683" s="58"/>
      <c r="Q683" s="1" t="n">
        <f aca="false">$M683-$N683</f>
        <v>0</v>
      </c>
      <c r="R683" s="56"/>
      <c r="T683" s="59" t="s">
        <v>15</v>
      </c>
      <c r="U683" s="1" t="n">
        <f aca="false">$S683-$R683</f>
        <v>0</v>
      </c>
      <c r="V683" s="1" t="n">
        <f aca="false">IF($T683="±",$Q683*2,$Q683)</f>
        <v>0</v>
      </c>
      <c r="W683" s="60" t="str">
        <f aca="false">IFERROR($U683/ABS($V683),"N/A")</f>
        <v>N/A</v>
      </c>
      <c r="X683" s="61" t="str">
        <f aca="false">IF(OR($W683="N/A",$R683="",$S683=""),"N/A",IF($W683&gt;=4,"Not Significant",IF($W683&gt;=2,"Semi-Significant","Significant")))</f>
        <v>N/A</v>
      </c>
      <c r="Z683" s="1" t="str">
        <f aca="false">IF($D683="Z540.1 w/data",0,"")</f>
        <v/>
      </c>
      <c r="AA683" s="1" t="e">
        <f aca="false">$Y683+$Q683+$Z683</f>
        <v>#VALUE!</v>
      </c>
      <c r="AB683" s="1" t="n">
        <f aca="false">$N683+$Q683</f>
        <v>0</v>
      </c>
      <c r="AC683" s="1" t="str">
        <f aca="false">IF($Y683="","",IF(AND($AA683&gt;=$R683,$AA683&lt;=$S683),"Pass","Fail"))</f>
        <v/>
      </c>
      <c r="AD683" s="1" t="str">
        <f aca="false">IF($Y683="","",IF($AA683&gt;$R683,"Pass","Fail"))</f>
        <v/>
      </c>
      <c r="AE683" s="1" t="str">
        <f aca="false">IF($Y683="","",IF($AA683&gt;=$R683,"Pass","Fail"))</f>
        <v/>
      </c>
      <c r="AF683" s="1" t="str">
        <f aca="false">IF($Y683="","",IF($AA683&lt;=$S683,"Pass","Fail"))</f>
        <v/>
      </c>
      <c r="AG683" s="1" t="str">
        <f aca="false">IF($Y683="","",IF($AA683&lt;$S683,"Pass","Fail"))</f>
        <v/>
      </c>
      <c r="AH683" s="23" t="str">
        <f aca="true">INDIRECT(CHOOSE(MATCH($T683,{"±","&gt;","≥","≤","&lt;"},0), "AC", "AD", "AE", "AF", "AG") &amp; ROW())</f>
        <v/>
      </c>
      <c r="AI683" s="56" t="str">
        <f aca="false">IF($X683="Not Significant","No Further Action Required",
IF($AH683="","",
IF(AND($AH683="Pass",$L683="0 - Passed "),"Analysis performed; no further action required.",
IF(AND($AH683="Fail",$L683="1 - Failed "),"Analysis performed; no further action required.",
IF(AND($AH683="Pass",$L683="2 - Limited In Use "),"Analysis performed; no further action required.",
IF(AND($AH683="Fail",$L683="3 - Adjusted "),"Analysis performed; no further action required.",
"Unit fails analysis; TSM determination required."))))))</f>
        <v/>
      </c>
      <c r="AJ683" s="58"/>
    </row>
    <row r="684" customFormat="false" ht="15" hidden="false" customHeight="false" outlineLevel="0" collapsed="false">
      <c r="A684" s="56"/>
      <c r="E684" s="57" t="str">
        <f aca="false">IF(AND($F684="",$G684=""),"",IF($G684="",$F684,HYPERLINK($G684,$F684)))</f>
        <v/>
      </c>
      <c r="H684" s="1" t="str">
        <f aca="false">IF($I684="","None Attached",IF(LEFT($I684,5)="https",HYPERLINK($I684,"Datasheet"),HYPERLINK(_xlfn.CONCAT("https://",$I684),"Datasheet")))</f>
        <v>None Attached</v>
      </c>
      <c r="M684" s="56"/>
      <c r="P684" s="58"/>
      <c r="Q684" s="1" t="n">
        <f aca="false">$M684-$N684</f>
        <v>0</v>
      </c>
      <c r="R684" s="56"/>
      <c r="T684" s="59" t="s">
        <v>15</v>
      </c>
      <c r="U684" s="1" t="n">
        <f aca="false">$S684-$R684</f>
        <v>0</v>
      </c>
      <c r="V684" s="1" t="n">
        <f aca="false">IF($T684="±",$Q684*2,$Q684)</f>
        <v>0</v>
      </c>
      <c r="W684" s="60" t="str">
        <f aca="false">IFERROR($U684/ABS($V684),"N/A")</f>
        <v>N/A</v>
      </c>
      <c r="X684" s="61" t="str">
        <f aca="false">IF(OR($W684="N/A",$R684="",$S684=""),"N/A",IF($W684&gt;=4,"Not Significant",IF($W684&gt;=2,"Semi-Significant","Significant")))</f>
        <v>N/A</v>
      </c>
      <c r="Z684" s="1" t="str">
        <f aca="false">IF($D684="Z540.1 w/data",0,"")</f>
        <v/>
      </c>
      <c r="AA684" s="1" t="e">
        <f aca="false">$Y684+$Q684+$Z684</f>
        <v>#VALUE!</v>
      </c>
      <c r="AB684" s="1" t="n">
        <f aca="false">$N684+$Q684</f>
        <v>0</v>
      </c>
      <c r="AC684" s="1" t="str">
        <f aca="false">IF($Y684="","",IF(AND($AA684&gt;=$R684,$AA684&lt;=$S684),"Pass","Fail"))</f>
        <v/>
      </c>
      <c r="AD684" s="1" t="str">
        <f aca="false">IF($Y684="","",IF($AA684&gt;$R684,"Pass","Fail"))</f>
        <v/>
      </c>
      <c r="AE684" s="1" t="str">
        <f aca="false">IF($Y684="","",IF($AA684&gt;=$R684,"Pass","Fail"))</f>
        <v/>
      </c>
      <c r="AF684" s="1" t="str">
        <f aca="false">IF($Y684="","",IF($AA684&lt;=$S684,"Pass","Fail"))</f>
        <v/>
      </c>
      <c r="AG684" s="1" t="str">
        <f aca="false">IF($Y684="","",IF($AA684&lt;$S684,"Pass","Fail"))</f>
        <v/>
      </c>
      <c r="AH684" s="23" t="str">
        <f aca="true">INDIRECT(CHOOSE(MATCH($T684,{"±","&gt;","≥","≤","&lt;"},0), "AC", "AD", "AE", "AF", "AG") &amp; ROW())</f>
        <v/>
      </c>
      <c r="AI684" s="56" t="str">
        <f aca="false">IF($X684="Not Significant","No Further Action Required",
IF($AH684="","",
IF(AND($AH684="Pass",$L684="0 - Passed "),"Analysis performed; no further action required.",
IF(AND($AH684="Fail",$L684="1 - Failed "),"Analysis performed; no further action required.",
IF(AND($AH684="Pass",$L684="2 - Limited In Use "),"Analysis performed; no further action required.",
IF(AND($AH684="Fail",$L684="3 - Adjusted "),"Analysis performed; no further action required.",
"Unit fails analysis; TSM determination required."))))))</f>
        <v/>
      </c>
      <c r="AJ684" s="58"/>
    </row>
    <row r="685" customFormat="false" ht="15" hidden="false" customHeight="false" outlineLevel="0" collapsed="false">
      <c r="A685" s="56"/>
      <c r="E685" s="57" t="str">
        <f aca="false">IF(AND($F685="",$G685=""),"",IF($G685="",$F685,HYPERLINK($G685,$F685)))</f>
        <v/>
      </c>
      <c r="H685" s="1" t="str">
        <f aca="false">IF($I685="","None Attached",IF(LEFT($I685,5)="https",HYPERLINK($I685,"Datasheet"),HYPERLINK(_xlfn.CONCAT("https://",$I685),"Datasheet")))</f>
        <v>None Attached</v>
      </c>
      <c r="M685" s="56"/>
      <c r="P685" s="58"/>
      <c r="Q685" s="1" t="n">
        <f aca="false">$M685-$N685</f>
        <v>0</v>
      </c>
      <c r="R685" s="56"/>
      <c r="T685" s="59" t="s">
        <v>15</v>
      </c>
      <c r="U685" s="1" t="n">
        <f aca="false">$S685-$R685</f>
        <v>0</v>
      </c>
      <c r="V685" s="1" t="n">
        <f aca="false">IF($T685="±",$Q685*2,$Q685)</f>
        <v>0</v>
      </c>
      <c r="W685" s="60" t="str">
        <f aca="false">IFERROR($U685/ABS($V685),"N/A")</f>
        <v>N/A</v>
      </c>
      <c r="X685" s="61" t="str">
        <f aca="false">IF(OR($W685="N/A",$R685="",$S685=""),"N/A",IF($W685&gt;=4,"Not Significant",IF($W685&gt;=2,"Semi-Significant","Significant")))</f>
        <v>N/A</v>
      </c>
      <c r="Z685" s="1" t="str">
        <f aca="false">IF($D685="Z540.1 w/data",0,"")</f>
        <v/>
      </c>
      <c r="AA685" s="1" t="e">
        <f aca="false">$Y685+$Q685+$Z685</f>
        <v>#VALUE!</v>
      </c>
      <c r="AB685" s="1" t="n">
        <f aca="false">$N685+$Q685</f>
        <v>0</v>
      </c>
      <c r="AC685" s="1" t="str">
        <f aca="false">IF($Y685="","",IF(AND($AA685&gt;=$R685,$AA685&lt;=$S685),"Pass","Fail"))</f>
        <v/>
      </c>
      <c r="AD685" s="1" t="str">
        <f aca="false">IF($Y685="","",IF($AA685&gt;$R685,"Pass","Fail"))</f>
        <v/>
      </c>
      <c r="AE685" s="1" t="str">
        <f aca="false">IF($Y685="","",IF($AA685&gt;=$R685,"Pass","Fail"))</f>
        <v/>
      </c>
      <c r="AF685" s="1" t="str">
        <f aca="false">IF($Y685="","",IF($AA685&lt;=$S685,"Pass","Fail"))</f>
        <v/>
      </c>
      <c r="AG685" s="1" t="str">
        <f aca="false">IF($Y685="","",IF($AA685&lt;$S685,"Pass","Fail"))</f>
        <v/>
      </c>
      <c r="AH685" s="23" t="str">
        <f aca="true">INDIRECT(CHOOSE(MATCH($T685,{"±","&gt;","≥","≤","&lt;"},0), "AC", "AD", "AE", "AF", "AG") &amp; ROW())</f>
        <v/>
      </c>
      <c r="AI685" s="56" t="str">
        <f aca="false">IF($X685="Not Significant","No Further Action Required",
IF($AH685="","",
IF(AND($AH685="Pass",$L685="0 - Passed "),"Analysis performed; no further action required.",
IF(AND($AH685="Fail",$L685="1 - Failed "),"Analysis performed; no further action required.",
IF(AND($AH685="Pass",$L685="2 - Limited In Use "),"Analysis performed; no further action required.",
IF(AND($AH685="Fail",$L685="3 - Adjusted "),"Analysis performed; no further action required.",
"Unit fails analysis; TSM determination required."))))))</f>
        <v/>
      </c>
      <c r="AJ685" s="58"/>
    </row>
    <row r="686" customFormat="false" ht="15" hidden="false" customHeight="false" outlineLevel="0" collapsed="false">
      <c r="A686" s="56"/>
      <c r="E686" s="57" t="str">
        <f aca="false">IF(AND($F686="",$G686=""),"",IF($G686="",$F686,HYPERLINK($G686,$F686)))</f>
        <v/>
      </c>
      <c r="H686" s="1" t="str">
        <f aca="false">IF($I686="","None Attached",IF(LEFT($I686,5)="https",HYPERLINK($I686,"Datasheet"),HYPERLINK(_xlfn.CONCAT("https://",$I686),"Datasheet")))</f>
        <v>None Attached</v>
      </c>
      <c r="M686" s="56"/>
      <c r="P686" s="58"/>
      <c r="Q686" s="1" t="n">
        <f aca="false">$M686-$N686</f>
        <v>0</v>
      </c>
      <c r="R686" s="56"/>
      <c r="T686" s="59" t="s">
        <v>15</v>
      </c>
      <c r="U686" s="1" t="n">
        <f aca="false">$S686-$R686</f>
        <v>0</v>
      </c>
      <c r="V686" s="1" t="n">
        <f aca="false">IF($T686="±",$Q686*2,$Q686)</f>
        <v>0</v>
      </c>
      <c r="W686" s="60" t="str">
        <f aca="false">IFERROR($U686/ABS($V686),"N/A")</f>
        <v>N/A</v>
      </c>
      <c r="X686" s="61" t="str">
        <f aca="false">IF(OR($W686="N/A",$R686="",$S686=""),"N/A",IF($W686&gt;=4,"Not Significant",IF($W686&gt;=2,"Semi-Significant","Significant")))</f>
        <v>N/A</v>
      </c>
      <c r="Z686" s="1" t="str">
        <f aca="false">IF($D686="Z540.1 w/data",0,"")</f>
        <v/>
      </c>
      <c r="AA686" s="1" t="e">
        <f aca="false">$Y686+$Q686+$Z686</f>
        <v>#VALUE!</v>
      </c>
      <c r="AB686" s="1" t="n">
        <f aca="false">$N686+$Q686</f>
        <v>0</v>
      </c>
      <c r="AC686" s="1" t="str">
        <f aca="false">IF($Y686="","",IF(AND($AA686&gt;=$R686,$AA686&lt;=$S686),"Pass","Fail"))</f>
        <v/>
      </c>
      <c r="AD686" s="1" t="str">
        <f aca="false">IF($Y686="","",IF($AA686&gt;$R686,"Pass","Fail"))</f>
        <v/>
      </c>
      <c r="AE686" s="1" t="str">
        <f aca="false">IF($Y686="","",IF($AA686&gt;=$R686,"Pass","Fail"))</f>
        <v/>
      </c>
      <c r="AF686" s="1" t="str">
        <f aca="false">IF($Y686="","",IF($AA686&lt;=$S686,"Pass","Fail"))</f>
        <v/>
      </c>
      <c r="AG686" s="1" t="str">
        <f aca="false">IF($Y686="","",IF($AA686&lt;$S686,"Pass","Fail"))</f>
        <v/>
      </c>
      <c r="AH686" s="23" t="str">
        <f aca="true">INDIRECT(CHOOSE(MATCH($T686,{"±","&gt;","≥","≤","&lt;"},0), "AC", "AD", "AE", "AF", "AG") &amp; ROW())</f>
        <v/>
      </c>
      <c r="AI686" s="56" t="str">
        <f aca="false">IF($X686="Not Significant","No Further Action Required",
IF($AH686="","",
IF(AND($AH686="Pass",$L686="0 - Passed "),"Analysis performed; no further action required.",
IF(AND($AH686="Fail",$L686="1 - Failed "),"Analysis performed; no further action required.",
IF(AND($AH686="Pass",$L686="2 - Limited In Use "),"Analysis performed; no further action required.",
IF(AND($AH686="Fail",$L686="3 - Adjusted "),"Analysis performed; no further action required.",
"Unit fails analysis; TSM determination required."))))))</f>
        <v/>
      </c>
      <c r="AJ686" s="58"/>
    </row>
    <row r="687" customFormat="false" ht="15" hidden="false" customHeight="false" outlineLevel="0" collapsed="false">
      <c r="A687" s="56"/>
      <c r="E687" s="57" t="str">
        <f aca="false">IF(AND($F687="",$G687=""),"",IF($G687="",$F687,HYPERLINK($G687,$F687)))</f>
        <v/>
      </c>
      <c r="H687" s="1" t="str">
        <f aca="false">IF($I687="","None Attached",IF(LEFT($I687,5)="https",HYPERLINK($I687,"Datasheet"),HYPERLINK(_xlfn.CONCAT("https://",$I687),"Datasheet")))</f>
        <v>None Attached</v>
      </c>
      <c r="M687" s="56"/>
      <c r="P687" s="58"/>
      <c r="Q687" s="1" t="n">
        <f aca="false">$M687-$N687</f>
        <v>0</v>
      </c>
      <c r="R687" s="56"/>
      <c r="T687" s="59" t="s">
        <v>15</v>
      </c>
      <c r="U687" s="1" t="n">
        <f aca="false">$S687-$R687</f>
        <v>0</v>
      </c>
      <c r="V687" s="1" t="n">
        <f aca="false">IF($T687="±",$Q687*2,$Q687)</f>
        <v>0</v>
      </c>
      <c r="W687" s="60" t="str">
        <f aca="false">IFERROR($U687/ABS($V687),"N/A")</f>
        <v>N/A</v>
      </c>
      <c r="X687" s="61" t="str">
        <f aca="false">IF(OR($W687="N/A",$R687="",$S687=""),"N/A",IF($W687&gt;=4,"Not Significant",IF($W687&gt;=2,"Semi-Significant","Significant")))</f>
        <v>N/A</v>
      </c>
      <c r="Z687" s="1" t="str">
        <f aca="false">IF($D687="Z540.1 w/data",0,"")</f>
        <v/>
      </c>
      <c r="AA687" s="1" t="e">
        <f aca="false">$Y687+$Q687+$Z687</f>
        <v>#VALUE!</v>
      </c>
      <c r="AB687" s="1" t="n">
        <f aca="false">$N687+$Q687</f>
        <v>0</v>
      </c>
      <c r="AC687" s="1" t="str">
        <f aca="false">IF($Y687="","",IF(AND($AA687&gt;=$R687,$AA687&lt;=$S687),"Pass","Fail"))</f>
        <v/>
      </c>
      <c r="AD687" s="1" t="str">
        <f aca="false">IF($Y687="","",IF($AA687&gt;$R687,"Pass","Fail"))</f>
        <v/>
      </c>
      <c r="AE687" s="1" t="str">
        <f aca="false">IF($Y687="","",IF($AA687&gt;=$R687,"Pass","Fail"))</f>
        <v/>
      </c>
      <c r="AF687" s="1" t="str">
        <f aca="false">IF($Y687="","",IF($AA687&lt;=$S687,"Pass","Fail"))</f>
        <v/>
      </c>
      <c r="AG687" s="1" t="str">
        <f aca="false">IF($Y687="","",IF($AA687&lt;$S687,"Pass","Fail"))</f>
        <v/>
      </c>
      <c r="AH687" s="23" t="str">
        <f aca="true">INDIRECT(CHOOSE(MATCH($T687,{"±","&gt;","≥","≤","&lt;"},0), "AC", "AD", "AE", "AF", "AG") &amp; ROW())</f>
        <v/>
      </c>
      <c r="AI687" s="56" t="str">
        <f aca="false">IF($X687="Not Significant","No Further Action Required",
IF($AH687="","",
IF(AND($AH687="Pass",$L687="0 - Passed "),"Analysis performed; no further action required.",
IF(AND($AH687="Fail",$L687="1 - Failed "),"Analysis performed; no further action required.",
IF(AND($AH687="Pass",$L687="2 - Limited In Use "),"Analysis performed; no further action required.",
IF(AND($AH687="Fail",$L687="3 - Adjusted "),"Analysis performed; no further action required.",
"Unit fails analysis; TSM determination required."))))))</f>
        <v/>
      </c>
      <c r="AJ687" s="58"/>
    </row>
    <row r="688" customFormat="false" ht="15" hidden="false" customHeight="false" outlineLevel="0" collapsed="false">
      <c r="A688" s="56"/>
      <c r="E688" s="57" t="str">
        <f aca="false">IF(AND($F688="",$G688=""),"",IF($G688="",$F688,HYPERLINK($G688,$F688)))</f>
        <v/>
      </c>
      <c r="H688" s="1" t="str">
        <f aca="false">IF($I688="","None Attached",IF(LEFT($I688,5)="https",HYPERLINK($I688,"Datasheet"),HYPERLINK(_xlfn.CONCAT("https://",$I688),"Datasheet")))</f>
        <v>None Attached</v>
      </c>
      <c r="M688" s="56"/>
      <c r="P688" s="58"/>
      <c r="Q688" s="1" t="n">
        <f aca="false">$M688-$N688</f>
        <v>0</v>
      </c>
      <c r="R688" s="56"/>
      <c r="T688" s="59" t="s">
        <v>15</v>
      </c>
      <c r="U688" s="1" t="n">
        <f aca="false">$S688-$R688</f>
        <v>0</v>
      </c>
      <c r="V688" s="1" t="n">
        <f aca="false">IF($T688="±",$Q688*2,$Q688)</f>
        <v>0</v>
      </c>
      <c r="W688" s="60" t="str">
        <f aca="false">IFERROR($U688/ABS($V688),"N/A")</f>
        <v>N/A</v>
      </c>
      <c r="X688" s="61" t="str">
        <f aca="false">IF(OR($W688="N/A",$R688="",$S688=""),"N/A",IF($W688&gt;=4,"Not Significant",IF($W688&gt;=2,"Semi-Significant","Significant")))</f>
        <v>N/A</v>
      </c>
      <c r="Z688" s="1" t="str">
        <f aca="false">IF($D688="Z540.1 w/data",0,"")</f>
        <v/>
      </c>
      <c r="AA688" s="1" t="e">
        <f aca="false">$Y688+$Q688+$Z688</f>
        <v>#VALUE!</v>
      </c>
      <c r="AB688" s="1" t="n">
        <f aca="false">$N688+$Q688</f>
        <v>0</v>
      </c>
      <c r="AC688" s="1" t="str">
        <f aca="false">IF($Y688="","",IF(AND($AA688&gt;=$R688,$AA688&lt;=$S688),"Pass","Fail"))</f>
        <v/>
      </c>
      <c r="AD688" s="1" t="str">
        <f aca="false">IF($Y688="","",IF($AA688&gt;$R688,"Pass","Fail"))</f>
        <v/>
      </c>
      <c r="AE688" s="1" t="str">
        <f aca="false">IF($Y688="","",IF($AA688&gt;=$R688,"Pass","Fail"))</f>
        <v/>
      </c>
      <c r="AF688" s="1" t="str">
        <f aca="false">IF($Y688="","",IF($AA688&lt;=$S688,"Pass","Fail"))</f>
        <v/>
      </c>
      <c r="AG688" s="1" t="str">
        <f aca="false">IF($Y688="","",IF($AA688&lt;$S688,"Pass","Fail"))</f>
        <v/>
      </c>
      <c r="AH688" s="23" t="str">
        <f aca="true">INDIRECT(CHOOSE(MATCH($T688,{"±","&gt;","≥","≤","&lt;"},0), "AC", "AD", "AE", "AF", "AG") &amp; ROW())</f>
        <v/>
      </c>
      <c r="AI688" s="56" t="str">
        <f aca="false">IF($X688="Not Significant","No Further Action Required",
IF($AH688="","",
IF(AND($AH688="Pass",$L688="0 - Passed "),"Analysis performed; no further action required.",
IF(AND($AH688="Fail",$L688="1 - Failed "),"Analysis performed; no further action required.",
IF(AND($AH688="Pass",$L688="2 - Limited In Use "),"Analysis performed; no further action required.",
IF(AND($AH688="Fail",$L688="3 - Adjusted "),"Analysis performed; no further action required.",
"Unit fails analysis; TSM determination required."))))))</f>
        <v/>
      </c>
      <c r="AJ688" s="58"/>
    </row>
    <row r="689" customFormat="false" ht="15" hidden="false" customHeight="false" outlineLevel="0" collapsed="false">
      <c r="A689" s="56"/>
      <c r="E689" s="57" t="str">
        <f aca="false">IF(AND($F689="",$G689=""),"",IF($G689="",$F689,HYPERLINK($G689,$F689)))</f>
        <v/>
      </c>
      <c r="H689" s="1" t="str">
        <f aca="false">IF($I689="","None Attached",IF(LEFT($I689,5)="https",HYPERLINK($I689,"Datasheet"),HYPERLINK(_xlfn.CONCAT("https://",$I689),"Datasheet")))</f>
        <v>None Attached</v>
      </c>
      <c r="M689" s="56"/>
      <c r="P689" s="58"/>
      <c r="Q689" s="1" t="n">
        <f aca="false">$M689-$N689</f>
        <v>0</v>
      </c>
      <c r="R689" s="56"/>
      <c r="T689" s="59" t="s">
        <v>15</v>
      </c>
      <c r="U689" s="1" t="n">
        <f aca="false">$S689-$R689</f>
        <v>0</v>
      </c>
      <c r="V689" s="1" t="n">
        <f aca="false">IF($T689="±",$Q689*2,$Q689)</f>
        <v>0</v>
      </c>
      <c r="W689" s="60" t="str">
        <f aca="false">IFERROR($U689/ABS($V689),"N/A")</f>
        <v>N/A</v>
      </c>
      <c r="X689" s="61" t="str">
        <f aca="false">IF(OR($W689="N/A",$R689="",$S689=""),"N/A",IF($W689&gt;=4,"Not Significant",IF($W689&gt;=2,"Semi-Significant","Significant")))</f>
        <v>N/A</v>
      </c>
      <c r="Z689" s="1" t="str">
        <f aca="false">IF($D689="Z540.1 w/data",0,"")</f>
        <v/>
      </c>
      <c r="AA689" s="1" t="e">
        <f aca="false">$Y689+$Q689+$Z689</f>
        <v>#VALUE!</v>
      </c>
      <c r="AB689" s="1" t="n">
        <f aca="false">$N689+$Q689</f>
        <v>0</v>
      </c>
      <c r="AC689" s="1" t="str">
        <f aca="false">IF($Y689="","",IF(AND($AA689&gt;=$R689,$AA689&lt;=$S689),"Pass","Fail"))</f>
        <v/>
      </c>
      <c r="AD689" s="1" t="str">
        <f aca="false">IF($Y689="","",IF($AA689&gt;$R689,"Pass","Fail"))</f>
        <v/>
      </c>
      <c r="AE689" s="1" t="str">
        <f aca="false">IF($Y689="","",IF($AA689&gt;=$R689,"Pass","Fail"))</f>
        <v/>
      </c>
      <c r="AF689" s="1" t="str">
        <f aca="false">IF($Y689="","",IF($AA689&lt;=$S689,"Pass","Fail"))</f>
        <v/>
      </c>
      <c r="AG689" s="1" t="str">
        <f aca="false">IF($Y689="","",IF($AA689&lt;$S689,"Pass","Fail"))</f>
        <v/>
      </c>
      <c r="AH689" s="23" t="str">
        <f aca="true">INDIRECT(CHOOSE(MATCH($T689,{"±","&gt;","≥","≤","&lt;"},0), "AC", "AD", "AE", "AF", "AG") &amp; ROW())</f>
        <v/>
      </c>
      <c r="AI689" s="56" t="str">
        <f aca="false">IF($X689="Not Significant","No Further Action Required",
IF($AH689="","",
IF(AND($AH689="Pass",$L689="0 - Passed "),"Analysis performed; no further action required.",
IF(AND($AH689="Fail",$L689="1 - Failed "),"Analysis performed; no further action required.",
IF(AND($AH689="Pass",$L689="2 - Limited In Use "),"Analysis performed; no further action required.",
IF(AND($AH689="Fail",$L689="3 - Adjusted "),"Analysis performed; no further action required.",
"Unit fails analysis; TSM determination required."))))))</f>
        <v/>
      </c>
      <c r="AJ689" s="58"/>
    </row>
    <row r="690" customFormat="false" ht="15" hidden="false" customHeight="false" outlineLevel="0" collapsed="false">
      <c r="A690" s="56"/>
      <c r="E690" s="57" t="str">
        <f aca="false">IF(AND($F690="",$G690=""),"",IF($G690="",$F690,HYPERLINK($G690,$F690)))</f>
        <v/>
      </c>
      <c r="H690" s="1" t="str">
        <f aca="false">IF($I690="","None Attached",IF(LEFT($I690,5)="https",HYPERLINK($I690,"Datasheet"),HYPERLINK(_xlfn.CONCAT("https://",$I690),"Datasheet")))</f>
        <v>None Attached</v>
      </c>
      <c r="M690" s="56"/>
      <c r="P690" s="58"/>
      <c r="Q690" s="1" t="n">
        <f aca="false">$M690-$N690</f>
        <v>0</v>
      </c>
      <c r="R690" s="56"/>
      <c r="T690" s="59" t="s">
        <v>15</v>
      </c>
      <c r="U690" s="1" t="n">
        <f aca="false">$S690-$R690</f>
        <v>0</v>
      </c>
      <c r="V690" s="1" t="n">
        <f aca="false">IF($T690="±",$Q690*2,$Q690)</f>
        <v>0</v>
      </c>
      <c r="W690" s="60" t="str">
        <f aca="false">IFERROR($U690/ABS($V690),"N/A")</f>
        <v>N/A</v>
      </c>
      <c r="X690" s="61" t="str">
        <f aca="false">IF(OR($W690="N/A",$R690="",$S690=""),"N/A",IF($W690&gt;=4,"Not Significant",IF($W690&gt;=2,"Semi-Significant","Significant")))</f>
        <v>N/A</v>
      </c>
      <c r="Z690" s="1" t="str">
        <f aca="false">IF($D690="Z540.1 w/data",0,"")</f>
        <v/>
      </c>
      <c r="AA690" s="1" t="e">
        <f aca="false">$Y690+$Q690+$Z690</f>
        <v>#VALUE!</v>
      </c>
      <c r="AB690" s="1" t="n">
        <f aca="false">$N690+$Q690</f>
        <v>0</v>
      </c>
      <c r="AC690" s="1" t="str">
        <f aca="false">IF($Y690="","",IF(AND($AA690&gt;=$R690,$AA690&lt;=$S690),"Pass","Fail"))</f>
        <v/>
      </c>
      <c r="AD690" s="1" t="str">
        <f aca="false">IF($Y690="","",IF($AA690&gt;$R690,"Pass","Fail"))</f>
        <v/>
      </c>
      <c r="AE690" s="1" t="str">
        <f aca="false">IF($Y690="","",IF($AA690&gt;=$R690,"Pass","Fail"))</f>
        <v/>
      </c>
      <c r="AF690" s="1" t="str">
        <f aca="false">IF($Y690="","",IF($AA690&lt;=$S690,"Pass","Fail"))</f>
        <v/>
      </c>
      <c r="AG690" s="1" t="str">
        <f aca="false">IF($Y690="","",IF($AA690&lt;$S690,"Pass","Fail"))</f>
        <v/>
      </c>
      <c r="AH690" s="23" t="str">
        <f aca="true">INDIRECT(CHOOSE(MATCH($T690,{"±","&gt;","≥","≤","&lt;"},0), "AC", "AD", "AE", "AF", "AG") &amp; ROW())</f>
        <v/>
      </c>
      <c r="AI690" s="56" t="str">
        <f aca="false">IF($X690="Not Significant","No Further Action Required",
IF($AH690="","",
IF(AND($AH690="Pass",$L690="0 - Passed "),"Analysis performed; no further action required.",
IF(AND($AH690="Fail",$L690="1 - Failed "),"Analysis performed; no further action required.",
IF(AND($AH690="Pass",$L690="2 - Limited In Use "),"Analysis performed; no further action required.",
IF(AND($AH690="Fail",$L690="3 - Adjusted "),"Analysis performed; no further action required.",
"Unit fails analysis; TSM determination required."))))))</f>
        <v/>
      </c>
      <c r="AJ690" s="58"/>
    </row>
    <row r="691" customFormat="false" ht="15" hidden="false" customHeight="false" outlineLevel="0" collapsed="false">
      <c r="A691" s="56"/>
      <c r="E691" s="57" t="str">
        <f aca="false">IF(AND($F691="",$G691=""),"",IF($G691="",$F691,HYPERLINK($G691,$F691)))</f>
        <v/>
      </c>
      <c r="H691" s="1" t="str">
        <f aca="false">IF($I691="","None Attached",IF(LEFT($I691,5)="https",HYPERLINK($I691,"Datasheet"),HYPERLINK(_xlfn.CONCAT("https://",$I691),"Datasheet")))</f>
        <v>None Attached</v>
      </c>
      <c r="M691" s="56"/>
      <c r="P691" s="58"/>
      <c r="Q691" s="1" t="n">
        <f aca="false">$M691-$N691</f>
        <v>0</v>
      </c>
      <c r="R691" s="56"/>
      <c r="T691" s="59" t="s">
        <v>15</v>
      </c>
      <c r="U691" s="1" t="n">
        <f aca="false">$S691-$R691</f>
        <v>0</v>
      </c>
      <c r="V691" s="1" t="n">
        <f aca="false">IF($T691="±",$Q691*2,$Q691)</f>
        <v>0</v>
      </c>
      <c r="W691" s="60" t="str">
        <f aca="false">IFERROR($U691/ABS($V691),"N/A")</f>
        <v>N/A</v>
      </c>
      <c r="X691" s="61" t="str">
        <f aca="false">IF(OR($W691="N/A",$R691="",$S691=""),"N/A",IF($W691&gt;=4,"Not Significant",IF($W691&gt;=2,"Semi-Significant","Significant")))</f>
        <v>N/A</v>
      </c>
      <c r="Z691" s="1" t="str">
        <f aca="false">IF($D691="Z540.1 w/data",0,"")</f>
        <v/>
      </c>
      <c r="AA691" s="1" t="e">
        <f aca="false">$Y691+$Q691+$Z691</f>
        <v>#VALUE!</v>
      </c>
      <c r="AB691" s="1" t="n">
        <f aca="false">$N691+$Q691</f>
        <v>0</v>
      </c>
      <c r="AC691" s="1" t="str">
        <f aca="false">IF($Y691="","",IF(AND($AA691&gt;=$R691,$AA691&lt;=$S691),"Pass","Fail"))</f>
        <v/>
      </c>
      <c r="AD691" s="1" t="str">
        <f aca="false">IF($Y691="","",IF($AA691&gt;$R691,"Pass","Fail"))</f>
        <v/>
      </c>
      <c r="AE691" s="1" t="str">
        <f aca="false">IF($Y691="","",IF($AA691&gt;=$R691,"Pass","Fail"))</f>
        <v/>
      </c>
      <c r="AF691" s="1" t="str">
        <f aca="false">IF($Y691="","",IF($AA691&lt;=$S691,"Pass","Fail"))</f>
        <v/>
      </c>
      <c r="AG691" s="1" t="str">
        <f aca="false">IF($Y691="","",IF($AA691&lt;$S691,"Pass","Fail"))</f>
        <v/>
      </c>
      <c r="AH691" s="23" t="str">
        <f aca="true">INDIRECT(CHOOSE(MATCH($T691,{"±","&gt;","≥","≤","&lt;"},0), "AC", "AD", "AE", "AF", "AG") &amp; ROW())</f>
        <v/>
      </c>
      <c r="AI691" s="56" t="str">
        <f aca="false">IF($X691="Not Significant","No Further Action Required",
IF($AH691="","",
IF(AND($AH691="Pass",$L691="0 - Passed "),"Analysis performed; no further action required.",
IF(AND($AH691="Fail",$L691="1 - Failed "),"Analysis performed; no further action required.",
IF(AND($AH691="Pass",$L691="2 - Limited In Use "),"Analysis performed; no further action required.",
IF(AND($AH691="Fail",$L691="3 - Adjusted "),"Analysis performed; no further action required.",
"Unit fails analysis; TSM determination required."))))))</f>
        <v/>
      </c>
      <c r="AJ691" s="58"/>
    </row>
    <row r="692" customFormat="false" ht="15" hidden="false" customHeight="false" outlineLevel="0" collapsed="false">
      <c r="A692" s="56"/>
      <c r="E692" s="57" t="str">
        <f aca="false">IF(AND($F692="",$G692=""),"",IF($G692="",$F692,HYPERLINK($G692,$F692)))</f>
        <v/>
      </c>
      <c r="H692" s="1" t="str">
        <f aca="false">IF($I692="","None Attached",IF(LEFT($I692,5)="https",HYPERLINK($I692,"Datasheet"),HYPERLINK(_xlfn.CONCAT("https://",$I692),"Datasheet")))</f>
        <v>None Attached</v>
      </c>
      <c r="M692" s="56"/>
      <c r="P692" s="58"/>
      <c r="Q692" s="1" t="n">
        <f aca="false">$M692-$N692</f>
        <v>0</v>
      </c>
      <c r="R692" s="56"/>
      <c r="T692" s="59" t="s">
        <v>15</v>
      </c>
      <c r="U692" s="1" t="n">
        <f aca="false">$S692-$R692</f>
        <v>0</v>
      </c>
      <c r="V692" s="1" t="n">
        <f aca="false">IF($T692="±",$Q692*2,$Q692)</f>
        <v>0</v>
      </c>
      <c r="W692" s="60" t="str">
        <f aca="false">IFERROR($U692/ABS($V692),"N/A")</f>
        <v>N/A</v>
      </c>
      <c r="X692" s="61" t="str">
        <f aca="false">IF(OR($W692="N/A",$R692="",$S692=""),"N/A",IF($W692&gt;=4,"Not Significant",IF($W692&gt;=2,"Semi-Significant","Significant")))</f>
        <v>N/A</v>
      </c>
      <c r="Z692" s="1" t="str">
        <f aca="false">IF($D692="Z540.1 w/data",0,"")</f>
        <v/>
      </c>
      <c r="AA692" s="1" t="e">
        <f aca="false">$Y692+$Q692+$Z692</f>
        <v>#VALUE!</v>
      </c>
      <c r="AB692" s="1" t="n">
        <f aca="false">$N692+$Q692</f>
        <v>0</v>
      </c>
      <c r="AC692" s="1" t="str">
        <f aca="false">IF($Y692="","",IF(AND($AA692&gt;=$R692,$AA692&lt;=$S692),"Pass","Fail"))</f>
        <v/>
      </c>
      <c r="AD692" s="1" t="str">
        <f aca="false">IF($Y692="","",IF($AA692&gt;$R692,"Pass","Fail"))</f>
        <v/>
      </c>
      <c r="AE692" s="1" t="str">
        <f aca="false">IF($Y692="","",IF($AA692&gt;=$R692,"Pass","Fail"))</f>
        <v/>
      </c>
      <c r="AF692" s="1" t="str">
        <f aca="false">IF($Y692="","",IF($AA692&lt;=$S692,"Pass","Fail"))</f>
        <v/>
      </c>
      <c r="AG692" s="1" t="str">
        <f aca="false">IF($Y692="","",IF($AA692&lt;$S692,"Pass","Fail"))</f>
        <v/>
      </c>
      <c r="AH692" s="23" t="str">
        <f aca="true">INDIRECT(CHOOSE(MATCH($T692,{"±","&gt;","≥","≤","&lt;"},0), "AC", "AD", "AE", "AF", "AG") &amp; ROW())</f>
        <v/>
      </c>
      <c r="AI692" s="56" t="str">
        <f aca="false">IF($X692="Not Significant","No Further Action Required",
IF($AH692="","",
IF(AND($AH692="Pass",$L692="0 - Passed "),"Analysis performed; no further action required.",
IF(AND($AH692="Fail",$L692="1 - Failed "),"Analysis performed; no further action required.",
IF(AND($AH692="Pass",$L692="2 - Limited In Use "),"Analysis performed; no further action required.",
IF(AND($AH692="Fail",$L692="3 - Adjusted "),"Analysis performed; no further action required.",
"Unit fails analysis; TSM determination required."))))))</f>
        <v/>
      </c>
      <c r="AJ692" s="58"/>
    </row>
    <row r="693" customFormat="false" ht="15" hidden="false" customHeight="false" outlineLevel="0" collapsed="false">
      <c r="A693" s="56"/>
      <c r="E693" s="57" t="str">
        <f aca="false">IF(AND($F693="",$G693=""),"",IF($G693="",$F693,HYPERLINK($G693,$F693)))</f>
        <v/>
      </c>
      <c r="H693" s="1" t="str">
        <f aca="false">IF($I693="","None Attached",IF(LEFT($I693,5)="https",HYPERLINK($I693,"Datasheet"),HYPERLINK(_xlfn.CONCAT("https://",$I693),"Datasheet")))</f>
        <v>None Attached</v>
      </c>
      <c r="M693" s="56"/>
      <c r="P693" s="58"/>
      <c r="Q693" s="1" t="n">
        <f aca="false">$M693-$N693</f>
        <v>0</v>
      </c>
      <c r="R693" s="56"/>
      <c r="T693" s="59" t="s">
        <v>15</v>
      </c>
      <c r="U693" s="1" t="n">
        <f aca="false">$S693-$R693</f>
        <v>0</v>
      </c>
      <c r="V693" s="1" t="n">
        <f aca="false">IF($T693="±",$Q693*2,$Q693)</f>
        <v>0</v>
      </c>
      <c r="W693" s="60" t="str">
        <f aca="false">IFERROR($U693/ABS($V693),"N/A")</f>
        <v>N/A</v>
      </c>
      <c r="X693" s="61" t="str">
        <f aca="false">IF(OR($W693="N/A",$R693="",$S693=""),"N/A",IF($W693&gt;=4,"Not Significant",IF($W693&gt;=2,"Semi-Significant","Significant")))</f>
        <v>N/A</v>
      </c>
      <c r="Z693" s="1" t="str">
        <f aca="false">IF($D693="Z540.1 w/data",0,"")</f>
        <v/>
      </c>
      <c r="AA693" s="1" t="e">
        <f aca="false">$Y693+$Q693+$Z693</f>
        <v>#VALUE!</v>
      </c>
      <c r="AB693" s="1" t="n">
        <f aca="false">$N693+$Q693</f>
        <v>0</v>
      </c>
      <c r="AC693" s="1" t="str">
        <f aca="false">IF($Y693="","",IF(AND($AA693&gt;=$R693,$AA693&lt;=$S693),"Pass","Fail"))</f>
        <v/>
      </c>
      <c r="AD693" s="1" t="str">
        <f aca="false">IF($Y693="","",IF($AA693&gt;$R693,"Pass","Fail"))</f>
        <v/>
      </c>
      <c r="AE693" s="1" t="str">
        <f aca="false">IF($Y693="","",IF($AA693&gt;=$R693,"Pass","Fail"))</f>
        <v/>
      </c>
      <c r="AF693" s="1" t="str">
        <f aca="false">IF($Y693="","",IF($AA693&lt;=$S693,"Pass","Fail"))</f>
        <v/>
      </c>
      <c r="AG693" s="1" t="str">
        <f aca="false">IF($Y693="","",IF($AA693&lt;$S693,"Pass","Fail"))</f>
        <v/>
      </c>
      <c r="AH693" s="23" t="str">
        <f aca="true">INDIRECT(CHOOSE(MATCH($T693,{"±","&gt;","≥","≤","&lt;"},0), "AC", "AD", "AE", "AF", "AG") &amp; ROW())</f>
        <v/>
      </c>
      <c r="AI693" s="56" t="str">
        <f aca="false">IF($X693="Not Significant","No Further Action Required",
IF($AH693="","",
IF(AND($AH693="Pass",$L693="0 - Passed "),"Analysis performed; no further action required.",
IF(AND($AH693="Fail",$L693="1 - Failed "),"Analysis performed; no further action required.",
IF(AND($AH693="Pass",$L693="2 - Limited In Use "),"Analysis performed; no further action required.",
IF(AND($AH693="Fail",$L693="3 - Adjusted "),"Analysis performed; no further action required.",
"Unit fails analysis; TSM determination required."))))))</f>
        <v/>
      </c>
      <c r="AJ693" s="58"/>
    </row>
    <row r="694" customFormat="false" ht="15" hidden="false" customHeight="false" outlineLevel="0" collapsed="false">
      <c r="A694" s="56"/>
      <c r="E694" s="57" t="str">
        <f aca="false">IF(AND($F694="",$G694=""),"",IF($G694="",$F694,HYPERLINK($G694,$F694)))</f>
        <v/>
      </c>
      <c r="H694" s="1" t="str">
        <f aca="false">IF($I694="","None Attached",IF(LEFT($I694,5)="https",HYPERLINK($I694,"Datasheet"),HYPERLINK(_xlfn.CONCAT("https://",$I694),"Datasheet")))</f>
        <v>None Attached</v>
      </c>
      <c r="M694" s="56"/>
      <c r="P694" s="58"/>
      <c r="Q694" s="1" t="n">
        <f aca="false">$M694-$N694</f>
        <v>0</v>
      </c>
      <c r="R694" s="56"/>
      <c r="T694" s="59" t="s">
        <v>15</v>
      </c>
      <c r="U694" s="1" t="n">
        <f aca="false">$S694-$R694</f>
        <v>0</v>
      </c>
      <c r="V694" s="1" t="n">
        <f aca="false">IF($T694="±",$Q694*2,$Q694)</f>
        <v>0</v>
      </c>
      <c r="W694" s="60" t="str">
        <f aca="false">IFERROR($U694/ABS($V694),"N/A")</f>
        <v>N/A</v>
      </c>
      <c r="X694" s="61" t="str">
        <f aca="false">IF(OR($W694="N/A",$R694="",$S694=""),"N/A",IF($W694&gt;=4,"Not Significant",IF($W694&gt;=2,"Semi-Significant","Significant")))</f>
        <v>N/A</v>
      </c>
      <c r="Z694" s="1" t="str">
        <f aca="false">IF($D694="Z540.1 w/data",0,"")</f>
        <v/>
      </c>
      <c r="AA694" s="1" t="e">
        <f aca="false">$Y694+$Q694+$Z694</f>
        <v>#VALUE!</v>
      </c>
      <c r="AB694" s="1" t="n">
        <f aca="false">$N694+$Q694</f>
        <v>0</v>
      </c>
      <c r="AC694" s="1" t="str">
        <f aca="false">IF($Y694="","",IF(AND($AA694&gt;=$R694,$AA694&lt;=$S694),"Pass","Fail"))</f>
        <v/>
      </c>
      <c r="AD694" s="1" t="str">
        <f aca="false">IF($Y694="","",IF($AA694&gt;$R694,"Pass","Fail"))</f>
        <v/>
      </c>
      <c r="AE694" s="1" t="str">
        <f aca="false">IF($Y694="","",IF($AA694&gt;=$R694,"Pass","Fail"))</f>
        <v/>
      </c>
      <c r="AF694" s="1" t="str">
        <f aca="false">IF($Y694="","",IF($AA694&lt;=$S694,"Pass","Fail"))</f>
        <v/>
      </c>
      <c r="AG694" s="1" t="str">
        <f aca="false">IF($Y694="","",IF($AA694&lt;$S694,"Pass","Fail"))</f>
        <v/>
      </c>
      <c r="AH694" s="23" t="str">
        <f aca="true">INDIRECT(CHOOSE(MATCH($T694,{"±","&gt;","≥","≤","&lt;"},0), "AC", "AD", "AE", "AF", "AG") &amp; ROW())</f>
        <v/>
      </c>
      <c r="AI694" s="56" t="str">
        <f aca="false">IF($X694="Not Significant","No Further Action Required",
IF($AH694="","",
IF(AND($AH694="Pass",$L694="0 - Passed "),"Analysis performed; no further action required.",
IF(AND($AH694="Fail",$L694="1 - Failed "),"Analysis performed; no further action required.",
IF(AND($AH694="Pass",$L694="2 - Limited In Use "),"Analysis performed; no further action required.",
IF(AND($AH694="Fail",$L694="3 - Adjusted "),"Analysis performed; no further action required.",
"Unit fails analysis; TSM determination required."))))))</f>
        <v/>
      </c>
      <c r="AJ694" s="58"/>
    </row>
    <row r="695" customFormat="false" ht="15" hidden="false" customHeight="false" outlineLevel="0" collapsed="false">
      <c r="A695" s="56"/>
      <c r="E695" s="57" t="str">
        <f aca="false">IF(AND($F695="",$G695=""),"",IF($G695="",$F695,HYPERLINK($G695,$F695)))</f>
        <v/>
      </c>
      <c r="H695" s="1" t="str">
        <f aca="false">IF($I695="","None Attached",IF(LEFT($I695,5)="https",HYPERLINK($I695,"Datasheet"),HYPERLINK(_xlfn.CONCAT("https://",$I695),"Datasheet")))</f>
        <v>None Attached</v>
      </c>
      <c r="M695" s="56"/>
      <c r="P695" s="58"/>
      <c r="Q695" s="1" t="n">
        <f aca="false">$M695-$N695</f>
        <v>0</v>
      </c>
      <c r="R695" s="56"/>
      <c r="T695" s="59" t="s">
        <v>15</v>
      </c>
      <c r="U695" s="1" t="n">
        <f aca="false">$S695-$R695</f>
        <v>0</v>
      </c>
      <c r="V695" s="1" t="n">
        <f aca="false">IF($T695="±",$Q695*2,$Q695)</f>
        <v>0</v>
      </c>
      <c r="W695" s="60" t="str">
        <f aca="false">IFERROR($U695/ABS($V695),"N/A")</f>
        <v>N/A</v>
      </c>
      <c r="X695" s="61" t="str">
        <f aca="false">IF(OR($W695="N/A",$R695="",$S695=""),"N/A",IF($W695&gt;=4,"Not Significant",IF($W695&gt;=2,"Semi-Significant","Significant")))</f>
        <v>N/A</v>
      </c>
      <c r="Z695" s="1" t="str">
        <f aca="false">IF($D695="Z540.1 w/data",0,"")</f>
        <v/>
      </c>
      <c r="AA695" s="1" t="e">
        <f aca="false">$Y695+$Q695+$Z695</f>
        <v>#VALUE!</v>
      </c>
      <c r="AB695" s="1" t="n">
        <f aca="false">$N695+$Q695</f>
        <v>0</v>
      </c>
      <c r="AC695" s="1" t="str">
        <f aca="false">IF($Y695="","",IF(AND($AA695&gt;=$R695,$AA695&lt;=$S695),"Pass","Fail"))</f>
        <v/>
      </c>
      <c r="AD695" s="1" t="str">
        <f aca="false">IF($Y695="","",IF($AA695&gt;$R695,"Pass","Fail"))</f>
        <v/>
      </c>
      <c r="AE695" s="1" t="str">
        <f aca="false">IF($Y695="","",IF($AA695&gt;=$R695,"Pass","Fail"))</f>
        <v/>
      </c>
      <c r="AF695" s="1" t="str">
        <f aca="false">IF($Y695="","",IF($AA695&lt;=$S695,"Pass","Fail"))</f>
        <v/>
      </c>
      <c r="AG695" s="1" t="str">
        <f aca="false">IF($Y695="","",IF($AA695&lt;$S695,"Pass","Fail"))</f>
        <v/>
      </c>
      <c r="AH695" s="23" t="str">
        <f aca="true">INDIRECT(CHOOSE(MATCH($T695,{"±","&gt;","≥","≤","&lt;"},0), "AC", "AD", "AE", "AF", "AG") &amp; ROW())</f>
        <v/>
      </c>
      <c r="AI695" s="56" t="str">
        <f aca="false">IF($X695="Not Significant","No Further Action Required",
IF($AH695="","",
IF(AND($AH695="Pass",$L695="0 - Passed "),"Analysis performed; no further action required.",
IF(AND($AH695="Fail",$L695="1 - Failed "),"Analysis performed; no further action required.",
IF(AND($AH695="Pass",$L695="2 - Limited In Use "),"Analysis performed; no further action required.",
IF(AND($AH695="Fail",$L695="3 - Adjusted "),"Analysis performed; no further action required.",
"Unit fails analysis; TSM determination required."))))))</f>
        <v/>
      </c>
      <c r="AJ695" s="58"/>
    </row>
    <row r="696" customFormat="false" ht="15" hidden="false" customHeight="false" outlineLevel="0" collapsed="false">
      <c r="A696" s="56"/>
      <c r="E696" s="57" t="str">
        <f aca="false">IF(AND($F696="",$G696=""),"",IF($G696="",$F696,HYPERLINK($G696,$F696)))</f>
        <v/>
      </c>
      <c r="H696" s="1" t="str">
        <f aca="false">IF($I696="","None Attached",IF(LEFT($I696,5)="https",HYPERLINK($I696,"Datasheet"),HYPERLINK(_xlfn.CONCAT("https://",$I696),"Datasheet")))</f>
        <v>None Attached</v>
      </c>
      <c r="M696" s="56"/>
      <c r="P696" s="58"/>
      <c r="Q696" s="1" t="n">
        <f aca="false">$M696-$N696</f>
        <v>0</v>
      </c>
      <c r="R696" s="56"/>
      <c r="T696" s="59" t="s">
        <v>15</v>
      </c>
      <c r="U696" s="1" t="n">
        <f aca="false">$S696-$R696</f>
        <v>0</v>
      </c>
      <c r="V696" s="1" t="n">
        <f aca="false">IF($T696="±",$Q696*2,$Q696)</f>
        <v>0</v>
      </c>
      <c r="W696" s="60" t="str">
        <f aca="false">IFERROR($U696/ABS($V696),"N/A")</f>
        <v>N/A</v>
      </c>
      <c r="X696" s="61" t="str">
        <f aca="false">IF(OR($W696="N/A",$R696="",$S696=""),"N/A",IF($W696&gt;=4,"Not Significant",IF($W696&gt;=2,"Semi-Significant","Significant")))</f>
        <v>N/A</v>
      </c>
      <c r="Z696" s="1" t="str">
        <f aca="false">IF($D696="Z540.1 w/data",0,"")</f>
        <v/>
      </c>
      <c r="AA696" s="1" t="e">
        <f aca="false">$Y696+$Q696+$Z696</f>
        <v>#VALUE!</v>
      </c>
      <c r="AB696" s="1" t="n">
        <f aca="false">$N696+$Q696</f>
        <v>0</v>
      </c>
      <c r="AC696" s="1" t="str">
        <f aca="false">IF($Y696="","",IF(AND($AA696&gt;=$R696,$AA696&lt;=$S696),"Pass","Fail"))</f>
        <v/>
      </c>
      <c r="AD696" s="1" t="str">
        <f aca="false">IF($Y696="","",IF($AA696&gt;$R696,"Pass","Fail"))</f>
        <v/>
      </c>
      <c r="AE696" s="1" t="str">
        <f aca="false">IF($Y696="","",IF($AA696&gt;=$R696,"Pass","Fail"))</f>
        <v/>
      </c>
      <c r="AF696" s="1" t="str">
        <f aca="false">IF($Y696="","",IF($AA696&lt;=$S696,"Pass","Fail"))</f>
        <v/>
      </c>
      <c r="AG696" s="1" t="str">
        <f aca="false">IF($Y696="","",IF($AA696&lt;$S696,"Pass","Fail"))</f>
        <v/>
      </c>
      <c r="AH696" s="23" t="str">
        <f aca="true">INDIRECT(CHOOSE(MATCH($T696,{"±","&gt;","≥","≤","&lt;"},0), "AC", "AD", "AE", "AF", "AG") &amp; ROW())</f>
        <v/>
      </c>
      <c r="AI696" s="56" t="str">
        <f aca="false">IF($X696="Not Significant","No Further Action Required",
IF($AH696="","",
IF(AND($AH696="Pass",$L696="0 - Passed "),"Analysis performed; no further action required.",
IF(AND($AH696="Fail",$L696="1 - Failed "),"Analysis performed; no further action required.",
IF(AND($AH696="Pass",$L696="2 - Limited In Use "),"Analysis performed; no further action required.",
IF(AND($AH696="Fail",$L696="3 - Adjusted "),"Analysis performed; no further action required.",
"Unit fails analysis; TSM determination required."))))))</f>
        <v/>
      </c>
      <c r="AJ696" s="58"/>
    </row>
    <row r="697" customFormat="false" ht="15" hidden="false" customHeight="false" outlineLevel="0" collapsed="false">
      <c r="A697" s="56"/>
      <c r="E697" s="57" t="str">
        <f aca="false">IF(AND($F697="",$G697=""),"",IF($G697="",$F697,HYPERLINK($G697,$F697)))</f>
        <v/>
      </c>
      <c r="H697" s="1" t="str">
        <f aca="false">IF($I697="","None Attached",IF(LEFT($I697,5)="https",HYPERLINK($I697,"Datasheet"),HYPERLINK(_xlfn.CONCAT("https://",$I697),"Datasheet")))</f>
        <v>None Attached</v>
      </c>
      <c r="M697" s="56"/>
      <c r="P697" s="58"/>
      <c r="Q697" s="1" t="n">
        <f aca="false">$M697-$N697</f>
        <v>0</v>
      </c>
      <c r="R697" s="56"/>
      <c r="T697" s="59" t="s">
        <v>15</v>
      </c>
      <c r="U697" s="1" t="n">
        <f aca="false">$S697-$R697</f>
        <v>0</v>
      </c>
      <c r="V697" s="1" t="n">
        <f aca="false">IF($T697="±",$Q697*2,$Q697)</f>
        <v>0</v>
      </c>
      <c r="W697" s="60" t="str">
        <f aca="false">IFERROR($U697/ABS($V697),"N/A")</f>
        <v>N/A</v>
      </c>
      <c r="X697" s="61" t="str">
        <f aca="false">IF(OR($W697="N/A",$R697="",$S697=""),"N/A",IF($W697&gt;=4,"Not Significant",IF($W697&gt;=2,"Semi-Significant","Significant")))</f>
        <v>N/A</v>
      </c>
      <c r="Z697" s="1" t="str">
        <f aca="false">IF($D697="Z540.1 w/data",0,"")</f>
        <v/>
      </c>
      <c r="AA697" s="1" t="e">
        <f aca="false">$Y697+$Q697+$Z697</f>
        <v>#VALUE!</v>
      </c>
      <c r="AB697" s="1" t="n">
        <f aca="false">$N697+$Q697</f>
        <v>0</v>
      </c>
      <c r="AC697" s="1" t="str">
        <f aca="false">IF($Y697="","",IF(AND($AA697&gt;=$R697,$AA697&lt;=$S697),"Pass","Fail"))</f>
        <v/>
      </c>
      <c r="AD697" s="1" t="str">
        <f aca="false">IF($Y697="","",IF($AA697&gt;$R697,"Pass","Fail"))</f>
        <v/>
      </c>
      <c r="AE697" s="1" t="str">
        <f aca="false">IF($Y697="","",IF($AA697&gt;=$R697,"Pass","Fail"))</f>
        <v/>
      </c>
      <c r="AF697" s="1" t="str">
        <f aca="false">IF($Y697="","",IF($AA697&lt;=$S697,"Pass","Fail"))</f>
        <v/>
      </c>
      <c r="AG697" s="1" t="str">
        <f aca="false">IF($Y697="","",IF($AA697&lt;$S697,"Pass","Fail"))</f>
        <v/>
      </c>
      <c r="AH697" s="23" t="str">
        <f aca="true">INDIRECT(CHOOSE(MATCH($T697,{"±","&gt;","≥","≤","&lt;"},0), "AC", "AD", "AE", "AF", "AG") &amp; ROW())</f>
        <v/>
      </c>
      <c r="AI697" s="56" t="str">
        <f aca="false">IF($X697="Not Significant","No Further Action Required",
IF($AH697="","",
IF(AND($AH697="Pass",$L697="0 - Passed "),"Analysis performed; no further action required.",
IF(AND($AH697="Fail",$L697="1 - Failed "),"Analysis performed; no further action required.",
IF(AND($AH697="Pass",$L697="2 - Limited In Use "),"Analysis performed; no further action required.",
IF(AND($AH697="Fail",$L697="3 - Adjusted "),"Analysis performed; no further action required.",
"Unit fails analysis; TSM determination required."))))))</f>
        <v/>
      </c>
      <c r="AJ697" s="58"/>
    </row>
    <row r="698" customFormat="false" ht="15" hidden="false" customHeight="false" outlineLevel="0" collapsed="false">
      <c r="A698" s="56"/>
      <c r="E698" s="57" t="str">
        <f aca="false">IF(AND($F698="",$G698=""),"",IF($G698="",$F698,HYPERLINK($G698,$F698)))</f>
        <v/>
      </c>
      <c r="H698" s="1" t="str">
        <f aca="false">IF($I698="","None Attached",IF(LEFT($I698,5)="https",HYPERLINK($I698,"Datasheet"),HYPERLINK(_xlfn.CONCAT("https://",$I698),"Datasheet")))</f>
        <v>None Attached</v>
      </c>
      <c r="M698" s="56"/>
      <c r="P698" s="58"/>
      <c r="Q698" s="1" t="n">
        <f aca="false">$M698-$N698</f>
        <v>0</v>
      </c>
      <c r="R698" s="56"/>
      <c r="T698" s="59" t="s">
        <v>15</v>
      </c>
      <c r="U698" s="1" t="n">
        <f aca="false">$S698-$R698</f>
        <v>0</v>
      </c>
      <c r="V698" s="1" t="n">
        <f aca="false">IF($T698="±",$Q698*2,$Q698)</f>
        <v>0</v>
      </c>
      <c r="W698" s="60" t="str">
        <f aca="false">IFERROR($U698/ABS($V698),"N/A")</f>
        <v>N/A</v>
      </c>
      <c r="X698" s="61" t="str">
        <f aca="false">IF(OR($W698="N/A",$R698="",$S698=""),"N/A",IF($W698&gt;=4,"Not Significant",IF($W698&gt;=2,"Semi-Significant","Significant")))</f>
        <v>N/A</v>
      </c>
      <c r="Z698" s="1" t="str">
        <f aca="false">IF($D698="Z540.1 w/data",0,"")</f>
        <v/>
      </c>
      <c r="AA698" s="1" t="e">
        <f aca="false">$Y698+$Q698+$Z698</f>
        <v>#VALUE!</v>
      </c>
      <c r="AB698" s="1" t="n">
        <f aca="false">$N698+$Q698</f>
        <v>0</v>
      </c>
      <c r="AC698" s="1" t="str">
        <f aca="false">IF($Y698="","",IF(AND($AA698&gt;=$R698,$AA698&lt;=$S698),"Pass","Fail"))</f>
        <v/>
      </c>
      <c r="AD698" s="1" t="str">
        <f aca="false">IF($Y698="","",IF($AA698&gt;$R698,"Pass","Fail"))</f>
        <v/>
      </c>
      <c r="AE698" s="1" t="str">
        <f aca="false">IF($Y698="","",IF($AA698&gt;=$R698,"Pass","Fail"))</f>
        <v/>
      </c>
      <c r="AF698" s="1" t="str">
        <f aca="false">IF($Y698="","",IF($AA698&lt;=$S698,"Pass","Fail"))</f>
        <v/>
      </c>
      <c r="AG698" s="1" t="str">
        <f aca="false">IF($Y698="","",IF($AA698&lt;$S698,"Pass","Fail"))</f>
        <v/>
      </c>
      <c r="AH698" s="23" t="str">
        <f aca="true">INDIRECT(CHOOSE(MATCH($T698,{"±","&gt;","≥","≤","&lt;"},0), "AC", "AD", "AE", "AF", "AG") &amp; ROW())</f>
        <v/>
      </c>
      <c r="AI698" s="56" t="str">
        <f aca="false">IF($X698="Not Significant","No Further Action Required",
IF($AH698="","",
IF(AND($AH698="Pass",$L698="0 - Passed "),"Analysis performed; no further action required.",
IF(AND($AH698="Fail",$L698="1 - Failed "),"Analysis performed; no further action required.",
IF(AND($AH698="Pass",$L698="2 - Limited In Use "),"Analysis performed; no further action required.",
IF(AND($AH698="Fail",$L698="3 - Adjusted "),"Analysis performed; no further action required.",
"Unit fails analysis; TSM determination required."))))))</f>
        <v/>
      </c>
      <c r="AJ698" s="58"/>
    </row>
    <row r="699" customFormat="false" ht="15" hidden="false" customHeight="false" outlineLevel="0" collapsed="false">
      <c r="A699" s="56"/>
      <c r="E699" s="57" t="str">
        <f aca="false">IF(AND($F699="",$G699=""),"",IF($G699="",$F699,HYPERLINK($G699,$F699)))</f>
        <v/>
      </c>
      <c r="H699" s="1" t="str">
        <f aca="false">IF($I699="","None Attached",IF(LEFT($I699,5)="https",HYPERLINK($I699,"Datasheet"),HYPERLINK(_xlfn.CONCAT("https://",$I699),"Datasheet")))</f>
        <v>None Attached</v>
      </c>
      <c r="M699" s="56"/>
      <c r="P699" s="58"/>
      <c r="Q699" s="1" t="n">
        <f aca="false">$M699-$N699</f>
        <v>0</v>
      </c>
      <c r="R699" s="56"/>
      <c r="T699" s="59" t="s">
        <v>15</v>
      </c>
      <c r="U699" s="1" t="n">
        <f aca="false">$S699-$R699</f>
        <v>0</v>
      </c>
      <c r="V699" s="1" t="n">
        <f aca="false">IF($T699="±",$Q699*2,$Q699)</f>
        <v>0</v>
      </c>
      <c r="W699" s="60" t="str">
        <f aca="false">IFERROR($U699/ABS($V699),"N/A")</f>
        <v>N/A</v>
      </c>
      <c r="X699" s="61" t="str">
        <f aca="false">IF(OR($W699="N/A",$R699="",$S699=""),"N/A",IF($W699&gt;=4,"Not Significant",IF($W699&gt;=2,"Semi-Significant","Significant")))</f>
        <v>N/A</v>
      </c>
      <c r="Z699" s="1" t="str">
        <f aca="false">IF($D699="Z540.1 w/data",0,"")</f>
        <v/>
      </c>
      <c r="AA699" s="1" t="e">
        <f aca="false">$Y699+$Q699+$Z699</f>
        <v>#VALUE!</v>
      </c>
      <c r="AB699" s="1" t="n">
        <f aca="false">$N699+$Q699</f>
        <v>0</v>
      </c>
      <c r="AC699" s="1" t="str">
        <f aca="false">IF($Y699="","",IF(AND($AA699&gt;=$R699,$AA699&lt;=$S699),"Pass","Fail"))</f>
        <v/>
      </c>
      <c r="AD699" s="1" t="str">
        <f aca="false">IF($Y699="","",IF($AA699&gt;$R699,"Pass","Fail"))</f>
        <v/>
      </c>
      <c r="AE699" s="1" t="str">
        <f aca="false">IF($Y699="","",IF($AA699&gt;=$R699,"Pass","Fail"))</f>
        <v/>
      </c>
      <c r="AF699" s="1" t="str">
        <f aca="false">IF($Y699="","",IF($AA699&lt;=$S699,"Pass","Fail"))</f>
        <v/>
      </c>
      <c r="AG699" s="1" t="str">
        <f aca="false">IF($Y699="","",IF($AA699&lt;$S699,"Pass","Fail"))</f>
        <v/>
      </c>
      <c r="AH699" s="23" t="str">
        <f aca="true">INDIRECT(CHOOSE(MATCH($T699,{"±","&gt;","≥","≤","&lt;"},0), "AC", "AD", "AE", "AF", "AG") &amp; ROW())</f>
        <v/>
      </c>
      <c r="AI699" s="56" t="str">
        <f aca="false">IF($X699="Not Significant","No Further Action Required",
IF($AH699="","",
IF(AND($AH699="Pass",$L699="0 - Passed "),"Analysis performed; no further action required.",
IF(AND($AH699="Fail",$L699="1 - Failed "),"Analysis performed; no further action required.",
IF(AND($AH699="Pass",$L699="2 - Limited In Use "),"Analysis performed; no further action required.",
IF(AND($AH699="Fail",$L699="3 - Adjusted "),"Analysis performed; no further action required.",
"Unit fails analysis; TSM determination required."))))))</f>
        <v/>
      </c>
      <c r="AJ699" s="58"/>
    </row>
    <row r="700" customFormat="false" ht="15" hidden="false" customHeight="false" outlineLevel="0" collapsed="false">
      <c r="A700" s="56"/>
      <c r="E700" s="57" t="str">
        <f aca="false">IF(AND($F700="",$G700=""),"",IF($G700="",$F700,HYPERLINK($G700,$F700)))</f>
        <v/>
      </c>
      <c r="H700" s="1" t="str">
        <f aca="false">IF($I700="","None Attached",IF(LEFT($I700,5)="https",HYPERLINK($I700,"Datasheet"),HYPERLINK(_xlfn.CONCAT("https://",$I700),"Datasheet")))</f>
        <v>None Attached</v>
      </c>
      <c r="M700" s="56"/>
      <c r="P700" s="58"/>
      <c r="Q700" s="1" t="n">
        <f aca="false">$M700-$N700</f>
        <v>0</v>
      </c>
      <c r="R700" s="56"/>
      <c r="T700" s="59" t="s">
        <v>15</v>
      </c>
      <c r="U700" s="1" t="n">
        <f aca="false">$S700-$R700</f>
        <v>0</v>
      </c>
      <c r="V700" s="1" t="n">
        <f aca="false">IF($T700="±",$Q700*2,$Q700)</f>
        <v>0</v>
      </c>
      <c r="W700" s="60" t="str">
        <f aca="false">IFERROR($U700/ABS($V700),"N/A")</f>
        <v>N/A</v>
      </c>
      <c r="X700" s="61" t="str">
        <f aca="false">IF(OR($W700="N/A",$R700="",$S700=""),"N/A",IF($W700&gt;=4,"Not Significant",IF($W700&gt;=2,"Semi-Significant","Significant")))</f>
        <v>N/A</v>
      </c>
      <c r="Z700" s="1" t="str">
        <f aca="false">IF($D700="Z540.1 w/data",0,"")</f>
        <v/>
      </c>
      <c r="AA700" s="1" t="e">
        <f aca="false">$Y700+$Q700+$Z700</f>
        <v>#VALUE!</v>
      </c>
      <c r="AB700" s="1" t="n">
        <f aca="false">$N700+$Q700</f>
        <v>0</v>
      </c>
      <c r="AC700" s="1" t="str">
        <f aca="false">IF($Y700="","",IF(AND($AA700&gt;=$R700,$AA700&lt;=$S700),"Pass","Fail"))</f>
        <v/>
      </c>
      <c r="AD700" s="1" t="str">
        <f aca="false">IF($Y700="","",IF($AA700&gt;$R700,"Pass","Fail"))</f>
        <v/>
      </c>
      <c r="AE700" s="1" t="str">
        <f aca="false">IF($Y700="","",IF($AA700&gt;=$R700,"Pass","Fail"))</f>
        <v/>
      </c>
      <c r="AF700" s="1" t="str">
        <f aca="false">IF($Y700="","",IF($AA700&lt;=$S700,"Pass","Fail"))</f>
        <v/>
      </c>
      <c r="AG700" s="1" t="str">
        <f aca="false">IF($Y700="","",IF($AA700&lt;$S700,"Pass","Fail"))</f>
        <v/>
      </c>
      <c r="AH700" s="23" t="str">
        <f aca="true">INDIRECT(CHOOSE(MATCH($T700,{"±","&gt;","≥","≤","&lt;"},0), "AC", "AD", "AE", "AF", "AG") &amp; ROW())</f>
        <v/>
      </c>
      <c r="AI700" s="56" t="str">
        <f aca="false">IF($X700="Not Significant","No Further Action Required",
IF($AH700="","",
IF(AND($AH700="Pass",$L700="0 - Passed "),"Analysis performed; no further action required.",
IF(AND($AH700="Fail",$L700="1 - Failed "),"Analysis performed; no further action required.",
IF(AND($AH700="Pass",$L700="2 - Limited In Use "),"Analysis performed; no further action required.",
IF(AND($AH700="Fail",$L700="3 - Adjusted "),"Analysis performed; no further action required.",
"Unit fails analysis; TSM determination required."))))))</f>
        <v/>
      </c>
      <c r="AJ700" s="58"/>
    </row>
    <row r="701" customFormat="false" ht="15" hidden="false" customHeight="false" outlineLevel="0" collapsed="false">
      <c r="A701" s="56"/>
      <c r="E701" s="57" t="str">
        <f aca="false">IF(AND($F701="",$G701=""),"",IF($G701="",$F701,HYPERLINK($G701,$F701)))</f>
        <v/>
      </c>
      <c r="H701" s="1" t="str">
        <f aca="false">IF($I701="","None Attached",IF(LEFT($I701,5)="https",HYPERLINK($I701,"Datasheet"),HYPERLINK(_xlfn.CONCAT("https://",$I701),"Datasheet")))</f>
        <v>None Attached</v>
      </c>
      <c r="M701" s="56"/>
      <c r="P701" s="58"/>
      <c r="Q701" s="1" t="n">
        <f aca="false">$M701-$N701</f>
        <v>0</v>
      </c>
      <c r="R701" s="56"/>
      <c r="T701" s="59" t="s">
        <v>15</v>
      </c>
      <c r="U701" s="1" t="n">
        <f aca="false">$S701-$R701</f>
        <v>0</v>
      </c>
      <c r="V701" s="1" t="n">
        <f aca="false">IF($T701="±",$Q701*2,$Q701)</f>
        <v>0</v>
      </c>
      <c r="W701" s="60" t="str">
        <f aca="false">IFERROR($U701/ABS($V701),"N/A")</f>
        <v>N/A</v>
      </c>
      <c r="X701" s="61" t="str">
        <f aca="false">IF(OR($W701="N/A",$R701="",$S701=""),"N/A",IF($W701&gt;=4,"Not Significant",IF($W701&gt;=2,"Semi-Significant","Significant")))</f>
        <v>N/A</v>
      </c>
      <c r="Z701" s="1" t="str">
        <f aca="false">IF($D701="Z540.1 w/data",0,"")</f>
        <v/>
      </c>
      <c r="AA701" s="1" t="e">
        <f aca="false">$Y701+$Q701+$Z701</f>
        <v>#VALUE!</v>
      </c>
      <c r="AB701" s="1" t="n">
        <f aca="false">$N701+$Q701</f>
        <v>0</v>
      </c>
      <c r="AC701" s="1" t="str">
        <f aca="false">IF($Y701="","",IF(AND($AA701&gt;=$R701,$AA701&lt;=$S701),"Pass","Fail"))</f>
        <v/>
      </c>
      <c r="AD701" s="1" t="str">
        <f aca="false">IF($Y701="","",IF($AA701&gt;$R701,"Pass","Fail"))</f>
        <v/>
      </c>
      <c r="AE701" s="1" t="str">
        <f aca="false">IF($Y701="","",IF($AA701&gt;=$R701,"Pass","Fail"))</f>
        <v/>
      </c>
      <c r="AF701" s="1" t="str">
        <f aca="false">IF($Y701="","",IF($AA701&lt;=$S701,"Pass","Fail"))</f>
        <v/>
      </c>
      <c r="AG701" s="1" t="str">
        <f aca="false">IF($Y701="","",IF($AA701&lt;$S701,"Pass","Fail"))</f>
        <v/>
      </c>
      <c r="AH701" s="23" t="str">
        <f aca="true">INDIRECT(CHOOSE(MATCH($T701,{"±","&gt;","≥","≤","&lt;"},0), "AC", "AD", "AE", "AF", "AG") &amp; ROW())</f>
        <v/>
      </c>
      <c r="AI701" s="56" t="str">
        <f aca="false">IF($X701="Not Significant","No Further Action Required",
IF($AH701="","",
IF(AND($AH701="Pass",$L701="0 - Passed "),"Analysis performed; no further action required.",
IF(AND($AH701="Fail",$L701="1 - Failed "),"Analysis performed; no further action required.",
IF(AND($AH701="Pass",$L701="2 - Limited In Use "),"Analysis performed; no further action required.",
IF(AND($AH701="Fail",$L701="3 - Adjusted "),"Analysis performed; no further action required.",
"Unit fails analysis; TSM determination required."))))))</f>
        <v/>
      </c>
      <c r="AJ701" s="58"/>
    </row>
    <row r="702" customFormat="false" ht="15" hidden="false" customHeight="false" outlineLevel="0" collapsed="false">
      <c r="A702" s="56"/>
      <c r="E702" s="57" t="str">
        <f aca="false">IF(AND($F702="",$G702=""),"",IF($G702="",$F702,HYPERLINK($G702,$F702)))</f>
        <v/>
      </c>
      <c r="H702" s="1" t="str">
        <f aca="false">IF($I702="","None Attached",IF(LEFT($I702,5)="https",HYPERLINK($I702,"Datasheet"),HYPERLINK(_xlfn.CONCAT("https://",$I702),"Datasheet")))</f>
        <v>None Attached</v>
      </c>
      <c r="M702" s="56"/>
      <c r="P702" s="58"/>
      <c r="Q702" s="1" t="n">
        <f aca="false">$M702-$N702</f>
        <v>0</v>
      </c>
      <c r="R702" s="56"/>
      <c r="T702" s="59" t="s">
        <v>15</v>
      </c>
      <c r="U702" s="1" t="n">
        <f aca="false">$S702-$R702</f>
        <v>0</v>
      </c>
      <c r="V702" s="1" t="n">
        <f aca="false">IF($T702="±",$Q702*2,$Q702)</f>
        <v>0</v>
      </c>
      <c r="W702" s="60" t="str">
        <f aca="false">IFERROR($U702/ABS($V702),"N/A")</f>
        <v>N/A</v>
      </c>
      <c r="X702" s="61" t="str">
        <f aca="false">IF(OR($W702="N/A",$R702="",$S702=""),"N/A",IF($W702&gt;=4,"Not Significant",IF($W702&gt;=2,"Semi-Significant","Significant")))</f>
        <v>N/A</v>
      </c>
      <c r="Z702" s="1" t="str">
        <f aca="false">IF($D702="Z540.1 w/data",0,"")</f>
        <v/>
      </c>
      <c r="AA702" s="1" t="e">
        <f aca="false">$Y702+$Q702+$Z702</f>
        <v>#VALUE!</v>
      </c>
      <c r="AB702" s="1" t="n">
        <f aca="false">$N702+$Q702</f>
        <v>0</v>
      </c>
      <c r="AC702" s="1" t="str">
        <f aca="false">IF($Y702="","",IF(AND($AA702&gt;=$R702,$AA702&lt;=$S702),"Pass","Fail"))</f>
        <v/>
      </c>
      <c r="AD702" s="1" t="str">
        <f aca="false">IF($Y702="","",IF($AA702&gt;$R702,"Pass","Fail"))</f>
        <v/>
      </c>
      <c r="AE702" s="1" t="str">
        <f aca="false">IF($Y702="","",IF($AA702&gt;=$R702,"Pass","Fail"))</f>
        <v/>
      </c>
      <c r="AF702" s="1" t="str">
        <f aca="false">IF($Y702="","",IF($AA702&lt;=$S702,"Pass","Fail"))</f>
        <v/>
      </c>
      <c r="AG702" s="1" t="str">
        <f aca="false">IF($Y702="","",IF($AA702&lt;$S702,"Pass","Fail"))</f>
        <v/>
      </c>
      <c r="AH702" s="23" t="str">
        <f aca="true">INDIRECT(CHOOSE(MATCH($T702,{"±","&gt;","≥","≤","&lt;"},0), "AC", "AD", "AE", "AF", "AG") &amp; ROW())</f>
        <v/>
      </c>
      <c r="AI702" s="56" t="str">
        <f aca="false">IF($X702="Not Significant","No Further Action Required",
IF($AH702="","",
IF(AND($AH702="Pass",$L702="0 - Passed "),"Analysis performed; no further action required.",
IF(AND($AH702="Fail",$L702="1 - Failed "),"Analysis performed; no further action required.",
IF(AND($AH702="Pass",$L702="2 - Limited In Use "),"Analysis performed; no further action required.",
IF(AND($AH702="Fail",$L702="3 - Adjusted "),"Analysis performed; no further action required.",
"Unit fails analysis; TSM determination required."))))))</f>
        <v/>
      </c>
      <c r="AJ702" s="58"/>
    </row>
    <row r="703" customFormat="false" ht="15" hidden="false" customHeight="false" outlineLevel="0" collapsed="false">
      <c r="A703" s="56"/>
      <c r="E703" s="57" t="str">
        <f aca="false">IF(AND($F703="",$G703=""),"",IF($G703="",$F703,HYPERLINK($G703,$F703)))</f>
        <v/>
      </c>
      <c r="H703" s="1" t="str">
        <f aca="false">IF($I703="","None Attached",IF(LEFT($I703,5)="https",HYPERLINK($I703,"Datasheet"),HYPERLINK(_xlfn.CONCAT("https://",$I703),"Datasheet")))</f>
        <v>None Attached</v>
      </c>
      <c r="M703" s="56"/>
      <c r="P703" s="58"/>
      <c r="Q703" s="1" t="n">
        <f aca="false">$M703-$N703</f>
        <v>0</v>
      </c>
      <c r="R703" s="56"/>
      <c r="T703" s="59" t="s">
        <v>15</v>
      </c>
      <c r="U703" s="1" t="n">
        <f aca="false">$S703-$R703</f>
        <v>0</v>
      </c>
      <c r="V703" s="1" t="n">
        <f aca="false">IF($T703="±",$Q703*2,$Q703)</f>
        <v>0</v>
      </c>
      <c r="W703" s="60" t="str">
        <f aca="false">IFERROR($U703/ABS($V703),"N/A")</f>
        <v>N/A</v>
      </c>
      <c r="X703" s="61" t="str">
        <f aca="false">IF(OR($W703="N/A",$R703="",$S703=""),"N/A",IF($W703&gt;=4,"Not Significant",IF($W703&gt;=2,"Semi-Significant","Significant")))</f>
        <v>N/A</v>
      </c>
      <c r="Z703" s="1" t="str">
        <f aca="false">IF($D703="Z540.1 w/data",0,"")</f>
        <v/>
      </c>
      <c r="AA703" s="1" t="e">
        <f aca="false">$Y703+$Q703+$Z703</f>
        <v>#VALUE!</v>
      </c>
      <c r="AB703" s="1" t="n">
        <f aca="false">$N703+$Q703</f>
        <v>0</v>
      </c>
      <c r="AC703" s="1" t="str">
        <f aca="false">IF($Y703="","",IF(AND($AA703&gt;=$R703,$AA703&lt;=$S703),"Pass","Fail"))</f>
        <v/>
      </c>
      <c r="AD703" s="1" t="str">
        <f aca="false">IF($Y703="","",IF($AA703&gt;$R703,"Pass","Fail"))</f>
        <v/>
      </c>
      <c r="AE703" s="1" t="str">
        <f aca="false">IF($Y703="","",IF($AA703&gt;=$R703,"Pass","Fail"))</f>
        <v/>
      </c>
      <c r="AF703" s="1" t="str">
        <f aca="false">IF($Y703="","",IF($AA703&lt;=$S703,"Pass","Fail"))</f>
        <v/>
      </c>
      <c r="AG703" s="1" t="str">
        <f aca="false">IF($Y703="","",IF($AA703&lt;$S703,"Pass","Fail"))</f>
        <v/>
      </c>
      <c r="AH703" s="23" t="str">
        <f aca="true">INDIRECT(CHOOSE(MATCH($T703,{"±","&gt;","≥","≤","&lt;"},0), "AC", "AD", "AE", "AF", "AG") &amp; ROW())</f>
        <v/>
      </c>
      <c r="AI703" s="56" t="str">
        <f aca="false">IF($X703="Not Significant","No Further Action Required",
IF($AH703="","",
IF(AND($AH703="Pass",$L703="0 - Passed "),"Analysis performed; no further action required.",
IF(AND($AH703="Fail",$L703="1 - Failed "),"Analysis performed; no further action required.",
IF(AND($AH703="Pass",$L703="2 - Limited In Use "),"Analysis performed; no further action required.",
IF(AND($AH703="Fail",$L703="3 - Adjusted "),"Analysis performed; no further action required.",
"Unit fails analysis; TSM determination required."))))))</f>
        <v/>
      </c>
      <c r="AJ703" s="58"/>
    </row>
    <row r="704" customFormat="false" ht="15" hidden="false" customHeight="false" outlineLevel="0" collapsed="false">
      <c r="A704" s="56"/>
      <c r="E704" s="57" t="str">
        <f aca="false">IF(AND($F704="",$G704=""),"",IF($G704="",$F704,HYPERLINK($G704,$F704)))</f>
        <v/>
      </c>
      <c r="H704" s="1" t="str">
        <f aca="false">IF($I704="","None Attached",IF(LEFT($I704,5)="https",HYPERLINK($I704,"Datasheet"),HYPERLINK(_xlfn.CONCAT("https://",$I704),"Datasheet")))</f>
        <v>None Attached</v>
      </c>
      <c r="M704" s="56"/>
      <c r="P704" s="58"/>
      <c r="Q704" s="1" t="n">
        <f aca="false">$M704-$N704</f>
        <v>0</v>
      </c>
      <c r="R704" s="56"/>
      <c r="T704" s="59" t="s">
        <v>15</v>
      </c>
      <c r="U704" s="1" t="n">
        <f aca="false">$S704-$R704</f>
        <v>0</v>
      </c>
      <c r="V704" s="1" t="n">
        <f aca="false">IF($T704="±",$Q704*2,$Q704)</f>
        <v>0</v>
      </c>
      <c r="W704" s="60" t="str">
        <f aca="false">IFERROR($U704/ABS($V704),"N/A")</f>
        <v>N/A</v>
      </c>
      <c r="X704" s="61" t="str">
        <f aca="false">IF(OR($W704="N/A",$R704="",$S704=""),"N/A",IF($W704&gt;=4,"Not Significant",IF($W704&gt;=2,"Semi-Significant","Significant")))</f>
        <v>N/A</v>
      </c>
      <c r="Z704" s="1" t="str">
        <f aca="false">IF($D704="Z540.1 w/data",0,"")</f>
        <v/>
      </c>
      <c r="AA704" s="1" t="e">
        <f aca="false">$Y704+$Q704+$Z704</f>
        <v>#VALUE!</v>
      </c>
      <c r="AB704" s="1" t="n">
        <f aca="false">$N704+$Q704</f>
        <v>0</v>
      </c>
      <c r="AC704" s="1" t="str">
        <f aca="false">IF($Y704="","",IF(AND($AA704&gt;=$R704,$AA704&lt;=$S704),"Pass","Fail"))</f>
        <v/>
      </c>
      <c r="AD704" s="1" t="str">
        <f aca="false">IF($Y704="","",IF($AA704&gt;$R704,"Pass","Fail"))</f>
        <v/>
      </c>
      <c r="AE704" s="1" t="str">
        <f aca="false">IF($Y704="","",IF($AA704&gt;=$R704,"Pass","Fail"))</f>
        <v/>
      </c>
      <c r="AF704" s="1" t="str">
        <f aca="false">IF($Y704="","",IF($AA704&lt;=$S704,"Pass","Fail"))</f>
        <v/>
      </c>
      <c r="AG704" s="1" t="str">
        <f aca="false">IF($Y704="","",IF($AA704&lt;$S704,"Pass","Fail"))</f>
        <v/>
      </c>
      <c r="AH704" s="23" t="str">
        <f aca="true">INDIRECT(CHOOSE(MATCH($T704,{"±","&gt;","≥","≤","&lt;"},0), "AC", "AD", "AE", "AF", "AG") &amp; ROW())</f>
        <v/>
      </c>
      <c r="AI704" s="56" t="str">
        <f aca="false">IF($X704="Not Significant","No Further Action Required",
IF($AH704="","",
IF(AND($AH704="Pass",$L704="0 - Passed "),"Analysis performed; no further action required.",
IF(AND($AH704="Fail",$L704="1 - Failed "),"Analysis performed; no further action required.",
IF(AND($AH704="Pass",$L704="2 - Limited In Use "),"Analysis performed; no further action required.",
IF(AND($AH704="Fail",$L704="3 - Adjusted "),"Analysis performed; no further action required.",
"Unit fails analysis; TSM determination required."))))))</f>
        <v/>
      </c>
      <c r="AJ704" s="58"/>
    </row>
    <row r="705" customFormat="false" ht="15" hidden="false" customHeight="false" outlineLevel="0" collapsed="false">
      <c r="A705" s="56"/>
      <c r="E705" s="57" t="str">
        <f aca="false">IF(AND($F705="",$G705=""),"",IF($G705="",$F705,HYPERLINK($G705,$F705)))</f>
        <v/>
      </c>
      <c r="H705" s="1" t="str">
        <f aca="false">IF($I705="","None Attached",IF(LEFT($I705,5)="https",HYPERLINK($I705,"Datasheet"),HYPERLINK(_xlfn.CONCAT("https://",$I705),"Datasheet")))</f>
        <v>None Attached</v>
      </c>
      <c r="M705" s="56"/>
      <c r="P705" s="58"/>
      <c r="Q705" s="1" t="n">
        <f aca="false">$M705-$N705</f>
        <v>0</v>
      </c>
      <c r="R705" s="56"/>
      <c r="T705" s="59" t="s">
        <v>15</v>
      </c>
      <c r="U705" s="1" t="n">
        <f aca="false">$S705-$R705</f>
        <v>0</v>
      </c>
      <c r="V705" s="1" t="n">
        <f aca="false">IF($T705="±",$Q705*2,$Q705)</f>
        <v>0</v>
      </c>
      <c r="W705" s="60" t="str">
        <f aca="false">IFERROR($U705/ABS($V705),"N/A")</f>
        <v>N/A</v>
      </c>
      <c r="X705" s="61" t="str">
        <f aca="false">IF(OR($W705="N/A",$R705="",$S705=""),"N/A",IF($W705&gt;=4,"Not Significant",IF($W705&gt;=2,"Semi-Significant","Significant")))</f>
        <v>N/A</v>
      </c>
      <c r="Z705" s="1" t="str">
        <f aca="false">IF($D705="Z540.1 w/data",0,"")</f>
        <v/>
      </c>
      <c r="AA705" s="1" t="e">
        <f aca="false">$Y705+$Q705+$Z705</f>
        <v>#VALUE!</v>
      </c>
      <c r="AB705" s="1" t="n">
        <f aca="false">$N705+$Q705</f>
        <v>0</v>
      </c>
      <c r="AC705" s="1" t="str">
        <f aca="false">IF($Y705="","",IF(AND($AA705&gt;=$R705,$AA705&lt;=$S705),"Pass","Fail"))</f>
        <v/>
      </c>
      <c r="AD705" s="1" t="str">
        <f aca="false">IF($Y705="","",IF($AA705&gt;$R705,"Pass","Fail"))</f>
        <v/>
      </c>
      <c r="AE705" s="1" t="str">
        <f aca="false">IF($Y705="","",IF($AA705&gt;=$R705,"Pass","Fail"))</f>
        <v/>
      </c>
      <c r="AF705" s="1" t="str">
        <f aca="false">IF($Y705="","",IF($AA705&lt;=$S705,"Pass","Fail"))</f>
        <v/>
      </c>
      <c r="AG705" s="1" t="str">
        <f aca="false">IF($Y705="","",IF($AA705&lt;$S705,"Pass","Fail"))</f>
        <v/>
      </c>
      <c r="AH705" s="23" t="str">
        <f aca="true">INDIRECT(CHOOSE(MATCH($T705,{"±","&gt;","≥","≤","&lt;"},0), "AC", "AD", "AE", "AF", "AG") &amp; ROW())</f>
        <v/>
      </c>
      <c r="AI705" s="56" t="str">
        <f aca="false">IF($X705="Not Significant","No Further Action Required",
IF($AH705="","",
IF(AND($AH705="Pass",$L705="0 - Passed "),"Analysis performed; no further action required.",
IF(AND($AH705="Fail",$L705="1 - Failed "),"Analysis performed; no further action required.",
IF(AND($AH705="Pass",$L705="2 - Limited In Use "),"Analysis performed; no further action required.",
IF(AND($AH705="Fail",$L705="3 - Adjusted "),"Analysis performed; no further action required.",
"Unit fails analysis; TSM determination required."))))))</f>
        <v/>
      </c>
      <c r="AJ705" s="58"/>
    </row>
    <row r="706" customFormat="false" ht="15" hidden="false" customHeight="false" outlineLevel="0" collapsed="false">
      <c r="A706" s="56"/>
      <c r="E706" s="57" t="str">
        <f aca="false">IF(AND($F706="",$G706=""),"",IF($G706="",$F706,HYPERLINK($G706,$F706)))</f>
        <v/>
      </c>
      <c r="H706" s="1" t="str">
        <f aca="false">IF($I706="","None Attached",IF(LEFT($I706,5)="https",HYPERLINK($I706,"Datasheet"),HYPERLINK(_xlfn.CONCAT("https://",$I706),"Datasheet")))</f>
        <v>None Attached</v>
      </c>
      <c r="M706" s="56"/>
      <c r="P706" s="58"/>
      <c r="Q706" s="1" t="n">
        <f aca="false">$M706-$N706</f>
        <v>0</v>
      </c>
      <c r="R706" s="56"/>
      <c r="T706" s="59" t="s">
        <v>15</v>
      </c>
      <c r="U706" s="1" t="n">
        <f aca="false">$S706-$R706</f>
        <v>0</v>
      </c>
      <c r="V706" s="1" t="n">
        <f aca="false">IF($T706="±",$Q706*2,$Q706)</f>
        <v>0</v>
      </c>
      <c r="W706" s="60" t="str">
        <f aca="false">IFERROR($U706/ABS($V706),"N/A")</f>
        <v>N/A</v>
      </c>
      <c r="X706" s="61" t="str">
        <f aca="false">IF(OR($W706="N/A",$R706="",$S706=""),"N/A",IF($W706&gt;=4,"Not Significant",IF($W706&gt;=2,"Semi-Significant","Significant")))</f>
        <v>N/A</v>
      </c>
      <c r="Z706" s="1" t="str">
        <f aca="false">IF($D706="Z540.1 w/data",0,"")</f>
        <v/>
      </c>
      <c r="AA706" s="1" t="e">
        <f aca="false">$Y706+$Q706+$Z706</f>
        <v>#VALUE!</v>
      </c>
      <c r="AB706" s="1" t="n">
        <f aca="false">$N706+$Q706</f>
        <v>0</v>
      </c>
      <c r="AC706" s="1" t="str">
        <f aca="false">IF($Y706="","",IF(AND($AA706&gt;=$R706,$AA706&lt;=$S706),"Pass","Fail"))</f>
        <v/>
      </c>
      <c r="AD706" s="1" t="str">
        <f aca="false">IF($Y706="","",IF($AA706&gt;$R706,"Pass","Fail"))</f>
        <v/>
      </c>
      <c r="AE706" s="1" t="str">
        <f aca="false">IF($Y706="","",IF($AA706&gt;=$R706,"Pass","Fail"))</f>
        <v/>
      </c>
      <c r="AF706" s="1" t="str">
        <f aca="false">IF($Y706="","",IF($AA706&lt;=$S706,"Pass","Fail"))</f>
        <v/>
      </c>
      <c r="AG706" s="1" t="str">
        <f aca="false">IF($Y706="","",IF($AA706&lt;$S706,"Pass","Fail"))</f>
        <v/>
      </c>
      <c r="AH706" s="23" t="str">
        <f aca="true">INDIRECT(CHOOSE(MATCH($T706,{"±","&gt;","≥","≤","&lt;"},0), "AC", "AD", "AE", "AF", "AG") &amp; ROW())</f>
        <v/>
      </c>
      <c r="AI706" s="56" t="str">
        <f aca="false">IF($X706="Not Significant","No Further Action Required",
IF($AH706="","",
IF(AND($AH706="Pass",$L706="0 - Passed "),"Analysis performed; no further action required.",
IF(AND($AH706="Fail",$L706="1 - Failed "),"Analysis performed; no further action required.",
IF(AND($AH706="Pass",$L706="2 - Limited In Use "),"Analysis performed; no further action required.",
IF(AND($AH706="Fail",$L706="3 - Adjusted "),"Analysis performed; no further action required.",
"Unit fails analysis; TSM determination required."))))))</f>
        <v/>
      </c>
      <c r="AJ706" s="58"/>
    </row>
    <row r="707" customFormat="false" ht="15" hidden="false" customHeight="false" outlineLevel="0" collapsed="false">
      <c r="A707" s="56"/>
      <c r="E707" s="57" t="str">
        <f aca="false">IF(AND($F707="",$G707=""),"",IF($G707="",$F707,HYPERLINK($G707,$F707)))</f>
        <v/>
      </c>
      <c r="H707" s="1" t="str">
        <f aca="false">IF($I707="","None Attached",IF(LEFT($I707,5)="https",HYPERLINK($I707,"Datasheet"),HYPERLINK(_xlfn.CONCAT("https://",$I707),"Datasheet")))</f>
        <v>None Attached</v>
      </c>
      <c r="M707" s="56"/>
      <c r="P707" s="58"/>
      <c r="Q707" s="1" t="n">
        <f aca="false">$M707-$N707</f>
        <v>0</v>
      </c>
      <c r="R707" s="56"/>
      <c r="T707" s="59" t="s">
        <v>15</v>
      </c>
      <c r="U707" s="1" t="n">
        <f aca="false">$S707-$R707</f>
        <v>0</v>
      </c>
      <c r="V707" s="1" t="n">
        <f aca="false">IF($T707="±",$Q707*2,$Q707)</f>
        <v>0</v>
      </c>
      <c r="W707" s="60" t="str">
        <f aca="false">IFERROR($U707/ABS($V707),"N/A")</f>
        <v>N/A</v>
      </c>
      <c r="X707" s="61" t="str">
        <f aca="false">IF(OR($W707="N/A",$R707="",$S707=""),"N/A",IF($W707&gt;=4,"Not Significant",IF($W707&gt;=2,"Semi-Significant","Significant")))</f>
        <v>N/A</v>
      </c>
      <c r="Z707" s="1" t="str">
        <f aca="false">IF($D707="Z540.1 w/data",0,"")</f>
        <v/>
      </c>
      <c r="AA707" s="1" t="e">
        <f aca="false">$Y707+$Q707+$Z707</f>
        <v>#VALUE!</v>
      </c>
      <c r="AB707" s="1" t="n">
        <f aca="false">$N707+$Q707</f>
        <v>0</v>
      </c>
      <c r="AC707" s="1" t="str">
        <f aca="false">IF($Y707="","",IF(AND($AA707&gt;=$R707,$AA707&lt;=$S707),"Pass","Fail"))</f>
        <v/>
      </c>
      <c r="AD707" s="1" t="str">
        <f aca="false">IF($Y707="","",IF($AA707&gt;$R707,"Pass","Fail"))</f>
        <v/>
      </c>
      <c r="AE707" s="1" t="str">
        <f aca="false">IF($Y707="","",IF($AA707&gt;=$R707,"Pass","Fail"))</f>
        <v/>
      </c>
      <c r="AF707" s="1" t="str">
        <f aca="false">IF($Y707="","",IF($AA707&lt;=$S707,"Pass","Fail"))</f>
        <v/>
      </c>
      <c r="AG707" s="1" t="str">
        <f aca="false">IF($Y707="","",IF($AA707&lt;$S707,"Pass","Fail"))</f>
        <v/>
      </c>
      <c r="AH707" s="23" t="str">
        <f aca="true">INDIRECT(CHOOSE(MATCH($T707,{"±","&gt;","≥","≤","&lt;"},0), "AC", "AD", "AE", "AF", "AG") &amp; ROW())</f>
        <v/>
      </c>
      <c r="AI707" s="56" t="str">
        <f aca="false">IF($X707="Not Significant","No Further Action Required",
IF($AH707="","",
IF(AND($AH707="Pass",$L707="0 - Passed "),"Analysis performed; no further action required.",
IF(AND($AH707="Fail",$L707="1 - Failed "),"Analysis performed; no further action required.",
IF(AND($AH707="Pass",$L707="2 - Limited In Use "),"Analysis performed; no further action required.",
IF(AND($AH707="Fail",$L707="3 - Adjusted "),"Analysis performed; no further action required.",
"Unit fails analysis; TSM determination required."))))))</f>
        <v/>
      </c>
      <c r="AJ707" s="58"/>
    </row>
    <row r="708" customFormat="false" ht="15" hidden="false" customHeight="false" outlineLevel="0" collapsed="false">
      <c r="A708" s="56"/>
      <c r="E708" s="57" t="str">
        <f aca="false">IF(AND($F708="",$G708=""),"",IF($G708="",$F708,HYPERLINK($G708,$F708)))</f>
        <v/>
      </c>
      <c r="H708" s="1" t="str">
        <f aca="false">IF($I708="","None Attached",IF(LEFT($I708,5)="https",HYPERLINK($I708,"Datasheet"),HYPERLINK(_xlfn.CONCAT("https://",$I708),"Datasheet")))</f>
        <v>None Attached</v>
      </c>
      <c r="M708" s="56"/>
      <c r="P708" s="58"/>
      <c r="Q708" s="1" t="n">
        <f aca="false">$M708-$N708</f>
        <v>0</v>
      </c>
      <c r="R708" s="56"/>
      <c r="T708" s="59" t="s">
        <v>15</v>
      </c>
      <c r="U708" s="1" t="n">
        <f aca="false">$S708-$R708</f>
        <v>0</v>
      </c>
      <c r="V708" s="1" t="n">
        <f aca="false">IF($T708="±",$Q708*2,$Q708)</f>
        <v>0</v>
      </c>
      <c r="W708" s="60" t="str">
        <f aca="false">IFERROR($U708/ABS($V708),"N/A")</f>
        <v>N/A</v>
      </c>
      <c r="X708" s="61" t="str">
        <f aca="false">IF(OR($W708="N/A",$R708="",$S708=""),"N/A",IF($W708&gt;=4,"Not Significant",IF($W708&gt;=2,"Semi-Significant","Significant")))</f>
        <v>N/A</v>
      </c>
      <c r="Z708" s="1" t="str">
        <f aca="false">IF($D708="Z540.1 w/data",0,"")</f>
        <v/>
      </c>
      <c r="AA708" s="1" t="e">
        <f aca="false">$Y708+$Q708+$Z708</f>
        <v>#VALUE!</v>
      </c>
      <c r="AB708" s="1" t="n">
        <f aca="false">$N708+$Q708</f>
        <v>0</v>
      </c>
      <c r="AC708" s="1" t="str">
        <f aca="false">IF($Y708="","",IF(AND($AA708&gt;=$R708,$AA708&lt;=$S708),"Pass","Fail"))</f>
        <v/>
      </c>
      <c r="AD708" s="1" t="str">
        <f aca="false">IF($Y708="","",IF($AA708&gt;$R708,"Pass","Fail"))</f>
        <v/>
      </c>
      <c r="AE708" s="1" t="str">
        <f aca="false">IF($Y708="","",IF($AA708&gt;=$R708,"Pass","Fail"))</f>
        <v/>
      </c>
      <c r="AF708" s="1" t="str">
        <f aca="false">IF($Y708="","",IF($AA708&lt;=$S708,"Pass","Fail"))</f>
        <v/>
      </c>
      <c r="AG708" s="1" t="str">
        <f aca="false">IF($Y708="","",IF($AA708&lt;$S708,"Pass","Fail"))</f>
        <v/>
      </c>
      <c r="AH708" s="23" t="str">
        <f aca="true">INDIRECT(CHOOSE(MATCH($T708,{"±","&gt;","≥","≤","&lt;"},0), "AC", "AD", "AE", "AF", "AG") &amp; ROW())</f>
        <v/>
      </c>
      <c r="AI708" s="56" t="str">
        <f aca="false">IF($X708="Not Significant","No Further Action Required",
IF($AH708="","",
IF(AND($AH708="Pass",$L708="0 - Passed "),"Analysis performed; no further action required.",
IF(AND($AH708="Fail",$L708="1 - Failed "),"Analysis performed; no further action required.",
IF(AND($AH708="Pass",$L708="2 - Limited In Use "),"Analysis performed; no further action required.",
IF(AND($AH708="Fail",$L708="3 - Adjusted "),"Analysis performed; no further action required.",
"Unit fails analysis; TSM determination required."))))))</f>
        <v/>
      </c>
      <c r="AJ708" s="58"/>
    </row>
    <row r="709" customFormat="false" ht="15" hidden="false" customHeight="false" outlineLevel="0" collapsed="false">
      <c r="A709" s="56"/>
      <c r="E709" s="57" t="str">
        <f aca="false">IF(AND($F709="",$G709=""),"",IF($G709="",$F709,HYPERLINK($G709,$F709)))</f>
        <v/>
      </c>
      <c r="H709" s="1" t="str">
        <f aca="false">IF($I709="","None Attached",IF(LEFT($I709,5)="https",HYPERLINK($I709,"Datasheet"),HYPERLINK(_xlfn.CONCAT("https://",$I709),"Datasheet")))</f>
        <v>None Attached</v>
      </c>
      <c r="M709" s="56"/>
      <c r="P709" s="58"/>
      <c r="Q709" s="1" t="n">
        <f aca="false">$M709-$N709</f>
        <v>0</v>
      </c>
      <c r="R709" s="56"/>
      <c r="T709" s="59" t="s">
        <v>15</v>
      </c>
      <c r="U709" s="1" t="n">
        <f aca="false">$S709-$R709</f>
        <v>0</v>
      </c>
      <c r="V709" s="1" t="n">
        <f aca="false">IF($T709="±",$Q709*2,$Q709)</f>
        <v>0</v>
      </c>
      <c r="W709" s="60" t="str">
        <f aca="false">IFERROR($U709/ABS($V709),"N/A")</f>
        <v>N/A</v>
      </c>
      <c r="X709" s="61" t="str">
        <f aca="false">IF(OR($W709="N/A",$R709="",$S709=""),"N/A",IF($W709&gt;=4,"Not Significant",IF($W709&gt;=2,"Semi-Significant","Significant")))</f>
        <v>N/A</v>
      </c>
      <c r="Z709" s="1" t="str">
        <f aca="false">IF($D709="Z540.1 w/data",0,"")</f>
        <v/>
      </c>
      <c r="AA709" s="1" t="e">
        <f aca="false">$Y709+$Q709+$Z709</f>
        <v>#VALUE!</v>
      </c>
      <c r="AB709" s="1" t="n">
        <f aca="false">$N709+$Q709</f>
        <v>0</v>
      </c>
      <c r="AC709" s="1" t="str">
        <f aca="false">IF($Y709="","",IF(AND($AA709&gt;=$R709,$AA709&lt;=$S709),"Pass","Fail"))</f>
        <v/>
      </c>
      <c r="AD709" s="1" t="str">
        <f aca="false">IF($Y709="","",IF($AA709&gt;$R709,"Pass","Fail"))</f>
        <v/>
      </c>
      <c r="AE709" s="1" t="str">
        <f aca="false">IF($Y709="","",IF($AA709&gt;=$R709,"Pass","Fail"))</f>
        <v/>
      </c>
      <c r="AF709" s="1" t="str">
        <f aca="false">IF($Y709="","",IF($AA709&lt;=$S709,"Pass","Fail"))</f>
        <v/>
      </c>
      <c r="AG709" s="1" t="str">
        <f aca="false">IF($Y709="","",IF($AA709&lt;$S709,"Pass","Fail"))</f>
        <v/>
      </c>
      <c r="AH709" s="23" t="str">
        <f aca="true">INDIRECT(CHOOSE(MATCH($T709,{"±","&gt;","≥","≤","&lt;"},0), "AC", "AD", "AE", "AF", "AG") &amp; ROW())</f>
        <v/>
      </c>
      <c r="AI709" s="56" t="str">
        <f aca="false">IF($X709="Not Significant","No Further Action Required",
IF($AH709="","",
IF(AND($AH709="Pass",$L709="0 - Passed "),"Analysis performed; no further action required.",
IF(AND($AH709="Fail",$L709="1 - Failed "),"Analysis performed; no further action required.",
IF(AND($AH709="Pass",$L709="2 - Limited In Use "),"Analysis performed; no further action required.",
IF(AND($AH709="Fail",$L709="3 - Adjusted "),"Analysis performed; no further action required.",
"Unit fails analysis; TSM determination required."))))))</f>
        <v/>
      </c>
      <c r="AJ709" s="58"/>
    </row>
    <row r="710" customFormat="false" ht="15" hidden="false" customHeight="false" outlineLevel="0" collapsed="false">
      <c r="A710" s="56"/>
      <c r="E710" s="57" t="str">
        <f aca="false">IF(AND($F710="",$G710=""),"",IF($G710="",$F710,HYPERLINK($G710,$F710)))</f>
        <v/>
      </c>
      <c r="H710" s="1" t="str">
        <f aca="false">IF($I710="","None Attached",IF(LEFT($I710,5)="https",HYPERLINK($I710,"Datasheet"),HYPERLINK(_xlfn.CONCAT("https://",$I710),"Datasheet")))</f>
        <v>None Attached</v>
      </c>
      <c r="M710" s="56"/>
      <c r="P710" s="58"/>
      <c r="Q710" s="1" t="n">
        <f aca="false">$M710-$N710</f>
        <v>0</v>
      </c>
      <c r="R710" s="56"/>
      <c r="T710" s="59" t="s">
        <v>15</v>
      </c>
      <c r="U710" s="1" t="n">
        <f aca="false">$S710-$R710</f>
        <v>0</v>
      </c>
      <c r="V710" s="1" t="n">
        <f aca="false">IF($T710="±",$Q710*2,$Q710)</f>
        <v>0</v>
      </c>
      <c r="W710" s="60" t="str">
        <f aca="false">IFERROR($U710/ABS($V710),"N/A")</f>
        <v>N/A</v>
      </c>
      <c r="X710" s="61" t="str">
        <f aca="false">IF(OR($W710="N/A",$R710="",$S710=""),"N/A",IF($W710&gt;=4,"Not Significant",IF($W710&gt;=2,"Semi-Significant","Significant")))</f>
        <v>N/A</v>
      </c>
      <c r="Z710" s="1" t="str">
        <f aca="false">IF($D710="Z540.1 w/data",0,"")</f>
        <v/>
      </c>
      <c r="AA710" s="1" t="e">
        <f aca="false">$Y710+$Q710+$Z710</f>
        <v>#VALUE!</v>
      </c>
      <c r="AB710" s="1" t="n">
        <f aca="false">$N710+$Q710</f>
        <v>0</v>
      </c>
      <c r="AC710" s="1" t="str">
        <f aca="false">IF($Y710="","",IF(AND($AA710&gt;=$R710,$AA710&lt;=$S710),"Pass","Fail"))</f>
        <v/>
      </c>
      <c r="AD710" s="1" t="str">
        <f aca="false">IF($Y710="","",IF($AA710&gt;$R710,"Pass","Fail"))</f>
        <v/>
      </c>
      <c r="AE710" s="1" t="str">
        <f aca="false">IF($Y710="","",IF($AA710&gt;=$R710,"Pass","Fail"))</f>
        <v/>
      </c>
      <c r="AF710" s="1" t="str">
        <f aca="false">IF($Y710="","",IF($AA710&lt;=$S710,"Pass","Fail"))</f>
        <v/>
      </c>
      <c r="AG710" s="1" t="str">
        <f aca="false">IF($Y710="","",IF($AA710&lt;$S710,"Pass","Fail"))</f>
        <v/>
      </c>
      <c r="AH710" s="23" t="str">
        <f aca="true">INDIRECT(CHOOSE(MATCH($T710,{"±","&gt;","≥","≤","&lt;"},0), "AC", "AD", "AE", "AF", "AG") &amp; ROW())</f>
        <v/>
      </c>
      <c r="AI710" s="56" t="str">
        <f aca="false">IF($X710="Not Significant","No Further Action Required",
IF($AH710="","",
IF(AND($AH710="Pass",$L710="0 - Passed "),"Analysis performed; no further action required.",
IF(AND($AH710="Fail",$L710="1 - Failed "),"Analysis performed; no further action required.",
IF(AND($AH710="Pass",$L710="2 - Limited In Use "),"Analysis performed; no further action required.",
IF(AND($AH710="Fail",$L710="3 - Adjusted "),"Analysis performed; no further action required.",
"Unit fails analysis; TSM determination required."))))))</f>
        <v/>
      </c>
      <c r="AJ710" s="58"/>
    </row>
    <row r="711" customFormat="false" ht="15" hidden="false" customHeight="false" outlineLevel="0" collapsed="false">
      <c r="A711" s="56"/>
      <c r="E711" s="57" t="str">
        <f aca="false">IF(AND($F711="",$G711=""),"",IF($G711="",$F711,HYPERLINK($G711,$F711)))</f>
        <v/>
      </c>
      <c r="H711" s="1" t="str">
        <f aca="false">IF($I711="","None Attached",IF(LEFT($I711,5)="https",HYPERLINK($I711,"Datasheet"),HYPERLINK(_xlfn.CONCAT("https://",$I711),"Datasheet")))</f>
        <v>None Attached</v>
      </c>
      <c r="M711" s="56"/>
      <c r="P711" s="58"/>
      <c r="Q711" s="1" t="n">
        <f aca="false">$M711-$N711</f>
        <v>0</v>
      </c>
      <c r="R711" s="56"/>
      <c r="T711" s="59" t="s">
        <v>15</v>
      </c>
      <c r="U711" s="1" t="n">
        <f aca="false">$S711-$R711</f>
        <v>0</v>
      </c>
      <c r="V711" s="1" t="n">
        <f aca="false">IF($T711="±",$Q711*2,$Q711)</f>
        <v>0</v>
      </c>
      <c r="W711" s="60" t="str">
        <f aca="false">IFERROR($U711/ABS($V711),"N/A")</f>
        <v>N/A</v>
      </c>
      <c r="X711" s="61" t="str">
        <f aca="false">IF(OR($W711="N/A",$R711="",$S711=""),"N/A",IF($W711&gt;=4,"Not Significant",IF($W711&gt;=2,"Semi-Significant","Significant")))</f>
        <v>N/A</v>
      </c>
      <c r="Z711" s="1" t="str">
        <f aca="false">IF($D711="Z540.1 w/data",0,"")</f>
        <v/>
      </c>
      <c r="AA711" s="1" t="e">
        <f aca="false">$Y711+$Q711+$Z711</f>
        <v>#VALUE!</v>
      </c>
      <c r="AB711" s="1" t="n">
        <f aca="false">$N711+$Q711</f>
        <v>0</v>
      </c>
      <c r="AC711" s="1" t="str">
        <f aca="false">IF($Y711="","",IF(AND($AA711&gt;=$R711,$AA711&lt;=$S711),"Pass","Fail"))</f>
        <v/>
      </c>
      <c r="AD711" s="1" t="str">
        <f aca="false">IF($Y711="","",IF($AA711&gt;$R711,"Pass","Fail"))</f>
        <v/>
      </c>
      <c r="AE711" s="1" t="str">
        <f aca="false">IF($Y711="","",IF($AA711&gt;=$R711,"Pass","Fail"))</f>
        <v/>
      </c>
      <c r="AF711" s="1" t="str">
        <f aca="false">IF($Y711="","",IF($AA711&lt;=$S711,"Pass","Fail"))</f>
        <v/>
      </c>
      <c r="AG711" s="1" t="str">
        <f aca="false">IF($Y711="","",IF($AA711&lt;$S711,"Pass","Fail"))</f>
        <v/>
      </c>
      <c r="AH711" s="23" t="str">
        <f aca="true">INDIRECT(CHOOSE(MATCH($T711,{"±","&gt;","≥","≤","&lt;"},0), "AC", "AD", "AE", "AF", "AG") &amp; ROW())</f>
        <v/>
      </c>
      <c r="AI711" s="56" t="str">
        <f aca="false">IF($X711="Not Significant","No Further Action Required",
IF($AH711="","",
IF(AND($AH711="Pass",$L711="0 - Passed "),"Analysis performed; no further action required.",
IF(AND($AH711="Fail",$L711="1 - Failed "),"Analysis performed; no further action required.",
IF(AND($AH711="Pass",$L711="2 - Limited In Use "),"Analysis performed; no further action required.",
IF(AND($AH711="Fail",$L711="3 - Adjusted "),"Analysis performed; no further action required.",
"Unit fails analysis; TSM determination required."))))))</f>
        <v/>
      </c>
      <c r="AJ711" s="58"/>
    </row>
    <row r="712" customFormat="false" ht="15" hidden="false" customHeight="false" outlineLevel="0" collapsed="false">
      <c r="A712" s="56"/>
      <c r="E712" s="57" t="str">
        <f aca="false">IF(AND($F712="",$G712=""),"",IF($G712="",$F712,HYPERLINK($G712,$F712)))</f>
        <v/>
      </c>
      <c r="H712" s="1" t="str">
        <f aca="false">IF($I712="","None Attached",IF(LEFT($I712,5)="https",HYPERLINK($I712,"Datasheet"),HYPERLINK(_xlfn.CONCAT("https://",$I712),"Datasheet")))</f>
        <v>None Attached</v>
      </c>
      <c r="M712" s="56"/>
      <c r="P712" s="58"/>
      <c r="Q712" s="1" t="n">
        <f aca="false">$M712-$N712</f>
        <v>0</v>
      </c>
      <c r="R712" s="56"/>
      <c r="T712" s="59" t="s">
        <v>15</v>
      </c>
      <c r="U712" s="1" t="n">
        <f aca="false">$S712-$R712</f>
        <v>0</v>
      </c>
      <c r="V712" s="1" t="n">
        <f aca="false">IF($T712="±",$Q712*2,$Q712)</f>
        <v>0</v>
      </c>
      <c r="W712" s="60" t="str">
        <f aca="false">IFERROR($U712/ABS($V712),"N/A")</f>
        <v>N/A</v>
      </c>
      <c r="X712" s="61" t="str">
        <f aca="false">IF(OR($W712="N/A",$R712="",$S712=""),"N/A",IF($W712&gt;=4,"Not Significant",IF($W712&gt;=2,"Semi-Significant","Significant")))</f>
        <v>N/A</v>
      </c>
      <c r="Z712" s="1" t="str">
        <f aca="false">IF($D712="Z540.1 w/data",0,"")</f>
        <v/>
      </c>
      <c r="AA712" s="1" t="e">
        <f aca="false">$Y712+$Q712+$Z712</f>
        <v>#VALUE!</v>
      </c>
      <c r="AB712" s="1" t="n">
        <f aca="false">$N712+$Q712</f>
        <v>0</v>
      </c>
      <c r="AC712" s="1" t="str">
        <f aca="false">IF($Y712="","",IF(AND($AA712&gt;=$R712,$AA712&lt;=$S712),"Pass","Fail"))</f>
        <v/>
      </c>
      <c r="AD712" s="1" t="str">
        <f aca="false">IF($Y712="","",IF($AA712&gt;$R712,"Pass","Fail"))</f>
        <v/>
      </c>
      <c r="AE712" s="1" t="str">
        <f aca="false">IF($Y712="","",IF($AA712&gt;=$R712,"Pass","Fail"))</f>
        <v/>
      </c>
      <c r="AF712" s="1" t="str">
        <f aca="false">IF($Y712="","",IF($AA712&lt;=$S712,"Pass","Fail"))</f>
        <v/>
      </c>
      <c r="AG712" s="1" t="str">
        <f aca="false">IF($Y712="","",IF($AA712&lt;$S712,"Pass","Fail"))</f>
        <v/>
      </c>
      <c r="AH712" s="23" t="str">
        <f aca="true">INDIRECT(CHOOSE(MATCH($T712,{"±","&gt;","≥","≤","&lt;"},0), "AC", "AD", "AE", "AF", "AG") &amp; ROW())</f>
        <v/>
      </c>
      <c r="AI712" s="56" t="str">
        <f aca="false">IF($X712="Not Significant","No Further Action Required",
IF($AH712="","",
IF(AND($AH712="Pass",$L712="0 - Passed "),"Analysis performed; no further action required.",
IF(AND($AH712="Fail",$L712="1 - Failed "),"Analysis performed; no further action required.",
IF(AND($AH712="Pass",$L712="2 - Limited In Use "),"Analysis performed; no further action required.",
IF(AND($AH712="Fail",$L712="3 - Adjusted "),"Analysis performed; no further action required.",
"Unit fails analysis; TSM determination required."))))))</f>
        <v/>
      </c>
      <c r="AJ712" s="58"/>
    </row>
    <row r="713" customFormat="false" ht="15" hidden="false" customHeight="false" outlineLevel="0" collapsed="false">
      <c r="A713" s="56"/>
      <c r="E713" s="57" t="str">
        <f aca="false">IF(AND($F713="",$G713=""),"",IF($G713="",$F713,HYPERLINK($G713,$F713)))</f>
        <v/>
      </c>
      <c r="H713" s="1" t="str">
        <f aca="false">IF($I713="","None Attached",IF(LEFT($I713,5)="https",HYPERLINK($I713,"Datasheet"),HYPERLINK(_xlfn.CONCAT("https://",$I713),"Datasheet")))</f>
        <v>None Attached</v>
      </c>
      <c r="M713" s="56"/>
      <c r="P713" s="58"/>
      <c r="Q713" s="1" t="n">
        <f aca="false">$M713-$N713</f>
        <v>0</v>
      </c>
      <c r="R713" s="56"/>
      <c r="T713" s="59" t="s">
        <v>15</v>
      </c>
      <c r="U713" s="1" t="n">
        <f aca="false">$S713-$R713</f>
        <v>0</v>
      </c>
      <c r="V713" s="1" t="n">
        <f aca="false">IF($T713="±",$Q713*2,$Q713)</f>
        <v>0</v>
      </c>
      <c r="W713" s="60" t="str">
        <f aca="false">IFERROR($U713/ABS($V713),"N/A")</f>
        <v>N/A</v>
      </c>
      <c r="X713" s="61" t="str">
        <f aca="false">IF(OR($W713="N/A",$R713="",$S713=""),"N/A",IF($W713&gt;=4,"Not Significant",IF($W713&gt;=2,"Semi-Significant","Significant")))</f>
        <v>N/A</v>
      </c>
      <c r="Z713" s="1" t="str">
        <f aca="false">IF($D713="Z540.1 w/data",0,"")</f>
        <v/>
      </c>
      <c r="AA713" s="1" t="e">
        <f aca="false">$Y713+$Q713+$Z713</f>
        <v>#VALUE!</v>
      </c>
      <c r="AB713" s="1" t="n">
        <f aca="false">$N713+$Q713</f>
        <v>0</v>
      </c>
      <c r="AC713" s="1" t="str">
        <f aca="false">IF($Y713="","",IF(AND($AA713&gt;=$R713,$AA713&lt;=$S713),"Pass","Fail"))</f>
        <v/>
      </c>
      <c r="AD713" s="1" t="str">
        <f aca="false">IF($Y713="","",IF($AA713&gt;$R713,"Pass","Fail"))</f>
        <v/>
      </c>
      <c r="AE713" s="1" t="str">
        <f aca="false">IF($Y713="","",IF($AA713&gt;=$R713,"Pass","Fail"))</f>
        <v/>
      </c>
      <c r="AF713" s="1" t="str">
        <f aca="false">IF($Y713="","",IF($AA713&lt;=$S713,"Pass","Fail"))</f>
        <v/>
      </c>
      <c r="AG713" s="1" t="str">
        <f aca="false">IF($Y713="","",IF($AA713&lt;$S713,"Pass","Fail"))</f>
        <v/>
      </c>
      <c r="AH713" s="23" t="str">
        <f aca="true">INDIRECT(CHOOSE(MATCH($T713,{"±","&gt;","≥","≤","&lt;"},0), "AC", "AD", "AE", "AF", "AG") &amp; ROW())</f>
        <v/>
      </c>
      <c r="AI713" s="56" t="str">
        <f aca="false">IF($X713="Not Significant","No Further Action Required",
IF($AH713="","",
IF(AND($AH713="Pass",$L713="0 - Passed "),"Analysis performed; no further action required.",
IF(AND($AH713="Fail",$L713="1 - Failed "),"Analysis performed; no further action required.",
IF(AND($AH713="Pass",$L713="2 - Limited In Use "),"Analysis performed; no further action required.",
IF(AND($AH713="Fail",$L713="3 - Adjusted "),"Analysis performed; no further action required.",
"Unit fails analysis; TSM determination required."))))))</f>
        <v/>
      </c>
      <c r="AJ713" s="58"/>
    </row>
    <row r="714" customFormat="false" ht="15" hidden="false" customHeight="false" outlineLevel="0" collapsed="false">
      <c r="A714" s="56"/>
      <c r="E714" s="57" t="str">
        <f aca="false">IF(AND($F714="",$G714=""),"",IF($G714="",$F714,HYPERLINK($G714,$F714)))</f>
        <v/>
      </c>
      <c r="H714" s="1" t="str">
        <f aca="false">IF($I714="","None Attached",IF(LEFT($I714,5)="https",HYPERLINK($I714,"Datasheet"),HYPERLINK(_xlfn.CONCAT("https://",$I714),"Datasheet")))</f>
        <v>None Attached</v>
      </c>
      <c r="M714" s="56"/>
      <c r="P714" s="58"/>
      <c r="Q714" s="1" t="n">
        <f aca="false">$M714-$N714</f>
        <v>0</v>
      </c>
      <c r="R714" s="56"/>
      <c r="T714" s="59" t="s">
        <v>15</v>
      </c>
      <c r="U714" s="1" t="n">
        <f aca="false">$S714-$R714</f>
        <v>0</v>
      </c>
      <c r="V714" s="1" t="n">
        <f aca="false">IF($T714="±",$Q714*2,$Q714)</f>
        <v>0</v>
      </c>
      <c r="W714" s="60" t="str">
        <f aca="false">IFERROR($U714/ABS($V714),"N/A")</f>
        <v>N/A</v>
      </c>
      <c r="X714" s="61" t="str">
        <f aca="false">IF(OR($W714="N/A",$R714="",$S714=""),"N/A",IF($W714&gt;=4,"Not Significant",IF($W714&gt;=2,"Semi-Significant","Significant")))</f>
        <v>N/A</v>
      </c>
      <c r="Z714" s="1" t="str">
        <f aca="false">IF($D714="Z540.1 w/data",0,"")</f>
        <v/>
      </c>
      <c r="AA714" s="1" t="e">
        <f aca="false">$Y714+$Q714+$Z714</f>
        <v>#VALUE!</v>
      </c>
      <c r="AB714" s="1" t="n">
        <f aca="false">$N714+$Q714</f>
        <v>0</v>
      </c>
      <c r="AC714" s="1" t="str">
        <f aca="false">IF($Y714="","",IF(AND($AA714&gt;=$R714,$AA714&lt;=$S714),"Pass","Fail"))</f>
        <v/>
      </c>
      <c r="AD714" s="1" t="str">
        <f aca="false">IF($Y714="","",IF($AA714&gt;$R714,"Pass","Fail"))</f>
        <v/>
      </c>
      <c r="AE714" s="1" t="str">
        <f aca="false">IF($Y714="","",IF($AA714&gt;=$R714,"Pass","Fail"))</f>
        <v/>
      </c>
      <c r="AF714" s="1" t="str">
        <f aca="false">IF($Y714="","",IF($AA714&lt;=$S714,"Pass","Fail"))</f>
        <v/>
      </c>
      <c r="AG714" s="1" t="str">
        <f aca="false">IF($Y714="","",IF($AA714&lt;$S714,"Pass","Fail"))</f>
        <v/>
      </c>
      <c r="AH714" s="23" t="str">
        <f aca="true">INDIRECT(CHOOSE(MATCH($T714,{"±","&gt;","≥","≤","&lt;"},0), "AC", "AD", "AE", "AF", "AG") &amp; ROW())</f>
        <v/>
      </c>
      <c r="AI714" s="56" t="str">
        <f aca="false">IF($X714="Not Significant","No Further Action Required",
IF($AH714="","",
IF(AND($AH714="Pass",$L714="0 - Passed "),"Analysis performed; no further action required.",
IF(AND($AH714="Fail",$L714="1 - Failed "),"Analysis performed; no further action required.",
IF(AND($AH714="Pass",$L714="2 - Limited In Use "),"Analysis performed; no further action required.",
IF(AND($AH714="Fail",$L714="3 - Adjusted "),"Analysis performed; no further action required.",
"Unit fails analysis; TSM determination required."))))))</f>
        <v/>
      </c>
      <c r="AJ714" s="58"/>
    </row>
    <row r="715" customFormat="false" ht="15" hidden="false" customHeight="false" outlineLevel="0" collapsed="false">
      <c r="A715" s="56"/>
      <c r="E715" s="57" t="str">
        <f aca="false">IF(AND($F715="",$G715=""),"",IF($G715="",$F715,HYPERLINK($G715,$F715)))</f>
        <v/>
      </c>
      <c r="H715" s="1" t="str">
        <f aca="false">IF($I715="","None Attached",IF(LEFT($I715,5)="https",HYPERLINK($I715,"Datasheet"),HYPERLINK(_xlfn.CONCAT("https://",$I715),"Datasheet")))</f>
        <v>None Attached</v>
      </c>
      <c r="M715" s="56"/>
      <c r="P715" s="58"/>
      <c r="Q715" s="1" t="n">
        <f aca="false">$M715-$N715</f>
        <v>0</v>
      </c>
      <c r="R715" s="56"/>
      <c r="T715" s="59" t="s">
        <v>15</v>
      </c>
      <c r="U715" s="1" t="n">
        <f aca="false">$S715-$R715</f>
        <v>0</v>
      </c>
      <c r="V715" s="1" t="n">
        <f aca="false">IF($T715="±",$Q715*2,$Q715)</f>
        <v>0</v>
      </c>
      <c r="W715" s="60" t="str">
        <f aca="false">IFERROR($U715/ABS($V715),"N/A")</f>
        <v>N/A</v>
      </c>
      <c r="X715" s="61" t="str">
        <f aca="false">IF(OR($W715="N/A",$R715="",$S715=""),"N/A",IF($W715&gt;=4,"Not Significant",IF($W715&gt;=2,"Semi-Significant","Significant")))</f>
        <v>N/A</v>
      </c>
      <c r="Z715" s="1" t="str">
        <f aca="false">IF($D715="Z540.1 w/data",0,"")</f>
        <v/>
      </c>
      <c r="AA715" s="1" t="e">
        <f aca="false">$Y715+$Q715+$Z715</f>
        <v>#VALUE!</v>
      </c>
      <c r="AB715" s="1" t="n">
        <f aca="false">$N715+$Q715</f>
        <v>0</v>
      </c>
      <c r="AC715" s="1" t="str">
        <f aca="false">IF($Y715="","",IF(AND($AA715&gt;=$R715,$AA715&lt;=$S715),"Pass","Fail"))</f>
        <v/>
      </c>
      <c r="AD715" s="1" t="str">
        <f aca="false">IF($Y715="","",IF($AA715&gt;$R715,"Pass","Fail"))</f>
        <v/>
      </c>
      <c r="AE715" s="1" t="str">
        <f aca="false">IF($Y715="","",IF($AA715&gt;=$R715,"Pass","Fail"))</f>
        <v/>
      </c>
      <c r="AF715" s="1" t="str">
        <f aca="false">IF($Y715="","",IF($AA715&lt;=$S715,"Pass","Fail"))</f>
        <v/>
      </c>
      <c r="AG715" s="1" t="str">
        <f aca="false">IF($Y715="","",IF($AA715&lt;$S715,"Pass","Fail"))</f>
        <v/>
      </c>
      <c r="AH715" s="23" t="str">
        <f aca="true">INDIRECT(CHOOSE(MATCH($T715,{"±","&gt;","≥","≤","&lt;"},0), "AC", "AD", "AE", "AF", "AG") &amp; ROW())</f>
        <v/>
      </c>
      <c r="AI715" s="56" t="str">
        <f aca="false">IF($X715="Not Significant","No Further Action Required",
IF($AH715="","",
IF(AND($AH715="Pass",$L715="0 - Passed "),"Analysis performed; no further action required.",
IF(AND($AH715="Fail",$L715="1 - Failed "),"Analysis performed; no further action required.",
IF(AND($AH715="Pass",$L715="2 - Limited In Use "),"Analysis performed; no further action required.",
IF(AND($AH715="Fail",$L715="3 - Adjusted "),"Analysis performed; no further action required.",
"Unit fails analysis; TSM determination required."))))))</f>
        <v/>
      </c>
      <c r="AJ715" s="58"/>
    </row>
    <row r="716" customFormat="false" ht="15" hidden="false" customHeight="false" outlineLevel="0" collapsed="false">
      <c r="A716" s="56"/>
      <c r="E716" s="57" t="str">
        <f aca="false">IF(AND($F716="",$G716=""),"",IF($G716="",$F716,HYPERLINK($G716,$F716)))</f>
        <v/>
      </c>
      <c r="H716" s="1" t="str">
        <f aca="false">IF($I716="","None Attached",IF(LEFT($I716,5)="https",HYPERLINK($I716,"Datasheet"),HYPERLINK(_xlfn.CONCAT("https://",$I716),"Datasheet")))</f>
        <v>None Attached</v>
      </c>
      <c r="M716" s="56"/>
      <c r="P716" s="58"/>
      <c r="Q716" s="1" t="n">
        <f aca="false">$M716-$N716</f>
        <v>0</v>
      </c>
      <c r="R716" s="56"/>
      <c r="T716" s="59" t="s">
        <v>15</v>
      </c>
      <c r="U716" s="1" t="n">
        <f aca="false">$S716-$R716</f>
        <v>0</v>
      </c>
      <c r="V716" s="1" t="n">
        <f aca="false">IF($T716="±",$Q716*2,$Q716)</f>
        <v>0</v>
      </c>
      <c r="W716" s="60" t="str">
        <f aca="false">IFERROR($U716/ABS($V716),"N/A")</f>
        <v>N/A</v>
      </c>
      <c r="X716" s="61" t="str">
        <f aca="false">IF(OR($W716="N/A",$R716="",$S716=""),"N/A",IF($W716&gt;=4,"Not Significant",IF($W716&gt;=2,"Semi-Significant","Significant")))</f>
        <v>N/A</v>
      </c>
      <c r="Z716" s="1" t="str">
        <f aca="false">IF($D716="Z540.1 w/data",0,"")</f>
        <v/>
      </c>
      <c r="AA716" s="1" t="e">
        <f aca="false">$Y716+$Q716+$Z716</f>
        <v>#VALUE!</v>
      </c>
      <c r="AB716" s="1" t="n">
        <f aca="false">$N716+$Q716</f>
        <v>0</v>
      </c>
      <c r="AC716" s="1" t="str">
        <f aca="false">IF($Y716="","",IF(AND($AA716&gt;=$R716,$AA716&lt;=$S716),"Pass","Fail"))</f>
        <v/>
      </c>
      <c r="AD716" s="1" t="str">
        <f aca="false">IF($Y716="","",IF($AA716&gt;$R716,"Pass","Fail"))</f>
        <v/>
      </c>
      <c r="AE716" s="1" t="str">
        <f aca="false">IF($Y716="","",IF($AA716&gt;=$R716,"Pass","Fail"))</f>
        <v/>
      </c>
      <c r="AF716" s="1" t="str">
        <f aca="false">IF($Y716="","",IF($AA716&lt;=$S716,"Pass","Fail"))</f>
        <v/>
      </c>
      <c r="AG716" s="1" t="str">
        <f aca="false">IF($Y716="","",IF($AA716&lt;$S716,"Pass","Fail"))</f>
        <v/>
      </c>
      <c r="AH716" s="23" t="str">
        <f aca="true">INDIRECT(CHOOSE(MATCH($T716,{"±","&gt;","≥","≤","&lt;"},0), "AC", "AD", "AE", "AF", "AG") &amp; ROW())</f>
        <v/>
      </c>
      <c r="AI716" s="56" t="str">
        <f aca="false">IF($X716="Not Significant","No Further Action Required",
IF($AH716="","",
IF(AND($AH716="Pass",$L716="0 - Passed "),"Analysis performed; no further action required.",
IF(AND($AH716="Fail",$L716="1 - Failed "),"Analysis performed; no further action required.",
IF(AND($AH716="Pass",$L716="2 - Limited In Use "),"Analysis performed; no further action required.",
IF(AND($AH716="Fail",$L716="3 - Adjusted "),"Analysis performed; no further action required.",
"Unit fails analysis; TSM determination required."))))))</f>
        <v/>
      </c>
      <c r="AJ716" s="58"/>
    </row>
    <row r="717" customFormat="false" ht="15" hidden="false" customHeight="false" outlineLevel="0" collapsed="false">
      <c r="A717" s="56"/>
      <c r="E717" s="57" t="str">
        <f aca="false">IF(AND($F717="",$G717=""),"",IF($G717="",$F717,HYPERLINK($G717,$F717)))</f>
        <v/>
      </c>
      <c r="H717" s="1" t="str">
        <f aca="false">IF($I717="","None Attached",IF(LEFT($I717,5)="https",HYPERLINK($I717,"Datasheet"),HYPERLINK(_xlfn.CONCAT("https://",$I717),"Datasheet")))</f>
        <v>None Attached</v>
      </c>
      <c r="M717" s="56"/>
      <c r="P717" s="58"/>
      <c r="Q717" s="1" t="n">
        <f aca="false">$M717-$N717</f>
        <v>0</v>
      </c>
      <c r="R717" s="56"/>
      <c r="T717" s="59" t="s">
        <v>15</v>
      </c>
      <c r="U717" s="1" t="n">
        <f aca="false">$S717-$R717</f>
        <v>0</v>
      </c>
      <c r="V717" s="1" t="n">
        <f aca="false">IF($T717="±",$Q717*2,$Q717)</f>
        <v>0</v>
      </c>
      <c r="W717" s="60" t="str">
        <f aca="false">IFERROR($U717/ABS($V717),"N/A")</f>
        <v>N/A</v>
      </c>
      <c r="X717" s="61" t="str">
        <f aca="false">IF(OR($W717="N/A",$R717="",$S717=""),"N/A",IF($W717&gt;=4,"Not Significant",IF($W717&gt;=2,"Semi-Significant","Significant")))</f>
        <v>N/A</v>
      </c>
      <c r="Z717" s="1" t="str">
        <f aca="false">IF($D717="Z540.1 w/data",0,"")</f>
        <v/>
      </c>
      <c r="AA717" s="1" t="e">
        <f aca="false">$Y717+$Q717+$Z717</f>
        <v>#VALUE!</v>
      </c>
      <c r="AB717" s="1" t="n">
        <f aca="false">$N717+$Q717</f>
        <v>0</v>
      </c>
      <c r="AC717" s="1" t="str">
        <f aca="false">IF($Y717="","",IF(AND($AA717&gt;=$R717,$AA717&lt;=$S717),"Pass","Fail"))</f>
        <v/>
      </c>
      <c r="AD717" s="1" t="str">
        <f aca="false">IF($Y717="","",IF($AA717&gt;$R717,"Pass","Fail"))</f>
        <v/>
      </c>
      <c r="AE717" s="1" t="str">
        <f aca="false">IF($Y717="","",IF($AA717&gt;=$R717,"Pass","Fail"))</f>
        <v/>
      </c>
      <c r="AF717" s="1" t="str">
        <f aca="false">IF($Y717="","",IF($AA717&lt;=$S717,"Pass","Fail"))</f>
        <v/>
      </c>
      <c r="AG717" s="1" t="str">
        <f aca="false">IF($Y717="","",IF($AA717&lt;$S717,"Pass","Fail"))</f>
        <v/>
      </c>
      <c r="AH717" s="23" t="str">
        <f aca="true">INDIRECT(CHOOSE(MATCH($T717,{"±","&gt;","≥","≤","&lt;"},0), "AC", "AD", "AE", "AF", "AG") &amp; ROW())</f>
        <v/>
      </c>
      <c r="AI717" s="56" t="str">
        <f aca="false">IF($X717="Not Significant","No Further Action Required",
IF($AH717="","",
IF(AND($AH717="Pass",$L717="0 - Passed "),"Analysis performed; no further action required.",
IF(AND($AH717="Fail",$L717="1 - Failed "),"Analysis performed; no further action required.",
IF(AND($AH717="Pass",$L717="2 - Limited In Use "),"Analysis performed; no further action required.",
IF(AND($AH717="Fail",$L717="3 - Adjusted "),"Analysis performed; no further action required.",
"Unit fails analysis; TSM determination required."))))))</f>
        <v/>
      </c>
      <c r="AJ717" s="58"/>
    </row>
    <row r="718" customFormat="false" ht="15" hidden="false" customHeight="false" outlineLevel="0" collapsed="false">
      <c r="A718" s="56"/>
      <c r="E718" s="57" t="str">
        <f aca="false">IF(AND($F718="",$G718=""),"",IF($G718="",$F718,HYPERLINK($G718,$F718)))</f>
        <v/>
      </c>
      <c r="H718" s="1" t="str">
        <f aca="false">IF($I718="","None Attached",IF(LEFT($I718,5)="https",HYPERLINK($I718,"Datasheet"),HYPERLINK(_xlfn.CONCAT("https://",$I718),"Datasheet")))</f>
        <v>None Attached</v>
      </c>
      <c r="M718" s="56"/>
      <c r="P718" s="58"/>
      <c r="Q718" s="1" t="n">
        <f aca="false">$M718-$N718</f>
        <v>0</v>
      </c>
      <c r="R718" s="56"/>
      <c r="T718" s="59" t="s">
        <v>15</v>
      </c>
      <c r="U718" s="1" t="n">
        <f aca="false">$S718-$R718</f>
        <v>0</v>
      </c>
      <c r="V718" s="1" t="n">
        <f aca="false">IF($T718="±",$Q718*2,$Q718)</f>
        <v>0</v>
      </c>
      <c r="W718" s="60" t="str">
        <f aca="false">IFERROR($U718/ABS($V718),"N/A")</f>
        <v>N/A</v>
      </c>
      <c r="X718" s="61" t="str">
        <f aca="false">IF(OR($W718="N/A",$R718="",$S718=""),"N/A",IF($W718&gt;=4,"Not Significant",IF($W718&gt;=2,"Semi-Significant","Significant")))</f>
        <v>N/A</v>
      </c>
      <c r="Z718" s="1" t="str">
        <f aca="false">IF($D718="Z540.1 w/data",0,"")</f>
        <v/>
      </c>
      <c r="AA718" s="1" t="e">
        <f aca="false">$Y718+$Q718+$Z718</f>
        <v>#VALUE!</v>
      </c>
      <c r="AB718" s="1" t="n">
        <f aca="false">$N718+$Q718</f>
        <v>0</v>
      </c>
      <c r="AC718" s="1" t="str">
        <f aca="false">IF($Y718="","",IF(AND($AA718&gt;=$R718,$AA718&lt;=$S718),"Pass","Fail"))</f>
        <v/>
      </c>
      <c r="AD718" s="1" t="str">
        <f aca="false">IF($Y718="","",IF($AA718&gt;$R718,"Pass","Fail"))</f>
        <v/>
      </c>
      <c r="AE718" s="1" t="str">
        <f aca="false">IF($Y718="","",IF($AA718&gt;=$R718,"Pass","Fail"))</f>
        <v/>
      </c>
      <c r="AF718" s="1" t="str">
        <f aca="false">IF($Y718="","",IF($AA718&lt;=$S718,"Pass","Fail"))</f>
        <v/>
      </c>
      <c r="AG718" s="1" t="str">
        <f aca="false">IF($Y718="","",IF($AA718&lt;$S718,"Pass","Fail"))</f>
        <v/>
      </c>
      <c r="AH718" s="23" t="str">
        <f aca="true">INDIRECT(CHOOSE(MATCH($T718,{"±","&gt;","≥","≤","&lt;"},0), "AC", "AD", "AE", "AF", "AG") &amp; ROW())</f>
        <v/>
      </c>
      <c r="AI718" s="56" t="str">
        <f aca="false">IF($X718="Not Significant","No Further Action Required",
IF($AH718="","",
IF(AND($AH718="Pass",$L718="0 - Passed "),"Analysis performed; no further action required.",
IF(AND($AH718="Fail",$L718="1 - Failed "),"Analysis performed; no further action required.",
IF(AND($AH718="Pass",$L718="2 - Limited In Use "),"Analysis performed; no further action required.",
IF(AND($AH718="Fail",$L718="3 - Adjusted "),"Analysis performed; no further action required.",
"Unit fails analysis; TSM determination required."))))))</f>
        <v/>
      </c>
      <c r="AJ718" s="58"/>
    </row>
    <row r="719" customFormat="false" ht="15" hidden="false" customHeight="false" outlineLevel="0" collapsed="false">
      <c r="A719" s="56"/>
      <c r="E719" s="57" t="str">
        <f aca="false">IF(AND($F719="",$G719=""),"",IF($G719="",$F719,HYPERLINK($G719,$F719)))</f>
        <v/>
      </c>
      <c r="H719" s="1" t="str">
        <f aca="false">IF($I719="","None Attached",IF(LEFT($I719,5)="https",HYPERLINK($I719,"Datasheet"),HYPERLINK(_xlfn.CONCAT("https://",$I719),"Datasheet")))</f>
        <v>None Attached</v>
      </c>
      <c r="M719" s="56"/>
      <c r="P719" s="58"/>
      <c r="Q719" s="1" t="n">
        <f aca="false">$M719-$N719</f>
        <v>0</v>
      </c>
      <c r="R719" s="56"/>
      <c r="T719" s="59" t="s">
        <v>15</v>
      </c>
      <c r="U719" s="1" t="n">
        <f aca="false">$S719-$R719</f>
        <v>0</v>
      </c>
      <c r="V719" s="1" t="n">
        <f aca="false">IF($T719="±",$Q719*2,$Q719)</f>
        <v>0</v>
      </c>
      <c r="W719" s="60" t="str">
        <f aca="false">IFERROR($U719/ABS($V719),"N/A")</f>
        <v>N/A</v>
      </c>
      <c r="X719" s="61" t="str">
        <f aca="false">IF(OR($W719="N/A",$R719="",$S719=""),"N/A",IF($W719&gt;=4,"Not Significant",IF($W719&gt;=2,"Semi-Significant","Significant")))</f>
        <v>N/A</v>
      </c>
      <c r="Z719" s="1" t="str">
        <f aca="false">IF($D719="Z540.1 w/data",0,"")</f>
        <v/>
      </c>
      <c r="AA719" s="1" t="e">
        <f aca="false">$Y719+$Q719+$Z719</f>
        <v>#VALUE!</v>
      </c>
      <c r="AB719" s="1" t="n">
        <f aca="false">$N719+$Q719</f>
        <v>0</v>
      </c>
      <c r="AC719" s="1" t="str">
        <f aca="false">IF($Y719="","",IF(AND($AA719&gt;=$R719,$AA719&lt;=$S719),"Pass","Fail"))</f>
        <v/>
      </c>
      <c r="AD719" s="1" t="str">
        <f aca="false">IF($Y719="","",IF($AA719&gt;$R719,"Pass","Fail"))</f>
        <v/>
      </c>
      <c r="AE719" s="1" t="str">
        <f aca="false">IF($Y719="","",IF($AA719&gt;=$R719,"Pass","Fail"))</f>
        <v/>
      </c>
      <c r="AF719" s="1" t="str">
        <f aca="false">IF($Y719="","",IF($AA719&lt;=$S719,"Pass","Fail"))</f>
        <v/>
      </c>
      <c r="AG719" s="1" t="str">
        <f aca="false">IF($Y719="","",IF($AA719&lt;$S719,"Pass","Fail"))</f>
        <v/>
      </c>
      <c r="AH719" s="23" t="str">
        <f aca="true">INDIRECT(CHOOSE(MATCH($T719,{"±","&gt;","≥","≤","&lt;"},0), "AC", "AD", "AE", "AF", "AG") &amp; ROW())</f>
        <v/>
      </c>
      <c r="AI719" s="56" t="str">
        <f aca="false">IF($X719="Not Significant","No Further Action Required",
IF($AH719="","",
IF(AND($AH719="Pass",$L719="0 - Passed "),"Analysis performed; no further action required.",
IF(AND($AH719="Fail",$L719="1 - Failed "),"Analysis performed; no further action required.",
IF(AND($AH719="Pass",$L719="2 - Limited In Use "),"Analysis performed; no further action required.",
IF(AND($AH719="Fail",$L719="3 - Adjusted "),"Analysis performed; no further action required.",
"Unit fails analysis; TSM determination required."))))))</f>
        <v/>
      </c>
      <c r="AJ719" s="58"/>
    </row>
    <row r="720" customFormat="false" ht="15" hidden="false" customHeight="false" outlineLevel="0" collapsed="false">
      <c r="A720" s="56"/>
      <c r="E720" s="57" t="str">
        <f aca="false">IF(AND($F720="",$G720=""),"",IF($G720="",$F720,HYPERLINK($G720,$F720)))</f>
        <v/>
      </c>
      <c r="H720" s="1" t="str">
        <f aca="false">IF($I720="","None Attached",IF(LEFT($I720,5)="https",HYPERLINK($I720,"Datasheet"),HYPERLINK(_xlfn.CONCAT("https://",$I720),"Datasheet")))</f>
        <v>None Attached</v>
      </c>
      <c r="M720" s="56"/>
      <c r="P720" s="58"/>
      <c r="Q720" s="1" t="n">
        <f aca="false">$M720-$N720</f>
        <v>0</v>
      </c>
      <c r="R720" s="56"/>
      <c r="T720" s="59" t="s">
        <v>15</v>
      </c>
      <c r="U720" s="1" t="n">
        <f aca="false">$S720-$R720</f>
        <v>0</v>
      </c>
      <c r="V720" s="1" t="n">
        <f aca="false">IF($T720="±",$Q720*2,$Q720)</f>
        <v>0</v>
      </c>
      <c r="W720" s="60" t="str">
        <f aca="false">IFERROR($U720/ABS($V720),"N/A")</f>
        <v>N/A</v>
      </c>
      <c r="X720" s="61" t="str">
        <f aca="false">IF(OR($W720="N/A",$R720="",$S720=""),"N/A",IF($W720&gt;=4,"Not Significant",IF($W720&gt;=2,"Semi-Significant","Significant")))</f>
        <v>N/A</v>
      </c>
      <c r="Z720" s="1" t="str">
        <f aca="false">IF($D720="Z540.1 w/data",0,"")</f>
        <v/>
      </c>
      <c r="AA720" s="1" t="e">
        <f aca="false">$Y720+$Q720+$Z720</f>
        <v>#VALUE!</v>
      </c>
      <c r="AB720" s="1" t="n">
        <f aca="false">$N720+$Q720</f>
        <v>0</v>
      </c>
      <c r="AC720" s="1" t="str">
        <f aca="false">IF($Y720="","",IF(AND($AA720&gt;=$R720,$AA720&lt;=$S720),"Pass","Fail"))</f>
        <v/>
      </c>
      <c r="AD720" s="1" t="str">
        <f aca="false">IF($Y720="","",IF($AA720&gt;$R720,"Pass","Fail"))</f>
        <v/>
      </c>
      <c r="AE720" s="1" t="str">
        <f aca="false">IF($Y720="","",IF($AA720&gt;=$R720,"Pass","Fail"))</f>
        <v/>
      </c>
      <c r="AF720" s="1" t="str">
        <f aca="false">IF($Y720="","",IF($AA720&lt;=$S720,"Pass","Fail"))</f>
        <v/>
      </c>
      <c r="AG720" s="1" t="str">
        <f aca="false">IF($Y720="","",IF($AA720&lt;$S720,"Pass","Fail"))</f>
        <v/>
      </c>
      <c r="AH720" s="23" t="str">
        <f aca="true">INDIRECT(CHOOSE(MATCH($T720,{"±","&gt;","≥","≤","&lt;"},0), "AC", "AD", "AE", "AF", "AG") &amp; ROW())</f>
        <v/>
      </c>
      <c r="AI720" s="56" t="str">
        <f aca="false">IF($X720="Not Significant","No Further Action Required",
IF($AH720="","",
IF(AND($AH720="Pass",$L720="0 - Passed "),"Analysis performed; no further action required.",
IF(AND($AH720="Fail",$L720="1 - Failed "),"Analysis performed; no further action required.",
IF(AND($AH720="Pass",$L720="2 - Limited In Use "),"Analysis performed; no further action required.",
IF(AND($AH720="Fail",$L720="3 - Adjusted "),"Analysis performed; no further action required.",
"Unit fails analysis; TSM determination required."))))))</f>
        <v/>
      </c>
      <c r="AJ720" s="58"/>
    </row>
    <row r="721" customFormat="false" ht="15" hidden="false" customHeight="false" outlineLevel="0" collapsed="false">
      <c r="A721" s="56"/>
      <c r="E721" s="57" t="str">
        <f aca="false">IF(AND($F721="",$G721=""),"",IF($G721="",$F721,HYPERLINK($G721,$F721)))</f>
        <v/>
      </c>
      <c r="H721" s="1" t="str">
        <f aca="false">IF($I721="","None Attached",IF(LEFT($I721,5)="https",HYPERLINK($I721,"Datasheet"),HYPERLINK(_xlfn.CONCAT("https://",$I721),"Datasheet")))</f>
        <v>None Attached</v>
      </c>
      <c r="M721" s="56"/>
      <c r="P721" s="58"/>
      <c r="Q721" s="1" t="n">
        <f aca="false">$M721-$N721</f>
        <v>0</v>
      </c>
      <c r="R721" s="56"/>
      <c r="T721" s="59" t="s">
        <v>15</v>
      </c>
      <c r="U721" s="1" t="n">
        <f aca="false">$S721-$R721</f>
        <v>0</v>
      </c>
      <c r="V721" s="1" t="n">
        <f aca="false">IF($T721="±",$Q721*2,$Q721)</f>
        <v>0</v>
      </c>
      <c r="W721" s="60" t="str">
        <f aca="false">IFERROR($U721/ABS($V721),"N/A")</f>
        <v>N/A</v>
      </c>
      <c r="X721" s="61" t="str">
        <f aca="false">IF(OR($W721="N/A",$R721="",$S721=""),"N/A",IF($W721&gt;=4,"Not Significant",IF($W721&gt;=2,"Semi-Significant","Significant")))</f>
        <v>N/A</v>
      </c>
      <c r="Z721" s="1" t="str">
        <f aca="false">IF($D721="Z540.1 w/data",0,"")</f>
        <v/>
      </c>
      <c r="AA721" s="1" t="e">
        <f aca="false">$Y721+$Q721+$Z721</f>
        <v>#VALUE!</v>
      </c>
      <c r="AB721" s="1" t="n">
        <f aca="false">$N721+$Q721</f>
        <v>0</v>
      </c>
      <c r="AC721" s="1" t="str">
        <f aca="false">IF($Y721="","",IF(AND($AA721&gt;=$R721,$AA721&lt;=$S721),"Pass","Fail"))</f>
        <v/>
      </c>
      <c r="AD721" s="1" t="str">
        <f aca="false">IF($Y721="","",IF($AA721&gt;$R721,"Pass","Fail"))</f>
        <v/>
      </c>
      <c r="AE721" s="1" t="str">
        <f aca="false">IF($Y721="","",IF($AA721&gt;=$R721,"Pass","Fail"))</f>
        <v/>
      </c>
      <c r="AF721" s="1" t="str">
        <f aca="false">IF($Y721="","",IF($AA721&lt;=$S721,"Pass","Fail"))</f>
        <v/>
      </c>
      <c r="AG721" s="1" t="str">
        <f aca="false">IF($Y721="","",IF($AA721&lt;$S721,"Pass","Fail"))</f>
        <v/>
      </c>
      <c r="AH721" s="23" t="str">
        <f aca="true">INDIRECT(CHOOSE(MATCH($T721,{"±","&gt;","≥","≤","&lt;"},0), "AC", "AD", "AE", "AF", "AG") &amp; ROW())</f>
        <v/>
      </c>
      <c r="AI721" s="56" t="str">
        <f aca="false">IF($X721="Not Significant","No Further Action Required",
IF($AH721="","",
IF(AND($AH721="Pass",$L721="0 - Passed "),"Analysis performed; no further action required.",
IF(AND($AH721="Fail",$L721="1 - Failed "),"Analysis performed; no further action required.",
IF(AND($AH721="Pass",$L721="2 - Limited In Use "),"Analysis performed; no further action required.",
IF(AND($AH721="Fail",$L721="3 - Adjusted "),"Analysis performed; no further action required.",
"Unit fails analysis; TSM determination required."))))))</f>
        <v/>
      </c>
      <c r="AJ721" s="58"/>
    </row>
    <row r="722" customFormat="false" ht="15" hidden="false" customHeight="false" outlineLevel="0" collapsed="false">
      <c r="A722" s="56"/>
      <c r="E722" s="57" t="str">
        <f aca="false">IF(AND($F722="",$G722=""),"",IF($G722="",$F722,HYPERLINK($G722,$F722)))</f>
        <v/>
      </c>
      <c r="H722" s="1" t="str">
        <f aca="false">IF($I722="","None Attached",IF(LEFT($I722,5)="https",HYPERLINK($I722,"Datasheet"),HYPERLINK(_xlfn.CONCAT("https://",$I722),"Datasheet")))</f>
        <v>None Attached</v>
      </c>
      <c r="M722" s="56"/>
      <c r="P722" s="58"/>
      <c r="Q722" s="1" t="n">
        <f aca="false">$M722-$N722</f>
        <v>0</v>
      </c>
      <c r="R722" s="56"/>
      <c r="T722" s="59" t="s">
        <v>15</v>
      </c>
      <c r="U722" s="1" t="n">
        <f aca="false">$S722-$R722</f>
        <v>0</v>
      </c>
      <c r="V722" s="1" t="n">
        <f aca="false">IF($T722="±",$Q722*2,$Q722)</f>
        <v>0</v>
      </c>
      <c r="W722" s="60" t="str">
        <f aca="false">IFERROR($U722/ABS($V722),"N/A")</f>
        <v>N/A</v>
      </c>
      <c r="X722" s="61" t="str">
        <f aca="false">IF(OR($W722="N/A",$R722="",$S722=""),"N/A",IF($W722&gt;=4,"Not Significant",IF($W722&gt;=2,"Semi-Significant","Significant")))</f>
        <v>N/A</v>
      </c>
      <c r="Z722" s="1" t="str">
        <f aca="false">IF($D722="Z540.1 w/data",0,"")</f>
        <v/>
      </c>
      <c r="AA722" s="1" t="e">
        <f aca="false">$Y722+$Q722+$Z722</f>
        <v>#VALUE!</v>
      </c>
      <c r="AB722" s="1" t="n">
        <f aca="false">$N722+$Q722</f>
        <v>0</v>
      </c>
      <c r="AC722" s="1" t="str">
        <f aca="false">IF($Y722="","",IF(AND($AA722&gt;=$R722,$AA722&lt;=$S722),"Pass","Fail"))</f>
        <v/>
      </c>
      <c r="AD722" s="1" t="str">
        <f aca="false">IF($Y722="","",IF($AA722&gt;$R722,"Pass","Fail"))</f>
        <v/>
      </c>
      <c r="AE722" s="1" t="str">
        <f aca="false">IF($Y722="","",IF($AA722&gt;=$R722,"Pass","Fail"))</f>
        <v/>
      </c>
      <c r="AF722" s="1" t="str">
        <f aca="false">IF($Y722="","",IF($AA722&lt;=$S722,"Pass","Fail"))</f>
        <v/>
      </c>
      <c r="AG722" s="1" t="str">
        <f aca="false">IF($Y722="","",IF($AA722&lt;$S722,"Pass","Fail"))</f>
        <v/>
      </c>
      <c r="AH722" s="23" t="str">
        <f aca="true">INDIRECT(CHOOSE(MATCH($T722,{"±","&gt;","≥","≤","&lt;"},0), "AC", "AD", "AE", "AF", "AG") &amp; ROW())</f>
        <v/>
      </c>
      <c r="AI722" s="56" t="str">
        <f aca="false">IF($X722="Not Significant","No Further Action Required",
IF($AH722="","",
IF(AND($AH722="Pass",$L722="0 - Passed "),"Analysis performed; no further action required.",
IF(AND($AH722="Fail",$L722="1 - Failed "),"Analysis performed; no further action required.",
IF(AND($AH722="Pass",$L722="2 - Limited In Use "),"Analysis performed; no further action required.",
IF(AND($AH722="Fail",$L722="3 - Adjusted "),"Analysis performed; no further action required.",
"Unit fails analysis; TSM determination required."))))))</f>
        <v/>
      </c>
      <c r="AJ722" s="58"/>
    </row>
    <row r="723" customFormat="false" ht="15" hidden="false" customHeight="false" outlineLevel="0" collapsed="false">
      <c r="A723" s="56"/>
      <c r="E723" s="57" t="str">
        <f aca="false">IF(AND($F723="",$G723=""),"",IF($G723="",$F723,HYPERLINK($G723,$F723)))</f>
        <v/>
      </c>
      <c r="H723" s="1" t="str">
        <f aca="false">IF($I723="","None Attached",IF(LEFT($I723,5)="https",HYPERLINK($I723,"Datasheet"),HYPERLINK(_xlfn.CONCAT("https://",$I723),"Datasheet")))</f>
        <v>None Attached</v>
      </c>
      <c r="M723" s="56"/>
      <c r="P723" s="58"/>
      <c r="Q723" s="1" t="n">
        <f aca="false">$M723-$N723</f>
        <v>0</v>
      </c>
      <c r="R723" s="56"/>
      <c r="T723" s="59" t="s">
        <v>15</v>
      </c>
      <c r="U723" s="1" t="n">
        <f aca="false">$S723-$R723</f>
        <v>0</v>
      </c>
      <c r="V723" s="1" t="n">
        <f aca="false">IF($T723="±",$Q723*2,$Q723)</f>
        <v>0</v>
      </c>
      <c r="W723" s="60" t="str">
        <f aca="false">IFERROR($U723/ABS($V723),"N/A")</f>
        <v>N/A</v>
      </c>
      <c r="X723" s="61" t="str">
        <f aca="false">IF(OR($W723="N/A",$R723="",$S723=""),"N/A",IF($W723&gt;=4,"Not Significant",IF($W723&gt;=2,"Semi-Significant","Significant")))</f>
        <v>N/A</v>
      </c>
      <c r="Z723" s="1" t="str">
        <f aca="false">IF($D723="Z540.1 w/data",0,"")</f>
        <v/>
      </c>
      <c r="AA723" s="1" t="e">
        <f aca="false">$Y723+$Q723+$Z723</f>
        <v>#VALUE!</v>
      </c>
      <c r="AB723" s="1" t="n">
        <f aca="false">$N723+$Q723</f>
        <v>0</v>
      </c>
      <c r="AC723" s="1" t="str">
        <f aca="false">IF($Y723="","",IF(AND($AA723&gt;=$R723,$AA723&lt;=$S723),"Pass","Fail"))</f>
        <v/>
      </c>
      <c r="AD723" s="1" t="str">
        <f aca="false">IF($Y723="","",IF($AA723&gt;$R723,"Pass","Fail"))</f>
        <v/>
      </c>
      <c r="AE723" s="1" t="str">
        <f aca="false">IF($Y723="","",IF($AA723&gt;=$R723,"Pass","Fail"))</f>
        <v/>
      </c>
      <c r="AF723" s="1" t="str">
        <f aca="false">IF($Y723="","",IF($AA723&lt;=$S723,"Pass","Fail"))</f>
        <v/>
      </c>
      <c r="AG723" s="1" t="str">
        <f aca="false">IF($Y723="","",IF($AA723&lt;$S723,"Pass","Fail"))</f>
        <v/>
      </c>
      <c r="AH723" s="23" t="str">
        <f aca="true">INDIRECT(CHOOSE(MATCH($T723,{"±","&gt;","≥","≤","&lt;"},0), "AC", "AD", "AE", "AF", "AG") &amp; ROW())</f>
        <v/>
      </c>
      <c r="AI723" s="56" t="str">
        <f aca="false">IF($X723="Not Significant","No Further Action Required",
IF($AH723="","",
IF(AND($AH723="Pass",$L723="0 - Passed "),"Analysis performed; no further action required.",
IF(AND($AH723="Fail",$L723="1 - Failed "),"Analysis performed; no further action required.",
IF(AND($AH723="Pass",$L723="2 - Limited In Use "),"Analysis performed; no further action required.",
IF(AND($AH723="Fail",$L723="3 - Adjusted "),"Analysis performed; no further action required.",
"Unit fails analysis; TSM determination required."))))))</f>
        <v/>
      </c>
      <c r="AJ723" s="58"/>
    </row>
    <row r="724" customFormat="false" ht="15" hidden="false" customHeight="false" outlineLevel="0" collapsed="false">
      <c r="A724" s="56"/>
      <c r="E724" s="57" t="str">
        <f aca="false">IF(AND($F724="",$G724=""),"",IF($G724="",$F724,HYPERLINK($G724,$F724)))</f>
        <v/>
      </c>
      <c r="H724" s="1" t="str">
        <f aca="false">IF($I724="","None Attached",IF(LEFT($I724,5)="https",HYPERLINK($I724,"Datasheet"),HYPERLINK(_xlfn.CONCAT("https://",$I724),"Datasheet")))</f>
        <v>None Attached</v>
      </c>
      <c r="M724" s="56"/>
      <c r="P724" s="58"/>
      <c r="Q724" s="1" t="n">
        <f aca="false">$M724-$N724</f>
        <v>0</v>
      </c>
      <c r="R724" s="56"/>
      <c r="T724" s="59" t="s">
        <v>15</v>
      </c>
      <c r="U724" s="1" t="n">
        <f aca="false">$S724-$R724</f>
        <v>0</v>
      </c>
      <c r="V724" s="1" t="n">
        <f aca="false">IF($T724="±",$Q724*2,$Q724)</f>
        <v>0</v>
      </c>
      <c r="W724" s="60" t="str">
        <f aca="false">IFERROR($U724/ABS($V724),"N/A")</f>
        <v>N/A</v>
      </c>
      <c r="X724" s="61" t="str">
        <f aca="false">IF(OR($W724="N/A",$R724="",$S724=""),"N/A",IF($W724&gt;=4,"Not Significant",IF($W724&gt;=2,"Semi-Significant","Significant")))</f>
        <v>N/A</v>
      </c>
      <c r="Z724" s="1" t="str">
        <f aca="false">IF($D724="Z540.1 w/data",0,"")</f>
        <v/>
      </c>
      <c r="AA724" s="1" t="e">
        <f aca="false">$Y724+$Q724+$Z724</f>
        <v>#VALUE!</v>
      </c>
      <c r="AB724" s="1" t="n">
        <f aca="false">$N724+$Q724</f>
        <v>0</v>
      </c>
      <c r="AC724" s="1" t="str">
        <f aca="false">IF($Y724="","",IF(AND($AA724&gt;=$R724,$AA724&lt;=$S724),"Pass","Fail"))</f>
        <v/>
      </c>
      <c r="AD724" s="1" t="str">
        <f aca="false">IF($Y724="","",IF($AA724&gt;$R724,"Pass","Fail"))</f>
        <v/>
      </c>
      <c r="AE724" s="1" t="str">
        <f aca="false">IF($Y724="","",IF($AA724&gt;=$R724,"Pass","Fail"))</f>
        <v/>
      </c>
      <c r="AF724" s="1" t="str">
        <f aca="false">IF($Y724="","",IF($AA724&lt;=$S724,"Pass","Fail"))</f>
        <v/>
      </c>
      <c r="AG724" s="1" t="str">
        <f aca="false">IF($Y724="","",IF($AA724&lt;$S724,"Pass","Fail"))</f>
        <v/>
      </c>
      <c r="AH724" s="23" t="str">
        <f aca="true">INDIRECT(CHOOSE(MATCH($T724,{"±","&gt;","≥","≤","&lt;"},0), "AC", "AD", "AE", "AF", "AG") &amp; ROW())</f>
        <v/>
      </c>
      <c r="AI724" s="56" t="str">
        <f aca="false">IF($X724="Not Significant","No Further Action Required",
IF($AH724="","",
IF(AND($AH724="Pass",$L724="0 - Passed "),"Analysis performed; no further action required.",
IF(AND($AH724="Fail",$L724="1 - Failed "),"Analysis performed; no further action required.",
IF(AND($AH724="Pass",$L724="2 - Limited In Use "),"Analysis performed; no further action required.",
IF(AND($AH724="Fail",$L724="3 - Adjusted "),"Analysis performed; no further action required.",
"Unit fails analysis; TSM determination required."))))))</f>
        <v/>
      </c>
      <c r="AJ724" s="58"/>
    </row>
    <row r="725" customFormat="false" ht="15" hidden="false" customHeight="false" outlineLevel="0" collapsed="false">
      <c r="A725" s="56"/>
      <c r="E725" s="57" t="str">
        <f aca="false">IF(AND($F725="",$G725=""),"",IF($G725="",$F725,HYPERLINK($G725,$F725)))</f>
        <v/>
      </c>
      <c r="H725" s="1" t="str">
        <f aca="false">IF($I725="","None Attached",IF(LEFT($I725,5)="https",HYPERLINK($I725,"Datasheet"),HYPERLINK(_xlfn.CONCAT("https://",$I725),"Datasheet")))</f>
        <v>None Attached</v>
      </c>
      <c r="M725" s="56"/>
      <c r="P725" s="58"/>
      <c r="Q725" s="1" t="n">
        <f aca="false">$M725-$N725</f>
        <v>0</v>
      </c>
      <c r="R725" s="56"/>
      <c r="T725" s="59" t="s">
        <v>15</v>
      </c>
      <c r="U725" s="1" t="n">
        <f aca="false">$S725-$R725</f>
        <v>0</v>
      </c>
      <c r="V725" s="1" t="n">
        <f aca="false">IF($T725="±",$Q725*2,$Q725)</f>
        <v>0</v>
      </c>
      <c r="W725" s="60" t="str">
        <f aca="false">IFERROR($U725/ABS($V725),"N/A")</f>
        <v>N/A</v>
      </c>
      <c r="X725" s="61" t="str">
        <f aca="false">IF(OR($W725="N/A",$R725="",$S725=""),"N/A",IF($W725&gt;=4,"Not Significant",IF($W725&gt;=2,"Semi-Significant","Significant")))</f>
        <v>N/A</v>
      </c>
      <c r="Z725" s="1" t="str">
        <f aca="false">IF($D725="Z540.1 w/data",0,"")</f>
        <v/>
      </c>
      <c r="AA725" s="1" t="e">
        <f aca="false">$Y725+$Q725+$Z725</f>
        <v>#VALUE!</v>
      </c>
      <c r="AB725" s="1" t="n">
        <f aca="false">$N725+$Q725</f>
        <v>0</v>
      </c>
      <c r="AC725" s="1" t="str">
        <f aca="false">IF($Y725="","",IF(AND($AA725&gt;=$R725,$AA725&lt;=$S725),"Pass","Fail"))</f>
        <v/>
      </c>
      <c r="AD725" s="1" t="str">
        <f aca="false">IF($Y725="","",IF($AA725&gt;$R725,"Pass","Fail"))</f>
        <v/>
      </c>
      <c r="AE725" s="1" t="str">
        <f aca="false">IF($Y725="","",IF($AA725&gt;=$R725,"Pass","Fail"))</f>
        <v/>
      </c>
      <c r="AF725" s="1" t="str">
        <f aca="false">IF($Y725="","",IF($AA725&lt;=$S725,"Pass","Fail"))</f>
        <v/>
      </c>
      <c r="AG725" s="1" t="str">
        <f aca="false">IF($Y725="","",IF($AA725&lt;$S725,"Pass","Fail"))</f>
        <v/>
      </c>
      <c r="AH725" s="23" t="str">
        <f aca="true">INDIRECT(CHOOSE(MATCH($T725,{"±","&gt;","≥","≤","&lt;"},0), "AC", "AD", "AE", "AF", "AG") &amp; ROW())</f>
        <v/>
      </c>
      <c r="AI725" s="56" t="str">
        <f aca="false">IF($X725="Not Significant","No Further Action Required",
IF($AH725="","",
IF(AND($AH725="Pass",$L725="0 - Passed "),"Analysis performed; no further action required.",
IF(AND($AH725="Fail",$L725="1 - Failed "),"Analysis performed; no further action required.",
IF(AND($AH725="Pass",$L725="2 - Limited In Use "),"Analysis performed; no further action required.",
IF(AND($AH725="Fail",$L725="3 - Adjusted "),"Analysis performed; no further action required.",
"Unit fails analysis; TSM determination required."))))))</f>
        <v/>
      </c>
      <c r="AJ725" s="58"/>
    </row>
    <row r="726" customFormat="false" ht="15" hidden="false" customHeight="false" outlineLevel="0" collapsed="false">
      <c r="A726" s="56"/>
      <c r="E726" s="57" t="str">
        <f aca="false">IF(AND($F726="",$G726=""),"",IF($G726="",$F726,HYPERLINK($G726,$F726)))</f>
        <v/>
      </c>
      <c r="H726" s="1" t="str">
        <f aca="false">IF($I726="","None Attached",IF(LEFT($I726,5)="https",HYPERLINK($I726,"Datasheet"),HYPERLINK(_xlfn.CONCAT("https://",$I726),"Datasheet")))</f>
        <v>None Attached</v>
      </c>
      <c r="M726" s="56"/>
      <c r="P726" s="58"/>
      <c r="Q726" s="1" t="n">
        <f aca="false">$M726-$N726</f>
        <v>0</v>
      </c>
      <c r="R726" s="56"/>
      <c r="T726" s="59" t="s">
        <v>15</v>
      </c>
      <c r="U726" s="1" t="n">
        <f aca="false">$S726-$R726</f>
        <v>0</v>
      </c>
      <c r="V726" s="1" t="n">
        <f aca="false">IF($T726="±",$Q726*2,$Q726)</f>
        <v>0</v>
      </c>
      <c r="W726" s="60" t="str">
        <f aca="false">IFERROR($U726/ABS($V726),"N/A")</f>
        <v>N/A</v>
      </c>
      <c r="X726" s="61" t="str">
        <f aca="false">IF(OR($W726="N/A",$R726="",$S726=""),"N/A",IF($W726&gt;=4,"Not Significant",IF($W726&gt;=2,"Semi-Significant","Significant")))</f>
        <v>N/A</v>
      </c>
      <c r="Z726" s="1" t="str">
        <f aca="false">IF($D726="Z540.1 w/data",0,"")</f>
        <v/>
      </c>
      <c r="AA726" s="1" t="e">
        <f aca="false">$Y726+$Q726+$Z726</f>
        <v>#VALUE!</v>
      </c>
      <c r="AB726" s="1" t="n">
        <f aca="false">$N726+$Q726</f>
        <v>0</v>
      </c>
      <c r="AC726" s="1" t="str">
        <f aca="false">IF($Y726="","",IF(AND($AA726&gt;=$R726,$AA726&lt;=$S726),"Pass","Fail"))</f>
        <v/>
      </c>
      <c r="AD726" s="1" t="str">
        <f aca="false">IF($Y726="","",IF($AA726&gt;$R726,"Pass","Fail"))</f>
        <v/>
      </c>
      <c r="AE726" s="1" t="str">
        <f aca="false">IF($Y726="","",IF($AA726&gt;=$R726,"Pass","Fail"))</f>
        <v/>
      </c>
      <c r="AF726" s="1" t="str">
        <f aca="false">IF($Y726="","",IF($AA726&lt;=$S726,"Pass","Fail"))</f>
        <v/>
      </c>
      <c r="AG726" s="1" t="str">
        <f aca="false">IF($Y726="","",IF($AA726&lt;$S726,"Pass","Fail"))</f>
        <v/>
      </c>
      <c r="AH726" s="23" t="str">
        <f aca="true">INDIRECT(CHOOSE(MATCH($T726,{"±","&gt;","≥","≤","&lt;"},0), "AC", "AD", "AE", "AF", "AG") &amp; ROW())</f>
        <v/>
      </c>
      <c r="AI726" s="56" t="str">
        <f aca="false">IF($X726="Not Significant","No Further Action Required",
IF($AH726="","",
IF(AND($AH726="Pass",$L726="0 - Passed "),"Analysis performed; no further action required.",
IF(AND($AH726="Fail",$L726="1 - Failed "),"Analysis performed; no further action required.",
IF(AND($AH726="Pass",$L726="2 - Limited In Use "),"Analysis performed; no further action required.",
IF(AND($AH726="Fail",$L726="3 - Adjusted "),"Analysis performed; no further action required.",
"Unit fails analysis; TSM determination required."))))))</f>
        <v/>
      </c>
      <c r="AJ726" s="58"/>
    </row>
    <row r="727" customFormat="false" ht="15" hidden="false" customHeight="false" outlineLevel="0" collapsed="false">
      <c r="A727" s="56"/>
      <c r="E727" s="57" t="str">
        <f aca="false">IF(AND($F727="",$G727=""),"",IF($G727="",$F727,HYPERLINK($G727,$F727)))</f>
        <v/>
      </c>
      <c r="H727" s="1" t="str">
        <f aca="false">IF($I727="","None Attached",IF(LEFT($I727,5)="https",HYPERLINK($I727,"Datasheet"),HYPERLINK(_xlfn.CONCAT("https://",$I727),"Datasheet")))</f>
        <v>None Attached</v>
      </c>
      <c r="M727" s="56"/>
      <c r="P727" s="58"/>
      <c r="Q727" s="1" t="n">
        <f aca="false">$M727-$N727</f>
        <v>0</v>
      </c>
      <c r="R727" s="56"/>
      <c r="T727" s="59" t="s">
        <v>15</v>
      </c>
      <c r="U727" s="1" t="n">
        <f aca="false">$S727-$R727</f>
        <v>0</v>
      </c>
      <c r="V727" s="1" t="n">
        <f aca="false">IF($T727="±",$Q727*2,$Q727)</f>
        <v>0</v>
      </c>
      <c r="W727" s="60" t="str">
        <f aca="false">IFERROR($U727/ABS($V727),"N/A")</f>
        <v>N/A</v>
      </c>
      <c r="X727" s="61" t="str">
        <f aca="false">IF(OR($W727="N/A",$R727="",$S727=""),"N/A",IF($W727&gt;=4,"Not Significant",IF($W727&gt;=2,"Semi-Significant","Significant")))</f>
        <v>N/A</v>
      </c>
      <c r="Z727" s="1" t="str">
        <f aca="false">IF($D727="Z540.1 w/data",0,"")</f>
        <v/>
      </c>
      <c r="AA727" s="1" t="e">
        <f aca="false">$Y727+$Q727+$Z727</f>
        <v>#VALUE!</v>
      </c>
      <c r="AB727" s="1" t="n">
        <f aca="false">$N727+$Q727</f>
        <v>0</v>
      </c>
      <c r="AC727" s="1" t="str">
        <f aca="false">IF($Y727="","",IF(AND($AA727&gt;=$R727,$AA727&lt;=$S727),"Pass","Fail"))</f>
        <v/>
      </c>
      <c r="AD727" s="1" t="str">
        <f aca="false">IF($Y727="","",IF($AA727&gt;$R727,"Pass","Fail"))</f>
        <v/>
      </c>
      <c r="AE727" s="1" t="str">
        <f aca="false">IF($Y727="","",IF($AA727&gt;=$R727,"Pass","Fail"))</f>
        <v/>
      </c>
      <c r="AF727" s="1" t="str">
        <f aca="false">IF($Y727="","",IF($AA727&lt;=$S727,"Pass","Fail"))</f>
        <v/>
      </c>
      <c r="AG727" s="1" t="str">
        <f aca="false">IF($Y727="","",IF($AA727&lt;$S727,"Pass","Fail"))</f>
        <v/>
      </c>
      <c r="AH727" s="23" t="str">
        <f aca="true">INDIRECT(CHOOSE(MATCH($T727,{"±","&gt;","≥","≤","&lt;"},0), "AC", "AD", "AE", "AF", "AG") &amp; ROW())</f>
        <v/>
      </c>
      <c r="AI727" s="56" t="str">
        <f aca="false">IF($X727="Not Significant","No Further Action Required",
IF($AH727="","",
IF(AND($AH727="Pass",$L727="0 - Passed "),"Analysis performed; no further action required.",
IF(AND($AH727="Fail",$L727="1 - Failed "),"Analysis performed; no further action required.",
IF(AND($AH727="Pass",$L727="2 - Limited In Use "),"Analysis performed; no further action required.",
IF(AND($AH727="Fail",$L727="3 - Adjusted "),"Analysis performed; no further action required.",
"Unit fails analysis; TSM determination required."))))))</f>
        <v/>
      </c>
      <c r="AJ727" s="58"/>
    </row>
    <row r="728" customFormat="false" ht="15" hidden="false" customHeight="false" outlineLevel="0" collapsed="false">
      <c r="A728" s="56"/>
      <c r="E728" s="57" t="str">
        <f aca="false">IF(AND($F728="",$G728=""),"",IF($G728="",$F728,HYPERLINK($G728,$F728)))</f>
        <v/>
      </c>
      <c r="H728" s="1" t="str">
        <f aca="false">IF($I728="","None Attached",IF(LEFT($I728,5)="https",HYPERLINK($I728,"Datasheet"),HYPERLINK(_xlfn.CONCAT("https://",$I728),"Datasheet")))</f>
        <v>None Attached</v>
      </c>
      <c r="M728" s="56"/>
      <c r="P728" s="58"/>
      <c r="Q728" s="1" t="n">
        <f aca="false">$M728-$N728</f>
        <v>0</v>
      </c>
      <c r="R728" s="56"/>
      <c r="T728" s="59" t="s">
        <v>15</v>
      </c>
      <c r="U728" s="1" t="n">
        <f aca="false">$S728-$R728</f>
        <v>0</v>
      </c>
      <c r="V728" s="1" t="n">
        <f aca="false">IF($T728="±",$Q728*2,$Q728)</f>
        <v>0</v>
      </c>
      <c r="W728" s="60" t="str">
        <f aca="false">IFERROR($U728/ABS($V728),"N/A")</f>
        <v>N/A</v>
      </c>
      <c r="X728" s="61" t="str">
        <f aca="false">IF(OR($W728="N/A",$R728="",$S728=""),"N/A",IF($W728&gt;=4,"Not Significant",IF($W728&gt;=2,"Semi-Significant","Significant")))</f>
        <v>N/A</v>
      </c>
      <c r="Z728" s="1" t="str">
        <f aca="false">IF($D728="Z540.1 w/data",0,"")</f>
        <v/>
      </c>
      <c r="AA728" s="1" t="e">
        <f aca="false">$Y728+$Q728+$Z728</f>
        <v>#VALUE!</v>
      </c>
      <c r="AB728" s="1" t="n">
        <f aca="false">$N728+$Q728</f>
        <v>0</v>
      </c>
      <c r="AC728" s="1" t="str">
        <f aca="false">IF($Y728="","",IF(AND($AA728&gt;=$R728,$AA728&lt;=$S728),"Pass","Fail"))</f>
        <v/>
      </c>
      <c r="AD728" s="1" t="str">
        <f aca="false">IF($Y728="","",IF($AA728&gt;$R728,"Pass","Fail"))</f>
        <v/>
      </c>
      <c r="AE728" s="1" t="str">
        <f aca="false">IF($Y728="","",IF($AA728&gt;=$R728,"Pass","Fail"))</f>
        <v/>
      </c>
      <c r="AF728" s="1" t="str">
        <f aca="false">IF($Y728="","",IF($AA728&lt;=$S728,"Pass","Fail"))</f>
        <v/>
      </c>
      <c r="AG728" s="1" t="str">
        <f aca="false">IF($Y728="","",IF($AA728&lt;$S728,"Pass","Fail"))</f>
        <v/>
      </c>
      <c r="AH728" s="23" t="str">
        <f aca="true">INDIRECT(CHOOSE(MATCH($T728,{"±","&gt;","≥","≤","&lt;"},0), "AC", "AD", "AE", "AF", "AG") &amp; ROW())</f>
        <v/>
      </c>
      <c r="AI728" s="56" t="str">
        <f aca="false">IF($X728="Not Significant","No Further Action Required",
IF($AH728="","",
IF(AND($AH728="Pass",$L728="0 - Passed "),"Analysis performed; no further action required.",
IF(AND($AH728="Fail",$L728="1 - Failed "),"Analysis performed; no further action required.",
IF(AND($AH728="Pass",$L728="2 - Limited In Use "),"Analysis performed; no further action required.",
IF(AND($AH728="Fail",$L728="3 - Adjusted "),"Analysis performed; no further action required.",
"Unit fails analysis; TSM determination required."))))))</f>
        <v/>
      </c>
      <c r="AJ728" s="58"/>
    </row>
    <row r="729" customFormat="false" ht="15" hidden="false" customHeight="false" outlineLevel="0" collapsed="false">
      <c r="A729" s="56"/>
      <c r="E729" s="57" t="str">
        <f aca="false">IF(AND($F729="",$G729=""),"",IF($G729="",$F729,HYPERLINK($G729,$F729)))</f>
        <v/>
      </c>
      <c r="H729" s="1" t="str">
        <f aca="false">IF($I729="","None Attached",IF(LEFT($I729,5)="https",HYPERLINK($I729,"Datasheet"),HYPERLINK(_xlfn.CONCAT("https://",$I729),"Datasheet")))</f>
        <v>None Attached</v>
      </c>
      <c r="M729" s="56"/>
      <c r="P729" s="58"/>
      <c r="Q729" s="1" t="n">
        <f aca="false">$M729-$N729</f>
        <v>0</v>
      </c>
      <c r="R729" s="56"/>
      <c r="T729" s="59" t="s">
        <v>15</v>
      </c>
      <c r="U729" s="1" t="n">
        <f aca="false">$S729-$R729</f>
        <v>0</v>
      </c>
      <c r="V729" s="1" t="n">
        <f aca="false">IF($T729="±",$Q729*2,$Q729)</f>
        <v>0</v>
      </c>
      <c r="W729" s="60" t="str">
        <f aca="false">IFERROR($U729/ABS($V729),"N/A")</f>
        <v>N/A</v>
      </c>
      <c r="X729" s="61" t="str">
        <f aca="false">IF(OR($W729="N/A",$R729="",$S729=""),"N/A",IF($W729&gt;=4,"Not Significant",IF($W729&gt;=2,"Semi-Significant","Significant")))</f>
        <v>N/A</v>
      </c>
      <c r="Z729" s="1" t="str">
        <f aca="false">IF($D729="Z540.1 w/data",0,"")</f>
        <v/>
      </c>
      <c r="AA729" s="1" t="e">
        <f aca="false">$Y729+$Q729+$Z729</f>
        <v>#VALUE!</v>
      </c>
      <c r="AB729" s="1" t="n">
        <f aca="false">$N729+$Q729</f>
        <v>0</v>
      </c>
      <c r="AC729" s="1" t="str">
        <f aca="false">IF($Y729="","",IF(AND($AA729&gt;=$R729,$AA729&lt;=$S729),"Pass","Fail"))</f>
        <v/>
      </c>
      <c r="AD729" s="1" t="str">
        <f aca="false">IF($Y729="","",IF($AA729&gt;$R729,"Pass","Fail"))</f>
        <v/>
      </c>
      <c r="AE729" s="1" t="str">
        <f aca="false">IF($Y729="","",IF($AA729&gt;=$R729,"Pass","Fail"))</f>
        <v/>
      </c>
      <c r="AF729" s="1" t="str">
        <f aca="false">IF($Y729="","",IF($AA729&lt;=$S729,"Pass","Fail"))</f>
        <v/>
      </c>
      <c r="AG729" s="1" t="str">
        <f aca="false">IF($Y729="","",IF($AA729&lt;$S729,"Pass","Fail"))</f>
        <v/>
      </c>
      <c r="AH729" s="23" t="str">
        <f aca="true">INDIRECT(CHOOSE(MATCH($T729,{"±","&gt;","≥","≤","&lt;"},0), "AC", "AD", "AE", "AF", "AG") &amp; ROW())</f>
        <v/>
      </c>
      <c r="AI729" s="56" t="str">
        <f aca="false">IF($X729="Not Significant","No Further Action Required",
IF($AH729="","",
IF(AND($AH729="Pass",$L729="0 - Passed "),"Analysis performed; no further action required.",
IF(AND($AH729="Fail",$L729="1 - Failed "),"Analysis performed; no further action required.",
IF(AND($AH729="Pass",$L729="2 - Limited In Use "),"Analysis performed; no further action required.",
IF(AND($AH729="Fail",$L729="3 - Adjusted "),"Analysis performed; no further action required.",
"Unit fails analysis; TSM determination required."))))))</f>
        <v/>
      </c>
      <c r="AJ729" s="58"/>
    </row>
    <row r="730" customFormat="false" ht="15" hidden="false" customHeight="false" outlineLevel="0" collapsed="false">
      <c r="A730" s="56"/>
      <c r="E730" s="57" t="str">
        <f aca="false">IF(AND($F730="",$G730=""),"",IF($G730="",$F730,HYPERLINK($G730,$F730)))</f>
        <v/>
      </c>
      <c r="H730" s="1" t="str">
        <f aca="false">IF($I730="","None Attached",IF(LEFT($I730,5)="https",HYPERLINK($I730,"Datasheet"),HYPERLINK(_xlfn.CONCAT("https://",$I730),"Datasheet")))</f>
        <v>None Attached</v>
      </c>
      <c r="M730" s="56"/>
      <c r="P730" s="58"/>
      <c r="Q730" s="1" t="n">
        <f aca="false">$M730-$N730</f>
        <v>0</v>
      </c>
      <c r="R730" s="56"/>
      <c r="T730" s="59" t="s">
        <v>15</v>
      </c>
      <c r="U730" s="1" t="n">
        <f aca="false">$S730-$R730</f>
        <v>0</v>
      </c>
      <c r="V730" s="1" t="n">
        <f aca="false">IF($T730="±",$Q730*2,$Q730)</f>
        <v>0</v>
      </c>
      <c r="W730" s="60" t="str">
        <f aca="false">IFERROR($U730/ABS($V730),"N/A")</f>
        <v>N/A</v>
      </c>
      <c r="X730" s="61" t="str">
        <f aca="false">IF(OR($W730="N/A",$R730="",$S730=""),"N/A",IF($W730&gt;=4,"Not Significant",IF($W730&gt;=2,"Semi-Significant","Significant")))</f>
        <v>N/A</v>
      </c>
      <c r="Z730" s="1" t="str">
        <f aca="false">IF($D730="Z540.1 w/data",0,"")</f>
        <v/>
      </c>
      <c r="AA730" s="1" t="e">
        <f aca="false">$Y730+$Q730+$Z730</f>
        <v>#VALUE!</v>
      </c>
      <c r="AB730" s="1" t="n">
        <f aca="false">$N730+$Q730</f>
        <v>0</v>
      </c>
      <c r="AC730" s="1" t="str">
        <f aca="false">IF($Y730="","",IF(AND($AA730&gt;=$R730,$AA730&lt;=$S730),"Pass","Fail"))</f>
        <v/>
      </c>
      <c r="AD730" s="1" t="str">
        <f aca="false">IF($Y730="","",IF($AA730&gt;$R730,"Pass","Fail"))</f>
        <v/>
      </c>
      <c r="AE730" s="1" t="str">
        <f aca="false">IF($Y730="","",IF($AA730&gt;=$R730,"Pass","Fail"))</f>
        <v/>
      </c>
      <c r="AF730" s="1" t="str">
        <f aca="false">IF($Y730="","",IF($AA730&lt;=$S730,"Pass","Fail"))</f>
        <v/>
      </c>
      <c r="AG730" s="1" t="str">
        <f aca="false">IF($Y730="","",IF($AA730&lt;$S730,"Pass","Fail"))</f>
        <v/>
      </c>
      <c r="AH730" s="23" t="str">
        <f aca="true">INDIRECT(CHOOSE(MATCH($T730,{"±","&gt;","≥","≤","&lt;"},0), "AC", "AD", "AE", "AF", "AG") &amp; ROW())</f>
        <v/>
      </c>
      <c r="AI730" s="56" t="str">
        <f aca="false">IF($X730="Not Significant","No Further Action Required",
IF($AH730="","",
IF(AND($AH730="Pass",$L730="0 - Passed "),"Analysis performed; no further action required.",
IF(AND($AH730="Fail",$L730="1 - Failed "),"Analysis performed; no further action required.",
IF(AND($AH730="Pass",$L730="2 - Limited In Use "),"Analysis performed; no further action required.",
IF(AND($AH730="Fail",$L730="3 - Adjusted "),"Analysis performed; no further action required.",
"Unit fails analysis; TSM determination required."))))))</f>
        <v/>
      </c>
      <c r="AJ730" s="58"/>
    </row>
    <row r="731" customFormat="false" ht="15" hidden="false" customHeight="false" outlineLevel="0" collapsed="false">
      <c r="A731" s="56"/>
      <c r="E731" s="57" t="str">
        <f aca="false">IF(AND($F731="",$G731=""),"",IF($G731="",$F731,HYPERLINK($G731,$F731)))</f>
        <v/>
      </c>
      <c r="H731" s="1" t="str">
        <f aca="false">IF($I731="","None Attached",IF(LEFT($I731,5)="https",HYPERLINK($I731,"Datasheet"),HYPERLINK(_xlfn.CONCAT("https://",$I731),"Datasheet")))</f>
        <v>None Attached</v>
      </c>
      <c r="M731" s="56"/>
      <c r="P731" s="58"/>
      <c r="Q731" s="1" t="n">
        <f aca="false">$M731-$N731</f>
        <v>0</v>
      </c>
      <c r="R731" s="56"/>
      <c r="T731" s="59" t="s">
        <v>15</v>
      </c>
      <c r="U731" s="1" t="n">
        <f aca="false">$S731-$R731</f>
        <v>0</v>
      </c>
      <c r="V731" s="1" t="n">
        <f aca="false">IF($T731="±",$Q731*2,$Q731)</f>
        <v>0</v>
      </c>
      <c r="W731" s="60" t="str">
        <f aca="false">IFERROR($U731/ABS($V731),"N/A")</f>
        <v>N/A</v>
      </c>
      <c r="X731" s="61" t="str">
        <f aca="false">IF(OR($W731="N/A",$R731="",$S731=""),"N/A",IF($W731&gt;=4,"Not Significant",IF($W731&gt;=2,"Semi-Significant","Significant")))</f>
        <v>N/A</v>
      </c>
      <c r="Z731" s="1" t="str">
        <f aca="false">IF($D731="Z540.1 w/data",0,"")</f>
        <v/>
      </c>
      <c r="AA731" s="1" t="e">
        <f aca="false">$Y731+$Q731+$Z731</f>
        <v>#VALUE!</v>
      </c>
      <c r="AB731" s="1" t="n">
        <f aca="false">$N731+$Q731</f>
        <v>0</v>
      </c>
      <c r="AC731" s="1" t="str">
        <f aca="false">IF($Y731="","",IF(AND($AA731&gt;=$R731,$AA731&lt;=$S731),"Pass","Fail"))</f>
        <v/>
      </c>
      <c r="AD731" s="1" t="str">
        <f aca="false">IF($Y731="","",IF($AA731&gt;$R731,"Pass","Fail"))</f>
        <v/>
      </c>
      <c r="AE731" s="1" t="str">
        <f aca="false">IF($Y731="","",IF($AA731&gt;=$R731,"Pass","Fail"))</f>
        <v/>
      </c>
      <c r="AF731" s="1" t="str">
        <f aca="false">IF($Y731="","",IF($AA731&lt;=$S731,"Pass","Fail"))</f>
        <v/>
      </c>
      <c r="AG731" s="1" t="str">
        <f aca="false">IF($Y731="","",IF($AA731&lt;$S731,"Pass","Fail"))</f>
        <v/>
      </c>
      <c r="AH731" s="23" t="str">
        <f aca="true">INDIRECT(CHOOSE(MATCH($T731,{"±","&gt;","≥","≤","&lt;"},0), "AC", "AD", "AE", "AF", "AG") &amp; ROW())</f>
        <v/>
      </c>
      <c r="AI731" s="56" t="str">
        <f aca="false">IF($X731="Not Significant","No Further Action Required",
IF($AH731="","",
IF(AND($AH731="Pass",$L731="0 - Passed "),"Analysis performed; no further action required.",
IF(AND($AH731="Fail",$L731="1 - Failed "),"Analysis performed; no further action required.",
IF(AND($AH731="Pass",$L731="2 - Limited In Use "),"Analysis performed; no further action required.",
IF(AND($AH731="Fail",$L731="3 - Adjusted "),"Analysis performed; no further action required.",
"Unit fails analysis; TSM determination required."))))))</f>
        <v/>
      </c>
      <c r="AJ731" s="58"/>
    </row>
    <row r="732" customFormat="false" ht="15" hidden="false" customHeight="false" outlineLevel="0" collapsed="false">
      <c r="A732" s="56"/>
      <c r="E732" s="57" t="str">
        <f aca="false">IF(AND($F732="",$G732=""),"",IF($G732="",$F732,HYPERLINK($G732,$F732)))</f>
        <v/>
      </c>
      <c r="H732" s="1" t="str">
        <f aca="false">IF($I732="","None Attached",IF(LEFT($I732,5)="https",HYPERLINK($I732,"Datasheet"),HYPERLINK(_xlfn.CONCAT("https://",$I732),"Datasheet")))</f>
        <v>None Attached</v>
      </c>
      <c r="M732" s="56"/>
      <c r="P732" s="58"/>
      <c r="Q732" s="1" t="n">
        <f aca="false">$M732-$N732</f>
        <v>0</v>
      </c>
      <c r="R732" s="56"/>
      <c r="T732" s="59" t="s">
        <v>15</v>
      </c>
      <c r="U732" s="1" t="n">
        <f aca="false">$S732-$R732</f>
        <v>0</v>
      </c>
      <c r="V732" s="1" t="n">
        <f aca="false">IF($T732="±",$Q732*2,$Q732)</f>
        <v>0</v>
      </c>
      <c r="W732" s="60" t="str">
        <f aca="false">IFERROR($U732/ABS($V732),"N/A")</f>
        <v>N/A</v>
      </c>
      <c r="X732" s="61" t="str">
        <f aca="false">IF(OR($W732="N/A",$R732="",$S732=""),"N/A",IF($W732&gt;=4,"Not Significant",IF($W732&gt;=2,"Semi-Significant","Significant")))</f>
        <v>N/A</v>
      </c>
      <c r="Z732" s="1" t="str">
        <f aca="false">IF($D732="Z540.1 w/data",0,"")</f>
        <v/>
      </c>
      <c r="AA732" s="1" t="e">
        <f aca="false">$Y732+$Q732+$Z732</f>
        <v>#VALUE!</v>
      </c>
      <c r="AB732" s="1" t="n">
        <f aca="false">$N732+$Q732</f>
        <v>0</v>
      </c>
      <c r="AC732" s="1" t="str">
        <f aca="false">IF($Y732="","",IF(AND($AA732&gt;=$R732,$AA732&lt;=$S732),"Pass","Fail"))</f>
        <v/>
      </c>
      <c r="AD732" s="1" t="str">
        <f aca="false">IF($Y732="","",IF($AA732&gt;$R732,"Pass","Fail"))</f>
        <v/>
      </c>
      <c r="AE732" s="1" t="str">
        <f aca="false">IF($Y732="","",IF($AA732&gt;=$R732,"Pass","Fail"))</f>
        <v/>
      </c>
      <c r="AF732" s="1" t="str">
        <f aca="false">IF($Y732="","",IF($AA732&lt;=$S732,"Pass","Fail"))</f>
        <v/>
      </c>
      <c r="AG732" s="1" t="str">
        <f aca="false">IF($Y732="","",IF($AA732&lt;$S732,"Pass","Fail"))</f>
        <v/>
      </c>
      <c r="AH732" s="23" t="str">
        <f aca="true">INDIRECT(CHOOSE(MATCH($T732,{"±","&gt;","≥","≤","&lt;"},0), "AC", "AD", "AE", "AF", "AG") &amp; ROW())</f>
        <v/>
      </c>
      <c r="AI732" s="56" t="str">
        <f aca="false">IF($X732="Not Significant","No Further Action Required",
IF($AH732="","",
IF(AND($AH732="Pass",$L732="0 - Passed "),"Analysis performed; no further action required.",
IF(AND($AH732="Fail",$L732="1 - Failed "),"Analysis performed; no further action required.",
IF(AND($AH732="Pass",$L732="2 - Limited In Use "),"Analysis performed; no further action required.",
IF(AND($AH732="Fail",$L732="3 - Adjusted "),"Analysis performed; no further action required.",
"Unit fails analysis; TSM determination required."))))))</f>
        <v/>
      </c>
      <c r="AJ732" s="58"/>
    </row>
    <row r="733" customFormat="false" ht="15" hidden="false" customHeight="false" outlineLevel="0" collapsed="false">
      <c r="A733" s="56"/>
      <c r="E733" s="57" t="str">
        <f aca="false">IF(AND($F733="",$G733=""),"",IF($G733="",$F733,HYPERLINK($G733,$F733)))</f>
        <v/>
      </c>
      <c r="H733" s="1" t="str">
        <f aca="false">IF($I733="","None Attached",IF(LEFT($I733,5)="https",HYPERLINK($I733,"Datasheet"),HYPERLINK(_xlfn.CONCAT("https://",$I733),"Datasheet")))</f>
        <v>None Attached</v>
      </c>
      <c r="M733" s="56"/>
      <c r="P733" s="58"/>
      <c r="Q733" s="1" t="n">
        <f aca="false">$M733-$N733</f>
        <v>0</v>
      </c>
      <c r="R733" s="56"/>
      <c r="T733" s="59" t="s">
        <v>15</v>
      </c>
      <c r="U733" s="1" t="n">
        <f aca="false">$S733-$R733</f>
        <v>0</v>
      </c>
      <c r="V733" s="1" t="n">
        <f aca="false">IF($T733="±",$Q733*2,$Q733)</f>
        <v>0</v>
      </c>
      <c r="W733" s="60" t="str">
        <f aca="false">IFERROR($U733/ABS($V733),"N/A")</f>
        <v>N/A</v>
      </c>
      <c r="X733" s="61" t="str">
        <f aca="false">IF(OR($W733="N/A",$R733="",$S733=""),"N/A",IF($W733&gt;=4,"Not Significant",IF($W733&gt;=2,"Semi-Significant","Significant")))</f>
        <v>N/A</v>
      </c>
      <c r="Z733" s="1" t="str">
        <f aca="false">IF($D733="Z540.1 w/data",0,"")</f>
        <v/>
      </c>
      <c r="AA733" s="1" t="e">
        <f aca="false">$Y733+$Q733+$Z733</f>
        <v>#VALUE!</v>
      </c>
      <c r="AB733" s="1" t="n">
        <f aca="false">$N733+$Q733</f>
        <v>0</v>
      </c>
      <c r="AC733" s="1" t="str">
        <f aca="false">IF($Y733="","",IF(AND($AA733&gt;=$R733,$AA733&lt;=$S733),"Pass","Fail"))</f>
        <v/>
      </c>
      <c r="AD733" s="1" t="str">
        <f aca="false">IF($Y733="","",IF($AA733&gt;$R733,"Pass","Fail"))</f>
        <v/>
      </c>
      <c r="AE733" s="1" t="str">
        <f aca="false">IF($Y733="","",IF($AA733&gt;=$R733,"Pass","Fail"))</f>
        <v/>
      </c>
      <c r="AF733" s="1" t="str">
        <f aca="false">IF($Y733="","",IF($AA733&lt;=$S733,"Pass","Fail"))</f>
        <v/>
      </c>
      <c r="AG733" s="1" t="str">
        <f aca="false">IF($Y733="","",IF($AA733&lt;$S733,"Pass","Fail"))</f>
        <v/>
      </c>
      <c r="AH733" s="23" t="str">
        <f aca="true">INDIRECT(CHOOSE(MATCH($T733,{"±","&gt;","≥","≤","&lt;"},0), "AC", "AD", "AE", "AF", "AG") &amp; ROW())</f>
        <v/>
      </c>
      <c r="AI733" s="56" t="str">
        <f aca="false">IF($X733="Not Significant","No Further Action Required",
IF($AH733="","",
IF(AND($AH733="Pass",$L733="0 - Passed "),"Analysis performed; no further action required.",
IF(AND($AH733="Fail",$L733="1 - Failed "),"Analysis performed; no further action required.",
IF(AND($AH733="Pass",$L733="2 - Limited In Use "),"Analysis performed; no further action required.",
IF(AND($AH733="Fail",$L733="3 - Adjusted "),"Analysis performed; no further action required.",
"Unit fails analysis; TSM determination required."))))))</f>
        <v/>
      </c>
      <c r="AJ733" s="58"/>
    </row>
    <row r="734" customFormat="false" ht="15" hidden="false" customHeight="false" outlineLevel="0" collapsed="false">
      <c r="A734" s="56"/>
      <c r="E734" s="57" t="str">
        <f aca="false">IF(AND($F734="",$G734=""),"",IF($G734="",$F734,HYPERLINK($G734,$F734)))</f>
        <v/>
      </c>
      <c r="H734" s="1" t="str">
        <f aca="false">IF($I734="","None Attached",IF(LEFT($I734,5)="https",HYPERLINK($I734,"Datasheet"),HYPERLINK(_xlfn.CONCAT("https://",$I734),"Datasheet")))</f>
        <v>None Attached</v>
      </c>
      <c r="M734" s="56"/>
      <c r="P734" s="58"/>
      <c r="Q734" s="1" t="n">
        <f aca="false">$M734-$N734</f>
        <v>0</v>
      </c>
      <c r="R734" s="56"/>
      <c r="T734" s="59" t="s">
        <v>15</v>
      </c>
      <c r="U734" s="1" t="n">
        <f aca="false">$S734-$R734</f>
        <v>0</v>
      </c>
      <c r="V734" s="1" t="n">
        <f aca="false">IF($T734="±",$Q734*2,$Q734)</f>
        <v>0</v>
      </c>
      <c r="W734" s="60" t="str">
        <f aca="false">IFERROR($U734/ABS($V734),"N/A")</f>
        <v>N/A</v>
      </c>
      <c r="X734" s="61" t="str">
        <f aca="false">IF(OR($W734="N/A",$R734="",$S734=""),"N/A",IF($W734&gt;=4,"Not Significant",IF($W734&gt;=2,"Semi-Significant","Significant")))</f>
        <v>N/A</v>
      </c>
      <c r="Z734" s="1" t="str">
        <f aca="false">IF($D734="Z540.1 w/data",0,"")</f>
        <v/>
      </c>
      <c r="AA734" s="1" t="e">
        <f aca="false">$Y734+$Q734+$Z734</f>
        <v>#VALUE!</v>
      </c>
      <c r="AB734" s="1" t="n">
        <f aca="false">$N734+$Q734</f>
        <v>0</v>
      </c>
      <c r="AC734" s="1" t="str">
        <f aca="false">IF($Y734="","",IF(AND($AA734&gt;=$R734,$AA734&lt;=$S734),"Pass","Fail"))</f>
        <v/>
      </c>
      <c r="AD734" s="1" t="str">
        <f aca="false">IF($Y734="","",IF($AA734&gt;$R734,"Pass","Fail"))</f>
        <v/>
      </c>
      <c r="AE734" s="1" t="str">
        <f aca="false">IF($Y734="","",IF($AA734&gt;=$R734,"Pass","Fail"))</f>
        <v/>
      </c>
      <c r="AF734" s="1" t="str">
        <f aca="false">IF($Y734="","",IF($AA734&lt;=$S734,"Pass","Fail"))</f>
        <v/>
      </c>
      <c r="AG734" s="1" t="str">
        <f aca="false">IF($Y734="","",IF($AA734&lt;$S734,"Pass","Fail"))</f>
        <v/>
      </c>
      <c r="AH734" s="23" t="str">
        <f aca="true">INDIRECT(CHOOSE(MATCH($T734,{"±","&gt;","≥","≤","&lt;"},0), "AC", "AD", "AE", "AF", "AG") &amp; ROW())</f>
        <v/>
      </c>
      <c r="AI734" s="56" t="str">
        <f aca="false">IF($X734="Not Significant","No Further Action Required",
IF($AH734="","",
IF(AND($AH734="Pass",$L734="0 - Passed "),"Analysis performed; no further action required.",
IF(AND($AH734="Fail",$L734="1 - Failed "),"Analysis performed; no further action required.",
IF(AND($AH734="Pass",$L734="2 - Limited In Use "),"Analysis performed; no further action required.",
IF(AND($AH734="Fail",$L734="3 - Adjusted "),"Analysis performed; no further action required.",
"Unit fails analysis; TSM determination required."))))))</f>
        <v/>
      </c>
      <c r="AJ734" s="58"/>
    </row>
    <row r="735" customFormat="false" ht="15" hidden="false" customHeight="false" outlineLevel="0" collapsed="false">
      <c r="A735" s="56"/>
      <c r="E735" s="57" t="str">
        <f aca="false">IF(AND($F735="",$G735=""),"",IF($G735="",$F735,HYPERLINK($G735,$F735)))</f>
        <v/>
      </c>
      <c r="H735" s="1" t="str">
        <f aca="false">IF($I735="","None Attached",IF(LEFT($I735,5)="https",HYPERLINK($I735,"Datasheet"),HYPERLINK(_xlfn.CONCAT("https://",$I735),"Datasheet")))</f>
        <v>None Attached</v>
      </c>
      <c r="M735" s="56"/>
      <c r="P735" s="58"/>
      <c r="Q735" s="1" t="n">
        <f aca="false">$M735-$N735</f>
        <v>0</v>
      </c>
      <c r="R735" s="56"/>
      <c r="T735" s="59" t="s">
        <v>15</v>
      </c>
      <c r="U735" s="1" t="n">
        <f aca="false">$S735-$R735</f>
        <v>0</v>
      </c>
      <c r="V735" s="1" t="n">
        <f aca="false">IF($T735="±",$Q735*2,$Q735)</f>
        <v>0</v>
      </c>
      <c r="W735" s="60" t="str">
        <f aca="false">IFERROR($U735/ABS($V735),"N/A")</f>
        <v>N/A</v>
      </c>
      <c r="X735" s="61" t="str">
        <f aca="false">IF(OR($W735="N/A",$R735="",$S735=""),"N/A",IF($W735&gt;=4,"Not Significant",IF($W735&gt;=2,"Semi-Significant","Significant")))</f>
        <v>N/A</v>
      </c>
      <c r="Z735" s="1" t="str">
        <f aca="false">IF($D735="Z540.1 w/data",0,"")</f>
        <v/>
      </c>
      <c r="AA735" s="1" t="e">
        <f aca="false">$Y735+$Q735+$Z735</f>
        <v>#VALUE!</v>
      </c>
      <c r="AB735" s="1" t="n">
        <f aca="false">$N735+$Q735</f>
        <v>0</v>
      </c>
      <c r="AC735" s="1" t="str">
        <f aca="false">IF($Y735="","",IF(AND($AA735&gt;=$R735,$AA735&lt;=$S735),"Pass","Fail"))</f>
        <v/>
      </c>
      <c r="AD735" s="1" t="str">
        <f aca="false">IF($Y735="","",IF($AA735&gt;$R735,"Pass","Fail"))</f>
        <v/>
      </c>
      <c r="AE735" s="1" t="str">
        <f aca="false">IF($Y735="","",IF($AA735&gt;=$R735,"Pass","Fail"))</f>
        <v/>
      </c>
      <c r="AF735" s="1" t="str">
        <f aca="false">IF($Y735="","",IF($AA735&lt;=$S735,"Pass","Fail"))</f>
        <v/>
      </c>
      <c r="AG735" s="1" t="str">
        <f aca="false">IF($Y735="","",IF($AA735&lt;$S735,"Pass","Fail"))</f>
        <v/>
      </c>
      <c r="AH735" s="23" t="str">
        <f aca="true">INDIRECT(CHOOSE(MATCH($T735,{"±","&gt;","≥","≤","&lt;"},0), "AC", "AD", "AE", "AF", "AG") &amp; ROW())</f>
        <v/>
      </c>
      <c r="AI735" s="56" t="str">
        <f aca="false">IF($X735="Not Significant","No Further Action Required",
IF($AH735="","",
IF(AND($AH735="Pass",$L735="0 - Passed "),"Analysis performed; no further action required.",
IF(AND($AH735="Fail",$L735="1 - Failed "),"Analysis performed; no further action required.",
IF(AND($AH735="Pass",$L735="2 - Limited In Use "),"Analysis performed; no further action required.",
IF(AND($AH735="Fail",$L735="3 - Adjusted "),"Analysis performed; no further action required.",
"Unit fails analysis; TSM determination required."))))))</f>
        <v/>
      </c>
      <c r="AJ735" s="58"/>
    </row>
    <row r="736" customFormat="false" ht="15" hidden="false" customHeight="false" outlineLevel="0" collapsed="false">
      <c r="A736" s="56"/>
      <c r="E736" s="57" t="str">
        <f aca="false">IF(AND($F736="",$G736=""),"",IF($G736="",$F736,HYPERLINK($G736,$F736)))</f>
        <v/>
      </c>
      <c r="H736" s="1" t="str">
        <f aca="false">IF($I736="","None Attached",IF(LEFT($I736,5)="https",HYPERLINK($I736,"Datasheet"),HYPERLINK(_xlfn.CONCAT("https://",$I736),"Datasheet")))</f>
        <v>None Attached</v>
      </c>
      <c r="M736" s="56"/>
      <c r="P736" s="58"/>
      <c r="Q736" s="1" t="n">
        <f aca="false">$M736-$N736</f>
        <v>0</v>
      </c>
      <c r="R736" s="56"/>
      <c r="T736" s="59" t="s">
        <v>15</v>
      </c>
      <c r="U736" s="1" t="n">
        <f aca="false">$S736-$R736</f>
        <v>0</v>
      </c>
      <c r="V736" s="1" t="n">
        <f aca="false">IF($T736="±",$Q736*2,$Q736)</f>
        <v>0</v>
      </c>
      <c r="W736" s="60" t="str">
        <f aca="false">IFERROR($U736/ABS($V736),"N/A")</f>
        <v>N/A</v>
      </c>
      <c r="X736" s="61" t="str">
        <f aca="false">IF(OR($W736="N/A",$R736="",$S736=""),"N/A",IF($W736&gt;=4,"Not Significant",IF($W736&gt;=2,"Semi-Significant","Significant")))</f>
        <v>N/A</v>
      </c>
      <c r="Z736" s="1" t="str">
        <f aca="false">IF($D736="Z540.1 w/data",0,"")</f>
        <v/>
      </c>
      <c r="AA736" s="1" t="e">
        <f aca="false">$Y736+$Q736+$Z736</f>
        <v>#VALUE!</v>
      </c>
      <c r="AB736" s="1" t="n">
        <f aca="false">$N736+$Q736</f>
        <v>0</v>
      </c>
      <c r="AC736" s="1" t="str">
        <f aca="false">IF($Y736="","",IF(AND($AA736&gt;=$R736,$AA736&lt;=$S736),"Pass","Fail"))</f>
        <v/>
      </c>
      <c r="AD736" s="1" t="str">
        <f aca="false">IF($Y736="","",IF($AA736&gt;$R736,"Pass","Fail"))</f>
        <v/>
      </c>
      <c r="AE736" s="1" t="str">
        <f aca="false">IF($Y736="","",IF($AA736&gt;=$R736,"Pass","Fail"))</f>
        <v/>
      </c>
      <c r="AF736" s="1" t="str">
        <f aca="false">IF($Y736="","",IF($AA736&lt;=$S736,"Pass","Fail"))</f>
        <v/>
      </c>
      <c r="AG736" s="1" t="str">
        <f aca="false">IF($Y736="","",IF($AA736&lt;$S736,"Pass","Fail"))</f>
        <v/>
      </c>
      <c r="AH736" s="23" t="str">
        <f aca="true">INDIRECT(CHOOSE(MATCH($T736,{"±","&gt;","≥","≤","&lt;"},0), "AC", "AD", "AE", "AF", "AG") &amp; ROW())</f>
        <v/>
      </c>
      <c r="AI736" s="56" t="str">
        <f aca="false">IF($X736="Not Significant","No Further Action Required",
IF($AH736="","",
IF(AND($AH736="Pass",$L736="0 - Passed "),"Analysis performed; no further action required.",
IF(AND($AH736="Fail",$L736="1 - Failed "),"Analysis performed; no further action required.",
IF(AND($AH736="Pass",$L736="2 - Limited In Use "),"Analysis performed; no further action required.",
IF(AND($AH736="Fail",$L736="3 - Adjusted "),"Analysis performed; no further action required.",
"Unit fails analysis; TSM determination required."))))))</f>
        <v/>
      </c>
      <c r="AJ736" s="58"/>
    </row>
    <row r="737" customFormat="false" ht="15" hidden="false" customHeight="false" outlineLevel="0" collapsed="false">
      <c r="A737" s="56"/>
      <c r="E737" s="57" t="str">
        <f aca="false">IF(AND($F737="",$G737=""),"",IF($G737="",$F737,HYPERLINK($G737,$F737)))</f>
        <v/>
      </c>
      <c r="H737" s="1" t="str">
        <f aca="false">IF($I737="","None Attached",IF(LEFT($I737,5)="https",HYPERLINK($I737,"Datasheet"),HYPERLINK(_xlfn.CONCAT("https://",$I737),"Datasheet")))</f>
        <v>None Attached</v>
      </c>
      <c r="M737" s="56"/>
      <c r="P737" s="58"/>
      <c r="Q737" s="1" t="n">
        <f aca="false">$M737-$N737</f>
        <v>0</v>
      </c>
      <c r="R737" s="56"/>
      <c r="T737" s="59" t="s">
        <v>15</v>
      </c>
      <c r="U737" s="1" t="n">
        <f aca="false">$S737-$R737</f>
        <v>0</v>
      </c>
      <c r="V737" s="1" t="n">
        <f aca="false">IF($T737="±",$Q737*2,$Q737)</f>
        <v>0</v>
      </c>
      <c r="W737" s="60" t="str">
        <f aca="false">IFERROR($U737/ABS($V737),"N/A")</f>
        <v>N/A</v>
      </c>
      <c r="X737" s="61" t="str">
        <f aca="false">IF(OR($W737="N/A",$R737="",$S737=""),"N/A",IF($W737&gt;=4,"Not Significant",IF($W737&gt;=2,"Semi-Significant","Significant")))</f>
        <v>N/A</v>
      </c>
      <c r="Z737" s="1" t="str">
        <f aca="false">IF($D737="Z540.1 w/data",0,"")</f>
        <v/>
      </c>
      <c r="AA737" s="1" t="e">
        <f aca="false">$Y737+$Q737+$Z737</f>
        <v>#VALUE!</v>
      </c>
      <c r="AB737" s="1" t="n">
        <f aca="false">$N737+$Q737</f>
        <v>0</v>
      </c>
      <c r="AC737" s="1" t="str">
        <f aca="false">IF($Y737="","",IF(AND($AA737&gt;=$R737,$AA737&lt;=$S737),"Pass","Fail"))</f>
        <v/>
      </c>
      <c r="AD737" s="1" t="str">
        <f aca="false">IF($Y737="","",IF($AA737&gt;$R737,"Pass","Fail"))</f>
        <v/>
      </c>
      <c r="AE737" s="1" t="str">
        <f aca="false">IF($Y737="","",IF($AA737&gt;=$R737,"Pass","Fail"))</f>
        <v/>
      </c>
      <c r="AF737" s="1" t="str">
        <f aca="false">IF($Y737="","",IF($AA737&lt;=$S737,"Pass","Fail"))</f>
        <v/>
      </c>
      <c r="AG737" s="1" t="str">
        <f aca="false">IF($Y737="","",IF($AA737&lt;$S737,"Pass","Fail"))</f>
        <v/>
      </c>
      <c r="AH737" s="23" t="str">
        <f aca="true">INDIRECT(CHOOSE(MATCH($T737,{"±","&gt;","≥","≤","&lt;"},0), "AC", "AD", "AE", "AF", "AG") &amp; ROW())</f>
        <v/>
      </c>
      <c r="AI737" s="56" t="str">
        <f aca="false">IF($X737="Not Significant","No Further Action Required",
IF($AH737="","",
IF(AND($AH737="Pass",$L737="0 - Passed "),"Analysis performed; no further action required.",
IF(AND($AH737="Fail",$L737="1 - Failed "),"Analysis performed; no further action required.",
IF(AND($AH737="Pass",$L737="2 - Limited In Use "),"Analysis performed; no further action required.",
IF(AND($AH737="Fail",$L737="3 - Adjusted "),"Analysis performed; no further action required.",
"Unit fails analysis; TSM determination required."))))))</f>
        <v/>
      </c>
      <c r="AJ737" s="58"/>
    </row>
    <row r="738" customFormat="false" ht="15" hidden="false" customHeight="false" outlineLevel="0" collapsed="false">
      <c r="A738" s="56"/>
      <c r="E738" s="57" t="str">
        <f aca="false">IF(AND($F738="",$G738=""),"",IF($G738="",$F738,HYPERLINK($G738,$F738)))</f>
        <v/>
      </c>
      <c r="H738" s="1" t="str">
        <f aca="false">IF($I738="","None Attached",IF(LEFT($I738,5)="https",HYPERLINK($I738,"Datasheet"),HYPERLINK(_xlfn.CONCAT("https://",$I738),"Datasheet")))</f>
        <v>None Attached</v>
      </c>
      <c r="M738" s="56"/>
      <c r="P738" s="58"/>
      <c r="Q738" s="1" t="n">
        <f aca="false">$M738-$N738</f>
        <v>0</v>
      </c>
      <c r="R738" s="56"/>
      <c r="T738" s="59" t="s">
        <v>15</v>
      </c>
      <c r="U738" s="1" t="n">
        <f aca="false">$S738-$R738</f>
        <v>0</v>
      </c>
      <c r="V738" s="1" t="n">
        <f aca="false">IF($T738="±",$Q738*2,$Q738)</f>
        <v>0</v>
      </c>
      <c r="W738" s="60" t="str">
        <f aca="false">IFERROR($U738/ABS($V738),"N/A")</f>
        <v>N/A</v>
      </c>
      <c r="X738" s="61" t="str">
        <f aca="false">IF(OR($W738="N/A",$R738="",$S738=""),"N/A",IF($W738&gt;=4,"Not Significant",IF($W738&gt;=2,"Semi-Significant","Significant")))</f>
        <v>N/A</v>
      </c>
      <c r="Z738" s="1" t="str">
        <f aca="false">IF($D738="Z540.1 w/data",0,"")</f>
        <v/>
      </c>
      <c r="AA738" s="1" t="e">
        <f aca="false">$Y738+$Q738+$Z738</f>
        <v>#VALUE!</v>
      </c>
      <c r="AB738" s="1" t="n">
        <f aca="false">$N738+$Q738</f>
        <v>0</v>
      </c>
      <c r="AC738" s="1" t="str">
        <f aca="false">IF($Y738="","",IF(AND($AA738&gt;=$R738,$AA738&lt;=$S738),"Pass","Fail"))</f>
        <v/>
      </c>
      <c r="AD738" s="1" t="str">
        <f aca="false">IF($Y738="","",IF($AA738&gt;$R738,"Pass","Fail"))</f>
        <v/>
      </c>
      <c r="AE738" s="1" t="str">
        <f aca="false">IF($Y738="","",IF($AA738&gt;=$R738,"Pass","Fail"))</f>
        <v/>
      </c>
      <c r="AF738" s="1" t="str">
        <f aca="false">IF($Y738="","",IF($AA738&lt;=$S738,"Pass","Fail"))</f>
        <v/>
      </c>
      <c r="AG738" s="1" t="str">
        <f aca="false">IF($Y738="","",IF($AA738&lt;$S738,"Pass","Fail"))</f>
        <v/>
      </c>
      <c r="AH738" s="23" t="str">
        <f aca="true">INDIRECT(CHOOSE(MATCH($T738,{"±","&gt;","≥","≤","&lt;"},0), "AC", "AD", "AE", "AF", "AG") &amp; ROW())</f>
        <v/>
      </c>
      <c r="AI738" s="56" t="str">
        <f aca="false">IF($X738="Not Significant","No Further Action Required",
IF($AH738="","",
IF(AND($AH738="Pass",$L738="0 - Passed "),"Analysis performed; no further action required.",
IF(AND($AH738="Fail",$L738="1 - Failed "),"Analysis performed; no further action required.",
IF(AND($AH738="Pass",$L738="2 - Limited In Use "),"Analysis performed; no further action required.",
IF(AND($AH738="Fail",$L738="3 - Adjusted "),"Analysis performed; no further action required.",
"Unit fails analysis; TSM determination required."))))))</f>
        <v/>
      </c>
      <c r="AJ738" s="58"/>
    </row>
    <row r="739" customFormat="false" ht="15" hidden="false" customHeight="false" outlineLevel="0" collapsed="false">
      <c r="A739" s="56"/>
      <c r="E739" s="57" t="str">
        <f aca="false">IF(AND($F739="",$G739=""),"",IF($G739="",$F739,HYPERLINK($G739,$F739)))</f>
        <v/>
      </c>
      <c r="H739" s="1" t="str">
        <f aca="false">IF($I739="","None Attached",IF(LEFT($I739,5)="https",HYPERLINK($I739,"Datasheet"),HYPERLINK(_xlfn.CONCAT("https://",$I739),"Datasheet")))</f>
        <v>None Attached</v>
      </c>
      <c r="M739" s="56"/>
      <c r="P739" s="58"/>
      <c r="Q739" s="1" t="n">
        <f aca="false">$M739-$N739</f>
        <v>0</v>
      </c>
      <c r="R739" s="56"/>
      <c r="T739" s="59" t="s">
        <v>15</v>
      </c>
      <c r="U739" s="1" t="n">
        <f aca="false">$S739-$R739</f>
        <v>0</v>
      </c>
      <c r="V739" s="1" t="n">
        <f aca="false">IF($T739="±",$Q739*2,$Q739)</f>
        <v>0</v>
      </c>
      <c r="W739" s="60" t="str">
        <f aca="false">IFERROR($U739/ABS($V739),"N/A")</f>
        <v>N/A</v>
      </c>
      <c r="X739" s="61" t="str">
        <f aca="false">IF(OR($W739="N/A",$R739="",$S739=""),"N/A",IF($W739&gt;=4,"Not Significant",IF($W739&gt;=2,"Semi-Significant","Significant")))</f>
        <v>N/A</v>
      </c>
      <c r="Z739" s="1" t="str">
        <f aca="false">IF($D739="Z540.1 w/data",0,"")</f>
        <v/>
      </c>
      <c r="AA739" s="1" t="e">
        <f aca="false">$Y739+$Q739+$Z739</f>
        <v>#VALUE!</v>
      </c>
      <c r="AB739" s="1" t="n">
        <f aca="false">$N739+$Q739</f>
        <v>0</v>
      </c>
      <c r="AC739" s="1" t="str">
        <f aca="false">IF($Y739="","",IF(AND($AA739&gt;=$R739,$AA739&lt;=$S739),"Pass","Fail"))</f>
        <v/>
      </c>
      <c r="AD739" s="1" t="str">
        <f aca="false">IF($Y739="","",IF($AA739&gt;$R739,"Pass","Fail"))</f>
        <v/>
      </c>
      <c r="AE739" s="1" t="str">
        <f aca="false">IF($Y739="","",IF($AA739&gt;=$R739,"Pass","Fail"))</f>
        <v/>
      </c>
      <c r="AF739" s="1" t="str">
        <f aca="false">IF($Y739="","",IF($AA739&lt;=$S739,"Pass","Fail"))</f>
        <v/>
      </c>
      <c r="AG739" s="1" t="str">
        <f aca="false">IF($Y739="","",IF($AA739&lt;$S739,"Pass","Fail"))</f>
        <v/>
      </c>
      <c r="AH739" s="23" t="str">
        <f aca="true">INDIRECT(CHOOSE(MATCH($T739,{"±","&gt;","≥","≤","&lt;"},0), "AC", "AD", "AE", "AF", "AG") &amp; ROW())</f>
        <v/>
      </c>
      <c r="AI739" s="56" t="str">
        <f aca="false">IF($X739="Not Significant","No Further Action Required",
IF($AH739="","",
IF(AND($AH739="Pass",$L739="0 - Passed "),"Analysis performed; no further action required.",
IF(AND($AH739="Fail",$L739="1 - Failed "),"Analysis performed; no further action required.",
IF(AND($AH739="Pass",$L739="2 - Limited In Use "),"Analysis performed; no further action required.",
IF(AND($AH739="Fail",$L739="3 - Adjusted "),"Analysis performed; no further action required.",
"Unit fails analysis; TSM determination required."))))))</f>
        <v/>
      </c>
      <c r="AJ739" s="58"/>
    </row>
    <row r="740" customFormat="false" ht="15" hidden="false" customHeight="false" outlineLevel="0" collapsed="false">
      <c r="A740" s="56"/>
      <c r="E740" s="57" t="str">
        <f aca="false">IF(AND($F740="",$G740=""),"",IF($G740="",$F740,HYPERLINK($G740,$F740)))</f>
        <v/>
      </c>
      <c r="H740" s="1" t="str">
        <f aca="false">IF($I740="","None Attached",IF(LEFT($I740,5)="https",HYPERLINK($I740,"Datasheet"),HYPERLINK(_xlfn.CONCAT("https://",$I740),"Datasheet")))</f>
        <v>None Attached</v>
      </c>
      <c r="M740" s="56"/>
      <c r="P740" s="58"/>
      <c r="Q740" s="1" t="n">
        <f aca="false">$M740-$N740</f>
        <v>0</v>
      </c>
      <c r="R740" s="56"/>
      <c r="T740" s="59" t="s">
        <v>15</v>
      </c>
      <c r="U740" s="1" t="n">
        <f aca="false">$S740-$R740</f>
        <v>0</v>
      </c>
      <c r="V740" s="1" t="n">
        <f aca="false">IF($T740="±",$Q740*2,$Q740)</f>
        <v>0</v>
      </c>
      <c r="W740" s="60" t="str">
        <f aca="false">IFERROR($U740/ABS($V740),"N/A")</f>
        <v>N/A</v>
      </c>
      <c r="X740" s="61" t="str">
        <f aca="false">IF(OR($W740="N/A",$R740="",$S740=""),"N/A",IF($W740&gt;=4,"Not Significant",IF($W740&gt;=2,"Semi-Significant","Significant")))</f>
        <v>N/A</v>
      </c>
      <c r="Z740" s="1" t="str">
        <f aca="false">IF($D740="Z540.1 w/data",0,"")</f>
        <v/>
      </c>
      <c r="AA740" s="1" t="e">
        <f aca="false">$Y740+$Q740+$Z740</f>
        <v>#VALUE!</v>
      </c>
      <c r="AB740" s="1" t="n">
        <f aca="false">$N740+$Q740</f>
        <v>0</v>
      </c>
      <c r="AC740" s="1" t="str">
        <f aca="false">IF($Y740="","",IF(AND($AA740&gt;=$R740,$AA740&lt;=$S740),"Pass","Fail"))</f>
        <v/>
      </c>
      <c r="AD740" s="1" t="str">
        <f aca="false">IF($Y740="","",IF($AA740&gt;$R740,"Pass","Fail"))</f>
        <v/>
      </c>
      <c r="AE740" s="1" t="str">
        <f aca="false">IF($Y740="","",IF($AA740&gt;=$R740,"Pass","Fail"))</f>
        <v/>
      </c>
      <c r="AF740" s="1" t="str">
        <f aca="false">IF($Y740="","",IF($AA740&lt;=$S740,"Pass","Fail"))</f>
        <v/>
      </c>
      <c r="AG740" s="1" t="str">
        <f aca="false">IF($Y740="","",IF($AA740&lt;$S740,"Pass","Fail"))</f>
        <v/>
      </c>
      <c r="AH740" s="23" t="str">
        <f aca="true">INDIRECT(CHOOSE(MATCH($T740,{"±","&gt;","≥","≤","&lt;"},0), "AC", "AD", "AE", "AF", "AG") &amp; ROW())</f>
        <v/>
      </c>
      <c r="AI740" s="56" t="str">
        <f aca="false">IF($X740="Not Significant","No Further Action Required",
IF($AH740="","",
IF(AND($AH740="Pass",$L740="0 - Passed "),"Analysis performed; no further action required.",
IF(AND($AH740="Fail",$L740="1 - Failed "),"Analysis performed; no further action required.",
IF(AND($AH740="Pass",$L740="2 - Limited In Use "),"Analysis performed; no further action required.",
IF(AND($AH740="Fail",$L740="3 - Adjusted "),"Analysis performed; no further action required.",
"Unit fails analysis; TSM determination required."))))))</f>
        <v/>
      </c>
      <c r="AJ740" s="58"/>
    </row>
    <row r="741" customFormat="false" ht="15" hidden="false" customHeight="false" outlineLevel="0" collapsed="false">
      <c r="A741" s="56"/>
      <c r="E741" s="57" t="str">
        <f aca="false">IF(AND($F741="",$G741=""),"",IF($G741="",$F741,HYPERLINK($G741,$F741)))</f>
        <v/>
      </c>
      <c r="H741" s="1" t="str">
        <f aca="false">IF($I741="","None Attached",IF(LEFT($I741,5)="https",HYPERLINK($I741,"Datasheet"),HYPERLINK(_xlfn.CONCAT("https://",$I741),"Datasheet")))</f>
        <v>None Attached</v>
      </c>
      <c r="M741" s="56"/>
      <c r="P741" s="58"/>
      <c r="Q741" s="1" t="n">
        <f aca="false">$M741-$N741</f>
        <v>0</v>
      </c>
      <c r="R741" s="56"/>
      <c r="T741" s="59" t="s">
        <v>15</v>
      </c>
      <c r="U741" s="1" t="n">
        <f aca="false">$S741-$R741</f>
        <v>0</v>
      </c>
      <c r="V741" s="1" t="n">
        <f aca="false">IF($T741="±",$Q741*2,$Q741)</f>
        <v>0</v>
      </c>
      <c r="W741" s="60" t="str">
        <f aca="false">IFERROR($U741/ABS($V741),"N/A")</f>
        <v>N/A</v>
      </c>
      <c r="X741" s="61" t="str">
        <f aca="false">IF(OR($W741="N/A",$R741="",$S741=""),"N/A",IF($W741&gt;=4,"Not Significant",IF($W741&gt;=2,"Semi-Significant","Significant")))</f>
        <v>N/A</v>
      </c>
      <c r="Z741" s="1" t="str">
        <f aca="false">IF($D741="Z540.1 w/data",0,"")</f>
        <v/>
      </c>
      <c r="AA741" s="1" t="e">
        <f aca="false">$Y741+$Q741+$Z741</f>
        <v>#VALUE!</v>
      </c>
      <c r="AB741" s="1" t="n">
        <f aca="false">$N741+$Q741</f>
        <v>0</v>
      </c>
      <c r="AC741" s="1" t="str">
        <f aca="false">IF($Y741="","",IF(AND($AA741&gt;=$R741,$AA741&lt;=$S741),"Pass","Fail"))</f>
        <v/>
      </c>
      <c r="AD741" s="1" t="str">
        <f aca="false">IF($Y741="","",IF($AA741&gt;$R741,"Pass","Fail"))</f>
        <v/>
      </c>
      <c r="AE741" s="1" t="str">
        <f aca="false">IF($Y741="","",IF($AA741&gt;=$R741,"Pass","Fail"))</f>
        <v/>
      </c>
      <c r="AF741" s="1" t="str">
        <f aca="false">IF($Y741="","",IF($AA741&lt;=$S741,"Pass","Fail"))</f>
        <v/>
      </c>
      <c r="AG741" s="1" t="str">
        <f aca="false">IF($Y741="","",IF($AA741&lt;$S741,"Pass","Fail"))</f>
        <v/>
      </c>
      <c r="AH741" s="23" t="str">
        <f aca="true">INDIRECT(CHOOSE(MATCH($T741,{"±","&gt;","≥","≤","&lt;"},0), "AC", "AD", "AE", "AF", "AG") &amp; ROW())</f>
        <v/>
      </c>
      <c r="AI741" s="56" t="str">
        <f aca="false">IF($X741="Not Significant","No Further Action Required",
IF($AH741="","",
IF(AND($AH741="Pass",$L741="0 - Passed "),"Analysis performed; no further action required.",
IF(AND($AH741="Fail",$L741="1 - Failed "),"Analysis performed; no further action required.",
IF(AND($AH741="Pass",$L741="2 - Limited In Use "),"Analysis performed; no further action required.",
IF(AND($AH741="Fail",$L741="3 - Adjusted "),"Analysis performed; no further action required.",
"Unit fails analysis; TSM determination required."))))))</f>
        <v/>
      </c>
      <c r="AJ741" s="58"/>
    </row>
    <row r="742" customFormat="false" ht="15" hidden="false" customHeight="false" outlineLevel="0" collapsed="false">
      <c r="A742" s="56"/>
      <c r="E742" s="57" t="str">
        <f aca="false">IF(AND($F742="",$G742=""),"",IF($G742="",$F742,HYPERLINK($G742,$F742)))</f>
        <v/>
      </c>
      <c r="H742" s="1" t="str">
        <f aca="false">IF($I742="","None Attached",IF(LEFT($I742,5)="https",HYPERLINK($I742,"Datasheet"),HYPERLINK(_xlfn.CONCAT("https://",$I742),"Datasheet")))</f>
        <v>None Attached</v>
      </c>
      <c r="M742" s="56"/>
      <c r="P742" s="58"/>
      <c r="Q742" s="1" t="n">
        <f aca="false">$M742-$N742</f>
        <v>0</v>
      </c>
      <c r="R742" s="56"/>
      <c r="T742" s="59" t="s">
        <v>15</v>
      </c>
      <c r="U742" s="1" t="n">
        <f aca="false">$S742-$R742</f>
        <v>0</v>
      </c>
      <c r="V742" s="1" t="n">
        <f aca="false">IF($T742="±",$Q742*2,$Q742)</f>
        <v>0</v>
      </c>
      <c r="W742" s="60" t="str">
        <f aca="false">IFERROR($U742/ABS($V742),"N/A")</f>
        <v>N/A</v>
      </c>
      <c r="X742" s="61" t="str">
        <f aca="false">IF(OR($W742="N/A",$R742="",$S742=""),"N/A",IF($W742&gt;=4,"Not Significant",IF($W742&gt;=2,"Semi-Significant","Significant")))</f>
        <v>N/A</v>
      </c>
      <c r="Z742" s="1" t="str">
        <f aca="false">IF($D742="Z540.1 w/data",0,"")</f>
        <v/>
      </c>
      <c r="AA742" s="1" t="e">
        <f aca="false">$Y742+$Q742+$Z742</f>
        <v>#VALUE!</v>
      </c>
      <c r="AB742" s="1" t="n">
        <f aca="false">$N742+$Q742</f>
        <v>0</v>
      </c>
      <c r="AC742" s="1" t="str">
        <f aca="false">IF($Y742="","",IF(AND($AA742&gt;=$R742,$AA742&lt;=$S742),"Pass","Fail"))</f>
        <v/>
      </c>
      <c r="AD742" s="1" t="str">
        <f aca="false">IF($Y742="","",IF($AA742&gt;$R742,"Pass","Fail"))</f>
        <v/>
      </c>
      <c r="AE742" s="1" t="str">
        <f aca="false">IF($Y742="","",IF($AA742&gt;=$R742,"Pass","Fail"))</f>
        <v/>
      </c>
      <c r="AF742" s="1" t="str">
        <f aca="false">IF($Y742="","",IF($AA742&lt;=$S742,"Pass","Fail"))</f>
        <v/>
      </c>
      <c r="AG742" s="1" t="str">
        <f aca="false">IF($Y742="","",IF($AA742&lt;$S742,"Pass","Fail"))</f>
        <v/>
      </c>
      <c r="AH742" s="23" t="str">
        <f aca="true">INDIRECT(CHOOSE(MATCH($T742,{"±","&gt;","≥","≤","&lt;"},0), "AC", "AD", "AE", "AF", "AG") &amp; ROW())</f>
        <v/>
      </c>
      <c r="AI742" s="56" t="str">
        <f aca="false">IF($X742="Not Significant","No Further Action Required",
IF($AH742="","",
IF(AND($AH742="Pass",$L742="0 - Passed "),"Analysis performed; no further action required.",
IF(AND($AH742="Fail",$L742="1 - Failed "),"Analysis performed; no further action required.",
IF(AND($AH742="Pass",$L742="2 - Limited In Use "),"Analysis performed; no further action required.",
IF(AND($AH742="Fail",$L742="3 - Adjusted "),"Analysis performed; no further action required.",
"Unit fails analysis; TSM determination required."))))))</f>
        <v/>
      </c>
      <c r="AJ742" s="58"/>
    </row>
    <row r="743" customFormat="false" ht="15" hidden="false" customHeight="false" outlineLevel="0" collapsed="false">
      <c r="A743" s="56"/>
      <c r="E743" s="57" t="str">
        <f aca="false">IF(AND($F743="",$G743=""),"",IF($G743="",$F743,HYPERLINK($G743,$F743)))</f>
        <v/>
      </c>
      <c r="H743" s="1" t="str">
        <f aca="false">IF($I743="","None Attached",IF(LEFT($I743,5)="https",HYPERLINK($I743,"Datasheet"),HYPERLINK(_xlfn.CONCAT("https://",$I743),"Datasheet")))</f>
        <v>None Attached</v>
      </c>
      <c r="M743" s="56"/>
      <c r="P743" s="58"/>
      <c r="Q743" s="1" t="n">
        <f aca="false">$M743-$N743</f>
        <v>0</v>
      </c>
      <c r="R743" s="56"/>
      <c r="T743" s="59" t="s">
        <v>15</v>
      </c>
      <c r="U743" s="1" t="n">
        <f aca="false">$S743-$R743</f>
        <v>0</v>
      </c>
      <c r="V743" s="1" t="n">
        <f aca="false">IF($T743="±",$Q743*2,$Q743)</f>
        <v>0</v>
      </c>
      <c r="W743" s="60" t="str">
        <f aca="false">IFERROR($U743/ABS($V743),"N/A")</f>
        <v>N/A</v>
      </c>
      <c r="X743" s="61" t="str">
        <f aca="false">IF(OR($W743="N/A",$R743="",$S743=""),"N/A",IF($W743&gt;=4,"Not Significant",IF($W743&gt;=2,"Semi-Significant","Significant")))</f>
        <v>N/A</v>
      </c>
      <c r="Z743" s="1" t="str">
        <f aca="false">IF($D743="Z540.1 w/data",0,"")</f>
        <v/>
      </c>
      <c r="AA743" s="1" t="e">
        <f aca="false">$Y743+$Q743+$Z743</f>
        <v>#VALUE!</v>
      </c>
      <c r="AB743" s="1" t="n">
        <f aca="false">$N743+$Q743</f>
        <v>0</v>
      </c>
      <c r="AC743" s="1" t="str">
        <f aca="false">IF($Y743="","",IF(AND($AA743&gt;=$R743,$AA743&lt;=$S743),"Pass","Fail"))</f>
        <v/>
      </c>
      <c r="AD743" s="1" t="str">
        <f aca="false">IF($Y743="","",IF($AA743&gt;$R743,"Pass","Fail"))</f>
        <v/>
      </c>
      <c r="AE743" s="1" t="str">
        <f aca="false">IF($Y743="","",IF($AA743&gt;=$R743,"Pass","Fail"))</f>
        <v/>
      </c>
      <c r="AF743" s="1" t="str">
        <f aca="false">IF($Y743="","",IF($AA743&lt;=$S743,"Pass","Fail"))</f>
        <v/>
      </c>
      <c r="AG743" s="1" t="str">
        <f aca="false">IF($Y743="","",IF($AA743&lt;$S743,"Pass","Fail"))</f>
        <v/>
      </c>
      <c r="AH743" s="23" t="str">
        <f aca="true">INDIRECT(CHOOSE(MATCH($T743,{"±","&gt;","≥","≤","&lt;"},0), "AC", "AD", "AE", "AF", "AG") &amp; ROW())</f>
        <v/>
      </c>
      <c r="AI743" s="56" t="str">
        <f aca="false">IF($X743="Not Significant","No Further Action Required",
IF($AH743="","",
IF(AND($AH743="Pass",$L743="0 - Passed "),"Analysis performed; no further action required.",
IF(AND($AH743="Fail",$L743="1 - Failed "),"Analysis performed; no further action required.",
IF(AND($AH743="Pass",$L743="2 - Limited In Use "),"Analysis performed; no further action required.",
IF(AND($AH743="Fail",$L743="3 - Adjusted "),"Analysis performed; no further action required.",
"Unit fails analysis; TSM determination required."))))))</f>
        <v/>
      </c>
      <c r="AJ743" s="58"/>
    </row>
    <row r="744" customFormat="false" ht="15" hidden="false" customHeight="false" outlineLevel="0" collapsed="false">
      <c r="A744" s="56"/>
      <c r="E744" s="57" t="str">
        <f aca="false">IF(AND($F744="",$G744=""),"",IF($G744="",$F744,HYPERLINK($G744,$F744)))</f>
        <v/>
      </c>
      <c r="H744" s="1" t="str">
        <f aca="false">IF($I744="","None Attached",IF(LEFT($I744,5)="https",HYPERLINK($I744,"Datasheet"),HYPERLINK(_xlfn.CONCAT("https://",$I744),"Datasheet")))</f>
        <v>None Attached</v>
      </c>
      <c r="M744" s="56"/>
      <c r="P744" s="58"/>
      <c r="Q744" s="1" t="n">
        <f aca="false">$M744-$N744</f>
        <v>0</v>
      </c>
      <c r="R744" s="56"/>
      <c r="T744" s="59" t="s">
        <v>15</v>
      </c>
      <c r="U744" s="1" t="n">
        <f aca="false">$S744-$R744</f>
        <v>0</v>
      </c>
      <c r="V744" s="1" t="n">
        <f aca="false">IF($T744="±",$Q744*2,$Q744)</f>
        <v>0</v>
      </c>
      <c r="W744" s="60" t="str">
        <f aca="false">IFERROR($U744/ABS($V744),"N/A")</f>
        <v>N/A</v>
      </c>
      <c r="X744" s="61" t="str">
        <f aca="false">IF(OR($W744="N/A",$R744="",$S744=""),"N/A",IF($W744&gt;=4,"Not Significant",IF($W744&gt;=2,"Semi-Significant","Significant")))</f>
        <v>N/A</v>
      </c>
      <c r="Z744" s="1" t="str">
        <f aca="false">IF($D744="Z540.1 w/data",0,"")</f>
        <v/>
      </c>
      <c r="AA744" s="1" t="e">
        <f aca="false">$Y744+$Q744+$Z744</f>
        <v>#VALUE!</v>
      </c>
      <c r="AB744" s="1" t="n">
        <f aca="false">$N744+$Q744</f>
        <v>0</v>
      </c>
      <c r="AC744" s="1" t="str">
        <f aca="false">IF($Y744="","",IF(AND($AA744&gt;=$R744,$AA744&lt;=$S744),"Pass","Fail"))</f>
        <v/>
      </c>
      <c r="AD744" s="1" t="str">
        <f aca="false">IF($Y744="","",IF($AA744&gt;$R744,"Pass","Fail"))</f>
        <v/>
      </c>
      <c r="AE744" s="1" t="str">
        <f aca="false">IF($Y744="","",IF($AA744&gt;=$R744,"Pass","Fail"))</f>
        <v/>
      </c>
      <c r="AF744" s="1" t="str">
        <f aca="false">IF($Y744="","",IF($AA744&lt;=$S744,"Pass","Fail"))</f>
        <v/>
      </c>
      <c r="AG744" s="1" t="str">
        <f aca="false">IF($Y744="","",IF($AA744&lt;$S744,"Pass","Fail"))</f>
        <v/>
      </c>
      <c r="AH744" s="23" t="str">
        <f aca="true">INDIRECT(CHOOSE(MATCH($T744,{"±","&gt;","≥","≤","&lt;"},0), "AC", "AD", "AE", "AF", "AG") &amp; ROW())</f>
        <v/>
      </c>
      <c r="AI744" s="56" t="str">
        <f aca="false">IF($X744="Not Significant","No Further Action Required",
IF($AH744="","",
IF(AND($AH744="Pass",$L744="0 - Passed "),"Analysis performed; no further action required.",
IF(AND($AH744="Fail",$L744="1 - Failed "),"Analysis performed; no further action required.",
IF(AND($AH744="Pass",$L744="2 - Limited In Use "),"Analysis performed; no further action required.",
IF(AND($AH744="Fail",$L744="3 - Adjusted "),"Analysis performed; no further action required.",
"Unit fails analysis; TSM determination required."))))))</f>
        <v/>
      </c>
      <c r="AJ744" s="58"/>
    </row>
    <row r="745" customFormat="false" ht="15" hidden="false" customHeight="false" outlineLevel="0" collapsed="false">
      <c r="A745" s="56"/>
      <c r="E745" s="57" t="str">
        <f aca="false">IF(AND($F745="",$G745=""),"",IF($G745="",$F745,HYPERLINK($G745,$F745)))</f>
        <v/>
      </c>
      <c r="H745" s="1" t="str">
        <f aca="false">IF($I745="","None Attached",IF(LEFT($I745,5)="https",HYPERLINK($I745,"Datasheet"),HYPERLINK(_xlfn.CONCAT("https://",$I745),"Datasheet")))</f>
        <v>None Attached</v>
      </c>
      <c r="M745" s="56"/>
      <c r="P745" s="58"/>
      <c r="Q745" s="1" t="n">
        <f aca="false">$M745-$N745</f>
        <v>0</v>
      </c>
      <c r="R745" s="56"/>
      <c r="T745" s="59" t="s">
        <v>15</v>
      </c>
      <c r="U745" s="1" t="n">
        <f aca="false">$S745-$R745</f>
        <v>0</v>
      </c>
      <c r="V745" s="1" t="n">
        <f aca="false">IF($T745="±",$Q745*2,$Q745)</f>
        <v>0</v>
      </c>
      <c r="W745" s="60" t="str">
        <f aca="false">IFERROR($U745/ABS($V745),"N/A")</f>
        <v>N/A</v>
      </c>
      <c r="X745" s="61" t="str">
        <f aca="false">IF(OR($W745="N/A",$R745="",$S745=""),"N/A",IF($W745&gt;=4,"Not Significant",IF($W745&gt;=2,"Semi-Significant","Significant")))</f>
        <v>N/A</v>
      </c>
      <c r="Z745" s="1" t="str">
        <f aca="false">IF($D745="Z540.1 w/data",0,"")</f>
        <v/>
      </c>
      <c r="AA745" s="1" t="e">
        <f aca="false">$Y745+$Q745+$Z745</f>
        <v>#VALUE!</v>
      </c>
      <c r="AB745" s="1" t="n">
        <f aca="false">$N745+$Q745</f>
        <v>0</v>
      </c>
      <c r="AC745" s="1" t="str">
        <f aca="false">IF($Y745="","",IF(AND($AA745&gt;=$R745,$AA745&lt;=$S745),"Pass","Fail"))</f>
        <v/>
      </c>
      <c r="AD745" s="1" t="str">
        <f aca="false">IF($Y745="","",IF($AA745&gt;$R745,"Pass","Fail"))</f>
        <v/>
      </c>
      <c r="AE745" s="1" t="str">
        <f aca="false">IF($Y745="","",IF($AA745&gt;=$R745,"Pass","Fail"))</f>
        <v/>
      </c>
      <c r="AF745" s="1" t="str">
        <f aca="false">IF($Y745="","",IF($AA745&lt;=$S745,"Pass","Fail"))</f>
        <v/>
      </c>
      <c r="AG745" s="1" t="str">
        <f aca="false">IF($Y745="","",IF($AA745&lt;$S745,"Pass","Fail"))</f>
        <v/>
      </c>
      <c r="AH745" s="23" t="str">
        <f aca="true">INDIRECT(CHOOSE(MATCH($T745,{"±","&gt;","≥","≤","&lt;"},0), "AC", "AD", "AE", "AF", "AG") &amp; ROW())</f>
        <v/>
      </c>
      <c r="AI745" s="56" t="str">
        <f aca="false">IF($X745="Not Significant","No Further Action Required",
IF($AH745="","",
IF(AND($AH745="Pass",$L745="0 - Passed "),"Analysis performed; no further action required.",
IF(AND($AH745="Fail",$L745="1 - Failed "),"Analysis performed; no further action required.",
IF(AND($AH745="Pass",$L745="2 - Limited In Use "),"Analysis performed; no further action required.",
IF(AND($AH745="Fail",$L745="3 - Adjusted "),"Analysis performed; no further action required.",
"Unit fails analysis; TSM determination required."))))))</f>
        <v/>
      </c>
      <c r="AJ745" s="58"/>
    </row>
    <row r="746" customFormat="false" ht="15" hidden="false" customHeight="false" outlineLevel="0" collapsed="false">
      <c r="A746" s="56"/>
      <c r="E746" s="57" t="str">
        <f aca="false">IF(AND($F746="",$G746=""),"",IF($G746="",$F746,HYPERLINK($G746,$F746)))</f>
        <v/>
      </c>
      <c r="H746" s="1" t="str">
        <f aca="false">IF($I746="","None Attached",IF(LEFT($I746,5)="https",HYPERLINK($I746,"Datasheet"),HYPERLINK(_xlfn.CONCAT("https://",$I746),"Datasheet")))</f>
        <v>None Attached</v>
      </c>
      <c r="M746" s="56"/>
      <c r="P746" s="58"/>
      <c r="Q746" s="1" t="n">
        <f aca="false">$M746-$N746</f>
        <v>0</v>
      </c>
      <c r="R746" s="56"/>
      <c r="T746" s="59" t="s">
        <v>15</v>
      </c>
      <c r="U746" s="1" t="n">
        <f aca="false">$S746-$R746</f>
        <v>0</v>
      </c>
      <c r="V746" s="1" t="n">
        <f aca="false">IF($T746="±",$Q746*2,$Q746)</f>
        <v>0</v>
      </c>
      <c r="W746" s="60" t="str">
        <f aca="false">IFERROR($U746/ABS($V746),"N/A")</f>
        <v>N/A</v>
      </c>
      <c r="X746" s="61" t="str">
        <f aca="false">IF(OR($W746="N/A",$R746="",$S746=""),"N/A",IF($W746&gt;=4,"Not Significant",IF($W746&gt;=2,"Semi-Significant","Significant")))</f>
        <v>N/A</v>
      </c>
      <c r="Z746" s="1" t="str">
        <f aca="false">IF($D746="Z540.1 w/data",0,"")</f>
        <v/>
      </c>
      <c r="AA746" s="1" t="e">
        <f aca="false">$Y746+$Q746+$Z746</f>
        <v>#VALUE!</v>
      </c>
      <c r="AB746" s="1" t="n">
        <f aca="false">$N746+$Q746</f>
        <v>0</v>
      </c>
      <c r="AC746" s="1" t="str">
        <f aca="false">IF($Y746="","",IF(AND($AA746&gt;=$R746,$AA746&lt;=$S746),"Pass","Fail"))</f>
        <v/>
      </c>
      <c r="AD746" s="1" t="str">
        <f aca="false">IF($Y746="","",IF($AA746&gt;$R746,"Pass","Fail"))</f>
        <v/>
      </c>
      <c r="AE746" s="1" t="str">
        <f aca="false">IF($Y746="","",IF($AA746&gt;=$R746,"Pass","Fail"))</f>
        <v/>
      </c>
      <c r="AF746" s="1" t="str">
        <f aca="false">IF($Y746="","",IF($AA746&lt;=$S746,"Pass","Fail"))</f>
        <v/>
      </c>
      <c r="AG746" s="1" t="str">
        <f aca="false">IF($Y746="","",IF($AA746&lt;$S746,"Pass","Fail"))</f>
        <v/>
      </c>
      <c r="AH746" s="23" t="str">
        <f aca="true">INDIRECT(CHOOSE(MATCH($T746,{"±","&gt;","≥","≤","&lt;"},0), "AC", "AD", "AE", "AF", "AG") &amp; ROW())</f>
        <v/>
      </c>
      <c r="AI746" s="56" t="str">
        <f aca="false">IF($X746="Not Significant","No Further Action Required",
IF($AH746="","",
IF(AND($AH746="Pass",$L746="0 - Passed "),"Analysis performed; no further action required.",
IF(AND($AH746="Fail",$L746="1 - Failed "),"Analysis performed; no further action required.",
IF(AND($AH746="Pass",$L746="2 - Limited In Use "),"Analysis performed; no further action required.",
IF(AND($AH746="Fail",$L746="3 - Adjusted "),"Analysis performed; no further action required.",
"Unit fails analysis; TSM determination required."))))))</f>
        <v/>
      </c>
      <c r="AJ746" s="58"/>
    </row>
    <row r="747" customFormat="false" ht="15" hidden="false" customHeight="false" outlineLevel="0" collapsed="false">
      <c r="A747" s="56"/>
      <c r="E747" s="57" t="str">
        <f aca="false">IF(AND($F747="",$G747=""),"",IF($G747="",$F747,HYPERLINK($G747,$F747)))</f>
        <v/>
      </c>
      <c r="H747" s="1" t="str">
        <f aca="false">IF($I747="","None Attached",IF(LEFT($I747,5)="https",HYPERLINK($I747,"Datasheet"),HYPERLINK(_xlfn.CONCAT("https://",$I747),"Datasheet")))</f>
        <v>None Attached</v>
      </c>
      <c r="M747" s="56"/>
      <c r="P747" s="58"/>
      <c r="Q747" s="1" t="n">
        <f aca="false">$M747-$N747</f>
        <v>0</v>
      </c>
      <c r="R747" s="56"/>
      <c r="T747" s="59" t="s">
        <v>15</v>
      </c>
      <c r="U747" s="1" t="n">
        <f aca="false">$S747-$R747</f>
        <v>0</v>
      </c>
      <c r="V747" s="1" t="n">
        <f aca="false">IF($T747="±",$Q747*2,$Q747)</f>
        <v>0</v>
      </c>
      <c r="W747" s="60" t="str">
        <f aca="false">IFERROR($U747/ABS($V747),"N/A")</f>
        <v>N/A</v>
      </c>
      <c r="X747" s="61" t="str">
        <f aca="false">IF(OR($W747="N/A",$R747="",$S747=""),"N/A",IF($W747&gt;=4,"Not Significant",IF($W747&gt;=2,"Semi-Significant","Significant")))</f>
        <v>N/A</v>
      </c>
      <c r="Z747" s="1" t="str">
        <f aca="false">IF($D747="Z540.1 w/data",0,"")</f>
        <v/>
      </c>
      <c r="AA747" s="1" t="e">
        <f aca="false">$Y747+$Q747+$Z747</f>
        <v>#VALUE!</v>
      </c>
      <c r="AB747" s="1" t="n">
        <f aca="false">$N747+$Q747</f>
        <v>0</v>
      </c>
      <c r="AC747" s="1" t="str">
        <f aca="false">IF($Y747="","",IF(AND($AA747&gt;=$R747,$AA747&lt;=$S747),"Pass","Fail"))</f>
        <v/>
      </c>
      <c r="AD747" s="1" t="str">
        <f aca="false">IF($Y747="","",IF($AA747&gt;$R747,"Pass","Fail"))</f>
        <v/>
      </c>
      <c r="AE747" s="1" t="str">
        <f aca="false">IF($Y747="","",IF($AA747&gt;=$R747,"Pass","Fail"))</f>
        <v/>
      </c>
      <c r="AF747" s="1" t="str">
        <f aca="false">IF($Y747="","",IF($AA747&lt;=$S747,"Pass","Fail"))</f>
        <v/>
      </c>
      <c r="AG747" s="1" t="str">
        <f aca="false">IF($Y747="","",IF($AA747&lt;$S747,"Pass","Fail"))</f>
        <v/>
      </c>
      <c r="AH747" s="23" t="str">
        <f aca="true">INDIRECT(CHOOSE(MATCH($T747,{"±","&gt;","≥","≤","&lt;"},0), "AC", "AD", "AE", "AF", "AG") &amp; ROW())</f>
        <v/>
      </c>
      <c r="AI747" s="56" t="str">
        <f aca="false">IF($X747="Not Significant","No Further Action Required",
IF($AH747="","",
IF(AND($AH747="Pass",$L747="0 - Passed "),"Analysis performed; no further action required.",
IF(AND($AH747="Fail",$L747="1 - Failed "),"Analysis performed; no further action required.",
IF(AND($AH747="Pass",$L747="2 - Limited In Use "),"Analysis performed; no further action required.",
IF(AND($AH747="Fail",$L747="3 - Adjusted "),"Analysis performed; no further action required.",
"Unit fails analysis; TSM determination required."))))))</f>
        <v/>
      </c>
      <c r="AJ747" s="58"/>
    </row>
    <row r="748" customFormat="false" ht="15" hidden="false" customHeight="false" outlineLevel="0" collapsed="false">
      <c r="A748" s="56"/>
      <c r="E748" s="57" t="str">
        <f aca="false">IF(AND($F748="",$G748=""),"",IF($G748="",$F748,HYPERLINK($G748,$F748)))</f>
        <v/>
      </c>
      <c r="H748" s="1" t="str">
        <f aca="false">IF($I748="","None Attached",IF(LEFT($I748,5)="https",HYPERLINK($I748,"Datasheet"),HYPERLINK(_xlfn.CONCAT("https://",$I748),"Datasheet")))</f>
        <v>None Attached</v>
      </c>
      <c r="M748" s="56"/>
      <c r="P748" s="58"/>
      <c r="Q748" s="1" t="n">
        <f aca="false">$M748-$N748</f>
        <v>0</v>
      </c>
      <c r="R748" s="56"/>
      <c r="T748" s="59" t="s">
        <v>15</v>
      </c>
      <c r="U748" s="1" t="n">
        <f aca="false">$S748-$R748</f>
        <v>0</v>
      </c>
      <c r="V748" s="1" t="n">
        <f aca="false">IF($T748="±",$Q748*2,$Q748)</f>
        <v>0</v>
      </c>
      <c r="W748" s="60" t="str">
        <f aca="false">IFERROR($U748/ABS($V748),"N/A")</f>
        <v>N/A</v>
      </c>
      <c r="X748" s="61" t="str">
        <f aca="false">IF(OR($W748="N/A",$R748="",$S748=""),"N/A",IF($W748&gt;=4,"Not Significant",IF($W748&gt;=2,"Semi-Significant","Significant")))</f>
        <v>N/A</v>
      </c>
      <c r="Z748" s="1" t="str">
        <f aca="false">IF($D748="Z540.1 w/data",0,"")</f>
        <v/>
      </c>
      <c r="AA748" s="1" t="e">
        <f aca="false">$Y748+$Q748+$Z748</f>
        <v>#VALUE!</v>
      </c>
      <c r="AB748" s="1" t="n">
        <f aca="false">$N748+$Q748</f>
        <v>0</v>
      </c>
      <c r="AC748" s="1" t="str">
        <f aca="false">IF($Y748="","",IF(AND($AA748&gt;=$R748,$AA748&lt;=$S748),"Pass","Fail"))</f>
        <v/>
      </c>
      <c r="AD748" s="1" t="str">
        <f aca="false">IF($Y748="","",IF($AA748&gt;$R748,"Pass","Fail"))</f>
        <v/>
      </c>
      <c r="AE748" s="1" t="str">
        <f aca="false">IF($Y748="","",IF($AA748&gt;=$R748,"Pass","Fail"))</f>
        <v/>
      </c>
      <c r="AF748" s="1" t="str">
        <f aca="false">IF($Y748="","",IF($AA748&lt;=$S748,"Pass","Fail"))</f>
        <v/>
      </c>
      <c r="AG748" s="1" t="str">
        <f aca="false">IF($Y748="","",IF($AA748&lt;$S748,"Pass","Fail"))</f>
        <v/>
      </c>
      <c r="AH748" s="23" t="str">
        <f aca="true">INDIRECT(CHOOSE(MATCH($T748,{"±","&gt;","≥","≤","&lt;"},0), "AC", "AD", "AE", "AF", "AG") &amp; ROW())</f>
        <v/>
      </c>
      <c r="AI748" s="56" t="str">
        <f aca="false">IF($X748="Not Significant","No Further Action Required",
IF($AH748="","",
IF(AND($AH748="Pass",$L748="0 - Passed "),"Analysis performed; no further action required.",
IF(AND($AH748="Fail",$L748="1 - Failed "),"Analysis performed; no further action required.",
IF(AND($AH748="Pass",$L748="2 - Limited In Use "),"Analysis performed; no further action required.",
IF(AND($AH748="Fail",$L748="3 - Adjusted "),"Analysis performed; no further action required.",
"Unit fails analysis; TSM determination required."))))))</f>
        <v/>
      </c>
      <c r="AJ748" s="58"/>
    </row>
    <row r="749" customFormat="false" ht="15" hidden="false" customHeight="false" outlineLevel="0" collapsed="false">
      <c r="A749" s="56"/>
      <c r="E749" s="57" t="str">
        <f aca="false">IF(AND($F749="",$G749=""),"",IF($G749="",$F749,HYPERLINK($G749,$F749)))</f>
        <v/>
      </c>
      <c r="H749" s="1" t="str">
        <f aca="false">IF($I749="","None Attached",IF(LEFT($I749,5)="https",HYPERLINK($I749,"Datasheet"),HYPERLINK(_xlfn.CONCAT("https://",$I749),"Datasheet")))</f>
        <v>None Attached</v>
      </c>
      <c r="M749" s="56"/>
      <c r="P749" s="58"/>
      <c r="Q749" s="1" t="n">
        <f aca="false">$M749-$N749</f>
        <v>0</v>
      </c>
      <c r="R749" s="56"/>
      <c r="T749" s="59" t="s">
        <v>15</v>
      </c>
      <c r="U749" s="1" t="n">
        <f aca="false">$S749-$R749</f>
        <v>0</v>
      </c>
      <c r="V749" s="1" t="n">
        <f aca="false">IF($T749="±",$Q749*2,$Q749)</f>
        <v>0</v>
      </c>
      <c r="W749" s="60" t="str">
        <f aca="false">IFERROR($U749/ABS($V749),"N/A")</f>
        <v>N/A</v>
      </c>
      <c r="X749" s="61" t="str">
        <f aca="false">IF(OR($W749="N/A",$R749="",$S749=""),"N/A",IF($W749&gt;=4,"Not Significant",IF($W749&gt;=2,"Semi-Significant","Significant")))</f>
        <v>N/A</v>
      </c>
      <c r="Z749" s="1" t="str">
        <f aca="false">IF($D749="Z540.1 w/data",0,"")</f>
        <v/>
      </c>
      <c r="AA749" s="1" t="e">
        <f aca="false">$Y749+$Q749+$Z749</f>
        <v>#VALUE!</v>
      </c>
      <c r="AB749" s="1" t="n">
        <f aca="false">$N749+$Q749</f>
        <v>0</v>
      </c>
      <c r="AC749" s="1" t="str">
        <f aca="false">IF($Y749="","",IF(AND($AA749&gt;=$R749,$AA749&lt;=$S749),"Pass","Fail"))</f>
        <v/>
      </c>
      <c r="AD749" s="1" t="str">
        <f aca="false">IF($Y749="","",IF($AA749&gt;$R749,"Pass","Fail"))</f>
        <v/>
      </c>
      <c r="AE749" s="1" t="str">
        <f aca="false">IF($Y749="","",IF($AA749&gt;=$R749,"Pass","Fail"))</f>
        <v/>
      </c>
      <c r="AF749" s="1" t="str">
        <f aca="false">IF($Y749="","",IF($AA749&lt;=$S749,"Pass","Fail"))</f>
        <v/>
      </c>
      <c r="AG749" s="1" t="str">
        <f aca="false">IF($Y749="","",IF($AA749&lt;$S749,"Pass","Fail"))</f>
        <v/>
      </c>
      <c r="AH749" s="23" t="str">
        <f aca="true">INDIRECT(CHOOSE(MATCH($T749,{"±","&gt;","≥","≤","&lt;"},0), "AC", "AD", "AE", "AF", "AG") &amp; ROW())</f>
        <v/>
      </c>
      <c r="AI749" s="56" t="str">
        <f aca="false">IF($X749="Not Significant","No Further Action Required",
IF($AH749="","",
IF(AND($AH749="Pass",$L749="0 - Passed "),"Analysis performed; no further action required.",
IF(AND($AH749="Fail",$L749="1 - Failed "),"Analysis performed; no further action required.",
IF(AND($AH749="Pass",$L749="2 - Limited In Use "),"Analysis performed; no further action required.",
IF(AND($AH749="Fail",$L749="3 - Adjusted "),"Analysis performed; no further action required.",
"Unit fails analysis; TSM determination required."))))))</f>
        <v/>
      </c>
      <c r="AJ749" s="58"/>
    </row>
    <row r="750" customFormat="false" ht="15" hidden="false" customHeight="false" outlineLevel="0" collapsed="false">
      <c r="A750" s="56"/>
      <c r="E750" s="57" t="str">
        <f aca="false">IF(AND($F750="",$G750=""),"",IF($G750="",$F750,HYPERLINK($G750,$F750)))</f>
        <v/>
      </c>
      <c r="H750" s="1" t="str">
        <f aca="false">IF($I750="","None Attached",IF(LEFT($I750,5)="https",HYPERLINK($I750,"Datasheet"),HYPERLINK(_xlfn.CONCAT("https://",$I750),"Datasheet")))</f>
        <v>None Attached</v>
      </c>
      <c r="M750" s="56"/>
      <c r="P750" s="58"/>
      <c r="Q750" s="1" t="n">
        <f aca="false">$M750-$N750</f>
        <v>0</v>
      </c>
      <c r="R750" s="56"/>
      <c r="T750" s="59" t="s">
        <v>15</v>
      </c>
      <c r="U750" s="1" t="n">
        <f aca="false">$S750-$R750</f>
        <v>0</v>
      </c>
      <c r="V750" s="1" t="n">
        <f aca="false">IF($T750="±",$Q750*2,$Q750)</f>
        <v>0</v>
      </c>
      <c r="W750" s="60" t="str">
        <f aca="false">IFERROR($U750/ABS($V750),"N/A")</f>
        <v>N/A</v>
      </c>
      <c r="X750" s="61" t="str">
        <f aca="false">IF(OR($W750="N/A",$R750="",$S750=""),"N/A",IF($W750&gt;=4,"Not Significant",IF($W750&gt;=2,"Semi-Significant","Significant")))</f>
        <v>N/A</v>
      </c>
      <c r="Z750" s="1" t="str">
        <f aca="false">IF($D750="Z540.1 w/data",0,"")</f>
        <v/>
      </c>
      <c r="AA750" s="1" t="e">
        <f aca="false">$Y750+$Q750+$Z750</f>
        <v>#VALUE!</v>
      </c>
      <c r="AB750" s="1" t="n">
        <f aca="false">$N750+$Q750</f>
        <v>0</v>
      </c>
      <c r="AC750" s="1" t="str">
        <f aca="false">IF($Y750="","",IF(AND($AA750&gt;=$R750,$AA750&lt;=$S750),"Pass","Fail"))</f>
        <v/>
      </c>
      <c r="AD750" s="1" t="str">
        <f aca="false">IF($Y750="","",IF($AA750&gt;$R750,"Pass","Fail"))</f>
        <v/>
      </c>
      <c r="AE750" s="1" t="str">
        <f aca="false">IF($Y750="","",IF($AA750&gt;=$R750,"Pass","Fail"))</f>
        <v/>
      </c>
      <c r="AF750" s="1" t="str">
        <f aca="false">IF($Y750="","",IF($AA750&lt;=$S750,"Pass","Fail"))</f>
        <v/>
      </c>
      <c r="AG750" s="1" t="str">
        <f aca="false">IF($Y750="","",IF($AA750&lt;$S750,"Pass","Fail"))</f>
        <v/>
      </c>
      <c r="AH750" s="23" t="str">
        <f aca="true">INDIRECT(CHOOSE(MATCH($T750,{"±","&gt;","≥","≤","&lt;"},0), "AC", "AD", "AE", "AF", "AG") &amp; ROW())</f>
        <v/>
      </c>
      <c r="AI750" s="56" t="str">
        <f aca="false">IF($X750="Not Significant","No Further Action Required",
IF($AH750="","",
IF(AND($AH750="Pass",$L750="0 - Passed "),"Analysis performed; no further action required.",
IF(AND($AH750="Fail",$L750="1 - Failed "),"Analysis performed; no further action required.",
IF(AND($AH750="Pass",$L750="2 - Limited In Use "),"Analysis performed; no further action required.",
IF(AND($AH750="Fail",$L750="3 - Adjusted "),"Analysis performed; no further action required.",
"Unit fails analysis; TSM determination required."))))))</f>
        <v/>
      </c>
      <c r="AJ750" s="58"/>
    </row>
    <row r="751" customFormat="false" ht="15" hidden="false" customHeight="false" outlineLevel="0" collapsed="false">
      <c r="A751" s="56"/>
      <c r="E751" s="57" t="str">
        <f aca="false">IF(AND($F751="",$G751=""),"",IF($G751="",$F751,HYPERLINK($G751,$F751)))</f>
        <v/>
      </c>
      <c r="H751" s="1" t="str">
        <f aca="false">IF($I751="","None Attached",IF(LEFT($I751,5)="https",HYPERLINK($I751,"Datasheet"),HYPERLINK(_xlfn.CONCAT("https://",$I751),"Datasheet")))</f>
        <v>None Attached</v>
      </c>
      <c r="M751" s="56"/>
      <c r="P751" s="58"/>
      <c r="Q751" s="1" t="n">
        <f aca="false">$M751-$N751</f>
        <v>0</v>
      </c>
      <c r="R751" s="56"/>
      <c r="T751" s="59" t="s">
        <v>15</v>
      </c>
      <c r="U751" s="1" t="n">
        <f aca="false">$S751-$R751</f>
        <v>0</v>
      </c>
      <c r="V751" s="1" t="n">
        <f aca="false">IF($T751="±",$Q751*2,$Q751)</f>
        <v>0</v>
      </c>
      <c r="W751" s="60" t="str">
        <f aca="false">IFERROR($U751/ABS($V751),"N/A")</f>
        <v>N/A</v>
      </c>
      <c r="X751" s="61" t="str">
        <f aca="false">IF(OR($W751="N/A",$R751="",$S751=""),"N/A",IF($W751&gt;=4,"Not Significant",IF($W751&gt;=2,"Semi-Significant","Significant")))</f>
        <v>N/A</v>
      </c>
      <c r="Z751" s="1" t="str">
        <f aca="false">IF($D751="Z540.1 w/data",0,"")</f>
        <v/>
      </c>
      <c r="AA751" s="1" t="e">
        <f aca="false">$Y751+$Q751+$Z751</f>
        <v>#VALUE!</v>
      </c>
      <c r="AB751" s="1" t="n">
        <f aca="false">$N751+$Q751</f>
        <v>0</v>
      </c>
      <c r="AC751" s="1" t="str">
        <f aca="false">IF($Y751="","",IF(AND($AA751&gt;=$R751,$AA751&lt;=$S751),"Pass","Fail"))</f>
        <v/>
      </c>
      <c r="AD751" s="1" t="str">
        <f aca="false">IF($Y751="","",IF($AA751&gt;$R751,"Pass","Fail"))</f>
        <v/>
      </c>
      <c r="AE751" s="1" t="str">
        <f aca="false">IF($Y751="","",IF($AA751&gt;=$R751,"Pass","Fail"))</f>
        <v/>
      </c>
      <c r="AF751" s="1" t="str">
        <f aca="false">IF($Y751="","",IF($AA751&lt;=$S751,"Pass","Fail"))</f>
        <v/>
      </c>
      <c r="AG751" s="1" t="str">
        <f aca="false">IF($Y751="","",IF($AA751&lt;$S751,"Pass","Fail"))</f>
        <v/>
      </c>
      <c r="AH751" s="23" t="str">
        <f aca="true">INDIRECT(CHOOSE(MATCH($T751,{"±","&gt;","≥","≤","&lt;"},0), "AC", "AD", "AE", "AF", "AG") &amp; ROW())</f>
        <v/>
      </c>
      <c r="AI751" s="56" t="str">
        <f aca="false">IF($X751="Not Significant","No Further Action Required",
IF($AH751="","",
IF(AND($AH751="Pass",$L751="0 - Passed "),"Analysis performed; no further action required.",
IF(AND($AH751="Fail",$L751="1 - Failed "),"Analysis performed; no further action required.",
IF(AND($AH751="Pass",$L751="2 - Limited In Use "),"Analysis performed; no further action required.",
IF(AND($AH751="Fail",$L751="3 - Adjusted "),"Analysis performed; no further action required.",
"Unit fails analysis; TSM determination required."))))))</f>
        <v/>
      </c>
      <c r="AJ751" s="58"/>
    </row>
    <row r="752" customFormat="false" ht="15" hidden="false" customHeight="false" outlineLevel="0" collapsed="false">
      <c r="A752" s="56"/>
      <c r="E752" s="57" t="str">
        <f aca="false">IF(AND($F752="",$G752=""),"",IF($G752="",$F752,HYPERLINK($G752,$F752)))</f>
        <v/>
      </c>
      <c r="H752" s="1" t="str">
        <f aca="false">IF($I752="","None Attached",IF(LEFT($I752,5)="https",HYPERLINK($I752,"Datasheet"),HYPERLINK(_xlfn.CONCAT("https://",$I752),"Datasheet")))</f>
        <v>None Attached</v>
      </c>
      <c r="M752" s="56"/>
      <c r="P752" s="58"/>
      <c r="Q752" s="1" t="n">
        <f aca="false">$M752-$N752</f>
        <v>0</v>
      </c>
      <c r="R752" s="56"/>
      <c r="T752" s="59" t="s">
        <v>15</v>
      </c>
      <c r="U752" s="1" t="n">
        <f aca="false">$S752-$R752</f>
        <v>0</v>
      </c>
      <c r="V752" s="1" t="n">
        <f aca="false">IF($T752="±",$Q752*2,$Q752)</f>
        <v>0</v>
      </c>
      <c r="W752" s="60" t="str">
        <f aca="false">IFERROR($U752/ABS($V752),"N/A")</f>
        <v>N/A</v>
      </c>
      <c r="X752" s="61" t="str">
        <f aca="false">IF(OR($W752="N/A",$R752="",$S752=""),"N/A",IF($W752&gt;=4,"Not Significant",IF($W752&gt;=2,"Semi-Significant","Significant")))</f>
        <v>N/A</v>
      </c>
      <c r="Z752" s="1" t="str">
        <f aca="false">IF($D752="Z540.1 w/data",0,"")</f>
        <v/>
      </c>
      <c r="AA752" s="1" t="e">
        <f aca="false">$Y752+$Q752+$Z752</f>
        <v>#VALUE!</v>
      </c>
      <c r="AB752" s="1" t="n">
        <f aca="false">$N752+$Q752</f>
        <v>0</v>
      </c>
      <c r="AC752" s="1" t="str">
        <f aca="false">IF($Y752="","",IF(AND($AA752&gt;=$R752,$AA752&lt;=$S752),"Pass","Fail"))</f>
        <v/>
      </c>
      <c r="AD752" s="1" t="str">
        <f aca="false">IF($Y752="","",IF($AA752&gt;$R752,"Pass","Fail"))</f>
        <v/>
      </c>
      <c r="AE752" s="1" t="str">
        <f aca="false">IF($Y752="","",IF($AA752&gt;=$R752,"Pass","Fail"))</f>
        <v/>
      </c>
      <c r="AF752" s="1" t="str">
        <f aca="false">IF($Y752="","",IF($AA752&lt;=$S752,"Pass","Fail"))</f>
        <v/>
      </c>
      <c r="AG752" s="1" t="str">
        <f aca="false">IF($Y752="","",IF($AA752&lt;$S752,"Pass","Fail"))</f>
        <v/>
      </c>
      <c r="AH752" s="23" t="str">
        <f aca="true">INDIRECT(CHOOSE(MATCH($T752,{"±","&gt;","≥","≤","&lt;"},0), "AC", "AD", "AE", "AF", "AG") &amp; ROW())</f>
        <v/>
      </c>
      <c r="AI752" s="56" t="str">
        <f aca="false">IF($X752="Not Significant","No Further Action Required",
IF($AH752="","",
IF(AND($AH752="Pass",$L752="0 - Passed "),"Analysis performed; no further action required.",
IF(AND($AH752="Fail",$L752="1 - Failed "),"Analysis performed; no further action required.",
IF(AND($AH752="Pass",$L752="2 - Limited In Use "),"Analysis performed; no further action required.",
IF(AND($AH752="Fail",$L752="3 - Adjusted "),"Analysis performed; no further action required.",
"Unit fails analysis; TSM determination required."))))))</f>
        <v/>
      </c>
      <c r="AJ752" s="58"/>
    </row>
    <row r="753" customFormat="false" ht="15" hidden="false" customHeight="false" outlineLevel="0" collapsed="false">
      <c r="A753" s="56"/>
      <c r="E753" s="57" t="str">
        <f aca="false">IF(AND($F753="",$G753=""),"",IF($G753="",$F753,HYPERLINK($G753,$F753)))</f>
        <v/>
      </c>
      <c r="H753" s="1" t="str">
        <f aca="false">IF($I753="","None Attached",IF(LEFT($I753,5)="https",HYPERLINK($I753,"Datasheet"),HYPERLINK(_xlfn.CONCAT("https://",$I753),"Datasheet")))</f>
        <v>None Attached</v>
      </c>
      <c r="M753" s="56"/>
      <c r="P753" s="58"/>
      <c r="Q753" s="1" t="n">
        <f aca="false">$M753-$N753</f>
        <v>0</v>
      </c>
      <c r="R753" s="56"/>
      <c r="T753" s="59" t="s">
        <v>15</v>
      </c>
      <c r="U753" s="1" t="n">
        <f aca="false">$S753-$R753</f>
        <v>0</v>
      </c>
      <c r="V753" s="1" t="n">
        <f aca="false">IF($T753="±",$Q753*2,$Q753)</f>
        <v>0</v>
      </c>
      <c r="W753" s="60" t="str">
        <f aca="false">IFERROR($U753/ABS($V753),"N/A")</f>
        <v>N/A</v>
      </c>
      <c r="X753" s="61" t="str">
        <f aca="false">IF(OR($W753="N/A",$R753="",$S753=""),"N/A",IF($W753&gt;=4,"Not Significant",IF($W753&gt;=2,"Semi-Significant","Significant")))</f>
        <v>N/A</v>
      </c>
      <c r="Z753" s="1" t="str">
        <f aca="false">IF($D753="Z540.1 w/data",0,"")</f>
        <v/>
      </c>
      <c r="AA753" s="1" t="e">
        <f aca="false">$Y753+$Q753+$Z753</f>
        <v>#VALUE!</v>
      </c>
      <c r="AB753" s="1" t="n">
        <f aca="false">$N753+$Q753</f>
        <v>0</v>
      </c>
      <c r="AC753" s="1" t="str">
        <f aca="false">IF($Y753="","",IF(AND($AA753&gt;=$R753,$AA753&lt;=$S753),"Pass","Fail"))</f>
        <v/>
      </c>
      <c r="AD753" s="1" t="str">
        <f aca="false">IF($Y753="","",IF($AA753&gt;$R753,"Pass","Fail"))</f>
        <v/>
      </c>
      <c r="AE753" s="1" t="str">
        <f aca="false">IF($Y753="","",IF($AA753&gt;=$R753,"Pass","Fail"))</f>
        <v/>
      </c>
      <c r="AF753" s="1" t="str">
        <f aca="false">IF($Y753="","",IF($AA753&lt;=$S753,"Pass","Fail"))</f>
        <v/>
      </c>
      <c r="AG753" s="1" t="str">
        <f aca="false">IF($Y753="","",IF($AA753&lt;$S753,"Pass","Fail"))</f>
        <v/>
      </c>
      <c r="AH753" s="23" t="str">
        <f aca="true">INDIRECT(CHOOSE(MATCH($T753,{"±","&gt;","≥","≤","&lt;"},0), "AC", "AD", "AE", "AF", "AG") &amp; ROW())</f>
        <v/>
      </c>
      <c r="AI753" s="56" t="str">
        <f aca="false">IF($X753="Not Significant","No Further Action Required",
IF($AH753="","",
IF(AND($AH753="Pass",$L753="0 - Passed "),"Analysis performed; no further action required.",
IF(AND($AH753="Fail",$L753="1 - Failed "),"Analysis performed; no further action required.",
IF(AND($AH753="Pass",$L753="2 - Limited In Use "),"Analysis performed; no further action required.",
IF(AND($AH753="Fail",$L753="3 - Adjusted "),"Analysis performed; no further action required.",
"Unit fails analysis; TSM determination required."))))))</f>
        <v/>
      </c>
      <c r="AJ753" s="58"/>
    </row>
    <row r="754" customFormat="false" ht="15" hidden="false" customHeight="false" outlineLevel="0" collapsed="false">
      <c r="A754" s="56"/>
      <c r="E754" s="57" t="str">
        <f aca="false">IF(AND($F754="",$G754=""),"",IF($G754="",$F754,HYPERLINK($G754,$F754)))</f>
        <v/>
      </c>
      <c r="H754" s="1" t="str">
        <f aca="false">IF($I754="","None Attached",IF(LEFT($I754,5)="https",HYPERLINK($I754,"Datasheet"),HYPERLINK(_xlfn.CONCAT("https://",$I754),"Datasheet")))</f>
        <v>None Attached</v>
      </c>
      <c r="M754" s="56"/>
      <c r="P754" s="58"/>
      <c r="Q754" s="1" t="n">
        <f aca="false">$M754-$N754</f>
        <v>0</v>
      </c>
      <c r="R754" s="56"/>
      <c r="T754" s="59" t="s">
        <v>15</v>
      </c>
      <c r="U754" s="1" t="n">
        <f aca="false">$S754-$R754</f>
        <v>0</v>
      </c>
      <c r="V754" s="1" t="n">
        <f aca="false">IF($T754="±",$Q754*2,$Q754)</f>
        <v>0</v>
      </c>
      <c r="W754" s="60" t="str">
        <f aca="false">IFERROR($U754/ABS($V754),"N/A")</f>
        <v>N/A</v>
      </c>
      <c r="X754" s="61" t="str">
        <f aca="false">IF(OR($W754="N/A",$R754="",$S754=""),"N/A",IF($W754&gt;=4,"Not Significant",IF($W754&gt;=2,"Semi-Significant","Significant")))</f>
        <v>N/A</v>
      </c>
      <c r="Z754" s="1" t="str">
        <f aca="false">IF($D754="Z540.1 w/data",0,"")</f>
        <v/>
      </c>
      <c r="AA754" s="1" t="e">
        <f aca="false">$Y754+$Q754+$Z754</f>
        <v>#VALUE!</v>
      </c>
      <c r="AB754" s="1" t="n">
        <f aca="false">$N754+$Q754</f>
        <v>0</v>
      </c>
      <c r="AC754" s="1" t="str">
        <f aca="false">IF($Y754="","",IF(AND($AA754&gt;=$R754,$AA754&lt;=$S754),"Pass","Fail"))</f>
        <v/>
      </c>
      <c r="AD754" s="1" t="str">
        <f aca="false">IF($Y754="","",IF($AA754&gt;$R754,"Pass","Fail"))</f>
        <v/>
      </c>
      <c r="AE754" s="1" t="str">
        <f aca="false">IF($Y754="","",IF($AA754&gt;=$R754,"Pass","Fail"))</f>
        <v/>
      </c>
      <c r="AF754" s="1" t="str">
        <f aca="false">IF($Y754="","",IF($AA754&lt;=$S754,"Pass","Fail"))</f>
        <v/>
      </c>
      <c r="AG754" s="1" t="str">
        <f aca="false">IF($Y754="","",IF($AA754&lt;$S754,"Pass","Fail"))</f>
        <v/>
      </c>
      <c r="AH754" s="23" t="str">
        <f aca="true">INDIRECT(CHOOSE(MATCH($T754,{"±","&gt;","≥","≤","&lt;"},0), "AC", "AD", "AE", "AF", "AG") &amp; ROW())</f>
        <v/>
      </c>
      <c r="AI754" s="56" t="str">
        <f aca="false">IF($X754="Not Significant","No Further Action Required",
IF($AH754="","",
IF(AND($AH754="Pass",$L754="0 - Passed "),"Analysis performed; no further action required.",
IF(AND($AH754="Fail",$L754="1 - Failed "),"Analysis performed; no further action required.",
IF(AND($AH754="Pass",$L754="2 - Limited In Use "),"Analysis performed; no further action required.",
IF(AND($AH754="Fail",$L754="3 - Adjusted "),"Analysis performed; no further action required.",
"Unit fails analysis; TSM determination required."))))))</f>
        <v/>
      </c>
      <c r="AJ754" s="58"/>
    </row>
    <row r="755" customFormat="false" ht="15" hidden="false" customHeight="false" outlineLevel="0" collapsed="false">
      <c r="A755" s="56"/>
      <c r="E755" s="57" t="str">
        <f aca="false">IF(AND($F755="",$G755=""),"",IF($G755="",$F755,HYPERLINK($G755,$F755)))</f>
        <v/>
      </c>
      <c r="H755" s="1" t="str">
        <f aca="false">IF($I755="","None Attached",IF(LEFT($I755,5)="https",HYPERLINK($I755,"Datasheet"),HYPERLINK(_xlfn.CONCAT("https://",$I755),"Datasheet")))</f>
        <v>None Attached</v>
      </c>
      <c r="M755" s="56"/>
      <c r="P755" s="58"/>
      <c r="Q755" s="1" t="n">
        <f aca="false">$M755-$N755</f>
        <v>0</v>
      </c>
      <c r="R755" s="56"/>
      <c r="T755" s="59" t="s">
        <v>15</v>
      </c>
      <c r="U755" s="1" t="n">
        <f aca="false">$S755-$R755</f>
        <v>0</v>
      </c>
      <c r="V755" s="1" t="n">
        <f aca="false">IF($T755="±",$Q755*2,$Q755)</f>
        <v>0</v>
      </c>
      <c r="W755" s="60" t="str">
        <f aca="false">IFERROR($U755/ABS($V755),"N/A")</f>
        <v>N/A</v>
      </c>
      <c r="X755" s="61" t="str">
        <f aca="false">IF(OR($W755="N/A",$R755="",$S755=""),"N/A",IF($W755&gt;=4,"Not Significant",IF($W755&gt;=2,"Semi-Significant","Significant")))</f>
        <v>N/A</v>
      </c>
      <c r="Z755" s="1" t="str">
        <f aca="false">IF($D755="Z540.1 w/data",0,"")</f>
        <v/>
      </c>
      <c r="AA755" s="1" t="e">
        <f aca="false">$Y755+$Q755+$Z755</f>
        <v>#VALUE!</v>
      </c>
      <c r="AB755" s="1" t="n">
        <f aca="false">$N755+$Q755</f>
        <v>0</v>
      </c>
      <c r="AC755" s="1" t="str">
        <f aca="false">IF($Y755="","",IF(AND($AA755&gt;=$R755,$AA755&lt;=$S755),"Pass","Fail"))</f>
        <v/>
      </c>
      <c r="AD755" s="1" t="str">
        <f aca="false">IF($Y755="","",IF($AA755&gt;$R755,"Pass","Fail"))</f>
        <v/>
      </c>
      <c r="AE755" s="1" t="str">
        <f aca="false">IF($Y755="","",IF($AA755&gt;=$R755,"Pass","Fail"))</f>
        <v/>
      </c>
      <c r="AF755" s="1" t="str">
        <f aca="false">IF($Y755="","",IF($AA755&lt;=$S755,"Pass","Fail"))</f>
        <v/>
      </c>
      <c r="AG755" s="1" t="str">
        <f aca="false">IF($Y755="","",IF($AA755&lt;$S755,"Pass","Fail"))</f>
        <v/>
      </c>
      <c r="AH755" s="23" t="str">
        <f aca="true">INDIRECT(CHOOSE(MATCH($T755,{"±","&gt;","≥","≤","&lt;"},0), "AC", "AD", "AE", "AF", "AG") &amp; ROW())</f>
        <v/>
      </c>
      <c r="AI755" s="56" t="str">
        <f aca="false">IF($X755="Not Significant","No Further Action Required",
IF($AH755="","",
IF(AND($AH755="Pass",$L755="0 - Passed "),"Analysis performed; no further action required.",
IF(AND($AH755="Fail",$L755="1 - Failed "),"Analysis performed; no further action required.",
IF(AND($AH755="Pass",$L755="2 - Limited In Use "),"Analysis performed; no further action required.",
IF(AND($AH755="Fail",$L755="3 - Adjusted "),"Analysis performed; no further action required.",
"Unit fails analysis; TSM determination required."))))))</f>
        <v/>
      </c>
      <c r="AJ755" s="58"/>
    </row>
    <row r="756" customFormat="false" ht="15" hidden="false" customHeight="false" outlineLevel="0" collapsed="false">
      <c r="A756" s="56"/>
      <c r="E756" s="57" t="str">
        <f aca="false">IF(AND($F756="",$G756=""),"",IF($G756="",$F756,HYPERLINK($G756,$F756)))</f>
        <v/>
      </c>
      <c r="H756" s="1" t="str">
        <f aca="false">IF($I756="","None Attached",IF(LEFT($I756,5)="https",HYPERLINK($I756,"Datasheet"),HYPERLINK(_xlfn.CONCAT("https://",$I756),"Datasheet")))</f>
        <v>None Attached</v>
      </c>
      <c r="M756" s="56"/>
      <c r="P756" s="58"/>
      <c r="Q756" s="1" t="n">
        <f aca="false">$M756-$N756</f>
        <v>0</v>
      </c>
      <c r="R756" s="56"/>
      <c r="T756" s="59" t="s">
        <v>15</v>
      </c>
      <c r="U756" s="1" t="n">
        <f aca="false">$S756-$R756</f>
        <v>0</v>
      </c>
      <c r="V756" s="1" t="n">
        <f aca="false">IF($T756="±",$Q756*2,$Q756)</f>
        <v>0</v>
      </c>
      <c r="W756" s="60" t="str">
        <f aca="false">IFERROR($U756/ABS($V756),"N/A")</f>
        <v>N/A</v>
      </c>
      <c r="X756" s="61" t="str">
        <f aca="false">IF(OR($W756="N/A",$R756="",$S756=""),"N/A",IF($W756&gt;=4,"Not Significant",IF($W756&gt;=2,"Semi-Significant","Significant")))</f>
        <v>N/A</v>
      </c>
      <c r="Z756" s="1" t="str">
        <f aca="false">IF($D756="Z540.1 w/data",0,"")</f>
        <v/>
      </c>
      <c r="AA756" s="1" t="e">
        <f aca="false">$Y756+$Q756+$Z756</f>
        <v>#VALUE!</v>
      </c>
      <c r="AB756" s="1" t="n">
        <f aca="false">$N756+$Q756</f>
        <v>0</v>
      </c>
      <c r="AC756" s="1" t="str">
        <f aca="false">IF($Y756="","",IF(AND($AA756&gt;=$R756,$AA756&lt;=$S756),"Pass","Fail"))</f>
        <v/>
      </c>
      <c r="AD756" s="1" t="str">
        <f aca="false">IF($Y756="","",IF($AA756&gt;$R756,"Pass","Fail"))</f>
        <v/>
      </c>
      <c r="AE756" s="1" t="str">
        <f aca="false">IF($Y756="","",IF($AA756&gt;=$R756,"Pass","Fail"))</f>
        <v/>
      </c>
      <c r="AF756" s="1" t="str">
        <f aca="false">IF($Y756="","",IF($AA756&lt;=$S756,"Pass","Fail"))</f>
        <v/>
      </c>
      <c r="AG756" s="1" t="str">
        <f aca="false">IF($Y756="","",IF($AA756&lt;$S756,"Pass","Fail"))</f>
        <v/>
      </c>
      <c r="AH756" s="23" t="str">
        <f aca="true">INDIRECT(CHOOSE(MATCH($T756,{"±","&gt;","≥","≤","&lt;"},0), "AC", "AD", "AE", "AF", "AG") &amp; ROW())</f>
        <v/>
      </c>
      <c r="AI756" s="56" t="str">
        <f aca="false">IF($X756="Not Significant","No Further Action Required",
IF($AH756="","",
IF(AND($AH756="Pass",$L756="0 - Passed "),"Analysis performed; no further action required.",
IF(AND($AH756="Fail",$L756="1 - Failed "),"Analysis performed; no further action required.",
IF(AND($AH756="Pass",$L756="2 - Limited In Use "),"Analysis performed; no further action required.",
IF(AND($AH756="Fail",$L756="3 - Adjusted "),"Analysis performed; no further action required.",
"Unit fails analysis; TSM determination required."))))))</f>
        <v/>
      </c>
      <c r="AJ756" s="58"/>
    </row>
    <row r="757" customFormat="false" ht="15" hidden="false" customHeight="false" outlineLevel="0" collapsed="false">
      <c r="A757" s="56"/>
      <c r="E757" s="57" t="str">
        <f aca="false">IF(AND($F757="",$G757=""),"",IF($G757="",$F757,HYPERLINK($G757,$F757)))</f>
        <v/>
      </c>
      <c r="H757" s="1" t="str">
        <f aca="false">IF($I757="","None Attached",IF(LEFT($I757,5)="https",HYPERLINK($I757,"Datasheet"),HYPERLINK(_xlfn.CONCAT("https://",$I757),"Datasheet")))</f>
        <v>None Attached</v>
      </c>
      <c r="M757" s="56"/>
      <c r="P757" s="58"/>
      <c r="Q757" s="1" t="n">
        <f aca="false">$M757-$N757</f>
        <v>0</v>
      </c>
      <c r="R757" s="56"/>
      <c r="T757" s="59" t="s">
        <v>15</v>
      </c>
      <c r="U757" s="1" t="n">
        <f aca="false">$S757-$R757</f>
        <v>0</v>
      </c>
      <c r="V757" s="1" t="n">
        <f aca="false">IF($T757="±",$Q757*2,$Q757)</f>
        <v>0</v>
      </c>
      <c r="W757" s="60" t="str">
        <f aca="false">IFERROR($U757/ABS($V757),"N/A")</f>
        <v>N/A</v>
      </c>
      <c r="X757" s="61" t="str">
        <f aca="false">IF(OR($W757="N/A",$R757="",$S757=""),"N/A",IF($W757&gt;=4,"Not Significant",IF($W757&gt;=2,"Semi-Significant","Significant")))</f>
        <v>N/A</v>
      </c>
      <c r="Z757" s="1" t="str">
        <f aca="false">IF($D757="Z540.1 w/data",0,"")</f>
        <v/>
      </c>
      <c r="AA757" s="1" t="e">
        <f aca="false">$Y757+$Q757+$Z757</f>
        <v>#VALUE!</v>
      </c>
      <c r="AB757" s="1" t="n">
        <f aca="false">$N757+$Q757</f>
        <v>0</v>
      </c>
      <c r="AC757" s="1" t="str">
        <f aca="false">IF($Y757="","",IF(AND($AA757&gt;=$R757,$AA757&lt;=$S757),"Pass","Fail"))</f>
        <v/>
      </c>
      <c r="AD757" s="1" t="str">
        <f aca="false">IF($Y757="","",IF($AA757&gt;$R757,"Pass","Fail"))</f>
        <v/>
      </c>
      <c r="AE757" s="1" t="str">
        <f aca="false">IF($Y757="","",IF($AA757&gt;=$R757,"Pass","Fail"))</f>
        <v/>
      </c>
      <c r="AF757" s="1" t="str">
        <f aca="false">IF($Y757="","",IF($AA757&lt;=$S757,"Pass","Fail"))</f>
        <v/>
      </c>
      <c r="AG757" s="1" t="str">
        <f aca="false">IF($Y757="","",IF($AA757&lt;$S757,"Pass","Fail"))</f>
        <v/>
      </c>
      <c r="AH757" s="23" t="str">
        <f aca="true">INDIRECT(CHOOSE(MATCH($T757,{"±","&gt;","≥","≤","&lt;"},0), "AC", "AD", "AE", "AF", "AG") &amp; ROW())</f>
        <v/>
      </c>
      <c r="AI757" s="56" t="str">
        <f aca="false">IF($X757="Not Significant","No Further Action Required",
IF($AH757="","",
IF(AND($AH757="Pass",$L757="0 - Passed "),"Analysis performed; no further action required.",
IF(AND($AH757="Fail",$L757="1 - Failed "),"Analysis performed; no further action required.",
IF(AND($AH757="Pass",$L757="2 - Limited In Use "),"Analysis performed; no further action required.",
IF(AND($AH757="Fail",$L757="3 - Adjusted "),"Analysis performed; no further action required.",
"Unit fails analysis; TSM determination required."))))))</f>
        <v/>
      </c>
      <c r="AJ757" s="58"/>
    </row>
    <row r="758" customFormat="false" ht="15" hidden="false" customHeight="false" outlineLevel="0" collapsed="false">
      <c r="A758" s="56"/>
      <c r="E758" s="57" t="str">
        <f aca="false">IF(AND($F758="",$G758=""),"",IF($G758="",$F758,HYPERLINK($G758,$F758)))</f>
        <v/>
      </c>
      <c r="H758" s="1" t="str">
        <f aca="false">IF($I758="","None Attached",IF(LEFT($I758,5)="https",HYPERLINK($I758,"Datasheet"),HYPERLINK(_xlfn.CONCAT("https://",$I758),"Datasheet")))</f>
        <v>None Attached</v>
      </c>
      <c r="M758" s="56"/>
      <c r="P758" s="58"/>
      <c r="Q758" s="1" t="n">
        <f aca="false">$M758-$N758</f>
        <v>0</v>
      </c>
      <c r="R758" s="56"/>
      <c r="T758" s="59" t="s">
        <v>15</v>
      </c>
      <c r="U758" s="1" t="n">
        <f aca="false">$S758-$R758</f>
        <v>0</v>
      </c>
      <c r="V758" s="1" t="n">
        <f aca="false">IF($T758="±",$Q758*2,$Q758)</f>
        <v>0</v>
      </c>
      <c r="W758" s="60" t="str">
        <f aca="false">IFERROR($U758/ABS($V758),"N/A")</f>
        <v>N/A</v>
      </c>
      <c r="X758" s="61" t="str">
        <f aca="false">IF(OR($W758="N/A",$R758="",$S758=""),"N/A",IF($W758&gt;=4,"Not Significant",IF($W758&gt;=2,"Semi-Significant","Significant")))</f>
        <v>N/A</v>
      </c>
      <c r="Z758" s="1" t="str">
        <f aca="false">IF($D758="Z540.1 w/data",0,"")</f>
        <v/>
      </c>
      <c r="AA758" s="1" t="e">
        <f aca="false">$Y758+$Q758+$Z758</f>
        <v>#VALUE!</v>
      </c>
      <c r="AB758" s="1" t="n">
        <f aca="false">$N758+$Q758</f>
        <v>0</v>
      </c>
      <c r="AC758" s="1" t="str">
        <f aca="false">IF($Y758="","",IF(AND($AA758&gt;=$R758,$AA758&lt;=$S758),"Pass","Fail"))</f>
        <v/>
      </c>
      <c r="AD758" s="1" t="str">
        <f aca="false">IF($Y758="","",IF($AA758&gt;$R758,"Pass","Fail"))</f>
        <v/>
      </c>
      <c r="AE758" s="1" t="str">
        <f aca="false">IF($Y758="","",IF($AA758&gt;=$R758,"Pass","Fail"))</f>
        <v/>
      </c>
      <c r="AF758" s="1" t="str">
        <f aca="false">IF($Y758="","",IF($AA758&lt;=$S758,"Pass","Fail"))</f>
        <v/>
      </c>
      <c r="AG758" s="1" t="str">
        <f aca="false">IF($Y758="","",IF($AA758&lt;$S758,"Pass","Fail"))</f>
        <v/>
      </c>
      <c r="AH758" s="23" t="str">
        <f aca="true">INDIRECT(CHOOSE(MATCH($T758,{"±","&gt;","≥","≤","&lt;"},0), "AC", "AD", "AE", "AF", "AG") &amp; ROW())</f>
        <v/>
      </c>
      <c r="AI758" s="56" t="str">
        <f aca="false">IF($X758="Not Significant","No Further Action Required",
IF($AH758="","",
IF(AND($AH758="Pass",$L758="0 - Passed "),"Analysis performed; no further action required.",
IF(AND($AH758="Fail",$L758="1 - Failed "),"Analysis performed; no further action required.",
IF(AND($AH758="Pass",$L758="2 - Limited In Use "),"Analysis performed; no further action required.",
IF(AND($AH758="Fail",$L758="3 - Adjusted "),"Analysis performed; no further action required.",
"Unit fails analysis; TSM determination required."))))))</f>
        <v/>
      </c>
      <c r="AJ758" s="58"/>
    </row>
    <row r="759" customFormat="false" ht="15" hidden="false" customHeight="false" outlineLevel="0" collapsed="false">
      <c r="A759" s="56"/>
      <c r="E759" s="57" t="str">
        <f aca="false">IF(AND($F759="",$G759=""),"",IF($G759="",$F759,HYPERLINK($G759,$F759)))</f>
        <v/>
      </c>
      <c r="H759" s="1" t="str">
        <f aca="false">IF($I759="","None Attached",IF(LEFT($I759,5)="https",HYPERLINK($I759,"Datasheet"),HYPERLINK(_xlfn.CONCAT("https://",$I759),"Datasheet")))</f>
        <v>None Attached</v>
      </c>
      <c r="M759" s="56"/>
      <c r="P759" s="58"/>
      <c r="Q759" s="1" t="n">
        <f aca="false">$M759-$N759</f>
        <v>0</v>
      </c>
      <c r="R759" s="56"/>
      <c r="T759" s="59" t="s">
        <v>15</v>
      </c>
      <c r="U759" s="1" t="n">
        <f aca="false">$S759-$R759</f>
        <v>0</v>
      </c>
      <c r="V759" s="1" t="n">
        <f aca="false">IF($T759="±",$Q759*2,$Q759)</f>
        <v>0</v>
      </c>
      <c r="W759" s="60" t="str">
        <f aca="false">IFERROR($U759/ABS($V759),"N/A")</f>
        <v>N/A</v>
      </c>
      <c r="X759" s="61" t="str">
        <f aca="false">IF(OR($W759="N/A",$R759="",$S759=""),"N/A",IF($W759&gt;=4,"Not Significant",IF($W759&gt;=2,"Semi-Significant","Significant")))</f>
        <v>N/A</v>
      </c>
      <c r="Z759" s="1" t="str">
        <f aca="false">IF($D759="Z540.1 w/data",0,"")</f>
        <v/>
      </c>
      <c r="AA759" s="1" t="e">
        <f aca="false">$Y759+$Q759+$Z759</f>
        <v>#VALUE!</v>
      </c>
      <c r="AB759" s="1" t="n">
        <f aca="false">$N759+$Q759</f>
        <v>0</v>
      </c>
      <c r="AC759" s="1" t="str">
        <f aca="false">IF($Y759="","",IF(AND($AA759&gt;=$R759,$AA759&lt;=$S759),"Pass","Fail"))</f>
        <v/>
      </c>
      <c r="AD759" s="1" t="str">
        <f aca="false">IF($Y759="","",IF($AA759&gt;$R759,"Pass","Fail"))</f>
        <v/>
      </c>
      <c r="AE759" s="1" t="str">
        <f aca="false">IF($Y759="","",IF($AA759&gt;=$R759,"Pass","Fail"))</f>
        <v/>
      </c>
      <c r="AF759" s="1" t="str">
        <f aca="false">IF($Y759="","",IF($AA759&lt;=$S759,"Pass","Fail"))</f>
        <v/>
      </c>
      <c r="AG759" s="1" t="str">
        <f aca="false">IF($Y759="","",IF($AA759&lt;$S759,"Pass","Fail"))</f>
        <v/>
      </c>
      <c r="AH759" s="23" t="str">
        <f aca="true">INDIRECT(CHOOSE(MATCH($T759,{"±","&gt;","≥","≤","&lt;"},0), "AC", "AD", "AE", "AF", "AG") &amp; ROW())</f>
        <v/>
      </c>
      <c r="AI759" s="56" t="str">
        <f aca="false">IF($X759="Not Significant","No Further Action Required",
IF($AH759="","",
IF(AND($AH759="Pass",$L759="0 - Passed "),"Analysis performed; no further action required.",
IF(AND($AH759="Fail",$L759="1 - Failed "),"Analysis performed; no further action required.",
IF(AND($AH759="Pass",$L759="2 - Limited In Use "),"Analysis performed; no further action required.",
IF(AND($AH759="Fail",$L759="3 - Adjusted "),"Analysis performed; no further action required.",
"Unit fails analysis; TSM determination required."))))))</f>
        <v/>
      </c>
      <c r="AJ759" s="58"/>
    </row>
    <row r="760" customFormat="false" ht="15" hidden="false" customHeight="false" outlineLevel="0" collapsed="false">
      <c r="A760" s="56"/>
      <c r="E760" s="57" t="str">
        <f aca="false">IF(AND($F760="",$G760=""),"",IF($G760="",$F760,HYPERLINK($G760,$F760)))</f>
        <v/>
      </c>
      <c r="H760" s="1" t="str">
        <f aca="false">IF($I760="","None Attached",IF(LEFT($I760,5)="https",HYPERLINK($I760,"Datasheet"),HYPERLINK(_xlfn.CONCAT("https://",$I760),"Datasheet")))</f>
        <v>None Attached</v>
      </c>
      <c r="M760" s="56"/>
      <c r="P760" s="58"/>
      <c r="Q760" s="1" t="n">
        <f aca="false">$M760-$N760</f>
        <v>0</v>
      </c>
      <c r="R760" s="56"/>
      <c r="T760" s="59" t="s">
        <v>15</v>
      </c>
      <c r="U760" s="1" t="n">
        <f aca="false">$S760-$R760</f>
        <v>0</v>
      </c>
      <c r="V760" s="1" t="n">
        <f aca="false">IF($T760="±",$Q760*2,$Q760)</f>
        <v>0</v>
      </c>
      <c r="W760" s="60" t="str">
        <f aca="false">IFERROR($U760/ABS($V760),"N/A")</f>
        <v>N/A</v>
      </c>
      <c r="X760" s="61" t="str">
        <f aca="false">IF(OR($W760="N/A",$R760="",$S760=""),"N/A",IF($W760&gt;=4,"Not Significant",IF($W760&gt;=2,"Semi-Significant","Significant")))</f>
        <v>N/A</v>
      </c>
      <c r="Z760" s="1" t="str">
        <f aca="false">IF($D760="Z540.1 w/data",0,"")</f>
        <v/>
      </c>
      <c r="AA760" s="1" t="e">
        <f aca="false">$Y760+$Q760+$Z760</f>
        <v>#VALUE!</v>
      </c>
      <c r="AB760" s="1" t="n">
        <f aca="false">$N760+$Q760</f>
        <v>0</v>
      </c>
      <c r="AC760" s="1" t="str">
        <f aca="false">IF($Y760="","",IF(AND($AA760&gt;=$R760,$AA760&lt;=$S760),"Pass","Fail"))</f>
        <v/>
      </c>
      <c r="AD760" s="1" t="str">
        <f aca="false">IF($Y760="","",IF($AA760&gt;$R760,"Pass","Fail"))</f>
        <v/>
      </c>
      <c r="AE760" s="1" t="str">
        <f aca="false">IF($Y760="","",IF($AA760&gt;=$R760,"Pass","Fail"))</f>
        <v/>
      </c>
      <c r="AF760" s="1" t="str">
        <f aca="false">IF($Y760="","",IF($AA760&lt;=$S760,"Pass","Fail"))</f>
        <v/>
      </c>
      <c r="AG760" s="1" t="str">
        <f aca="false">IF($Y760="","",IF($AA760&lt;$S760,"Pass","Fail"))</f>
        <v/>
      </c>
      <c r="AH760" s="23" t="str">
        <f aca="true">INDIRECT(CHOOSE(MATCH($T760,{"±","&gt;","≥","≤","&lt;"},0), "AC", "AD", "AE", "AF", "AG") &amp; ROW())</f>
        <v/>
      </c>
      <c r="AI760" s="56" t="str">
        <f aca="false">IF($X760="Not Significant","No Further Action Required",
IF($AH760="","",
IF(AND($AH760="Pass",$L760="0 - Passed "),"Analysis performed; no further action required.",
IF(AND($AH760="Fail",$L760="1 - Failed "),"Analysis performed; no further action required.",
IF(AND($AH760="Pass",$L760="2 - Limited In Use "),"Analysis performed; no further action required.",
IF(AND($AH760="Fail",$L760="3 - Adjusted "),"Analysis performed; no further action required.",
"Unit fails analysis; TSM determination required."))))))</f>
        <v/>
      </c>
      <c r="AJ760" s="58"/>
    </row>
    <row r="761" customFormat="false" ht="15" hidden="false" customHeight="false" outlineLevel="0" collapsed="false">
      <c r="A761" s="56"/>
      <c r="E761" s="57" t="str">
        <f aca="false">IF(AND($F761="",$G761=""),"",IF($G761="",$F761,HYPERLINK($G761,$F761)))</f>
        <v/>
      </c>
      <c r="H761" s="1" t="str">
        <f aca="false">IF($I761="","None Attached",IF(LEFT($I761,5)="https",HYPERLINK($I761,"Datasheet"),HYPERLINK(_xlfn.CONCAT("https://",$I761),"Datasheet")))</f>
        <v>None Attached</v>
      </c>
      <c r="M761" s="56"/>
      <c r="P761" s="58"/>
      <c r="Q761" s="1" t="n">
        <f aca="false">$M761-$N761</f>
        <v>0</v>
      </c>
      <c r="R761" s="56"/>
      <c r="T761" s="59" t="s">
        <v>15</v>
      </c>
      <c r="U761" s="1" t="n">
        <f aca="false">$S761-$R761</f>
        <v>0</v>
      </c>
      <c r="V761" s="1" t="n">
        <f aca="false">IF($T761="±",$Q761*2,$Q761)</f>
        <v>0</v>
      </c>
      <c r="W761" s="60" t="str">
        <f aca="false">IFERROR($U761/ABS($V761),"N/A")</f>
        <v>N/A</v>
      </c>
      <c r="X761" s="61" t="str">
        <f aca="false">IF(OR($W761="N/A",$R761="",$S761=""),"N/A",IF($W761&gt;=4,"Not Significant",IF($W761&gt;=2,"Semi-Significant","Significant")))</f>
        <v>N/A</v>
      </c>
      <c r="Z761" s="1" t="str">
        <f aca="false">IF($D761="Z540.1 w/data",0,"")</f>
        <v/>
      </c>
      <c r="AA761" s="1" t="e">
        <f aca="false">$Y761+$Q761+$Z761</f>
        <v>#VALUE!</v>
      </c>
      <c r="AB761" s="1" t="n">
        <f aca="false">$N761+$Q761</f>
        <v>0</v>
      </c>
      <c r="AC761" s="1" t="str">
        <f aca="false">IF($Y761="","",IF(AND($AA761&gt;=$R761,$AA761&lt;=$S761),"Pass","Fail"))</f>
        <v/>
      </c>
      <c r="AD761" s="1" t="str">
        <f aca="false">IF($Y761="","",IF($AA761&gt;$R761,"Pass","Fail"))</f>
        <v/>
      </c>
      <c r="AE761" s="1" t="str">
        <f aca="false">IF($Y761="","",IF($AA761&gt;=$R761,"Pass","Fail"))</f>
        <v/>
      </c>
      <c r="AF761" s="1" t="str">
        <f aca="false">IF($Y761="","",IF($AA761&lt;=$S761,"Pass","Fail"))</f>
        <v/>
      </c>
      <c r="AG761" s="1" t="str">
        <f aca="false">IF($Y761="","",IF($AA761&lt;$S761,"Pass","Fail"))</f>
        <v/>
      </c>
      <c r="AH761" s="23" t="str">
        <f aca="true">INDIRECT(CHOOSE(MATCH($T761,{"±","&gt;","≥","≤","&lt;"},0), "AC", "AD", "AE", "AF", "AG") &amp; ROW())</f>
        <v/>
      </c>
      <c r="AI761" s="56" t="str">
        <f aca="false">IF($X761="Not Significant","No Further Action Required",
IF($AH761="","",
IF(AND($AH761="Pass",$L761="0 - Passed "),"Analysis performed; no further action required.",
IF(AND($AH761="Fail",$L761="1 - Failed "),"Analysis performed; no further action required.",
IF(AND($AH761="Pass",$L761="2 - Limited In Use "),"Analysis performed; no further action required.",
IF(AND($AH761="Fail",$L761="3 - Adjusted "),"Analysis performed; no further action required.",
"Unit fails analysis; TSM determination required."))))))</f>
        <v/>
      </c>
      <c r="AJ761" s="58"/>
    </row>
    <row r="762" customFormat="false" ht="15" hidden="false" customHeight="false" outlineLevel="0" collapsed="false">
      <c r="A762" s="56"/>
      <c r="E762" s="57" t="str">
        <f aca="false">IF(AND($F762="",$G762=""),"",IF($G762="",$F762,HYPERLINK($G762,$F762)))</f>
        <v/>
      </c>
      <c r="H762" s="1" t="str">
        <f aca="false">IF($I762="","None Attached",IF(LEFT($I762,5)="https",HYPERLINK($I762,"Datasheet"),HYPERLINK(_xlfn.CONCAT("https://",$I762),"Datasheet")))</f>
        <v>None Attached</v>
      </c>
      <c r="M762" s="56"/>
      <c r="P762" s="58"/>
      <c r="Q762" s="1" t="n">
        <f aca="false">$M762-$N762</f>
        <v>0</v>
      </c>
      <c r="R762" s="56"/>
      <c r="T762" s="59" t="s">
        <v>15</v>
      </c>
      <c r="U762" s="1" t="n">
        <f aca="false">$S762-$R762</f>
        <v>0</v>
      </c>
      <c r="V762" s="1" t="n">
        <f aca="false">IF($T762="±",$Q762*2,$Q762)</f>
        <v>0</v>
      </c>
      <c r="W762" s="60" t="str">
        <f aca="false">IFERROR($U762/ABS($V762),"N/A")</f>
        <v>N/A</v>
      </c>
      <c r="X762" s="61" t="str">
        <f aca="false">IF(OR($W762="N/A",$R762="",$S762=""),"N/A",IF($W762&gt;=4,"Not Significant",IF($W762&gt;=2,"Semi-Significant","Significant")))</f>
        <v>N/A</v>
      </c>
      <c r="Z762" s="1" t="str">
        <f aca="false">IF($D762="Z540.1 w/data",0,"")</f>
        <v/>
      </c>
      <c r="AA762" s="1" t="e">
        <f aca="false">$Y762+$Q762+$Z762</f>
        <v>#VALUE!</v>
      </c>
      <c r="AB762" s="1" t="n">
        <f aca="false">$N762+$Q762</f>
        <v>0</v>
      </c>
      <c r="AC762" s="1" t="str">
        <f aca="false">IF($Y762="","",IF(AND($AA762&gt;=$R762,$AA762&lt;=$S762),"Pass","Fail"))</f>
        <v/>
      </c>
      <c r="AD762" s="1" t="str">
        <f aca="false">IF($Y762="","",IF($AA762&gt;$R762,"Pass","Fail"))</f>
        <v/>
      </c>
      <c r="AE762" s="1" t="str">
        <f aca="false">IF($Y762="","",IF($AA762&gt;=$R762,"Pass","Fail"))</f>
        <v/>
      </c>
      <c r="AF762" s="1" t="str">
        <f aca="false">IF($Y762="","",IF($AA762&lt;=$S762,"Pass","Fail"))</f>
        <v/>
      </c>
      <c r="AG762" s="1" t="str">
        <f aca="false">IF($Y762="","",IF($AA762&lt;$S762,"Pass","Fail"))</f>
        <v/>
      </c>
      <c r="AH762" s="23" t="str">
        <f aca="true">INDIRECT(CHOOSE(MATCH($T762,{"±","&gt;","≥","≤","&lt;"},0), "AC", "AD", "AE", "AF", "AG") &amp; ROW())</f>
        <v/>
      </c>
      <c r="AI762" s="56" t="str">
        <f aca="false">IF($X762="Not Significant","No Further Action Required",
IF($AH762="","",
IF(AND($AH762="Pass",$L762="0 - Passed "),"Analysis performed; no further action required.",
IF(AND($AH762="Fail",$L762="1 - Failed "),"Analysis performed; no further action required.",
IF(AND($AH762="Pass",$L762="2 - Limited In Use "),"Analysis performed; no further action required.",
IF(AND($AH762="Fail",$L762="3 - Adjusted "),"Analysis performed; no further action required.",
"Unit fails analysis; TSM determination required."))))))</f>
        <v/>
      </c>
      <c r="AJ762" s="58"/>
    </row>
    <row r="763" customFormat="false" ht="15" hidden="false" customHeight="false" outlineLevel="0" collapsed="false">
      <c r="A763" s="56"/>
      <c r="E763" s="57" t="str">
        <f aca="false">IF(AND($F763="",$G763=""),"",IF($G763="",$F763,HYPERLINK($G763,$F763)))</f>
        <v/>
      </c>
      <c r="H763" s="1" t="str">
        <f aca="false">IF($I763="","None Attached",IF(LEFT($I763,5)="https",HYPERLINK($I763,"Datasheet"),HYPERLINK(_xlfn.CONCAT("https://",$I763),"Datasheet")))</f>
        <v>None Attached</v>
      </c>
      <c r="M763" s="56"/>
      <c r="P763" s="58"/>
      <c r="Q763" s="1" t="n">
        <f aca="false">$M763-$N763</f>
        <v>0</v>
      </c>
      <c r="R763" s="56"/>
      <c r="T763" s="59" t="s">
        <v>15</v>
      </c>
      <c r="U763" s="1" t="n">
        <f aca="false">$S763-$R763</f>
        <v>0</v>
      </c>
      <c r="V763" s="1" t="n">
        <f aca="false">IF($T763="±",$Q763*2,$Q763)</f>
        <v>0</v>
      </c>
      <c r="W763" s="60" t="str">
        <f aca="false">IFERROR($U763/ABS($V763),"N/A")</f>
        <v>N/A</v>
      </c>
      <c r="X763" s="61" t="str">
        <f aca="false">IF(OR($W763="N/A",$R763="",$S763=""),"N/A",IF($W763&gt;=4,"Not Significant",IF($W763&gt;=2,"Semi-Significant","Significant")))</f>
        <v>N/A</v>
      </c>
      <c r="Z763" s="1" t="str">
        <f aca="false">IF($D763="Z540.1 w/data",0,"")</f>
        <v/>
      </c>
      <c r="AA763" s="1" t="e">
        <f aca="false">$Y763+$Q763+$Z763</f>
        <v>#VALUE!</v>
      </c>
      <c r="AB763" s="1" t="n">
        <f aca="false">$N763+$Q763</f>
        <v>0</v>
      </c>
      <c r="AC763" s="1" t="str">
        <f aca="false">IF($Y763="","",IF(AND($AA763&gt;=$R763,$AA763&lt;=$S763),"Pass","Fail"))</f>
        <v/>
      </c>
      <c r="AD763" s="1" t="str">
        <f aca="false">IF($Y763="","",IF($AA763&gt;$R763,"Pass","Fail"))</f>
        <v/>
      </c>
      <c r="AE763" s="1" t="str">
        <f aca="false">IF($Y763="","",IF($AA763&gt;=$R763,"Pass","Fail"))</f>
        <v/>
      </c>
      <c r="AF763" s="1" t="str">
        <f aca="false">IF($Y763="","",IF($AA763&lt;=$S763,"Pass","Fail"))</f>
        <v/>
      </c>
      <c r="AG763" s="1" t="str">
        <f aca="false">IF($Y763="","",IF($AA763&lt;$S763,"Pass","Fail"))</f>
        <v/>
      </c>
      <c r="AH763" s="23" t="str">
        <f aca="true">INDIRECT(CHOOSE(MATCH($T763,{"±","&gt;","≥","≤","&lt;"},0), "AC", "AD", "AE", "AF", "AG") &amp; ROW())</f>
        <v/>
      </c>
      <c r="AI763" s="56" t="str">
        <f aca="false">IF($X763="Not Significant","No Further Action Required",
IF($AH763="","",
IF(AND($AH763="Pass",$L763="0 - Passed "),"Analysis performed; no further action required.",
IF(AND($AH763="Fail",$L763="1 - Failed "),"Analysis performed; no further action required.",
IF(AND($AH763="Pass",$L763="2 - Limited In Use "),"Analysis performed; no further action required.",
IF(AND($AH763="Fail",$L763="3 - Adjusted "),"Analysis performed; no further action required.",
"Unit fails analysis; TSM determination required."))))))</f>
        <v/>
      </c>
      <c r="AJ763" s="58"/>
    </row>
    <row r="764" customFormat="false" ht="15" hidden="false" customHeight="false" outlineLevel="0" collapsed="false">
      <c r="A764" s="56"/>
      <c r="E764" s="57" t="str">
        <f aca="false">IF(AND($F764="",$G764=""),"",IF($G764="",$F764,HYPERLINK($G764,$F764)))</f>
        <v/>
      </c>
      <c r="H764" s="1" t="str">
        <f aca="false">IF($I764="","None Attached",IF(LEFT($I764,5)="https",HYPERLINK($I764,"Datasheet"),HYPERLINK(_xlfn.CONCAT("https://",$I764),"Datasheet")))</f>
        <v>None Attached</v>
      </c>
      <c r="M764" s="56"/>
      <c r="P764" s="58"/>
      <c r="Q764" s="1" t="n">
        <f aca="false">$M764-$N764</f>
        <v>0</v>
      </c>
      <c r="R764" s="56"/>
      <c r="T764" s="59" t="s">
        <v>15</v>
      </c>
      <c r="U764" s="1" t="n">
        <f aca="false">$S764-$R764</f>
        <v>0</v>
      </c>
      <c r="V764" s="1" t="n">
        <f aca="false">IF($T764="±",$Q764*2,$Q764)</f>
        <v>0</v>
      </c>
      <c r="W764" s="60" t="str">
        <f aca="false">IFERROR($U764/ABS($V764),"N/A")</f>
        <v>N/A</v>
      </c>
      <c r="X764" s="61" t="str">
        <f aca="false">IF(OR($W764="N/A",$R764="",$S764=""),"N/A",IF($W764&gt;=4,"Not Significant",IF($W764&gt;=2,"Semi-Significant","Significant")))</f>
        <v>N/A</v>
      </c>
      <c r="Z764" s="1" t="str">
        <f aca="false">IF($D764="Z540.1 w/data",0,"")</f>
        <v/>
      </c>
      <c r="AA764" s="1" t="e">
        <f aca="false">$Y764+$Q764+$Z764</f>
        <v>#VALUE!</v>
      </c>
      <c r="AB764" s="1" t="n">
        <f aca="false">$N764+$Q764</f>
        <v>0</v>
      </c>
      <c r="AC764" s="1" t="str">
        <f aca="false">IF($Y764="","",IF(AND($AA764&gt;=$R764,$AA764&lt;=$S764),"Pass","Fail"))</f>
        <v/>
      </c>
      <c r="AD764" s="1" t="str">
        <f aca="false">IF($Y764="","",IF($AA764&gt;$R764,"Pass","Fail"))</f>
        <v/>
      </c>
      <c r="AE764" s="1" t="str">
        <f aca="false">IF($Y764="","",IF($AA764&gt;=$R764,"Pass","Fail"))</f>
        <v/>
      </c>
      <c r="AF764" s="1" t="str">
        <f aca="false">IF($Y764="","",IF($AA764&lt;=$S764,"Pass","Fail"))</f>
        <v/>
      </c>
      <c r="AG764" s="1" t="str">
        <f aca="false">IF($Y764="","",IF($AA764&lt;$S764,"Pass","Fail"))</f>
        <v/>
      </c>
      <c r="AH764" s="23" t="str">
        <f aca="true">INDIRECT(CHOOSE(MATCH($T764,{"±","&gt;","≥","≤","&lt;"},0), "AC", "AD", "AE", "AF", "AG") &amp; ROW())</f>
        <v/>
      </c>
      <c r="AI764" s="56" t="str">
        <f aca="false">IF($X764="Not Significant","No Further Action Required",
IF($AH764="","",
IF(AND($AH764="Pass",$L764="0 - Passed "),"Analysis performed; no further action required.",
IF(AND($AH764="Fail",$L764="1 - Failed "),"Analysis performed; no further action required.",
IF(AND($AH764="Pass",$L764="2 - Limited In Use "),"Analysis performed; no further action required.",
IF(AND($AH764="Fail",$L764="3 - Adjusted "),"Analysis performed; no further action required.",
"Unit fails analysis; TSM determination required."))))))</f>
        <v/>
      </c>
      <c r="AJ764" s="58"/>
    </row>
    <row r="765" customFormat="false" ht="15" hidden="false" customHeight="false" outlineLevel="0" collapsed="false">
      <c r="A765" s="56"/>
      <c r="E765" s="57" t="str">
        <f aca="false">IF(AND($F765="",$G765=""),"",IF($G765="",$F765,HYPERLINK($G765,$F765)))</f>
        <v/>
      </c>
      <c r="H765" s="1" t="str">
        <f aca="false">IF($I765="","None Attached",IF(LEFT($I765,5)="https",HYPERLINK($I765,"Datasheet"),HYPERLINK(_xlfn.CONCAT("https://",$I765),"Datasheet")))</f>
        <v>None Attached</v>
      </c>
      <c r="M765" s="56"/>
      <c r="P765" s="58"/>
      <c r="Q765" s="1" t="n">
        <f aca="false">$M765-$N765</f>
        <v>0</v>
      </c>
      <c r="R765" s="56"/>
      <c r="T765" s="59" t="s">
        <v>15</v>
      </c>
      <c r="U765" s="1" t="n">
        <f aca="false">$S765-$R765</f>
        <v>0</v>
      </c>
      <c r="V765" s="1" t="n">
        <f aca="false">IF($T765="±",$Q765*2,$Q765)</f>
        <v>0</v>
      </c>
      <c r="W765" s="60" t="str">
        <f aca="false">IFERROR($U765/ABS($V765),"N/A")</f>
        <v>N/A</v>
      </c>
      <c r="X765" s="61" t="str">
        <f aca="false">IF(OR($W765="N/A",$R765="",$S765=""),"N/A",IF($W765&gt;=4,"Not Significant",IF($W765&gt;=2,"Semi-Significant","Significant")))</f>
        <v>N/A</v>
      </c>
      <c r="Z765" s="1" t="str">
        <f aca="false">IF($D765="Z540.1 w/data",0,"")</f>
        <v/>
      </c>
      <c r="AA765" s="1" t="e">
        <f aca="false">$Y765+$Q765+$Z765</f>
        <v>#VALUE!</v>
      </c>
      <c r="AB765" s="1" t="n">
        <f aca="false">$N765+$Q765</f>
        <v>0</v>
      </c>
      <c r="AC765" s="1" t="str">
        <f aca="false">IF($Y765="","",IF(AND($AA765&gt;=$R765,$AA765&lt;=$S765),"Pass","Fail"))</f>
        <v/>
      </c>
      <c r="AD765" s="1" t="str">
        <f aca="false">IF($Y765="","",IF($AA765&gt;$R765,"Pass","Fail"))</f>
        <v/>
      </c>
      <c r="AE765" s="1" t="str">
        <f aca="false">IF($Y765="","",IF($AA765&gt;=$R765,"Pass","Fail"))</f>
        <v/>
      </c>
      <c r="AF765" s="1" t="str">
        <f aca="false">IF($Y765="","",IF($AA765&lt;=$S765,"Pass","Fail"))</f>
        <v/>
      </c>
      <c r="AG765" s="1" t="str">
        <f aca="false">IF($Y765="","",IF($AA765&lt;$S765,"Pass","Fail"))</f>
        <v/>
      </c>
      <c r="AH765" s="23" t="str">
        <f aca="true">INDIRECT(CHOOSE(MATCH($T765,{"±","&gt;","≥","≤","&lt;"},0), "AC", "AD", "AE", "AF", "AG") &amp; ROW())</f>
        <v/>
      </c>
      <c r="AI765" s="56" t="str">
        <f aca="false">IF($X765="Not Significant","No Further Action Required",
IF($AH765="","",
IF(AND($AH765="Pass",$L765="0 - Passed "),"Analysis performed; no further action required.",
IF(AND($AH765="Fail",$L765="1 - Failed "),"Analysis performed; no further action required.",
IF(AND($AH765="Pass",$L765="2 - Limited In Use "),"Analysis performed; no further action required.",
IF(AND($AH765="Fail",$L765="3 - Adjusted "),"Analysis performed; no further action required.",
"Unit fails analysis; TSM determination required."))))))</f>
        <v/>
      </c>
      <c r="AJ765" s="58"/>
    </row>
    <row r="766" customFormat="false" ht="15" hidden="false" customHeight="false" outlineLevel="0" collapsed="false">
      <c r="A766" s="56"/>
      <c r="E766" s="57" t="str">
        <f aca="false">IF(AND($F766="",$G766=""),"",IF($G766="",$F766,HYPERLINK($G766,$F766)))</f>
        <v/>
      </c>
      <c r="H766" s="1" t="str">
        <f aca="false">IF($I766="","None Attached",IF(LEFT($I766,5)="https",HYPERLINK($I766,"Datasheet"),HYPERLINK(_xlfn.CONCAT("https://",$I766),"Datasheet")))</f>
        <v>None Attached</v>
      </c>
      <c r="M766" s="56"/>
      <c r="P766" s="58"/>
      <c r="Q766" s="1" t="n">
        <f aca="false">$M766-$N766</f>
        <v>0</v>
      </c>
      <c r="R766" s="56"/>
      <c r="T766" s="59" t="s">
        <v>15</v>
      </c>
      <c r="U766" s="1" t="n">
        <f aca="false">$S766-$R766</f>
        <v>0</v>
      </c>
      <c r="V766" s="1" t="n">
        <f aca="false">IF($T766="±",$Q766*2,$Q766)</f>
        <v>0</v>
      </c>
      <c r="W766" s="60" t="str">
        <f aca="false">IFERROR($U766/ABS($V766),"N/A")</f>
        <v>N/A</v>
      </c>
      <c r="X766" s="61" t="str">
        <f aca="false">IF(OR($W766="N/A",$R766="",$S766=""),"N/A",IF($W766&gt;=4,"Not Significant",IF($W766&gt;=2,"Semi-Significant","Significant")))</f>
        <v>N/A</v>
      </c>
      <c r="Z766" s="1" t="str">
        <f aca="false">IF($D766="Z540.1 w/data",0,"")</f>
        <v/>
      </c>
      <c r="AA766" s="1" t="e">
        <f aca="false">$Y766+$Q766+$Z766</f>
        <v>#VALUE!</v>
      </c>
      <c r="AB766" s="1" t="n">
        <f aca="false">$N766+$Q766</f>
        <v>0</v>
      </c>
      <c r="AC766" s="1" t="str">
        <f aca="false">IF($Y766="","",IF(AND($AA766&gt;=$R766,$AA766&lt;=$S766),"Pass","Fail"))</f>
        <v/>
      </c>
      <c r="AD766" s="1" t="str">
        <f aca="false">IF($Y766="","",IF($AA766&gt;$R766,"Pass","Fail"))</f>
        <v/>
      </c>
      <c r="AE766" s="1" t="str">
        <f aca="false">IF($Y766="","",IF($AA766&gt;=$R766,"Pass","Fail"))</f>
        <v/>
      </c>
      <c r="AF766" s="1" t="str">
        <f aca="false">IF($Y766="","",IF($AA766&lt;=$S766,"Pass","Fail"))</f>
        <v/>
      </c>
      <c r="AG766" s="1" t="str">
        <f aca="false">IF($Y766="","",IF($AA766&lt;$S766,"Pass","Fail"))</f>
        <v/>
      </c>
      <c r="AH766" s="23" t="str">
        <f aca="true">INDIRECT(CHOOSE(MATCH($T766,{"±","&gt;","≥","≤","&lt;"},0), "AC", "AD", "AE", "AF", "AG") &amp; ROW())</f>
        <v/>
      </c>
      <c r="AI766" s="56" t="str">
        <f aca="false">IF($X766="Not Significant","No Further Action Required",
IF($AH766="","",
IF(AND($AH766="Pass",$L766="0 - Passed "),"Analysis performed; no further action required.",
IF(AND($AH766="Fail",$L766="1 - Failed "),"Analysis performed; no further action required.",
IF(AND($AH766="Pass",$L766="2 - Limited In Use "),"Analysis performed; no further action required.",
IF(AND($AH766="Fail",$L766="3 - Adjusted "),"Analysis performed; no further action required.",
"Unit fails analysis; TSM determination required."))))))</f>
        <v/>
      </c>
      <c r="AJ766" s="58"/>
    </row>
    <row r="767" customFormat="false" ht="15" hidden="false" customHeight="false" outlineLevel="0" collapsed="false">
      <c r="A767" s="56"/>
      <c r="E767" s="57" t="str">
        <f aca="false">IF(AND($F767="",$G767=""),"",IF($G767="",$F767,HYPERLINK($G767,$F767)))</f>
        <v/>
      </c>
      <c r="H767" s="1" t="str">
        <f aca="false">IF($I767="","None Attached",IF(LEFT($I767,5)="https",HYPERLINK($I767,"Datasheet"),HYPERLINK(_xlfn.CONCAT("https://",$I767),"Datasheet")))</f>
        <v>None Attached</v>
      </c>
      <c r="M767" s="56"/>
      <c r="P767" s="58"/>
      <c r="Q767" s="1" t="n">
        <f aca="false">$M767-$N767</f>
        <v>0</v>
      </c>
      <c r="R767" s="56"/>
      <c r="T767" s="59" t="s">
        <v>15</v>
      </c>
      <c r="U767" s="1" t="n">
        <f aca="false">$S767-$R767</f>
        <v>0</v>
      </c>
      <c r="V767" s="1" t="n">
        <f aca="false">IF($T767="±",$Q767*2,$Q767)</f>
        <v>0</v>
      </c>
      <c r="W767" s="60" t="str">
        <f aca="false">IFERROR($U767/ABS($V767),"N/A")</f>
        <v>N/A</v>
      </c>
      <c r="X767" s="61" t="str">
        <f aca="false">IF(OR($W767="N/A",$R767="",$S767=""),"N/A",IF($W767&gt;=4,"Not Significant",IF($W767&gt;=2,"Semi-Significant","Significant")))</f>
        <v>N/A</v>
      </c>
      <c r="Z767" s="1" t="str">
        <f aca="false">IF($D767="Z540.1 w/data",0,"")</f>
        <v/>
      </c>
      <c r="AA767" s="1" t="e">
        <f aca="false">$Y767+$Q767+$Z767</f>
        <v>#VALUE!</v>
      </c>
      <c r="AB767" s="1" t="n">
        <f aca="false">$N767+$Q767</f>
        <v>0</v>
      </c>
      <c r="AC767" s="1" t="str">
        <f aca="false">IF($Y767="","",IF(AND($AA767&gt;=$R767,$AA767&lt;=$S767),"Pass","Fail"))</f>
        <v/>
      </c>
      <c r="AD767" s="1" t="str">
        <f aca="false">IF($Y767="","",IF($AA767&gt;$R767,"Pass","Fail"))</f>
        <v/>
      </c>
      <c r="AE767" s="1" t="str">
        <f aca="false">IF($Y767="","",IF($AA767&gt;=$R767,"Pass","Fail"))</f>
        <v/>
      </c>
      <c r="AF767" s="1" t="str">
        <f aca="false">IF($Y767="","",IF($AA767&lt;=$S767,"Pass","Fail"))</f>
        <v/>
      </c>
      <c r="AG767" s="1" t="str">
        <f aca="false">IF($Y767="","",IF($AA767&lt;$S767,"Pass","Fail"))</f>
        <v/>
      </c>
      <c r="AH767" s="23" t="str">
        <f aca="true">INDIRECT(CHOOSE(MATCH($T767,{"±","&gt;","≥","≤","&lt;"},0), "AC", "AD", "AE", "AF", "AG") &amp; ROW())</f>
        <v/>
      </c>
      <c r="AI767" s="56" t="str">
        <f aca="false">IF($X767="Not Significant","No Further Action Required",
IF($AH767="","",
IF(AND($AH767="Pass",$L767="0 - Passed "),"Analysis performed; no further action required.",
IF(AND($AH767="Fail",$L767="1 - Failed "),"Analysis performed; no further action required.",
IF(AND($AH767="Pass",$L767="2 - Limited In Use "),"Analysis performed; no further action required.",
IF(AND($AH767="Fail",$L767="3 - Adjusted "),"Analysis performed; no further action required.",
"Unit fails analysis; TSM determination required."))))))</f>
        <v/>
      </c>
      <c r="AJ767" s="58"/>
    </row>
    <row r="768" customFormat="false" ht="15" hidden="false" customHeight="false" outlineLevel="0" collapsed="false">
      <c r="A768" s="56"/>
      <c r="E768" s="57" t="str">
        <f aca="false">IF(AND($F768="",$G768=""),"",IF($G768="",$F768,HYPERLINK($G768,$F768)))</f>
        <v/>
      </c>
      <c r="H768" s="1" t="str">
        <f aca="false">IF($I768="","None Attached",IF(LEFT($I768,5)="https",HYPERLINK($I768,"Datasheet"),HYPERLINK(_xlfn.CONCAT("https://",$I768),"Datasheet")))</f>
        <v>None Attached</v>
      </c>
      <c r="M768" s="56"/>
      <c r="P768" s="58"/>
      <c r="Q768" s="1" t="n">
        <f aca="false">$M768-$N768</f>
        <v>0</v>
      </c>
      <c r="R768" s="56"/>
      <c r="T768" s="59" t="s">
        <v>15</v>
      </c>
      <c r="U768" s="1" t="n">
        <f aca="false">$S768-$R768</f>
        <v>0</v>
      </c>
      <c r="V768" s="1" t="n">
        <f aca="false">IF($T768="±",$Q768*2,$Q768)</f>
        <v>0</v>
      </c>
      <c r="W768" s="60" t="str">
        <f aca="false">IFERROR($U768/ABS($V768),"N/A")</f>
        <v>N/A</v>
      </c>
      <c r="X768" s="61" t="str">
        <f aca="false">IF(OR($W768="N/A",$R768="",$S768=""),"N/A",IF($W768&gt;=4,"Not Significant",IF($W768&gt;=2,"Semi-Significant","Significant")))</f>
        <v>N/A</v>
      </c>
      <c r="Z768" s="1" t="str">
        <f aca="false">IF($D768="Z540.1 w/data",0,"")</f>
        <v/>
      </c>
      <c r="AA768" s="1" t="e">
        <f aca="false">$Y768+$Q768+$Z768</f>
        <v>#VALUE!</v>
      </c>
      <c r="AB768" s="1" t="n">
        <f aca="false">$N768+$Q768</f>
        <v>0</v>
      </c>
      <c r="AC768" s="1" t="str">
        <f aca="false">IF($Y768="","",IF(AND($AA768&gt;=$R768,$AA768&lt;=$S768),"Pass","Fail"))</f>
        <v/>
      </c>
      <c r="AD768" s="1" t="str">
        <f aca="false">IF($Y768="","",IF($AA768&gt;$R768,"Pass","Fail"))</f>
        <v/>
      </c>
      <c r="AE768" s="1" t="str">
        <f aca="false">IF($Y768="","",IF($AA768&gt;=$R768,"Pass","Fail"))</f>
        <v/>
      </c>
      <c r="AF768" s="1" t="str">
        <f aca="false">IF($Y768="","",IF($AA768&lt;=$S768,"Pass","Fail"))</f>
        <v/>
      </c>
      <c r="AG768" s="1" t="str">
        <f aca="false">IF($Y768="","",IF($AA768&lt;$S768,"Pass","Fail"))</f>
        <v/>
      </c>
      <c r="AH768" s="23" t="str">
        <f aca="true">INDIRECT(CHOOSE(MATCH($T768,{"±","&gt;","≥","≤","&lt;"},0), "AC", "AD", "AE", "AF", "AG") &amp; ROW())</f>
        <v/>
      </c>
      <c r="AI768" s="56" t="str">
        <f aca="false">IF($X768="Not Significant","No Further Action Required",
IF($AH768="","",
IF(AND($AH768="Pass",$L768="0 - Passed "),"Analysis performed; no further action required.",
IF(AND($AH768="Fail",$L768="1 - Failed "),"Analysis performed; no further action required.",
IF(AND($AH768="Pass",$L768="2 - Limited In Use "),"Analysis performed; no further action required.",
IF(AND($AH768="Fail",$L768="3 - Adjusted "),"Analysis performed; no further action required.",
"Unit fails analysis; TSM determination required."))))))</f>
        <v/>
      </c>
      <c r="AJ768" s="58"/>
    </row>
    <row r="769" customFormat="false" ht="15" hidden="false" customHeight="false" outlineLevel="0" collapsed="false">
      <c r="A769" s="56"/>
      <c r="E769" s="57" t="str">
        <f aca="false">IF(AND($F769="",$G769=""),"",IF($G769="",$F769,HYPERLINK($G769,$F769)))</f>
        <v/>
      </c>
      <c r="H769" s="1" t="str">
        <f aca="false">IF($I769="","None Attached",IF(LEFT($I769,5)="https",HYPERLINK($I769,"Datasheet"),HYPERLINK(_xlfn.CONCAT("https://",$I769),"Datasheet")))</f>
        <v>None Attached</v>
      </c>
      <c r="M769" s="56"/>
      <c r="P769" s="58"/>
      <c r="Q769" s="1" t="n">
        <f aca="false">$M769-$N769</f>
        <v>0</v>
      </c>
      <c r="R769" s="56"/>
      <c r="T769" s="59" t="s">
        <v>15</v>
      </c>
      <c r="U769" s="1" t="n">
        <f aca="false">$S769-$R769</f>
        <v>0</v>
      </c>
      <c r="V769" s="1" t="n">
        <f aca="false">IF($T769="±",$Q769*2,$Q769)</f>
        <v>0</v>
      </c>
      <c r="W769" s="60" t="str">
        <f aca="false">IFERROR($U769/ABS($V769),"N/A")</f>
        <v>N/A</v>
      </c>
      <c r="X769" s="61" t="str">
        <f aca="false">IF(OR($W769="N/A",$R769="",$S769=""),"N/A",IF($W769&gt;=4,"Not Significant",IF($W769&gt;=2,"Semi-Significant","Significant")))</f>
        <v>N/A</v>
      </c>
      <c r="Z769" s="1" t="str">
        <f aca="false">IF($D769="Z540.1 w/data",0,"")</f>
        <v/>
      </c>
      <c r="AA769" s="1" t="e">
        <f aca="false">$Y769+$Q769+$Z769</f>
        <v>#VALUE!</v>
      </c>
      <c r="AB769" s="1" t="n">
        <f aca="false">$N769+$Q769</f>
        <v>0</v>
      </c>
      <c r="AC769" s="1" t="str">
        <f aca="false">IF($Y769="","",IF(AND($AA769&gt;=$R769,$AA769&lt;=$S769),"Pass","Fail"))</f>
        <v/>
      </c>
      <c r="AD769" s="1" t="str">
        <f aca="false">IF($Y769="","",IF($AA769&gt;$R769,"Pass","Fail"))</f>
        <v/>
      </c>
      <c r="AE769" s="1" t="str">
        <f aca="false">IF($Y769="","",IF($AA769&gt;=$R769,"Pass","Fail"))</f>
        <v/>
      </c>
      <c r="AF769" s="1" t="str">
        <f aca="false">IF($Y769="","",IF($AA769&lt;=$S769,"Pass","Fail"))</f>
        <v/>
      </c>
      <c r="AG769" s="1" t="str">
        <f aca="false">IF($Y769="","",IF($AA769&lt;$S769,"Pass","Fail"))</f>
        <v/>
      </c>
      <c r="AH769" s="23" t="str">
        <f aca="true">INDIRECT(CHOOSE(MATCH($T769,{"±","&gt;","≥","≤","&lt;"},0), "AC", "AD", "AE", "AF", "AG") &amp; ROW())</f>
        <v/>
      </c>
      <c r="AI769" s="56" t="str">
        <f aca="false">IF($X769="Not Significant","No Further Action Required",
IF($AH769="","",
IF(AND($AH769="Pass",$L769="0 - Passed "),"Analysis performed; no further action required.",
IF(AND($AH769="Fail",$L769="1 - Failed "),"Analysis performed; no further action required.",
IF(AND($AH769="Pass",$L769="2 - Limited In Use "),"Analysis performed; no further action required.",
IF(AND($AH769="Fail",$L769="3 - Adjusted "),"Analysis performed; no further action required.",
"Unit fails analysis; TSM determination required."))))))</f>
        <v/>
      </c>
      <c r="AJ769" s="58"/>
    </row>
    <row r="770" customFormat="false" ht="15" hidden="false" customHeight="false" outlineLevel="0" collapsed="false">
      <c r="A770" s="56"/>
      <c r="E770" s="57" t="str">
        <f aca="false">IF(AND($F770="",$G770=""),"",IF($G770="",$F770,HYPERLINK($G770,$F770)))</f>
        <v/>
      </c>
      <c r="H770" s="1" t="str">
        <f aca="false">IF($I770="","None Attached",IF(LEFT($I770,5)="https",HYPERLINK($I770,"Datasheet"),HYPERLINK(_xlfn.CONCAT("https://",$I770),"Datasheet")))</f>
        <v>None Attached</v>
      </c>
      <c r="M770" s="56"/>
      <c r="P770" s="58"/>
      <c r="Q770" s="1" t="n">
        <f aca="false">$M770-$N770</f>
        <v>0</v>
      </c>
      <c r="R770" s="56"/>
      <c r="T770" s="59" t="s">
        <v>15</v>
      </c>
      <c r="U770" s="1" t="n">
        <f aca="false">$S770-$R770</f>
        <v>0</v>
      </c>
      <c r="V770" s="1" t="n">
        <f aca="false">IF($T770="±",$Q770*2,$Q770)</f>
        <v>0</v>
      </c>
      <c r="W770" s="60" t="str">
        <f aca="false">IFERROR($U770/ABS($V770),"N/A")</f>
        <v>N/A</v>
      </c>
      <c r="X770" s="61" t="str">
        <f aca="false">IF(OR($W770="N/A",$R770="",$S770=""),"N/A",IF($W770&gt;=4,"Not Significant",IF($W770&gt;=2,"Semi-Significant","Significant")))</f>
        <v>N/A</v>
      </c>
      <c r="Z770" s="1" t="str">
        <f aca="false">IF($D770="Z540.1 w/data",0,"")</f>
        <v/>
      </c>
      <c r="AA770" s="1" t="e">
        <f aca="false">$Y770+$Q770+$Z770</f>
        <v>#VALUE!</v>
      </c>
      <c r="AB770" s="1" t="n">
        <f aca="false">$N770+$Q770</f>
        <v>0</v>
      </c>
      <c r="AC770" s="1" t="str">
        <f aca="false">IF($Y770="","",IF(AND($AA770&gt;=$R770,$AA770&lt;=$S770),"Pass","Fail"))</f>
        <v/>
      </c>
      <c r="AD770" s="1" t="str">
        <f aca="false">IF($Y770="","",IF($AA770&gt;$R770,"Pass","Fail"))</f>
        <v/>
      </c>
      <c r="AE770" s="1" t="str">
        <f aca="false">IF($Y770="","",IF($AA770&gt;=$R770,"Pass","Fail"))</f>
        <v/>
      </c>
      <c r="AF770" s="1" t="str">
        <f aca="false">IF($Y770="","",IF($AA770&lt;=$S770,"Pass","Fail"))</f>
        <v/>
      </c>
      <c r="AG770" s="1" t="str">
        <f aca="false">IF($Y770="","",IF($AA770&lt;$S770,"Pass","Fail"))</f>
        <v/>
      </c>
      <c r="AH770" s="23" t="str">
        <f aca="true">INDIRECT(CHOOSE(MATCH($T770,{"±","&gt;","≥","≤","&lt;"},0), "AC", "AD", "AE", "AF", "AG") &amp; ROW())</f>
        <v/>
      </c>
      <c r="AI770" s="56" t="str">
        <f aca="false">IF($X770="Not Significant","No Further Action Required",
IF($AH770="","",
IF(AND($AH770="Pass",$L770="0 - Passed "),"Analysis performed; no further action required.",
IF(AND($AH770="Fail",$L770="1 - Failed "),"Analysis performed; no further action required.",
IF(AND($AH770="Pass",$L770="2 - Limited In Use "),"Analysis performed; no further action required.",
IF(AND($AH770="Fail",$L770="3 - Adjusted "),"Analysis performed; no further action required.",
"Unit fails analysis; TSM determination required."))))))</f>
        <v/>
      </c>
      <c r="AJ770" s="58"/>
    </row>
    <row r="771" customFormat="false" ht="15" hidden="false" customHeight="false" outlineLevel="0" collapsed="false">
      <c r="A771" s="56"/>
      <c r="E771" s="57" t="str">
        <f aca="false">IF(AND($F771="",$G771=""),"",IF($G771="",$F771,HYPERLINK($G771,$F771)))</f>
        <v/>
      </c>
      <c r="H771" s="1" t="str">
        <f aca="false">IF($I771="","None Attached",IF(LEFT($I771,5)="https",HYPERLINK($I771,"Datasheet"),HYPERLINK(_xlfn.CONCAT("https://",$I771),"Datasheet")))</f>
        <v>None Attached</v>
      </c>
      <c r="M771" s="56"/>
      <c r="P771" s="58"/>
      <c r="Q771" s="1" t="n">
        <f aca="false">$M771-$N771</f>
        <v>0</v>
      </c>
      <c r="R771" s="56"/>
      <c r="T771" s="59" t="s">
        <v>15</v>
      </c>
      <c r="U771" s="1" t="n">
        <f aca="false">$S771-$R771</f>
        <v>0</v>
      </c>
      <c r="V771" s="1" t="n">
        <f aca="false">IF($T771="±",$Q771*2,$Q771)</f>
        <v>0</v>
      </c>
      <c r="W771" s="60" t="str">
        <f aca="false">IFERROR($U771/ABS($V771),"N/A")</f>
        <v>N/A</v>
      </c>
      <c r="X771" s="61" t="str">
        <f aca="false">IF(OR($W771="N/A",$R771="",$S771=""),"N/A",IF($W771&gt;=4,"Not Significant",IF($W771&gt;=2,"Semi-Significant","Significant")))</f>
        <v>N/A</v>
      </c>
      <c r="Z771" s="1" t="str">
        <f aca="false">IF($D771="Z540.1 w/data",0,"")</f>
        <v/>
      </c>
      <c r="AA771" s="1" t="e">
        <f aca="false">$Y771+$Q771+$Z771</f>
        <v>#VALUE!</v>
      </c>
      <c r="AB771" s="1" t="n">
        <f aca="false">$N771+$Q771</f>
        <v>0</v>
      </c>
      <c r="AC771" s="1" t="str">
        <f aca="false">IF($Y771="","",IF(AND($AA771&gt;=$R771,$AA771&lt;=$S771),"Pass","Fail"))</f>
        <v/>
      </c>
      <c r="AD771" s="1" t="str">
        <f aca="false">IF($Y771="","",IF($AA771&gt;$R771,"Pass","Fail"))</f>
        <v/>
      </c>
      <c r="AE771" s="1" t="str">
        <f aca="false">IF($Y771="","",IF($AA771&gt;=$R771,"Pass","Fail"))</f>
        <v/>
      </c>
      <c r="AF771" s="1" t="str">
        <f aca="false">IF($Y771="","",IF($AA771&lt;=$S771,"Pass","Fail"))</f>
        <v/>
      </c>
      <c r="AG771" s="1" t="str">
        <f aca="false">IF($Y771="","",IF($AA771&lt;$S771,"Pass","Fail"))</f>
        <v/>
      </c>
      <c r="AH771" s="23" t="str">
        <f aca="true">INDIRECT(CHOOSE(MATCH($T771,{"±","&gt;","≥","≤","&lt;"},0), "AC", "AD", "AE", "AF", "AG") &amp; ROW())</f>
        <v/>
      </c>
      <c r="AI771" s="56" t="str">
        <f aca="false">IF($X771="Not Significant","No Further Action Required",
IF($AH771="","",
IF(AND($AH771="Pass",$L771="0 - Passed "),"Analysis performed; no further action required.",
IF(AND($AH771="Fail",$L771="1 - Failed "),"Analysis performed; no further action required.",
IF(AND($AH771="Pass",$L771="2 - Limited In Use "),"Analysis performed; no further action required.",
IF(AND($AH771="Fail",$L771="3 - Adjusted "),"Analysis performed; no further action required.",
"Unit fails analysis; TSM determination required."))))))</f>
        <v/>
      </c>
      <c r="AJ771" s="58"/>
    </row>
    <row r="772" customFormat="false" ht="15" hidden="false" customHeight="false" outlineLevel="0" collapsed="false">
      <c r="A772" s="56"/>
      <c r="E772" s="57" t="str">
        <f aca="false">IF(AND($F772="",$G772=""),"",IF($G772="",$F772,HYPERLINK($G772,$F772)))</f>
        <v/>
      </c>
      <c r="H772" s="1" t="str">
        <f aca="false">IF($I772="","None Attached",IF(LEFT($I772,5)="https",HYPERLINK($I772,"Datasheet"),HYPERLINK(_xlfn.CONCAT("https://",$I772),"Datasheet")))</f>
        <v>None Attached</v>
      </c>
      <c r="M772" s="56"/>
      <c r="P772" s="58"/>
      <c r="Q772" s="1" t="n">
        <f aca="false">$M772-$N772</f>
        <v>0</v>
      </c>
      <c r="R772" s="56"/>
      <c r="T772" s="59" t="s">
        <v>15</v>
      </c>
      <c r="U772" s="1" t="n">
        <f aca="false">$S772-$R772</f>
        <v>0</v>
      </c>
      <c r="V772" s="1" t="n">
        <f aca="false">IF($T772="±",$Q772*2,$Q772)</f>
        <v>0</v>
      </c>
      <c r="W772" s="60" t="str">
        <f aca="false">IFERROR($U772/ABS($V772),"N/A")</f>
        <v>N/A</v>
      </c>
      <c r="X772" s="61" t="str">
        <f aca="false">IF(OR($W772="N/A",$R772="",$S772=""),"N/A",IF($W772&gt;=4,"Not Significant",IF($W772&gt;=2,"Semi-Significant","Significant")))</f>
        <v>N/A</v>
      </c>
      <c r="Z772" s="1" t="str">
        <f aca="false">IF($D772="Z540.1 w/data",0,"")</f>
        <v/>
      </c>
      <c r="AA772" s="1" t="e">
        <f aca="false">$Y772+$Q772+$Z772</f>
        <v>#VALUE!</v>
      </c>
      <c r="AB772" s="1" t="n">
        <f aca="false">$N772+$Q772</f>
        <v>0</v>
      </c>
      <c r="AC772" s="1" t="str">
        <f aca="false">IF($Y772="","",IF(AND($AA772&gt;=$R772,$AA772&lt;=$S772),"Pass","Fail"))</f>
        <v/>
      </c>
      <c r="AD772" s="1" t="str">
        <f aca="false">IF($Y772="","",IF($AA772&gt;$R772,"Pass","Fail"))</f>
        <v/>
      </c>
      <c r="AE772" s="1" t="str">
        <f aca="false">IF($Y772="","",IF($AA772&gt;=$R772,"Pass","Fail"))</f>
        <v/>
      </c>
      <c r="AF772" s="1" t="str">
        <f aca="false">IF($Y772="","",IF($AA772&lt;=$S772,"Pass","Fail"))</f>
        <v/>
      </c>
      <c r="AG772" s="1" t="str">
        <f aca="false">IF($Y772="","",IF($AA772&lt;$S772,"Pass","Fail"))</f>
        <v/>
      </c>
      <c r="AH772" s="23" t="str">
        <f aca="true">INDIRECT(CHOOSE(MATCH($T772,{"±","&gt;","≥","≤","&lt;"},0), "AC", "AD", "AE", "AF", "AG") &amp; ROW())</f>
        <v/>
      </c>
      <c r="AI772" s="56" t="str">
        <f aca="false">IF($X772="Not Significant","No Further Action Required",
IF($AH772="","",
IF(AND($AH772="Pass",$L772="0 - Passed "),"Analysis performed; no further action required.",
IF(AND($AH772="Fail",$L772="1 - Failed "),"Analysis performed; no further action required.",
IF(AND($AH772="Pass",$L772="2 - Limited In Use "),"Analysis performed; no further action required.",
IF(AND($AH772="Fail",$L772="3 - Adjusted "),"Analysis performed; no further action required.",
"Unit fails analysis; TSM determination required."))))))</f>
        <v/>
      </c>
      <c r="AJ772" s="58"/>
    </row>
    <row r="773" customFormat="false" ht="15" hidden="false" customHeight="false" outlineLevel="0" collapsed="false">
      <c r="A773" s="56"/>
      <c r="E773" s="57" t="str">
        <f aca="false">IF(AND($F773="",$G773=""),"",IF($G773="",$F773,HYPERLINK($G773,$F773)))</f>
        <v/>
      </c>
      <c r="H773" s="1" t="str">
        <f aca="false">IF($I773="","None Attached",IF(LEFT($I773,5)="https",HYPERLINK($I773,"Datasheet"),HYPERLINK(_xlfn.CONCAT("https://",$I773),"Datasheet")))</f>
        <v>None Attached</v>
      </c>
      <c r="M773" s="56"/>
      <c r="P773" s="58"/>
      <c r="Q773" s="1" t="n">
        <f aca="false">$M773-$N773</f>
        <v>0</v>
      </c>
      <c r="R773" s="56"/>
      <c r="T773" s="59" t="s">
        <v>15</v>
      </c>
      <c r="U773" s="1" t="n">
        <f aca="false">$S773-$R773</f>
        <v>0</v>
      </c>
      <c r="V773" s="1" t="n">
        <f aca="false">IF($T773="±",$Q773*2,$Q773)</f>
        <v>0</v>
      </c>
      <c r="W773" s="60" t="str">
        <f aca="false">IFERROR($U773/ABS($V773),"N/A")</f>
        <v>N/A</v>
      </c>
      <c r="X773" s="61" t="str">
        <f aca="false">IF(OR($W773="N/A",$R773="",$S773=""),"N/A",IF($W773&gt;=4,"Not Significant",IF($W773&gt;=2,"Semi-Significant","Significant")))</f>
        <v>N/A</v>
      </c>
      <c r="Z773" s="1" t="str">
        <f aca="false">IF($D773="Z540.1 w/data",0,"")</f>
        <v/>
      </c>
      <c r="AA773" s="1" t="e">
        <f aca="false">$Y773+$Q773+$Z773</f>
        <v>#VALUE!</v>
      </c>
      <c r="AB773" s="1" t="n">
        <f aca="false">$N773+$Q773</f>
        <v>0</v>
      </c>
      <c r="AC773" s="1" t="str">
        <f aca="false">IF($Y773="","",IF(AND($AA773&gt;=$R773,$AA773&lt;=$S773),"Pass","Fail"))</f>
        <v/>
      </c>
      <c r="AD773" s="1" t="str">
        <f aca="false">IF($Y773="","",IF($AA773&gt;$R773,"Pass","Fail"))</f>
        <v/>
      </c>
      <c r="AE773" s="1" t="str">
        <f aca="false">IF($Y773="","",IF($AA773&gt;=$R773,"Pass","Fail"))</f>
        <v/>
      </c>
      <c r="AF773" s="1" t="str">
        <f aca="false">IF($Y773="","",IF($AA773&lt;=$S773,"Pass","Fail"))</f>
        <v/>
      </c>
      <c r="AG773" s="1" t="str">
        <f aca="false">IF($Y773="","",IF($AA773&lt;$S773,"Pass","Fail"))</f>
        <v/>
      </c>
      <c r="AH773" s="23" t="str">
        <f aca="true">INDIRECT(CHOOSE(MATCH($T773,{"±","&gt;","≥","≤","&lt;"},0), "AC", "AD", "AE", "AF", "AG") &amp; ROW())</f>
        <v/>
      </c>
      <c r="AI773" s="56" t="str">
        <f aca="false">IF($X773="Not Significant","No Further Action Required",
IF($AH773="","",
IF(AND($AH773="Pass",$L773="0 - Passed "),"Analysis performed; no further action required.",
IF(AND($AH773="Fail",$L773="1 - Failed "),"Analysis performed; no further action required.",
IF(AND($AH773="Pass",$L773="2 - Limited In Use "),"Analysis performed; no further action required.",
IF(AND($AH773="Fail",$L773="3 - Adjusted "),"Analysis performed; no further action required.",
"Unit fails analysis; TSM determination required."))))))</f>
        <v/>
      </c>
      <c r="AJ773" s="58"/>
    </row>
    <row r="774" customFormat="false" ht="15" hidden="false" customHeight="false" outlineLevel="0" collapsed="false">
      <c r="A774" s="56"/>
      <c r="E774" s="57" t="str">
        <f aca="false">IF(AND($F774="",$G774=""),"",IF($G774="",$F774,HYPERLINK($G774,$F774)))</f>
        <v/>
      </c>
      <c r="H774" s="1" t="str">
        <f aca="false">IF($I774="","None Attached",IF(LEFT($I774,5)="https",HYPERLINK($I774,"Datasheet"),HYPERLINK(_xlfn.CONCAT("https://",$I774),"Datasheet")))</f>
        <v>None Attached</v>
      </c>
      <c r="M774" s="56"/>
      <c r="P774" s="58"/>
      <c r="Q774" s="1" t="n">
        <f aca="false">$M774-$N774</f>
        <v>0</v>
      </c>
      <c r="R774" s="56"/>
      <c r="T774" s="59" t="s">
        <v>15</v>
      </c>
      <c r="U774" s="1" t="n">
        <f aca="false">$S774-$R774</f>
        <v>0</v>
      </c>
      <c r="V774" s="1" t="n">
        <f aca="false">IF($T774="±",$Q774*2,$Q774)</f>
        <v>0</v>
      </c>
      <c r="W774" s="60" t="str">
        <f aca="false">IFERROR($U774/ABS($V774),"N/A")</f>
        <v>N/A</v>
      </c>
      <c r="X774" s="61" t="str">
        <f aca="false">IF(OR($W774="N/A",$R774="",$S774=""),"N/A",IF($W774&gt;=4,"Not Significant",IF($W774&gt;=2,"Semi-Significant","Significant")))</f>
        <v>N/A</v>
      </c>
      <c r="Z774" s="1" t="str">
        <f aca="false">IF($D774="Z540.1 w/data",0,"")</f>
        <v/>
      </c>
      <c r="AA774" s="1" t="e">
        <f aca="false">$Y774+$Q774+$Z774</f>
        <v>#VALUE!</v>
      </c>
      <c r="AB774" s="1" t="n">
        <f aca="false">$N774+$Q774</f>
        <v>0</v>
      </c>
      <c r="AC774" s="1" t="str">
        <f aca="false">IF($Y774="","",IF(AND($AA774&gt;=$R774,$AA774&lt;=$S774),"Pass","Fail"))</f>
        <v/>
      </c>
      <c r="AD774" s="1" t="str">
        <f aca="false">IF($Y774="","",IF($AA774&gt;$R774,"Pass","Fail"))</f>
        <v/>
      </c>
      <c r="AE774" s="1" t="str">
        <f aca="false">IF($Y774="","",IF($AA774&gt;=$R774,"Pass","Fail"))</f>
        <v/>
      </c>
      <c r="AF774" s="1" t="str">
        <f aca="false">IF($Y774="","",IF($AA774&lt;=$S774,"Pass","Fail"))</f>
        <v/>
      </c>
      <c r="AG774" s="1" t="str">
        <f aca="false">IF($Y774="","",IF($AA774&lt;$S774,"Pass","Fail"))</f>
        <v/>
      </c>
      <c r="AH774" s="23" t="str">
        <f aca="true">INDIRECT(CHOOSE(MATCH($T774,{"±","&gt;","≥","≤","&lt;"},0), "AC", "AD", "AE", "AF", "AG") &amp; ROW())</f>
        <v/>
      </c>
      <c r="AI774" s="56" t="str">
        <f aca="false">IF($X774="Not Significant","No Further Action Required",
IF($AH774="","",
IF(AND($AH774="Pass",$L774="0 - Passed "),"Analysis performed; no further action required.",
IF(AND($AH774="Fail",$L774="1 - Failed "),"Analysis performed; no further action required.",
IF(AND($AH774="Pass",$L774="2 - Limited In Use "),"Analysis performed; no further action required.",
IF(AND($AH774="Fail",$L774="3 - Adjusted "),"Analysis performed; no further action required.",
"Unit fails analysis; TSM determination required."))))))</f>
        <v/>
      </c>
      <c r="AJ774" s="58"/>
    </row>
    <row r="775" customFormat="false" ht="15" hidden="false" customHeight="false" outlineLevel="0" collapsed="false">
      <c r="A775" s="56"/>
      <c r="E775" s="57" t="str">
        <f aca="false">IF(AND($F775="",$G775=""),"",IF($G775="",$F775,HYPERLINK($G775,$F775)))</f>
        <v/>
      </c>
      <c r="H775" s="1" t="str">
        <f aca="false">IF($I775="","None Attached",IF(LEFT($I775,5)="https",HYPERLINK($I775,"Datasheet"),HYPERLINK(_xlfn.CONCAT("https://",$I775),"Datasheet")))</f>
        <v>None Attached</v>
      </c>
      <c r="M775" s="56"/>
      <c r="P775" s="58"/>
      <c r="Q775" s="1" t="n">
        <f aca="false">$M775-$N775</f>
        <v>0</v>
      </c>
      <c r="R775" s="56"/>
      <c r="T775" s="59" t="s">
        <v>15</v>
      </c>
      <c r="U775" s="1" t="n">
        <f aca="false">$S775-$R775</f>
        <v>0</v>
      </c>
      <c r="V775" s="1" t="n">
        <f aca="false">IF($T775="±",$Q775*2,$Q775)</f>
        <v>0</v>
      </c>
      <c r="W775" s="60" t="str">
        <f aca="false">IFERROR($U775/ABS($V775),"N/A")</f>
        <v>N/A</v>
      </c>
      <c r="X775" s="61" t="str">
        <f aca="false">IF(OR($W775="N/A",$R775="",$S775=""),"N/A",IF($W775&gt;=4,"Not Significant",IF($W775&gt;=2,"Semi-Significant","Significant")))</f>
        <v>N/A</v>
      </c>
      <c r="Z775" s="1" t="str">
        <f aca="false">IF($D775="Z540.1 w/data",0,"")</f>
        <v/>
      </c>
      <c r="AA775" s="1" t="e">
        <f aca="false">$Y775+$Q775+$Z775</f>
        <v>#VALUE!</v>
      </c>
      <c r="AB775" s="1" t="n">
        <f aca="false">$N775+$Q775</f>
        <v>0</v>
      </c>
      <c r="AC775" s="1" t="str">
        <f aca="false">IF($Y775="","",IF(AND($AA775&gt;=$R775,$AA775&lt;=$S775),"Pass","Fail"))</f>
        <v/>
      </c>
      <c r="AD775" s="1" t="str">
        <f aca="false">IF($Y775="","",IF($AA775&gt;$R775,"Pass","Fail"))</f>
        <v/>
      </c>
      <c r="AE775" s="1" t="str">
        <f aca="false">IF($Y775="","",IF($AA775&gt;=$R775,"Pass","Fail"))</f>
        <v/>
      </c>
      <c r="AF775" s="1" t="str">
        <f aca="false">IF($Y775="","",IF($AA775&lt;=$S775,"Pass","Fail"))</f>
        <v/>
      </c>
      <c r="AG775" s="1" t="str">
        <f aca="false">IF($Y775="","",IF($AA775&lt;$S775,"Pass","Fail"))</f>
        <v/>
      </c>
      <c r="AH775" s="23" t="str">
        <f aca="true">INDIRECT(CHOOSE(MATCH($T775,{"±","&gt;","≥","≤","&lt;"},0), "AC", "AD", "AE", "AF", "AG") &amp; ROW())</f>
        <v/>
      </c>
      <c r="AI775" s="56" t="str">
        <f aca="false">IF($X775="Not Significant","No Further Action Required",
IF($AH775="","",
IF(AND($AH775="Pass",$L775="0 - Passed "),"Analysis performed; no further action required.",
IF(AND($AH775="Fail",$L775="1 - Failed "),"Analysis performed; no further action required.",
IF(AND($AH775="Pass",$L775="2 - Limited In Use "),"Analysis performed; no further action required.",
IF(AND($AH775="Fail",$L775="3 - Adjusted "),"Analysis performed; no further action required.",
"Unit fails analysis; TSM determination required."))))))</f>
        <v/>
      </c>
      <c r="AJ775" s="58"/>
    </row>
    <row r="776" customFormat="false" ht="15" hidden="false" customHeight="false" outlineLevel="0" collapsed="false">
      <c r="A776" s="56"/>
      <c r="E776" s="57" t="str">
        <f aca="false">IF(AND($F776="",$G776=""),"",IF($G776="",$F776,HYPERLINK($G776,$F776)))</f>
        <v/>
      </c>
      <c r="H776" s="1" t="str">
        <f aca="false">IF($I776="","None Attached",IF(LEFT($I776,5)="https",HYPERLINK($I776,"Datasheet"),HYPERLINK(_xlfn.CONCAT("https://",$I776),"Datasheet")))</f>
        <v>None Attached</v>
      </c>
      <c r="M776" s="56"/>
      <c r="P776" s="58"/>
      <c r="Q776" s="1" t="n">
        <f aca="false">$M776-$N776</f>
        <v>0</v>
      </c>
      <c r="R776" s="56"/>
      <c r="T776" s="59" t="s">
        <v>15</v>
      </c>
      <c r="U776" s="1" t="n">
        <f aca="false">$S776-$R776</f>
        <v>0</v>
      </c>
      <c r="V776" s="1" t="n">
        <f aca="false">IF($T776="±",$Q776*2,$Q776)</f>
        <v>0</v>
      </c>
      <c r="W776" s="60" t="str">
        <f aca="false">IFERROR($U776/ABS($V776),"N/A")</f>
        <v>N/A</v>
      </c>
      <c r="X776" s="61" t="str">
        <f aca="false">IF(OR($W776="N/A",$R776="",$S776=""),"N/A",IF($W776&gt;=4,"Not Significant",IF($W776&gt;=2,"Semi-Significant","Significant")))</f>
        <v>N/A</v>
      </c>
      <c r="Z776" s="1" t="str">
        <f aca="false">IF($D776="Z540.1 w/data",0,"")</f>
        <v/>
      </c>
      <c r="AA776" s="1" t="e">
        <f aca="false">$Y776+$Q776+$Z776</f>
        <v>#VALUE!</v>
      </c>
      <c r="AB776" s="1" t="n">
        <f aca="false">$N776+$Q776</f>
        <v>0</v>
      </c>
      <c r="AC776" s="1" t="str">
        <f aca="false">IF($Y776="","",IF(AND($AA776&gt;=$R776,$AA776&lt;=$S776),"Pass","Fail"))</f>
        <v/>
      </c>
      <c r="AD776" s="1" t="str">
        <f aca="false">IF($Y776="","",IF($AA776&gt;$R776,"Pass","Fail"))</f>
        <v/>
      </c>
      <c r="AE776" s="1" t="str">
        <f aca="false">IF($Y776="","",IF($AA776&gt;=$R776,"Pass","Fail"))</f>
        <v/>
      </c>
      <c r="AF776" s="1" t="str">
        <f aca="false">IF($Y776="","",IF($AA776&lt;=$S776,"Pass","Fail"))</f>
        <v/>
      </c>
      <c r="AG776" s="1" t="str">
        <f aca="false">IF($Y776="","",IF($AA776&lt;$S776,"Pass","Fail"))</f>
        <v/>
      </c>
      <c r="AH776" s="23" t="str">
        <f aca="true">INDIRECT(CHOOSE(MATCH($T776,{"±","&gt;","≥","≤","&lt;"},0), "AC", "AD", "AE", "AF", "AG") &amp; ROW())</f>
        <v/>
      </c>
      <c r="AI776" s="56" t="str">
        <f aca="false">IF($X776="Not Significant","No Further Action Required",
IF($AH776="","",
IF(AND($AH776="Pass",$L776="0 - Passed "),"Analysis performed; no further action required.",
IF(AND($AH776="Fail",$L776="1 - Failed "),"Analysis performed; no further action required.",
IF(AND($AH776="Pass",$L776="2 - Limited In Use "),"Analysis performed; no further action required.",
IF(AND($AH776="Fail",$L776="3 - Adjusted "),"Analysis performed; no further action required.",
"Unit fails analysis; TSM determination required."))))))</f>
        <v/>
      </c>
      <c r="AJ776" s="58"/>
    </row>
    <row r="777" customFormat="false" ht="15" hidden="false" customHeight="false" outlineLevel="0" collapsed="false">
      <c r="A777" s="56"/>
      <c r="E777" s="57" t="str">
        <f aca="false">IF(AND($F777="",$G777=""),"",IF($G777="",$F777,HYPERLINK($G777,$F777)))</f>
        <v/>
      </c>
      <c r="H777" s="1" t="str">
        <f aca="false">IF($I777="","None Attached",IF(LEFT($I777,5)="https",HYPERLINK($I777,"Datasheet"),HYPERLINK(_xlfn.CONCAT("https://",$I777),"Datasheet")))</f>
        <v>None Attached</v>
      </c>
      <c r="M777" s="56"/>
      <c r="P777" s="58"/>
      <c r="Q777" s="1" t="n">
        <f aca="false">$M777-$N777</f>
        <v>0</v>
      </c>
      <c r="R777" s="56"/>
      <c r="T777" s="59" t="s">
        <v>15</v>
      </c>
      <c r="U777" s="1" t="n">
        <f aca="false">$S777-$R777</f>
        <v>0</v>
      </c>
      <c r="V777" s="1" t="n">
        <f aca="false">IF($T777="±",$Q777*2,$Q777)</f>
        <v>0</v>
      </c>
      <c r="W777" s="60" t="str">
        <f aca="false">IFERROR($U777/ABS($V777),"N/A")</f>
        <v>N/A</v>
      </c>
      <c r="X777" s="61" t="str">
        <f aca="false">IF(OR($W777="N/A",$R777="",$S777=""),"N/A",IF($W777&gt;=4,"Not Significant",IF($W777&gt;=2,"Semi-Significant","Significant")))</f>
        <v>N/A</v>
      </c>
      <c r="Z777" s="1" t="str">
        <f aca="false">IF($D777="Z540.1 w/data",0,"")</f>
        <v/>
      </c>
      <c r="AA777" s="1" t="e">
        <f aca="false">$Y777+$Q777+$Z777</f>
        <v>#VALUE!</v>
      </c>
      <c r="AB777" s="1" t="n">
        <f aca="false">$N777+$Q777</f>
        <v>0</v>
      </c>
      <c r="AC777" s="1" t="str">
        <f aca="false">IF($Y777="","",IF(AND($AA777&gt;=$R777,$AA777&lt;=$S777),"Pass","Fail"))</f>
        <v/>
      </c>
      <c r="AD777" s="1" t="str">
        <f aca="false">IF($Y777="","",IF($AA777&gt;$R777,"Pass","Fail"))</f>
        <v/>
      </c>
      <c r="AE777" s="1" t="str">
        <f aca="false">IF($Y777="","",IF($AA777&gt;=$R777,"Pass","Fail"))</f>
        <v/>
      </c>
      <c r="AF777" s="1" t="str">
        <f aca="false">IF($Y777="","",IF($AA777&lt;=$S777,"Pass","Fail"))</f>
        <v/>
      </c>
      <c r="AG777" s="1" t="str">
        <f aca="false">IF($Y777="","",IF($AA777&lt;$S777,"Pass","Fail"))</f>
        <v/>
      </c>
      <c r="AH777" s="23" t="str">
        <f aca="true">INDIRECT(CHOOSE(MATCH($T777,{"±","&gt;","≥","≤","&lt;"},0), "AC", "AD", "AE", "AF", "AG") &amp; ROW())</f>
        <v/>
      </c>
      <c r="AI777" s="56" t="str">
        <f aca="false">IF($X777="Not Significant","No Further Action Required",
IF($AH777="","",
IF(AND($AH777="Pass",$L777="0 - Passed "),"Analysis performed; no further action required.",
IF(AND($AH777="Fail",$L777="1 - Failed "),"Analysis performed; no further action required.",
IF(AND($AH777="Pass",$L777="2 - Limited In Use "),"Analysis performed; no further action required.",
IF(AND($AH777="Fail",$L777="3 - Adjusted "),"Analysis performed; no further action required.",
"Unit fails analysis; TSM determination required."))))))</f>
        <v/>
      </c>
      <c r="AJ777" s="58"/>
    </row>
    <row r="778" customFormat="false" ht="15" hidden="false" customHeight="false" outlineLevel="0" collapsed="false">
      <c r="A778" s="56"/>
      <c r="E778" s="57" t="str">
        <f aca="false">IF(AND($F778="",$G778=""),"",IF($G778="",$F778,HYPERLINK($G778,$F778)))</f>
        <v/>
      </c>
      <c r="H778" s="1" t="str">
        <f aca="false">IF($I778="","None Attached",IF(LEFT($I778,5)="https",HYPERLINK($I778,"Datasheet"),HYPERLINK(_xlfn.CONCAT("https://",$I778),"Datasheet")))</f>
        <v>None Attached</v>
      </c>
      <c r="M778" s="56"/>
      <c r="P778" s="58"/>
      <c r="Q778" s="1" t="n">
        <f aca="false">$M778-$N778</f>
        <v>0</v>
      </c>
      <c r="R778" s="56"/>
      <c r="T778" s="59" t="s">
        <v>15</v>
      </c>
      <c r="U778" s="1" t="n">
        <f aca="false">$S778-$R778</f>
        <v>0</v>
      </c>
      <c r="V778" s="1" t="n">
        <f aca="false">IF($T778="±",$Q778*2,$Q778)</f>
        <v>0</v>
      </c>
      <c r="W778" s="60" t="str">
        <f aca="false">IFERROR($U778/ABS($V778),"N/A")</f>
        <v>N/A</v>
      </c>
      <c r="X778" s="61" t="str">
        <f aca="false">IF(OR($W778="N/A",$R778="",$S778=""),"N/A",IF($W778&gt;=4,"Not Significant",IF($W778&gt;=2,"Semi-Significant","Significant")))</f>
        <v>N/A</v>
      </c>
      <c r="Z778" s="1" t="str">
        <f aca="false">IF($D778="Z540.1 w/data",0,"")</f>
        <v/>
      </c>
      <c r="AA778" s="1" t="e">
        <f aca="false">$Y778+$Q778+$Z778</f>
        <v>#VALUE!</v>
      </c>
      <c r="AB778" s="1" t="n">
        <f aca="false">$N778+$Q778</f>
        <v>0</v>
      </c>
      <c r="AC778" s="1" t="str">
        <f aca="false">IF($Y778="","",IF(AND($AA778&gt;=$R778,$AA778&lt;=$S778),"Pass","Fail"))</f>
        <v/>
      </c>
      <c r="AD778" s="1" t="str">
        <f aca="false">IF($Y778="","",IF($AA778&gt;$R778,"Pass","Fail"))</f>
        <v/>
      </c>
      <c r="AE778" s="1" t="str">
        <f aca="false">IF($Y778="","",IF($AA778&gt;=$R778,"Pass","Fail"))</f>
        <v/>
      </c>
      <c r="AF778" s="1" t="str">
        <f aca="false">IF($Y778="","",IF($AA778&lt;=$S778,"Pass","Fail"))</f>
        <v/>
      </c>
      <c r="AG778" s="1" t="str">
        <f aca="false">IF($Y778="","",IF($AA778&lt;$S778,"Pass","Fail"))</f>
        <v/>
      </c>
      <c r="AH778" s="23" t="str">
        <f aca="true">INDIRECT(CHOOSE(MATCH($T778,{"±","&gt;","≥","≤","&lt;"},0), "AC", "AD", "AE", "AF", "AG") &amp; ROW())</f>
        <v/>
      </c>
      <c r="AI778" s="56" t="str">
        <f aca="false">IF($X778="Not Significant","No Further Action Required",
IF($AH778="","",
IF(AND($AH778="Pass",$L778="0 - Passed "),"Analysis performed; no further action required.",
IF(AND($AH778="Fail",$L778="1 - Failed "),"Analysis performed; no further action required.",
IF(AND($AH778="Pass",$L778="2 - Limited In Use "),"Analysis performed; no further action required.",
IF(AND($AH778="Fail",$L778="3 - Adjusted "),"Analysis performed; no further action required.",
"Unit fails analysis; TSM determination required."))))))</f>
        <v/>
      </c>
      <c r="AJ778" s="58"/>
    </row>
    <row r="779" customFormat="false" ht="15" hidden="false" customHeight="false" outlineLevel="0" collapsed="false">
      <c r="A779" s="56"/>
      <c r="E779" s="57" t="str">
        <f aca="false">IF(AND($F779="",$G779=""),"",IF($G779="",$F779,HYPERLINK($G779,$F779)))</f>
        <v/>
      </c>
      <c r="H779" s="1" t="str">
        <f aca="false">IF($I779="","None Attached",IF(LEFT($I779,5)="https",HYPERLINK($I779,"Datasheet"),HYPERLINK(_xlfn.CONCAT("https://",$I779),"Datasheet")))</f>
        <v>None Attached</v>
      </c>
      <c r="M779" s="56"/>
      <c r="P779" s="58"/>
      <c r="Q779" s="1" t="n">
        <f aca="false">$M779-$N779</f>
        <v>0</v>
      </c>
      <c r="R779" s="56"/>
      <c r="T779" s="59" t="s">
        <v>15</v>
      </c>
      <c r="U779" s="1" t="n">
        <f aca="false">$S779-$R779</f>
        <v>0</v>
      </c>
      <c r="V779" s="1" t="n">
        <f aca="false">IF($T779="±",$Q779*2,$Q779)</f>
        <v>0</v>
      </c>
      <c r="W779" s="60" t="str">
        <f aca="false">IFERROR($U779/ABS($V779),"N/A")</f>
        <v>N/A</v>
      </c>
      <c r="X779" s="61" t="str">
        <f aca="false">IF(OR($W779="N/A",$R779="",$S779=""),"N/A",IF($W779&gt;=4,"Not Significant",IF($W779&gt;=2,"Semi-Significant","Significant")))</f>
        <v>N/A</v>
      </c>
      <c r="Z779" s="1" t="str">
        <f aca="false">IF($D779="Z540.1 w/data",0,"")</f>
        <v/>
      </c>
      <c r="AA779" s="1" t="e">
        <f aca="false">$Y779+$Q779+$Z779</f>
        <v>#VALUE!</v>
      </c>
      <c r="AB779" s="1" t="n">
        <f aca="false">$N779+$Q779</f>
        <v>0</v>
      </c>
      <c r="AC779" s="1" t="str">
        <f aca="false">IF($Y779="","",IF(AND($AA779&gt;=$R779,$AA779&lt;=$S779),"Pass","Fail"))</f>
        <v/>
      </c>
      <c r="AD779" s="1" t="str">
        <f aca="false">IF($Y779="","",IF($AA779&gt;$R779,"Pass","Fail"))</f>
        <v/>
      </c>
      <c r="AE779" s="1" t="str">
        <f aca="false">IF($Y779="","",IF($AA779&gt;=$R779,"Pass","Fail"))</f>
        <v/>
      </c>
      <c r="AF779" s="1" t="str">
        <f aca="false">IF($Y779="","",IF($AA779&lt;=$S779,"Pass","Fail"))</f>
        <v/>
      </c>
      <c r="AG779" s="1" t="str">
        <f aca="false">IF($Y779="","",IF($AA779&lt;$S779,"Pass","Fail"))</f>
        <v/>
      </c>
      <c r="AH779" s="23" t="str">
        <f aca="true">INDIRECT(CHOOSE(MATCH($T779,{"±","&gt;","≥","≤","&lt;"},0), "AC", "AD", "AE", "AF", "AG") &amp; ROW())</f>
        <v/>
      </c>
      <c r="AI779" s="56" t="str">
        <f aca="false">IF($X779="Not Significant","No Further Action Required",
IF($AH779="","",
IF(AND($AH779="Pass",$L779="0 - Passed "),"Analysis performed; no further action required.",
IF(AND($AH779="Fail",$L779="1 - Failed "),"Analysis performed; no further action required.",
IF(AND($AH779="Pass",$L779="2 - Limited In Use "),"Analysis performed; no further action required.",
IF(AND($AH779="Fail",$L779="3 - Adjusted "),"Analysis performed; no further action required.",
"Unit fails analysis; TSM determination required."))))))</f>
        <v/>
      </c>
      <c r="AJ779" s="58"/>
    </row>
    <row r="780" customFormat="false" ht="15" hidden="false" customHeight="false" outlineLevel="0" collapsed="false">
      <c r="A780" s="56"/>
      <c r="E780" s="57" t="str">
        <f aca="false">IF(AND($F780="",$G780=""),"",IF($G780="",$F780,HYPERLINK($G780,$F780)))</f>
        <v/>
      </c>
      <c r="H780" s="1" t="str">
        <f aca="false">IF($I780="","None Attached",IF(LEFT($I780,5)="https",HYPERLINK($I780,"Datasheet"),HYPERLINK(_xlfn.CONCAT("https://",$I780),"Datasheet")))</f>
        <v>None Attached</v>
      </c>
      <c r="M780" s="56"/>
      <c r="P780" s="58"/>
      <c r="Q780" s="1" t="n">
        <f aca="false">$M780-$N780</f>
        <v>0</v>
      </c>
      <c r="R780" s="56"/>
      <c r="T780" s="59" t="s">
        <v>15</v>
      </c>
      <c r="U780" s="1" t="n">
        <f aca="false">$S780-$R780</f>
        <v>0</v>
      </c>
      <c r="V780" s="1" t="n">
        <f aca="false">IF($T780="±",$Q780*2,$Q780)</f>
        <v>0</v>
      </c>
      <c r="W780" s="60" t="str">
        <f aca="false">IFERROR($U780/ABS($V780),"N/A")</f>
        <v>N/A</v>
      </c>
      <c r="X780" s="61" t="str">
        <f aca="false">IF(OR($W780="N/A",$R780="",$S780=""),"N/A",IF($W780&gt;=4,"Not Significant",IF($W780&gt;=2,"Semi-Significant","Significant")))</f>
        <v>N/A</v>
      </c>
      <c r="Z780" s="1" t="str">
        <f aca="false">IF($D780="Z540.1 w/data",0,"")</f>
        <v/>
      </c>
      <c r="AA780" s="1" t="e">
        <f aca="false">$Y780+$Q780+$Z780</f>
        <v>#VALUE!</v>
      </c>
      <c r="AB780" s="1" t="n">
        <f aca="false">$N780+$Q780</f>
        <v>0</v>
      </c>
      <c r="AC780" s="1" t="str">
        <f aca="false">IF($Y780="","",IF(AND($AA780&gt;=$R780,$AA780&lt;=$S780),"Pass","Fail"))</f>
        <v/>
      </c>
      <c r="AD780" s="1" t="str">
        <f aca="false">IF($Y780="","",IF($AA780&gt;$R780,"Pass","Fail"))</f>
        <v/>
      </c>
      <c r="AE780" s="1" t="str">
        <f aca="false">IF($Y780="","",IF($AA780&gt;=$R780,"Pass","Fail"))</f>
        <v/>
      </c>
      <c r="AF780" s="1" t="str">
        <f aca="false">IF($Y780="","",IF($AA780&lt;=$S780,"Pass","Fail"))</f>
        <v/>
      </c>
      <c r="AG780" s="1" t="str">
        <f aca="false">IF($Y780="","",IF($AA780&lt;$S780,"Pass","Fail"))</f>
        <v/>
      </c>
      <c r="AH780" s="23" t="str">
        <f aca="true">INDIRECT(CHOOSE(MATCH($T780,{"±","&gt;","≥","≤","&lt;"},0), "AC", "AD", "AE", "AF", "AG") &amp; ROW())</f>
        <v/>
      </c>
      <c r="AI780" s="56" t="str">
        <f aca="false">IF($X780="Not Significant","No Further Action Required",
IF($AH780="","",
IF(AND($AH780="Pass",$L780="0 - Passed "),"Analysis performed; no further action required.",
IF(AND($AH780="Fail",$L780="1 - Failed "),"Analysis performed; no further action required.",
IF(AND($AH780="Pass",$L780="2 - Limited In Use "),"Analysis performed; no further action required.",
IF(AND($AH780="Fail",$L780="3 - Adjusted "),"Analysis performed; no further action required.",
"Unit fails analysis; TSM determination required."))))))</f>
        <v/>
      </c>
      <c r="AJ780" s="58"/>
    </row>
    <row r="781" customFormat="false" ht="15" hidden="false" customHeight="false" outlineLevel="0" collapsed="false">
      <c r="A781" s="56"/>
      <c r="E781" s="57" t="str">
        <f aca="false">IF(AND($F781="",$G781=""),"",IF($G781="",$F781,HYPERLINK($G781,$F781)))</f>
        <v/>
      </c>
      <c r="H781" s="1" t="str">
        <f aca="false">IF($I781="","None Attached",IF(LEFT($I781,5)="https",HYPERLINK($I781,"Datasheet"),HYPERLINK(_xlfn.CONCAT("https://",$I781),"Datasheet")))</f>
        <v>None Attached</v>
      </c>
      <c r="M781" s="56"/>
      <c r="P781" s="58"/>
      <c r="Q781" s="1" t="n">
        <f aca="false">$M781-$N781</f>
        <v>0</v>
      </c>
      <c r="R781" s="56"/>
      <c r="T781" s="59" t="s">
        <v>15</v>
      </c>
      <c r="U781" s="1" t="n">
        <f aca="false">$S781-$R781</f>
        <v>0</v>
      </c>
      <c r="V781" s="1" t="n">
        <f aca="false">IF($T781="±",$Q781*2,$Q781)</f>
        <v>0</v>
      </c>
      <c r="W781" s="60" t="str">
        <f aca="false">IFERROR($U781/ABS($V781),"N/A")</f>
        <v>N/A</v>
      </c>
      <c r="X781" s="61" t="str">
        <f aca="false">IF(OR($W781="N/A",$R781="",$S781=""),"N/A",IF($W781&gt;=4,"Not Significant",IF($W781&gt;=2,"Semi-Significant","Significant")))</f>
        <v>N/A</v>
      </c>
      <c r="Z781" s="1" t="str">
        <f aca="false">IF($D781="Z540.1 w/data",0,"")</f>
        <v/>
      </c>
      <c r="AA781" s="1" t="e">
        <f aca="false">$Y781+$Q781+$Z781</f>
        <v>#VALUE!</v>
      </c>
      <c r="AB781" s="1" t="n">
        <f aca="false">$N781+$Q781</f>
        <v>0</v>
      </c>
      <c r="AC781" s="1" t="str">
        <f aca="false">IF($Y781="","",IF(AND($AA781&gt;=$R781,$AA781&lt;=$S781),"Pass","Fail"))</f>
        <v/>
      </c>
      <c r="AD781" s="1" t="str">
        <f aca="false">IF($Y781="","",IF($AA781&gt;$R781,"Pass","Fail"))</f>
        <v/>
      </c>
      <c r="AE781" s="1" t="str">
        <f aca="false">IF($Y781="","",IF($AA781&gt;=$R781,"Pass","Fail"))</f>
        <v/>
      </c>
      <c r="AF781" s="1" t="str">
        <f aca="false">IF($Y781="","",IF($AA781&lt;=$S781,"Pass","Fail"))</f>
        <v/>
      </c>
      <c r="AG781" s="1" t="str">
        <f aca="false">IF($Y781="","",IF($AA781&lt;$S781,"Pass","Fail"))</f>
        <v/>
      </c>
      <c r="AH781" s="23" t="str">
        <f aca="true">INDIRECT(CHOOSE(MATCH($T781,{"±","&gt;","≥","≤","&lt;"},0), "AC", "AD", "AE", "AF", "AG") &amp; ROW())</f>
        <v/>
      </c>
      <c r="AI781" s="56" t="str">
        <f aca="false">IF($X781="Not Significant","No Further Action Required",
IF($AH781="","",
IF(AND($AH781="Pass",$L781="0 - Passed "),"Analysis performed; no further action required.",
IF(AND($AH781="Fail",$L781="1 - Failed "),"Analysis performed; no further action required.",
IF(AND($AH781="Pass",$L781="2 - Limited In Use "),"Analysis performed; no further action required.",
IF(AND($AH781="Fail",$L781="3 - Adjusted "),"Analysis performed; no further action required.",
"Unit fails analysis; TSM determination required."))))))</f>
        <v/>
      </c>
      <c r="AJ781" s="58"/>
    </row>
    <row r="782" customFormat="false" ht="15" hidden="false" customHeight="false" outlineLevel="0" collapsed="false">
      <c r="A782" s="56"/>
      <c r="E782" s="57" t="str">
        <f aca="false">IF(AND($F782="",$G782=""),"",IF($G782="",$F782,HYPERLINK($G782,$F782)))</f>
        <v/>
      </c>
      <c r="H782" s="1" t="str">
        <f aca="false">IF($I782="","None Attached",IF(LEFT($I782,5)="https",HYPERLINK($I782,"Datasheet"),HYPERLINK(_xlfn.CONCAT("https://",$I782),"Datasheet")))</f>
        <v>None Attached</v>
      </c>
      <c r="M782" s="56"/>
      <c r="P782" s="58"/>
      <c r="Q782" s="1" t="n">
        <f aca="false">$M782-$N782</f>
        <v>0</v>
      </c>
      <c r="R782" s="56"/>
      <c r="T782" s="59" t="s">
        <v>15</v>
      </c>
      <c r="U782" s="1" t="n">
        <f aca="false">$S782-$R782</f>
        <v>0</v>
      </c>
      <c r="V782" s="1" t="n">
        <f aca="false">IF($T782="±",$Q782*2,$Q782)</f>
        <v>0</v>
      </c>
      <c r="W782" s="60" t="str">
        <f aca="false">IFERROR($U782/ABS($V782),"N/A")</f>
        <v>N/A</v>
      </c>
      <c r="X782" s="61" t="str">
        <f aca="false">IF(OR($W782="N/A",$R782="",$S782=""),"N/A",IF($W782&gt;=4,"Not Significant",IF($W782&gt;=2,"Semi-Significant","Significant")))</f>
        <v>N/A</v>
      </c>
      <c r="Z782" s="1" t="str">
        <f aca="false">IF($D782="Z540.1 w/data",0,"")</f>
        <v/>
      </c>
      <c r="AA782" s="1" t="e">
        <f aca="false">$Y782+$Q782+$Z782</f>
        <v>#VALUE!</v>
      </c>
      <c r="AB782" s="1" t="n">
        <f aca="false">$N782+$Q782</f>
        <v>0</v>
      </c>
      <c r="AC782" s="1" t="str">
        <f aca="false">IF($Y782="","",IF(AND($AA782&gt;=$R782,$AA782&lt;=$S782),"Pass","Fail"))</f>
        <v/>
      </c>
      <c r="AD782" s="1" t="str">
        <f aca="false">IF($Y782="","",IF($AA782&gt;$R782,"Pass","Fail"))</f>
        <v/>
      </c>
      <c r="AE782" s="1" t="str">
        <f aca="false">IF($Y782="","",IF($AA782&gt;=$R782,"Pass","Fail"))</f>
        <v/>
      </c>
      <c r="AF782" s="1" t="str">
        <f aca="false">IF($Y782="","",IF($AA782&lt;=$S782,"Pass","Fail"))</f>
        <v/>
      </c>
      <c r="AG782" s="1" t="str">
        <f aca="false">IF($Y782="","",IF($AA782&lt;$S782,"Pass","Fail"))</f>
        <v/>
      </c>
      <c r="AH782" s="23" t="str">
        <f aca="true">INDIRECT(CHOOSE(MATCH($T782,{"±","&gt;","≥","≤","&lt;"},0), "AC", "AD", "AE", "AF", "AG") &amp; ROW())</f>
        <v/>
      </c>
      <c r="AI782" s="56" t="str">
        <f aca="false">IF($X782="Not Significant","No Further Action Required",
IF($AH782="","",
IF(AND($AH782="Pass",$L782="0 - Passed "),"Analysis performed; no further action required.",
IF(AND($AH782="Fail",$L782="1 - Failed "),"Analysis performed; no further action required.",
IF(AND($AH782="Pass",$L782="2 - Limited In Use "),"Analysis performed; no further action required.",
IF(AND($AH782="Fail",$L782="3 - Adjusted "),"Analysis performed; no further action required.",
"Unit fails analysis; TSM determination required."))))))</f>
        <v/>
      </c>
      <c r="AJ782" s="58"/>
    </row>
    <row r="783" customFormat="false" ht="15" hidden="false" customHeight="false" outlineLevel="0" collapsed="false">
      <c r="A783" s="56"/>
      <c r="E783" s="57" t="str">
        <f aca="false">IF(AND($F783="",$G783=""),"",IF($G783="",$F783,HYPERLINK($G783,$F783)))</f>
        <v/>
      </c>
      <c r="H783" s="1" t="str">
        <f aca="false">IF($I783="","None Attached",IF(LEFT($I783,5)="https",HYPERLINK($I783,"Datasheet"),HYPERLINK(_xlfn.CONCAT("https://",$I783),"Datasheet")))</f>
        <v>None Attached</v>
      </c>
      <c r="M783" s="56"/>
      <c r="P783" s="58"/>
      <c r="Q783" s="1" t="n">
        <f aca="false">$M783-$N783</f>
        <v>0</v>
      </c>
      <c r="R783" s="56"/>
      <c r="T783" s="59" t="s">
        <v>15</v>
      </c>
      <c r="U783" s="1" t="n">
        <f aca="false">$S783-$R783</f>
        <v>0</v>
      </c>
      <c r="V783" s="1" t="n">
        <f aca="false">IF($T783="±",$Q783*2,$Q783)</f>
        <v>0</v>
      </c>
      <c r="W783" s="60" t="str">
        <f aca="false">IFERROR($U783/ABS($V783),"N/A")</f>
        <v>N/A</v>
      </c>
      <c r="X783" s="61" t="str">
        <f aca="false">IF(OR($W783="N/A",$R783="",$S783=""),"N/A",IF($W783&gt;=4,"Not Significant",IF($W783&gt;=2,"Semi-Significant","Significant")))</f>
        <v>N/A</v>
      </c>
      <c r="Z783" s="1" t="str">
        <f aca="false">IF($D783="Z540.1 w/data",0,"")</f>
        <v/>
      </c>
      <c r="AA783" s="1" t="e">
        <f aca="false">$Y783+$Q783+$Z783</f>
        <v>#VALUE!</v>
      </c>
      <c r="AB783" s="1" t="n">
        <f aca="false">$N783+$Q783</f>
        <v>0</v>
      </c>
      <c r="AC783" s="1" t="str">
        <f aca="false">IF($Y783="","",IF(AND($AA783&gt;=$R783,$AA783&lt;=$S783),"Pass","Fail"))</f>
        <v/>
      </c>
      <c r="AD783" s="1" t="str">
        <f aca="false">IF($Y783="","",IF($AA783&gt;$R783,"Pass","Fail"))</f>
        <v/>
      </c>
      <c r="AE783" s="1" t="str">
        <f aca="false">IF($Y783="","",IF($AA783&gt;=$R783,"Pass","Fail"))</f>
        <v/>
      </c>
      <c r="AF783" s="1" t="str">
        <f aca="false">IF($Y783="","",IF($AA783&lt;=$S783,"Pass","Fail"))</f>
        <v/>
      </c>
      <c r="AG783" s="1" t="str">
        <f aca="false">IF($Y783="","",IF($AA783&lt;$S783,"Pass","Fail"))</f>
        <v/>
      </c>
      <c r="AH783" s="23" t="str">
        <f aca="true">INDIRECT(CHOOSE(MATCH($T783,{"±","&gt;","≥","≤","&lt;"},0), "AC", "AD", "AE", "AF", "AG") &amp; ROW())</f>
        <v/>
      </c>
      <c r="AI783" s="56" t="str">
        <f aca="false">IF($X783="Not Significant","No Further Action Required",
IF($AH783="","",
IF(AND($AH783="Pass",$L783="0 - Passed "),"Analysis performed; no further action required.",
IF(AND($AH783="Fail",$L783="1 - Failed "),"Analysis performed; no further action required.",
IF(AND($AH783="Pass",$L783="2 - Limited In Use "),"Analysis performed; no further action required.",
IF(AND($AH783="Fail",$L783="3 - Adjusted "),"Analysis performed; no further action required.",
"Unit fails analysis; TSM determination required."))))))</f>
        <v/>
      </c>
      <c r="AJ783" s="58"/>
    </row>
    <row r="784" customFormat="false" ht="15" hidden="false" customHeight="false" outlineLevel="0" collapsed="false">
      <c r="A784" s="56"/>
      <c r="E784" s="57" t="str">
        <f aca="false">IF(AND($F784="",$G784=""),"",IF($G784="",$F784,HYPERLINK($G784,$F784)))</f>
        <v/>
      </c>
      <c r="H784" s="1" t="str">
        <f aca="false">IF($I784="","None Attached",IF(LEFT($I784,5)="https",HYPERLINK($I784,"Datasheet"),HYPERLINK(_xlfn.CONCAT("https://",$I784),"Datasheet")))</f>
        <v>None Attached</v>
      </c>
      <c r="M784" s="56"/>
      <c r="P784" s="58"/>
      <c r="Q784" s="1" t="n">
        <f aca="false">$M784-$N784</f>
        <v>0</v>
      </c>
      <c r="R784" s="56"/>
      <c r="T784" s="59" t="s">
        <v>15</v>
      </c>
      <c r="U784" s="1" t="n">
        <f aca="false">$S784-$R784</f>
        <v>0</v>
      </c>
      <c r="V784" s="1" t="n">
        <f aca="false">IF($T784="±",$Q784*2,$Q784)</f>
        <v>0</v>
      </c>
      <c r="W784" s="60" t="str">
        <f aca="false">IFERROR($U784/ABS($V784),"N/A")</f>
        <v>N/A</v>
      </c>
      <c r="X784" s="61" t="str">
        <f aca="false">IF(OR($W784="N/A",$R784="",$S784=""),"N/A",IF($W784&gt;=4,"Not Significant",IF($W784&gt;=2,"Semi-Significant","Significant")))</f>
        <v>N/A</v>
      </c>
      <c r="Z784" s="1" t="str">
        <f aca="false">IF($D784="Z540.1 w/data",0,"")</f>
        <v/>
      </c>
      <c r="AA784" s="1" t="e">
        <f aca="false">$Y784+$Q784+$Z784</f>
        <v>#VALUE!</v>
      </c>
      <c r="AB784" s="1" t="n">
        <f aca="false">$N784+$Q784</f>
        <v>0</v>
      </c>
      <c r="AC784" s="1" t="str">
        <f aca="false">IF($Y784="","",IF(AND($AA784&gt;=$R784,$AA784&lt;=$S784),"Pass","Fail"))</f>
        <v/>
      </c>
      <c r="AD784" s="1" t="str">
        <f aca="false">IF($Y784="","",IF($AA784&gt;$R784,"Pass","Fail"))</f>
        <v/>
      </c>
      <c r="AE784" s="1" t="str">
        <f aca="false">IF($Y784="","",IF($AA784&gt;=$R784,"Pass","Fail"))</f>
        <v/>
      </c>
      <c r="AF784" s="1" t="str">
        <f aca="false">IF($Y784="","",IF($AA784&lt;=$S784,"Pass","Fail"))</f>
        <v/>
      </c>
      <c r="AG784" s="1" t="str">
        <f aca="false">IF($Y784="","",IF($AA784&lt;$S784,"Pass","Fail"))</f>
        <v/>
      </c>
      <c r="AH784" s="23" t="str">
        <f aca="true">INDIRECT(CHOOSE(MATCH($T784,{"±","&gt;","≥","≤","&lt;"},0), "AC", "AD", "AE", "AF", "AG") &amp; ROW())</f>
        <v/>
      </c>
      <c r="AI784" s="56" t="str">
        <f aca="false">IF($X784="Not Significant","No Further Action Required",
IF($AH784="","",
IF(AND($AH784="Pass",$L784="0 - Passed "),"Analysis performed; no further action required.",
IF(AND($AH784="Fail",$L784="1 - Failed "),"Analysis performed; no further action required.",
IF(AND($AH784="Pass",$L784="2 - Limited In Use "),"Analysis performed; no further action required.",
IF(AND($AH784="Fail",$L784="3 - Adjusted "),"Analysis performed; no further action required.",
"Unit fails analysis; TSM determination required."))))))</f>
        <v/>
      </c>
      <c r="AJ784" s="58"/>
    </row>
    <row r="785" customFormat="false" ht="15" hidden="false" customHeight="false" outlineLevel="0" collapsed="false">
      <c r="A785" s="56"/>
      <c r="E785" s="57" t="str">
        <f aca="false">IF(AND($F785="",$G785=""),"",IF($G785="",$F785,HYPERLINK($G785,$F785)))</f>
        <v/>
      </c>
      <c r="H785" s="1" t="str">
        <f aca="false">IF($I785="","None Attached",IF(LEFT($I785,5)="https",HYPERLINK($I785,"Datasheet"),HYPERLINK(_xlfn.CONCAT("https://",$I785),"Datasheet")))</f>
        <v>None Attached</v>
      </c>
      <c r="M785" s="56"/>
      <c r="P785" s="58"/>
      <c r="Q785" s="1" t="n">
        <f aca="false">$M785-$N785</f>
        <v>0</v>
      </c>
      <c r="R785" s="56"/>
      <c r="T785" s="59" t="s">
        <v>15</v>
      </c>
      <c r="U785" s="1" t="n">
        <f aca="false">$S785-$R785</f>
        <v>0</v>
      </c>
      <c r="V785" s="1" t="n">
        <f aca="false">IF($T785="±",$Q785*2,$Q785)</f>
        <v>0</v>
      </c>
      <c r="W785" s="60" t="str">
        <f aca="false">IFERROR($U785/ABS($V785),"N/A")</f>
        <v>N/A</v>
      </c>
      <c r="X785" s="61" t="str">
        <f aca="false">IF(OR($W785="N/A",$R785="",$S785=""),"N/A",IF($W785&gt;=4,"Not Significant",IF($W785&gt;=2,"Semi-Significant","Significant")))</f>
        <v>N/A</v>
      </c>
      <c r="Z785" s="1" t="str">
        <f aca="false">IF($D785="Z540.1 w/data",0,"")</f>
        <v/>
      </c>
      <c r="AA785" s="1" t="e">
        <f aca="false">$Y785+$Q785+$Z785</f>
        <v>#VALUE!</v>
      </c>
      <c r="AB785" s="1" t="n">
        <f aca="false">$N785+$Q785</f>
        <v>0</v>
      </c>
      <c r="AC785" s="1" t="str">
        <f aca="false">IF($Y785="","",IF(AND($AA785&gt;=$R785,$AA785&lt;=$S785),"Pass","Fail"))</f>
        <v/>
      </c>
      <c r="AD785" s="1" t="str">
        <f aca="false">IF($Y785="","",IF($AA785&gt;$R785,"Pass","Fail"))</f>
        <v/>
      </c>
      <c r="AE785" s="1" t="str">
        <f aca="false">IF($Y785="","",IF($AA785&gt;=$R785,"Pass","Fail"))</f>
        <v/>
      </c>
      <c r="AF785" s="1" t="str">
        <f aca="false">IF($Y785="","",IF($AA785&lt;=$S785,"Pass","Fail"))</f>
        <v/>
      </c>
      <c r="AG785" s="1" t="str">
        <f aca="false">IF($Y785="","",IF($AA785&lt;$S785,"Pass","Fail"))</f>
        <v/>
      </c>
      <c r="AH785" s="23" t="str">
        <f aca="true">INDIRECT(CHOOSE(MATCH($T785,{"±","&gt;","≥","≤","&lt;"},0), "AC", "AD", "AE", "AF", "AG") &amp; ROW())</f>
        <v/>
      </c>
      <c r="AI785" s="56" t="str">
        <f aca="false">IF($X785="Not Significant","No Further Action Required",
IF($AH785="","",
IF(AND($AH785="Pass",$L785="0 - Passed "),"Analysis performed; no further action required.",
IF(AND($AH785="Fail",$L785="1 - Failed "),"Analysis performed; no further action required.",
IF(AND($AH785="Pass",$L785="2 - Limited In Use "),"Analysis performed; no further action required.",
IF(AND($AH785="Fail",$L785="3 - Adjusted "),"Analysis performed; no further action required.",
"Unit fails analysis; TSM determination required."))))))</f>
        <v/>
      </c>
      <c r="AJ785" s="58"/>
    </row>
    <row r="786" customFormat="false" ht="15" hidden="false" customHeight="false" outlineLevel="0" collapsed="false">
      <c r="A786" s="56"/>
      <c r="E786" s="57" t="str">
        <f aca="false">IF(AND($F786="",$G786=""),"",IF($G786="",$F786,HYPERLINK($G786,$F786)))</f>
        <v/>
      </c>
      <c r="H786" s="1" t="str">
        <f aca="false">IF($I786="","None Attached",IF(LEFT($I786,5)="https",HYPERLINK($I786,"Datasheet"),HYPERLINK(_xlfn.CONCAT("https://",$I786),"Datasheet")))</f>
        <v>None Attached</v>
      </c>
      <c r="M786" s="56"/>
      <c r="P786" s="58"/>
      <c r="Q786" s="1" t="n">
        <f aca="false">$M786-$N786</f>
        <v>0</v>
      </c>
      <c r="R786" s="56"/>
      <c r="T786" s="59" t="s">
        <v>15</v>
      </c>
      <c r="U786" s="1" t="n">
        <f aca="false">$S786-$R786</f>
        <v>0</v>
      </c>
      <c r="V786" s="1" t="n">
        <f aca="false">IF($T786="±",$Q786*2,$Q786)</f>
        <v>0</v>
      </c>
      <c r="W786" s="60" t="str">
        <f aca="false">IFERROR($U786/ABS($V786),"N/A")</f>
        <v>N/A</v>
      </c>
      <c r="X786" s="61" t="str">
        <f aca="false">IF(OR($W786="N/A",$R786="",$S786=""),"N/A",IF($W786&gt;=4,"Not Significant",IF($W786&gt;=2,"Semi-Significant","Significant")))</f>
        <v>N/A</v>
      </c>
      <c r="Z786" s="1" t="str">
        <f aca="false">IF($D786="Z540.1 w/data",0,"")</f>
        <v/>
      </c>
      <c r="AA786" s="1" t="e">
        <f aca="false">$Y786+$Q786+$Z786</f>
        <v>#VALUE!</v>
      </c>
      <c r="AB786" s="1" t="n">
        <f aca="false">$N786+$Q786</f>
        <v>0</v>
      </c>
      <c r="AC786" s="1" t="str">
        <f aca="false">IF($Y786="","",IF(AND($AA786&gt;=$R786,$AA786&lt;=$S786),"Pass","Fail"))</f>
        <v/>
      </c>
      <c r="AD786" s="1" t="str">
        <f aca="false">IF($Y786="","",IF($AA786&gt;$R786,"Pass","Fail"))</f>
        <v/>
      </c>
      <c r="AE786" s="1" t="str">
        <f aca="false">IF($Y786="","",IF($AA786&gt;=$R786,"Pass","Fail"))</f>
        <v/>
      </c>
      <c r="AF786" s="1" t="str">
        <f aca="false">IF($Y786="","",IF($AA786&lt;=$S786,"Pass","Fail"))</f>
        <v/>
      </c>
      <c r="AG786" s="1" t="str">
        <f aca="false">IF($Y786="","",IF($AA786&lt;$S786,"Pass","Fail"))</f>
        <v/>
      </c>
      <c r="AH786" s="23" t="str">
        <f aca="true">INDIRECT(CHOOSE(MATCH($T786,{"±","&gt;","≥","≤","&lt;"},0), "AC", "AD", "AE", "AF", "AG") &amp; ROW())</f>
        <v/>
      </c>
      <c r="AI786" s="56" t="str">
        <f aca="false">IF($X786="Not Significant","No Further Action Required",
IF($AH786="","",
IF(AND($AH786="Pass",$L786="0 - Passed "),"Analysis performed; no further action required.",
IF(AND($AH786="Fail",$L786="1 - Failed "),"Analysis performed; no further action required.",
IF(AND($AH786="Pass",$L786="2 - Limited In Use "),"Analysis performed; no further action required.",
IF(AND($AH786="Fail",$L786="3 - Adjusted "),"Analysis performed; no further action required.",
"Unit fails analysis; TSM determination required."))))))</f>
        <v/>
      </c>
      <c r="AJ786" s="58"/>
    </row>
    <row r="787" customFormat="false" ht="15" hidden="false" customHeight="false" outlineLevel="0" collapsed="false">
      <c r="A787" s="56"/>
      <c r="E787" s="57" t="str">
        <f aca="false">IF(AND($F787="",$G787=""),"",IF($G787="",$F787,HYPERLINK($G787,$F787)))</f>
        <v/>
      </c>
      <c r="H787" s="1" t="str">
        <f aca="false">IF($I787="","None Attached",IF(LEFT($I787,5)="https",HYPERLINK($I787,"Datasheet"),HYPERLINK(_xlfn.CONCAT("https://",$I787),"Datasheet")))</f>
        <v>None Attached</v>
      </c>
      <c r="M787" s="56"/>
      <c r="P787" s="58"/>
      <c r="Q787" s="1" t="n">
        <f aca="false">$M787-$N787</f>
        <v>0</v>
      </c>
      <c r="R787" s="56"/>
      <c r="T787" s="59" t="s">
        <v>15</v>
      </c>
      <c r="U787" s="1" t="n">
        <f aca="false">$S787-$R787</f>
        <v>0</v>
      </c>
      <c r="V787" s="1" t="n">
        <f aca="false">IF($T787="±",$Q787*2,$Q787)</f>
        <v>0</v>
      </c>
      <c r="W787" s="60" t="str">
        <f aca="false">IFERROR($U787/ABS($V787),"N/A")</f>
        <v>N/A</v>
      </c>
      <c r="X787" s="61" t="str">
        <f aca="false">IF(OR($W787="N/A",$R787="",$S787=""),"N/A",IF($W787&gt;=4,"Not Significant",IF($W787&gt;=2,"Semi-Significant","Significant")))</f>
        <v>N/A</v>
      </c>
      <c r="Z787" s="1" t="str">
        <f aca="false">IF($D787="Z540.1 w/data",0,"")</f>
        <v/>
      </c>
      <c r="AA787" s="1" t="e">
        <f aca="false">$Y787+$Q787+$Z787</f>
        <v>#VALUE!</v>
      </c>
      <c r="AB787" s="1" t="n">
        <f aca="false">$N787+$Q787</f>
        <v>0</v>
      </c>
      <c r="AC787" s="1" t="str">
        <f aca="false">IF($Y787="","",IF(AND($AA787&gt;=$R787,$AA787&lt;=$S787),"Pass","Fail"))</f>
        <v/>
      </c>
      <c r="AD787" s="1" t="str">
        <f aca="false">IF($Y787="","",IF($AA787&gt;$R787,"Pass","Fail"))</f>
        <v/>
      </c>
      <c r="AE787" s="1" t="str">
        <f aca="false">IF($Y787="","",IF($AA787&gt;=$R787,"Pass","Fail"))</f>
        <v/>
      </c>
      <c r="AF787" s="1" t="str">
        <f aca="false">IF($Y787="","",IF($AA787&lt;=$S787,"Pass","Fail"))</f>
        <v/>
      </c>
      <c r="AG787" s="1" t="str">
        <f aca="false">IF($Y787="","",IF($AA787&lt;$S787,"Pass","Fail"))</f>
        <v/>
      </c>
      <c r="AH787" s="23" t="str">
        <f aca="true">INDIRECT(CHOOSE(MATCH($T787,{"±","&gt;","≥","≤","&lt;"},0), "AC", "AD", "AE", "AF", "AG") &amp; ROW())</f>
        <v/>
      </c>
      <c r="AI787" s="56" t="str">
        <f aca="false">IF($X787="Not Significant","No Further Action Required",
IF($AH787="","",
IF(AND($AH787="Pass",$L787="0 - Passed "),"Analysis performed; no further action required.",
IF(AND($AH787="Fail",$L787="1 - Failed "),"Analysis performed; no further action required.",
IF(AND($AH787="Pass",$L787="2 - Limited In Use "),"Analysis performed; no further action required.",
IF(AND($AH787="Fail",$L787="3 - Adjusted "),"Analysis performed; no further action required.",
"Unit fails analysis; TSM determination required."))))))</f>
        <v/>
      </c>
      <c r="AJ787" s="58"/>
    </row>
    <row r="788" customFormat="false" ht="15" hidden="false" customHeight="false" outlineLevel="0" collapsed="false">
      <c r="A788" s="56"/>
      <c r="E788" s="57" t="str">
        <f aca="false">IF(AND($F788="",$G788=""),"",IF($G788="",$F788,HYPERLINK($G788,$F788)))</f>
        <v/>
      </c>
      <c r="H788" s="1" t="str">
        <f aca="false">IF($I788="","None Attached",IF(LEFT($I788,5)="https",HYPERLINK($I788,"Datasheet"),HYPERLINK(_xlfn.CONCAT("https://",$I788),"Datasheet")))</f>
        <v>None Attached</v>
      </c>
      <c r="M788" s="56"/>
      <c r="P788" s="58"/>
      <c r="Q788" s="1" t="n">
        <f aca="false">$M788-$N788</f>
        <v>0</v>
      </c>
      <c r="R788" s="56"/>
      <c r="T788" s="59" t="s">
        <v>15</v>
      </c>
      <c r="U788" s="1" t="n">
        <f aca="false">$S788-$R788</f>
        <v>0</v>
      </c>
      <c r="V788" s="1" t="n">
        <f aca="false">IF($T788="±",$Q788*2,$Q788)</f>
        <v>0</v>
      </c>
      <c r="W788" s="60" t="str">
        <f aca="false">IFERROR($U788/ABS($V788),"N/A")</f>
        <v>N/A</v>
      </c>
      <c r="X788" s="61" t="str">
        <f aca="false">IF(OR($W788="N/A",$R788="",$S788=""),"N/A",IF($W788&gt;=4,"Not Significant",IF($W788&gt;=2,"Semi-Significant","Significant")))</f>
        <v>N/A</v>
      </c>
      <c r="Z788" s="1" t="str">
        <f aca="false">IF($D788="Z540.1 w/data",0,"")</f>
        <v/>
      </c>
      <c r="AA788" s="1" t="e">
        <f aca="false">$Y788+$Q788+$Z788</f>
        <v>#VALUE!</v>
      </c>
      <c r="AB788" s="1" t="n">
        <f aca="false">$N788+$Q788</f>
        <v>0</v>
      </c>
      <c r="AC788" s="1" t="str">
        <f aca="false">IF($Y788="","",IF(AND($AA788&gt;=$R788,$AA788&lt;=$S788),"Pass","Fail"))</f>
        <v/>
      </c>
      <c r="AD788" s="1" t="str">
        <f aca="false">IF($Y788="","",IF($AA788&gt;$R788,"Pass","Fail"))</f>
        <v/>
      </c>
      <c r="AE788" s="1" t="str">
        <f aca="false">IF($Y788="","",IF($AA788&gt;=$R788,"Pass","Fail"))</f>
        <v/>
      </c>
      <c r="AF788" s="1" t="str">
        <f aca="false">IF($Y788="","",IF($AA788&lt;=$S788,"Pass","Fail"))</f>
        <v/>
      </c>
      <c r="AG788" s="1" t="str">
        <f aca="false">IF($Y788="","",IF($AA788&lt;$S788,"Pass","Fail"))</f>
        <v/>
      </c>
      <c r="AH788" s="23" t="str">
        <f aca="true">INDIRECT(CHOOSE(MATCH($T788,{"±","&gt;","≥","≤","&lt;"},0), "AC", "AD", "AE", "AF", "AG") &amp; ROW())</f>
        <v/>
      </c>
      <c r="AI788" s="56" t="str">
        <f aca="false">IF($X788="Not Significant","No Further Action Required",
IF($AH788="","",
IF(AND($AH788="Pass",$L788="0 - Passed "),"Analysis performed; no further action required.",
IF(AND($AH788="Fail",$L788="1 - Failed "),"Analysis performed; no further action required.",
IF(AND($AH788="Pass",$L788="2 - Limited In Use "),"Analysis performed; no further action required.",
IF(AND($AH788="Fail",$L788="3 - Adjusted "),"Analysis performed; no further action required.",
"Unit fails analysis; TSM determination required."))))))</f>
        <v/>
      </c>
      <c r="AJ788" s="58"/>
    </row>
    <row r="789" customFormat="false" ht="15" hidden="false" customHeight="false" outlineLevel="0" collapsed="false">
      <c r="A789" s="56"/>
      <c r="E789" s="57" t="str">
        <f aca="false">IF(AND($F789="",$G789=""),"",IF($G789="",$F789,HYPERLINK($G789,$F789)))</f>
        <v/>
      </c>
      <c r="H789" s="1" t="str">
        <f aca="false">IF($I789="","None Attached",IF(LEFT($I789,5)="https",HYPERLINK($I789,"Datasheet"),HYPERLINK(_xlfn.CONCAT("https://",$I789),"Datasheet")))</f>
        <v>None Attached</v>
      </c>
      <c r="M789" s="56"/>
      <c r="P789" s="58"/>
      <c r="Q789" s="1" t="n">
        <f aca="false">$M789-$N789</f>
        <v>0</v>
      </c>
      <c r="R789" s="56"/>
      <c r="T789" s="59" t="s">
        <v>15</v>
      </c>
      <c r="U789" s="1" t="n">
        <f aca="false">$S789-$R789</f>
        <v>0</v>
      </c>
      <c r="V789" s="1" t="n">
        <f aca="false">IF($T789="±",$Q789*2,$Q789)</f>
        <v>0</v>
      </c>
      <c r="W789" s="60" t="str">
        <f aca="false">IFERROR($U789/ABS($V789),"N/A")</f>
        <v>N/A</v>
      </c>
      <c r="X789" s="61" t="str">
        <f aca="false">IF(OR($W789="N/A",$R789="",$S789=""),"N/A",IF($W789&gt;=4,"Not Significant",IF($W789&gt;=2,"Semi-Significant","Significant")))</f>
        <v>N/A</v>
      </c>
      <c r="Z789" s="1" t="str">
        <f aca="false">IF($D789="Z540.1 w/data",0,"")</f>
        <v/>
      </c>
      <c r="AA789" s="1" t="e">
        <f aca="false">$Y789+$Q789+$Z789</f>
        <v>#VALUE!</v>
      </c>
      <c r="AB789" s="1" t="n">
        <f aca="false">$N789+$Q789</f>
        <v>0</v>
      </c>
      <c r="AC789" s="1" t="str">
        <f aca="false">IF($Y789="","",IF(AND($AA789&gt;=$R789,$AA789&lt;=$S789),"Pass","Fail"))</f>
        <v/>
      </c>
      <c r="AD789" s="1" t="str">
        <f aca="false">IF($Y789="","",IF($AA789&gt;$R789,"Pass","Fail"))</f>
        <v/>
      </c>
      <c r="AE789" s="1" t="str">
        <f aca="false">IF($Y789="","",IF($AA789&gt;=$R789,"Pass","Fail"))</f>
        <v/>
      </c>
      <c r="AF789" s="1" t="str">
        <f aca="false">IF($Y789="","",IF($AA789&lt;=$S789,"Pass","Fail"))</f>
        <v/>
      </c>
      <c r="AG789" s="1" t="str">
        <f aca="false">IF($Y789="","",IF($AA789&lt;$S789,"Pass","Fail"))</f>
        <v/>
      </c>
      <c r="AH789" s="23" t="str">
        <f aca="true">INDIRECT(CHOOSE(MATCH($T789,{"±","&gt;","≥","≤","&lt;"},0), "AC", "AD", "AE", "AF", "AG") &amp; ROW())</f>
        <v/>
      </c>
      <c r="AI789" s="56" t="str">
        <f aca="false">IF($X789="Not Significant","No Further Action Required",
IF($AH789="","",
IF(AND($AH789="Pass",$L789="0 - Passed "),"Analysis performed; no further action required.",
IF(AND($AH789="Fail",$L789="1 - Failed "),"Analysis performed; no further action required.",
IF(AND($AH789="Pass",$L789="2 - Limited In Use "),"Analysis performed; no further action required.",
IF(AND($AH789="Fail",$L789="3 - Adjusted "),"Analysis performed; no further action required.",
"Unit fails analysis; TSM determination required."))))))</f>
        <v/>
      </c>
      <c r="AJ789" s="58"/>
    </row>
    <row r="790" customFormat="false" ht="15" hidden="false" customHeight="false" outlineLevel="0" collapsed="false">
      <c r="A790" s="56"/>
      <c r="E790" s="57" t="str">
        <f aca="false">IF(AND($F790="",$G790=""),"",IF($G790="",$F790,HYPERLINK($G790,$F790)))</f>
        <v/>
      </c>
      <c r="H790" s="1" t="str">
        <f aca="false">IF($I790="","None Attached",IF(LEFT($I790,5)="https",HYPERLINK($I790,"Datasheet"),HYPERLINK(_xlfn.CONCAT("https://",$I790),"Datasheet")))</f>
        <v>None Attached</v>
      </c>
      <c r="M790" s="56"/>
      <c r="P790" s="58"/>
      <c r="Q790" s="1" t="n">
        <f aca="false">$M790-$N790</f>
        <v>0</v>
      </c>
      <c r="R790" s="56"/>
      <c r="T790" s="59" t="s">
        <v>15</v>
      </c>
      <c r="U790" s="1" t="n">
        <f aca="false">$S790-$R790</f>
        <v>0</v>
      </c>
      <c r="V790" s="1" t="n">
        <f aca="false">IF($T790="±",$Q790*2,$Q790)</f>
        <v>0</v>
      </c>
      <c r="W790" s="60" t="str">
        <f aca="false">IFERROR($U790/ABS($V790),"N/A")</f>
        <v>N/A</v>
      </c>
      <c r="X790" s="61" t="str">
        <f aca="false">IF(OR($W790="N/A",$R790="",$S790=""),"N/A",IF($W790&gt;=4,"Not Significant",IF($W790&gt;=2,"Semi-Significant","Significant")))</f>
        <v>N/A</v>
      </c>
      <c r="Z790" s="1" t="str">
        <f aca="false">IF($D790="Z540.1 w/data",0,"")</f>
        <v/>
      </c>
      <c r="AA790" s="1" t="e">
        <f aca="false">$Y790+$Q790+$Z790</f>
        <v>#VALUE!</v>
      </c>
      <c r="AB790" s="1" t="n">
        <f aca="false">$N790+$Q790</f>
        <v>0</v>
      </c>
      <c r="AC790" s="1" t="str">
        <f aca="false">IF($Y790="","",IF(AND($AA790&gt;=$R790,$AA790&lt;=$S790),"Pass","Fail"))</f>
        <v/>
      </c>
      <c r="AD790" s="1" t="str">
        <f aca="false">IF($Y790="","",IF($AA790&gt;$R790,"Pass","Fail"))</f>
        <v/>
      </c>
      <c r="AE790" s="1" t="str">
        <f aca="false">IF($Y790="","",IF($AA790&gt;=$R790,"Pass","Fail"))</f>
        <v/>
      </c>
      <c r="AF790" s="1" t="str">
        <f aca="false">IF($Y790="","",IF($AA790&lt;=$S790,"Pass","Fail"))</f>
        <v/>
      </c>
      <c r="AG790" s="1" t="str">
        <f aca="false">IF($Y790="","",IF($AA790&lt;$S790,"Pass","Fail"))</f>
        <v/>
      </c>
      <c r="AH790" s="23" t="str">
        <f aca="true">INDIRECT(CHOOSE(MATCH($T790,{"±","&gt;","≥","≤","&lt;"},0), "AC", "AD", "AE", "AF", "AG") &amp; ROW())</f>
        <v/>
      </c>
      <c r="AI790" s="56" t="str">
        <f aca="false">IF($X790="Not Significant","No Further Action Required",
IF($AH790="","",
IF(AND($AH790="Pass",$L790="0 - Passed "),"Analysis performed; no further action required.",
IF(AND($AH790="Fail",$L790="1 - Failed "),"Analysis performed; no further action required.",
IF(AND($AH790="Pass",$L790="2 - Limited In Use "),"Analysis performed; no further action required.",
IF(AND($AH790="Fail",$L790="3 - Adjusted "),"Analysis performed; no further action required.",
"Unit fails analysis; TSM determination required."))))))</f>
        <v/>
      </c>
      <c r="AJ790" s="58"/>
    </row>
    <row r="791" customFormat="false" ht="15" hidden="false" customHeight="false" outlineLevel="0" collapsed="false">
      <c r="A791" s="56"/>
      <c r="E791" s="57" t="str">
        <f aca="false">IF(AND($F791="",$G791=""),"",IF($G791="",$F791,HYPERLINK($G791,$F791)))</f>
        <v/>
      </c>
      <c r="H791" s="1" t="str">
        <f aca="false">IF($I791="","None Attached",IF(LEFT($I791,5)="https",HYPERLINK($I791,"Datasheet"),HYPERLINK(_xlfn.CONCAT("https://",$I791),"Datasheet")))</f>
        <v>None Attached</v>
      </c>
      <c r="M791" s="56"/>
      <c r="P791" s="58"/>
      <c r="Q791" s="1" t="n">
        <f aca="false">$M791-$N791</f>
        <v>0</v>
      </c>
      <c r="R791" s="56"/>
      <c r="T791" s="59" t="s">
        <v>15</v>
      </c>
      <c r="U791" s="1" t="n">
        <f aca="false">$S791-$R791</f>
        <v>0</v>
      </c>
      <c r="V791" s="1" t="n">
        <f aca="false">IF($T791="±",$Q791*2,$Q791)</f>
        <v>0</v>
      </c>
      <c r="W791" s="60" t="str">
        <f aca="false">IFERROR($U791/ABS($V791),"N/A")</f>
        <v>N/A</v>
      </c>
      <c r="X791" s="61" t="str">
        <f aca="false">IF(OR($W791="N/A",$R791="",$S791=""),"N/A",IF($W791&gt;=4,"Not Significant",IF($W791&gt;=2,"Semi-Significant","Significant")))</f>
        <v>N/A</v>
      </c>
      <c r="Z791" s="1" t="str">
        <f aca="false">IF($D791="Z540.1 w/data",0,"")</f>
        <v/>
      </c>
      <c r="AA791" s="1" t="e">
        <f aca="false">$Y791+$Q791+$Z791</f>
        <v>#VALUE!</v>
      </c>
      <c r="AB791" s="1" t="n">
        <f aca="false">$N791+$Q791</f>
        <v>0</v>
      </c>
      <c r="AC791" s="1" t="str">
        <f aca="false">IF($Y791="","",IF(AND($AA791&gt;=$R791,$AA791&lt;=$S791),"Pass","Fail"))</f>
        <v/>
      </c>
      <c r="AD791" s="1" t="str">
        <f aca="false">IF($Y791="","",IF($AA791&gt;$R791,"Pass","Fail"))</f>
        <v/>
      </c>
      <c r="AE791" s="1" t="str">
        <f aca="false">IF($Y791="","",IF($AA791&gt;=$R791,"Pass","Fail"))</f>
        <v/>
      </c>
      <c r="AF791" s="1" t="str">
        <f aca="false">IF($Y791="","",IF($AA791&lt;=$S791,"Pass","Fail"))</f>
        <v/>
      </c>
      <c r="AG791" s="1" t="str">
        <f aca="false">IF($Y791="","",IF($AA791&lt;$S791,"Pass","Fail"))</f>
        <v/>
      </c>
      <c r="AH791" s="23" t="str">
        <f aca="true">INDIRECT(CHOOSE(MATCH($T791,{"±","&gt;","≥","≤","&lt;"},0), "AC", "AD", "AE", "AF", "AG") &amp; ROW())</f>
        <v/>
      </c>
      <c r="AI791" s="56" t="str">
        <f aca="false">IF($X791="Not Significant","No Further Action Required",
IF($AH791="","",
IF(AND($AH791="Pass",$L791="0 - Passed "),"Analysis performed; no further action required.",
IF(AND($AH791="Fail",$L791="1 - Failed "),"Analysis performed; no further action required.",
IF(AND($AH791="Pass",$L791="2 - Limited In Use "),"Analysis performed; no further action required.",
IF(AND($AH791="Fail",$L791="3 - Adjusted "),"Analysis performed; no further action required.",
"Unit fails analysis; TSM determination required."))))))</f>
        <v/>
      </c>
      <c r="AJ791" s="58"/>
    </row>
    <row r="792" customFormat="false" ht="15" hidden="false" customHeight="false" outlineLevel="0" collapsed="false">
      <c r="A792" s="56"/>
      <c r="E792" s="57" t="str">
        <f aca="false">IF(AND($F792="",$G792=""),"",IF($G792="",$F792,HYPERLINK($G792,$F792)))</f>
        <v/>
      </c>
      <c r="H792" s="1" t="str">
        <f aca="false">IF($I792="","None Attached",IF(LEFT($I792,5)="https",HYPERLINK($I792,"Datasheet"),HYPERLINK(_xlfn.CONCAT("https://",$I792),"Datasheet")))</f>
        <v>None Attached</v>
      </c>
      <c r="M792" s="56"/>
      <c r="P792" s="58"/>
      <c r="Q792" s="1" t="n">
        <f aca="false">$M792-$N792</f>
        <v>0</v>
      </c>
      <c r="R792" s="56"/>
      <c r="T792" s="59" t="s">
        <v>15</v>
      </c>
      <c r="U792" s="1" t="n">
        <f aca="false">$S792-$R792</f>
        <v>0</v>
      </c>
      <c r="V792" s="1" t="n">
        <f aca="false">IF($T792="±",$Q792*2,$Q792)</f>
        <v>0</v>
      </c>
      <c r="W792" s="60" t="str">
        <f aca="false">IFERROR($U792/ABS($V792),"N/A")</f>
        <v>N/A</v>
      </c>
      <c r="X792" s="61" t="str">
        <f aca="false">IF(OR($W792="N/A",$R792="",$S792=""),"N/A",IF($W792&gt;=4,"Not Significant",IF($W792&gt;=2,"Semi-Significant","Significant")))</f>
        <v>N/A</v>
      </c>
      <c r="Z792" s="1" t="str">
        <f aca="false">IF($D792="Z540.1 w/data",0,"")</f>
        <v/>
      </c>
      <c r="AA792" s="1" t="e">
        <f aca="false">$Y792+$Q792+$Z792</f>
        <v>#VALUE!</v>
      </c>
      <c r="AB792" s="1" t="n">
        <f aca="false">$N792+$Q792</f>
        <v>0</v>
      </c>
      <c r="AC792" s="1" t="str">
        <f aca="false">IF($Y792="","",IF(AND($AA792&gt;=$R792,$AA792&lt;=$S792),"Pass","Fail"))</f>
        <v/>
      </c>
      <c r="AD792" s="1" t="str">
        <f aca="false">IF($Y792="","",IF($AA792&gt;$R792,"Pass","Fail"))</f>
        <v/>
      </c>
      <c r="AE792" s="1" t="str">
        <f aca="false">IF($Y792="","",IF($AA792&gt;=$R792,"Pass","Fail"))</f>
        <v/>
      </c>
      <c r="AF792" s="1" t="str">
        <f aca="false">IF($Y792="","",IF($AA792&lt;=$S792,"Pass","Fail"))</f>
        <v/>
      </c>
      <c r="AG792" s="1" t="str">
        <f aca="false">IF($Y792="","",IF($AA792&lt;$S792,"Pass","Fail"))</f>
        <v/>
      </c>
      <c r="AH792" s="23" t="str">
        <f aca="true">INDIRECT(CHOOSE(MATCH($T792,{"±","&gt;","≥","≤","&lt;"},0), "AC", "AD", "AE", "AF", "AG") &amp; ROW())</f>
        <v/>
      </c>
      <c r="AI792" s="56" t="str">
        <f aca="false">IF($X792="Not Significant","No Further Action Required",
IF($AH792="","",
IF(AND($AH792="Pass",$L792="0 - Passed "),"Analysis performed; no further action required.",
IF(AND($AH792="Fail",$L792="1 - Failed "),"Analysis performed; no further action required.",
IF(AND($AH792="Pass",$L792="2 - Limited In Use "),"Analysis performed; no further action required.",
IF(AND($AH792="Fail",$L792="3 - Adjusted "),"Analysis performed; no further action required.",
"Unit fails analysis; TSM determination required."))))))</f>
        <v/>
      </c>
      <c r="AJ792" s="58"/>
    </row>
    <row r="793" customFormat="false" ht="15" hidden="false" customHeight="false" outlineLevel="0" collapsed="false">
      <c r="A793" s="56"/>
      <c r="E793" s="57" t="str">
        <f aca="false">IF(AND($F793="",$G793=""),"",IF($G793="",$F793,HYPERLINK($G793,$F793)))</f>
        <v/>
      </c>
      <c r="H793" s="1" t="str">
        <f aca="false">IF($I793="","None Attached",IF(LEFT($I793,5)="https",HYPERLINK($I793,"Datasheet"),HYPERLINK(_xlfn.CONCAT("https://",$I793),"Datasheet")))</f>
        <v>None Attached</v>
      </c>
      <c r="M793" s="56"/>
      <c r="P793" s="58"/>
      <c r="Q793" s="1" t="n">
        <f aca="false">$M793-$N793</f>
        <v>0</v>
      </c>
      <c r="R793" s="56"/>
      <c r="T793" s="59" t="s">
        <v>15</v>
      </c>
      <c r="U793" s="1" t="n">
        <f aca="false">$S793-$R793</f>
        <v>0</v>
      </c>
      <c r="V793" s="1" t="n">
        <f aca="false">IF($T793="±",$Q793*2,$Q793)</f>
        <v>0</v>
      </c>
      <c r="W793" s="60" t="str">
        <f aca="false">IFERROR($U793/ABS($V793),"N/A")</f>
        <v>N/A</v>
      </c>
      <c r="X793" s="61" t="str">
        <f aca="false">IF(OR($W793="N/A",$R793="",$S793=""),"N/A",IF($W793&gt;=4,"Not Significant",IF($W793&gt;=2,"Semi-Significant","Significant")))</f>
        <v>N/A</v>
      </c>
      <c r="Z793" s="1" t="str">
        <f aca="false">IF($D793="Z540.1 w/data",0,"")</f>
        <v/>
      </c>
      <c r="AA793" s="1" t="e">
        <f aca="false">$Y793+$Q793+$Z793</f>
        <v>#VALUE!</v>
      </c>
      <c r="AB793" s="1" t="n">
        <f aca="false">$N793+$Q793</f>
        <v>0</v>
      </c>
      <c r="AC793" s="1" t="str">
        <f aca="false">IF($Y793="","",IF(AND($AA793&gt;=$R793,$AA793&lt;=$S793),"Pass","Fail"))</f>
        <v/>
      </c>
      <c r="AD793" s="1" t="str">
        <f aca="false">IF($Y793="","",IF($AA793&gt;$R793,"Pass","Fail"))</f>
        <v/>
      </c>
      <c r="AE793" s="1" t="str">
        <f aca="false">IF($Y793="","",IF($AA793&gt;=$R793,"Pass","Fail"))</f>
        <v/>
      </c>
      <c r="AF793" s="1" t="str">
        <f aca="false">IF($Y793="","",IF($AA793&lt;=$S793,"Pass","Fail"))</f>
        <v/>
      </c>
      <c r="AG793" s="1" t="str">
        <f aca="false">IF($Y793="","",IF($AA793&lt;$S793,"Pass","Fail"))</f>
        <v/>
      </c>
      <c r="AH793" s="23" t="str">
        <f aca="true">INDIRECT(CHOOSE(MATCH($T793,{"±","&gt;","≥","≤","&lt;"},0), "AC", "AD", "AE", "AF", "AG") &amp; ROW())</f>
        <v/>
      </c>
      <c r="AI793" s="56" t="str">
        <f aca="false">IF($X793="Not Significant","No Further Action Required",
IF($AH793="","",
IF(AND($AH793="Pass",$L793="0 - Passed "),"Analysis performed; no further action required.",
IF(AND($AH793="Fail",$L793="1 - Failed "),"Analysis performed; no further action required.",
IF(AND($AH793="Pass",$L793="2 - Limited In Use "),"Analysis performed; no further action required.",
IF(AND($AH793="Fail",$L793="3 - Adjusted "),"Analysis performed; no further action required.",
"Unit fails analysis; TSM determination required."))))))</f>
        <v/>
      </c>
      <c r="AJ793" s="58"/>
    </row>
    <row r="794" customFormat="false" ht="15" hidden="false" customHeight="false" outlineLevel="0" collapsed="false">
      <c r="A794" s="56"/>
      <c r="E794" s="57" t="str">
        <f aca="false">IF(AND($F794="",$G794=""),"",IF($G794="",$F794,HYPERLINK($G794,$F794)))</f>
        <v/>
      </c>
      <c r="H794" s="1" t="str">
        <f aca="false">IF($I794="","None Attached",IF(LEFT($I794,5)="https",HYPERLINK($I794,"Datasheet"),HYPERLINK(_xlfn.CONCAT("https://",$I794),"Datasheet")))</f>
        <v>None Attached</v>
      </c>
      <c r="M794" s="56"/>
      <c r="P794" s="58"/>
      <c r="Q794" s="1" t="n">
        <f aca="false">$M794-$N794</f>
        <v>0</v>
      </c>
      <c r="R794" s="56"/>
      <c r="T794" s="59" t="s">
        <v>15</v>
      </c>
      <c r="U794" s="1" t="n">
        <f aca="false">$S794-$R794</f>
        <v>0</v>
      </c>
      <c r="V794" s="1" t="n">
        <f aca="false">IF($T794="±",$Q794*2,$Q794)</f>
        <v>0</v>
      </c>
      <c r="W794" s="60" t="str">
        <f aca="false">IFERROR($U794/ABS($V794),"N/A")</f>
        <v>N/A</v>
      </c>
      <c r="X794" s="61" t="str">
        <f aca="false">IF(OR($W794="N/A",$R794="",$S794=""),"N/A",IF($W794&gt;=4,"Not Significant",IF($W794&gt;=2,"Semi-Significant","Significant")))</f>
        <v>N/A</v>
      </c>
      <c r="Z794" s="1" t="str">
        <f aca="false">IF($D794="Z540.1 w/data",0,"")</f>
        <v/>
      </c>
      <c r="AA794" s="1" t="e">
        <f aca="false">$Y794+$Q794+$Z794</f>
        <v>#VALUE!</v>
      </c>
      <c r="AB794" s="1" t="n">
        <f aca="false">$N794+$Q794</f>
        <v>0</v>
      </c>
      <c r="AC794" s="1" t="str">
        <f aca="false">IF($Y794="","",IF(AND($AA794&gt;=$R794,$AA794&lt;=$S794),"Pass","Fail"))</f>
        <v/>
      </c>
      <c r="AD794" s="1" t="str">
        <f aca="false">IF($Y794="","",IF($AA794&gt;$R794,"Pass","Fail"))</f>
        <v/>
      </c>
      <c r="AE794" s="1" t="str">
        <f aca="false">IF($Y794="","",IF($AA794&gt;=$R794,"Pass","Fail"))</f>
        <v/>
      </c>
      <c r="AF794" s="1" t="str">
        <f aca="false">IF($Y794="","",IF($AA794&lt;=$S794,"Pass","Fail"))</f>
        <v/>
      </c>
      <c r="AG794" s="1" t="str">
        <f aca="false">IF($Y794="","",IF($AA794&lt;$S794,"Pass","Fail"))</f>
        <v/>
      </c>
      <c r="AH794" s="23" t="str">
        <f aca="true">INDIRECT(CHOOSE(MATCH($T794,{"±","&gt;","≥","≤","&lt;"},0), "AC", "AD", "AE", "AF", "AG") &amp; ROW())</f>
        <v/>
      </c>
      <c r="AI794" s="56" t="str">
        <f aca="false">IF($X794="Not Significant","No Further Action Required",
IF($AH794="","",
IF(AND($AH794="Pass",$L794="0 - Passed "),"Analysis performed; no further action required.",
IF(AND($AH794="Fail",$L794="1 - Failed "),"Analysis performed; no further action required.",
IF(AND($AH794="Pass",$L794="2 - Limited In Use "),"Analysis performed; no further action required.",
IF(AND($AH794="Fail",$L794="3 - Adjusted "),"Analysis performed; no further action required.",
"Unit fails analysis; TSM determination required."))))))</f>
        <v/>
      </c>
      <c r="AJ794" s="58"/>
    </row>
    <row r="795" customFormat="false" ht="15" hidden="false" customHeight="false" outlineLevel="0" collapsed="false">
      <c r="A795" s="56"/>
      <c r="E795" s="57" t="str">
        <f aca="false">IF(AND($F795="",$G795=""),"",IF($G795="",$F795,HYPERLINK($G795,$F795)))</f>
        <v/>
      </c>
      <c r="H795" s="1" t="str">
        <f aca="false">IF($I795="","None Attached",IF(LEFT($I795,5)="https",HYPERLINK($I795,"Datasheet"),HYPERLINK(_xlfn.CONCAT("https://",$I795),"Datasheet")))</f>
        <v>None Attached</v>
      </c>
      <c r="M795" s="56"/>
      <c r="P795" s="58"/>
      <c r="Q795" s="1" t="n">
        <f aca="false">$M795-$N795</f>
        <v>0</v>
      </c>
      <c r="R795" s="56"/>
      <c r="T795" s="59" t="s">
        <v>15</v>
      </c>
      <c r="U795" s="1" t="n">
        <f aca="false">$S795-$R795</f>
        <v>0</v>
      </c>
      <c r="V795" s="1" t="n">
        <f aca="false">IF($T795="±",$Q795*2,$Q795)</f>
        <v>0</v>
      </c>
      <c r="W795" s="60" t="str">
        <f aca="false">IFERROR($U795/ABS($V795),"N/A")</f>
        <v>N/A</v>
      </c>
      <c r="X795" s="61" t="str">
        <f aca="false">IF(OR($W795="N/A",$R795="",$S795=""),"N/A",IF($W795&gt;=4,"Not Significant",IF($W795&gt;=2,"Semi-Significant","Significant")))</f>
        <v>N/A</v>
      </c>
      <c r="Z795" s="1" t="str">
        <f aca="false">IF($D795="Z540.1 w/data",0,"")</f>
        <v/>
      </c>
      <c r="AA795" s="1" t="e">
        <f aca="false">$Y795+$Q795+$Z795</f>
        <v>#VALUE!</v>
      </c>
      <c r="AB795" s="1" t="n">
        <f aca="false">$N795+$Q795</f>
        <v>0</v>
      </c>
      <c r="AC795" s="1" t="str">
        <f aca="false">IF($Y795="","",IF(AND($AA795&gt;=$R795,$AA795&lt;=$S795),"Pass","Fail"))</f>
        <v/>
      </c>
      <c r="AD795" s="1" t="str">
        <f aca="false">IF($Y795="","",IF($AA795&gt;$R795,"Pass","Fail"))</f>
        <v/>
      </c>
      <c r="AE795" s="1" t="str">
        <f aca="false">IF($Y795="","",IF($AA795&gt;=$R795,"Pass","Fail"))</f>
        <v/>
      </c>
      <c r="AF795" s="1" t="str">
        <f aca="false">IF($Y795="","",IF($AA795&lt;=$S795,"Pass","Fail"))</f>
        <v/>
      </c>
      <c r="AG795" s="1" t="str">
        <f aca="false">IF($Y795="","",IF($AA795&lt;$S795,"Pass","Fail"))</f>
        <v/>
      </c>
      <c r="AH795" s="23" t="str">
        <f aca="true">INDIRECT(CHOOSE(MATCH($T795,{"±","&gt;","≥","≤","&lt;"},0), "AC", "AD", "AE", "AF", "AG") &amp; ROW())</f>
        <v/>
      </c>
      <c r="AI795" s="56" t="str">
        <f aca="false">IF($X795="Not Significant","No Further Action Required",
IF($AH795="","",
IF(AND($AH795="Pass",$L795="0 - Passed "),"Analysis performed; no further action required.",
IF(AND($AH795="Fail",$L795="1 - Failed "),"Analysis performed; no further action required.",
IF(AND($AH795="Pass",$L795="2 - Limited In Use "),"Analysis performed; no further action required.",
IF(AND($AH795="Fail",$L795="3 - Adjusted "),"Analysis performed; no further action required.",
"Unit fails analysis; TSM determination required."))))))</f>
        <v/>
      </c>
      <c r="AJ795" s="58"/>
    </row>
    <row r="796" customFormat="false" ht="15" hidden="false" customHeight="false" outlineLevel="0" collapsed="false">
      <c r="A796" s="56"/>
      <c r="E796" s="57" t="str">
        <f aca="false">IF(AND($F796="",$G796=""),"",IF($G796="",$F796,HYPERLINK($G796,$F796)))</f>
        <v/>
      </c>
      <c r="H796" s="1" t="str">
        <f aca="false">IF($I796="","None Attached",IF(LEFT($I796,5)="https",HYPERLINK($I796,"Datasheet"),HYPERLINK(_xlfn.CONCAT("https://",$I796),"Datasheet")))</f>
        <v>None Attached</v>
      </c>
      <c r="M796" s="56"/>
      <c r="P796" s="58"/>
      <c r="Q796" s="1" t="n">
        <f aca="false">$M796-$N796</f>
        <v>0</v>
      </c>
      <c r="R796" s="56"/>
      <c r="T796" s="59" t="s">
        <v>15</v>
      </c>
      <c r="U796" s="1" t="n">
        <f aca="false">$S796-$R796</f>
        <v>0</v>
      </c>
      <c r="V796" s="1" t="n">
        <f aca="false">IF($T796="±",$Q796*2,$Q796)</f>
        <v>0</v>
      </c>
      <c r="W796" s="60" t="str">
        <f aca="false">IFERROR($U796/ABS($V796),"N/A")</f>
        <v>N/A</v>
      </c>
      <c r="X796" s="61" t="str">
        <f aca="false">IF(OR($W796="N/A",$R796="",$S796=""),"N/A",IF($W796&gt;=4,"Not Significant",IF($W796&gt;=2,"Semi-Significant","Significant")))</f>
        <v>N/A</v>
      </c>
      <c r="Z796" s="1" t="str">
        <f aca="false">IF($D796="Z540.1 w/data",0,"")</f>
        <v/>
      </c>
      <c r="AA796" s="1" t="e">
        <f aca="false">$Y796+$Q796+$Z796</f>
        <v>#VALUE!</v>
      </c>
      <c r="AB796" s="1" t="n">
        <f aca="false">$N796+$Q796</f>
        <v>0</v>
      </c>
      <c r="AC796" s="1" t="str">
        <f aca="false">IF($Y796="","",IF(AND($AA796&gt;=$R796,$AA796&lt;=$S796),"Pass","Fail"))</f>
        <v/>
      </c>
      <c r="AD796" s="1" t="str">
        <f aca="false">IF($Y796="","",IF($AA796&gt;$R796,"Pass","Fail"))</f>
        <v/>
      </c>
      <c r="AE796" s="1" t="str">
        <f aca="false">IF($Y796="","",IF($AA796&gt;=$R796,"Pass","Fail"))</f>
        <v/>
      </c>
      <c r="AF796" s="1" t="str">
        <f aca="false">IF($Y796="","",IF($AA796&lt;=$S796,"Pass","Fail"))</f>
        <v/>
      </c>
      <c r="AG796" s="1" t="str">
        <f aca="false">IF($Y796="","",IF($AA796&lt;$S796,"Pass","Fail"))</f>
        <v/>
      </c>
      <c r="AH796" s="23" t="str">
        <f aca="true">INDIRECT(CHOOSE(MATCH($T796,{"±","&gt;","≥","≤","&lt;"},0), "AC", "AD", "AE", "AF", "AG") &amp; ROW())</f>
        <v/>
      </c>
      <c r="AI796" s="56" t="str">
        <f aca="false">IF($X796="Not Significant","No Further Action Required",
IF($AH796="","",
IF(AND($AH796="Pass",$L796="0 - Passed "),"Analysis performed; no further action required.",
IF(AND($AH796="Fail",$L796="1 - Failed "),"Analysis performed; no further action required.",
IF(AND($AH796="Pass",$L796="2 - Limited In Use "),"Analysis performed; no further action required.",
IF(AND($AH796="Fail",$L796="3 - Adjusted "),"Analysis performed; no further action required.",
"Unit fails analysis; TSM determination required."))))))</f>
        <v/>
      </c>
      <c r="AJ796" s="58"/>
    </row>
    <row r="797" customFormat="false" ht="15" hidden="false" customHeight="false" outlineLevel="0" collapsed="false">
      <c r="A797" s="56"/>
      <c r="E797" s="57" t="str">
        <f aca="false">IF(AND($F797="",$G797=""),"",IF($G797="",$F797,HYPERLINK($G797,$F797)))</f>
        <v/>
      </c>
      <c r="H797" s="1" t="str">
        <f aca="false">IF($I797="","None Attached",IF(LEFT($I797,5)="https",HYPERLINK($I797,"Datasheet"),HYPERLINK(_xlfn.CONCAT("https://",$I797),"Datasheet")))</f>
        <v>None Attached</v>
      </c>
      <c r="M797" s="56"/>
      <c r="P797" s="58"/>
      <c r="Q797" s="1" t="n">
        <f aca="false">$M797-$N797</f>
        <v>0</v>
      </c>
      <c r="R797" s="56"/>
      <c r="T797" s="59" t="s">
        <v>15</v>
      </c>
      <c r="U797" s="1" t="n">
        <f aca="false">$S797-$R797</f>
        <v>0</v>
      </c>
      <c r="V797" s="1" t="n">
        <f aca="false">IF($T797="±",$Q797*2,$Q797)</f>
        <v>0</v>
      </c>
      <c r="W797" s="60" t="str">
        <f aca="false">IFERROR($U797/ABS($V797),"N/A")</f>
        <v>N/A</v>
      </c>
      <c r="X797" s="61" t="str">
        <f aca="false">IF(OR($W797="N/A",$R797="",$S797=""),"N/A",IF($W797&gt;=4,"Not Significant",IF($W797&gt;=2,"Semi-Significant","Significant")))</f>
        <v>N/A</v>
      </c>
      <c r="Z797" s="1" t="str">
        <f aca="false">IF($D797="Z540.1 w/data",0,"")</f>
        <v/>
      </c>
      <c r="AA797" s="1" t="e">
        <f aca="false">$Y797+$Q797+$Z797</f>
        <v>#VALUE!</v>
      </c>
      <c r="AB797" s="1" t="n">
        <f aca="false">$N797+$Q797</f>
        <v>0</v>
      </c>
      <c r="AC797" s="1" t="str">
        <f aca="false">IF($Y797="","",IF(AND($AA797&gt;=$R797,$AA797&lt;=$S797),"Pass","Fail"))</f>
        <v/>
      </c>
      <c r="AD797" s="1" t="str">
        <f aca="false">IF($Y797="","",IF($AA797&gt;$R797,"Pass","Fail"))</f>
        <v/>
      </c>
      <c r="AE797" s="1" t="str">
        <f aca="false">IF($Y797="","",IF($AA797&gt;=$R797,"Pass","Fail"))</f>
        <v/>
      </c>
      <c r="AF797" s="1" t="str">
        <f aca="false">IF($Y797="","",IF($AA797&lt;=$S797,"Pass","Fail"))</f>
        <v/>
      </c>
      <c r="AG797" s="1" t="str">
        <f aca="false">IF($Y797="","",IF($AA797&lt;$S797,"Pass","Fail"))</f>
        <v/>
      </c>
      <c r="AH797" s="23" t="str">
        <f aca="true">INDIRECT(CHOOSE(MATCH($T797,{"±","&gt;","≥","≤","&lt;"},0), "AC", "AD", "AE", "AF", "AG") &amp; ROW())</f>
        <v/>
      </c>
      <c r="AI797" s="56" t="str">
        <f aca="false">IF($X797="Not Significant","No Further Action Required",
IF($AH797="","",
IF(AND($AH797="Pass",$L797="0 - Passed "),"Analysis performed; no further action required.",
IF(AND($AH797="Fail",$L797="1 - Failed "),"Analysis performed; no further action required.",
IF(AND($AH797="Pass",$L797="2 - Limited In Use "),"Analysis performed; no further action required.",
IF(AND($AH797="Fail",$L797="3 - Adjusted "),"Analysis performed; no further action required.",
"Unit fails analysis; TSM determination required."))))))</f>
        <v/>
      </c>
      <c r="AJ797" s="58"/>
    </row>
    <row r="798" customFormat="false" ht="15" hidden="false" customHeight="false" outlineLevel="0" collapsed="false">
      <c r="A798" s="56"/>
      <c r="E798" s="57" t="str">
        <f aca="false">IF(AND($F798="",$G798=""),"",IF($G798="",$F798,HYPERLINK($G798,$F798)))</f>
        <v/>
      </c>
      <c r="H798" s="1" t="str">
        <f aca="false">IF($I798="","None Attached",IF(LEFT($I798,5)="https",HYPERLINK($I798,"Datasheet"),HYPERLINK(_xlfn.CONCAT("https://",$I798),"Datasheet")))</f>
        <v>None Attached</v>
      </c>
      <c r="M798" s="56"/>
      <c r="P798" s="58"/>
      <c r="Q798" s="1" t="n">
        <f aca="false">$M798-$N798</f>
        <v>0</v>
      </c>
      <c r="R798" s="56"/>
      <c r="T798" s="59" t="s">
        <v>15</v>
      </c>
      <c r="U798" s="1" t="n">
        <f aca="false">$S798-$R798</f>
        <v>0</v>
      </c>
      <c r="V798" s="1" t="n">
        <f aca="false">IF($T798="±",$Q798*2,$Q798)</f>
        <v>0</v>
      </c>
      <c r="W798" s="60" t="str">
        <f aca="false">IFERROR($U798/ABS($V798),"N/A")</f>
        <v>N/A</v>
      </c>
      <c r="X798" s="61" t="str">
        <f aca="false">IF(OR($W798="N/A",$R798="",$S798=""),"N/A",IF($W798&gt;=4,"Not Significant",IF($W798&gt;=2,"Semi-Significant","Significant")))</f>
        <v>N/A</v>
      </c>
      <c r="Z798" s="1" t="str">
        <f aca="false">IF($D798="Z540.1 w/data",0,"")</f>
        <v/>
      </c>
      <c r="AA798" s="1" t="e">
        <f aca="false">$Y798+$Q798+$Z798</f>
        <v>#VALUE!</v>
      </c>
      <c r="AB798" s="1" t="n">
        <f aca="false">$N798+$Q798</f>
        <v>0</v>
      </c>
      <c r="AC798" s="1" t="str">
        <f aca="false">IF($Y798="","",IF(AND($AA798&gt;=$R798,$AA798&lt;=$S798),"Pass","Fail"))</f>
        <v/>
      </c>
      <c r="AD798" s="1" t="str">
        <f aca="false">IF($Y798="","",IF($AA798&gt;$R798,"Pass","Fail"))</f>
        <v/>
      </c>
      <c r="AE798" s="1" t="str">
        <f aca="false">IF($Y798="","",IF($AA798&gt;=$R798,"Pass","Fail"))</f>
        <v/>
      </c>
      <c r="AF798" s="1" t="str">
        <f aca="false">IF($Y798="","",IF($AA798&lt;=$S798,"Pass","Fail"))</f>
        <v/>
      </c>
      <c r="AG798" s="1" t="str">
        <f aca="false">IF($Y798="","",IF($AA798&lt;$S798,"Pass","Fail"))</f>
        <v/>
      </c>
      <c r="AH798" s="23" t="str">
        <f aca="true">INDIRECT(CHOOSE(MATCH($T798,{"±","&gt;","≥","≤","&lt;"},0), "AC", "AD", "AE", "AF", "AG") &amp; ROW())</f>
        <v/>
      </c>
      <c r="AI798" s="56" t="str">
        <f aca="false">IF($X798="Not Significant","No Further Action Required",
IF($AH798="","",
IF(AND($AH798="Pass",$L798="0 - Passed "),"Analysis performed; no further action required.",
IF(AND($AH798="Fail",$L798="1 - Failed "),"Analysis performed; no further action required.",
IF(AND($AH798="Pass",$L798="2 - Limited In Use "),"Analysis performed; no further action required.",
IF(AND($AH798="Fail",$L798="3 - Adjusted "),"Analysis performed; no further action required.",
"Unit fails analysis; TSM determination required."))))))</f>
        <v/>
      </c>
      <c r="AJ798" s="58"/>
    </row>
    <row r="799" customFormat="false" ht="15" hidden="false" customHeight="false" outlineLevel="0" collapsed="false">
      <c r="A799" s="56"/>
      <c r="E799" s="57" t="str">
        <f aca="false">IF(AND($F799="",$G799=""),"",IF($G799="",$F799,HYPERLINK($G799,$F799)))</f>
        <v/>
      </c>
      <c r="H799" s="1" t="str">
        <f aca="false">IF($I799="","None Attached",IF(LEFT($I799,5)="https",HYPERLINK($I799,"Datasheet"),HYPERLINK(_xlfn.CONCAT("https://",$I799),"Datasheet")))</f>
        <v>None Attached</v>
      </c>
      <c r="M799" s="56"/>
      <c r="P799" s="58"/>
      <c r="Q799" s="1" t="n">
        <f aca="false">$M799-$N799</f>
        <v>0</v>
      </c>
      <c r="R799" s="56"/>
      <c r="T799" s="59" t="s">
        <v>15</v>
      </c>
      <c r="U799" s="1" t="n">
        <f aca="false">$S799-$R799</f>
        <v>0</v>
      </c>
      <c r="V799" s="1" t="n">
        <f aca="false">IF($T799="±",$Q799*2,$Q799)</f>
        <v>0</v>
      </c>
      <c r="W799" s="60" t="str">
        <f aca="false">IFERROR($U799/ABS($V799),"N/A")</f>
        <v>N/A</v>
      </c>
      <c r="X799" s="61" t="str">
        <f aca="false">IF(OR($W799="N/A",$R799="",$S799=""),"N/A",IF($W799&gt;=4,"Not Significant",IF($W799&gt;=2,"Semi-Significant","Significant")))</f>
        <v>N/A</v>
      </c>
      <c r="Z799" s="1" t="str">
        <f aca="false">IF($D799="Z540.1 w/data",0,"")</f>
        <v/>
      </c>
      <c r="AA799" s="1" t="e">
        <f aca="false">$Y799+$Q799+$Z799</f>
        <v>#VALUE!</v>
      </c>
      <c r="AB799" s="1" t="n">
        <f aca="false">$N799+$Q799</f>
        <v>0</v>
      </c>
      <c r="AC799" s="1" t="str">
        <f aca="false">IF($Y799="","",IF(AND($AA799&gt;=$R799,$AA799&lt;=$S799),"Pass","Fail"))</f>
        <v/>
      </c>
      <c r="AD799" s="1" t="str">
        <f aca="false">IF($Y799="","",IF($AA799&gt;$R799,"Pass","Fail"))</f>
        <v/>
      </c>
      <c r="AE799" s="1" t="str">
        <f aca="false">IF($Y799="","",IF($AA799&gt;=$R799,"Pass","Fail"))</f>
        <v/>
      </c>
      <c r="AF799" s="1" t="str">
        <f aca="false">IF($Y799="","",IF($AA799&lt;=$S799,"Pass","Fail"))</f>
        <v/>
      </c>
      <c r="AG799" s="1" t="str">
        <f aca="false">IF($Y799="","",IF($AA799&lt;$S799,"Pass","Fail"))</f>
        <v/>
      </c>
      <c r="AH799" s="23" t="str">
        <f aca="true">INDIRECT(CHOOSE(MATCH($T799,{"±","&gt;","≥","≤","&lt;"},0), "AC", "AD", "AE", "AF", "AG") &amp; ROW())</f>
        <v/>
      </c>
      <c r="AI799" s="56" t="str">
        <f aca="false">IF($X799="Not Significant","No Further Action Required",
IF($AH799="","",
IF(AND($AH799="Pass",$L799="0 - Passed "),"Analysis performed; no further action required.",
IF(AND($AH799="Fail",$L799="1 - Failed "),"Analysis performed; no further action required.",
IF(AND($AH799="Pass",$L799="2 - Limited In Use "),"Analysis performed; no further action required.",
IF(AND($AH799="Fail",$L799="3 - Adjusted "),"Analysis performed; no further action required.",
"Unit fails analysis; TSM determination required."))))))</f>
        <v/>
      </c>
      <c r="AJ799" s="58"/>
    </row>
    <row r="800" customFormat="false" ht="15" hidden="false" customHeight="false" outlineLevel="0" collapsed="false">
      <c r="A800" s="56"/>
      <c r="E800" s="57" t="str">
        <f aca="false">IF(AND($F800="",$G800=""),"",IF($G800="",$F800,HYPERLINK($G800,$F800)))</f>
        <v/>
      </c>
      <c r="H800" s="1" t="str">
        <f aca="false">IF($I800="","None Attached",IF(LEFT($I800,5)="https",HYPERLINK($I800,"Datasheet"),HYPERLINK(_xlfn.CONCAT("https://",$I800),"Datasheet")))</f>
        <v>None Attached</v>
      </c>
      <c r="M800" s="56"/>
      <c r="P800" s="58"/>
      <c r="Q800" s="1" t="n">
        <f aca="false">$M800-$N800</f>
        <v>0</v>
      </c>
      <c r="R800" s="56"/>
      <c r="T800" s="59" t="s">
        <v>15</v>
      </c>
      <c r="U800" s="1" t="n">
        <f aca="false">$S800-$R800</f>
        <v>0</v>
      </c>
      <c r="V800" s="1" t="n">
        <f aca="false">IF($T800="±",$Q800*2,$Q800)</f>
        <v>0</v>
      </c>
      <c r="W800" s="60" t="str">
        <f aca="false">IFERROR($U800/ABS($V800),"N/A")</f>
        <v>N/A</v>
      </c>
      <c r="X800" s="61" t="str">
        <f aca="false">IF(OR($W800="N/A",$R800="",$S800=""),"N/A",IF($W800&gt;=4,"Not Significant",IF($W800&gt;=2,"Semi-Significant","Significant")))</f>
        <v>N/A</v>
      </c>
      <c r="Z800" s="1" t="str">
        <f aca="false">IF($D800="Z540.1 w/data",0,"")</f>
        <v/>
      </c>
      <c r="AA800" s="1" t="e">
        <f aca="false">$Y800+$Q800+$Z800</f>
        <v>#VALUE!</v>
      </c>
      <c r="AB800" s="1" t="n">
        <f aca="false">$N800+$Q800</f>
        <v>0</v>
      </c>
      <c r="AC800" s="1" t="str">
        <f aca="false">IF($Y800="","",IF(AND($AA800&gt;=$R800,$AA800&lt;=$S800),"Pass","Fail"))</f>
        <v/>
      </c>
      <c r="AD800" s="1" t="str">
        <f aca="false">IF($Y800="","",IF($AA800&gt;$R800,"Pass","Fail"))</f>
        <v/>
      </c>
      <c r="AE800" s="1" t="str">
        <f aca="false">IF($Y800="","",IF($AA800&gt;=$R800,"Pass","Fail"))</f>
        <v/>
      </c>
      <c r="AF800" s="1" t="str">
        <f aca="false">IF($Y800="","",IF($AA800&lt;=$S800,"Pass","Fail"))</f>
        <v/>
      </c>
      <c r="AG800" s="1" t="str">
        <f aca="false">IF($Y800="","",IF($AA800&lt;$S800,"Pass","Fail"))</f>
        <v/>
      </c>
      <c r="AH800" s="23" t="str">
        <f aca="true">INDIRECT(CHOOSE(MATCH($T800,{"±","&gt;","≥","≤","&lt;"},0), "AC", "AD", "AE", "AF", "AG") &amp; ROW())</f>
        <v/>
      </c>
      <c r="AI800" s="56" t="str">
        <f aca="false">IF($X800="Not Significant","No Further Action Required",
IF($AH800="","",
IF(AND($AH800="Pass",$L800="0 - Passed "),"Analysis performed; no further action required.",
IF(AND($AH800="Fail",$L800="1 - Failed "),"Analysis performed; no further action required.",
IF(AND($AH800="Pass",$L800="2 - Limited In Use "),"Analysis performed; no further action required.",
IF(AND($AH800="Fail",$L800="3 - Adjusted "),"Analysis performed; no further action required.",
"Unit fails analysis; TSM determination required."))))))</f>
        <v/>
      </c>
      <c r="AJ800" s="58"/>
    </row>
    <row r="801" customFormat="false" ht="15" hidden="false" customHeight="false" outlineLevel="0" collapsed="false">
      <c r="A801" s="56"/>
      <c r="E801" s="57" t="str">
        <f aca="false">IF(AND($F801="",$G801=""),"",IF($G801="",$F801,HYPERLINK($G801,$F801)))</f>
        <v/>
      </c>
      <c r="H801" s="1" t="str">
        <f aca="false">IF($I801="","None Attached",IF(LEFT($I801,5)="https",HYPERLINK($I801,"Datasheet"),HYPERLINK(_xlfn.CONCAT("https://",$I801),"Datasheet")))</f>
        <v>None Attached</v>
      </c>
      <c r="M801" s="56"/>
      <c r="P801" s="58"/>
      <c r="Q801" s="1" t="n">
        <f aca="false">$M801-$N801</f>
        <v>0</v>
      </c>
      <c r="R801" s="56"/>
      <c r="T801" s="59" t="s">
        <v>15</v>
      </c>
      <c r="U801" s="1" t="n">
        <f aca="false">$S801-$R801</f>
        <v>0</v>
      </c>
      <c r="V801" s="1" t="n">
        <f aca="false">IF($T801="±",$Q801*2,$Q801)</f>
        <v>0</v>
      </c>
      <c r="W801" s="60" t="str">
        <f aca="false">IFERROR($U801/ABS($V801),"N/A")</f>
        <v>N/A</v>
      </c>
      <c r="X801" s="61" t="str">
        <f aca="false">IF(OR($W801="N/A",$R801="",$S801=""),"N/A",IF($W801&gt;=4,"Not Significant",IF($W801&gt;=2,"Semi-Significant","Significant")))</f>
        <v>N/A</v>
      </c>
      <c r="Z801" s="1" t="str">
        <f aca="false">IF($D801="Z540.1 w/data",0,"")</f>
        <v/>
      </c>
      <c r="AA801" s="1" t="e">
        <f aca="false">$Y801+$Q801+$Z801</f>
        <v>#VALUE!</v>
      </c>
      <c r="AB801" s="1" t="n">
        <f aca="false">$N801+$Q801</f>
        <v>0</v>
      </c>
      <c r="AC801" s="1" t="str">
        <f aca="false">IF($Y801="","",IF(AND($AA801&gt;=$R801,$AA801&lt;=$S801),"Pass","Fail"))</f>
        <v/>
      </c>
      <c r="AD801" s="1" t="str">
        <f aca="false">IF($Y801="","",IF($AA801&gt;$R801,"Pass","Fail"))</f>
        <v/>
      </c>
      <c r="AE801" s="1" t="str">
        <f aca="false">IF($Y801="","",IF($AA801&gt;=$R801,"Pass","Fail"))</f>
        <v/>
      </c>
      <c r="AF801" s="1" t="str">
        <f aca="false">IF($Y801="","",IF($AA801&lt;=$S801,"Pass","Fail"))</f>
        <v/>
      </c>
      <c r="AG801" s="1" t="str">
        <f aca="false">IF($Y801="","",IF($AA801&lt;$S801,"Pass","Fail"))</f>
        <v/>
      </c>
      <c r="AH801" s="23" t="str">
        <f aca="true">INDIRECT(CHOOSE(MATCH($T801,{"±","&gt;","≥","≤","&lt;"},0), "AC", "AD", "AE", "AF", "AG") &amp; ROW())</f>
        <v/>
      </c>
      <c r="AI801" s="56" t="str">
        <f aca="false">IF($X801="Not Significant","No Further Action Required",
IF($AH801="","",
IF(AND($AH801="Pass",$L801="0 - Passed "),"Analysis performed; no further action required.",
IF(AND($AH801="Fail",$L801="1 - Failed "),"Analysis performed; no further action required.",
IF(AND($AH801="Pass",$L801="2 - Limited In Use "),"Analysis performed; no further action required.",
IF(AND($AH801="Fail",$L801="3 - Adjusted "),"Analysis performed; no further action required.",
"Unit fails analysis; TSM determination required."))))))</f>
        <v/>
      </c>
      <c r="AJ801" s="58"/>
    </row>
    <row r="802" customFormat="false" ht="15" hidden="false" customHeight="false" outlineLevel="0" collapsed="false">
      <c r="A802" s="56"/>
      <c r="E802" s="57" t="str">
        <f aca="false">IF(AND($F802="",$G802=""),"",IF($G802="",$F802,HYPERLINK($G802,$F802)))</f>
        <v/>
      </c>
      <c r="H802" s="1" t="str">
        <f aca="false">IF($I802="","None Attached",IF(LEFT($I802,5)="https",HYPERLINK($I802,"Datasheet"),HYPERLINK(_xlfn.CONCAT("https://",$I802),"Datasheet")))</f>
        <v>None Attached</v>
      </c>
      <c r="M802" s="56"/>
      <c r="P802" s="58"/>
      <c r="Q802" s="1" t="n">
        <f aca="false">$M802-$N802</f>
        <v>0</v>
      </c>
      <c r="R802" s="56"/>
      <c r="T802" s="59" t="s">
        <v>15</v>
      </c>
      <c r="U802" s="1" t="n">
        <f aca="false">$S802-$R802</f>
        <v>0</v>
      </c>
      <c r="V802" s="1" t="n">
        <f aca="false">IF($T802="±",$Q802*2,$Q802)</f>
        <v>0</v>
      </c>
      <c r="W802" s="60" t="str">
        <f aca="false">IFERROR($U802/ABS($V802),"N/A")</f>
        <v>N/A</v>
      </c>
      <c r="X802" s="61" t="str">
        <f aca="false">IF(OR($W802="N/A",$R802="",$S802=""),"N/A",IF($W802&gt;=4,"Not Significant",IF($W802&gt;=2,"Semi-Significant","Significant")))</f>
        <v>N/A</v>
      </c>
      <c r="Z802" s="1" t="str">
        <f aca="false">IF($D802="Z540.1 w/data",0,"")</f>
        <v/>
      </c>
      <c r="AA802" s="1" t="e">
        <f aca="false">$Y802+$Q802+$Z802</f>
        <v>#VALUE!</v>
      </c>
      <c r="AB802" s="1" t="n">
        <f aca="false">$N802+$Q802</f>
        <v>0</v>
      </c>
      <c r="AC802" s="1" t="str">
        <f aca="false">IF($Y802="","",IF(AND($AA802&gt;=$R802,$AA802&lt;=$S802),"Pass","Fail"))</f>
        <v/>
      </c>
      <c r="AD802" s="1" t="str">
        <f aca="false">IF($Y802="","",IF($AA802&gt;$R802,"Pass","Fail"))</f>
        <v/>
      </c>
      <c r="AE802" s="1" t="str">
        <f aca="false">IF($Y802="","",IF($AA802&gt;=$R802,"Pass","Fail"))</f>
        <v/>
      </c>
      <c r="AF802" s="1" t="str">
        <f aca="false">IF($Y802="","",IF($AA802&lt;=$S802,"Pass","Fail"))</f>
        <v/>
      </c>
      <c r="AG802" s="1" t="str">
        <f aca="false">IF($Y802="","",IF($AA802&lt;$S802,"Pass","Fail"))</f>
        <v/>
      </c>
      <c r="AH802" s="23" t="str">
        <f aca="true">INDIRECT(CHOOSE(MATCH($T802,{"±","&gt;","≥","≤","&lt;"},0), "AC", "AD", "AE", "AF", "AG") &amp; ROW())</f>
        <v/>
      </c>
      <c r="AI802" s="56" t="str">
        <f aca="false">IF($X802="Not Significant","No Further Action Required",
IF($AH802="","",
IF(AND($AH802="Pass",$L802="0 - Passed "),"Analysis performed; no further action required.",
IF(AND($AH802="Fail",$L802="1 - Failed "),"Analysis performed; no further action required.",
IF(AND($AH802="Pass",$L802="2 - Limited In Use "),"Analysis performed; no further action required.",
IF(AND($AH802="Fail",$L802="3 - Adjusted "),"Analysis performed; no further action required.",
"Unit fails analysis; TSM determination required."))))))</f>
        <v/>
      </c>
      <c r="AJ802" s="58"/>
    </row>
    <row r="803" customFormat="false" ht="15" hidden="false" customHeight="false" outlineLevel="0" collapsed="false">
      <c r="A803" s="56"/>
      <c r="E803" s="57" t="str">
        <f aca="false">IF(AND($F803="",$G803=""),"",IF($G803="",$F803,HYPERLINK($G803,$F803)))</f>
        <v/>
      </c>
      <c r="H803" s="1" t="str">
        <f aca="false">IF($I803="","None Attached",IF(LEFT($I803,5)="https",HYPERLINK($I803,"Datasheet"),HYPERLINK(_xlfn.CONCAT("https://",$I803),"Datasheet")))</f>
        <v>None Attached</v>
      </c>
      <c r="M803" s="56"/>
      <c r="P803" s="58"/>
      <c r="Q803" s="1" t="n">
        <f aca="false">$M803-$N803</f>
        <v>0</v>
      </c>
      <c r="R803" s="56"/>
      <c r="T803" s="59" t="s">
        <v>15</v>
      </c>
      <c r="U803" s="1" t="n">
        <f aca="false">$S803-$R803</f>
        <v>0</v>
      </c>
      <c r="V803" s="1" t="n">
        <f aca="false">IF($T803="±",$Q803*2,$Q803)</f>
        <v>0</v>
      </c>
      <c r="W803" s="60" t="str">
        <f aca="false">IFERROR($U803/ABS($V803),"N/A")</f>
        <v>N/A</v>
      </c>
      <c r="X803" s="61" t="str">
        <f aca="false">IF(OR($W803="N/A",$R803="",$S803=""),"N/A",IF($W803&gt;=4,"Not Significant",IF($W803&gt;=2,"Semi-Significant","Significant")))</f>
        <v>N/A</v>
      </c>
      <c r="Z803" s="1" t="str">
        <f aca="false">IF($D803="Z540.1 w/data",0,"")</f>
        <v/>
      </c>
      <c r="AA803" s="1" t="e">
        <f aca="false">$Y803+$Q803+$Z803</f>
        <v>#VALUE!</v>
      </c>
      <c r="AB803" s="1" t="n">
        <f aca="false">$N803+$Q803</f>
        <v>0</v>
      </c>
      <c r="AC803" s="1" t="str">
        <f aca="false">IF($Y803="","",IF(AND($AA803&gt;=$R803,$AA803&lt;=$S803),"Pass","Fail"))</f>
        <v/>
      </c>
      <c r="AD803" s="1" t="str">
        <f aca="false">IF($Y803="","",IF($AA803&gt;$R803,"Pass","Fail"))</f>
        <v/>
      </c>
      <c r="AE803" s="1" t="str">
        <f aca="false">IF($Y803="","",IF($AA803&gt;=$R803,"Pass","Fail"))</f>
        <v/>
      </c>
      <c r="AF803" s="1" t="str">
        <f aca="false">IF($Y803="","",IF($AA803&lt;=$S803,"Pass","Fail"))</f>
        <v/>
      </c>
      <c r="AG803" s="1" t="str">
        <f aca="false">IF($Y803="","",IF($AA803&lt;$S803,"Pass","Fail"))</f>
        <v/>
      </c>
      <c r="AH803" s="23" t="str">
        <f aca="true">INDIRECT(CHOOSE(MATCH($T803,{"±","&gt;","≥","≤","&lt;"},0), "AC", "AD", "AE", "AF", "AG") &amp; ROW())</f>
        <v/>
      </c>
      <c r="AI803" s="56" t="str">
        <f aca="false">IF($X803="Not Significant","No Further Action Required",
IF($AH803="","",
IF(AND($AH803="Pass",$L803="0 - Passed "),"Analysis performed; no further action required.",
IF(AND($AH803="Fail",$L803="1 - Failed "),"Analysis performed; no further action required.",
IF(AND($AH803="Pass",$L803="2 - Limited In Use "),"Analysis performed; no further action required.",
IF(AND($AH803="Fail",$L803="3 - Adjusted "),"Analysis performed; no further action required.",
"Unit fails analysis; TSM determination required."))))))</f>
        <v/>
      </c>
      <c r="AJ803" s="58"/>
    </row>
    <row r="804" customFormat="false" ht="15" hidden="false" customHeight="false" outlineLevel="0" collapsed="false">
      <c r="A804" s="56"/>
      <c r="E804" s="57" t="str">
        <f aca="false">IF(AND($F804="",$G804=""),"",IF($G804="",$F804,HYPERLINK($G804,$F804)))</f>
        <v/>
      </c>
      <c r="H804" s="1" t="str">
        <f aca="false">IF($I804="","None Attached",IF(LEFT($I804,5)="https",HYPERLINK($I804,"Datasheet"),HYPERLINK(_xlfn.CONCAT("https://",$I804),"Datasheet")))</f>
        <v>None Attached</v>
      </c>
      <c r="M804" s="56"/>
      <c r="P804" s="58"/>
      <c r="Q804" s="1" t="n">
        <f aca="false">$M804-$N804</f>
        <v>0</v>
      </c>
      <c r="R804" s="56"/>
      <c r="T804" s="59" t="s">
        <v>15</v>
      </c>
      <c r="U804" s="1" t="n">
        <f aca="false">$S804-$R804</f>
        <v>0</v>
      </c>
      <c r="V804" s="1" t="n">
        <f aca="false">IF($T804="±",$Q804*2,$Q804)</f>
        <v>0</v>
      </c>
      <c r="W804" s="60" t="str">
        <f aca="false">IFERROR($U804/ABS($V804),"N/A")</f>
        <v>N/A</v>
      </c>
      <c r="X804" s="61" t="str">
        <f aca="false">IF(OR($W804="N/A",$R804="",$S804=""),"N/A",IF($W804&gt;=4,"Not Significant",IF($W804&gt;=2,"Semi-Significant","Significant")))</f>
        <v>N/A</v>
      </c>
      <c r="Z804" s="1" t="str">
        <f aca="false">IF($D804="Z540.1 w/data",0,"")</f>
        <v/>
      </c>
      <c r="AA804" s="1" t="e">
        <f aca="false">$Y804+$Q804+$Z804</f>
        <v>#VALUE!</v>
      </c>
      <c r="AB804" s="1" t="n">
        <f aca="false">$N804+$Q804</f>
        <v>0</v>
      </c>
      <c r="AC804" s="1" t="str">
        <f aca="false">IF($Y804="","",IF(AND($AA804&gt;=$R804,$AA804&lt;=$S804),"Pass","Fail"))</f>
        <v/>
      </c>
      <c r="AD804" s="1" t="str">
        <f aca="false">IF($Y804="","",IF($AA804&gt;$R804,"Pass","Fail"))</f>
        <v/>
      </c>
      <c r="AE804" s="1" t="str">
        <f aca="false">IF($Y804="","",IF($AA804&gt;=$R804,"Pass","Fail"))</f>
        <v/>
      </c>
      <c r="AF804" s="1" t="str">
        <f aca="false">IF($Y804="","",IF($AA804&lt;=$S804,"Pass","Fail"))</f>
        <v/>
      </c>
      <c r="AG804" s="1" t="str">
        <f aca="false">IF($Y804="","",IF($AA804&lt;$S804,"Pass","Fail"))</f>
        <v/>
      </c>
      <c r="AH804" s="23" t="str">
        <f aca="true">INDIRECT(CHOOSE(MATCH($T804,{"±","&gt;","≥","≤","&lt;"},0), "AC", "AD", "AE", "AF", "AG") &amp; ROW())</f>
        <v/>
      </c>
      <c r="AI804" s="56" t="str">
        <f aca="false">IF($X804="Not Significant","No Further Action Required",
IF($AH804="","",
IF(AND($AH804="Pass",$L804="0 - Passed "),"Analysis performed; no further action required.",
IF(AND($AH804="Fail",$L804="1 - Failed "),"Analysis performed; no further action required.",
IF(AND($AH804="Pass",$L804="2 - Limited In Use "),"Analysis performed; no further action required.",
IF(AND($AH804="Fail",$L804="3 - Adjusted "),"Analysis performed; no further action required.",
"Unit fails analysis; TSM determination required."))))))</f>
        <v/>
      </c>
      <c r="AJ804" s="58"/>
    </row>
    <row r="805" customFormat="false" ht="15" hidden="false" customHeight="false" outlineLevel="0" collapsed="false">
      <c r="A805" s="56"/>
      <c r="E805" s="57" t="str">
        <f aca="false">IF(AND($F805="",$G805=""),"",IF($G805="",$F805,HYPERLINK($G805,$F805)))</f>
        <v/>
      </c>
      <c r="H805" s="1" t="str">
        <f aca="false">IF($I805="","None Attached",IF(LEFT($I805,5)="https",HYPERLINK($I805,"Datasheet"),HYPERLINK(_xlfn.CONCAT("https://",$I805),"Datasheet")))</f>
        <v>None Attached</v>
      </c>
      <c r="M805" s="56"/>
      <c r="P805" s="58"/>
      <c r="Q805" s="1" t="n">
        <f aca="false">$M805-$N805</f>
        <v>0</v>
      </c>
      <c r="R805" s="56"/>
      <c r="T805" s="59" t="s">
        <v>15</v>
      </c>
      <c r="U805" s="1" t="n">
        <f aca="false">$S805-$R805</f>
        <v>0</v>
      </c>
      <c r="V805" s="1" t="n">
        <f aca="false">IF($T805="±",$Q805*2,$Q805)</f>
        <v>0</v>
      </c>
      <c r="W805" s="60" t="str">
        <f aca="false">IFERROR($U805/ABS($V805),"N/A")</f>
        <v>N/A</v>
      </c>
      <c r="X805" s="61" t="str">
        <f aca="false">IF(OR($W805="N/A",$R805="",$S805=""),"N/A",IF($W805&gt;=4,"Not Significant",IF($W805&gt;=2,"Semi-Significant","Significant")))</f>
        <v>N/A</v>
      </c>
      <c r="Z805" s="1" t="str">
        <f aca="false">IF($D805="Z540.1 w/data",0,"")</f>
        <v/>
      </c>
      <c r="AA805" s="1" t="e">
        <f aca="false">$Y805+$Q805+$Z805</f>
        <v>#VALUE!</v>
      </c>
      <c r="AB805" s="1" t="n">
        <f aca="false">$N805+$Q805</f>
        <v>0</v>
      </c>
      <c r="AC805" s="1" t="str">
        <f aca="false">IF($Y805="","",IF(AND($AA805&gt;=$R805,$AA805&lt;=$S805),"Pass","Fail"))</f>
        <v/>
      </c>
      <c r="AD805" s="1" t="str">
        <f aca="false">IF($Y805="","",IF($AA805&gt;$R805,"Pass","Fail"))</f>
        <v/>
      </c>
      <c r="AE805" s="1" t="str">
        <f aca="false">IF($Y805="","",IF($AA805&gt;=$R805,"Pass","Fail"))</f>
        <v/>
      </c>
      <c r="AF805" s="1" t="str">
        <f aca="false">IF($Y805="","",IF($AA805&lt;=$S805,"Pass","Fail"))</f>
        <v/>
      </c>
      <c r="AG805" s="1" t="str">
        <f aca="false">IF($Y805="","",IF($AA805&lt;$S805,"Pass","Fail"))</f>
        <v/>
      </c>
      <c r="AH805" s="23" t="str">
        <f aca="true">INDIRECT(CHOOSE(MATCH($T805,{"±","&gt;","≥","≤","&lt;"},0), "AC", "AD", "AE", "AF", "AG") &amp; ROW())</f>
        <v/>
      </c>
      <c r="AI805" s="56" t="str">
        <f aca="false">IF($X805="Not Significant","No Further Action Required",
IF($AH805="","",
IF(AND($AH805="Pass",$L805="0 - Passed "),"Analysis performed; no further action required.",
IF(AND($AH805="Fail",$L805="1 - Failed "),"Analysis performed; no further action required.",
IF(AND($AH805="Pass",$L805="2 - Limited In Use "),"Analysis performed; no further action required.",
IF(AND($AH805="Fail",$L805="3 - Adjusted "),"Analysis performed; no further action required.",
"Unit fails analysis; TSM determination required."))))))</f>
        <v/>
      </c>
      <c r="AJ805" s="58"/>
    </row>
    <row r="806" customFormat="false" ht="15" hidden="false" customHeight="false" outlineLevel="0" collapsed="false">
      <c r="A806" s="56"/>
      <c r="E806" s="57" t="str">
        <f aca="false">IF(AND($F806="",$G806=""),"",IF($G806="",$F806,HYPERLINK($G806,$F806)))</f>
        <v/>
      </c>
      <c r="H806" s="1" t="str">
        <f aca="false">IF($I806="","None Attached",IF(LEFT($I806,5)="https",HYPERLINK($I806,"Datasheet"),HYPERLINK(_xlfn.CONCAT("https://",$I806),"Datasheet")))</f>
        <v>None Attached</v>
      </c>
      <c r="M806" s="56"/>
      <c r="P806" s="58"/>
      <c r="Q806" s="1" t="n">
        <f aca="false">$M806-$N806</f>
        <v>0</v>
      </c>
      <c r="R806" s="56"/>
      <c r="T806" s="59" t="s">
        <v>15</v>
      </c>
      <c r="U806" s="1" t="n">
        <f aca="false">$S806-$R806</f>
        <v>0</v>
      </c>
      <c r="V806" s="1" t="n">
        <f aca="false">IF($T806="±",$Q806*2,$Q806)</f>
        <v>0</v>
      </c>
      <c r="W806" s="60" t="str">
        <f aca="false">IFERROR($U806/ABS($V806),"N/A")</f>
        <v>N/A</v>
      </c>
      <c r="X806" s="61" t="str">
        <f aca="false">IF(OR($W806="N/A",$R806="",$S806=""),"N/A",IF($W806&gt;=4,"Not Significant",IF($W806&gt;=2,"Semi-Significant","Significant")))</f>
        <v>N/A</v>
      </c>
      <c r="Z806" s="1" t="str">
        <f aca="false">IF($D806="Z540.1 w/data",0,"")</f>
        <v/>
      </c>
      <c r="AA806" s="1" t="e">
        <f aca="false">$Y806+$Q806+$Z806</f>
        <v>#VALUE!</v>
      </c>
      <c r="AB806" s="1" t="n">
        <f aca="false">$N806+$Q806</f>
        <v>0</v>
      </c>
      <c r="AC806" s="1" t="str">
        <f aca="false">IF($Y806="","",IF(AND($AA806&gt;=$R806,$AA806&lt;=$S806),"Pass","Fail"))</f>
        <v/>
      </c>
      <c r="AD806" s="1" t="str">
        <f aca="false">IF($Y806="","",IF($AA806&gt;$R806,"Pass","Fail"))</f>
        <v/>
      </c>
      <c r="AE806" s="1" t="str">
        <f aca="false">IF($Y806="","",IF($AA806&gt;=$R806,"Pass","Fail"))</f>
        <v/>
      </c>
      <c r="AF806" s="1" t="str">
        <f aca="false">IF($Y806="","",IF($AA806&lt;=$S806,"Pass","Fail"))</f>
        <v/>
      </c>
      <c r="AG806" s="1" t="str">
        <f aca="false">IF($Y806="","",IF($AA806&lt;$S806,"Pass","Fail"))</f>
        <v/>
      </c>
      <c r="AH806" s="23" t="str">
        <f aca="true">INDIRECT(CHOOSE(MATCH($T806,{"±","&gt;","≥","≤","&lt;"},0), "AC", "AD", "AE", "AF", "AG") &amp; ROW())</f>
        <v/>
      </c>
      <c r="AI806" s="56" t="str">
        <f aca="false">IF($X806="Not Significant","No Further Action Required",
IF($AH806="","",
IF(AND($AH806="Pass",$L806="0 - Passed "),"Analysis performed; no further action required.",
IF(AND($AH806="Fail",$L806="1 - Failed "),"Analysis performed; no further action required.",
IF(AND($AH806="Pass",$L806="2 - Limited In Use "),"Analysis performed; no further action required.",
IF(AND($AH806="Fail",$L806="3 - Adjusted "),"Analysis performed; no further action required.",
"Unit fails analysis; TSM determination required."))))))</f>
        <v/>
      </c>
      <c r="AJ806" s="58"/>
    </row>
    <row r="807" customFormat="false" ht="15" hidden="false" customHeight="false" outlineLevel="0" collapsed="false">
      <c r="A807" s="56"/>
      <c r="E807" s="57" t="str">
        <f aca="false">IF(AND($F807="",$G807=""),"",IF($G807="",$F807,HYPERLINK($G807,$F807)))</f>
        <v/>
      </c>
      <c r="H807" s="1" t="str">
        <f aca="false">IF($I807="","None Attached",IF(LEFT($I807,5)="https",HYPERLINK($I807,"Datasheet"),HYPERLINK(_xlfn.CONCAT("https://",$I807),"Datasheet")))</f>
        <v>None Attached</v>
      </c>
      <c r="M807" s="56"/>
      <c r="P807" s="58"/>
      <c r="Q807" s="1" t="n">
        <f aca="false">$M807-$N807</f>
        <v>0</v>
      </c>
      <c r="R807" s="56"/>
      <c r="T807" s="59" t="s">
        <v>15</v>
      </c>
      <c r="U807" s="1" t="n">
        <f aca="false">$S807-$R807</f>
        <v>0</v>
      </c>
      <c r="V807" s="1" t="n">
        <f aca="false">IF($T807="±",$Q807*2,$Q807)</f>
        <v>0</v>
      </c>
      <c r="W807" s="60" t="str">
        <f aca="false">IFERROR($U807/ABS($V807),"N/A")</f>
        <v>N/A</v>
      </c>
      <c r="X807" s="61" t="str">
        <f aca="false">IF(OR($W807="N/A",$R807="",$S807=""),"N/A",IF($W807&gt;=4,"Not Significant",IF($W807&gt;=2,"Semi-Significant","Significant")))</f>
        <v>N/A</v>
      </c>
      <c r="Z807" s="1" t="str">
        <f aca="false">IF($D807="Z540.1 w/data",0,"")</f>
        <v/>
      </c>
      <c r="AA807" s="1" t="e">
        <f aca="false">$Y807+$Q807+$Z807</f>
        <v>#VALUE!</v>
      </c>
      <c r="AB807" s="1" t="n">
        <f aca="false">$N807+$Q807</f>
        <v>0</v>
      </c>
      <c r="AC807" s="1" t="str">
        <f aca="false">IF($Y807="","",IF(AND($AA807&gt;=$R807,$AA807&lt;=$S807),"Pass","Fail"))</f>
        <v/>
      </c>
      <c r="AD807" s="1" t="str">
        <f aca="false">IF($Y807="","",IF($AA807&gt;$R807,"Pass","Fail"))</f>
        <v/>
      </c>
      <c r="AE807" s="1" t="str">
        <f aca="false">IF($Y807="","",IF($AA807&gt;=$R807,"Pass","Fail"))</f>
        <v/>
      </c>
      <c r="AF807" s="1" t="str">
        <f aca="false">IF($Y807="","",IF($AA807&lt;=$S807,"Pass","Fail"))</f>
        <v/>
      </c>
      <c r="AG807" s="1" t="str">
        <f aca="false">IF($Y807="","",IF($AA807&lt;$S807,"Pass","Fail"))</f>
        <v/>
      </c>
      <c r="AH807" s="23" t="str">
        <f aca="true">INDIRECT(CHOOSE(MATCH($T807,{"±","&gt;","≥","≤","&lt;"},0), "AC", "AD", "AE", "AF", "AG") &amp; ROW())</f>
        <v/>
      </c>
      <c r="AI807" s="56" t="str">
        <f aca="false">IF($X807="Not Significant","No Further Action Required",
IF($AH807="","",
IF(AND($AH807="Pass",$L807="0 - Passed "),"Analysis performed; no further action required.",
IF(AND($AH807="Fail",$L807="1 - Failed "),"Analysis performed; no further action required.",
IF(AND($AH807="Pass",$L807="2 - Limited In Use "),"Analysis performed; no further action required.",
IF(AND($AH807="Fail",$L807="3 - Adjusted "),"Analysis performed; no further action required.",
"Unit fails analysis; TSM determination required."))))))</f>
        <v/>
      </c>
      <c r="AJ807" s="58"/>
    </row>
    <row r="808" customFormat="false" ht="15" hidden="false" customHeight="false" outlineLevel="0" collapsed="false">
      <c r="A808" s="56"/>
      <c r="E808" s="57" t="str">
        <f aca="false">IF(AND($F808="",$G808=""),"",IF($G808="",$F808,HYPERLINK($G808,$F808)))</f>
        <v/>
      </c>
      <c r="H808" s="1" t="str">
        <f aca="false">IF($I808="","None Attached",IF(LEFT($I808,5)="https",HYPERLINK($I808,"Datasheet"),HYPERLINK(_xlfn.CONCAT("https://",$I808),"Datasheet")))</f>
        <v>None Attached</v>
      </c>
      <c r="M808" s="56"/>
      <c r="P808" s="58"/>
      <c r="Q808" s="1" t="n">
        <f aca="false">$M808-$N808</f>
        <v>0</v>
      </c>
      <c r="R808" s="56"/>
      <c r="T808" s="59" t="s">
        <v>15</v>
      </c>
      <c r="U808" s="1" t="n">
        <f aca="false">$S808-$R808</f>
        <v>0</v>
      </c>
      <c r="V808" s="1" t="n">
        <f aca="false">IF($T808="±",$Q808*2,$Q808)</f>
        <v>0</v>
      </c>
      <c r="W808" s="60" t="str">
        <f aca="false">IFERROR($U808/ABS($V808),"N/A")</f>
        <v>N/A</v>
      </c>
      <c r="X808" s="61" t="str">
        <f aca="false">IF(OR($W808="N/A",$R808="",$S808=""),"N/A",IF($W808&gt;=4,"Not Significant",IF($W808&gt;=2,"Semi-Significant","Significant")))</f>
        <v>N/A</v>
      </c>
      <c r="Z808" s="1" t="str">
        <f aca="false">IF($D808="Z540.1 w/data",0,"")</f>
        <v/>
      </c>
      <c r="AA808" s="1" t="e">
        <f aca="false">$Y808+$Q808+$Z808</f>
        <v>#VALUE!</v>
      </c>
      <c r="AB808" s="1" t="n">
        <f aca="false">$N808+$Q808</f>
        <v>0</v>
      </c>
      <c r="AC808" s="1" t="str">
        <f aca="false">IF($Y808="","",IF(AND($AA808&gt;=$R808,$AA808&lt;=$S808),"Pass","Fail"))</f>
        <v/>
      </c>
      <c r="AD808" s="1" t="str">
        <f aca="false">IF($Y808="","",IF($AA808&gt;$R808,"Pass","Fail"))</f>
        <v/>
      </c>
      <c r="AE808" s="1" t="str">
        <f aca="false">IF($Y808="","",IF($AA808&gt;=$R808,"Pass","Fail"))</f>
        <v/>
      </c>
      <c r="AF808" s="1" t="str">
        <f aca="false">IF($Y808="","",IF($AA808&lt;=$S808,"Pass","Fail"))</f>
        <v/>
      </c>
      <c r="AG808" s="1" t="str">
        <f aca="false">IF($Y808="","",IF($AA808&lt;$S808,"Pass","Fail"))</f>
        <v/>
      </c>
      <c r="AH808" s="23" t="str">
        <f aca="true">INDIRECT(CHOOSE(MATCH($T808,{"±","&gt;","≥","≤","&lt;"},0), "AC", "AD", "AE", "AF", "AG") &amp; ROW())</f>
        <v/>
      </c>
      <c r="AI808" s="56" t="str">
        <f aca="false">IF($X808="Not Significant","No Further Action Required",
IF($AH808="","",
IF(AND($AH808="Pass",$L808="0 - Passed "),"Analysis performed; no further action required.",
IF(AND($AH808="Fail",$L808="1 - Failed "),"Analysis performed; no further action required.",
IF(AND($AH808="Pass",$L808="2 - Limited In Use "),"Analysis performed; no further action required.",
IF(AND($AH808="Fail",$L808="3 - Adjusted "),"Analysis performed; no further action required.",
"Unit fails analysis; TSM determination required."))))))</f>
        <v/>
      </c>
      <c r="AJ808" s="58"/>
    </row>
    <row r="809" customFormat="false" ht="15" hidden="false" customHeight="false" outlineLevel="0" collapsed="false">
      <c r="A809" s="56"/>
      <c r="E809" s="57" t="str">
        <f aca="false">IF(AND($F809="",$G809=""),"",IF($G809="",$F809,HYPERLINK($G809,$F809)))</f>
        <v/>
      </c>
      <c r="H809" s="1" t="str">
        <f aca="false">IF($I809="","None Attached",IF(LEFT($I809,5)="https",HYPERLINK($I809,"Datasheet"),HYPERLINK(_xlfn.CONCAT("https://",$I809),"Datasheet")))</f>
        <v>None Attached</v>
      </c>
      <c r="M809" s="56"/>
      <c r="P809" s="58"/>
      <c r="Q809" s="1" t="n">
        <f aca="false">$M809-$N809</f>
        <v>0</v>
      </c>
      <c r="R809" s="56"/>
      <c r="T809" s="59" t="s">
        <v>15</v>
      </c>
      <c r="U809" s="1" t="n">
        <f aca="false">$S809-$R809</f>
        <v>0</v>
      </c>
      <c r="V809" s="1" t="n">
        <f aca="false">IF($T809="±",$Q809*2,$Q809)</f>
        <v>0</v>
      </c>
      <c r="W809" s="60" t="str">
        <f aca="false">IFERROR($U809/ABS($V809),"N/A")</f>
        <v>N/A</v>
      </c>
      <c r="X809" s="61" t="str">
        <f aca="false">IF(OR($W809="N/A",$R809="",$S809=""),"N/A",IF($W809&gt;=4,"Not Significant",IF($W809&gt;=2,"Semi-Significant","Significant")))</f>
        <v>N/A</v>
      </c>
      <c r="Z809" s="1" t="str">
        <f aca="false">IF($D809="Z540.1 w/data",0,"")</f>
        <v/>
      </c>
      <c r="AA809" s="1" t="e">
        <f aca="false">$Y809+$Q809+$Z809</f>
        <v>#VALUE!</v>
      </c>
      <c r="AB809" s="1" t="n">
        <f aca="false">$N809+$Q809</f>
        <v>0</v>
      </c>
      <c r="AC809" s="1" t="str">
        <f aca="false">IF($Y809="","",IF(AND($AA809&gt;=$R809,$AA809&lt;=$S809),"Pass","Fail"))</f>
        <v/>
      </c>
      <c r="AD809" s="1" t="str">
        <f aca="false">IF($Y809="","",IF($AA809&gt;$R809,"Pass","Fail"))</f>
        <v/>
      </c>
      <c r="AE809" s="1" t="str">
        <f aca="false">IF($Y809="","",IF($AA809&gt;=$R809,"Pass","Fail"))</f>
        <v/>
      </c>
      <c r="AF809" s="1" t="str">
        <f aca="false">IF($Y809="","",IF($AA809&lt;=$S809,"Pass","Fail"))</f>
        <v/>
      </c>
      <c r="AG809" s="1" t="str">
        <f aca="false">IF($Y809="","",IF($AA809&lt;$S809,"Pass","Fail"))</f>
        <v/>
      </c>
      <c r="AH809" s="23" t="str">
        <f aca="true">INDIRECT(CHOOSE(MATCH($T809,{"±","&gt;","≥","≤","&lt;"},0), "AC", "AD", "AE", "AF", "AG") &amp; ROW())</f>
        <v/>
      </c>
      <c r="AI809" s="56" t="str">
        <f aca="false">IF($X809="Not Significant","No Further Action Required",
IF($AH809="","",
IF(AND($AH809="Pass",$L809="0 - Passed "),"Analysis performed; no further action required.",
IF(AND($AH809="Fail",$L809="1 - Failed "),"Analysis performed; no further action required.",
IF(AND($AH809="Pass",$L809="2 - Limited In Use "),"Analysis performed; no further action required.",
IF(AND($AH809="Fail",$L809="3 - Adjusted "),"Analysis performed; no further action required.",
"Unit fails analysis; TSM determination required."))))))</f>
        <v/>
      </c>
      <c r="AJ809" s="58"/>
    </row>
    <row r="810" customFormat="false" ht="15" hidden="false" customHeight="false" outlineLevel="0" collapsed="false">
      <c r="A810" s="56"/>
      <c r="E810" s="57" t="str">
        <f aca="false">IF(AND($F810="",$G810=""),"",IF($G810="",$F810,HYPERLINK($G810,$F810)))</f>
        <v/>
      </c>
      <c r="H810" s="1" t="str">
        <f aca="false">IF($I810="","None Attached",IF(LEFT($I810,5)="https",HYPERLINK($I810,"Datasheet"),HYPERLINK(_xlfn.CONCAT("https://",$I810),"Datasheet")))</f>
        <v>None Attached</v>
      </c>
      <c r="M810" s="56"/>
      <c r="P810" s="58"/>
      <c r="Q810" s="1" t="n">
        <f aca="false">$M810-$N810</f>
        <v>0</v>
      </c>
      <c r="R810" s="56"/>
      <c r="T810" s="59" t="s">
        <v>15</v>
      </c>
      <c r="U810" s="1" t="n">
        <f aca="false">$S810-$R810</f>
        <v>0</v>
      </c>
      <c r="V810" s="1" t="n">
        <f aca="false">IF($T810="±",$Q810*2,$Q810)</f>
        <v>0</v>
      </c>
      <c r="W810" s="60" t="str">
        <f aca="false">IFERROR($U810/ABS($V810),"N/A")</f>
        <v>N/A</v>
      </c>
      <c r="X810" s="61" t="str">
        <f aca="false">IF(OR($W810="N/A",$R810="",$S810=""),"N/A",IF($W810&gt;=4,"Not Significant",IF($W810&gt;=2,"Semi-Significant","Significant")))</f>
        <v>N/A</v>
      </c>
      <c r="Z810" s="1" t="str">
        <f aca="false">IF($D810="Z540.1 w/data",0,"")</f>
        <v/>
      </c>
      <c r="AA810" s="1" t="e">
        <f aca="false">$Y810+$Q810+$Z810</f>
        <v>#VALUE!</v>
      </c>
      <c r="AB810" s="1" t="n">
        <f aca="false">$N810+$Q810</f>
        <v>0</v>
      </c>
      <c r="AC810" s="1" t="str">
        <f aca="false">IF($Y810="","",IF(AND($AA810&gt;=$R810,$AA810&lt;=$S810),"Pass","Fail"))</f>
        <v/>
      </c>
      <c r="AD810" s="1" t="str">
        <f aca="false">IF($Y810="","",IF($AA810&gt;$R810,"Pass","Fail"))</f>
        <v/>
      </c>
      <c r="AE810" s="1" t="str">
        <f aca="false">IF($Y810="","",IF($AA810&gt;=$R810,"Pass","Fail"))</f>
        <v/>
      </c>
      <c r="AF810" s="1" t="str">
        <f aca="false">IF($Y810="","",IF($AA810&lt;=$S810,"Pass","Fail"))</f>
        <v/>
      </c>
      <c r="AG810" s="1" t="str">
        <f aca="false">IF($Y810="","",IF($AA810&lt;$S810,"Pass","Fail"))</f>
        <v/>
      </c>
      <c r="AH810" s="23" t="str">
        <f aca="true">INDIRECT(CHOOSE(MATCH($T810,{"±","&gt;","≥","≤","&lt;"},0), "AC", "AD", "AE", "AF", "AG") &amp; ROW())</f>
        <v/>
      </c>
      <c r="AI810" s="56" t="str">
        <f aca="false">IF($X810="Not Significant","No Further Action Required",
IF($AH810="","",
IF(AND($AH810="Pass",$L810="0 - Passed "),"Analysis performed; no further action required.",
IF(AND($AH810="Fail",$L810="1 - Failed "),"Analysis performed; no further action required.",
IF(AND($AH810="Pass",$L810="2 - Limited In Use "),"Analysis performed; no further action required.",
IF(AND($AH810="Fail",$L810="3 - Adjusted "),"Analysis performed; no further action required.",
"Unit fails analysis; TSM determination required."))))))</f>
        <v/>
      </c>
      <c r="AJ810" s="58"/>
    </row>
    <row r="811" customFormat="false" ht="15" hidden="false" customHeight="false" outlineLevel="0" collapsed="false">
      <c r="A811" s="56"/>
      <c r="E811" s="57" t="str">
        <f aca="false">IF(AND($F811="",$G811=""),"",IF($G811="",$F811,HYPERLINK($G811,$F811)))</f>
        <v/>
      </c>
      <c r="H811" s="1" t="str">
        <f aca="false">IF($I811="","None Attached",IF(LEFT($I811,5)="https",HYPERLINK($I811,"Datasheet"),HYPERLINK(_xlfn.CONCAT("https://",$I811),"Datasheet")))</f>
        <v>None Attached</v>
      </c>
      <c r="M811" s="56"/>
      <c r="P811" s="58"/>
      <c r="Q811" s="1" t="n">
        <f aca="false">$M811-$N811</f>
        <v>0</v>
      </c>
      <c r="R811" s="56"/>
      <c r="T811" s="59" t="s">
        <v>15</v>
      </c>
      <c r="U811" s="1" t="n">
        <f aca="false">$S811-$R811</f>
        <v>0</v>
      </c>
      <c r="V811" s="1" t="n">
        <f aca="false">IF($T811="±",$Q811*2,$Q811)</f>
        <v>0</v>
      </c>
      <c r="W811" s="60" t="str">
        <f aca="false">IFERROR($U811/ABS($V811),"N/A")</f>
        <v>N/A</v>
      </c>
      <c r="X811" s="61" t="str">
        <f aca="false">IF(OR($W811="N/A",$R811="",$S811=""),"N/A",IF($W811&gt;=4,"Not Significant",IF($W811&gt;=2,"Semi-Significant","Significant")))</f>
        <v>N/A</v>
      </c>
      <c r="Z811" s="1" t="str">
        <f aca="false">IF($D811="Z540.1 w/data",0,"")</f>
        <v/>
      </c>
      <c r="AA811" s="1" t="e">
        <f aca="false">$Y811+$Q811+$Z811</f>
        <v>#VALUE!</v>
      </c>
      <c r="AB811" s="1" t="n">
        <f aca="false">$N811+$Q811</f>
        <v>0</v>
      </c>
      <c r="AC811" s="1" t="str">
        <f aca="false">IF($Y811="","",IF(AND($AA811&gt;=$R811,$AA811&lt;=$S811),"Pass","Fail"))</f>
        <v/>
      </c>
      <c r="AD811" s="1" t="str">
        <f aca="false">IF($Y811="","",IF($AA811&gt;$R811,"Pass","Fail"))</f>
        <v/>
      </c>
      <c r="AE811" s="1" t="str">
        <f aca="false">IF($Y811="","",IF($AA811&gt;=$R811,"Pass","Fail"))</f>
        <v/>
      </c>
      <c r="AF811" s="1" t="str">
        <f aca="false">IF($Y811="","",IF($AA811&lt;=$S811,"Pass","Fail"))</f>
        <v/>
      </c>
      <c r="AG811" s="1" t="str">
        <f aca="false">IF($Y811="","",IF($AA811&lt;$S811,"Pass","Fail"))</f>
        <v/>
      </c>
      <c r="AH811" s="23" t="str">
        <f aca="true">INDIRECT(CHOOSE(MATCH($T811,{"±","&gt;","≥","≤","&lt;"},0), "AC", "AD", "AE", "AF", "AG") &amp; ROW())</f>
        <v/>
      </c>
      <c r="AI811" s="56" t="str">
        <f aca="false">IF($X811="Not Significant","No Further Action Required",
IF($AH811="","",
IF(AND($AH811="Pass",$L811="0 - Passed "),"Analysis performed; no further action required.",
IF(AND($AH811="Fail",$L811="1 - Failed "),"Analysis performed; no further action required.",
IF(AND($AH811="Pass",$L811="2 - Limited In Use "),"Analysis performed; no further action required.",
IF(AND($AH811="Fail",$L811="3 - Adjusted "),"Analysis performed; no further action required.",
"Unit fails analysis; TSM determination required."))))))</f>
        <v/>
      </c>
      <c r="AJ811" s="58"/>
    </row>
    <row r="812" customFormat="false" ht="15" hidden="false" customHeight="false" outlineLevel="0" collapsed="false">
      <c r="A812" s="56"/>
      <c r="E812" s="57" t="str">
        <f aca="false">IF(AND($F812="",$G812=""),"",IF($G812="",$F812,HYPERLINK($G812,$F812)))</f>
        <v/>
      </c>
      <c r="H812" s="1" t="str">
        <f aca="false">IF($I812="","None Attached",IF(LEFT($I812,5)="https",HYPERLINK($I812,"Datasheet"),HYPERLINK(_xlfn.CONCAT("https://",$I812),"Datasheet")))</f>
        <v>None Attached</v>
      </c>
      <c r="M812" s="56"/>
      <c r="P812" s="58"/>
      <c r="Q812" s="1" t="n">
        <f aca="false">$M812-$N812</f>
        <v>0</v>
      </c>
      <c r="R812" s="56"/>
      <c r="T812" s="59" t="s">
        <v>15</v>
      </c>
      <c r="U812" s="1" t="n">
        <f aca="false">$S812-$R812</f>
        <v>0</v>
      </c>
      <c r="V812" s="1" t="n">
        <f aca="false">IF($T812="±",$Q812*2,$Q812)</f>
        <v>0</v>
      </c>
      <c r="W812" s="60" t="str">
        <f aca="false">IFERROR($U812/ABS($V812),"N/A")</f>
        <v>N/A</v>
      </c>
      <c r="X812" s="61" t="str">
        <f aca="false">IF(OR($W812="N/A",$R812="",$S812=""),"N/A",IF($W812&gt;=4,"Not Significant",IF($W812&gt;=2,"Semi-Significant","Significant")))</f>
        <v>N/A</v>
      </c>
      <c r="Z812" s="1" t="str">
        <f aca="false">IF($D812="Z540.1 w/data",0,"")</f>
        <v/>
      </c>
      <c r="AA812" s="1" t="e">
        <f aca="false">$Y812+$Q812+$Z812</f>
        <v>#VALUE!</v>
      </c>
      <c r="AB812" s="1" t="n">
        <f aca="false">$N812+$Q812</f>
        <v>0</v>
      </c>
      <c r="AC812" s="1" t="str">
        <f aca="false">IF($Y812="","",IF(AND($AA812&gt;=$R812,$AA812&lt;=$S812),"Pass","Fail"))</f>
        <v/>
      </c>
      <c r="AD812" s="1" t="str">
        <f aca="false">IF($Y812="","",IF($AA812&gt;$R812,"Pass","Fail"))</f>
        <v/>
      </c>
      <c r="AE812" s="1" t="str">
        <f aca="false">IF($Y812="","",IF($AA812&gt;=$R812,"Pass","Fail"))</f>
        <v/>
      </c>
      <c r="AF812" s="1" t="str">
        <f aca="false">IF($Y812="","",IF($AA812&lt;=$S812,"Pass","Fail"))</f>
        <v/>
      </c>
      <c r="AG812" s="1" t="str">
        <f aca="false">IF($Y812="","",IF($AA812&lt;$S812,"Pass","Fail"))</f>
        <v/>
      </c>
      <c r="AH812" s="23" t="str">
        <f aca="true">INDIRECT(CHOOSE(MATCH($T812,{"±","&gt;","≥","≤","&lt;"},0), "AC", "AD", "AE", "AF", "AG") &amp; ROW())</f>
        <v/>
      </c>
      <c r="AI812" s="56" t="str">
        <f aca="false">IF($X812="Not Significant","No Further Action Required",
IF($AH812="","",
IF(AND($AH812="Pass",$L812="0 - Passed "),"Analysis performed; no further action required.",
IF(AND($AH812="Fail",$L812="1 - Failed "),"Analysis performed; no further action required.",
IF(AND($AH812="Pass",$L812="2 - Limited In Use "),"Analysis performed; no further action required.",
IF(AND($AH812="Fail",$L812="3 - Adjusted "),"Analysis performed; no further action required.",
"Unit fails analysis; TSM determination required."))))))</f>
        <v/>
      </c>
      <c r="AJ812" s="58"/>
    </row>
    <row r="813" customFormat="false" ht="15" hidden="false" customHeight="false" outlineLevel="0" collapsed="false">
      <c r="A813" s="56"/>
      <c r="E813" s="57" t="str">
        <f aca="false">IF(AND($F813="",$G813=""),"",IF($G813="",$F813,HYPERLINK($G813,$F813)))</f>
        <v/>
      </c>
      <c r="H813" s="1" t="str">
        <f aca="false">IF($I813="","None Attached",IF(LEFT($I813,5)="https",HYPERLINK($I813,"Datasheet"),HYPERLINK(_xlfn.CONCAT("https://",$I813),"Datasheet")))</f>
        <v>None Attached</v>
      </c>
      <c r="M813" s="56"/>
      <c r="P813" s="58"/>
      <c r="Q813" s="1" t="n">
        <f aca="false">$M813-$N813</f>
        <v>0</v>
      </c>
      <c r="R813" s="56"/>
      <c r="T813" s="59" t="s">
        <v>15</v>
      </c>
      <c r="U813" s="1" t="n">
        <f aca="false">$S813-$R813</f>
        <v>0</v>
      </c>
      <c r="V813" s="1" t="n">
        <f aca="false">IF($T813="±",$Q813*2,$Q813)</f>
        <v>0</v>
      </c>
      <c r="W813" s="60" t="str">
        <f aca="false">IFERROR($U813/ABS($V813),"N/A")</f>
        <v>N/A</v>
      </c>
      <c r="X813" s="61" t="str">
        <f aca="false">IF(OR($W813="N/A",$R813="",$S813=""),"N/A",IF($W813&gt;=4,"Not Significant",IF($W813&gt;=2,"Semi-Significant","Significant")))</f>
        <v>N/A</v>
      </c>
      <c r="Z813" s="1" t="str">
        <f aca="false">IF($D813="Z540.1 w/data",0,"")</f>
        <v/>
      </c>
      <c r="AA813" s="1" t="e">
        <f aca="false">$Y813+$Q813+$Z813</f>
        <v>#VALUE!</v>
      </c>
      <c r="AB813" s="1" t="n">
        <f aca="false">$N813+$Q813</f>
        <v>0</v>
      </c>
      <c r="AC813" s="1" t="str">
        <f aca="false">IF($Y813="","",IF(AND($AA813&gt;=$R813,$AA813&lt;=$S813),"Pass","Fail"))</f>
        <v/>
      </c>
      <c r="AD813" s="1" t="str">
        <f aca="false">IF($Y813="","",IF($AA813&gt;$R813,"Pass","Fail"))</f>
        <v/>
      </c>
      <c r="AE813" s="1" t="str">
        <f aca="false">IF($Y813="","",IF($AA813&gt;=$R813,"Pass","Fail"))</f>
        <v/>
      </c>
      <c r="AF813" s="1" t="str">
        <f aca="false">IF($Y813="","",IF($AA813&lt;=$S813,"Pass","Fail"))</f>
        <v/>
      </c>
      <c r="AG813" s="1" t="str">
        <f aca="false">IF($Y813="","",IF($AA813&lt;$S813,"Pass","Fail"))</f>
        <v/>
      </c>
      <c r="AH813" s="23" t="str">
        <f aca="true">INDIRECT(CHOOSE(MATCH($T813,{"±","&gt;","≥","≤","&lt;"},0), "AC", "AD", "AE", "AF", "AG") &amp; ROW())</f>
        <v/>
      </c>
      <c r="AI813" s="56" t="str">
        <f aca="false">IF($X813="Not Significant","No Further Action Required",
IF($AH813="","",
IF(AND($AH813="Pass",$L813="0 - Passed "),"Analysis performed; no further action required.",
IF(AND($AH813="Fail",$L813="1 - Failed "),"Analysis performed; no further action required.",
IF(AND($AH813="Pass",$L813="2 - Limited In Use "),"Analysis performed; no further action required.",
IF(AND($AH813="Fail",$L813="3 - Adjusted "),"Analysis performed; no further action required.",
"Unit fails analysis; TSM determination required."))))))</f>
        <v/>
      </c>
      <c r="AJ813" s="58"/>
    </row>
    <row r="814" customFormat="false" ht="15" hidden="false" customHeight="false" outlineLevel="0" collapsed="false">
      <c r="A814" s="56"/>
      <c r="E814" s="57" t="str">
        <f aca="false">IF(AND($F814="",$G814=""),"",IF($G814="",$F814,HYPERLINK($G814,$F814)))</f>
        <v/>
      </c>
      <c r="H814" s="1" t="str">
        <f aca="false">IF($I814="","None Attached",IF(LEFT($I814,5)="https",HYPERLINK($I814,"Datasheet"),HYPERLINK(_xlfn.CONCAT("https://",$I814),"Datasheet")))</f>
        <v>None Attached</v>
      </c>
      <c r="M814" s="56"/>
      <c r="P814" s="58"/>
      <c r="Q814" s="1" t="n">
        <f aca="false">$M814-$N814</f>
        <v>0</v>
      </c>
      <c r="R814" s="56"/>
      <c r="T814" s="59" t="s">
        <v>15</v>
      </c>
      <c r="U814" s="1" t="n">
        <f aca="false">$S814-$R814</f>
        <v>0</v>
      </c>
      <c r="V814" s="1" t="n">
        <f aca="false">IF($T814="±",$Q814*2,$Q814)</f>
        <v>0</v>
      </c>
      <c r="W814" s="60" t="str">
        <f aca="false">IFERROR($U814/ABS($V814),"N/A")</f>
        <v>N/A</v>
      </c>
      <c r="X814" s="61" t="str">
        <f aca="false">IF(OR($W814="N/A",$R814="",$S814=""),"N/A",IF($W814&gt;=4,"Not Significant",IF($W814&gt;=2,"Semi-Significant","Significant")))</f>
        <v>N/A</v>
      </c>
      <c r="Z814" s="1" t="str">
        <f aca="false">IF($D814="Z540.1 w/data",0,"")</f>
        <v/>
      </c>
      <c r="AA814" s="1" t="e">
        <f aca="false">$Y814+$Q814+$Z814</f>
        <v>#VALUE!</v>
      </c>
      <c r="AB814" s="1" t="n">
        <f aca="false">$N814+$Q814</f>
        <v>0</v>
      </c>
      <c r="AC814" s="1" t="str">
        <f aca="false">IF($Y814="","",IF(AND($AA814&gt;=$R814,$AA814&lt;=$S814),"Pass","Fail"))</f>
        <v/>
      </c>
      <c r="AD814" s="1" t="str">
        <f aca="false">IF($Y814="","",IF($AA814&gt;$R814,"Pass","Fail"))</f>
        <v/>
      </c>
      <c r="AE814" s="1" t="str">
        <f aca="false">IF($Y814="","",IF($AA814&gt;=$R814,"Pass","Fail"))</f>
        <v/>
      </c>
      <c r="AF814" s="1" t="str">
        <f aca="false">IF($Y814="","",IF($AA814&lt;=$S814,"Pass","Fail"))</f>
        <v/>
      </c>
      <c r="AG814" s="1" t="str">
        <f aca="false">IF($Y814="","",IF($AA814&lt;$S814,"Pass","Fail"))</f>
        <v/>
      </c>
      <c r="AH814" s="23" t="str">
        <f aca="true">INDIRECT(CHOOSE(MATCH($T814,{"±","&gt;","≥","≤","&lt;"},0), "AC", "AD", "AE", "AF", "AG") &amp; ROW())</f>
        <v/>
      </c>
      <c r="AI814" s="56" t="str">
        <f aca="false">IF($X814="Not Significant","No Further Action Required",
IF($AH814="","",
IF(AND($AH814="Pass",$L814="0 - Passed "),"Analysis performed; no further action required.",
IF(AND($AH814="Fail",$L814="1 - Failed "),"Analysis performed; no further action required.",
IF(AND($AH814="Pass",$L814="2 - Limited In Use "),"Analysis performed; no further action required.",
IF(AND($AH814="Fail",$L814="3 - Adjusted "),"Analysis performed; no further action required.",
"Unit fails analysis; TSM determination required."))))))</f>
        <v/>
      </c>
      <c r="AJ814" s="58"/>
    </row>
    <row r="815" customFormat="false" ht="15" hidden="false" customHeight="false" outlineLevel="0" collapsed="false">
      <c r="A815" s="56"/>
      <c r="E815" s="57" t="str">
        <f aca="false">IF(AND($F815="",$G815=""),"",IF($G815="",$F815,HYPERLINK($G815,$F815)))</f>
        <v/>
      </c>
      <c r="H815" s="1" t="str">
        <f aca="false">IF($I815="","None Attached",IF(LEFT($I815,5)="https",HYPERLINK($I815,"Datasheet"),HYPERLINK(_xlfn.CONCAT("https://",$I815),"Datasheet")))</f>
        <v>None Attached</v>
      </c>
      <c r="M815" s="56"/>
      <c r="P815" s="58"/>
      <c r="Q815" s="1" t="n">
        <f aca="false">$M815-$N815</f>
        <v>0</v>
      </c>
      <c r="R815" s="56"/>
      <c r="T815" s="59" t="s">
        <v>15</v>
      </c>
      <c r="U815" s="1" t="n">
        <f aca="false">$S815-$R815</f>
        <v>0</v>
      </c>
      <c r="V815" s="1" t="n">
        <f aca="false">IF($T815="±",$Q815*2,$Q815)</f>
        <v>0</v>
      </c>
      <c r="W815" s="60" t="str">
        <f aca="false">IFERROR($U815/ABS($V815),"N/A")</f>
        <v>N/A</v>
      </c>
      <c r="X815" s="61" t="str">
        <f aca="false">IF(OR($W815="N/A",$R815="",$S815=""),"N/A",IF($W815&gt;=4,"Not Significant",IF($W815&gt;=2,"Semi-Significant","Significant")))</f>
        <v>N/A</v>
      </c>
      <c r="Z815" s="1" t="str">
        <f aca="false">IF($D815="Z540.1 w/data",0,"")</f>
        <v/>
      </c>
      <c r="AA815" s="1" t="e">
        <f aca="false">$Y815+$Q815+$Z815</f>
        <v>#VALUE!</v>
      </c>
      <c r="AB815" s="1" t="n">
        <f aca="false">$N815+$Q815</f>
        <v>0</v>
      </c>
      <c r="AC815" s="1" t="str">
        <f aca="false">IF($Y815="","",IF(AND($AA815&gt;=$R815,$AA815&lt;=$S815),"Pass","Fail"))</f>
        <v/>
      </c>
      <c r="AD815" s="1" t="str">
        <f aca="false">IF($Y815="","",IF($AA815&gt;$R815,"Pass","Fail"))</f>
        <v/>
      </c>
      <c r="AE815" s="1" t="str">
        <f aca="false">IF($Y815="","",IF($AA815&gt;=$R815,"Pass","Fail"))</f>
        <v/>
      </c>
      <c r="AF815" s="1" t="str">
        <f aca="false">IF($Y815="","",IF($AA815&lt;=$S815,"Pass","Fail"))</f>
        <v/>
      </c>
      <c r="AG815" s="1" t="str">
        <f aca="false">IF($Y815="","",IF($AA815&lt;$S815,"Pass","Fail"))</f>
        <v/>
      </c>
      <c r="AH815" s="23" t="str">
        <f aca="true">INDIRECT(CHOOSE(MATCH($T815,{"±","&gt;","≥","≤","&lt;"},0), "AC", "AD", "AE", "AF", "AG") &amp; ROW())</f>
        <v/>
      </c>
      <c r="AI815" s="56" t="str">
        <f aca="false">IF($X815="Not Significant","No Further Action Required",
IF($AH815="","",
IF(AND($AH815="Pass",$L815="0 - Passed "),"Analysis performed; no further action required.",
IF(AND($AH815="Fail",$L815="1 - Failed "),"Analysis performed; no further action required.",
IF(AND($AH815="Pass",$L815="2 - Limited In Use "),"Analysis performed; no further action required.",
IF(AND($AH815="Fail",$L815="3 - Adjusted "),"Analysis performed; no further action required.",
"Unit fails analysis; TSM determination required."))))))</f>
        <v/>
      </c>
      <c r="AJ815" s="58"/>
    </row>
    <row r="816" customFormat="false" ht="15" hidden="false" customHeight="false" outlineLevel="0" collapsed="false">
      <c r="A816" s="56"/>
      <c r="E816" s="57" t="str">
        <f aca="false">IF(AND($F816="",$G816=""),"",IF($G816="",$F816,HYPERLINK($G816,$F816)))</f>
        <v/>
      </c>
      <c r="H816" s="1" t="str">
        <f aca="false">IF($I816="","None Attached",IF(LEFT($I816,5)="https",HYPERLINK($I816,"Datasheet"),HYPERLINK(_xlfn.CONCAT("https://",$I816),"Datasheet")))</f>
        <v>None Attached</v>
      </c>
      <c r="M816" s="56"/>
      <c r="P816" s="58"/>
      <c r="Q816" s="1" t="n">
        <f aca="false">$M816-$N816</f>
        <v>0</v>
      </c>
      <c r="R816" s="56"/>
      <c r="T816" s="59" t="s">
        <v>15</v>
      </c>
      <c r="U816" s="1" t="n">
        <f aca="false">$S816-$R816</f>
        <v>0</v>
      </c>
      <c r="V816" s="1" t="n">
        <f aca="false">IF($T816="±",$Q816*2,$Q816)</f>
        <v>0</v>
      </c>
      <c r="W816" s="60" t="str">
        <f aca="false">IFERROR($U816/ABS($V816),"N/A")</f>
        <v>N/A</v>
      </c>
      <c r="X816" s="61" t="str">
        <f aca="false">IF(OR($W816="N/A",$R816="",$S816=""),"N/A",IF($W816&gt;=4,"Not Significant",IF($W816&gt;=2,"Semi-Significant","Significant")))</f>
        <v>N/A</v>
      </c>
      <c r="Z816" s="1" t="str">
        <f aca="false">IF($D816="Z540.1 w/data",0,"")</f>
        <v/>
      </c>
      <c r="AA816" s="1" t="e">
        <f aca="false">$Y816+$Q816+$Z816</f>
        <v>#VALUE!</v>
      </c>
      <c r="AB816" s="1" t="n">
        <f aca="false">$N816+$Q816</f>
        <v>0</v>
      </c>
      <c r="AC816" s="1" t="str">
        <f aca="false">IF($Y816="","",IF(AND($AA816&gt;=$R816,$AA816&lt;=$S816),"Pass","Fail"))</f>
        <v/>
      </c>
      <c r="AD816" s="1" t="str">
        <f aca="false">IF($Y816="","",IF($AA816&gt;$R816,"Pass","Fail"))</f>
        <v/>
      </c>
      <c r="AE816" s="1" t="str">
        <f aca="false">IF($Y816="","",IF($AA816&gt;=$R816,"Pass","Fail"))</f>
        <v/>
      </c>
      <c r="AF816" s="1" t="str">
        <f aca="false">IF($Y816="","",IF($AA816&lt;=$S816,"Pass","Fail"))</f>
        <v/>
      </c>
      <c r="AG816" s="1" t="str">
        <f aca="false">IF($Y816="","",IF($AA816&lt;$S816,"Pass","Fail"))</f>
        <v/>
      </c>
      <c r="AH816" s="23" t="str">
        <f aca="true">INDIRECT(CHOOSE(MATCH($T816,{"±","&gt;","≥","≤","&lt;"},0), "AC", "AD", "AE", "AF", "AG") &amp; ROW())</f>
        <v/>
      </c>
      <c r="AI816" s="56" t="str">
        <f aca="false">IF($X816="Not Significant","No Further Action Required",
IF($AH816="","",
IF(AND($AH816="Pass",$L816="0 - Passed "),"Analysis performed; no further action required.",
IF(AND($AH816="Fail",$L816="1 - Failed "),"Analysis performed; no further action required.",
IF(AND($AH816="Pass",$L816="2 - Limited In Use "),"Analysis performed; no further action required.",
IF(AND($AH816="Fail",$L816="3 - Adjusted "),"Analysis performed; no further action required.",
"Unit fails analysis; TSM determination required."))))))</f>
        <v/>
      </c>
      <c r="AJ816" s="58"/>
    </row>
    <row r="817" customFormat="false" ht="15" hidden="false" customHeight="false" outlineLevel="0" collapsed="false">
      <c r="A817" s="56"/>
      <c r="E817" s="57" t="str">
        <f aca="false">IF(AND($F817="",$G817=""),"",IF($G817="",$F817,HYPERLINK($G817,$F817)))</f>
        <v/>
      </c>
      <c r="H817" s="1" t="str">
        <f aca="false">IF($I817="","None Attached",IF(LEFT($I817,5)="https",HYPERLINK($I817,"Datasheet"),HYPERLINK(_xlfn.CONCAT("https://",$I817),"Datasheet")))</f>
        <v>None Attached</v>
      </c>
      <c r="M817" s="56"/>
      <c r="P817" s="58"/>
      <c r="Q817" s="1" t="n">
        <f aca="false">$M817-$N817</f>
        <v>0</v>
      </c>
      <c r="R817" s="56"/>
      <c r="T817" s="59" t="s">
        <v>15</v>
      </c>
      <c r="U817" s="1" t="n">
        <f aca="false">$S817-$R817</f>
        <v>0</v>
      </c>
      <c r="V817" s="1" t="n">
        <f aca="false">IF($T817="±",$Q817*2,$Q817)</f>
        <v>0</v>
      </c>
      <c r="W817" s="60" t="str">
        <f aca="false">IFERROR($U817/ABS($V817),"N/A")</f>
        <v>N/A</v>
      </c>
      <c r="X817" s="61" t="str">
        <f aca="false">IF(OR($W817="N/A",$R817="",$S817=""),"N/A",IF($W817&gt;=4,"Not Significant",IF($W817&gt;=2,"Semi-Significant","Significant")))</f>
        <v>N/A</v>
      </c>
      <c r="Z817" s="1" t="str">
        <f aca="false">IF($D817="Z540.1 w/data",0,"")</f>
        <v/>
      </c>
      <c r="AA817" s="1" t="e">
        <f aca="false">$Y817+$Q817+$Z817</f>
        <v>#VALUE!</v>
      </c>
      <c r="AB817" s="1" t="n">
        <f aca="false">$N817+$Q817</f>
        <v>0</v>
      </c>
      <c r="AC817" s="1" t="str">
        <f aca="false">IF($Y817="","",IF(AND($AA817&gt;=$R817,$AA817&lt;=$S817),"Pass","Fail"))</f>
        <v/>
      </c>
      <c r="AD817" s="1" t="str">
        <f aca="false">IF($Y817="","",IF($AA817&gt;$R817,"Pass","Fail"))</f>
        <v/>
      </c>
      <c r="AE817" s="1" t="str">
        <f aca="false">IF($Y817="","",IF($AA817&gt;=$R817,"Pass","Fail"))</f>
        <v/>
      </c>
      <c r="AF817" s="1" t="str">
        <f aca="false">IF($Y817="","",IF($AA817&lt;=$S817,"Pass","Fail"))</f>
        <v/>
      </c>
      <c r="AG817" s="1" t="str">
        <f aca="false">IF($Y817="","",IF($AA817&lt;$S817,"Pass","Fail"))</f>
        <v/>
      </c>
      <c r="AH817" s="23" t="str">
        <f aca="true">INDIRECT(CHOOSE(MATCH($T817,{"±","&gt;","≥","≤","&lt;"},0), "AC", "AD", "AE", "AF", "AG") &amp; ROW())</f>
        <v/>
      </c>
      <c r="AI817" s="56" t="str">
        <f aca="false">IF($X817="Not Significant","No Further Action Required",
IF($AH817="","",
IF(AND($AH817="Pass",$L817="0 - Passed "),"Analysis performed; no further action required.",
IF(AND($AH817="Fail",$L817="1 - Failed "),"Analysis performed; no further action required.",
IF(AND($AH817="Pass",$L817="2 - Limited In Use "),"Analysis performed; no further action required.",
IF(AND($AH817="Fail",$L817="3 - Adjusted "),"Analysis performed; no further action required.",
"Unit fails analysis; TSM determination required."))))))</f>
        <v/>
      </c>
      <c r="AJ817" s="58"/>
    </row>
    <row r="818" customFormat="false" ht="15" hidden="false" customHeight="false" outlineLevel="0" collapsed="false">
      <c r="A818" s="56"/>
      <c r="E818" s="57" t="str">
        <f aca="false">IF(AND($F818="",$G818=""),"",IF($G818="",$F818,HYPERLINK($G818,$F818)))</f>
        <v/>
      </c>
      <c r="H818" s="1" t="str">
        <f aca="false">IF($I818="","None Attached",IF(LEFT($I818,5)="https",HYPERLINK($I818,"Datasheet"),HYPERLINK(_xlfn.CONCAT("https://",$I818),"Datasheet")))</f>
        <v>None Attached</v>
      </c>
      <c r="M818" s="56"/>
      <c r="P818" s="58"/>
      <c r="Q818" s="1" t="n">
        <f aca="false">$M818-$N818</f>
        <v>0</v>
      </c>
      <c r="R818" s="56"/>
      <c r="T818" s="59" t="s">
        <v>15</v>
      </c>
      <c r="U818" s="1" t="n">
        <f aca="false">$S818-$R818</f>
        <v>0</v>
      </c>
      <c r="V818" s="1" t="n">
        <f aca="false">IF($T818="±",$Q818*2,$Q818)</f>
        <v>0</v>
      </c>
      <c r="W818" s="60" t="str">
        <f aca="false">IFERROR($U818/ABS($V818),"N/A")</f>
        <v>N/A</v>
      </c>
      <c r="X818" s="61" t="str">
        <f aca="false">IF(OR($W818="N/A",$R818="",$S818=""),"N/A",IF($W818&gt;=4,"Not Significant",IF($W818&gt;=2,"Semi-Significant","Significant")))</f>
        <v>N/A</v>
      </c>
      <c r="Z818" s="1" t="str">
        <f aca="false">IF($D818="Z540.1 w/data",0,"")</f>
        <v/>
      </c>
      <c r="AA818" s="1" t="e">
        <f aca="false">$Y818+$Q818+$Z818</f>
        <v>#VALUE!</v>
      </c>
      <c r="AB818" s="1" t="n">
        <f aca="false">$N818+$Q818</f>
        <v>0</v>
      </c>
      <c r="AC818" s="1" t="str">
        <f aca="false">IF($Y818="","",IF(AND($AA818&gt;=$R818,$AA818&lt;=$S818),"Pass","Fail"))</f>
        <v/>
      </c>
      <c r="AD818" s="1" t="str">
        <f aca="false">IF($Y818="","",IF($AA818&gt;$R818,"Pass","Fail"))</f>
        <v/>
      </c>
      <c r="AE818" s="1" t="str">
        <f aca="false">IF($Y818="","",IF($AA818&gt;=$R818,"Pass","Fail"))</f>
        <v/>
      </c>
      <c r="AF818" s="1" t="str">
        <f aca="false">IF($Y818="","",IF($AA818&lt;=$S818,"Pass","Fail"))</f>
        <v/>
      </c>
      <c r="AG818" s="1" t="str">
        <f aca="false">IF($Y818="","",IF($AA818&lt;$S818,"Pass","Fail"))</f>
        <v/>
      </c>
      <c r="AH818" s="23" t="str">
        <f aca="true">INDIRECT(CHOOSE(MATCH($T818,{"±","&gt;","≥","≤","&lt;"},0), "AC", "AD", "AE", "AF", "AG") &amp; ROW())</f>
        <v/>
      </c>
      <c r="AI818" s="56" t="str">
        <f aca="false">IF($X818="Not Significant","No Further Action Required",
IF($AH818="","",
IF(AND($AH818="Pass",$L818="0 - Passed "),"Analysis performed; no further action required.",
IF(AND($AH818="Fail",$L818="1 - Failed "),"Analysis performed; no further action required.",
IF(AND($AH818="Pass",$L818="2 - Limited In Use "),"Analysis performed; no further action required.",
IF(AND($AH818="Fail",$L818="3 - Adjusted "),"Analysis performed; no further action required.",
"Unit fails analysis; TSM determination required."))))))</f>
        <v/>
      </c>
      <c r="AJ818" s="58"/>
    </row>
    <row r="819" customFormat="false" ht="15" hidden="false" customHeight="false" outlineLevel="0" collapsed="false">
      <c r="A819" s="56"/>
      <c r="E819" s="57" t="str">
        <f aca="false">IF(AND($F819="",$G819=""),"",IF($G819="",$F819,HYPERLINK($G819,$F819)))</f>
        <v/>
      </c>
      <c r="H819" s="1" t="str">
        <f aca="false">IF($I819="","None Attached",IF(LEFT($I819,5)="https",HYPERLINK($I819,"Datasheet"),HYPERLINK(_xlfn.CONCAT("https://",$I819),"Datasheet")))</f>
        <v>None Attached</v>
      </c>
      <c r="M819" s="56"/>
      <c r="P819" s="58"/>
      <c r="Q819" s="1" t="n">
        <f aca="false">$M819-$N819</f>
        <v>0</v>
      </c>
      <c r="R819" s="56"/>
      <c r="T819" s="59" t="s">
        <v>15</v>
      </c>
      <c r="U819" s="1" t="n">
        <f aca="false">$S819-$R819</f>
        <v>0</v>
      </c>
      <c r="V819" s="1" t="n">
        <f aca="false">IF($T819="±",$Q819*2,$Q819)</f>
        <v>0</v>
      </c>
      <c r="W819" s="60" t="str">
        <f aca="false">IFERROR($U819/ABS($V819),"N/A")</f>
        <v>N/A</v>
      </c>
      <c r="X819" s="61" t="str">
        <f aca="false">IF(OR($W819="N/A",$R819="",$S819=""),"N/A",IF($W819&gt;=4,"Not Significant",IF($W819&gt;=2,"Semi-Significant","Significant")))</f>
        <v>N/A</v>
      </c>
      <c r="Z819" s="1" t="str">
        <f aca="false">IF($D819="Z540.1 w/data",0,"")</f>
        <v/>
      </c>
      <c r="AA819" s="1" t="e">
        <f aca="false">$Y819+$Q819+$Z819</f>
        <v>#VALUE!</v>
      </c>
      <c r="AB819" s="1" t="n">
        <f aca="false">$N819+$Q819</f>
        <v>0</v>
      </c>
      <c r="AC819" s="1" t="str">
        <f aca="false">IF($Y819="","",IF(AND($AA819&gt;=$R819,$AA819&lt;=$S819),"Pass","Fail"))</f>
        <v/>
      </c>
      <c r="AD819" s="1" t="str">
        <f aca="false">IF($Y819="","",IF($AA819&gt;$R819,"Pass","Fail"))</f>
        <v/>
      </c>
      <c r="AE819" s="1" t="str">
        <f aca="false">IF($Y819="","",IF($AA819&gt;=$R819,"Pass","Fail"))</f>
        <v/>
      </c>
      <c r="AF819" s="1" t="str">
        <f aca="false">IF($Y819="","",IF($AA819&lt;=$S819,"Pass","Fail"))</f>
        <v/>
      </c>
      <c r="AG819" s="1" t="str">
        <f aca="false">IF($Y819="","",IF($AA819&lt;$S819,"Pass","Fail"))</f>
        <v/>
      </c>
      <c r="AH819" s="23" t="str">
        <f aca="true">INDIRECT(CHOOSE(MATCH($T819,{"±","&gt;","≥","≤","&lt;"},0), "AC", "AD", "AE", "AF", "AG") &amp; ROW())</f>
        <v/>
      </c>
      <c r="AI819" s="56" t="str">
        <f aca="false">IF($X819="Not Significant","No Further Action Required",
IF($AH819="","",
IF(AND($AH819="Pass",$L819="0 - Passed "),"Analysis performed; no further action required.",
IF(AND($AH819="Fail",$L819="1 - Failed "),"Analysis performed; no further action required.",
IF(AND($AH819="Pass",$L819="2 - Limited In Use "),"Analysis performed; no further action required.",
IF(AND($AH819="Fail",$L819="3 - Adjusted "),"Analysis performed; no further action required.",
"Unit fails analysis; TSM determination required."))))))</f>
        <v/>
      </c>
      <c r="AJ819" s="58"/>
    </row>
    <row r="820" customFormat="false" ht="15" hidden="false" customHeight="false" outlineLevel="0" collapsed="false">
      <c r="A820" s="56"/>
      <c r="E820" s="57" t="str">
        <f aca="false">IF(AND($F820="",$G820=""),"",IF($G820="",$F820,HYPERLINK($G820,$F820)))</f>
        <v/>
      </c>
      <c r="H820" s="1" t="str">
        <f aca="false">IF($I820="","None Attached",IF(LEFT($I820,5)="https",HYPERLINK($I820,"Datasheet"),HYPERLINK(_xlfn.CONCAT("https://",$I820),"Datasheet")))</f>
        <v>None Attached</v>
      </c>
      <c r="M820" s="56"/>
      <c r="P820" s="58"/>
      <c r="Q820" s="1" t="n">
        <f aca="false">$M820-$N820</f>
        <v>0</v>
      </c>
      <c r="R820" s="56"/>
      <c r="T820" s="59" t="s">
        <v>15</v>
      </c>
      <c r="U820" s="1" t="n">
        <f aca="false">$S820-$R820</f>
        <v>0</v>
      </c>
      <c r="V820" s="1" t="n">
        <f aca="false">IF($T820="±",$Q820*2,$Q820)</f>
        <v>0</v>
      </c>
      <c r="W820" s="60" t="str">
        <f aca="false">IFERROR($U820/ABS($V820),"N/A")</f>
        <v>N/A</v>
      </c>
      <c r="X820" s="61" t="str">
        <f aca="false">IF(OR($W820="N/A",$R820="",$S820=""),"N/A",IF($W820&gt;=4,"Not Significant",IF($W820&gt;=2,"Semi-Significant","Significant")))</f>
        <v>N/A</v>
      </c>
      <c r="Z820" s="1" t="str">
        <f aca="false">IF($D820="Z540.1 w/data",0,"")</f>
        <v/>
      </c>
      <c r="AA820" s="1" t="e">
        <f aca="false">$Y820+$Q820+$Z820</f>
        <v>#VALUE!</v>
      </c>
      <c r="AB820" s="1" t="n">
        <f aca="false">$N820+$Q820</f>
        <v>0</v>
      </c>
      <c r="AC820" s="1" t="str">
        <f aca="false">IF($Y820="","",IF(AND($AA820&gt;=$R820,$AA820&lt;=$S820),"Pass","Fail"))</f>
        <v/>
      </c>
      <c r="AD820" s="1" t="str">
        <f aca="false">IF($Y820="","",IF($AA820&gt;$R820,"Pass","Fail"))</f>
        <v/>
      </c>
      <c r="AE820" s="1" t="str">
        <f aca="false">IF($Y820="","",IF($AA820&gt;=$R820,"Pass","Fail"))</f>
        <v/>
      </c>
      <c r="AF820" s="1" t="str">
        <f aca="false">IF($Y820="","",IF($AA820&lt;=$S820,"Pass","Fail"))</f>
        <v/>
      </c>
      <c r="AG820" s="1" t="str">
        <f aca="false">IF($Y820="","",IF($AA820&lt;$S820,"Pass","Fail"))</f>
        <v/>
      </c>
      <c r="AH820" s="23" t="str">
        <f aca="true">INDIRECT(CHOOSE(MATCH($T820,{"±","&gt;","≥","≤","&lt;"},0), "AC", "AD", "AE", "AF", "AG") &amp; ROW())</f>
        <v/>
      </c>
      <c r="AI820" s="56" t="str">
        <f aca="false">IF($X820="Not Significant","No Further Action Required",
IF($AH820="","",
IF(AND($AH820="Pass",$L820="0 - Passed "),"Analysis performed; no further action required.",
IF(AND($AH820="Fail",$L820="1 - Failed "),"Analysis performed; no further action required.",
IF(AND($AH820="Pass",$L820="2 - Limited In Use "),"Analysis performed; no further action required.",
IF(AND($AH820="Fail",$L820="3 - Adjusted "),"Analysis performed; no further action required.",
"Unit fails analysis; TSM determination required."))))))</f>
        <v/>
      </c>
      <c r="AJ820" s="58"/>
    </row>
    <row r="821" customFormat="false" ht="15" hidden="false" customHeight="false" outlineLevel="0" collapsed="false">
      <c r="A821" s="56"/>
      <c r="E821" s="57" t="str">
        <f aca="false">IF(AND($F821="",$G821=""),"",IF($G821="",$F821,HYPERLINK($G821,$F821)))</f>
        <v/>
      </c>
      <c r="H821" s="1" t="str">
        <f aca="false">IF($I821="","None Attached",IF(LEFT($I821,5)="https",HYPERLINK($I821,"Datasheet"),HYPERLINK(_xlfn.CONCAT("https://",$I821),"Datasheet")))</f>
        <v>None Attached</v>
      </c>
      <c r="M821" s="56"/>
      <c r="P821" s="58"/>
      <c r="Q821" s="1" t="n">
        <f aca="false">$M821-$N821</f>
        <v>0</v>
      </c>
      <c r="R821" s="56"/>
      <c r="T821" s="59" t="s">
        <v>15</v>
      </c>
      <c r="U821" s="1" t="n">
        <f aca="false">$S821-$R821</f>
        <v>0</v>
      </c>
      <c r="V821" s="1" t="n">
        <f aca="false">IF($T821="±",$Q821*2,$Q821)</f>
        <v>0</v>
      </c>
      <c r="W821" s="60" t="str">
        <f aca="false">IFERROR($U821/ABS($V821),"N/A")</f>
        <v>N/A</v>
      </c>
      <c r="X821" s="61" t="str">
        <f aca="false">IF(OR($W821="N/A",$R821="",$S821=""),"N/A",IF($W821&gt;=4,"Not Significant",IF($W821&gt;=2,"Semi-Significant","Significant")))</f>
        <v>N/A</v>
      </c>
      <c r="Z821" s="1" t="str">
        <f aca="false">IF($D821="Z540.1 w/data",0,"")</f>
        <v/>
      </c>
      <c r="AA821" s="1" t="e">
        <f aca="false">$Y821+$Q821+$Z821</f>
        <v>#VALUE!</v>
      </c>
      <c r="AB821" s="1" t="n">
        <f aca="false">$N821+$Q821</f>
        <v>0</v>
      </c>
      <c r="AC821" s="1" t="str">
        <f aca="false">IF($Y821="","",IF(AND($AA821&gt;=$R821,$AA821&lt;=$S821),"Pass","Fail"))</f>
        <v/>
      </c>
      <c r="AD821" s="1" t="str">
        <f aca="false">IF($Y821="","",IF($AA821&gt;$R821,"Pass","Fail"))</f>
        <v/>
      </c>
      <c r="AE821" s="1" t="str">
        <f aca="false">IF($Y821="","",IF($AA821&gt;=$R821,"Pass","Fail"))</f>
        <v/>
      </c>
      <c r="AF821" s="1" t="str">
        <f aca="false">IF($Y821="","",IF($AA821&lt;=$S821,"Pass","Fail"))</f>
        <v/>
      </c>
      <c r="AG821" s="1" t="str">
        <f aca="false">IF($Y821="","",IF($AA821&lt;$S821,"Pass","Fail"))</f>
        <v/>
      </c>
      <c r="AH821" s="23" t="str">
        <f aca="true">INDIRECT(CHOOSE(MATCH($T821,{"±","&gt;","≥","≤","&lt;"},0), "AC", "AD", "AE", "AF", "AG") &amp; ROW())</f>
        <v/>
      </c>
      <c r="AI821" s="56" t="str">
        <f aca="false">IF($X821="Not Significant","No Further Action Required",
IF($AH821="","",
IF(AND($AH821="Pass",$L821="0 - Passed "),"Analysis performed; no further action required.",
IF(AND($AH821="Fail",$L821="1 - Failed "),"Analysis performed; no further action required.",
IF(AND($AH821="Pass",$L821="2 - Limited In Use "),"Analysis performed; no further action required.",
IF(AND($AH821="Fail",$L821="3 - Adjusted "),"Analysis performed; no further action required.",
"Unit fails analysis; TSM determination required."))))))</f>
        <v/>
      </c>
      <c r="AJ821" s="58"/>
    </row>
    <row r="822" customFormat="false" ht="15" hidden="false" customHeight="false" outlineLevel="0" collapsed="false">
      <c r="A822" s="56"/>
      <c r="E822" s="57" t="str">
        <f aca="false">IF(AND($F822="",$G822=""),"",IF($G822="",$F822,HYPERLINK($G822,$F822)))</f>
        <v/>
      </c>
      <c r="H822" s="1" t="str">
        <f aca="false">IF($I822="","None Attached",IF(LEFT($I822,5)="https",HYPERLINK($I822,"Datasheet"),HYPERLINK(_xlfn.CONCAT("https://",$I822),"Datasheet")))</f>
        <v>None Attached</v>
      </c>
      <c r="M822" s="56"/>
      <c r="P822" s="58"/>
      <c r="Q822" s="1" t="n">
        <f aca="false">$M822-$N822</f>
        <v>0</v>
      </c>
      <c r="R822" s="56"/>
      <c r="T822" s="59" t="s">
        <v>15</v>
      </c>
      <c r="U822" s="1" t="n">
        <f aca="false">$S822-$R822</f>
        <v>0</v>
      </c>
      <c r="V822" s="1" t="n">
        <f aca="false">IF($T822="±",$Q822*2,$Q822)</f>
        <v>0</v>
      </c>
      <c r="W822" s="60" t="str">
        <f aca="false">IFERROR($U822/ABS($V822),"N/A")</f>
        <v>N/A</v>
      </c>
      <c r="X822" s="61" t="str">
        <f aca="false">IF(OR($W822="N/A",$R822="",$S822=""),"N/A",IF($W822&gt;=4,"Not Significant",IF($W822&gt;=2,"Semi-Significant","Significant")))</f>
        <v>N/A</v>
      </c>
      <c r="Z822" s="1" t="str">
        <f aca="false">IF($D822="Z540.1 w/data",0,"")</f>
        <v/>
      </c>
      <c r="AA822" s="1" t="e">
        <f aca="false">$Y822+$Q822+$Z822</f>
        <v>#VALUE!</v>
      </c>
      <c r="AB822" s="1" t="n">
        <f aca="false">$N822+$Q822</f>
        <v>0</v>
      </c>
      <c r="AC822" s="1" t="str">
        <f aca="false">IF($Y822="","",IF(AND($AA822&gt;=$R822,$AA822&lt;=$S822),"Pass","Fail"))</f>
        <v/>
      </c>
      <c r="AD822" s="1" t="str">
        <f aca="false">IF($Y822="","",IF($AA822&gt;$R822,"Pass","Fail"))</f>
        <v/>
      </c>
      <c r="AE822" s="1" t="str">
        <f aca="false">IF($Y822="","",IF($AA822&gt;=$R822,"Pass","Fail"))</f>
        <v/>
      </c>
      <c r="AF822" s="1" t="str">
        <f aca="false">IF($Y822="","",IF($AA822&lt;=$S822,"Pass","Fail"))</f>
        <v/>
      </c>
      <c r="AG822" s="1" t="str">
        <f aca="false">IF($Y822="","",IF($AA822&lt;$S822,"Pass","Fail"))</f>
        <v/>
      </c>
      <c r="AH822" s="23" t="str">
        <f aca="true">INDIRECT(CHOOSE(MATCH($T822,{"±","&gt;","≥","≤","&lt;"},0), "AC", "AD", "AE", "AF", "AG") &amp; ROW())</f>
        <v/>
      </c>
      <c r="AI822" s="56" t="str">
        <f aca="false">IF($X822="Not Significant","No Further Action Required",
IF($AH822="","",
IF(AND($AH822="Pass",$L822="0 - Passed "),"Analysis performed; no further action required.",
IF(AND($AH822="Fail",$L822="1 - Failed "),"Analysis performed; no further action required.",
IF(AND($AH822="Pass",$L822="2 - Limited In Use "),"Analysis performed; no further action required.",
IF(AND($AH822="Fail",$L822="3 - Adjusted "),"Analysis performed; no further action required.",
"Unit fails analysis; TSM determination required."))))))</f>
        <v/>
      </c>
      <c r="AJ822" s="58"/>
    </row>
    <row r="823" customFormat="false" ht="15" hidden="false" customHeight="false" outlineLevel="0" collapsed="false">
      <c r="A823" s="56"/>
      <c r="E823" s="57" t="str">
        <f aca="false">IF(AND($F823="",$G823=""),"",IF($G823="",$F823,HYPERLINK($G823,$F823)))</f>
        <v/>
      </c>
      <c r="H823" s="1" t="str">
        <f aca="false">IF($I823="","None Attached",IF(LEFT($I823,5)="https",HYPERLINK($I823,"Datasheet"),HYPERLINK(_xlfn.CONCAT("https://",$I823),"Datasheet")))</f>
        <v>None Attached</v>
      </c>
      <c r="M823" s="56"/>
      <c r="P823" s="58"/>
      <c r="Q823" s="1" t="n">
        <f aca="false">$M823-$N823</f>
        <v>0</v>
      </c>
      <c r="R823" s="56"/>
      <c r="T823" s="59" t="s">
        <v>15</v>
      </c>
      <c r="U823" s="1" t="n">
        <f aca="false">$S823-$R823</f>
        <v>0</v>
      </c>
      <c r="V823" s="1" t="n">
        <f aca="false">IF($T823="±",$Q823*2,$Q823)</f>
        <v>0</v>
      </c>
      <c r="W823" s="60" t="str">
        <f aca="false">IFERROR($U823/ABS($V823),"N/A")</f>
        <v>N/A</v>
      </c>
      <c r="X823" s="61" t="str">
        <f aca="false">IF(OR($W823="N/A",$R823="",$S823=""),"N/A",IF($W823&gt;=4,"Not Significant",IF($W823&gt;=2,"Semi-Significant","Significant")))</f>
        <v>N/A</v>
      </c>
      <c r="Z823" s="1" t="str">
        <f aca="false">IF($D823="Z540.1 w/data",0,"")</f>
        <v/>
      </c>
      <c r="AA823" s="1" t="e">
        <f aca="false">$Y823+$Q823+$Z823</f>
        <v>#VALUE!</v>
      </c>
      <c r="AB823" s="1" t="n">
        <f aca="false">$N823+$Q823</f>
        <v>0</v>
      </c>
      <c r="AC823" s="1" t="str">
        <f aca="false">IF($Y823="","",IF(AND($AA823&gt;=$R823,$AA823&lt;=$S823),"Pass","Fail"))</f>
        <v/>
      </c>
      <c r="AD823" s="1" t="str">
        <f aca="false">IF($Y823="","",IF($AA823&gt;$R823,"Pass","Fail"))</f>
        <v/>
      </c>
      <c r="AE823" s="1" t="str">
        <f aca="false">IF($Y823="","",IF($AA823&gt;=$R823,"Pass","Fail"))</f>
        <v/>
      </c>
      <c r="AF823" s="1" t="str">
        <f aca="false">IF($Y823="","",IF($AA823&lt;=$S823,"Pass","Fail"))</f>
        <v/>
      </c>
      <c r="AG823" s="1" t="str">
        <f aca="false">IF($Y823="","",IF($AA823&lt;$S823,"Pass","Fail"))</f>
        <v/>
      </c>
      <c r="AH823" s="23" t="str">
        <f aca="true">INDIRECT(CHOOSE(MATCH($T823,{"±","&gt;","≥","≤","&lt;"},0), "AC", "AD", "AE", "AF", "AG") &amp; ROW())</f>
        <v/>
      </c>
      <c r="AI823" s="56" t="str">
        <f aca="false">IF($X823="Not Significant","No Further Action Required",
IF($AH823="","",
IF(AND($AH823="Pass",$L823="0 - Passed "),"Analysis performed; no further action required.",
IF(AND($AH823="Fail",$L823="1 - Failed "),"Analysis performed; no further action required.",
IF(AND($AH823="Pass",$L823="2 - Limited In Use "),"Analysis performed; no further action required.",
IF(AND($AH823="Fail",$L823="3 - Adjusted "),"Analysis performed; no further action required.",
"Unit fails analysis; TSM determination required."))))))</f>
        <v/>
      </c>
      <c r="AJ823" s="58"/>
    </row>
    <row r="824" customFormat="false" ht="15" hidden="false" customHeight="false" outlineLevel="0" collapsed="false">
      <c r="A824" s="56"/>
      <c r="E824" s="57" t="str">
        <f aca="false">IF(AND($F824="",$G824=""),"",IF($G824="",$F824,HYPERLINK($G824,$F824)))</f>
        <v/>
      </c>
      <c r="H824" s="1" t="str">
        <f aca="false">IF($I824="","None Attached",IF(LEFT($I824,5)="https",HYPERLINK($I824,"Datasheet"),HYPERLINK(_xlfn.CONCAT("https://",$I824),"Datasheet")))</f>
        <v>None Attached</v>
      </c>
      <c r="M824" s="56"/>
      <c r="P824" s="58"/>
      <c r="Q824" s="1" t="n">
        <f aca="false">$M824-$N824</f>
        <v>0</v>
      </c>
      <c r="R824" s="56"/>
      <c r="T824" s="59" t="s">
        <v>15</v>
      </c>
      <c r="U824" s="1" t="n">
        <f aca="false">$S824-$R824</f>
        <v>0</v>
      </c>
      <c r="V824" s="1" t="n">
        <f aca="false">IF($T824="±",$Q824*2,$Q824)</f>
        <v>0</v>
      </c>
      <c r="W824" s="60" t="str">
        <f aca="false">IFERROR($U824/ABS($V824),"N/A")</f>
        <v>N/A</v>
      </c>
      <c r="X824" s="61" t="str">
        <f aca="false">IF(OR($W824="N/A",$R824="",$S824=""),"N/A",IF($W824&gt;=4,"Not Significant",IF($W824&gt;=2,"Semi-Significant","Significant")))</f>
        <v>N/A</v>
      </c>
      <c r="Z824" s="1" t="str">
        <f aca="false">IF($D824="Z540.1 w/data",0,"")</f>
        <v/>
      </c>
      <c r="AA824" s="1" t="e">
        <f aca="false">$Y824+$Q824+$Z824</f>
        <v>#VALUE!</v>
      </c>
      <c r="AB824" s="1" t="n">
        <f aca="false">$N824+$Q824</f>
        <v>0</v>
      </c>
      <c r="AC824" s="1" t="str">
        <f aca="false">IF($Y824="","",IF(AND($AA824&gt;=$R824,$AA824&lt;=$S824),"Pass","Fail"))</f>
        <v/>
      </c>
      <c r="AD824" s="1" t="str">
        <f aca="false">IF($Y824="","",IF($AA824&gt;$R824,"Pass","Fail"))</f>
        <v/>
      </c>
      <c r="AE824" s="1" t="str">
        <f aca="false">IF($Y824="","",IF($AA824&gt;=$R824,"Pass","Fail"))</f>
        <v/>
      </c>
      <c r="AF824" s="1" t="str">
        <f aca="false">IF($Y824="","",IF($AA824&lt;=$S824,"Pass","Fail"))</f>
        <v/>
      </c>
      <c r="AG824" s="1" t="str">
        <f aca="false">IF($Y824="","",IF($AA824&lt;$S824,"Pass","Fail"))</f>
        <v/>
      </c>
      <c r="AH824" s="23" t="str">
        <f aca="true">INDIRECT(CHOOSE(MATCH($T824,{"±","&gt;","≥","≤","&lt;"},0), "AC", "AD", "AE", "AF", "AG") &amp; ROW())</f>
        <v/>
      </c>
      <c r="AI824" s="56" t="str">
        <f aca="false">IF($X824="Not Significant","No Further Action Required",
IF($AH824="","",
IF(AND($AH824="Pass",$L824="0 - Passed "),"Analysis performed; no further action required.",
IF(AND($AH824="Fail",$L824="1 - Failed "),"Analysis performed; no further action required.",
IF(AND($AH824="Pass",$L824="2 - Limited In Use "),"Analysis performed; no further action required.",
IF(AND($AH824="Fail",$L824="3 - Adjusted "),"Analysis performed; no further action required.",
"Unit fails analysis; TSM determination required."))))))</f>
        <v/>
      </c>
      <c r="AJ824" s="58"/>
    </row>
    <row r="825" customFormat="false" ht="15" hidden="false" customHeight="false" outlineLevel="0" collapsed="false">
      <c r="A825" s="56"/>
      <c r="E825" s="57" t="str">
        <f aca="false">IF(AND($F825="",$G825=""),"",IF($G825="",$F825,HYPERLINK($G825,$F825)))</f>
        <v/>
      </c>
      <c r="H825" s="1" t="str">
        <f aca="false">IF($I825="","None Attached",IF(LEFT($I825,5)="https",HYPERLINK($I825,"Datasheet"),HYPERLINK(_xlfn.CONCAT("https://",$I825),"Datasheet")))</f>
        <v>None Attached</v>
      </c>
      <c r="M825" s="56"/>
      <c r="P825" s="58"/>
      <c r="Q825" s="1" t="n">
        <f aca="false">$M825-$N825</f>
        <v>0</v>
      </c>
      <c r="R825" s="56"/>
      <c r="T825" s="59" t="s">
        <v>15</v>
      </c>
      <c r="U825" s="1" t="n">
        <f aca="false">$S825-$R825</f>
        <v>0</v>
      </c>
      <c r="V825" s="1" t="n">
        <f aca="false">IF($T825="±",$Q825*2,$Q825)</f>
        <v>0</v>
      </c>
      <c r="W825" s="60" t="str">
        <f aca="false">IFERROR($U825/ABS($V825),"N/A")</f>
        <v>N/A</v>
      </c>
      <c r="X825" s="61" t="str">
        <f aca="false">IF(OR($W825="N/A",$R825="",$S825=""),"N/A",IF($W825&gt;=4,"Not Significant",IF($W825&gt;=2,"Semi-Significant","Significant")))</f>
        <v>N/A</v>
      </c>
      <c r="Z825" s="1" t="str">
        <f aca="false">IF($D825="Z540.1 w/data",0,"")</f>
        <v/>
      </c>
      <c r="AA825" s="1" t="e">
        <f aca="false">$Y825+$Q825+$Z825</f>
        <v>#VALUE!</v>
      </c>
      <c r="AB825" s="1" t="n">
        <f aca="false">$N825+$Q825</f>
        <v>0</v>
      </c>
      <c r="AC825" s="1" t="str">
        <f aca="false">IF($Y825="","",IF(AND($AA825&gt;=$R825,$AA825&lt;=$S825),"Pass","Fail"))</f>
        <v/>
      </c>
      <c r="AD825" s="1" t="str">
        <f aca="false">IF($Y825="","",IF($AA825&gt;$R825,"Pass","Fail"))</f>
        <v/>
      </c>
      <c r="AE825" s="1" t="str">
        <f aca="false">IF($Y825="","",IF($AA825&gt;=$R825,"Pass","Fail"))</f>
        <v/>
      </c>
      <c r="AF825" s="1" t="str">
        <f aca="false">IF($Y825="","",IF($AA825&lt;=$S825,"Pass","Fail"))</f>
        <v/>
      </c>
      <c r="AG825" s="1" t="str">
        <f aca="false">IF($Y825="","",IF($AA825&lt;$S825,"Pass","Fail"))</f>
        <v/>
      </c>
      <c r="AH825" s="23" t="str">
        <f aca="true">INDIRECT(CHOOSE(MATCH($T825,{"±","&gt;","≥","≤","&lt;"},0), "AC", "AD", "AE", "AF", "AG") &amp; ROW())</f>
        <v/>
      </c>
      <c r="AI825" s="56" t="str">
        <f aca="false">IF($X825="Not Significant","No Further Action Required",
IF($AH825="","",
IF(AND($AH825="Pass",$L825="0 - Passed "),"Analysis performed; no further action required.",
IF(AND($AH825="Fail",$L825="1 - Failed "),"Analysis performed; no further action required.",
IF(AND($AH825="Pass",$L825="2 - Limited In Use "),"Analysis performed; no further action required.",
IF(AND($AH825="Fail",$L825="3 - Adjusted "),"Analysis performed; no further action required.",
"Unit fails analysis; TSM determination required."))))))</f>
        <v/>
      </c>
      <c r="AJ825" s="58"/>
    </row>
    <row r="826" customFormat="false" ht="15" hidden="false" customHeight="false" outlineLevel="0" collapsed="false">
      <c r="A826" s="56"/>
      <c r="E826" s="57" t="str">
        <f aca="false">IF(AND($F826="",$G826=""),"",IF($G826="",$F826,HYPERLINK($G826,$F826)))</f>
        <v/>
      </c>
      <c r="H826" s="1" t="str">
        <f aca="false">IF($I826="","None Attached",IF(LEFT($I826,5)="https",HYPERLINK($I826,"Datasheet"),HYPERLINK(_xlfn.CONCAT("https://",$I826),"Datasheet")))</f>
        <v>None Attached</v>
      </c>
      <c r="M826" s="56"/>
      <c r="P826" s="58"/>
      <c r="Q826" s="1" t="n">
        <f aca="false">$M826-$N826</f>
        <v>0</v>
      </c>
      <c r="R826" s="56"/>
      <c r="T826" s="59" t="s">
        <v>15</v>
      </c>
      <c r="U826" s="1" t="n">
        <f aca="false">$S826-$R826</f>
        <v>0</v>
      </c>
      <c r="V826" s="1" t="n">
        <f aca="false">IF($T826="±",$Q826*2,$Q826)</f>
        <v>0</v>
      </c>
      <c r="W826" s="60" t="str">
        <f aca="false">IFERROR($U826/ABS($V826),"N/A")</f>
        <v>N/A</v>
      </c>
      <c r="X826" s="61" t="str">
        <f aca="false">IF(OR($W826="N/A",$R826="",$S826=""),"N/A",IF($W826&gt;=4,"Not Significant",IF($W826&gt;=2,"Semi-Significant","Significant")))</f>
        <v>N/A</v>
      </c>
      <c r="Z826" s="1" t="str">
        <f aca="false">IF($D826="Z540.1 w/data",0,"")</f>
        <v/>
      </c>
      <c r="AA826" s="1" t="e">
        <f aca="false">$Y826+$Q826+$Z826</f>
        <v>#VALUE!</v>
      </c>
      <c r="AB826" s="1" t="n">
        <f aca="false">$N826+$Q826</f>
        <v>0</v>
      </c>
      <c r="AC826" s="1" t="str">
        <f aca="false">IF($Y826="","",IF(AND($AA826&gt;=$R826,$AA826&lt;=$S826),"Pass","Fail"))</f>
        <v/>
      </c>
      <c r="AD826" s="1" t="str">
        <f aca="false">IF($Y826="","",IF($AA826&gt;$R826,"Pass","Fail"))</f>
        <v/>
      </c>
      <c r="AE826" s="1" t="str">
        <f aca="false">IF($Y826="","",IF($AA826&gt;=$R826,"Pass","Fail"))</f>
        <v/>
      </c>
      <c r="AF826" s="1" t="str">
        <f aca="false">IF($Y826="","",IF($AA826&lt;=$S826,"Pass","Fail"))</f>
        <v/>
      </c>
      <c r="AG826" s="1" t="str">
        <f aca="false">IF($Y826="","",IF($AA826&lt;$S826,"Pass","Fail"))</f>
        <v/>
      </c>
      <c r="AH826" s="23" t="str">
        <f aca="true">INDIRECT(CHOOSE(MATCH($T826,{"±","&gt;","≥","≤","&lt;"},0), "AC", "AD", "AE", "AF", "AG") &amp; ROW())</f>
        <v/>
      </c>
      <c r="AI826" s="56" t="str">
        <f aca="false">IF($X826="Not Significant","No Further Action Required",
IF($AH826="","",
IF(AND($AH826="Pass",$L826="0 - Passed "),"Analysis performed; no further action required.",
IF(AND($AH826="Fail",$L826="1 - Failed "),"Analysis performed; no further action required.",
IF(AND($AH826="Pass",$L826="2 - Limited In Use "),"Analysis performed; no further action required.",
IF(AND($AH826="Fail",$L826="3 - Adjusted "),"Analysis performed; no further action required.",
"Unit fails analysis; TSM determination required."))))))</f>
        <v/>
      </c>
      <c r="AJ826" s="58"/>
    </row>
    <row r="827" customFormat="false" ht="15" hidden="false" customHeight="false" outlineLevel="0" collapsed="false">
      <c r="A827" s="56"/>
      <c r="E827" s="57" t="str">
        <f aca="false">IF(AND($F827="",$G827=""),"",IF($G827="",$F827,HYPERLINK($G827,$F827)))</f>
        <v/>
      </c>
      <c r="H827" s="1" t="str">
        <f aca="false">IF($I827="","None Attached",IF(LEFT($I827,5)="https",HYPERLINK($I827,"Datasheet"),HYPERLINK(_xlfn.CONCAT("https://",$I827),"Datasheet")))</f>
        <v>None Attached</v>
      </c>
      <c r="M827" s="56"/>
      <c r="P827" s="58"/>
      <c r="Q827" s="1" t="n">
        <f aca="false">$M827-$N827</f>
        <v>0</v>
      </c>
      <c r="R827" s="56"/>
      <c r="T827" s="59" t="s">
        <v>15</v>
      </c>
      <c r="U827" s="1" t="n">
        <f aca="false">$S827-$R827</f>
        <v>0</v>
      </c>
      <c r="V827" s="1" t="n">
        <f aca="false">IF($T827="±",$Q827*2,$Q827)</f>
        <v>0</v>
      </c>
      <c r="W827" s="60" t="str">
        <f aca="false">IFERROR($U827/ABS($V827),"N/A")</f>
        <v>N/A</v>
      </c>
      <c r="X827" s="61" t="str">
        <f aca="false">IF(OR($W827="N/A",$R827="",$S827=""),"N/A",IF($W827&gt;=4,"Not Significant",IF($W827&gt;=2,"Semi-Significant","Significant")))</f>
        <v>N/A</v>
      </c>
      <c r="Z827" s="1" t="str">
        <f aca="false">IF($D827="Z540.1 w/data",0,"")</f>
        <v/>
      </c>
      <c r="AA827" s="1" t="e">
        <f aca="false">$Y827+$Q827+$Z827</f>
        <v>#VALUE!</v>
      </c>
      <c r="AB827" s="1" t="n">
        <f aca="false">$N827+$Q827</f>
        <v>0</v>
      </c>
      <c r="AC827" s="1" t="str">
        <f aca="false">IF($Y827="","",IF(AND($AA827&gt;=$R827,$AA827&lt;=$S827),"Pass","Fail"))</f>
        <v/>
      </c>
      <c r="AD827" s="1" t="str">
        <f aca="false">IF($Y827="","",IF($AA827&gt;$R827,"Pass","Fail"))</f>
        <v/>
      </c>
      <c r="AE827" s="1" t="str">
        <f aca="false">IF($Y827="","",IF($AA827&gt;=$R827,"Pass","Fail"))</f>
        <v/>
      </c>
      <c r="AF827" s="1" t="str">
        <f aca="false">IF($Y827="","",IF($AA827&lt;=$S827,"Pass","Fail"))</f>
        <v/>
      </c>
      <c r="AG827" s="1" t="str">
        <f aca="false">IF($Y827="","",IF($AA827&lt;$S827,"Pass","Fail"))</f>
        <v/>
      </c>
      <c r="AH827" s="23" t="str">
        <f aca="true">INDIRECT(CHOOSE(MATCH($T827,{"±","&gt;","≥","≤","&lt;"},0), "AC", "AD", "AE", "AF", "AG") &amp; ROW())</f>
        <v/>
      </c>
      <c r="AI827" s="56" t="str">
        <f aca="false">IF($X827="Not Significant","No Further Action Required",
IF($AH827="","",
IF(AND($AH827="Pass",$L827="0 - Passed "),"Analysis performed; no further action required.",
IF(AND($AH827="Fail",$L827="1 - Failed "),"Analysis performed; no further action required.",
IF(AND($AH827="Pass",$L827="2 - Limited In Use "),"Analysis performed; no further action required.",
IF(AND($AH827="Fail",$L827="3 - Adjusted "),"Analysis performed; no further action required.",
"Unit fails analysis; TSM determination required."))))))</f>
        <v/>
      </c>
      <c r="AJ827" s="58"/>
    </row>
    <row r="828" customFormat="false" ht="15" hidden="false" customHeight="false" outlineLevel="0" collapsed="false">
      <c r="A828" s="56"/>
      <c r="E828" s="57" t="str">
        <f aca="false">IF(AND($F828="",$G828=""),"",IF($G828="",$F828,HYPERLINK($G828,$F828)))</f>
        <v/>
      </c>
      <c r="H828" s="1" t="str">
        <f aca="false">IF($I828="","None Attached",IF(LEFT($I828,5)="https",HYPERLINK($I828,"Datasheet"),HYPERLINK(_xlfn.CONCAT("https://",$I828),"Datasheet")))</f>
        <v>None Attached</v>
      </c>
      <c r="M828" s="56"/>
      <c r="P828" s="58"/>
      <c r="Q828" s="1" t="n">
        <f aca="false">$M828-$N828</f>
        <v>0</v>
      </c>
      <c r="R828" s="56"/>
      <c r="T828" s="59" t="s">
        <v>15</v>
      </c>
      <c r="U828" s="1" t="n">
        <f aca="false">$S828-$R828</f>
        <v>0</v>
      </c>
      <c r="V828" s="1" t="n">
        <f aca="false">IF($T828="±",$Q828*2,$Q828)</f>
        <v>0</v>
      </c>
      <c r="W828" s="60" t="str">
        <f aca="false">IFERROR($U828/ABS($V828),"N/A")</f>
        <v>N/A</v>
      </c>
      <c r="X828" s="61" t="str">
        <f aca="false">IF(OR($W828="N/A",$R828="",$S828=""),"N/A",IF($W828&gt;=4,"Not Significant",IF($W828&gt;=2,"Semi-Significant","Significant")))</f>
        <v>N/A</v>
      </c>
      <c r="Z828" s="1" t="str">
        <f aca="false">IF($D828="Z540.1 w/data",0,"")</f>
        <v/>
      </c>
      <c r="AA828" s="1" t="e">
        <f aca="false">$Y828+$Q828+$Z828</f>
        <v>#VALUE!</v>
      </c>
      <c r="AB828" s="1" t="n">
        <f aca="false">$N828+$Q828</f>
        <v>0</v>
      </c>
      <c r="AC828" s="1" t="str">
        <f aca="false">IF($Y828="","",IF(AND($AA828&gt;=$R828,$AA828&lt;=$S828),"Pass","Fail"))</f>
        <v/>
      </c>
      <c r="AD828" s="1" t="str">
        <f aca="false">IF($Y828="","",IF($AA828&gt;$R828,"Pass","Fail"))</f>
        <v/>
      </c>
      <c r="AE828" s="1" t="str">
        <f aca="false">IF($Y828="","",IF($AA828&gt;=$R828,"Pass","Fail"))</f>
        <v/>
      </c>
      <c r="AF828" s="1" t="str">
        <f aca="false">IF($Y828="","",IF($AA828&lt;=$S828,"Pass","Fail"))</f>
        <v/>
      </c>
      <c r="AG828" s="1" t="str">
        <f aca="false">IF($Y828="","",IF($AA828&lt;$S828,"Pass","Fail"))</f>
        <v/>
      </c>
      <c r="AH828" s="23" t="str">
        <f aca="true">INDIRECT(CHOOSE(MATCH($T828,{"±","&gt;","≥","≤","&lt;"},0), "AC", "AD", "AE", "AF", "AG") &amp; ROW())</f>
        <v/>
      </c>
      <c r="AI828" s="56" t="str">
        <f aca="false">IF($X828="Not Significant","No Further Action Required",
IF($AH828="","",
IF(AND($AH828="Pass",$L828="0 - Passed "),"Analysis performed; no further action required.",
IF(AND($AH828="Fail",$L828="1 - Failed "),"Analysis performed; no further action required.",
IF(AND($AH828="Pass",$L828="2 - Limited In Use "),"Analysis performed; no further action required.",
IF(AND($AH828="Fail",$L828="3 - Adjusted "),"Analysis performed; no further action required.",
"Unit fails analysis; TSM determination required."))))))</f>
        <v/>
      </c>
      <c r="AJ828" s="58"/>
    </row>
    <row r="829" customFormat="false" ht="15" hidden="false" customHeight="false" outlineLevel="0" collapsed="false">
      <c r="A829" s="56"/>
      <c r="E829" s="57" t="str">
        <f aca="false">IF(AND($F829="",$G829=""),"",IF($G829="",$F829,HYPERLINK($G829,$F829)))</f>
        <v/>
      </c>
      <c r="H829" s="1" t="str">
        <f aca="false">IF($I829="","None Attached",IF(LEFT($I829,5)="https",HYPERLINK($I829,"Datasheet"),HYPERLINK(_xlfn.CONCAT("https://",$I829),"Datasheet")))</f>
        <v>None Attached</v>
      </c>
      <c r="M829" s="56"/>
      <c r="P829" s="58"/>
      <c r="Q829" s="1" t="n">
        <f aca="false">$M829-$N829</f>
        <v>0</v>
      </c>
      <c r="R829" s="56"/>
      <c r="T829" s="59" t="s">
        <v>15</v>
      </c>
      <c r="U829" s="1" t="n">
        <f aca="false">$S829-$R829</f>
        <v>0</v>
      </c>
      <c r="V829" s="1" t="n">
        <f aca="false">IF($T829="±",$Q829*2,$Q829)</f>
        <v>0</v>
      </c>
      <c r="W829" s="60" t="str">
        <f aca="false">IFERROR($U829/ABS($V829),"N/A")</f>
        <v>N/A</v>
      </c>
      <c r="X829" s="61" t="str">
        <f aca="false">IF(OR($W829="N/A",$R829="",$S829=""),"N/A",IF($W829&gt;=4,"Not Significant",IF($W829&gt;=2,"Semi-Significant","Significant")))</f>
        <v>N/A</v>
      </c>
      <c r="Z829" s="1" t="str">
        <f aca="false">IF($D829="Z540.1 w/data",0,"")</f>
        <v/>
      </c>
      <c r="AA829" s="1" t="e">
        <f aca="false">$Y829+$Q829+$Z829</f>
        <v>#VALUE!</v>
      </c>
      <c r="AB829" s="1" t="n">
        <f aca="false">$N829+$Q829</f>
        <v>0</v>
      </c>
      <c r="AC829" s="1" t="str">
        <f aca="false">IF($Y829="","",IF(AND($AA829&gt;=$R829,$AA829&lt;=$S829),"Pass","Fail"))</f>
        <v/>
      </c>
      <c r="AD829" s="1" t="str">
        <f aca="false">IF($Y829="","",IF($AA829&gt;$R829,"Pass","Fail"))</f>
        <v/>
      </c>
      <c r="AE829" s="1" t="str">
        <f aca="false">IF($Y829="","",IF($AA829&gt;=$R829,"Pass","Fail"))</f>
        <v/>
      </c>
      <c r="AF829" s="1" t="str">
        <f aca="false">IF($Y829="","",IF($AA829&lt;=$S829,"Pass","Fail"))</f>
        <v/>
      </c>
      <c r="AG829" s="1" t="str">
        <f aca="false">IF($Y829="","",IF($AA829&lt;$S829,"Pass","Fail"))</f>
        <v/>
      </c>
      <c r="AH829" s="23" t="str">
        <f aca="true">INDIRECT(CHOOSE(MATCH($T829,{"±","&gt;","≥","≤","&lt;"},0), "AC", "AD", "AE", "AF", "AG") &amp; ROW())</f>
        <v/>
      </c>
      <c r="AI829" s="56" t="str">
        <f aca="false">IF($X829="Not Significant","No Further Action Required",
IF($AH829="","",
IF(AND($AH829="Pass",$L829="0 - Passed "),"Analysis performed; no further action required.",
IF(AND($AH829="Fail",$L829="1 - Failed "),"Analysis performed; no further action required.",
IF(AND($AH829="Pass",$L829="2 - Limited In Use "),"Analysis performed; no further action required.",
IF(AND($AH829="Fail",$L829="3 - Adjusted "),"Analysis performed; no further action required.",
"Unit fails analysis; TSM determination required."))))))</f>
        <v/>
      </c>
      <c r="AJ829" s="58"/>
    </row>
    <row r="830" customFormat="false" ht="15" hidden="false" customHeight="false" outlineLevel="0" collapsed="false">
      <c r="A830" s="56"/>
      <c r="E830" s="57" t="str">
        <f aca="false">IF(AND($F830="",$G830=""),"",IF($G830="",$F830,HYPERLINK($G830,$F830)))</f>
        <v/>
      </c>
      <c r="H830" s="1" t="str">
        <f aca="false">IF($I830="","None Attached",IF(LEFT($I830,5)="https",HYPERLINK($I830,"Datasheet"),HYPERLINK(_xlfn.CONCAT("https://",$I830),"Datasheet")))</f>
        <v>None Attached</v>
      </c>
      <c r="M830" s="56"/>
      <c r="P830" s="58"/>
      <c r="Q830" s="1" t="n">
        <f aca="false">$M830-$N830</f>
        <v>0</v>
      </c>
      <c r="R830" s="56"/>
      <c r="T830" s="59" t="s">
        <v>15</v>
      </c>
      <c r="U830" s="1" t="n">
        <f aca="false">$S830-$R830</f>
        <v>0</v>
      </c>
      <c r="V830" s="1" t="n">
        <f aca="false">IF($T830="±",$Q830*2,$Q830)</f>
        <v>0</v>
      </c>
      <c r="W830" s="60" t="str">
        <f aca="false">IFERROR($U830/ABS($V830),"N/A")</f>
        <v>N/A</v>
      </c>
      <c r="X830" s="61" t="str">
        <f aca="false">IF(OR($W830="N/A",$R830="",$S830=""),"N/A",IF($W830&gt;=4,"Not Significant",IF($W830&gt;=2,"Semi-Significant","Significant")))</f>
        <v>N/A</v>
      </c>
      <c r="Z830" s="1" t="str">
        <f aca="false">IF($D830="Z540.1 w/data",0,"")</f>
        <v/>
      </c>
      <c r="AA830" s="1" t="e">
        <f aca="false">$Y830+$Q830+$Z830</f>
        <v>#VALUE!</v>
      </c>
      <c r="AB830" s="1" t="n">
        <f aca="false">$N830+$Q830</f>
        <v>0</v>
      </c>
      <c r="AC830" s="1" t="str">
        <f aca="false">IF($Y830="","",IF(AND($AA830&gt;=$R830,$AA830&lt;=$S830),"Pass","Fail"))</f>
        <v/>
      </c>
      <c r="AD830" s="1" t="str">
        <f aca="false">IF($Y830="","",IF($AA830&gt;$R830,"Pass","Fail"))</f>
        <v/>
      </c>
      <c r="AE830" s="1" t="str">
        <f aca="false">IF($Y830="","",IF($AA830&gt;=$R830,"Pass","Fail"))</f>
        <v/>
      </c>
      <c r="AF830" s="1" t="str">
        <f aca="false">IF($Y830="","",IF($AA830&lt;=$S830,"Pass","Fail"))</f>
        <v/>
      </c>
      <c r="AG830" s="1" t="str">
        <f aca="false">IF($Y830="","",IF($AA830&lt;$S830,"Pass","Fail"))</f>
        <v/>
      </c>
      <c r="AH830" s="23" t="str">
        <f aca="true">INDIRECT(CHOOSE(MATCH($T830,{"±","&gt;","≥","≤","&lt;"},0), "AC", "AD", "AE", "AF", "AG") &amp; ROW())</f>
        <v/>
      </c>
      <c r="AI830" s="56" t="str">
        <f aca="false">IF($X830="Not Significant","No Further Action Required",
IF($AH830="","",
IF(AND($AH830="Pass",$L830="0 - Passed "),"Analysis performed; no further action required.",
IF(AND($AH830="Fail",$L830="1 - Failed "),"Analysis performed; no further action required.",
IF(AND($AH830="Pass",$L830="2 - Limited In Use "),"Analysis performed; no further action required.",
IF(AND($AH830="Fail",$L830="3 - Adjusted "),"Analysis performed; no further action required.",
"Unit fails analysis; TSM determination required."))))))</f>
        <v/>
      </c>
      <c r="AJ830" s="58"/>
    </row>
    <row r="831" customFormat="false" ht="15" hidden="false" customHeight="false" outlineLevel="0" collapsed="false">
      <c r="A831" s="56"/>
      <c r="E831" s="57" t="str">
        <f aca="false">IF(AND($F831="",$G831=""),"",IF($G831="",$F831,HYPERLINK($G831,$F831)))</f>
        <v/>
      </c>
      <c r="H831" s="1" t="str">
        <f aca="false">IF($I831="","None Attached",IF(LEFT($I831,5)="https",HYPERLINK($I831,"Datasheet"),HYPERLINK(_xlfn.CONCAT("https://",$I831),"Datasheet")))</f>
        <v>None Attached</v>
      </c>
      <c r="M831" s="56"/>
      <c r="P831" s="58"/>
      <c r="Q831" s="1" t="n">
        <f aca="false">$M831-$N831</f>
        <v>0</v>
      </c>
      <c r="R831" s="56"/>
      <c r="T831" s="59" t="s">
        <v>15</v>
      </c>
      <c r="U831" s="1" t="n">
        <f aca="false">$S831-$R831</f>
        <v>0</v>
      </c>
      <c r="V831" s="1" t="n">
        <f aca="false">IF($T831="±",$Q831*2,$Q831)</f>
        <v>0</v>
      </c>
      <c r="W831" s="60" t="str">
        <f aca="false">IFERROR($U831/ABS($V831),"N/A")</f>
        <v>N/A</v>
      </c>
      <c r="X831" s="61" t="str">
        <f aca="false">IF(OR($W831="N/A",$R831="",$S831=""),"N/A",IF($W831&gt;=4,"Not Significant",IF($W831&gt;=2,"Semi-Significant","Significant")))</f>
        <v>N/A</v>
      </c>
      <c r="Z831" s="1" t="str">
        <f aca="false">IF($D831="Z540.1 w/data",0,"")</f>
        <v/>
      </c>
      <c r="AA831" s="1" t="e">
        <f aca="false">$Y831+$Q831+$Z831</f>
        <v>#VALUE!</v>
      </c>
      <c r="AB831" s="1" t="n">
        <f aca="false">$N831+$Q831</f>
        <v>0</v>
      </c>
      <c r="AC831" s="1" t="str">
        <f aca="false">IF($Y831="","",IF(AND($AA831&gt;=$R831,$AA831&lt;=$S831),"Pass","Fail"))</f>
        <v/>
      </c>
      <c r="AD831" s="1" t="str">
        <f aca="false">IF($Y831="","",IF($AA831&gt;$R831,"Pass","Fail"))</f>
        <v/>
      </c>
      <c r="AE831" s="1" t="str">
        <f aca="false">IF($Y831="","",IF($AA831&gt;=$R831,"Pass","Fail"))</f>
        <v/>
      </c>
      <c r="AF831" s="1" t="str">
        <f aca="false">IF($Y831="","",IF($AA831&lt;=$S831,"Pass","Fail"))</f>
        <v/>
      </c>
      <c r="AG831" s="1" t="str">
        <f aca="false">IF($Y831="","",IF($AA831&lt;$S831,"Pass","Fail"))</f>
        <v/>
      </c>
      <c r="AH831" s="23" t="str">
        <f aca="true">INDIRECT(CHOOSE(MATCH($T831,{"±","&gt;","≥","≤","&lt;"},0), "AC", "AD", "AE", "AF", "AG") &amp; ROW())</f>
        <v/>
      </c>
      <c r="AI831" s="56" t="str">
        <f aca="false">IF($X831="Not Significant","No Further Action Required",
IF($AH831="","",
IF(AND($AH831="Pass",$L831="0 - Passed "),"Analysis performed; no further action required.",
IF(AND($AH831="Fail",$L831="1 - Failed "),"Analysis performed; no further action required.",
IF(AND($AH831="Pass",$L831="2 - Limited In Use "),"Analysis performed; no further action required.",
IF(AND($AH831="Fail",$L831="3 - Adjusted "),"Analysis performed; no further action required.",
"Unit fails analysis; TSM determination required."))))))</f>
        <v/>
      </c>
      <c r="AJ831" s="58"/>
    </row>
    <row r="832" customFormat="false" ht="15" hidden="false" customHeight="false" outlineLevel="0" collapsed="false">
      <c r="A832" s="56"/>
      <c r="E832" s="57" t="str">
        <f aca="false">IF(AND($F832="",$G832=""),"",IF($G832="",$F832,HYPERLINK($G832,$F832)))</f>
        <v/>
      </c>
      <c r="H832" s="1" t="str">
        <f aca="false">IF($I832="","None Attached",IF(LEFT($I832,5)="https",HYPERLINK($I832,"Datasheet"),HYPERLINK(_xlfn.CONCAT("https://",$I832),"Datasheet")))</f>
        <v>None Attached</v>
      </c>
      <c r="M832" s="56"/>
      <c r="P832" s="58"/>
      <c r="Q832" s="1" t="n">
        <f aca="false">$M832-$N832</f>
        <v>0</v>
      </c>
      <c r="R832" s="56"/>
      <c r="T832" s="59" t="s">
        <v>15</v>
      </c>
      <c r="U832" s="1" t="n">
        <f aca="false">$S832-$R832</f>
        <v>0</v>
      </c>
      <c r="V832" s="1" t="n">
        <f aca="false">IF($T832="±",$Q832*2,$Q832)</f>
        <v>0</v>
      </c>
      <c r="W832" s="60" t="str">
        <f aca="false">IFERROR($U832/ABS($V832),"N/A")</f>
        <v>N/A</v>
      </c>
      <c r="X832" s="61" t="str">
        <f aca="false">IF(OR($W832="N/A",$R832="",$S832=""),"N/A",IF($W832&gt;=4,"Not Significant",IF($W832&gt;=2,"Semi-Significant","Significant")))</f>
        <v>N/A</v>
      </c>
      <c r="Z832" s="1" t="str">
        <f aca="false">IF($D832="Z540.1 w/data",0,"")</f>
        <v/>
      </c>
      <c r="AA832" s="1" t="e">
        <f aca="false">$Y832+$Q832+$Z832</f>
        <v>#VALUE!</v>
      </c>
      <c r="AB832" s="1" t="n">
        <f aca="false">$N832+$Q832</f>
        <v>0</v>
      </c>
      <c r="AC832" s="1" t="str">
        <f aca="false">IF($Y832="","",IF(AND($AA832&gt;=$R832,$AA832&lt;=$S832),"Pass","Fail"))</f>
        <v/>
      </c>
      <c r="AD832" s="1" t="str">
        <f aca="false">IF($Y832="","",IF($AA832&gt;$R832,"Pass","Fail"))</f>
        <v/>
      </c>
      <c r="AE832" s="1" t="str">
        <f aca="false">IF($Y832="","",IF($AA832&gt;=$R832,"Pass","Fail"))</f>
        <v/>
      </c>
      <c r="AF832" s="1" t="str">
        <f aca="false">IF($Y832="","",IF($AA832&lt;=$S832,"Pass","Fail"))</f>
        <v/>
      </c>
      <c r="AG832" s="1" t="str">
        <f aca="false">IF($Y832="","",IF($AA832&lt;$S832,"Pass","Fail"))</f>
        <v/>
      </c>
      <c r="AH832" s="23" t="str">
        <f aca="true">INDIRECT(CHOOSE(MATCH($T832,{"±","&gt;","≥","≤","&lt;"},0), "AC", "AD", "AE", "AF", "AG") &amp; ROW())</f>
        <v/>
      </c>
      <c r="AI832" s="56" t="str">
        <f aca="false">IF($X832="Not Significant","No Further Action Required",
IF($AH832="","",
IF(AND($AH832="Pass",$L832="0 - Passed "),"Analysis performed; no further action required.",
IF(AND($AH832="Fail",$L832="1 - Failed "),"Analysis performed; no further action required.",
IF(AND($AH832="Pass",$L832="2 - Limited In Use "),"Analysis performed; no further action required.",
IF(AND($AH832="Fail",$L832="3 - Adjusted "),"Analysis performed; no further action required.",
"Unit fails analysis; TSM determination required."))))))</f>
        <v/>
      </c>
      <c r="AJ832" s="58"/>
    </row>
    <row r="833" customFormat="false" ht="15" hidden="false" customHeight="false" outlineLevel="0" collapsed="false">
      <c r="A833" s="56"/>
      <c r="E833" s="57" t="str">
        <f aca="false">IF(AND($F833="",$G833=""),"",IF($G833="",$F833,HYPERLINK($G833,$F833)))</f>
        <v/>
      </c>
      <c r="H833" s="1" t="str">
        <f aca="false">IF($I833="","None Attached",IF(LEFT($I833,5)="https",HYPERLINK($I833,"Datasheet"),HYPERLINK(_xlfn.CONCAT("https://",$I833),"Datasheet")))</f>
        <v>None Attached</v>
      </c>
      <c r="M833" s="56"/>
      <c r="P833" s="58"/>
      <c r="Q833" s="1" t="n">
        <f aca="false">$M833-$N833</f>
        <v>0</v>
      </c>
      <c r="R833" s="56"/>
      <c r="T833" s="59" t="s">
        <v>15</v>
      </c>
      <c r="U833" s="1" t="n">
        <f aca="false">$S833-$R833</f>
        <v>0</v>
      </c>
      <c r="V833" s="1" t="n">
        <f aca="false">IF($T833="±",$Q833*2,$Q833)</f>
        <v>0</v>
      </c>
      <c r="W833" s="60" t="str">
        <f aca="false">IFERROR($U833/ABS($V833),"N/A")</f>
        <v>N/A</v>
      </c>
      <c r="X833" s="61" t="str">
        <f aca="false">IF(OR($W833="N/A",$R833="",$S833=""),"N/A",IF($W833&gt;=4,"Not Significant",IF($W833&gt;=2,"Semi-Significant","Significant")))</f>
        <v>N/A</v>
      </c>
      <c r="Z833" s="1" t="str">
        <f aca="false">IF($D833="Z540.1 w/data",0,"")</f>
        <v/>
      </c>
      <c r="AA833" s="1" t="e">
        <f aca="false">$Y833+$Q833+$Z833</f>
        <v>#VALUE!</v>
      </c>
      <c r="AB833" s="1" t="n">
        <f aca="false">$N833+$Q833</f>
        <v>0</v>
      </c>
      <c r="AC833" s="1" t="str">
        <f aca="false">IF($Y833="","",IF(AND($AA833&gt;=$R833,$AA833&lt;=$S833),"Pass","Fail"))</f>
        <v/>
      </c>
      <c r="AD833" s="1" t="str">
        <f aca="false">IF($Y833="","",IF($AA833&gt;$R833,"Pass","Fail"))</f>
        <v/>
      </c>
      <c r="AE833" s="1" t="str">
        <f aca="false">IF($Y833="","",IF($AA833&gt;=$R833,"Pass","Fail"))</f>
        <v/>
      </c>
      <c r="AF833" s="1" t="str">
        <f aca="false">IF($Y833="","",IF($AA833&lt;=$S833,"Pass","Fail"))</f>
        <v/>
      </c>
      <c r="AG833" s="1" t="str">
        <f aca="false">IF($Y833="","",IF($AA833&lt;$S833,"Pass","Fail"))</f>
        <v/>
      </c>
      <c r="AH833" s="23" t="str">
        <f aca="true">INDIRECT(CHOOSE(MATCH($T833,{"±","&gt;","≥","≤","&lt;"},0), "AC", "AD", "AE", "AF", "AG") &amp; ROW())</f>
        <v/>
      </c>
      <c r="AI833" s="56" t="str">
        <f aca="false">IF($X833="Not Significant","No Further Action Required",
IF($AH833="","",
IF(AND($AH833="Pass",$L833="0 - Passed "),"Analysis performed; no further action required.",
IF(AND($AH833="Fail",$L833="1 - Failed "),"Analysis performed; no further action required.",
IF(AND($AH833="Pass",$L833="2 - Limited In Use "),"Analysis performed; no further action required.",
IF(AND($AH833="Fail",$L833="3 - Adjusted "),"Analysis performed; no further action required.",
"Unit fails analysis; TSM determination required."))))))</f>
        <v/>
      </c>
      <c r="AJ833" s="58"/>
    </row>
    <row r="834" customFormat="false" ht="15" hidden="false" customHeight="false" outlineLevel="0" collapsed="false">
      <c r="A834" s="56"/>
      <c r="E834" s="57" t="str">
        <f aca="false">IF(AND($F834="",$G834=""),"",IF($G834="",$F834,HYPERLINK($G834,$F834)))</f>
        <v/>
      </c>
      <c r="H834" s="1" t="str">
        <f aca="false">IF($I834="","None Attached",IF(LEFT($I834,5)="https",HYPERLINK($I834,"Datasheet"),HYPERLINK(_xlfn.CONCAT("https://",$I834),"Datasheet")))</f>
        <v>None Attached</v>
      </c>
      <c r="M834" s="56"/>
      <c r="P834" s="58"/>
      <c r="Q834" s="1" t="n">
        <f aca="false">$M834-$N834</f>
        <v>0</v>
      </c>
      <c r="R834" s="56"/>
      <c r="T834" s="59" t="s">
        <v>15</v>
      </c>
      <c r="U834" s="1" t="n">
        <f aca="false">$S834-$R834</f>
        <v>0</v>
      </c>
      <c r="V834" s="1" t="n">
        <f aca="false">IF($T834="±",$Q834*2,$Q834)</f>
        <v>0</v>
      </c>
      <c r="W834" s="60" t="str">
        <f aca="false">IFERROR($U834/ABS($V834),"N/A")</f>
        <v>N/A</v>
      </c>
      <c r="X834" s="61" t="str">
        <f aca="false">IF(OR($W834="N/A",$R834="",$S834=""),"N/A",IF($W834&gt;=4,"Not Significant",IF($W834&gt;=2,"Semi-Significant","Significant")))</f>
        <v>N/A</v>
      </c>
      <c r="Z834" s="1" t="str">
        <f aca="false">IF($D834="Z540.1 w/data",0,"")</f>
        <v/>
      </c>
      <c r="AA834" s="1" t="e">
        <f aca="false">$Y834+$Q834+$Z834</f>
        <v>#VALUE!</v>
      </c>
      <c r="AB834" s="1" t="n">
        <f aca="false">$N834+$Q834</f>
        <v>0</v>
      </c>
      <c r="AC834" s="1" t="str">
        <f aca="false">IF($Y834="","",IF(AND($AA834&gt;=$R834,$AA834&lt;=$S834),"Pass","Fail"))</f>
        <v/>
      </c>
      <c r="AD834" s="1" t="str">
        <f aca="false">IF($Y834="","",IF($AA834&gt;$R834,"Pass","Fail"))</f>
        <v/>
      </c>
      <c r="AE834" s="1" t="str">
        <f aca="false">IF($Y834="","",IF($AA834&gt;=$R834,"Pass","Fail"))</f>
        <v/>
      </c>
      <c r="AF834" s="1" t="str">
        <f aca="false">IF($Y834="","",IF($AA834&lt;=$S834,"Pass","Fail"))</f>
        <v/>
      </c>
      <c r="AG834" s="1" t="str">
        <f aca="false">IF($Y834="","",IF($AA834&lt;$S834,"Pass","Fail"))</f>
        <v/>
      </c>
      <c r="AH834" s="23" t="str">
        <f aca="true">INDIRECT(CHOOSE(MATCH($T834,{"±","&gt;","≥","≤","&lt;"},0), "AC", "AD", "AE", "AF", "AG") &amp; ROW())</f>
        <v/>
      </c>
      <c r="AI834" s="56" t="str">
        <f aca="false">IF($X834="Not Significant","No Further Action Required",
IF($AH834="","",
IF(AND($AH834="Pass",$L834="0 - Passed "),"Analysis performed; no further action required.",
IF(AND($AH834="Fail",$L834="1 - Failed "),"Analysis performed; no further action required.",
IF(AND($AH834="Pass",$L834="2 - Limited In Use "),"Analysis performed; no further action required.",
IF(AND($AH834="Fail",$L834="3 - Adjusted "),"Analysis performed; no further action required.",
"Unit fails analysis; TSM determination required."))))))</f>
        <v/>
      </c>
      <c r="AJ834" s="58"/>
    </row>
    <row r="835" customFormat="false" ht="15" hidden="false" customHeight="false" outlineLevel="0" collapsed="false">
      <c r="A835" s="56"/>
      <c r="E835" s="57" t="str">
        <f aca="false">IF(AND($F835="",$G835=""),"",IF($G835="",$F835,HYPERLINK($G835,$F835)))</f>
        <v/>
      </c>
      <c r="H835" s="1" t="str">
        <f aca="false">IF($I835="","None Attached",IF(LEFT($I835,5)="https",HYPERLINK($I835,"Datasheet"),HYPERLINK(_xlfn.CONCAT("https://",$I835),"Datasheet")))</f>
        <v>None Attached</v>
      </c>
      <c r="M835" s="56"/>
      <c r="P835" s="58"/>
      <c r="Q835" s="1" t="n">
        <f aca="false">$M835-$N835</f>
        <v>0</v>
      </c>
      <c r="R835" s="56"/>
      <c r="T835" s="59" t="s">
        <v>15</v>
      </c>
      <c r="U835" s="1" t="n">
        <f aca="false">$S835-$R835</f>
        <v>0</v>
      </c>
      <c r="V835" s="1" t="n">
        <f aca="false">IF($T835="±",$Q835*2,$Q835)</f>
        <v>0</v>
      </c>
      <c r="W835" s="60" t="str">
        <f aca="false">IFERROR($U835/ABS($V835),"N/A")</f>
        <v>N/A</v>
      </c>
      <c r="X835" s="61" t="str">
        <f aca="false">IF(OR($W835="N/A",$R835="",$S835=""),"N/A",IF($W835&gt;=4,"Not Significant",IF($W835&gt;=2,"Semi-Significant","Significant")))</f>
        <v>N/A</v>
      </c>
      <c r="Z835" s="1" t="str">
        <f aca="false">IF($D835="Z540.1 w/data",0,"")</f>
        <v/>
      </c>
      <c r="AA835" s="1" t="e">
        <f aca="false">$Y835+$Q835+$Z835</f>
        <v>#VALUE!</v>
      </c>
      <c r="AB835" s="1" t="n">
        <f aca="false">$N835+$Q835</f>
        <v>0</v>
      </c>
      <c r="AC835" s="1" t="str">
        <f aca="false">IF($Y835="","",IF(AND($AA835&gt;=$R835,$AA835&lt;=$S835),"Pass","Fail"))</f>
        <v/>
      </c>
      <c r="AD835" s="1" t="str">
        <f aca="false">IF($Y835="","",IF($AA835&gt;$R835,"Pass","Fail"))</f>
        <v/>
      </c>
      <c r="AE835" s="1" t="str">
        <f aca="false">IF($Y835="","",IF($AA835&gt;=$R835,"Pass","Fail"))</f>
        <v/>
      </c>
      <c r="AF835" s="1" t="str">
        <f aca="false">IF($Y835="","",IF($AA835&lt;=$S835,"Pass","Fail"))</f>
        <v/>
      </c>
      <c r="AG835" s="1" t="str">
        <f aca="false">IF($Y835="","",IF($AA835&lt;$S835,"Pass","Fail"))</f>
        <v/>
      </c>
      <c r="AH835" s="23" t="str">
        <f aca="true">INDIRECT(CHOOSE(MATCH($T835,{"±","&gt;","≥","≤","&lt;"},0), "AC", "AD", "AE", "AF", "AG") &amp; ROW())</f>
        <v/>
      </c>
      <c r="AI835" s="56" t="str">
        <f aca="false">IF($X835="Not Significant","No Further Action Required",
IF($AH835="","",
IF(AND($AH835="Pass",$L835="0 - Passed "),"Analysis performed; no further action required.",
IF(AND($AH835="Fail",$L835="1 - Failed "),"Analysis performed; no further action required.",
IF(AND($AH835="Pass",$L835="2 - Limited In Use "),"Analysis performed; no further action required.",
IF(AND($AH835="Fail",$L835="3 - Adjusted "),"Analysis performed; no further action required.",
"Unit fails analysis; TSM determination required."))))))</f>
        <v/>
      </c>
      <c r="AJ835" s="58"/>
    </row>
    <row r="836" customFormat="false" ht="15" hidden="false" customHeight="false" outlineLevel="0" collapsed="false">
      <c r="A836" s="56"/>
      <c r="E836" s="57" t="str">
        <f aca="false">IF(AND($F836="",$G836=""),"",IF($G836="",$F836,HYPERLINK($G836,$F836)))</f>
        <v/>
      </c>
      <c r="H836" s="1" t="str">
        <f aca="false">IF($I836="","None Attached",IF(LEFT($I836,5)="https",HYPERLINK($I836,"Datasheet"),HYPERLINK(_xlfn.CONCAT("https://",$I836),"Datasheet")))</f>
        <v>None Attached</v>
      </c>
      <c r="M836" s="56"/>
      <c r="P836" s="58"/>
      <c r="Q836" s="1" t="n">
        <f aca="false">$M836-$N836</f>
        <v>0</v>
      </c>
      <c r="R836" s="56"/>
      <c r="T836" s="59" t="s">
        <v>15</v>
      </c>
      <c r="U836" s="1" t="n">
        <f aca="false">$S836-$R836</f>
        <v>0</v>
      </c>
      <c r="V836" s="1" t="n">
        <f aca="false">IF($T836="±",$Q836*2,$Q836)</f>
        <v>0</v>
      </c>
      <c r="W836" s="60" t="str">
        <f aca="false">IFERROR($U836/ABS($V836),"N/A")</f>
        <v>N/A</v>
      </c>
      <c r="X836" s="61" t="str">
        <f aca="false">IF(OR($W836="N/A",$R836="",$S836=""),"N/A",IF($W836&gt;=4,"Not Significant",IF($W836&gt;=2,"Semi-Significant","Significant")))</f>
        <v>N/A</v>
      </c>
      <c r="Z836" s="1" t="str">
        <f aca="false">IF($D836="Z540.1 w/data",0,"")</f>
        <v/>
      </c>
      <c r="AA836" s="1" t="e">
        <f aca="false">$Y836+$Q836+$Z836</f>
        <v>#VALUE!</v>
      </c>
      <c r="AB836" s="1" t="n">
        <f aca="false">$N836+$Q836</f>
        <v>0</v>
      </c>
      <c r="AC836" s="1" t="str">
        <f aca="false">IF($Y836="","",IF(AND($AA836&gt;=$R836,$AA836&lt;=$S836),"Pass","Fail"))</f>
        <v/>
      </c>
      <c r="AD836" s="1" t="str">
        <f aca="false">IF($Y836="","",IF($AA836&gt;$R836,"Pass","Fail"))</f>
        <v/>
      </c>
      <c r="AE836" s="1" t="str">
        <f aca="false">IF($Y836="","",IF($AA836&gt;=$R836,"Pass","Fail"))</f>
        <v/>
      </c>
      <c r="AF836" s="1" t="str">
        <f aca="false">IF($Y836="","",IF($AA836&lt;=$S836,"Pass","Fail"))</f>
        <v/>
      </c>
      <c r="AG836" s="1" t="str">
        <f aca="false">IF($Y836="","",IF($AA836&lt;$S836,"Pass","Fail"))</f>
        <v/>
      </c>
      <c r="AH836" s="23" t="str">
        <f aca="true">INDIRECT(CHOOSE(MATCH($T836,{"±","&gt;","≥","≤","&lt;"},0), "AC", "AD", "AE", "AF", "AG") &amp; ROW())</f>
        <v/>
      </c>
      <c r="AI836" s="56" t="str">
        <f aca="false">IF($X836="Not Significant","No Further Action Required",
IF($AH836="","",
IF(AND($AH836="Pass",$L836="0 - Passed "),"Analysis performed; no further action required.",
IF(AND($AH836="Fail",$L836="1 - Failed "),"Analysis performed; no further action required.",
IF(AND($AH836="Pass",$L836="2 - Limited In Use "),"Analysis performed; no further action required.",
IF(AND($AH836="Fail",$L836="3 - Adjusted "),"Analysis performed; no further action required.",
"Unit fails analysis; TSM determination required."))))))</f>
        <v/>
      </c>
      <c r="AJ836" s="58"/>
    </row>
    <row r="837" customFormat="false" ht="15" hidden="false" customHeight="false" outlineLevel="0" collapsed="false">
      <c r="A837" s="56"/>
      <c r="E837" s="57" t="str">
        <f aca="false">IF(AND($F837="",$G837=""),"",IF($G837="",$F837,HYPERLINK($G837,$F837)))</f>
        <v/>
      </c>
      <c r="H837" s="1" t="str">
        <f aca="false">IF($I837="","None Attached",IF(LEFT($I837,5)="https",HYPERLINK($I837,"Datasheet"),HYPERLINK(_xlfn.CONCAT("https://",$I837),"Datasheet")))</f>
        <v>None Attached</v>
      </c>
      <c r="M837" s="56"/>
      <c r="P837" s="58"/>
      <c r="Q837" s="1" t="n">
        <f aca="false">$M837-$N837</f>
        <v>0</v>
      </c>
      <c r="R837" s="56"/>
      <c r="T837" s="59" t="s">
        <v>15</v>
      </c>
      <c r="U837" s="1" t="n">
        <f aca="false">$S837-$R837</f>
        <v>0</v>
      </c>
      <c r="V837" s="1" t="n">
        <f aca="false">IF($T837="±",$Q837*2,$Q837)</f>
        <v>0</v>
      </c>
      <c r="W837" s="60" t="str">
        <f aca="false">IFERROR($U837/ABS($V837),"N/A")</f>
        <v>N/A</v>
      </c>
      <c r="X837" s="61" t="str">
        <f aca="false">IF(OR($W837="N/A",$R837="",$S837=""),"N/A",IF($W837&gt;=4,"Not Significant",IF($W837&gt;=2,"Semi-Significant","Significant")))</f>
        <v>N/A</v>
      </c>
      <c r="Z837" s="1" t="str">
        <f aca="false">IF($D837="Z540.1 w/data",0,"")</f>
        <v/>
      </c>
      <c r="AA837" s="1" t="e">
        <f aca="false">$Y837+$Q837+$Z837</f>
        <v>#VALUE!</v>
      </c>
      <c r="AB837" s="1" t="n">
        <f aca="false">$N837+$Q837</f>
        <v>0</v>
      </c>
      <c r="AC837" s="1" t="str">
        <f aca="false">IF($Y837="","",IF(AND($AA837&gt;=$R837,$AA837&lt;=$S837),"Pass","Fail"))</f>
        <v/>
      </c>
      <c r="AD837" s="1" t="str">
        <f aca="false">IF($Y837="","",IF($AA837&gt;$R837,"Pass","Fail"))</f>
        <v/>
      </c>
      <c r="AE837" s="1" t="str">
        <f aca="false">IF($Y837="","",IF($AA837&gt;=$R837,"Pass","Fail"))</f>
        <v/>
      </c>
      <c r="AF837" s="1" t="str">
        <f aca="false">IF($Y837="","",IF($AA837&lt;=$S837,"Pass","Fail"))</f>
        <v/>
      </c>
      <c r="AG837" s="1" t="str">
        <f aca="false">IF($Y837="","",IF($AA837&lt;$S837,"Pass","Fail"))</f>
        <v/>
      </c>
      <c r="AH837" s="23" t="str">
        <f aca="true">INDIRECT(CHOOSE(MATCH($T837,{"±","&gt;","≥","≤","&lt;"},0), "AC", "AD", "AE", "AF", "AG") &amp; ROW())</f>
        <v/>
      </c>
      <c r="AI837" s="56" t="str">
        <f aca="false">IF($X837="Not Significant","No Further Action Required",
IF($AH837="","",
IF(AND($AH837="Pass",$L837="0 - Passed "),"Analysis performed; no further action required.",
IF(AND($AH837="Fail",$L837="1 - Failed "),"Analysis performed; no further action required.",
IF(AND($AH837="Pass",$L837="2 - Limited In Use "),"Analysis performed; no further action required.",
IF(AND($AH837="Fail",$L837="3 - Adjusted "),"Analysis performed; no further action required.",
"Unit fails analysis; TSM determination required."))))))</f>
        <v/>
      </c>
      <c r="AJ837" s="58"/>
    </row>
    <row r="838" customFormat="false" ht="15" hidden="false" customHeight="false" outlineLevel="0" collapsed="false">
      <c r="A838" s="56"/>
      <c r="E838" s="57" t="str">
        <f aca="false">IF(AND($F838="",$G838=""),"",IF($G838="",$F838,HYPERLINK($G838,$F838)))</f>
        <v/>
      </c>
      <c r="H838" s="1" t="str">
        <f aca="false">IF($I838="","None Attached",IF(LEFT($I838,5)="https",HYPERLINK($I838,"Datasheet"),HYPERLINK(_xlfn.CONCAT("https://",$I838),"Datasheet")))</f>
        <v>None Attached</v>
      </c>
      <c r="M838" s="56"/>
      <c r="P838" s="58"/>
      <c r="Q838" s="1" t="n">
        <f aca="false">$M838-$N838</f>
        <v>0</v>
      </c>
      <c r="R838" s="56"/>
      <c r="T838" s="59" t="s">
        <v>15</v>
      </c>
      <c r="U838" s="1" t="n">
        <f aca="false">$S838-$R838</f>
        <v>0</v>
      </c>
      <c r="V838" s="1" t="n">
        <f aca="false">IF($T838="±",$Q838*2,$Q838)</f>
        <v>0</v>
      </c>
      <c r="W838" s="60" t="str">
        <f aca="false">IFERROR($U838/ABS($V838),"N/A")</f>
        <v>N/A</v>
      </c>
      <c r="X838" s="61" t="str">
        <f aca="false">IF(OR($W838="N/A",$R838="",$S838=""),"N/A",IF($W838&gt;=4,"Not Significant",IF($W838&gt;=2,"Semi-Significant","Significant")))</f>
        <v>N/A</v>
      </c>
      <c r="Z838" s="1" t="str">
        <f aca="false">IF($D838="Z540.1 w/data",0,"")</f>
        <v/>
      </c>
      <c r="AA838" s="1" t="e">
        <f aca="false">$Y838+$Q838+$Z838</f>
        <v>#VALUE!</v>
      </c>
      <c r="AB838" s="1" t="n">
        <f aca="false">$N838+$Q838</f>
        <v>0</v>
      </c>
      <c r="AC838" s="1" t="str">
        <f aca="false">IF($Y838="","",IF(AND($AA838&gt;=$R838,$AA838&lt;=$S838),"Pass","Fail"))</f>
        <v/>
      </c>
      <c r="AD838" s="1" t="str">
        <f aca="false">IF($Y838="","",IF($AA838&gt;$R838,"Pass","Fail"))</f>
        <v/>
      </c>
      <c r="AE838" s="1" t="str">
        <f aca="false">IF($Y838="","",IF($AA838&gt;=$R838,"Pass","Fail"))</f>
        <v/>
      </c>
      <c r="AF838" s="1" t="str">
        <f aca="false">IF($Y838="","",IF($AA838&lt;=$S838,"Pass","Fail"))</f>
        <v/>
      </c>
      <c r="AG838" s="1" t="str">
        <f aca="false">IF($Y838="","",IF($AA838&lt;$S838,"Pass","Fail"))</f>
        <v/>
      </c>
      <c r="AH838" s="23" t="str">
        <f aca="true">INDIRECT(CHOOSE(MATCH($T838,{"±","&gt;","≥","≤","&lt;"},0), "AC", "AD", "AE", "AF", "AG") &amp; ROW())</f>
        <v/>
      </c>
      <c r="AI838" s="56" t="str">
        <f aca="false">IF($X838="Not Significant","No Further Action Required",
IF($AH838="","",
IF(AND($AH838="Pass",$L838="0 - Passed "),"Analysis performed; no further action required.",
IF(AND($AH838="Fail",$L838="1 - Failed "),"Analysis performed; no further action required.",
IF(AND($AH838="Pass",$L838="2 - Limited In Use "),"Analysis performed; no further action required.",
IF(AND($AH838="Fail",$L838="3 - Adjusted "),"Analysis performed; no further action required.",
"Unit fails analysis; TSM determination required."))))))</f>
        <v/>
      </c>
      <c r="AJ838" s="58"/>
    </row>
    <row r="839" customFormat="false" ht="15" hidden="false" customHeight="false" outlineLevel="0" collapsed="false">
      <c r="A839" s="56"/>
      <c r="E839" s="57" t="str">
        <f aca="false">IF(AND($F839="",$G839=""),"",IF($G839="",$F839,HYPERLINK($G839,$F839)))</f>
        <v/>
      </c>
      <c r="H839" s="1" t="str">
        <f aca="false">IF($I839="","None Attached",IF(LEFT($I839,5)="https",HYPERLINK($I839,"Datasheet"),HYPERLINK(_xlfn.CONCAT("https://",$I839),"Datasheet")))</f>
        <v>None Attached</v>
      </c>
      <c r="M839" s="56"/>
      <c r="P839" s="58"/>
      <c r="Q839" s="1" t="n">
        <f aca="false">$M839-$N839</f>
        <v>0</v>
      </c>
      <c r="R839" s="56"/>
      <c r="T839" s="59" t="s">
        <v>15</v>
      </c>
      <c r="U839" s="1" t="n">
        <f aca="false">$S839-$R839</f>
        <v>0</v>
      </c>
      <c r="V839" s="1" t="n">
        <f aca="false">IF($T839="±",$Q839*2,$Q839)</f>
        <v>0</v>
      </c>
      <c r="W839" s="60" t="str">
        <f aca="false">IFERROR($U839/ABS($V839),"N/A")</f>
        <v>N/A</v>
      </c>
      <c r="X839" s="61" t="str">
        <f aca="false">IF(OR($W839="N/A",$R839="",$S839=""),"N/A",IF($W839&gt;=4,"Not Significant",IF($W839&gt;=2,"Semi-Significant","Significant")))</f>
        <v>N/A</v>
      </c>
      <c r="Z839" s="1" t="str">
        <f aca="false">IF($D839="Z540.1 w/data",0,"")</f>
        <v/>
      </c>
      <c r="AA839" s="1" t="e">
        <f aca="false">$Y839+$Q839+$Z839</f>
        <v>#VALUE!</v>
      </c>
      <c r="AB839" s="1" t="n">
        <f aca="false">$N839+$Q839</f>
        <v>0</v>
      </c>
      <c r="AC839" s="1" t="str">
        <f aca="false">IF($Y839="","",IF(AND($AA839&gt;=$R839,$AA839&lt;=$S839),"Pass","Fail"))</f>
        <v/>
      </c>
      <c r="AD839" s="1" t="str">
        <f aca="false">IF($Y839="","",IF($AA839&gt;$R839,"Pass","Fail"))</f>
        <v/>
      </c>
      <c r="AE839" s="1" t="str">
        <f aca="false">IF($Y839="","",IF($AA839&gt;=$R839,"Pass","Fail"))</f>
        <v/>
      </c>
      <c r="AF839" s="1" t="str">
        <f aca="false">IF($Y839="","",IF($AA839&lt;=$S839,"Pass","Fail"))</f>
        <v/>
      </c>
      <c r="AG839" s="1" t="str">
        <f aca="false">IF($Y839="","",IF($AA839&lt;$S839,"Pass","Fail"))</f>
        <v/>
      </c>
      <c r="AH839" s="23" t="str">
        <f aca="true">INDIRECT(CHOOSE(MATCH($T839,{"±","&gt;","≥","≤","&lt;"},0), "AC", "AD", "AE", "AF", "AG") &amp; ROW())</f>
        <v/>
      </c>
      <c r="AI839" s="56" t="str">
        <f aca="false">IF($X839="Not Significant","No Further Action Required",
IF($AH839="","",
IF(AND($AH839="Pass",$L839="0 - Passed "),"Analysis performed; no further action required.",
IF(AND($AH839="Fail",$L839="1 - Failed "),"Analysis performed; no further action required.",
IF(AND($AH839="Pass",$L839="2 - Limited In Use "),"Analysis performed; no further action required.",
IF(AND($AH839="Fail",$L839="3 - Adjusted "),"Analysis performed; no further action required.",
"Unit fails analysis; TSM determination required."))))))</f>
        <v/>
      </c>
      <c r="AJ839" s="58"/>
    </row>
    <row r="840" customFormat="false" ht="15" hidden="false" customHeight="false" outlineLevel="0" collapsed="false">
      <c r="A840" s="56"/>
      <c r="E840" s="57" t="str">
        <f aca="false">IF(AND($F840="",$G840=""),"",IF($G840="",$F840,HYPERLINK($G840,$F840)))</f>
        <v/>
      </c>
      <c r="H840" s="1" t="str">
        <f aca="false">IF($I840="","None Attached",IF(LEFT($I840,5)="https",HYPERLINK($I840,"Datasheet"),HYPERLINK(_xlfn.CONCAT("https://",$I840),"Datasheet")))</f>
        <v>None Attached</v>
      </c>
      <c r="M840" s="56"/>
      <c r="P840" s="58"/>
      <c r="Q840" s="1" t="n">
        <f aca="false">$M840-$N840</f>
        <v>0</v>
      </c>
      <c r="R840" s="56"/>
      <c r="T840" s="59" t="s">
        <v>15</v>
      </c>
      <c r="U840" s="1" t="n">
        <f aca="false">$S840-$R840</f>
        <v>0</v>
      </c>
      <c r="V840" s="1" t="n">
        <f aca="false">IF($T840="±",$Q840*2,$Q840)</f>
        <v>0</v>
      </c>
      <c r="W840" s="60" t="str">
        <f aca="false">IFERROR($U840/ABS($V840),"N/A")</f>
        <v>N/A</v>
      </c>
      <c r="X840" s="61" t="str">
        <f aca="false">IF(OR($W840="N/A",$R840="",$S840=""),"N/A",IF($W840&gt;=4,"Not Significant",IF($W840&gt;=2,"Semi-Significant","Significant")))</f>
        <v>N/A</v>
      </c>
      <c r="Z840" s="1" t="str">
        <f aca="false">IF($D840="Z540.1 w/data",0,"")</f>
        <v/>
      </c>
      <c r="AA840" s="1" t="e">
        <f aca="false">$Y840+$Q840+$Z840</f>
        <v>#VALUE!</v>
      </c>
      <c r="AB840" s="1" t="n">
        <f aca="false">$N840+$Q840</f>
        <v>0</v>
      </c>
      <c r="AC840" s="1" t="str">
        <f aca="false">IF($Y840="","",IF(AND($AA840&gt;=$R840,$AA840&lt;=$S840),"Pass","Fail"))</f>
        <v/>
      </c>
      <c r="AD840" s="1" t="str">
        <f aca="false">IF($Y840="","",IF($AA840&gt;$R840,"Pass","Fail"))</f>
        <v/>
      </c>
      <c r="AE840" s="1" t="str">
        <f aca="false">IF($Y840="","",IF($AA840&gt;=$R840,"Pass","Fail"))</f>
        <v/>
      </c>
      <c r="AF840" s="1" t="str">
        <f aca="false">IF($Y840="","",IF($AA840&lt;=$S840,"Pass","Fail"))</f>
        <v/>
      </c>
      <c r="AG840" s="1" t="str">
        <f aca="false">IF($Y840="","",IF($AA840&lt;$S840,"Pass","Fail"))</f>
        <v/>
      </c>
      <c r="AH840" s="23" t="str">
        <f aca="true">INDIRECT(CHOOSE(MATCH($T840,{"±","&gt;","≥","≤","&lt;"},0), "AC", "AD", "AE", "AF", "AG") &amp; ROW())</f>
        <v/>
      </c>
      <c r="AI840" s="56" t="str">
        <f aca="false">IF($X840="Not Significant","No Further Action Required",
IF($AH840="","",
IF(AND($AH840="Pass",$L840="0 - Passed "),"Analysis performed; no further action required.",
IF(AND($AH840="Fail",$L840="1 - Failed "),"Analysis performed; no further action required.",
IF(AND($AH840="Pass",$L840="2 - Limited In Use "),"Analysis performed; no further action required.",
IF(AND($AH840="Fail",$L840="3 - Adjusted "),"Analysis performed; no further action required.",
"Unit fails analysis; TSM determination required."))))))</f>
        <v/>
      </c>
      <c r="AJ840" s="58"/>
    </row>
    <row r="841" customFormat="false" ht="15" hidden="false" customHeight="false" outlineLevel="0" collapsed="false">
      <c r="A841" s="56"/>
      <c r="E841" s="57" t="str">
        <f aca="false">IF(AND($F841="",$G841=""),"",IF($G841="",$F841,HYPERLINK($G841,$F841)))</f>
        <v/>
      </c>
      <c r="H841" s="1" t="str">
        <f aca="false">IF($I841="","None Attached",IF(LEFT($I841,5)="https",HYPERLINK($I841,"Datasheet"),HYPERLINK(_xlfn.CONCAT("https://",$I841),"Datasheet")))</f>
        <v>None Attached</v>
      </c>
      <c r="M841" s="56"/>
      <c r="P841" s="58"/>
      <c r="Q841" s="1" t="n">
        <f aca="false">$M841-$N841</f>
        <v>0</v>
      </c>
      <c r="R841" s="56"/>
      <c r="T841" s="59" t="s">
        <v>15</v>
      </c>
      <c r="U841" s="1" t="n">
        <f aca="false">$S841-$R841</f>
        <v>0</v>
      </c>
      <c r="V841" s="1" t="n">
        <f aca="false">IF($T841="±",$Q841*2,$Q841)</f>
        <v>0</v>
      </c>
      <c r="W841" s="60" t="str">
        <f aca="false">IFERROR($U841/ABS($V841),"N/A")</f>
        <v>N/A</v>
      </c>
      <c r="X841" s="61" t="str">
        <f aca="false">IF(OR($W841="N/A",$R841="",$S841=""),"N/A",IF($W841&gt;=4,"Not Significant",IF($W841&gt;=2,"Semi-Significant","Significant")))</f>
        <v>N/A</v>
      </c>
      <c r="Z841" s="1" t="str">
        <f aca="false">IF($D841="Z540.1 w/data",0,"")</f>
        <v/>
      </c>
      <c r="AA841" s="1" t="e">
        <f aca="false">$Y841+$Q841+$Z841</f>
        <v>#VALUE!</v>
      </c>
      <c r="AB841" s="1" t="n">
        <f aca="false">$N841+$Q841</f>
        <v>0</v>
      </c>
      <c r="AC841" s="1" t="str">
        <f aca="false">IF($Y841="","",IF(AND($AA841&gt;=$R841,$AA841&lt;=$S841),"Pass","Fail"))</f>
        <v/>
      </c>
      <c r="AD841" s="1" t="str">
        <f aca="false">IF($Y841="","",IF($AA841&gt;$R841,"Pass","Fail"))</f>
        <v/>
      </c>
      <c r="AE841" s="1" t="str">
        <f aca="false">IF($Y841="","",IF($AA841&gt;=$R841,"Pass","Fail"))</f>
        <v/>
      </c>
      <c r="AF841" s="1" t="str">
        <f aca="false">IF($Y841="","",IF($AA841&lt;=$S841,"Pass","Fail"))</f>
        <v/>
      </c>
      <c r="AG841" s="1" t="str">
        <f aca="false">IF($Y841="","",IF($AA841&lt;$S841,"Pass","Fail"))</f>
        <v/>
      </c>
      <c r="AH841" s="23" t="str">
        <f aca="true">INDIRECT(CHOOSE(MATCH($T841,{"±","&gt;","≥","≤","&lt;"},0), "AC", "AD", "AE", "AF", "AG") &amp; ROW())</f>
        <v/>
      </c>
      <c r="AI841" s="56" t="str">
        <f aca="false">IF($X841="Not Significant","No Further Action Required",
IF($AH841="","",
IF(AND($AH841="Pass",$L841="0 - Passed "),"Analysis performed; no further action required.",
IF(AND($AH841="Fail",$L841="1 - Failed "),"Analysis performed; no further action required.",
IF(AND($AH841="Pass",$L841="2 - Limited In Use "),"Analysis performed; no further action required.",
IF(AND($AH841="Fail",$L841="3 - Adjusted "),"Analysis performed; no further action required.",
"Unit fails analysis; TSM determination required."))))))</f>
        <v/>
      </c>
      <c r="AJ841" s="58"/>
    </row>
    <row r="842" customFormat="false" ht="15" hidden="false" customHeight="false" outlineLevel="0" collapsed="false">
      <c r="A842" s="56"/>
      <c r="E842" s="57" t="str">
        <f aca="false">IF(AND($F842="",$G842=""),"",IF($G842="",$F842,HYPERLINK($G842,$F842)))</f>
        <v/>
      </c>
      <c r="H842" s="1" t="str">
        <f aca="false">IF($I842="","None Attached",IF(LEFT($I842,5)="https",HYPERLINK($I842,"Datasheet"),HYPERLINK(_xlfn.CONCAT("https://",$I842),"Datasheet")))</f>
        <v>None Attached</v>
      </c>
      <c r="M842" s="56"/>
      <c r="P842" s="58"/>
      <c r="Q842" s="1" t="n">
        <f aca="false">$M842-$N842</f>
        <v>0</v>
      </c>
      <c r="R842" s="56"/>
      <c r="T842" s="59" t="s">
        <v>15</v>
      </c>
      <c r="U842" s="1" t="n">
        <f aca="false">$S842-$R842</f>
        <v>0</v>
      </c>
      <c r="V842" s="1" t="n">
        <f aca="false">IF($T842="±",$Q842*2,$Q842)</f>
        <v>0</v>
      </c>
      <c r="W842" s="60" t="str">
        <f aca="false">IFERROR($U842/ABS($V842),"N/A")</f>
        <v>N/A</v>
      </c>
      <c r="X842" s="61" t="str">
        <f aca="false">IF(OR($W842="N/A",$R842="",$S842=""),"N/A",IF($W842&gt;=4,"Not Significant",IF($W842&gt;=2,"Semi-Significant","Significant")))</f>
        <v>N/A</v>
      </c>
      <c r="Z842" s="1" t="str">
        <f aca="false">IF($D842="Z540.1 w/data",0,"")</f>
        <v/>
      </c>
      <c r="AA842" s="1" t="e">
        <f aca="false">$Y842+$Q842+$Z842</f>
        <v>#VALUE!</v>
      </c>
      <c r="AB842" s="1" t="n">
        <f aca="false">$N842+$Q842</f>
        <v>0</v>
      </c>
      <c r="AC842" s="1" t="str">
        <f aca="false">IF($Y842="","",IF(AND($AA842&gt;=$R842,$AA842&lt;=$S842),"Pass","Fail"))</f>
        <v/>
      </c>
      <c r="AD842" s="1" t="str">
        <f aca="false">IF($Y842="","",IF($AA842&gt;$R842,"Pass","Fail"))</f>
        <v/>
      </c>
      <c r="AE842" s="1" t="str">
        <f aca="false">IF($Y842="","",IF($AA842&gt;=$R842,"Pass","Fail"))</f>
        <v/>
      </c>
      <c r="AF842" s="1" t="str">
        <f aca="false">IF($Y842="","",IF($AA842&lt;=$S842,"Pass","Fail"))</f>
        <v/>
      </c>
      <c r="AG842" s="1" t="str">
        <f aca="false">IF($Y842="","",IF($AA842&lt;$S842,"Pass","Fail"))</f>
        <v/>
      </c>
      <c r="AH842" s="23" t="str">
        <f aca="true">INDIRECT(CHOOSE(MATCH($T842,{"±","&gt;","≥","≤","&lt;"},0), "AC", "AD", "AE", "AF", "AG") &amp; ROW())</f>
        <v/>
      </c>
      <c r="AI842" s="56" t="str">
        <f aca="false">IF($X842="Not Significant","No Further Action Required",
IF($AH842="","",
IF(AND($AH842="Pass",$L842="0 - Passed "),"Analysis performed; no further action required.",
IF(AND($AH842="Fail",$L842="1 - Failed "),"Analysis performed; no further action required.",
IF(AND($AH842="Pass",$L842="2 - Limited In Use "),"Analysis performed; no further action required.",
IF(AND($AH842="Fail",$L842="3 - Adjusted "),"Analysis performed; no further action required.",
"Unit fails analysis; TSM determination required."))))))</f>
        <v/>
      </c>
      <c r="AJ842" s="58"/>
    </row>
    <row r="843" customFormat="false" ht="15" hidden="false" customHeight="false" outlineLevel="0" collapsed="false">
      <c r="A843" s="56"/>
      <c r="E843" s="57" t="str">
        <f aca="false">IF(AND($F843="",$G843=""),"",IF($G843="",$F843,HYPERLINK($G843,$F843)))</f>
        <v/>
      </c>
      <c r="H843" s="1" t="str">
        <f aca="false">IF($I843="","None Attached",IF(LEFT($I843,5)="https",HYPERLINK($I843,"Datasheet"),HYPERLINK(_xlfn.CONCAT("https://",$I843),"Datasheet")))</f>
        <v>None Attached</v>
      </c>
      <c r="M843" s="56"/>
      <c r="P843" s="58"/>
      <c r="Q843" s="1" t="n">
        <f aca="false">$M843-$N843</f>
        <v>0</v>
      </c>
      <c r="R843" s="56"/>
      <c r="T843" s="59" t="s">
        <v>15</v>
      </c>
      <c r="U843" s="1" t="n">
        <f aca="false">$S843-$R843</f>
        <v>0</v>
      </c>
      <c r="V843" s="1" t="n">
        <f aca="false">IF($T843="±",$Q843*2,$Q843)</f>
        <v>0</v>
      </c>
      <c r="W843" s="60" t="str">
        <f aca="false">IFERROR($U843/ABS($V843),"N/A")</f>
        <v>N/A</v>
      </c>
      <c r="X843" s="61" t="str">
        <f aca="false">IF(OR($W843="N/A",$R843="",$S843=""),"N/A",IF($W843&gt;=4,"Not Significant",IF($W843&gt;=2,"Semi-Significant","Significant")))</f>
        <v>N/A</v>
      </c>
      <c r="Z843" s="1" t="str">
        <f aca="false">IF($D843="Z540.1 w/data",0,"")</f>
        <v/>
      </c>
      <c r="AA843" s="1" t="e">
        <f aca="false">$Y843+$Q843+$Z843</f>
        <v>#VALUE!</v>
      </c>
      <c r="AB843" s="1" t="n">
        <f aca="false">$N843+$Q843</f>
        <v>0</v>
      </c>
      <c r="AC843" s="1" t="str">
        <f aca="false">IF($Y843="","",IF(AND($AA843&gt;=$R843,$AA843&lt;=$S843),"Pass","Fail"))</f>
        <v/>
      </c>
      <c r="AD843" s="1" t="str">
        <f aca="false">IF($Y843="","",IF($AA843&gt;$R843,"Pass","Fail"))</f>
        <v/>
      </c>
      <c r="AE843" s="1" t="str">
        <f aca="false">IF($Y843="","",IF($AA843&gt;=$R843,"Pass","Fail"))</f>
        <v/>
      </c>
      <c r="AF843" s="1" t="str">
        <f aca="false">IF($Y843="","",IF($AA843&lt;=$S843,"Pass","Fail"))</f>
        <v/>
      </c>
      <c r="AG843" s="1" t="str">
        <f aca="false">IF($Y843="","",IF($AA843&lt;$S843,"Pass","Fail"))</f>
        <v/>
      </c>
      <c r="AH843" s="23" t="str">
        <f aca="true">INDIRECT(CHOOSE(MATCH($T843,{"±","&gt;","≥","≤","&lt;"},0), "AC", "AD", "AE", "AF", "AG") &amp; ROW())</f>
        <v/>
      </c>
      <c r="AI843" s="56" t="str">
        <f aca="false">IF($X843="Not Significant","No Further Action Required",
IF($AH843="","",
IF(AND($AH843="Pass",$L843="0 - Passed "),"Analysis performed; no further action required.",
IF(AND($AH843="Fail",$L843="1 - Failed "),"Analysis performed; no further action required.",
IF(AND($AH843="Pass",$L843="2 - Limited In Use "),"Analysis performed; no further action required.",
IF(AND($AH843="Fail",$L843="3 - Adjusted "),"Analysis performed; no further action required.",
"Unit fails analysis; TSM determination required."))))))</f>
        <v/>
      </c>
      <c r="AJ843" s="58"/>
    </row>
    <row r="844" customFormat="false" ht="15" hidden="false" customHeight="false" outlineLevel="0" collapsed="false">
      <c r="A844" s="56"/>
      <c r="E844" s="57" t="str">
        <f aca="false">IF(AND($F844="",$G844=""),"",IF($G844="",$F844,HYPERLINK($G844,$F844)))</f>
        <v/>
      </c>
      <c r="H844" s="1" t="str">
        <f aca="false">IF($I844="","None Attached",IF(LEFT($I844,5)="https",HYPERLINK($I844,"Datasheet"),HYPERLINK(_xlfn.CONCAT("https://",$I844),"Datasheet")))</f>
        <v>None Attached</v>
      </c>
      <c r="M844" s="56"/>
      <c r="P844" s="58"/>
      <c r="Q844" s="1" t="n">
        <f aca="false">$M844-$N844</f>
        <v>0</v>
      </c>
      <c r="R844" s="56"/>
      <c r="T844" s="59" t="s">
        <v>15</v>
      </c>
      <c r="U844" s="1" t="n">
        <f aca="false">$S844-$R844</f>
        <v>0</v>
      </c>
      <c r="V844" s="1" t="n">
        <f aca="false">IF($T844="±",$Q844*2,$Q844)</f>
        <v>0</v>
      </c>
      <c r="W844" s="60" t="str">
        <f aca="false">IFERROR($U844/ABS($V844),"N/A")</f>
        <v>N/A</v>
      </c>
      <c r="X844" s="61" t="str">
        <f aca="false">IF(OR($W844="N/A",$R844="",$S844=""),"N/A",IF($W844&gt;=4,"Not Significant",IF($W844&gt;=2,"Semi-Significant","Significant")))</f>
        <v>N/A</v>
      </c>
      <c r="Z844" s="1" t="str">
        <f aca="false">IF($D844="Z540.1 w/data",0,"")</f>
        <v/>
      </c>
      <c r="AA844" s="1" t="e">
        <f aca="false">$Y844+$Q844+$Z844</f>
        <v>#VALUE!</v>
      </c>
      <c r="AB844" s="1" t="n">
        <f aca="false">$N844+$Q844</f>
        <v>0</v>
      </c>
      <c r="AC844" s="1" t="str">
        <f aca="false">IF($Y844="","",IF(AND($AA844&gt;=$R844,$AA844&lt;=$S844),"Pass","Fail"))</f>
        <v/>
      </c>
      <c r="AD844" s="1" t="str">
        <f aca="false">IF($Y844="","",IF($AA844&gt;$R844,"Pass","Fail"))</f>
        <v/>
      </c>
      <c r="AE844" s="1" t="str">
        <f aca="false">IF($Y844="","",IF($AA844&gt;=$R844,"Pass","Fail"))</f>
        <v/>
      </c>
      <c r="AF844" s="1" t="str">
        <f aca="false">IF($Y844="","",IF($AA844&lt;=$S844,"Pass","Fail"))</f>
        <v/>
      </c>
      <c r="AG844" s="1" t="str">
        <f aca="false">IF($Y844="","",IF($AA844&lt;$S844,"Pass","Fail"))</f>
        <v/>
      </c>
      <c r="AH844" s="23" t="str">
        <f aca="true">INDIRECT(CHOOSE(MATCH($T844,{"±","&gt;","≥","≤","&lt;"},0), "AC", "AD", "AE", "AF", "AG") &amp; ROW())</f>
        <v/>
      </c>
      <c r="AI844" s="56" t="str">
        <f aca="false">IF($X844="Not Significant","No Further Action Required",
IF($AH844="","",
IF(AND($AH844="Pass",$L844="0 - Passed "),"Analysis performed; no further action required.",
IF(AND($AH844="Fail",$L844="1 - Failed "),"Analysis performed; no further action required.",
IF(AND($AH844="Pass",$L844="2 - Limited In Use "),"Analysis performed; no further action required.",
IF(AND($AH844="Fail",$L844="3 - Adjusted "),"Analysis performed; no further action required.",
"Unit fails analysis; TSM determination required."))))))</f>
        <v/>
      </c>
      <c r="AJ844" s="58"/>
    </row>
    <row r="845" customFormat="false" ht="15" hidden="false" customHeight="false" outlineLevel="0" collapsed="false">
      <c r="A845" s="56"/>
      <c r="E845" s="57" t="str">
        <f aca="false">IF(AND($F845="",$G845=""),"",IF($G845="",$F845,HYPERLINK($G845,$F845)))</f>
        <v/>
      </c>
      <c r="H845" s="1" t="str">
        <f aca="false">IF($I845="","None Attached",IF(LEFT($I845,5)="https",HYPERLINK($I845,"Datasheet"),HYPERLINK(_xlfn.CONCAT("https://",$I845),"Datasheet")))</f>
        <v>None Attached</v>
      </c>
      <c r="M845" s="56"/>
      <c r="P845" s="58"/>
      <c r="Q845" s="1" t="n">
        <f aca="false">$M845-$N845</f>
        <v>0</v>
      </c>
      <c r="R845" s="56"/>
      <c r="T845" s="59" t="s">
        <v>15</v>
      </c>
      <c r="U845" s="1" t="n">
        <f aca="false">$S845-$R845</f>
        <v>0</v>
      </c>
      <c r="V845" s="1" t="n">
        <f aca="false">IF($T845="±",$Q845*2,$Q845)</f>
        <v>0</v>
      </c>
      <c r="W845" s="60" t="str">
        <f aca="false">IFERROR($U845/ABS($V845),"N/A")</f>
        <v>N/A</v>
      </c>
      <c r="X845" s="61" t="str">
        <f aca="false">IF(OR($W845="N/A",$R845="",$S845=""),"N/A",IF($W845&gt;=4,"Not Significant",IF($W845&gt;=2,"Semi-Significant","Significant")))</f>
        <v>N/A</v>
      </c>
      <c r="Z845" s="1" t="str">
        <f aca="false">IF($D845="Z540.1 w/data",0,"")</f>
        <v/>
      </c>
      <c r="AA845" s="1" t="e">
        <f aca="false">$Y845+$Q845+$Z845</f>
        <v>#VALUE!</v>
      </c>
      <c r="AB845" s="1" t="n">
        <f aca="false">$N845+$Q845</f>
        <v>0</v>
      </c>
      <c r="AC845" s="1" t="str">
        <f aca="false">IF($Y845="","",IF(AND($AA845&gt;=$R845,$AA845&lt;=$S845),"Pass","Fail"))</f>
        <v/>
      </c>
      <c r="AD845" s="1" t="str">
        <f aca="false">IF($Y845="","",IF($AA845&gt;$R845,"Pass","Fail"))</f>
        <v/>
      </c>
      <c r="AE845" s="1" t="str">
        <f aca="false">IF($Y845="","",IF($AA845&gt;=$R845,"Pass","Fail"))</f>
        <v/>
      </c>
      <c r="AF845" s="1" t="str">
        <f aca="false">IF($Y845="","",IF($AA845&lt;=$S845,"Pass","Fail"))</f>
        <v/>
      </c>
      <c r="AG845" s="1" t="str">
        <f aca="false">IF($Y845="","",IF($AA845&lt;$S845,"Pass","Fail"))</f>
        <v/>
      </c>
      <c r="AH845" s="23" t="str">
        <f aca="true">INDIRECT(CHOOSE(MATCH($T845,{"±","&gt;","≥","≤","&lt;"},0), "AC", "AD", "AE", "AF", "AG") &amp; ROW())</f>
        <v/>
      </c>
      <c r="AI845" s="56" t="str">
        <f aca="false">IF($X845="Not Significant","No Further Action Required",
IF($AH845="","",
IF(AND($AH845="Pass",$L845="0 - Passed "),"Analysis performed; no further action required.",
IF(AND($AH845="Fail",$L845="1 - Failed "),"Analysis performed; no further action required.",
IF(AND($AH845="Pass",$L845="2 - Limited In Use "),"Analysis performed; no further action required.",
IF(AND($AH845="Fail",$L845="3 - Adjusted "),"Analysis performed; no further action required.",
"Unit fails analysis; TSM determination required."))))))</f>
        <v/>
      </c>
      <c r="AJ845" s="58"/>
    </row>
    <row r="846" customFormat="false" ht="15" hidden="false" customHeight="false" outlineLevel="0" collapsed="false">
      <c r="A846" s="56"/>
      <c r="E846" s="57" t="str">
        <f aca="false">IF(AND($F846="",$G846=""),"",IF($G846="",$F846,HYPERLINK($G846,$F846)))</f>
        <v/>
      </c>
      <c r="H846" s="1" t="str">
        <f aca="false">IF($I846="","None Attached",IF(LEFT($I846,5)="https",HYPERLINK($I846,"Datasheet"),HYPERLINK(_xlfn.CONCAT("https://",$I846),"Datasheet")))</f>
        <v>None Attached</v>
      </c>
      <c r="M846" s="56"/>
      <c r="P846" s="58"/>
      <c r="Q846" s="1" t="n">
        <f aca="false">$M846-$N846</f>
        <v>0</v>
      </c>
      <c r="R846" s="56"/>
      <c r="T846" s="59" t="s">
        <v>15</v>
      </c>
      <c r="U846" s="1" t="n">
        <f aca="false">$S846-$R846</f>
        <v>0</v>
      </c>
      <c r="V846" s="1" t="n">
        <f aca="false">IF($T846="±",$Q846*2,$Q846)</f>
        <v>0</v>
      </c>
      <c r="W846" s="60" t="str">
        <f aca="false">IFERROR($U846/ABS($V846),"N/A")</f>
        <v>N/A</v>
      </c>
      <c r="X846" s="61" t="str">
        <f aca="false">IF(OR($W846="N/A",$R846="",$S846=""),"N/A",IF($W846&gt;=4,"Not Significant",IF($W846&gt;=2,"Semi-Significant","Significant")))</f>
        <v>N/A</v>
      </c>
      <c r="Z846" s="1" t="str">
        <f aca="false">IF($D846="Z540.1 w/data",0,"")</f>
        <v/>
      </c>
      <c r="AA846" s="1" t="e">
        <f aca="false">$Y846+$Q846+$Z846</f>
        <v>#VALUE!</v>
      </c>
      <c r="AB846" s="1" t="n">
        <f aca="false">$N846+$Q846</f>
        <v>0</v>
      </c>
      <c r="AC846" s="1" t="str">
        <f aca="false">IF($Y846="","",IF(AND($AA846&gt;=$R846,$AA846&lt;=$S846),"Pass","Fail"))</f>
        <v/>
      </c>
      <c r="AD846" s="1" t="str">
        <f aca="false">IF($Y846="","",IF($AA846&gt;$R846,"Pass","Fail"))</f>
        <v/>
      </c>
      <c r="AE846" s="1" t="str">
        <f aca="false">IF($Y846="","",IF($AA846&gt;=$R846,"Pass","Fail"))</f>
        <v/>
      </c>
      <c r="AF846" s="1" t="str">
        <f aca="false">IF($Y846="","",IF($AA846&lt;=$S846,"Pass","Fail"))</f>
        <v/>
      </c>
      <c r="AG846" s="1" t="str">
        <f aca="false">IF($Y846="","",IF($AA846&lt;$S846,"Pass","Fail"))</f>
        <v/>
      </c>
      <c r="AH846" s="23" t="str">
        <f aca="true">INDIRECT(CHOOSE(MATCH($T846,{"±","&gt;","≥","≤","&lt;"},0), "AC", "AD", "AE", "AF", "AG") &amp; ROW())</f>
        <v/>
      </c>
      <c r="AI846" s="56" t="str">
        <f aca="false">IF($X846="Not Significant","No Further Action Required",
IF($AH846="","",
IF(AND($AH846="Pass",$L846="0 - Passed "),"Analysis performed; no further action required.",
IF(AND($AH846="Fail",$L846="1 - Failed "),"Analysis performed; no further action required.",
IF(AND($AH846="Pass",$L846="2 - Limited In Use "),"Analysis performed; no further action required.",
IF(AND($AH846="Fail",$L846="3 - Adjusted "),"Analysis performed; no further action required.",
"Unit fails analysis; TSM determination required."))))))</f>
        <v/>
      </c>
      <c r="AJ846" s="58"/>
    </row>
    <row r="847" customFormat="false" ht="15" hidden="false" customHeight="false" outlineLevel="0" collapsed="false">
      <c r="A847" s="56"/>
      <c r="E847" s="57" t="str">
        <f aca="false">IF(AND($F847="",$G847=""),"",IF($G847="",$F847,HYPERLINK($G847,$F847)))</f>
        <v/>
      </c>
      <c r="H847" s="1" t="str">
        <f aca="false">IF($I847="","None Attached",IF(LEFT($I847,5)="https",HYPERLINK($I847,"Datasheet"),HYPERLINK(_xlfn.CONCAT("https://",$I847),"Datasheet")))</f>
        <v>None Attached</v>
      </c>
      <c r="M847" s="56"/>
      <c r="P847" s="58"/>
      <c r="Q847" s="1" t="n">
        <f aca="false">$M847-$N847</f>
        <v>0</v>
      </c>
      <c r="R847" s="56"/>
      <c r="T847" s="59" t="s">
        <v>15</v>
      </c>
      <c r="U847" s="1" t="n">
        <f aca="false">$S847-$R847</f>
        <v>0</v>
      </c>
      <c r="V847" s="1" t="n">
        <f aca="false">IF($T847="±",$Q847*2,$Q847)</f>
        <v>0</v>
      </c>
      <c r="W847" s="60" t="str">
        <f aca="false">IFERROR($U847/ABS($V847),"N/A")</f>
        <v>N/A</v>
      </c>
      <c r="X847" s="61" t="str">
        <f aca="false">IF(OR($W847="N/A",$R847="",$S847=""),"N/A",IF($W847&gt;=4,"Not Significant",IF($W847&gt;=2,"Semi-Significant","Significant")))</f>
        <v>N/A</v>
      </c>
      <c r="Z847" s="1" t="str">
        <f aca="false">IF($D847="Z540.1 w/data",0,"")</f>
        <v/>
      </c>
      <c r="AA847" s="1" t="e">
        <f aca="false">$Y847+$Q847+$Z847</f>
        <v>#VALUE!</v>
      </c>
      <c r="AB847" s="1" t="n">
        <f aca="false">$N847+$Q847</f>
        <v>0</v>
      </c>
      <c r="AC847" s="1" t="str">
        <f aca="false">IF($Y847="","",IF(AND($AA847&gt;=$R847,$AA847&lt;=$S847),"Pass","Fail"))</f>
        <v/>
      </c>
      <c r="AD847" s="1" t="str">
        <f aca="false">IF($Y847="","",IF($AA847&gt;$R847,"Pass","Fail"))</f>
        <v/>
      </c>
      <c r="AE847" s="1" t="str">
        <f aca="false">IF($Y847="","",IF($AA847&gt;=$R847,"Pass","Fail"))</f>
        <v/>
      </c>
      <c r="AF847" s="1" t="str">
        <f aca="false">IF($Y847="","",IF($AA847&lt;=$S847,"Pass","Fail"))</f>
        <v/>
      </c>
      <c r="AG847" s="1" t="str">
        <f aca="false">IF($Y847="","",IF($AA847&lt;$S847,"Pass","Fail"))</f>
        <v/>
      </c>
      <c r="AH847" s="23" t="str">
        <f aca="true">INDIRECT(CHOOSE(MATCH($T847,{"±","&gt;","≥","≤","&lt;"},0), "AC", "AD", "AE", "AF", "AG") &amp; ROW())</f>
        <v/>
      </c>
      <c r="AI847" s="56" t="str">
        <f aca="false">IF($X847="Not Significant","No Further Action Required",
IF($AH847="","",
IF(AND($AH847="Pass",$L847="0 - Passed "),"Analysis performed; no further action required.",
IF(AND($AH847="Fail",$L847="1 - Failed "),"Analysis performed; no further action required.",
IF(AND($AH847="Pass",$L847="2 - Limited In Use "),"Analysis performed; no further action required.",
IF(AND($AH847="Fail",$L847="3 - Adjusted "),"Analysis performed; no further action required.",
"Unit fails analysis; TSM determination required."))))))</f>
        <v/>
      </c>
      <c r="AJ847" s="58"/>
    </row>
    <row r="848" customFormat="false" ht="15" hidden="false" customHeight="false" outlineLevel="0" collapsed="false">
      <c r="A848" s="56"/>
      <c r="E848" s="57" t="str">
        <f aca="false">IF(AND($F848="",$G848=""),"",IF($G848="",$F848,HYPERLINK($G848,$F848)))</f>
        <v/>
      </c>
      <c r="H848" s="1" t="str">
        <f aca="false">IF($I848="","None Attached",IF(LEFT($I848,5)="https",HYPERLINK($I848,"Datasheet"),HYPERLINK(_xlfn.CONCAT("https://",$I848),"Datasheet")))</f>
        <v>None Attached</v>
      </c>
      <c r="M848" s="56"/>
      <c r="P848" s="58"/>
      <c r="Q848" s="1" t="n">
        <f aca="false">$M848-$N848</f>
        <v>0</v>
      </c>
      <c r="R848" s="56"/>
      <c r="T848" s="59" t="s">
        <v>15</v>
      </c>
      <c r="U848" s="1" t="n">
        <f aca="false">$S848-$R848</f>
        <v>0</v>
      </c>
      <c r="V848" s="1" t="n">
        <f aca="false">IF($T848="±",$Q848*2,$Q848)</f>
        <v>0</v>
      </c>
      <c r="W848" s="60" t="str">
        <f aca="false">IFERROR($U848/ABS($V848),"N/A")</f>
        <v>N/A</v>
      </c>
      <c r="X848" s="61" t="str">
        <f aca="false">IF(OR($W848="N/A",$R848="",$S848=""),"N/A",IF($W848&gt;=4,"Not Significant",IF($W848&gt;=2,"Semi-Significant","Significant")))</f>
        <v>N/A</v>
      </c>
      <c r="Z848" s="1" t="str">
        <f aca="false">IF($D848="Z540.1 w/data",0,"")</f>
        <v/>
      </c>
      <c r="AA848" s="1" t="e">
        <f aca="false">$Y848+$Q848+$Z848</f>
        <v>#VALUE!</v>
      </c>
      <c r="AB848" s="1" t="n">
        <f aca="false">$N848+$Q848</f>
        <v>0</v>
      </c>
      <c r="AC848" s="1" t="str">
        <f aca="false">IF($Y848="","",IF(AND($AA848&gt;=$R848,$AA848&lt;=$S848),"Pass","Fail"))</f>
        <v/>
      </c>
      <c r="AD848" s="1" t="str">
        <f aca="false">IF($Y848="","",IF($AA848&gt;$R848,"Pass","Fail"))</f>
        <v/>
      </c>
      <c r="AE848" s="1" t="str">
        <f aca="false">IF($Y848="","",IF($AA848&gt;=$R848,"Pass","Fail"))</f>
        <v/>
      </c>
      <c r="AF848" s="1" t="str">
        <f aca="false">IF($Y848="","",IF($AA848&lt;=$S848,"Pass","Fail"))</f>
        <v/>
      </c>
      <c r="AG848" s="1" t="str">
        <f aca="false">IF($Y848="","",IF($AA848&lt;$S848,"Pass","Fail"))</f>
        <v/>
      </c>
      <c r="AH848" s="23" t="str">
        <f aca="true">INDIRECT(CHOOSE(MATCH($T848,{"±","&gt;","≥","≤","&lt;"},0), "AC", "AD", "AE", "AF", "AG") &amp; ROW())</f>
        <v/>
      </c>
      <c r="AI848" s="56" t="str">
        <f aca="false">IF($X848="Not Significant","No Further Action Required",
IF($AH848="","",
IF(AND($AH848="Pass",$L848="0 - Passed "),"Analysis performed; no further action required.",
IF(AND($AH848="Fail",$L848="1 - Failed "),"Analysis performed; no further action required.",
IF(AND($AH848="Pass",$L848="2 - Limited In Use "),"Analysis performed; no further action required.",
IF(AND($AH848="Fail",$L848="3 - Adjusted "),"Analysis performed; no further action required.",
"Unit fails analysis; TSM determination required."))))))</f>
        <v/>
      </c>
      <c r="AJ848" s="58"/>
    </row>
    <row r="849" customFormat="false" ht="15" hidden="false" customHeight="false" outlineLevel="0" collapsed="false">
      <c r="A849" s="56"/>
      <c r="E849" s="57" t="str">
        <f aca="false">IF(AND($F849="",$G849=""),"",IF($G849="",$F849,HYPERLINK($G849,$F849)))</f>
        <v/>
      </c>
      <c r="H849" s="1" t="str">
        <f aca="false">IF($I849="","None Attached",IF(LEFT($I849,5)="https",HYPERLINK($I849,"Datasheet"),HYPERLINK(_xlfn.CONCAT("https://",$I849),"Datasheet")))</f>
        <v>None Attached</v>
      </c>
      <c r="M849" s="56"/>
      <c r="P849" s="58"/>
      <c r="Q849" s="1" t="n">
        <f aca="false">$M849-$N849</f>
        <v>0</v>
      </c>
      <c r="R849" s="56"/>
      <c r="T849" s="59" t="s">
        <v>15</v>
      </c>
      <c r="U849" s="1" t="n">
        <f aca="false">$S849-$R849</f>
        <v>0</v>
      </c>
      <c r="V849" s="1" t="n">
        <f aca="false">IF($T849="±",$Q849*2,$Q849)</f>
        <v>0</v>
      </c>
      <c r="W849" s="60" t="str">
        <f aca="false">IFERROR($U849/ABS($V849),"N/A")</f>
        <v>N/A</v>
      </c>
      <c r="X849" s="61" t="str">
        <f aca="false">IF(OR($W849="N/A",$R849="",$S849=""),"N/A",IF($W849&gt;=4,"Not Significant",IF($W849&gt;=2,"Semi-Significant","Significant")))</f>
        <v>N/A</v>
      </c>
      <c r="Z849" s="1" t="str">
        <f aca="false">IF($D849="Z540.1 w/data",0,"")</f>
        <v/>
      </c>
      <c r="AA849" s="1" t="e">
        <f aca="false">$Y849+$Q849+$Z849</f>
        <v>#VALUE!</v>
      </c>
      <c r="AB849" s="1" t="n">
        <f aca="false">$N849+$Q849</f>
        <v>0</v>
      </c>
      <c r="AC849" s="1" t="str">
        <f aca="false">IF($Y849="","",IF(AND($AA849&gt;=$R849,$AA849&lt;=$S849),"Pass","Fail"))</f>
        <v/>
      </c>
      <c r="AD849" s="1" t="str">
        <f aca="false">IF($Y849="","",IF($AA849&gt;$R849,"Pass","Fail"))</f>
        <v/>
      </c>
      <c r="AE849" s="1" t="str">
        <f aca="false">IF($Y849="","",IF($AA849&gt;=$R849,"Pass","Fail"))</f>
        <v/>
      </c>
      <c r="AF849" s="1" t="str">
        <f aca="false">IF($Y849="","",IF($AA849&lt;=$S849,"Pass","Fail"))</f>
        <v/>
      </c>
      <c r="AG849" s="1" t="str">
        <f aca="false">IF($Y849="","",IF($AA849&lt;$S849,"Pass","Fail"))</f>
        <v/>
      </c>
      <c r="AH849" s="23" t="str">
        <f aca="true">INDIRECT(CHOOSE(MATCH($T849,{"±","&gt;","≥","≤","&lt;"},0), "AC", "AD", "AE", "AF", "AG") &amp; ROW())</f>
        <v/>
      </c>
      <c r="AI849" s="56" t="str">
        <f aca="false">IF($X849="Not Significant","No Further Action Required",
IF($AH849="","",
IF(AND($AH849="Pass",$L849="0 - Passed "),"Analysis performed; no further action required.",
IF(AND($AH849="Fail",$L849="1 - Failed "),"Analysis performed; no further action required.",
IF(AND($AH849="Pass",$L849="2 - Limited In Use "),"Analysis performed; no further action required.",
IF(AND($AH849="Fail",$L849="3 - Adjusted "),"Analysis performed; no further action required.",
"Unit fails analysis; TSM determination required."))))))</f>
        <v/>
      </c>
      <c r="AJ849" s="58"/>
    </row>
    <row r="850" customFormat="false" ht="15" hidden="false" customHeight="false" outlineLevel="0" collapsed="false">
      <c r="A850" s="56"/>
      <c r="E850" s="57" t="str">
        <f aca="false">IF(AND($F850="",$G850=""),"",IF($G850="",$F850,HYPERLINK($G850,$F850)))</f>
        <v/>
      </c>
      <c r="H850" s="1" t="str">
        <f aca="false">IF($I850="","None Attached",IF(LEFT($I850,5)="https",HYPERLINK($I850,"Datasheet"),HYPERLINK(_xlfn.CONCAT("https://",$I850),"Datasheet")))</f>
        <v>None Attached</v>
      </c>
      <c r="M850" s="56"/>
      <c r="P850" s="58"/>
      <c r="Q850" s="1" t="n">
        <f aca="false">$M850-$N850</f>
        <v>0</v>
      </c>
      <c r="R850" s="56"/>
      <c r="T850" s="59" t="s">
        <v>15</v>
      </c>
      <c r="U850" s="1" t="n">
        <f aca="false">$S850-$R850</f>
        <v>0</v>
      </c>
      <c r="V850" s="1" t="n">
        <f aca="false">IF($T850="±",$Q850*2,$Q850)</f>
        <v>0</v>
      </c>
      <c r="W850" s="60" t="str">
        <f aca="false">IFERROR($U850/ABS($V850),"N/A")</f>
        <v>N/A</v>
      </c>
      <c r="X850" s="61" t="str">
        <f aca="false">IF(OR($W850="N/A",$R850="",$S850=""),"N/A",IF($W850&gt;=4,"Not Significant",IF($W850&gt;=2,"Semi-Significant","Significant")))</f>
        <v>N/A</v>
      </c>
      <c r="Z850" s="1" t="str">
        <f aca="false">IF($D850="Z540.1 w/data",0,"")</f>
        <v/>
      </c>
      <c r="AA850" s="1" t="e">
        <f aca="false">$Y850+$Q850+$Z850</f>
        <v>#VALUE!</v>
      </c>
      <c r="AB850" s="1" t="n">
        <f aca="false">$N850+$Q850</f>
        <v>0</v>
      </c>
      <c r="AC850" s="1" t="str">
        <f aca="false">IF($Y850="","",IF(AND($AA850&gt;=$R850,$AA850&lt;=$S850),"Pass","Fail"))</f>
        <v/>
      </c>
      <c r="AD850" s="1" t="str">
        <f aca="false">IF($Y850="","",IF($AA850&gt;$R850,"Pass","Fail"))</f>
        <v/>
      </c>
      <c r="AE850" s="1" t="str">
        <f aca="false">IF($Y850="","",IF($AA850&gt;=$R850,"Pass","Fail"))</f>
        <v/>
      </c>
      <c r="AF850" s="1" t="str">
        <f aca="false">IF($Y850="","",IF($AA850&lt;=$S850,"Pass","Fail"))</f>
        <v/>
      </c>
      <c r="AG850" s="1" t="str">
        <f aca="false">IF($Y850="","",IF($AA850&lt;$S850,"Pass","Fail"))</f>
        <v/>
      </c>
      <c r="AH850" s="23" t="str">
        <f aca="true">INDIRECT(CHOOSE(MATCH($T850,{"±","&gt;","≥","≤","&lt;"},0), "AC", "AD", "AE", "AF", "AG") &amp; ROW())</f>
        <v/>
      </c>
      <c r="AI850" s="56" t="str">
        <f aca="false">IF($X850="Not Significant","No Further Action Required",
IF($AH850="","",
IF(AND($AH850="Pass",$L850="0 - Passed "),"Analysis performed; no further action required.",
IF(AND($AH850="Fail",$L850="1 - Failed "),"Analysis performed; no further action required.",
IF(AND($AH850="Pass",$L850="2 - Limited In Use "),"Analysis performed; no further action required.",
IF(AND($AH850="Fail",$L850="3 - Adjusted "),"Analysis performed; no further action required.",
"Unit fails analysis; TSM determination required."))))))</f>
        <v/>
      </c>
      <c r="AJ850" s="58"/>
    </row>
    <row r="851" customFormat="false" ht="15" hidden="false" customHeight="false" outlineLevel="0" collapsed="false">
      <c r="A851" s="56"/>
      <c r="E851" s="57" t="str">
        <f aca="false">IF(AND($F851="",$G851=""),"",IF($G851="",$F851,HYPERLINK($G851,$F851)))</f>
        <v/>
      </c>
      <c r="H851" s="1" t="str">
        <f aca="false">IF($I851="","None Attached",IF(LEFT($I851,5)="https",HYPERLINK($I851,"Datasheet"),HYPERLINK(_xlfn.CONCAT("https://",$I851),"Datasheet")))</f>
        <v>None Attached</v>
      </c>
      <c r="M851" s="56"/>
      <c r="P851" s="58"/>
      <c r="Q851" s="1" t="n">
        <f aca="false">$M851-$N851</f>
        <v>0</v>
      </c>
      <c r="R851" s="56"/>
      <c r="T851" s="59" t="s">
        <v>15</v>
      </c>
      <c r="U851" s="1" t="n">
        <f aca="false">$S851-$R851</f>
        <v>0</v>
      </c>
      <c r="V851" s="1" t="n">
        <f aca="false">IF($T851="±",$Q851*2,$Q851)</f>
        <v>0</v>
      </c>
      <c r="W851" s="60" t="str">
        <f aca="false">IFERROR($U851/ABS($V851),"N/A")</f>
        <v>N/A</v>
      </c>
      <c r="X851" s="61" t="str">
        <f aca="false">IF(OR($W851="N/A",$R851="",$S851=""),"N/A",IF($W851&gt;=4,"Not Significant",IF($W851&gt;=2,"Semi-Significant","Significant")))</f>
        <v>N/A</v>
      </c>
      <c r="Z851" s="1" t="str">
        <f aca="false">IF($D851="Z540.1 w/data",0,"")</f>
        <v/>
      </c>
      <c r="AA851" s="1" t="e">
        <f aca="false">$Y851+$Q851+$Z851</f>
        <v>#VALUE!</v>
      </c>
      <c r="AB851" s="1" t="n">
        <f aca="false">$N851+$Q851</f>
        <v>0</v>
      </c>
      <c r="AC851" s="1" t="str">
        <f aca="false">IF($Y851="","",IF(AND($AA851&gt;=$R851,$AA851&lt;=$S851),"Pass","Fail"))</f>
        <v/>
      </c>
      <c r="AD851" s="1" t="str">
        <f aca="false">IF($Y851="","",IF($AA851&gt;$R851,"Pass","Fail"))</f>
        <v/>
      </c>
      <c r="AE851" s="1" t="str">
        <f aca="false">IF($Y851="","",IF($AA851&gt;=$R851,"Pass","Fail"))</f>
        <v/>
      </c>
      <c r="AF851" s="1" t="str">
        <f aca="false">IF($Y851="","",IF($AA851&lt;=$S851,"Pass","Fail"))</f>
        <v/>
      </c>
      <c r="AG851" s="1" t="str">
        <f aca="false">IF($Y851="","",IF($AA851&lt;$S851,"Pass","Fail"))</f>
        <v/>
      </c>
      <c r="AH851" s="23" t="str">
        <f aca="true">INDIRECT(CHOOSE(MATCH($T851,{"±","&gt;","≥","≤","&lt;"},0), "AC", "AD", "AE", "AF", "AG") &amp; ROW())</f>
        <v/>
      </c>
      <c r="AI851" s="56" t="str">
        <f aca="false">IF($X851="Not Significant","No Further Action Required",
IF($AH851="","",
IF(AND($AH851="Pass",$L851="0 - Passed "),"Analysis performed; no further action required.",
IF(AND($AH851="Fail",$L851="1 - Failed "),"Analysis performed; no further action required.",
IF(AND($AH851="Pass",$L851="2 - Limited In Use "),"Analysis performed; no further action required.",
IF(AND($AH851="Fail",$L851="3 - Adjusted "),"Analysis performed; no further action required.",
"Unit fails analysis; TSM determination required."))))))</f>
        <v/>
      </c>
      <c r="AJ851" s="58"/>
    </row>
    <row r="852" customFormat="false" ht="15" hidden="false" customHeight="false" outlineLevel="0" collapsed="false">
      <c r="A852" s="56"/>
      <c r="E852" s="57" t="str">
        <f aca="false">IF(AND($F852="",$G852=""),"",IF($G852="",$F852,HYPERLINK($G852,$F852)))</f>
        <v/>
      </c>
      <c r="H852" s="1" t="str">
        <f aca="false">IF($I852="","None Attached",IF(LEFT($I852,5)="https",HYPERLINK($I852,"Datasheet"),HYPERLINK(_xlfn.CONCAT("https://",$I852),"Datasheet")))</f>
        <v>None Attached</v>
      </c>
      <c r="M852" s="56"/>
      <c r="P852" s="58"/>
      <c r="Q852" s="1" t="n">
        <f aca="false">$M852-$N852</f>
        <v>0</v>
      </c>
      <c r="R852" s="56"/>
      <c r="T852" s="59" t="s">
        <v>15</v>
      </c>
      <c r="U852" s="1" t="n">
        <f aca="false">$S852-$R852</f>
        <v>0</v>
      </c>
      <c r="V852" s="1" t="n">
        <f aca="false">IF($T852="±",$Q852*2,$Q852)</f>
        <v>0</v>
      </c>
      <c r="W852" s="60" t="str">
        <f aca="false">IFERROR($U852/ABS($V852),"N/A")</f>
        <v>N/A</v>
      </c>
      <c r="X852" s="61" t="str">
        <f aca="false">IF(OR($W852="N/A",$R852="",$S852=""),"N/A",IF($W852&gt;=4,"Not Significant",IF($W852&gt;=2,"Semi-Significant","Significant")))</f>
        <v>N/A</v>
      </c>
      <c r="Z852" s="1" t="str">
        <f aca="false">IF($D852="Z540.1 w/data",0,"")</f>
        <v/>
      </c>
      <c r="AA852" s="1" t="e">
        <f aca="false">$Y852+$Q852+$Z852</f>
        <v>#VALUE!</v>
      </c>
      <c r="AB852" s="1" t="n">
        <f aca="false">$N852+$Q852</f>
        <v>0</v>
      </c>
      <c r="AC852" s="1" t="str">
        <f aca="false">IF($Y852="","",IF(AND($AA852&gt;=$R852,$AA852&lt;=$S852),"Pass","Fail"))</f>
        <v/>
      </c>
      <c r="AD852" s="1" t="str">
        <f aca="false">IF($Y852="","",IF($AA852&gt;$R852,"Pass","Fail"))</f>
        <v/>
      </c>
      <c r="AE852" s="1" t="str">
        <f aca="false">IF($Y852="","",IF($AA852&gt;=$R852,"Pass","Fail"))</f>
        <v/>
      </c>
      <c r="AF852" s="1" t="str">
        <f aca="false">IF($Y852="","",IF($AA852&lt;=$S852,"Pass","Fail"))</f>
        <v/>
      </c>
      <c r="AG852" s="1" t="str">
        <f aca="false">IF($Y852="","",IF($AA852&lt;$S852,"Pass","Fail"))</f>
        <v/>
      </c>
      <c r="AH852" s="23" t="str">
        <f aca="true">INDIRECT(CHOOSE(MATCH($T852,{"±","&gt;","≥","≤","&lt;"},0), "AC", "AD", "AE", "AF", "AG") &amp; ROW())</f>
        <v/>
      </c>
      <c r="AI852" s="56" t="str">
        <f aca="false">IF($X852="Not Significant","No Further Action Required",
IF($AH852="","",
IF(AND($AH852="Pass",$L852="0 - Passed "),"Analysis performed; no further action required.",
IF(AND($AH852="Fail",$L852="1 - Failed "),"Analysis performed; no further action required.",
IF(AND($AH852="Pass",$L852="2 - Limited In Use "),"Analysis performed; no further action required.",
IF(AND($AH852="Fail",$L852="3 - Adjusted "),"Analysis performed; no further action required.",
"Unit fails analysis; TSM determination required."))))))</f>
        <v/>
      </c>
      <c r="AJ852" s="58"/>
    </row>
    <row r="853" customFormat="false" ht="15" hidden="false" customHeight="false" outlineLevel="0" collapsed="false">
      <c r="A853" s="56"/>
      <c r="E853" s="57" t="str">
        <f aca="false">IF(AND($F853="",$G853=""),"",IF($G853="",$F853,HYPERLINK($G853,$F853)))</f>
        <v/>
      </c>
      <c r="H853" s="1" t="str">
        <f aca="false">IF($I853="","None Attached",IF(LEFT($I853,5)="https",HYPERLINK($I853,"Datasheet"),HYPERLINK(_xlfn.CONCAT("https://",$I853),"Datasheet")))</f>
        <v>None Attached</v>
      </c>
      <c r="M853" s="56"/>
      <c r="P853" s="58"/>
      <c r="Q853" s="1" t="n">
        <f aca="false">$M853-$N853</f>
        <v>0</v>
      </c>
      <c r="R853" s="56"/>
      <c r="T853" s="59" t="s">
        <v>15</v>
      </c>
      <c r="U853" s="1" t="n">
        <f aca="false">$S853-$R853</f>
        <v>0</v>
      </c>
      <c r="V853" s="1" t="n">
        <f aca="false">IF($T853="±",$Q853*2,$Q853)</f>
        <v>0</v>
      </c>
      <c r="W853" s="60" t="str">
        <f aca="false">IFERROR($U853/ABS($V853),"N/A")</f>
        <v>N/A</v>
      </c>
      <c r="X853" s="61" t="str">
        <f aca="false">IF(OR($W853="N/A",$R853="",$S853=""),"N/A",IF($W853&gt;=4,"Not Significant",IF($W853&gt;=2,"Semi-Significant","Significant")))</f>
        <v>N/A</v>
      </c>
      <c r="Z853" s="1" t="str">
        <f aca="false">IF($D853="Z540.1 w/data",0,"")</f>
        <v/>
      </c>
      <c r="AA853" s="1" t="e">
        <f aca="false">$Y853+$Q853+$Z853</f>
        <v>#VALUE!</v>
      </c>
      <c r="AB853" s="1" t="n">
        <f aca="false">$N853+$Q853</f>
        <v>0</v>
      </c>
      <c r="AC853" s="1" t="str">
        <f aca="false">IF($Y853="","",IF(AND($AA853&gt;=$R853,$AA853&lt;=$S853),"Pass","Fail"))</f>
        <v/>
      </c>
      <c r="AD853" s="1" t="str">
        <f aca="false">IF($Y853="","",IF($AA853&gt;$R853,"Pass","Fail"))</f>
        <v/>
      </c>
      <c r="AE853" s="1" t="str">
        <f aca="false">IF($Y853="","",IF($AA853&gt;=$R853,"Pass","Fail"))</f>
        <v/>
      </c>
      <c r="AF853" s="1" t="str">
        <f aca="false">IF($Y853="","",IF($AA853&lt;=$S853,"Pass","Fail"))</f>
        <v/>
      </c>
      <c r="AG853" s="1" t="str">
        <f aca="false">IF($Y853="","",IF($AA853&lt;$S853,"Pass","Fail"))</f>
        <v/>
      </c>
      <c r="AH853" s="23" t="str">
        <f aca="true">INDIRECT(CHOOSE(MATCH($T853,{"±","&gt;","≥","≤","&lt;"},0), "AC", "AD", "AE", "AF", "AG") &amp; ROW())</f>
        <v/>
      </c>
      <c r="AI853" s="56" t="str">
        <f aca="false">IF($X853="Not Significant","No Further Action Required",
IF($AH853="","",
IF(AND($AH853="Pass",$L853="0 - Passed "),"Analysis performed; no further action required.",
IF(AND($AH853="Fail",$L853="1 - Failed "),"Analysis performed; no further action required.",
IF(AND($AH853="Pass",$L853="2 - Limited In Use "),"Analysis performed; no further action required.",
IF(AND($AH853="Fail",$L853="3 - Adjusted "),"Analysis performed; no further action required.",
"Unit fails analysis; TSM determination required."))))))</f>
        <v/>
      </c>
      <c r="AJ853" s="58"/>
    </row>
    <row r="854" customFormat="false" ht="15" hidden="false" customHeight="false" outlineLevel="0" collapsed="false">
      <c r="A854" s="56"/>
      <c r="E854" s="57" t="str">
        <f aca="false">IF(AND($F854="",$G854=""),"",IF($G854="",$F854,HYPERLINK($G854,$F854)))</f>
        <v/>
      </c>
      <c r="H854" s="1" t="str">
        <f aca="false">IF($I854="","None Attached",IF(LEFT($I854,5)="https",HYPERLINK($I854,"Datasheet"),HYPERLINK(_xlfn.CONCAT("https://",$I854),"Datasheet")))</f>
        <v>None Attached</v>
      </c>
      <c r="M854" s="56"/>
      <c r="P854" s="58"/>
      <c r="Q854" s="1" t="n">
        <f aca="false">$M854-$N854</f>
        <v>0</v>
      </c>
      <c r="R854" s="56"/>
      <c r="T854" s="59" t="s">
        <v>15</v>
      </c>
      <c r="U854" s="1" t="n">
        <f aca="false">$S854-$R854</f>
        <v>0</v>
      </c>
      <c r="V854" s="1" t="n">
        <f aca="false">IF($T854="±",$Q854*2,$Q854)</f>
        <v>0</v>
      </c>
      <c r="W854" s="60" t="str">
        <f aca="false">IFERROR($U854/ABS($V854),"N/A")</f>
        <v>N/A</v>
      </c>
      <c r="X854" s="61" t="str">
        <f aca="false">IF(OR($W854="N/A",$R854="",$S854=""),"N/A",IF($W854&gt;=4,"Not Significant",IF($W854&gt;=2,"Semi-Significant","Significant")))</f>
        <v>N/A</v>
      </c>
      <c r="Z854" s="1" t="str">
        <f aca="false">IF($D854="Z540.1 w/data",0,"")</f>
        <v/>
      </c>
      <c r="AA854" s="1" t="e">
        <f aca="false">$Y854+$Q854+$Z854</f>
        <v>#VALUE!</v>
      </c>
      <c r="AB854" s="1" t="n">
        <f aca="false">$N854+$Q854</f>
        <v>0</v>
      </c>
      <c r="AC854" s="1" t="str">
        <f aca="false">IF($Y854="","",IF(AND($AA854&gt;=$R854,$AA854&lt;=$S854),"Pass","Fail"))</f>
        <v/>
      </c>
      <c r="AD854" s="1" t="str">
        <f aca="false">IF($Y854="","",IF($AA854&gt;$R854,"Pass","Fail"))</f>
        <v/>
      </c>
      <c r="AE854" s="1" t="str">
        <f aca="false">IF($Y854="","",IF($AA854&gt;=$R854,"Pass","Fail"))</f>
        <v/>
      </c>
      <c r="AF854" s="1" t="str">
        <f aca="false">IF($Y854="","",IF($AA854&lt;=$S854,"Pass","Fail"))</f>
        <v/>
      </c>
      <c r="AG854" s="1" t="str">
        <f aca="false">IF($Y854="","",IF($AA854&lt;$S854,"Pass","Fail"))</f>
        <v/>
      </c>
      <c r="AH854" s="23" t="str">
        <f aca="true">INDIRECT(CHOOSE(MATCH($T854,{"±","&gt;","≥","≤","&lt;"},0), "AC", "AD", "AE", "AF", "AG") &amp; ROW())</f>
        <v/>
      </c>
      <c r="AI854" s="56" t="str">
        <f aca="false">IF($X854="Not Significant","No Further Action Required",
IF($AH854="","",
IF(AND($AH854="Pass",$L854="0 - Passed "),"Analysis performed; no further action required.",
IF(AND($AH854="Fail",$L854="1 - Failed "),"Analysis performed; no further action required.",
IF(AND($AH854="Pass",$L854="2 - Limited In Use "),"Analysis performed; no further action required.",
IF(AND($AH854="Fail",$L854="3 - Adjusted "),"Analysis performed; no further action required.",
"Unit fails analysis; TSM determination required."))))))</f>
        <v/>
      </c>
      <c r="AJ854" s="58"/>
    </row>
    <row r="855" customFormat="false" ht="15" hidden="false" customHeight="false" outlineLevel="0" collapsed="false">
      <c r="A855" s="56"/>
      <c r="E855" s="57" t="str">
        <f aca="false">IF(AND($F855="",$G855=""),"",IF($G855="",$F855,HYPERLINK($G855,$F855)))</f>
        <v/>
      </c>
      <c r="H855" s="1" t="str">
        <f aca="false">IF($I855="","None Attached",IF(LEFT($I855,5)="https",HYPERLINK($I855,"Datasheet"),HYPERLINK(_xlfn.CONCAT("https://",$I855),"Datasheet")))</f>
        <v>None Attached</v>
      </c>
      <c r="M855" s="56"/>
      <c r="P855" s="58"/>
      <c r="Q855" s="1" t="n">
        <f aca="false">$M855-$N855</f>
        <v>0</v>
      </c>
      <c r="R855" s="56"/>
      <c r="T855" s="59" t="s">
        <v>15</v>
      </c>
      <c r="U855" s="1" t="n">
        <f aca="false">$S855-$R855</f>
        <v>0</v>
      </c>
      <c r="V855" s="1" t="n">
        <f aca="false">IF($T855="±",$Q855*2,$Q855)</f>
        <v>0</v>
      </c>
      <c r="W855" s="60" t="str">
        <f aca="false">IFERROR($U855/ABS($V855),"N/A")</f>
        <v>N/A</v>
      </c>
      <c r="X855" s="61" t="str">
        <f aca="false">IF(OR($W855="N/A",$R855="",$S855=""),"N/A",IF($W855&gt;=4,"Not Significant",IF($W855&gt;=2,"Semi-Significant","Significant")))</f>
        <v>N/A</v>
      </c>
      <c r="Z855" s="1" t="str">
        <f aca="false">IF($D855="Z540.1 w/data",0,"")</f>
        <v/>
      </c>
      <c r="AA855" s="1" t="e">
        <f aca="false">$Y855+$Q855+$Z855</f>
        <v>#VALUE!</v>
      </c>
      <c r="AB855" s="1" t="n">
        <f aca="false">$N855+$Q855</f>
        <v>0</v>
      </c>
      <c r="AC855" s="1" t="str">
        <f aca="false">IF($Y855="","",IF(AND($AA855&gt;=$R855,$AA855&lt;=$S855),"Pass","Fail"))</f>
        <v/>
      </c>
      <c r="AD855" s="1" t="str">
        <f aca="false">IF($Y855="","",IF($AA855&gt;$R855,"Pass","Fail"))</f>
        <v/>
      </c>
      <c r="AE855" s="1" t="str">
        <f aca="false">IF($Y855="","",IF($AA855&gt;=$R855,"Pass","Fail"))</f>
        <v/>
      </c>
      <c r="AF855" s="1" t="str">
        <f aca="false">IF($Y855="","",IF($AA855&lt;=$S855,"Pass","Fail"))</f>
        <v/>
      </c>
      <c r="AG855" s="1" t="str">
        <f aca="false">IF($Y855="","",IF($AA855&lt;$S855,"Pass","Fail"))</f>
        <v/>
      </c>
      <c r="AH855" s="23" t="str">
        <f aca="true">INDIRECT(CHOOSE(MATCH($T855,{"±","&gt;","≥","≤","&lt;"},0), "AC", "AD", "AE", "AF", "AG") &amp; ROW())</f>
        <v/>
      </c>
      <c r="AI855" s="56" t="str">
        <f aca="false">IF($X855="Not Significant","No Further Action Required",
IF($AH855="","",
IF(AND($AH855="Pass",$L855="0 - Passed "),"Analysis performed; no further action required.",
IF(AND($AH855="Fail",$L855="1 - Failed "),"Analysis performed; no further action required.",
IF(AND($AH855="Pass",$L855="2 - Limited In Use "),"Analysis performed; no further action required.",
IF(AND($AH855="Fail",$L855="3 - Adjusted "),"Analysis performed; no further action required.",
"Unit fails analysis; TSM determination required."))))))</f>
        <v/>
      </c>
      <c r="AJ855" s="58"/>
    </row>
    <row r="856" customFormat="false" ht="15" hidden="false" customHeight="false" outlineLevel="0" collapsed="false">
      <c r="A856" s="56"/>
      <c r="E856" s="57" t="str">
        <f aca="false">IF(AND($F856="",$G856=""),"",IF($G856="",$F856,HYPERLINK($G856,$F856)))</f>
        <v/>
      </c>
      <c r="H856" s="1" t="str">
        <f aca="false">IF($I856="","None Attached",IF(LEFT($I856,5)="https",HYPERLINK($I856,"Datasheet"),HYPERLINK(_xlfn.CONCAT("https://",$I856),"Datasheet")))</f>
        <v>None Attached</v>
      </c>
      <c r="M856" s="56"/>
      <c r="P856" s="58"/>
      <c r="Q856" s="1" t="n">
        <f aca="false">$M856-$N856</f>
        <v>0</v>
      </c>
      <c r="R856" s="56"/>
      <c r="T856" s="59" t="s">
        <v>15</v>
      </c>
      <c r="U856" s="1" t="n">
        <f aca="false">$S856-$R856</f>
        <v>0</v>
      </c>
      <c r="V856" s="1" t="n">
        <f aca="false">IF($T856="±",$Q856*2,$Q856)</f>
        <v>0</v>
      </c>
      <c r="W856" s="60" t="str">
        <f aca="false">IFERROR($U856/ABS($V856),"N/A")</f>
        <v>N/A</v>
      </c>
      <c r="X856" s="61" t="str">
        <f aca="false">IF(OR($W856="N/A",$R856="",$S856=""),"N/A",IF($W856&gt;=4,"Not Significant",IF($W856&gt;=2,"Semi-Significant","Significant")))</f>
        <v>N/A</v>
      </c>
      <c r="Z856" s="1" t="str">
        <f aca="false">IF($D856="Z540.1 w/data",0,"")</f>
        <v/>
      </c>
      <c r="AA856" s="1" t="e">
        <f aca="false">$Y856+$Q856+$Z856</f>
        <v>#VALUE!</v>
      </c>
      <c r="AB856" s="1" t="n">
        <f aca="false">$N856+$Q856</f>
        <v>0</v>
      </c>
      <c r="AC856" s="1" t="str">
        <f aca="false">IF($Y856="","",IF(AND($AA856&gt;=$R856,$AA856&lt;=$S856),"Pass","Fail"))</f>
        <v/>
      </c>
      <c r="AD856" s="1" t="str">
        <f aca="false">IF($Y856="","",IF($AA856&gt;$R856,"Pass","Fail"))</f>
        <v/>
      </c>
      <c r="AE856" s="1" t="str">
        <f aca="false">IF($Y856="","",IF($AA856&gt;=$R856,"Pass","Fail"))</f>
        <v/>
      </c>
      <c r="AF856" s="1" t="str">
        <f aca="false">IF($Y856="","",IF($AA856&lt;=$S856,"Pass","Fail"))</f>
        <v/>
      </c>
      <c r="AG856" s="1" t="str">
        <f aca="false">IF($Y856="","",IF($AA856&lt;$S856,"Pass","Fail"))</f>
        <v/>
      </c>
      <c r="AH856" s="23" t="str">
        <f aca="true">INDIRECT(CHOOSE(MATCH($T856,{"±","&gt;","≥","≤","&lt;"},0), "AC", "AD", "AE", "AF", "AG") &amp; ROW())</f>
        <v/>
      </c>
      <c r="AI856" s="56" t="str">
        <f aca="false">IF($X856="Not Significant","No Further Action Required",
IF($AH856="","",
IF(AND($AH856="Pass",$L856="0 - Passed "),"Analysis performed; no further action required.",
IF(AND($AH856="Fail",$L856="1 - Failed "),"Analysis performed; no further action required.",
IF(AND($AH856="Pass",$L856="2 - Limited In Use "),"Analysis performed; no further action required.",
IF(AND($AH856="Fail",$L856="3 - Adjusted "),"Analysis performed; no further action required.",
"Unit fails analysis; TSM determination required."))))))</f>
        <v/>
      </c>
      <c r="AJ856" s="58"/>
    </row>
    <row r="857" customFormat="false" ht="15" hidden="false" customHeight="false" outlineLevel="0" collapsed="false">
      <c r="A857" s="56"/>
      <c r="E857" s="57" t="str">
        <f aca="false">IF(AND($F857="",$G857=""),"",IF($G857="",$F857,HYPERLINK($G857,$F857)))</f>
        <v/>
      </c>
      <c r="H857" s="1" t="str">
        <f aca="false">IF($I857="","None Attached",IF(LEFT($I857,5)="https",HYPERLINK($I857,"Datasheet"),HYPERLINK(_xlfn.CONCAT("https://",$I857),"Datasheet")))</f>
        <v>None Attached</v>
      </c>
      <c r="M857" s="56"/>
      <c r="P857" s="58"/>
      <c r="Q857" s="1" t="n">
        <f aca="false">$M857-$N857</f>
        <v>0</v>
      </c>
      <c r="R857" s="56"/>
      <c r="T857" s="59" t="s">
        <v>15</v>
      </c>
      <c r="U857" s="1" t="n">
        <f aca="false">$S857-$R857</f>
        <v>0</v>
      </c>
      <c r="V857" s="1" t="n">
        <f aca="false">IF($T857="±",$Q857*2,$Q857)</f>
        <v>0</v>
      </c>
      <c r="W857" s="60" t="str">
        <f aca="false">IFERROR($U857/ABS($V857),"N/A")</f>
        <v>N/A</v>
      </c>
      <c r="X857" s="61" t="str">
        <f aca="false">IF(OR($W857="N/A",$R857="",$S857=""),"N/A",IF($W857&gt;=4,"Not Significant",IF($W857&gt;=2,"Semi-Significant","Significant")))</f>
        <v>N/A</v>
      </c>
      <c r="Z857" s="1" t="str">
        <f aca="false">IF($D857="Z540.1 w/data",0,"")</f>
        <v/>
      </c>
      <c r="AA857" s="1" t="e">
        <f aca="false">$Y857+$Q857+$Z857</f>
        <v>#VALUE!</v>
      </c>
      <c r="AB857" s="1" t="n">
        <f aca="false">$N857+$Q857</f>
        <v>0</v>
      </c>
      <c r="AC857" s="1" t="str">
        <f aca="false">IF($Y857="","",IF(AND($AA857&gt;=$R857,$AA857&lt;=$S857),"Pass","Fail"))</f>
        <v/>
      </c>
      <c r="AD857" s="1" t="str">
        <f aca="false">IF($Y857="","",IF($AA857&gt;$R857,"Pass","Fail"))</f>
        <v/>
      </c>
      <c r="AE857" s="1" t="str">
        <f aca="false">IF($Y857="","",IF($AA857&gt;=$R857,"Pass","Fail"))</f>
        <v/>
      </c>
      <c r="AF857" s="1" t="str">
        <f aca="false">IF($Y857="","",IF($AA857&lt;=$S857,"Pass","Fail"))</f>
        <v/>
      </c>
      <c r="AG857" s="1" t="str">
        <f aca="false">IF($Y857="","",IF($AA857&lt;$S857,"Pass","Fail"))</f>
        <v/>
      </c>
      <c r="AH857" s="23" t="str">
        <f aca="true">INDIRECT(CHOOSE(MATCH($T857,{"±","&gt;","≥","≤","&lt;"},0), "AC", "AD", "AE", "AF", "AG") &amp; ROW())</f>
        <v/>
      </c>
      <c r="AI857" s="56" t="str">
        <f aca="false">IF($X857="Not Significant","No Further Action Required",
IF($AH857="","",
IF(AND($AH857="Pass",$L857="0 - Passed "),"Analysis performed; no further action required.",
IF(AND($AH857="Fail",$L857="1 - Failed "),"Analysis performed; no further action required.",
IF(AND($AH857="Pass",$L857="2 - Limited In Use "),"Analysis performed; no further action required.",
IF(AND($AH857="Fail",$L857="3 - Adjusted "),"Analysis performed; no further action required.",
"Unit fails analysis; TSM determination required."))))))</f>
        <v/>
      </c>
      <c r="AJ857" s="58"/>
    </row>
    <row r="858" customFormat="false" ht="15" hidden="false" customHeight="false" outlineLevel="0" collapsed="false">
      <c r="A858" s="56"/>
      <c r="E858" s="57" t="str">
        <f aca="false">IF(AND($F858="",$G858=""),"",IF($G858="",$F858,HYPERLINK($G858,$F858)))</f>
        <v/>
      </c>
      <c r="H858" s="1" t="str">
        <f aca="false">IF($I858="","None Attached",IF(LEFT($I858,5)="https",HYPERLINK($I858,"Datasheet"),HYPERLINK(_xlfn.CONCAT("https://",$I858),"Datasheet")))</f>
        <v>None Attached</v>
      </c>
      <c r="M858" s="56"/>
      <c r="P858" s="58"/>
      <c r="Q858" s="1" t="n">
        <f aca="false">$M858-$N858</f>
        <v>0</v>
      </c>
      <c r="R858" s="56"/>
      <c r="T858" s="59" t="s">
        <v>15</v>
      </c>
      <c r="U858" s="1" t="n">
        <f aca="false">$S858-$R858</f>
        <v>0</v>
      </c>
      <c r="V858" s="1" t="n">
        <f aca="false">IF($T858="±",$Q858*2,$Q858)</f>
        <v>0</v>
      </c>
      <c r="W858" s="60" t="str">
        <f aca="false">IFERROR($U858/ABS($V858),"N/A")</f>
        <v>N/A</v>
      </c>
      <c r="X858" s="61" t="str">
        <f aca="false">IF(OR($W858="N/A",$R858="",$S858=""),"N/A",IF($W858&gt;=4,"Not Significant",IF($W858&gt;=2,"Semi-Significant","Significant")))</f>
        <v>N/A</v>
      </c>
      <c r="Z858" s="1" t="str">
        <f aca="false">IF($D858="Z540.1 w/data",0,"")</f>
        <v/>
      </c>
      <c r="AA858" s="1" t="e">
        <f aca="false">$Y858+$Q858+$Z858</f>
        <v>#VALUE!</v>
      </c>
      <c r="AB858" s="1" t="n">
        <f aca="false">$N858+$Q858</f>
        <v>0</v>
      </c>
      <c r="AC858" s="1" t="str">
        <f aca="false">IF($Y858="","",IF(AND($AA858&gt;=$R858,$AA858&lt;=$S858),"Pass","Fail"))</f>
        <v/>
      </c>
      <c r="AD858" s="1" t="str">
        <f aca="false">IF($Y858="","",IF($AA858&gt;$R858,"Pass","Fail"))</f>
        <v/>
      </c>
      <c r="AE858" s="1" t="str">
        <f aca="false">IF($Y858="","",IF($AA858&gt;=$R858,"Pass","Fail"))</f>
        <v/>
      </c>
      <c r="AF858" s="1" t="str">
        <f aca="false">IF($Y858="","",IF($AA858&lt;=$S858,"Pass","Fail"))</f>
        <v/>
      </c>
      <c r="AG858" s="1" t="str">
        <f aca="false">IF($Y858="","",IF($AA858&lt;$S858,"Pass","Fail"))</f>
        <v/>
      </c>
      <c r="AH858" s="23" t="str">
        <f aca="true">INDIRECT(CHOOSE(MATCH($T858,{"±","&gt;","≥","≤","&lt;"},0), "AC", "AD", "AE", "AF", "AG") &amp; ROW())</f>
        <v/>
      </c>
      <c r="AI858" s="56" t="str">
        <f aca="false">IF($X858="Not Significant","No Further Action Required",
IF($AH858="","",
IF(AND($AH858="Pass",$L858="0 - Passed "),"Analysis performed; no further action required.",
IF(AND($AH858="Fail",$L858="1 - Failed "),"Analysis performed; no further action required.",
IF(AND($AH858="Pass",$L858="2 - Limited In Use "),"Analysis performed; no further action required.",
IF(AND($AH858="Fail",$L858="3 - Adjusted "),"Analysis performed; no further action required.",
"Unit fails analysis; TSM determination required."))))))</f>
        <v/>
      </c>
      <c r="AJ858" s="58"/>
    </row>
    <row r="859" customFormat="false" ht="15" hidden="false" customHeight="false" outlineLevel="0" collapsed="false">
      <c r="A859" s="56"/>
      <c r="E859" s="57" t="str">
        <f aca="false">IF(AND($F859="",$G859=""),"",IF($G859="",$F859,HYPERLINK($G859,$F859)))</f>
        <v/>
      </c>
      <c r="H859" s="1" t="str">
        <f aca="false">IF($I859="","None Attached",IF(LEFT($I859,5)="https",HYPERLINK($I859,"Datasheet"),HYPERLINK(_xlfn.CONCAT("https://",$I859),"Datasheet")))</f>
        <v>None Attached</v>
      </c>
      <c r="M859" s="56"/>
      <c r="P859" s="58"/>
      <c r="Q859" s="1" t="n">
        <f aca="false">$M859-$N859</f>
        <v>0</v>
      </c>
      <c r="R859" s="56"/>
      <c r="T859" s="59" t="s">
        <v>15</v>
      </c>
      <c r="U859" s="1" t="n">
        <f aca="false">$S859-$R859</f>
        <v>0</v>
      </c>
      <c r="V859" s="1" t="n">
        <f aca="false">IF($T859="±",$Q859*2,$Q859)</f>
        <v>0</v>
      </c>
      <c r="W859" s="60" t="str">
        <f aca="false">IFERROR($U859/ABS($V859),"N/A")</f>
        <v>N/A</v>
      </c>
      <c r="X859" s="61" t="str">
        <f aca="false">IF(OR($W859="N/A",$R859="",$S859=""),"N/A",IF($W859&gt;=4,"Not Significant",IF($W859&gt;=2,"Semi-Significant","Significant")))</f>
        <v>N/A</v>
      </c>
      <c r="Z859" s="1" t="str">
        <f aca="false">IF($D859="Z540.1 w/data",0,"")</f>
        <v/>
      </c>
      <c r="AA859" s="1" t="e">
        <f aca="false">$Y859+$Q859+$Z859</f>
        <v>#VALUE!</v>
      </c>
      <c r="AB859" s="1" t="n">
        <f aca="false">$N859+$Q859</f>
        <v>0</v>
      </c>
      <c r="AC859" s="1" t="str">
        <f aca="false">IF($Y859="","",IF(AND($AA859&gt;=$R859,$AA859&lt;=$S859),"Pass","Fail"))</f>
        <v/>
      </c>
      <c r="AD859" s="1" t="str">
        <f aca="false">IF($Y859="","",IF($AA859&gt;$R859,"Pass","Fail"))</f>
        <v/>
      </c>
      <c r="AE859" s="1" t="str">
        <f aca="false">IF($Y859="","",IF($AA859&gt;=$R859,"Pass","Fail"))</f>
        <v/>
      </c>
      <c r="AF859" s="1" t="str">
        <f aca="false">IF($Y859="","",IF($AA859&lt;=$S859,"Pass","Fail"))</f>
        <v/>
      </c>
      <c r="AG859" s="1" t="str">
        <f aca="false">IF($Y859="","",IF($AA859&lt;$S859,"Pass","Fail"))</f>
        <v/>
      </c>
      <c r="AH859" s="23" t="str">
        <f aca="true">INDIRECT(CHOOSE(MATCH($T859,{"±","&gt;","≥","≤","&lt;"},0), "AC", "AD", "AE", "AF", "AG") &amp; ROW())</f>
        <v/>
      </c>
      <c r="AI859" s="56" t="str">
        <f aca="false">IF($X859="Not Significant","No Further Action Required",
IF($AH859="","",
IF(AND($AH859="Pass",$L859="0 - Passed "),"Analysis performed; no further action required.",
IF(AND($AH859="Fail",$L859="1 - Failed "),"Analysis performed; no further action required.",
IF(AND($AH859="Pass",$L859="2 - Limited In Use "),"Analysis performed; no further action required.",
IF(AND($AH859="Fail",$L859="3 - Adjusted "),"Analysis performed; no further action required.",
"Unit fails analysis; TSM determination required."))))))</f>
        <v/>
      </c>
      <c r="AJ859" s="58"/>
    </row>
    <row r="860" customFormat="false" ht="15" hidden="false" customHeight="false" outlineLevel="0" collapsed="false">
      <c r="A860" s="56"/>
      <c r="E860" s="57" t="str">
        <f aca="false">IF(AND($F860="",$G860=""),"",IF($G860="",$F860,HYPERLINK($G860,$F860)))</f>
        <v/>
      </c>
      <c r="H860" s="1" t="str">
        <f aca="false">IF($I860="","None Attached",IF(LEFT($I860,5)="https",HYPERLINK($I860,"Datasheet"),HYPERLINK(_xlfn.CONCAT("https://",$I860),"Datasheet")))</f>
        <v>None Attached</v>
      </c>
      <c r="M860" s="56"/>
      <c r="P860" s="58"/>
      <c r="Q860" s="1" t="n">
        <f aca="false">$M860-$N860</f>
        <v>0</v>
      </c>
      <c r="R860" s="56"/>
      <c r="T860" s="59" t="s">
        <v>15</v>
      </c>
      <c r="U860" s="1" t="n">
        <f aca="false">$S860-$R860</f>
        <v>0</v>
      </c>
      <c r="V860" s="1" t="n">
        <f aca="false">IF($T860="±",$Q860*2,$Q860)</f>
        <v>0</v>
      </c>
      <c r="W860" s="60" t="str">
        <f aca="false">IFERROR($U860/ABS($V860),"N/A")</f>
        <v>N/A</v>
      </c>
      <c r="X860" s="61" t="str">
        <f aca="false">IF(OR($W860="N/A",$R860="",$S860=""),"N/A",IF($W860&gt;=4,"Not Significant",IF($W860&gt;=2,"Semi-Significant","Significant")))</f>
        <v>N/A</v>
      </c>
      <c r="Z860" s="1" t="str">
        <f aca="false">IF($D860="Z540.1 w/data",0,"")</f>
        <v/>
      </c>
      <c r="AA860" s="1" t="e">
        <f aca="false">$Y860+$Q860+$Z860</f>
        <v>#VALUE!</v>
      </c>
      <c r="AB860" s="1" t="n">
        <f aca="false">$N860+$Q860</f>
        <v>0</v>
      </c>
      <c r="AC860" s="1" t="str">
        <f aca="false">IF($Y860="","",IF(AND($AA860&gt;=$R860,$AA860&lt;=$S860),"Pass","Fail"))</f>
        <v/>
      </c>
      <c r="AD860" s="1" t="str">
        <f aca="false">IF($Y860="","",IF($AA860&gt;$R860,"Pass","Fail"))</f>
        <v/>
      </c>
      <c r="AE860" s="1" t="str">
        <f aca="false">IF($Y860="","",IF($AA860&gt;=$R860,"Pass","Fail"))</f>
        <v/>
      </c>
      <c r="AF860" s="1" t="str">
        <f aca="false">IF($Y860="","",IF($AA860&lt;=$S860,"Pass","Fail"))</f>
        <v/>
      </c>
      <c r="AG860" s="1" t="str">
        <f aca="false">IF($Y860="","",IF($AA860&lt;$S860,"Pass","Fail"))</f>
        <v/>
      </c>
      <c r="AH860" s="23" t="str">
        <f aca="true">INDIRECT(CHOOSE(MATCH($T860,{"±","&gt;","≥","≤","&lt;"},0), "AC", "AD", "AE", "AF", "AG") &amp; ROW())</f>
        <v/>
      </c>
      <c r="AI860" s="56" t="str">
        <f aca="false">IF($X860="Not Significant","No Further Action Required",
IF($AH860="","",
IF(AND($AH860="Pass",$L860="0 - Passed "),"Analysis performed; no further action required.",
IF(AND($AH860="Fail",$L860="1 - Failed "),"Analysis performed; no further action required.",
IF(AND($AH860="Pass",$L860="2 - Limited In Use "),"Analysis performed; no further action required.",
IF(AND($AH860="Fail",$L860="3 - Adjusted "),"Analysis performed; no further action required.",
"Unit fails analysis; TSM determination required."))))))</f>
        <v/>
      </c>
      <c r="AJ860" s="58"/>
    </row>
    <row r="861" customFormat="false" ht="15" hidden="false" customHeight="false" outlineLevel="0" collapsed="false">
      <c r="A861" s="56"/>
      <c r="E861" s="57" t="str">
        <f aca="false">IF(AND($F861="",$G861=""),"",IF($G861="",$F861,HYPERLINK($G861,$F861)))</f>
        <v/>
      </c>
      <c r="H861" s="1" t="str">
        <f aca="false">IF($I861="","None Attached",IF(LEFT($I861,5)="https",HYPERLINK($I861,"Datasheet"),HYPERLINK(_xlfn.CONCAT("https://",$I861),"Datasheet")))</f>
        <v>None Attached</v>
      </c>
      <c r="M861" s="56"/>
      <c r="P861" s="58"/>
      <c r="Q861" s="1" t="n">
        <f aca="false">$M861-$N861</f>
        <v>0</v>
      </c>
      <c r="R861" s="56"/>
      <c r="T861" s="59" t="s">
        <v>15</v>
      </c>
      <c r="U861" s="1" t="n">
        <f aca="false">$S861-$R861</f>
        <v>0</v>
      </c>
      <c r="V861" s="1" t="n">
        <f aca="false">IF($T861="±",$Q861*2,$Q861)</f>
        <v>0</v>
      </c>
      <c r="W861" s="60" t="str">
        <f aca="false">IFERROR($U861/ABS($V861),"N/A")</f>
        <v>N/A</v>
      </c>
      <c r="X861" s="61" t="str">
        <f aca="false">IF(OR($W861="N/A",$R861="",$S861=""),"N/A",IF($W861&gt;=4,"Not Significant",IF($W861&gt;=2,"Semi-Significant","Significant")))</f>
        <v>N/A</v>
      </c>
      <c r="Z861" s="1" t="str">
        <f aca="false">IF($D861="Z540.1 w/data",0,"")</f>
        <v/>
      </c>
      <c r="AA861" s="1" t="e">
        <f aca="false">$Y861+$Q861+$Z861</f>
        <v>#VALUE!</v>
      </c>
      <c r="AB861" s="1" t="n">
        <f aca="false">$N861+$Q861</f>
        <v>0</v>
      </c>
      <c r="AC861" s="1" t="str">
        <f aca="false">IF($Y861="","",IF(AND($AA861&gt;=$R861,$AA861&lt;=$S861),"Pass","Fail"))</f>
        <v/>
      </c>
      <c r="AD861" s="1" t="str">
        <f aca="false">IF($Y861="","",IF($AA861&gt;$R861,"Pass","Fail"))</f>
        <v/>
      </c>
      <c r="AE861" s="1" t="str">
        <f aca="false">IF($Y861="","",IF($AA861&gt;=$R861,"Pass","Fail"))</f>
        <v/>
      </c>
      <c r="AF861" s="1" t="str">
        <f aca="false">IF($Y861="","",IF($AA861&lt;=$S861,"Pass","Fail"))</f>
        <v/>
      </c>
      <c r="AG861" s="1" t="str">
        <f aca="false">IF($Y861="","",IF($AA861&lt;$S861,"Pass","Fail"))</f>
        <v/>
      </c>
      <c r="AH861" s="23" t="str">
        <f aca="true">INDIRECT(CHOOSE(MATCH($T861,{"±","&gt;","≥","≤","&lt;"},0), "AC", "AD", "AE", "AF", "AG") &amp; ROW())</f>
        <v/>
      </c>
      <c r="AI861" s="56" t="str">
        <f aca="false">IF($X861="Not Significant","No Further Action Required",
IF($AH861="","",
IF(AND($AH861="Pass",$L861="0 - Passed "),"Analysis performed; no further action required.",
IF(AND($AH861="Fail",$L861="1 - Failed "),"Analysis performed; no further action required.",
IF(AND($AH861="Pass",$L861="2 - Limited In Use "),"Analysis performed; no further action required.",
IF(AND($AH861="Fail",$L861="3 - Adjusted "),"Analysis performed; no further action required.",
"Unit fails analysis; TSM determination required."))))))</f>
        <v/>
      </c>
      <c r="AJ861" s="58"/>
    </row>
    <row r="862" customFormat="false" ht="15" hidden="false" customHeight="false" outlineLevel="0" collapsed="false">
      <c r="A862" s="56"/>
      <c r="E862" s="57" t="str">
        <f aca="false">IF(AND($F862="",$G862=""),"",IF($G862="",$F862,HYPERLINK($G862,$F862)))</f>
        <v/>
      </c>
      <c r="H862" s="1" t="str">
        <f aca="false">IF($I862="","None Attached",IF(LEFT($I862,5)="https",HYPERLINK($I862,"Datasheet"),HYPERLINK(_xlfn.CONCAT("https://",$I862),"Datasheet")))</f>
        <v>None Attached</v>
      </c>
      <c r="M862" s="56"/>
      <c r="P862" s="58"/>
      <c r="Q862" s="1" t="n">
        <f aca="false">$M862-$N862</f>
        <v>0</v>
      </c>
      <c r="R862" s="56"/>
      <c r="T862" s="59" t="s">
        <v>15</v>
      </c>
      <c r="U862" s="1" t="n">
        <f aca="false">$S862-$R862</f>
        <v>0</v>
      </c>
      <c r="V862" s="1" t="n">
        <f aca="false">IF($T862="±",$Q862*2,$Q862)</f>
        <v>0</v>
      </c>
      <c r="W862" s="60" t="str">
        <f aca="false">IFERROR($U862/ABS($V862),"N/A")</f>
        <v>N/A</v>
      </c>
      <c r="X862" s="61" t="str">
        <f aca="false">IF(OR($W862="N/A",$R862="",$S862=""),"N/A",IF($W862&gt;=4,"Not Significant",IF($W862&gt;=2,"Semi-Significant","Significant")))</f>
        <v>N/A</v>
      </c>
      <c r="Z862" s="1" t="str">
        <f aca="false">IF($D862="Z540.1 w/data",0,"")</f>
        <v/>
      </c>
      <c r="AA862" s="1" t="e">
        <f aca="false">$Y862+$Q862+$Z862</f>
        <v>#VALUE!</v>
      </c>
      <c r="AB862" s="1" t="n">
        <f aca="false">$N862+$Q862</f>
        <v>0</v>
      </c>
      <c r="AC862" s="1" t="str">
        <f aca="false">IF($Y862="","",IF(AND($AA862&gt;=$R862,$AA862&lt;=$S862),"Pass","Fail"))</f>
        <v/>
      </c>
      <c r="AD862" s="1" t="str">
        <f aca="false">IF($Y862="","",IF($AA862&gt;$R862,"Pass","Fail"))</f>
        <v/>
      </c>
      <c r="AE862" s="1" t="str">
        <f aca="false">IF($Y862="","",IF($AA862&gt;=$R862,"Pass","Fail"))</f>
        <v/>
      </c>
      <c r="AF862" s="1" t="str">
        <f aca="false">IF($Y862="","",IF($AA862&lt;=$S862,"Pass","Fail"))</f>
        <v/>
      </c>
      <c r="AG862" s="1" t="str">
        <f aca="false">IF($Y862="","",IF($AA862&lt;$S862,"Pass","Fail"))</f>
        <v/>
      </c>
      <c r="AH862" s="23" t="str">
        <f aca="true">INDIRECT(CHOOSE(MATCH($T862,{"±","&gt;","≥","≤","&lt;"},0), "AC", "AD", "AE", "AF", "AG") &amp; ROW())</f>
        <v/>
      </c>
      <c r="AI862" s="56" t="str">
        <f aca="false">IF($X862="Not Significant","No Further Action Required",
IF($AH862="","",
IF(AND($AH862="Pass",$L862="0 - Passed "),"Analysis performed; no further action required.",
IF(AND($AH862="Fail",$L862="1 - Failed "),"Analysis performed; no further action required.",
IF(AND($AH862="Pass",$L862="2 - Limited In Use "),"Analysis performed; no further action required.",
IF(AND($AH862="Fail",$L862="3 - Adjusted "),"Analysis performed; no further action required.",
"Unit fails analysis; TSM determination required."))))))</f>
        <v/>
      </c>
      <c r="AJ862" s="58"/>
    </row>
    <row r="863" customFormat="false" ht="15" hidden="false" customHeight="false" outlineLevel="0" collapsed="false">
      <c r="A863" s="56"/>
      <c r="E863" s="57" t="str">
        <f aca="false">IF(AND($F863="",$G863=""),"",IF($G863="",$F863,HYPERLINK($G863,$F863)))</f>
        <v/>
      </c>
      <c r="H863" s="1" t="str">
        <f aca="false">IF($I863="","None Attached",IF(LEFT($I863,5)="https",HYPERLINK($I863,"Datasheet"),HYPERLINK(_xlfn.CONCAT("https://",$I863),"Datasheet")))</f>
        <v>None Attached</v>
      </c>
      <c r="M863" s="56"/>
      <c r="P863" s="58"/>
      <c r="Q863" s="1" t="n">
        <f aca="false">$M863-$N863</f>
        <v>0</v>
      </c>
      <c r="R863" s="56"/>
      <c r="T863" s="59" t="s">
        <v>15</v>
      </c>
      <c r="U863" s="1" t="n">
        <f aca="false">$S863-$R863</f>
        <v>0</v>
      </c>
      <c r="V863" s="1" t="n">
        <f aca="false">IF($T863="±",$Q863*2,$Q863)</f>
        <v>0</v>
      </c>
      <c r="W863" s="60" t="str">
        <f aca="false">IFERROR($U863/ABS($V863),"N/A")</f>
        <v>N/A</v>
      </c>
      <c r="X863" s="61" t="str">
        <f aca="false">IF(OR($W863="N/A",$R863="",$S863=""),"N/A",IF($W863&gt;=4,"Not Significant",IF($W863&gt;=2,"Semi-Significant","Significant")))</f>
        <v>N/A</v>
      </c>
      <c r="Z863" s="1" t="str">
        <f aca="false">IF($D863="Z540.1 w/data",0,"")</f>
        <v/>
      </c>
      <c r="AA863" s="1" t="e">
        <f aca="false">$Y863+$Q863+$Z863</f>
        <v>#VALUE!</v>
      </c>
      <c r="AB863" s="1" t="n">
        <f aca="false">$N863+$Q863</f>
        <v>0</v>
      </c>
      <c r="AC863" s="1" t="str">
        <f aca="false">IF($Y863="","",IF(AND($AA863&gt;=$R863,$AA863&lt;=$S863),"Pass","Fail"))</f>
        <v/>
      </c>
      <c r="AD863" s="1" t="str">
        <f aca="false">IF($Y863="","",IF($AA863&gt;$R863,"Pass","Fail"))</f>
        <v/>
      </c>
      <c r="AE863" s="1" t="str">
        <f aca="false">IF($Y863="","",IF($AA863&gt;=$R863,"Pass","Fail"))</f>
        <v/>
      </c>
      <c r="AF863" s="1" t="str">
        <f aca="false">IF($Y863="","",IF($AA863&lt;=$S863,"Pass","Fail"))</f>
        <v/>
      </c>
      <c r="AG863" s="1" t="str">
        <f aca="false">IF($Y863="","",IF($AA863&lt;$S863,"Pass","Fail"))</f>
        <v/>
      </c>
      <c r="AH863" s="23" t="str">
        <f aca="true">INDIRECT(CHOOSE(MATCH($T863,{"±","&gt;","≥","≤","&lt;"},0), "AC", "AD", "AE", "AF", "AG") &amp; ROW())</f>
        <v/>
      </c>
      <c r="AI863" s="56" t="str">
        <f aca="false">IF($X863="Not Significant","No Further Action Required",
IF($AH863="","",
IF(AND($AH863="Pass",$L863="0 - Passed "),"Analysis performed; no further action required.",
IF(AND($AH863="Fail",$L863="1 - Failed "),"Analysis performed; no further action required.",
IF(AND($AH863="Pass",$L863="2 - Limited In Use "),"Analysis performed; no further action required.",
IF(AND($AH863="Fail",$L863="3 - Adjusted "),"Analysis performed; no further action required.",
"Unit fails analysis; TSM determination required."))))))</f>
        <v/>
      </c>
      <c r="AJ863" s="58"/>
    </row>
    <row r="864" customFormat="false" ht="15" hidden="false" customHeight="false" outlineLevel="0" collapsed="false">
      <c r="A864" s="56"/>
      <c r="E864" s="57" t="str">
        <f aca="false">IF(AND($F864="",$G864=""),"",IF($G864="",$F864,HYPERLINK($G864,$F864)))</f>
        <v/>
      </c>
      <c r="H864" s="1" t="str">
        <f aca="false">IF($I864="","None Attached",IF(LEFT($I864,5)="https",HYPERLINK($I864,"Datasheet"),HYPERLINK(_xlfn.CONCAT("https://",$I864),"Datasheet")))</f>
        <v>None Attached</v>
      </c>
      <c r="M864" s="56"/>
      <c r="P864" s="58"/>
      <c r="Q864" s="1" t="n">
        <f aca="false">$M864-$N864</f>
        <v>0</v>
      </c>
      <c r="R864" s="56"/>
      <c r="T864" s="59" t="s">
        <v>15</v>
      </c>
      <c r="U864" s="1" t="n">
        <f aca="false">$S864-$R864</f>
        <v>0</v>
      </c>
      <c r="V864" s="1" t="n">
        <f aca="false">IF($T864="±",$Q864*2,$Q864)</f>
        <v>0</v>
      </c>
      <c r="W864" s="60" t="str">
        <f aca="false">IFERROR($U864/ABS($V864),"N/A")</f>
        <v>N/A</v>
      </c>
      <c r="X864" s="61" t="str">
        <f aca="false">IF(OR($W864="N/A",$R864="",$S864=""),"N/A",IF($W864&gt;=4,"Not Significant",IF($W864&gt;=2,"Semi-Significant","Significant")))</f>
        <v>N/A</v>
      </c>
      <c r="Z864" s="1" t="str">
        <f aca="false">IF($D864="Z540.1 w/data",0,"")</f>
        <v/>
      </c>
      <c r="AA864" s="1" t="e">
        <f aca="false">$Y864+$Q864+$Z864</f>
        <v>#VALUE!</v>
      </c>
      <c r="AB864" s="1" t="n">
        <f aca="false">$N864+$Q864</f>
        <v>0</v>
      </c>
      <c r="AC864" s="1" t="str">
        <f aca="false">IF($Y864="","",IF(AND($AA864&gt;=$R864,$AA864&lt;=$S864),"Pass","Fail"))</f>
        <v/>
      </c>
      <c r="AD864" s="1" t="str">
        <f aca="false">IF($Y864="","",IF($AA864&gt;$R864,"Pass","Fail"))</f>
        <v/>
      </c>
      <c r="AE864" s="1" t="str">
        <f aca="false">IF($Y864="","",IF($AA864&gt;=$R864,"Pass","Fail"))</f>
        <v/>
      </c>
      <c r="AF864" s="1" t="str">
        <f aca="false">IF($Y864="","",IF($AA864&lt;=$S864,"Pass","Fail"))</f>
        <v/>
      </c>
      <c r="AG864" s="1" t="str">
        <f aca="false">IF($Y864="","",IF($AA864&lt;$S864,"Pass","Fail"))</f>
        <v/>
      </c>
      <c r="AH864" s="23" t="str">
        <f aca="true">INDIRECT(CHOOSE(MATCH($T864,{"±","&gt;","≥","≤","&lt;"},0), "AC", "AD", "AE", "AF", "AG") &amp; ROW())</f>
        <v/>
      </c>
      <c r="AI864" s="56" t="str">
        <f aca="false">IF($X864="Not Significant","No Further Action Required",
IF($AH864="","",
IF(AND($AH864="Pass",$L864="0 - Passed "),"Analysis performed; no further action required.",
IF(AND($AH864="Fail",$L864="1 - Failed "),"Analysis performed; no further action required.",
IF(AND($AH864="Pass",$L864="2 - Limited In Use "),"Analysis performed; no further action required.",
IF(AND($AH864="Fail",$L864="3 - Adjusted "),"Analysis performed; no further action required.",
"Unit fails analysis; TSM determination required."))))))</f>
        <v/>
      </c>
      <c r="AJ864" s="58"/>
    </row>
    <row r="865" customFormat="false" ht="15" hidden="false" customHeight="false" outlineLevel="0" collapsed="false">
      <c r="A865" s="56"/>
      <c r="E865" s="57" t="str">
        <f aca="false">IF(AND($F865="",$G865=""),"",IF($G865="",$F865,HYPERLINK($G865,$F865)))</f>
        <v/>
      </c>
      <c r="H865" s="1" t="str">
        <f aca="false">IF($I865="","None Attached",IF(LEFT($I865,5)="https",HYPERLINK($I865,"Datasheet"),HYPERLINK(_xlfn.CONCAT("https://",$I865),"Datasheet")))</f>
        <v>None Attached</v>
      </c>
      <c r="M865" s="56"/>
      <c r="P865" s="58"/>
      <c r="Q865" s="1" t="n">
        <f aca="false">$M865-$N865</f>
        <v>0</v>
      </c>
      <c r="R865" s="56"/>
      <c r="T865" s="59" t="s">
        <v>15</v>
      </c>
      <c r="U865" s="1" t="n">
        <f aca="false">$S865-$R865</f>
        <v>0</v>
      </c>
      <c r="V865" s="1" t="n">
        <f aca="false">IF($T865="±",$Q865*2,$Q865)</f>
        <v>0</v>
      </c>
      <c r="W865" s="60" t="str">
        <f aca="false">IFERROR($U865/ABS($V865),"N/A")</f>
        <v>N/A</v>
      </c>
      <c r="X865" s="61" t="str">
        <f aca="false">IF(OR($W865="N/A",$R865="",$S865=""),"N/A",IF($W865&gt;=4,"Not Significant",IF($W865&gt;=2,"Semi-Significant","Significant")))</f>
        <v>N/A</v>
      </c>
      <c r="Z865" s="1" t="str">
        <f aca="false">IF($D865="Z540.1 w/data",0,"")</f>
        <v/>
      </c>
      <c r="AA865" s="1" t="e">
        <f aca="false">$Y865+$Q865+$Z865</f>
        <v>#VALUE!</v>
      </c>
      <c r="AB865" s="1" t="n">
        <f aca="false">$N865+$Q865</f>
        <v>0</v>
      </c>
      <c r="AC865" s="1" t="str">
        <f aca="false">IF($Y865="","",IF(AND($AA865&gt;=$R865,$AA865&lt;=$S865),"Pass","Fail"))</f>
        <v/>
      </c>
      <c r="AD865" s="1" t="str">
        <f aca="false">IF($Y865="","",IF($AA865&gt;$R865,"Pass","Fail"))</f>
        <v/>
      </c>
      <c r="AE865" s="1" t="str">
        <f aca="false">IF($Y865="","",IF($AA865&gt;=$R865,"Pass","Fail"))</f>
        <v/>
      </c>
      <c r="AF865" s="1" t="str">
        <f aca="false">IF($Y865="","",IF($AA865&lt;=$S865,"Pass","Fail"))</f>
        <v/>
      </c>
      <c r="AG865" s="1" t="str">
        <f aca="false">IF($Y865="","",IF($AA865&lt;$S865,"Pass","Fail"))</f>
        <v/>
      </c>
      <c r="AH865" s="23" t="str">
        <f aca="true">INDIRECT(CHOOSE(MATCH($T865,{"±","&gt;","≥","≤","&lt;"},0), "AC", "AD", "AE", "AF", "AG") &amp; ROW())</f>
        <v/>
      </c>
      <c r="AI865" s="56" t="str">
        <f aca="false">IF($X865="Not Significant","No Further Action Required",
IF($AH865="","",
IF(AND($AH865="Pass",$L865="0 - Passed "),"Analysis performed; no further action required.",
IF(AND($AH865="Fail",$L865="1 - Failed "),"Analysis performed; no further action required.",
IF(AND($AH865="Pass",$L865="2 - Limited In Use "),"Analysis performed; no further action required.",
IF(AND($AH865="Fail",$L865="3 - Adjusted "),"Analysis performed; no further action required.",
"Unit fails analysis; TSM determination required."))))))</f>
        <v/>
      </c>
      <c r="AJ865" s="58"/>
    </row>
    <row r="866" customFormat="false" ht="15" hidden="false" customHeight="false" outlineLevel="0" collapsed="false">
      <c r="A866" s="56"/>
      <c r="E866" s="57" t="str">
        <f aca="false">IF(AND($F866="",$G866=""),"",IF($G866="",$F866,HYPERLINK($G866,$F866)))</f>
        <v/>
      </c>
      <c r="H866" s="1" t="str">
        <f aca="false">IF($I866="","None Attached",IF(LEFT($I866,5)="https",HYPERLINK($I866,"Datasheet"),HYPERLINK(_xlfn.CONCAT("https://",$I866),"Datasheet")))</f>
        <v>None Attached</v>
      </c>
      <c r="M866" s="56"/>
      <c r="P866" s="58"/>
      <c r="Q866" s="1" t="n">
        <f aca="false">$M866-$N866</f>
        <v>0</v>
      </c>
      <c r="R866" s="56"/>
      <c r="T866" s="59" t="s">
        <v>15</v>
      </c>
      <c r="U866" s="1" t="n">
        <f aca="false">$S866-$R866</f>
        <v>0</v>
      </c>
      <c r="V866" s="1" t="n">
        <f aca="false">IF($T866="±",$Q866*2,$Q866)</f>
        <v>0</v>
      </c>
      <c r="W866" s="60" t="str">
        <f aca="false">IFERROR($U866/ABS($V866),"N/A")</f>
        <v>N/A</v>
      </c>
      <c r="X866" s="61" t="str">
        <f aca="false">IF(OR($W866="N/A",$R866="",$S866=""),"N/A",IF($W866&gt;=4,"Not Significant",IF($W866&gt;=2,"Semi-Significant","Significant")))</f>
        <v>N/A</v>
      </c>
      <c r="Z866" s="1" t="str">
        <f aca="false">IF($D866="Z540.1 w/data",0,"")</f>
        <v/>
      </c>
      <c r="AA866" s="1" t="e">
        <f aca="false">$Y866+$Q866+$Z866</f>
        <v>#VALUE!</v>
      </c>
      <c r="AB866" s="1" t="n">
        <f aca="false">$N866+$Q866</f>
        <v>0</v>
      </c>
      <c r="AC866" s="1" t="str">
        <f aca="false">IF($Y866="","",IF(AND($AA866&gt;=$R866,$AA866&lt;=$S866),"Pass","Fail"))</f>
        <v/>
      </c>
      <c r="AD866" s="1" t="str">
        <f aca="false">IF($Y866="","",IF($AA866&gt;$R866,"Pass","Fail"))</f>
        <v/>
      </c>
      <c r="AE866" s="1" t="str">
        <f aca="false">IF($Y866="","",IF($AA866&gt;=$R866,"Pass","Fail"))</f>
        <v/>
      </c>
      <c r="AF866" s="1" t="str">
        <f aca="false">IF($Y866="","",IF($AA866&lt;=$S866,"Pass","Fail"))</f>
        <v/>
      </c>
      <c r="AG866" s="1" t="str">
        <f aca="false">IF($Y866="","",IF($AA866&lt;$S866,"Pass","Fail"))</f>
        <v/>
      </c>
      <c r="AH866" s="23" t="str">
        <f aca="true">INDIRECT(CHOOSE(MATCH($T866,{"±","&gt;","≥","≤","&lt;"},0), "AC", "AD", "AE", "AF", "AG") &amp; ROW())</f>
        <v/>
      </c>
      <c r="AI866" s="56" t="str">
        <f aca="false">IF($X866="Not Significant","No Further Action Required",
IF($AH866="","",
IF(AND($AH866="Pass",$L866="0 - Passed "),"Analysis performed; no further action required.",
IF(AND($AH866="Fail",$L866="1 - Failed "),"Analysis performed; no further action required.",
IF(AND($AH866="Pass",$L866="2 - Limited In Use "),"Analysis performed; no further action required.",
IF(AND($AH866="Fail",$L866="3 - Adjusted "),"Analysis performed; no further action required.",
"Unit fails analysis; TSM determination required."))))))</f>
        <v/>
      </c>
      <c r="AJ866" s="58"/>
    </row>
    <row r="867" customFormat="false" ht="15" hidden="false" customHeight="false" outlineLevel="0" collapsed="false">
      <c r="A867" s="56"/>
      <c r="E867" s="57" t="str">
        <f aca="false">IF(AND($F867="",$G867=""),"",IF($G867="",$F867,HYPERLINK($G867,$F867)))</f>
        <v/>
      </c>
      <c r="H867" s="1" t="str">
        <f aca="false">IF($I867="","None Attached",IF(LEFT($I867,5)="https",HYPERLINK($I867,"Datasheet"),HYPERLINK(_xlfn.CONCAT("https://",$I867),"Datasheet")))</f>
        <v>None Attached</v>
      </c>
      <c r="M867" s="56"/>
      <c r="P867" s="58"/>
      <c r="Q867" s="1" t="n">
        <f aca="false">$M867-$N867</f>
        <v>0</v>
      </c>
      <c r="R867" s="56"/>
      <c r="T867" s="59" t="s">
        <v>15</v>
      </c>
      <c r="U867" s="1" t="n">
        <f aca="false">$S867-$R867</f>
        <v>0</v>
      </c>
      <c r="V867" s="1" t="n">
        <f aca="false">IF($T867="±",$Q867*2,$Q867)</f>
        <v>0</v>
      </c>
      <c r="W867" s="60" t="str">
        <f aca="false">IFERROR($U867/ABS($V867),"N/A")</f>
        <v>N/A</v>
      </c>
      <c r="X867" s="61" t="str">
        <f aca="false">IF(OR($W867="N/A",$R867="",$S867=""),"N/A",IF($W867&gt;=4,"Not Significant",IF($W867&gt;=2,"Semi-Significant","Significant")))</f>
        <v>N/A</v>
      </c>
      <c r="Z867" s="1" t="str">
        <f aca="false">IF($D867="Z540.1 w/data",0,"")</f>
        <v/>
      </c>
      <c r="AA867" s="1" t="e">
        <f aca="false">$Y867+$Q867+$Z867</f>
        <v>#VALUE!</v>
      </c>
      <c r="AB867" s="1" t="n">
        <f aca="false">$N867+$Q867</f>
        <v>0</v>
      </c>
      <c r="AC867" s="1" t="str">
        <f aca="false">IF($Y867="","",IF(AND($AA867&gt;=$R867,$AA867&lt;=$S867),"Pass","Fail"))</f>
        <v/>
      </c>
      <c r="AD867" s="1" t="str">
        <f aca="false">IF($Y867="","",IF($AA867&gt;$R867,"Pass","Fail"))</f>
        <v/>
      </c>
      <c r="AE867" s="1" t="str">
        <f aca="false">IF($Y867="","",IF($AA867&gt;=$R867,"Pass","Fail"))</f>
        <v/>
      </c>
      <c r="AF867" s="1" t="str">
        <f aca="false">IF($Y867="","",IF($AA867&lt;=$S867,"Pass","Fail"))</f>
        <v/>
      </c>
      <c r="AG867" s="1" t="str">
        <f aca="false">IF($Y867="","",IF($AA867&lt;$S867,"Pass","Fail"))</f>
        <v/>
      </c>
      <c r="AH867" s="23" t="str">
        <f aca="true">INDIRECT(CHOOSE(MATCH($T867,{"±","&gt;","≥","≤","&lt;"},0), "AC", "AD", "AE", "AF", "AG") &amp; ROW())</f>
        <v/>
      </c>
      <c r="AI867" s="56" t="str">
        <f aca="false">IF($X867="Not Significant","No Further Action Required",
IF($AH867="","",
IF(AND($AH867="Pass",$L867="0 - Passed "),"Analysis performed; no further action required.",
IF(AND($AH867="Fail",$L867="1 - Failed "),"Analysis performed; no further action required.",
IF(AND($AH867="Pass",$L867="2 - Limited In Use "),"Analysis performed; no further action required.",
IF(AND($AH867="Fail",$L867="3 - Adjusted "),"Analysis performed; no further action required.",
"Unit fails analysis; TSM determination required."))))))</f>
        <v/>
      </c>
      <c r="AJ867" s="58"/>
    </row>
    <row r="868" customFormat="false" ht="15" hidden="false" customHeight="false" outlineLevel="0" collapsed="false">
      <c r="A868" s="56"/>
      <c r="E868" s="57" t="str">
        <f aca="false">IF(AND($F868="",$G868=""),"",IF($G868="",$F868,HYPERLINK($G868,$F868)))</f>
        <v/>
      </c>
      <c r="H868" s="1" t="str">
        <f aca="false">IF($I868="","None Attached",IF(LEFT($I868,5)="https",HYPERLINK($I868,"Datasheet"),HYPERLINK(_xlfn.CONCAT("https://",$I868),"Datasheet")))</f>
        <v>None Attached</v>
      </c>
      <c r="M868" s="56"/>
      <c r="P868" s="58"/>
      <c r="Q868" s="1" t="n">
        <f aca="false">$M868-$N868</f>
        <v>0</v>
      </c>
      <c r="R868" s="56"/>
      <c r="T868" s="59" t="s">
        <v>15</v>
      </c>
      <c r="U868" s="1" t="n">
        <f aca="false">$S868-$R868</f>
        <v>0</v>
      </c>
      <c r="V868" s="1" t="n">
        <f aca="false">IF($T868="±",$Q868*2,$Q868)</f>
        <v>0</v>
      </c>
      <c r="W868" s="60" t="str">
        <f aca="false">IFERROR($U868/ABS($V868),"N/A")</f>
        <v>N/A</v>
      </c>
      <c r="X868" s="61" t="str">
        <f aca="false">IF(OR($W868="N/A",$R868="",$S868=""),"N/A",IF($W868&gt;=4,"Not Significant",IF($W868&gt;=2,"Semi-Significant","Significant")))</f>
        <v>N/A</v>
      </c>
      <c r="Z868" s="1" t="str">
        <f aca="false">IF($D868="Z540.1 w/data",0,"")</f>
        <v/>
      </c>
      <c r="AA868" s="1" t="e">
        <f aca="false">$Y868+$Q868+$Z868</f>
        <v>#VALUE!</v>
      </c>
      <c r="AB868" s="1" t="n">
        <f aca="false">$N868+$Q868</f>
        <v>0</v>
      </c>
      <c r="AC868" s="1" t="str">
        <f aca="false">IF($Y868="","",IF(AND($AA868&gt;=$R868,$AA868&lt;=$S868),"Pass","Fail"))</f>
        <v/>
      </c>
      <c r="AD868" s="1" t="str">
        <f aca="false">IF($Y868="","",IF($AA868&gt;$R868,"Pass","Fail"))</f>
        <v/>
      </c>
      <c r="AE868" s="1" t="str">
        <f aca="false">IF($Y868="","",IF($AA868&gt;=$R868,"Pass","Fail"))</f>
        <v/>
      </c>
      <c r="AF868" s="1" t="str">
        <f aca="false">IF($Y868="","",IF($AA868&lt;=$S868,"Pass","Fail"))</f>
        <v/>
      </c>
      <c r="AG868" s="1" t="str">
        <f aca="false">IF($Y868="","",IF($AA868&lt;$S868,"Pass","Fail"))</f>
        <v/>
      </c>
      <c r="AH868" s="23" t="str">
        <f aca="true">INDIRECT(CHOOSE(MATCH($T868,{"±","&gt;","≥","≤","&lt;"},0), "AC", "AD", "AE", "AF", "AG") &amp; ROW())</f>
        <v/>
      </c>
      <c r="AI868" s="56" t="str">
        <f aca="false">IF($X868="Not Significant","No Further Action Required",
IF($AH868="","",
IF(AND($AH868="Pass",$L868="0 - Passed "),"Analysis performed; no further action required.",
IF(AND($AH868="Fail",$L868="1 - Failed "),"Analysis performed; no further action required.",
IF(AND($AH868="Pass",$L868="2 - Limited In Use "),"Analysis performed; no further action required.",
IF(AND($AH868="Fail",$L868="3 - Adjusted "),"Analysis performed; no further action required.",
"Unit fails analysis; TSM determination required."))))))</f>
        <v/>
      </c>
      <c r="AJ868" s="58"/>
    </row>
    <row r="869" customFormat="false" ht="15" hidden="false" customHeight="false" outlineLevel="0" collapsed="false">
      <c r="A869" s="56"/>
      <c r="E869" s="57" t="str">
        <f aca="false">IF(AND($F869="",$G869=""),"",IF($G869="",$F869,HYPERLINK($G869,$F869)))</f>
        <v/>
      </c>
      <c r="H869" s="1" t="str">
        <f aca="false">IF($I869="","None Attached",IF(LEFT($I869,5)="https",HYPERLINK($I869,"Datasheet"),HYPERLINK(_xlfn.CONCAT("https://",$I869),"Datasheet")))</f>
        <v>None Attached</v>
      </c>
      <c r="M869" s="56"/>
      <c r="P869" s="58"/>
      <c r="Q869" s="1" t="n">
        <f aca="false">$M869-$N869</f>
        <v>0</v>
      </c>
      <c r="R869" s="56"/>
      <c r="T869" s="59" t="s">
        <v>15</v>
      </c>
      <c r="U869" s="1" t="n">
        <f aca="false">$S869-$R869</f>
        <v>0</v>
      </c>
      <c r="V869" s="1" t="n">
        <f aca="false">IF($T869="±",$Q869*2,$Q869)</f>
        <v>0</v>
      </c>
      <c r="W869" s="60" t="str">
        <f aca="false">IFERROR($U869/ABS($V869),"N/A")</f>
        <v>N/A</v>
      </c>
      <c r="X869" s="61" t="str">
        <f aca="false">IF(OR($W869="N/A",$R869="",$S869=""),"N/A",IF($W869&gt;=4,"Not Significant",IF($W869&gt;=2,"Semi-Significant","Significant")))</f>
        <v>N/A</v>
      </c>
      <c r="Z869" s="1" t="str">
        <f aca="false">IF($D869="Z540.1 w/data",0,"")</f>
        <v/>
      </c>
      <c r="AA869" s="1" t="e">
        <f aca="false">$Y869+$Q869+$Z869</f>
        <v>#VALUE!</v>
      </c>
      <c r="AB869" s="1" t="n">
        <f aca="false">$N869+$Q869</f>
        <v>0</v>
      </c>
      <c r="AC869" s="1" t="str">
        <f aca="false">IF($Y869="","",IF(AND($AA869&gt;=$R869,$AA869&lt;=$S869),"Pass","Fail"))</f>
        <v/>
      </c>
      <c r="AD869" s="1" t="str">
        <f aca="false">IF($Y869="","",IF($AA869&gt;$R869,"Pass","Fail"))</f>
        <v/>
      </c>
      <c r="AE869" s="1" t="str">
        <f aca="false">IF($Y869="","",IF($AA869&gt;=$R869,"Pass","Fail"))</f>
        <v/>
      </c>
      <c r="AF869" s="1" t="str">
        <f aca="false">IF($Y869="","",IF($AA869&lt;=$S869,"Pass","Fail"))</f>
        <v/>
      </c>
      <c r="AG869" s="1" t="str">
        <f aca="false">IF($Y869="","",IF($AA869&lt;$S869,"Pass","Fail"))</f>
        <v/>
      </c>
      <c r="AH869" s="23" t="str">
        <f aca="true">INDIRECT(CHOOSE(MATCH($T869,{"±","&gt;","≥","≤","&lt;"},0), "AC", "AD", "AE", "AF", "AG") &amp; ROW())</f>
        <v/>
      </c>
      <c r="AI869" s="56" t="str">
        <f aca="false">IF($X869="Not Significant","No Further Action Required",
IF($AH869="","",
IF(AND($AH869="Pass",$L869="0 - Passed "),"Analysis performed; no further action required.",
IF(AND($AH869="Fail",$L869="1 - Failed "),"Analysis performed; no further action required.",
IF(AND($AH869="Pass",$L869="2 - Limited In Use "),"Analysis performed; no further action required.",
IF(AND($AH869="Fail",$L869="3 - Adjusted "),"Analysis performed; no further action required.",
"Unit fails analysis; TSM determination required."))))))</f>
        <v/>
      </c>
      <c r="AJ869" s="58"/>
    </row>
    <row r="870" customFormat="false" ht="15" hidden="false" customHeight="false" outlineLevel="0" collapsed="false">
      <c r="A870" s="56"/>
      <c r="E870" s="57" t="str">
        <f aca="false">IF(AND($F870="",$G870=""),"",IF($G870="",$F870,HYPERLINK($G870,$F870)))</f>
        <v/>
      </c>
      <c r="H870" s="1" t="str">
        <f aca="false">IF($I870="","None Attached",IF(LEFT($I870,5)="https",HYPERLINK($I870,"Datasheet"),HYPERLINK(_xlfn.CONCAT("https://",$I870),"Datasheet")))</f>
        <v>None Attached</v>
      </c>
      <c r="M870" s="56"/>
      <c r="P870" s="58"/>
      <c r="Q870" s="1" t="n">
        <f aca="false">$M870-$N870</f>
        <v>0</v>
      </c>
      <c r="R870" s="56"/>
      <c r="T870" s="59" t="s">
        <v>15</v>
      </c>
      <c r="U870" s="1" t="n">
        <f aca="false">$S870-$R870</f>
        <v>0</v>
      </c>
      <c r="V870" s="1" t="n">
        <f aca="false">IF($T870="±",$Q870*2,$Q870)</f>
        <v>0</v>
      </c>
      <c r="W870" s="60" t="str">
        <f aca="false">IFERROR($U870/ABS($V870),"N/A")</f>
        <v>N/A</v>
      </c>
      <c r="X870" s="61" t="str">
        <f aca="false">IF(OR($W870="N/A",$R870="",$S870=""),"N/A",IF($W870&gt;=4,"Not Significant",IF($W870&gt;=2,"Semi-Significant","Significant")))</f>
        <v>N/A</v>
      </c>
      <c r="Z870" s="1" t="str">
        <f aca="false">IF($D870="Z540.1 w/data",0,"")</f>
        <v/>
      </c>
      <c r="AA870" s="1" t="e">
        <f aca="false">$Y870+$Q870+$Z870</f>
        <v>#VALUE!</v>
      </c>
      <c r="AB870" s="1" t="n">
        <f aca="false">$N870+$Q870</f>
        <v>0</v>
      </c>
      <c r="AC870" s="1" t="str">
        <f aca="false">IF($Y870="","",IF(AND($AA870&gt;=$R870,$AA870&lt;=$S870),"Pass","Fail"))</f>
        <v/>
      </c>
      <c r="AD870" s="1" t="str">
        <f aca="false">IF($Y870="","",IF($AA870&gt;$R870,"Pass","Fail"))</f>
        <v/>
      </c>
      <c r="AE870" s="1" t="str">
        <f aca="false">IF($Y870="","",IF($AA870&gt;=$R870,"Pass","Fail"))</f>
        <v/>
      </c>
      <c r="AF870" s="1" t="str">
        <f aca="false">IF($Y870="","",IF($AA870&lt;=$S870,"Pass","Fail"))</f>
        <v/>
      </c>
      <c r="AG870" s="1" t="str">
        <f aca="false">IF($Y870="","",IF($AA870&lt;$S870,"Pass","Fail"))</f>
        <v/>
      </c>
      <c r="AH870" s="23" t="str">
        <f aca="true">INDIRECT(CHOOSE(MATCH($T870,{"±","&gt;","≥","≤","&lt;"},0), "AC", "AD", "AE", "AF", "AG") &amp; ROW())</f>
        <v/>
      </c>
      <c r="AI870" s="56" t="str">
        <f aca="false">IF($X870="Not Significant","No Further Action Required",
IF($AH870="","",
IF(AND($AH870="Pass",$L870="0 - Passed "),"Analysis performed; no further action required.",
IF(AND($AH870="Fail",$L870="1 - Failed "),"Analysis performed; no further action required.",
IF(AND($AH870="Pass",$L870="2 - Limited In Use "),"Analysis performed; no further action required.",
IF(AND($AH870="Fail",$L870="3 - Adjusted "),"Analysis performed; no further action required.",
"Unit fails analysis; TSM determination required."))))))</f>
        <v/>
      </c>
      <c r="AJ870" s="58"/>
    </row>
    <row r="871" customFormat="false" ht="15" hidden="false" customHeight="false" outlineLevel="0" collapsed="false">
      <c r="A871" s="56"/>
      <c r="E871" s="57" t="str">
        <f aca="false">IF(AND($F871="",$G871=""),"",IF($G871="",$F871,HYPERLINK($G871,$F871)))</f>
        <v/>
      </c>
      <c r="H871" s="1" t="str">
        <f aca="false">IF($I871="","None Attached",IF(LEFT($I871,5)="https",HYPERLINK($I871,"Datasheet"),HYPERLINK(_xlfn.CONCAT("https://",$I871),"Datasheet")))</f>
        <v>None Attached</v>
      </c>
      <c r="M871" s="56"/>
      <c r="P871" s="58"/>
      <c r="Q871" s="1" t="n">
        <f aca="false">$M871-$N871</f>
        <v>0</v>
      </c>
      <c r="R871" s="56"/>
      <c r="T871" s="59" t="s">
        <v>15</v>
      </c>
      <c r="U871" s="1" t="n">
        <f aca="false">$S871-$R871</f>
        <v>0</v>
      </c>
      <c r="V871" s="1" t="n">
        <f aca="false">IF($T871="±",$Q871*2,$Q871)</f>
        <v>0</v>
      </c>
      <c r="W871" s="60" t="str">
        <f aca="false">IFERROR($U871/ABS($V871),"N/A")</f>
        <v>N/A</v>
      </c>
      <c r="X871" s="61" t="str">
        <f aca="false">IF(OR($W871="N/A",$R871="",$S871=""),"N/A",IF($W871&gt;=4,"Not Significant",IF($W871&gt;=2,"Semi-Significant","Significant")))</f>
        <v>N/A</v>
      </c>
      <c r="Z871" s="1" t="str">
        <f aca="false">IF($D871="Z540.1 w/data",0,"")</f>
        <v/>
      </c>
      <c r="AA871" s="1" t="e">
        <f aca="false">$Y871+$Q871+$Z871</f>
        <v>#VALUE!</v>
      </c>
      <c r="AB871" s="1" t="n">
        <f aca="false">$N871+$Q871</f>
        <v>0</v>
      </c>
      <c r="AC871" s="1" t="str">
        <f aca="false">IF($Y871="","",IF(AND($AA871&gt;=$R871,$AA871&lt;=$S871),"Pass","Fail"))</f>
        <v/>
      </c>
      <c r="AD871" s="1" t="str">
        <f aca="false">IF($Y871="","",IF($AA871&gt;$R871,"Pass","Fail"))</f>
        <v/>
      </c>
      <c r="AE871" s="1" t="str">
        <f aca="false">IF($Y871="","",IF($AA871&gt;=$R871,"Pass","Fail"))</f>
        <v/>
      </c>
      <c r="AF871" s="1" t="str">
        <f aca="false">IF($Y871="","",IF($AA871&lt;=$S871,"Pass","Fail"))</f>
        <v/>
      </c>
      <c r="AG871" s="1" t="str">
        <f aca="false">IF($Y871="","",IF($AA871&lt;$S871,"Pass","Fail"))</f>
        <v/>
      </c>
      <c r="AH871" s="23" t="str">
        <f aca="true">INDIRECT(CHOOSE(MATCH($T871,{"±","&gt;","≥","≤","&lt;"},0), "AC", "AD", "AE", "AF", "AG") &amp; ROW())</f>
        <v/>
      </c>
      <c r="AI871" s="56" t="str">
        <f aca="false">IF($X871="Not Significant","No Further Action Required",
IF($AH871="","",
IF(AND($AH871="Pass",$L871="0 - Passed "),"Analysis performed; no further action required.",
IF(AND($AH871="Fail",$L871="1 - Failed "),"Analysis performed; no further action required.",
IF(AND($AH871="Pass",$L871="2 - Limited In Use "),"Analysis performed; no further action required.",
IF(AND($AH871="Fail",$L871="3 - Adjusted "),"Analysis performed; no further action required.",
"Unit fails analysis; TSM determination required."))))))</f>
        <v/>
      </c>
      <c r="AJ871" s="58"/>
    </row>
    <row r="872" customFormat="false" ht="15" hidden="false" customHeight="false" outlineLevel="0" collapsed="false">
      <c r="A872" s="56"/>
      <c r="E872" s="57" t="str">
        <f aca="false">IF(AND($F872="",$G872=""),"",IF($G872="",$F872,HYPERLINK($G872,$F872)))</f>
        <v/>
      </c>
      <c r="H872" s="1" t="str">
        <f aca="false">IF($I872="","None Attached",IF(LEFT($I872,5)="https",HYPERLINK($I872,"Datasheet"),HYPERLINK(_xlfn.CONCAT("https://",$I872),"Datasheet")))</f>
        <v>None Attached</v>
      </c>
      <c r="M872" s="56"/>
      <c r="P872" s="58"/>
      <c r="Q872" s="1" t="n">
        <f aca="false">$M872-$N872</f>
        <v>0</v>
      </c>
      <c r="R872" s="56"/>
      <c r="T872" s="59" t="s">
        <v>15</v>
      </c>
      <c r="U872" s="1" t="n">
        <f aca="false">$S872-$R872</f>
        <v>0</v>
      </c>
      <c r="V872" s="1" t="n">
        <f aca="false">IF($T872="±",$Q872*2,$Q872)</f>
        <v>0</v>
      </c>
      <c r="W872" s="60" t="str">
        <f aca="false">IFERROR($U872/ABS($V872),"N/A")</f>
        <v>N/A</v>
      </c>
      <c r="X872" s="61" t="str">
        <f aca="false">IF(OR($W872="N/A",$R872="",$S872=""),"N/A",IF($W872&gt;=4,"Not Significant",IF($W872&gt;=2,"Semi-Significant","Significant")))</f>
        <v>N/A</v>
      </c>
      <c r="Z872" s="1" t="str">
        <f aca="false">IF($D872="Z540.1 w/data",0,"")</f>
        <v/>
      </c>
      <c r="AA872" s="1" t="e">
        <f aca="false">$Y872+$Q872+$Z872</f>
        <v>#VALUE!</v>
      </c>
      <c r="AB872" s="1" t="n">
        <f aca="false">$N872+$Q872</f>
        <v>0</v>
      </c>
      <c r="AC872" s="1" t="str">
        <f aca="false">IF($Y872="","",IF(AND($AA872&gt;=$R872,$AA872&lt;=$S872),"Pass","Fail"))</f>
        <v/>
      </c>
      <c r="AD872" s="1" t="str">
        <f aca="false">IF($Y872="","",IF($AA872&gt;$R872,"Pass","Fail"))</f>
        <v/>
      </c>
      <c r="AE872" s="1" t="str">
        <f aca="false">IF($Y872="","",IF($AA872&gt;=$R872,"Pass","Fail"))</f>
        <v/>
      </c>
      <c r="AF872" s="1" t="str">
        <f aca="false">IF($Y872="","",IF($AA872&lt;=$S872,"Pass","Fail"))</f>
        <v/>
      </c>
      <c r="AG872" s="1" t="str">
        <f aca="false">IF($Y872="","",IF($AA872&lt;$S872,"Pass","Fail"))</f>
        <v/>
      </c>
      <c r="AH872" s="23" t="str">
        <f aca="true">INDIRECT(CHOOSE(MATCH($T872,{"±","&gt;","≥","≤","&lt;"},0), "AC", "AD", "AE", "AF", "AG") &amp; ROW())</f>
        <v/>
      </c>
      <c r="AI872" s="56" t="str">
        <f aca="false">IF($X872="Not Significant","No Further Action Required",
IF($AH872="","",
IF(AND($AH872="Pass",$L872="0 - Passed "),"Analysis performed; no further action required.",
IF(AND($AH872="Fail",$L872="1 - Failed "),"Analysis performed; no further action required.",
IF(AND($AH872="Pass",$L872="2 - Limited In Use "),"Analysis performed; no further action required.",
IF(AND($AH872="Fail",$L872="3 - Adjusted "),"Analysis performed; no further action required.",
"Unit fails analysis; TSM determination required."))))))</f>
        <v/>
      </c>
      <c r="AJ872" s="58"/>
    </row>
    <row r="873" customFormat="false" ht="15" hidden="false" customHeight="false" outlineLevel="0" collapsed="false">
      <c r="A873" s="56"/>
      <c r="E873" s="57" t="str">
        <f aca="false">IF(AND($F873="",$G873=""),"",IF($G873="",$F873,HYPERLINK($G873,$F873)))</f>
        <v/>
      </c>
      <c r="H873" s="1" t="str">
        <f aca="false">IF($I873="","None Attached",IF(LEFT($I873,5)="https",HYPERLINK($I873,"Datasheet"),HYPERLINK(_xlfn.CONCAT("https://",$I873),"Datasheet")))</f>
        <v>None Attached</v>
      </c>
      <c r="M873" s="56"/>
      <c r="P873" s="58"/>
      <c r="Q873" s="1" t="n">
        <f aca="false">$M873-$N873</f>
        <v>0</v>
      </c>
      <c r="R873" s="56"/>
      <c r="T873" s="59" t="s">
        <v>15</v>
      </c>
      <c r="U873" s="1" t="n">
        <f aca="false">$S873-$R873</f>
        <v>0</v>
      </c>
      <c r="V873" s="1" t="n">
        <f aca="false">IF($T873="±",$Q873*2,$Q873)</f>
        <v>0</v>
      </c>
      <c r="W873" s="60" t="str">
        <f aca="false">IFERROR($U873/ABS($V873),"N/A")</f>
        <v>N/A</v>
      </c>
      <c r="X873" s="61" t="str">
        <f aca="false">IF(OR($W873="N/A",$R873="",$S873=""),"N/A",IF($W873&gt;=4,"Not Significant",IF($W873&gt;=2,"Semi-Significant","Significant")))</f>
        <v>N/A</v>
      </c>
      <c r="Z873" s="1" t="str">
        <f aca="false">IF($D873="Z540.1 w/data",0,"")</f>
        <v/>
      </c>
      <c r="AA873" s="1" t="e">
        <f aca="false">$Y873+$Q873+$Z873</f>
        <v>#VALUE!</v>
      </c>
      <c r="AB873" s="1" t="n">
        <f aca="false">$N873+$Q873</f>
        <v>0</v>
      </c>
      <c r="AC873" s="1" t="str">
        <f aca="false">IF($Y873="","",IF(AND($AA873&gt;=$R873,$AA873&lt;=$S873),"Pass","Fail"))</f>
        <v/>
      </c>
      <c r="AD873" s="1" t="str">
        <f aca="false">IF($Y873="","",IF($AA873&gt;$R873,"Pass","Fail"))</f>
        <v/>
      </c>
      <c r="AE873" s="1" t="str">
        <f aca="false">IF($Y873="","",IF($AA873&gt;=$R873,"Pass","Fail"))</f>
        <v/>
      </c>
      <c r="AF873" s="1" t="str">
        <f aca="false">IF($Y873="","",IF($AA873&lt;=$S873,"Pass","Fail"))</f>
        <v/>
      </c>
      <c r="AG873" s="1" t="str">
        <f aca="false">IF($Y873="","",IF($AA873&lt;$S873,"Pass","Fail"))</f>
        <v/>
      </c>
      <c r="AH873" s="23" t="str">
        <f aca="true">INDIRECT(CHOOSE(MATCH($T873,{"±","&gt;","≥","≤","&lt;"},0), "AC", "AD", "AE", "AF", "AG") &amp; ROW())</f>
        <v/>
      </c>
      <c r="AI873" s="56" t="str">
        <f aca="false">IF($X873="Not Significant","No Further Action Required",
IF($AH873="","",
IF(AND($AH873="Pass",$L873="0 - Passed "),"Analysis performed; no further action required.",
IF(AND($AH873="Fail",$L873="1 - Failed "),"Analysis performed; no further action required.",
IF(AND($AH873="Pass",$L873="2 - Limited In Use "),"Analysis performed; no further action required.",
IF(AND($AH873="Fail",$L873="3 - Adjusted "),"Analysis performed; no further action required.",
"Unit fails analysis; TSM determination required."))))))</f>
        <v/>
      </c>
      <c r="AJ873" s="58"/>
    </row>
    <row r="874" customFormat="false" ht="15" hidden="false" customHeight="false" outlineLevel="0" collapsed="false">
      <c r="A874" s="56"/>
      <c r="E874" s="57" t="str">
        <f aca="false">IF(AND($F874="",$G874=""),"",IF($G874="",$F874,HYPERLINK($G874,$F874)))</f>
        <v/>
      </c>
      <c r="H874" s="1" t="str">
        <f aca="false">IF($I874="","None Attached",IF(LEFT($I874,5)="https",HYPERLINK($I874,"Datasheet"),HYPERLINK(_xlfn.CONCAT("https://",$I874),"Datasheet")))</f>
        <v>None Attached</v>
      </c>
      <c r="M874" s="56"/>
      <c r="P874" s="58"/>
      <c r="Q874" s="1" t="n">
        <f aca="false">$M874-$N874</f>
        <v>0</v>
      </c>
      <c r="R874" s="56"/>
      <c r="T874" s="59" t="s">
        <v>15</v>
      </c>
      <c r="U874" s="1" t="n">
        <f aca="false">$S874-$R874</f>
        <v>0</v>
      </c>
      <c r="V874" s="1" t="n">
        <f aca="false">IF($T874="±",$Q874*2,$Q874)</f>
        <v>0</v>
      </c>
      <c r="W874" s="60" t="str">
        <f aca="false">IFERROR($U874/ABS($V874),"N/A")</f>
        <v>N/A</v>
      </c>
      <c r="X874" s="61" t="str">
        <f aca="false">IF(OR($W874="N/A",$R874="",$S874=""),"N/A",IF($W874&gt;=4,"Not Significant",IF($W874&gt;=2,"Semi-Significant","Significant")))</f>
        <v>N/A</v>
      </c>
      <c r="Z874" s="1" t="str">
        <f aca="false">IF($D874="Z540.1 w/data",0,"")</f>
        <v/>
      </c>
      <c r="AA874" s="1" t="e">
        <f aca="false">$Y874+$Q874+$Z874</f>
        <v>#VALUE!</v>
      </c>
      <c r="AB874" s="1" t="n">
        <f aca="false">$N874+$Q874</f>
        <v>0</v>
      </c>
      <c r="AC874" s="1" t="str">
        <f aca="false">IF($Y874="","",IF(AND($AA874&gt;=$R874,$AA874&lt;=$S874),"Pass","Fail"))</f>
        <v/>
      </c>
      <c r="AD874" s="1" t="str">
        <f aca="false">IF($Y874="","",IF($AA874&gt;$R874,"Pass","Fail"))</f>
        <v/>
      </c>
      <c r="AE874" s="1" t="str">
        <f aca="false">IF($Y874="","",IF($AA874&gt;=$R874,"Pass","Fail"))</f>
        <v/>
      </c>
      <c r="AF874" s="1" t="str">
        <f aca="false">IF($Y874="","",IF($AA874&lt;=$S874,"Pass","Fail"))</f>
        <v/>
      </c>
      <c r="AG874" s="1" t="str">
        <f aca="false">IF($Y874="","",IF($AA874&lt;$S874,"Pass","Fail"))</f>
        <v/>
      </c>
      <c r="AH874" s="23" t="str">
        <f aca="true">INDIRECT(CHOOSE(MATCH($T874,{"±","&gt;","≥","≤","&lt;"},0), "AC", "AD", "AE", "AF", "AG") &amp; ROW())</f>
        <v/>
      </c>
      <c r="AI874" s="56" t="str">
        <f aca="false">IF($X874="Not Significant","No Further Action Required",
IF($AH874="","",
IF(AND($AH874="Pass",$L874="0 - Passed "),"Analysis performed; no further action required.",
IF(AND($AH874="Fail",$L874="1 - Failed "),"Analysis performed; no further action required.",
IF(AND($AH874="Pass",$L874="2 - Limited In Use "),"Analysis performed; no further action required.",
IF(AND($AH874="Fail",$L874="3 - Adjusted "),"Analysis performed; no further action required.",
"Unit fails analysis; TSM determination required."))))))</f>
        <v/>
      </c>
      <c r="AJ874" s="58"/>
    </row>
    <row r="875" customFormat="false" ht="15" hidden="false" customHeight="false" outlineLevel="0" collapsed="false">
      <c r="A875" s="56"/>
      <c r="E875" s="57" t="str">
        <f aca="false">IF(AND($F875="",$G875=""),"",IF($G875="",$F875,HYPERLINK($G875,$F875)))</f>
        <v/>
      </c>
      <c r="H875" s="1" t="str">
        <f aca="false">IF($I875="","None Attached",IF(LEFT($I875,5)="https",HYPERLINK($I875,"Datasheet"),HYPERLINK(_xlfn.CONCAT("https://",$I875),"Datasheet")))</f>
        <v>None Attached</v>
      </c>
      <c r="M875" s="56"/>
      <c r="P875" s="58"/>
      <c r="Q875" s="1" t="n">
        <f aca="false">$M875-$N875</f>
        <v>0</v>
      </c>
      <c r="R875" s="56"/>
      <c r="T875" s="59" t="s">
        <v>15</v>
      </c>
      <c r="U875" s="1" t="n">
        <f aca="false">$S875-$R875</f>
        <v>0</v>
      </c>
      <c r="V875" s="1" t="n">
        <f aca="false">IF($T875="±",$Q875*2,$Q875)</f>
        <v>0</v>
      </c>
      <c r="W875" s="60" t="str">
        <f aca="false">IFERROR($U875/ABS($V875),"N/A")</f>
        <v>N/A</v>
      </c>
      <c r="X875" s="61" t="str">
        <f aca="false">IF(OR($W875="N/A",$R875="",$S875=""),"N/A",IF($W875&gt;=4,"Not Significant",IF($W875&gt;=2,"Semi-Significant","Significant")))</f>
        <v>N/A</v>
      </c>
      <c r="Z875" s="1" t="str">
        <f aca="false">IF($D875="Z540.1 w/data",0,"")</f>
        <v/>
      </c>
      <c r="AA875" s="1" t="e">
        <f aca="false">$Y875+$Q875+$Z875</f>
        <v>#VALUE!</v>
      </c>
      <c r="AB875" s="1" t="n">
        <f aca="false">$N875+$Q875</f>
        <v>0</v>
      </c>
      <c r="AC875" s="1" t="str">
        <f aca="false">IF($Y875="","",IF(AND($AA875&gt;=$R875,$AA875&lt;=$S875),"Pass","Fail"))</f>
        <v/>
      </c>
      <c r="AD875" s="1" t="str">
        <f aca="false">IF($Y875="","",IF($AA875&gt;$R875,"Pass","Fail"))</f>
        <v/>
      </c>
      <c r="AE875" s="1" t="str">
        <f aca="false">IF($Y875="","",IF($AA875&gt;=$R875,"Pass","Fail"))</f>
        <v/>
      </c>
      <c r="AF875" s="1" t="str">
        <f aca="false">IF($Y875="","",IF($AA875&lt;=$S875,"Pass","Fail"))</f>
        <v/>
      </c>
      <c r="AG875" s="1" t="str">
        <f aca="false">IF($Y875="","",IF($AA875&lt;$S875,"Pass","Fail"))</f>
        <v/>
      </c>
      <c r="AH875" s="23" t="str">
        <f aca="true">INDIRECT(CHOOSE(MATCH($T875,{"±","&gt;","≥","≤","&lt;"},0), "AC", "AD", "AE", "AF", "AG") &amp; ROW())</f>
        <v/>
      </c>
      <c r="AI875" s="56" t="str">
        <f aca="false">IF($X875="Not Significant","No Further Action Required",
IF($AH875="","",
IF(AND($AH875="Pass",$L875="0 - Passed "),"Analysis performed; no further action required.",
IF(AND($AH875="Fail",$L875="1 - Failed "),"Analysis performed; no further action required.",
IF(AND($AH875="Pass",$L875="2 - Limited In Use "),"Analysis performed; no further action required.",
IF(AND($AH875="Fail",$L875="3 - Adjusted "),"Analysis performed; no further action required.",
"Unit fails analysis; TSM determination required."))))))</f>
        <v/>
      </c>
      <c r="AJ875" s="58"/>
    </row>
    <row r="876" customFormat="false" ht="15" hidden="false" customHeight="false" outlineLevel="0" collapsed="false">
      <c r="A876" s="56"/>
      <c r="E876" s="57" t="str">
        <f aca="false">IF(AND($F876="",$G876=""),"",IF($G876="",$F876,HYPERLINK($G876,$F876)))</f>
        <v/>
      </c>
      <c r="H876" s="1" t="str">
        <f aca="false">IF($I876="","None Attached",IF(LEFT($I876,5)="https",HYPERLINK($I876,"Datasheet"),HYPERLINK(_xlfn.CONCAT("https://",$I876),"Datasheet")))</f>
        <v>None Attached</v>
      </c>
      <c r="M876" s="56"/>
      <c r="P876" s="58"/>
      <c r="Q876" s="1" t="n">
        <f aca="false">$M876-$N876</f>
        <v>0</v>
      </c>
      <c r="R876" s="56"/>
      <c r="T876" s="59" t="s">
        <v>15</v>
      </c>
      <c r="U876" s="1" t="n">
        <f aca="false">$S876-$R876</f>
        <v>0</v>
      </c>
      <c r="V876" s="1" t="n">
        <f aca="false">IF($T876="±",$Q876*2,$Q876)</f>
        <v>0</v>
      </c>
      <c r="W876" s="60" t="str">
        <f aca="false">IFERROR($U876/ABS($V876),"N/A")</f>
        <v>N/A</v>
      </c>
      <c r="X876" s="61" t="str">
        <f aca="false">IF(OR($W876="N/A",$R876="",$S876=""),"N/A",IF($W876&gt;=4,"Not Significant",IF($W876&gt;=2,"Semi-Significant","Significant")))</f>
        <v>N/A</v>
      </c>
      <c r="Z876" s="1" t="str">
        <f aca="false">IF($D876="Z540.1 w/data",0,"")</f>
        <v/>
      </c>
      <c r="AA876" s="1" t="e">
        <f aca="false">$Y876+$Q876+$Z876</f>
        <v>#VALUE!</v>
      </c>
      <c r="AB876" s="1" t="n">
        <f aca="false">$N876+$Q876</f>
        <v>0</v>
      </c>
      <c r="AC876" s="1" t="str">
        <f aca="false">IF($Y876="","",IF(AND($AA876&gt;=$R876,$AA876&lt;=$S876),"Pass","Fail"))</f>
        <v/>
      </c>
      <c r="AD876" s="1" t="str">
        <f aca="false">IF($Y876="","",IF($AA876&gt;$R876,"Pass","Fail"))</f>
        <v/>
      </c>
      <c r="AE876" s="1" t="str">
        <f aca="false">IF($Y876="","",IF($AA876&gt;=$R876,"Pass","Fail"))</f>
        <v/>
      </c>
      <c r="AF876" s="1" t="str">
        <f aca="false">IF($Y876="","",IF($AA876&lt;=$S876,"Pass","Fail"))</f>
        <v/>
      </c>
      <c r="AG876" s="1" t="str">
        <f aca="false">IF($Y876="","",IF($AA876&lt;$S876,"Pass","Fail"))</f>
        <v/>
      </c>
      <c r="AH876" s="23" t="str">
        <f aca="true">INDIRECT(CHOOSE(MATCH($T876,{"±","&gt;","≥","≤","&lt;"},0), "AC", "AD", "AE", "AF", "AG") &amp; ROW())</f>
        <v/>
      </c>
      <c r="AI876" s="56" t="str">
        <f aca="false">IF($X876="Not Significant","No Further Action Required",
IF($AH876="","",
IF(AND($AH876="Pass",$L876="0 - Passed "),"Analysis performed; no further action required.",
IF(AND($AH876="Fail",$L876="1 - Failed "),"Analysis performed; no further action required.",
IF(AND($AH876="Pass",$L876="2 - Limited In Use "),"Analysis performed; no further action required.",
IF(AND($AH876="Fail",$L876="3 - Adjusted "),"Analysis performed; no further action required.",
"Unit fails analysis; TSM determination required."))))))</f>
        <v/>
      </c>
      <c r="AJ876" s="58"/>
    </row>
    <row r="877" customFormat="false" ht="15" hidden="false" customHeight="false" outlineLevel="0" collapsed="false">
      <c r="A877" s="56"/>
      <c r="E877" s="57" t="str">
        <f aca="false">IF(AND($F877="",$G877=""),"",IF($G877="",$F877,HYPERLINK($G877,$F877)))</f>
        <v/>
      </c>
      <c r="H877" s="1" t="str">
        <f aca="false">IF($I877="","None Attached",IF(LEFT($I877,5)="https",HYPERLINK($I877,"Datasheet"),HYPERLINK(_xlfn.CONCAT("https://",$I877),"Datasheet")))</f>
        <v>None Attached</v>
      </c>
      <c r="M877" s="56"/>
      <c r="P877" s="58"/>
      <c r="Q877" s="1" t="n">
        <f aca="false">$M877-$N877</f>
        <v>0</v>
      </c>
      <c r="R877" s="56"/>
      <c r="T877" s="59" t="s">
        <v>15</v>
      </c>
      <c r="U877" s="1" t="n">
        <f aca="false">$S877-$R877</f>
        <v>0</v>
      </c>
      <c r="V877" s="1" t="n">
        <f aca="false">IF($T877="±",$Q877*2,$Q877)</f>
        <v>0</v>
      </c>
      <c r="W877" s="60" t="str">
        <f aca="false">IFERROR($U877/ABS($V877),"N/A")</f>
        <v>N/A</v>
      </c>
      <c r="X877" s="61" t="str">
        <f aca="false">IF(OR($W877="N/A",$R877="",$S877=""),"N/A",IF($W877&gt;=4,"Not Significant",IF($W877&gt;=2,"Semi-Significant","Significant")))</f>
        <v>N/A</v>
      </c>
      <c r="Z877" s="1" t="str">
        <f aca="false">IF($D877="Z540.1 w/data",0,"")</f>
        <v/>
      </c>
      <c r="AA877" s="1" t="e">
        <f aca="false">$Y877+$Q877+$Z877</f>
        <v>#VALUE!</v>
      </c>
      <c r="AB877" s="1" t="n">
        <f aca="false">$N877+$Q877</f>
        <v>0</v>
      </c>
      <c r="AC877" s="1" t="str">
        <f aca="false">IF($Y877="","",IF(AND($AA877&gt;=$R877,$AA877&lt;=$S877),"Pass","Fail"))</f>
        <v/>
      </c>
      <c r="AD877" s="1" t="str">
        <f aca="false">IF($Y877="","",IF($AA877&gt;$R877,"Pass","Fail"))</f>
        <v/>
      </c>
      <c r="AE877" s="1" t="str">
        <f aca="false">IF($Y877="","",IF($AA877&gt;=$R877,"Pass","Fail"))</f>
        <v/>
      </c>
      <c r="AF877" s="1" t="str">
        <f aca="false">IF($Y877="","",IF($AA877&lt;=$S877,"Pass","Fail"))</f>
        <v/>
      </c>
      <c r="AG877" s="1" t="str">
        <f aca="false">IF($Y877="","",IF($AA877&lt;$S877,"Pass","Fail"))</f>
        <v/>
      </c>
      <c r="AH877" s="23" t="str">
        <f aca="true">INDIRECT(CHOOSE(MATCH($T877,{"±","&gt;","≥","≤","&lt;"},0), "AC", "AD", "AE", "AF", "AG") &amp; ROW())</f>
        <v/>
      </c>
      <c r="AI877" s="56" t="str">
        <f aca="false">IF($X877="Not Significant","No Further Action Required",
IF($AH877="","",
IF(AND($AH877="Pass",$L877="0 - Passed "),"Analysis performed; no further action required.",
IF(AND($AH877="Fail",$L877="1 - Failed "),"Analysis performed; no further action required.",
IF(AND($AH877="Pass",$L877="2 - Limited In Use "),"Analysis performed; no further action required.",
IF(AND($AH877="Fail",$L877="3 - Adjusted "),"Analysis performed; no further action required.",
"Unit fails analysis; TSM determination required."))))))</f>
        <v/>
      </c>
      <c r="AJ877" s="58"/>
    </row>
    <row r="878" customFormat="false" ht="15" hidden="false" customHeight="false" outlineLevel="0" collapsed="false">
      <c r="A878" s="56"/>
      <c r="E878" s="57" t="str">
        <f aca="false">IF(AND($F878="",$G878=""),"",IF($G878="",$F878,HYPERLINK($G878,$F878)))</f>
        <v/>
      </c>
      <c r="H878" s="1" t="str">
        <f aca="false">IF($I878="","None Attached",IF(LEFT($I878,5)="https",HYPERLINK($I878,"Datasheet"),HYPERLINK(_xlfn.CONCAT("https://",$I878),"Datasheet")))</f>
        <v>None Attached</v>
      </c>
      <c r="M878" s="56"/>
      <c r="P878" s="58"/>
      <c r="Q878" s="1" t="n">
        <f aca="false">$M878-$N878</f>
        <v>0</v>
      </c>
      <c r="R878" s="56"/>
      <c r="T878" s="59" t="s">
        <v>15</v>
      </c>
      <c r="U878" s="1" t="n">
        <f aca="false">$S878-$R878</f>
        <v>0</v>
      </c>
      <c r="V878" s="1" t="n">
        <f aca="false">IF($T878="±",$Q878*2,$Q878)</f>
        <v>0</v>
      </c>
      <c r="W878" s="60" t="str">
        <f aca="false">IFERROR($U878/ABS($V878),"N/A")</f>
        <v>N/A</v>
      </c>
      <c r="X878" s="61" t="str">
        <f aca="false">IF(OR($W878="N/A",$R878="",$S878=""),"N/A",IF($W878&gt;=4,"Not Significant",IF($W878&gt;=2,"Semi-Significant","Significant")))</f>
        <v>N/A</v>
      </c>
      <c r="Z878" s="1" t="str">
        <f aca="false">IF($D878="Z540.1 w/data",0,"")</f>
        <v/>
      </c>
      <c r="AA878" s="1" t="e">
        <f aca="false">$Y878+$Q878+$Z878</f>
        <v>#VALUE!</v>
      </c>
      <c r="AB878" s="1" t="n">
        <f aca="false">$N878+$Q878</f>
        <v>0</v>
      </c>
      <c r="AC878" s="1" t="str">
        <f aca="false">IF($Y878="","",IF(AND($AA878&gt;=$R878,$AA878&lt;=$S878),"Pass","Fail"))</f>
        <v/>
      </c>
      <c r="AD878" s="1" t="str">
        <f aca="false">IF($Y878="","",IF($AA878&gt;$R878,"Pass","Fail"))</f>
        <v/>
      </c>
      <c r="AE878" s="1" t="str">
        <f aca="false">IF($Y878="","",IF($AA878&gt;=$R878,"Pass","Fail"))</f>
        <v/>
      </c>
      <c r="AF878" s="1" t="str">
        <f aca="false">IF($Y878="","",IF($AA878&lt;=$S878,"Pass","Fail"))</f>
        <v/>
      </c>
      <c r="AG878" s="1" t="str">
        <f aca="false">IF($Y878="","",IF($AA878&lt;$S878,"Pass","Fail"))</f>
        <v/>
      </c>
      <c r="AH878" s="23" t="str">
        <f aca="true">INDIRECT(CHOOSE(MATCH($T878,{"±","&gt;","≥","≤","&lt;"},0), "AC", "AD", "AE", "AF", "AG") &amp; ROW())</f>
        <v/>
      </c>
      <c r="AI878" s="56" t="str">
        <f aca="false">IF($X878="Not Significant","No Further Action Required",
IF($AH878="","",
IF(AND($AH878="Pass",$L878="0 - Passed "),"Analysis performed; no further action required.",
IF(AND($AH878="Fail",$L878="1 - Failed "),"Analysis performed; no further action required.",
IF(AND($AH878="Pass",$L878="2 - Limited In Use "),"Analysis performed; no further action required.",
IF(AND($AH878="Fail",$L878="3 - Adjusted "),"Analysis performed; no further action required.",
"Unit fails analysis; TSM determination required."))))))</f>
        <v/>
      </c>
      <c r="AJ878" s="58"/>
    </row>
    <row r="879" customFormat="false" ht="15" hidden="false" customHeight="false" outlineLevel="0" collapsed="false">
      <c r="A879" s="56"/>
      <c r="E879" s="57" t="str">
        <f aca="false">IF(AND($F879="",$G879=""),"",IF($G879="",$F879,HYPERLINK($G879,$F879)))</f>
        <v/>
      </c>
      <c r="H879" s="1" t="str">
        <f aca="false">IF($I879="","None Attached",IF(LEFT($I879,5)="https",HYPERLINK($I879,"Datasheet"),HYPERLINK(_xlfn.CONCAT("https://",$I879),"Datasheet")))</f>
        <v>None Attached</v>
      </c>
      <c r="M879" s="56"/>
      <c r="P879" s="58"/>
      <c r="Q879" s="1" t="n">
        <f aca="false">$M879-$N879</f>
        <v>0</v>
      </c>
      <c r="R879" s="56"/>
      <c r="T879" s="59" t="s">
        <v>15</v>
      </c>
      <c r="U879" s="1" t="n">
        <f aca="false">$S879-$R879</f>
        <v>0</v>
      </c>
      <c r="V879" s="1" t="n">
        <f aca="false">IF($T879="±",$Q879*2,$Q879)</f>
        <v>0</v>
      </c>
      <c r="W879" s="60" t="str">
        <f aca="false">IFERROR($U879/ABS($V879),"N/A")</f>
        <v>N/A</v>
      </c>
      <c r="X879" s="61" t="str">
        <f aca="false">IF(OR($W879="N/A",$R879="",$S879=""),"N/A",IF($W879&gt;=4,"Not Significant",IF($W879&gt;=2,"Semi-Significant","Significant")))</f>
        <v>N/A</v>
      </c>
      <c r="Z879" s="1" t="str">
        <f aca="false">IF($D879="Z540.1 w/data",0,"")</f>
        <v/>
      </c>
      <c r="AA879" s="1" t="e">
        <f aca="false">$Y879+$Q879+$Z879</f>
        <v>#VALUE!</v>
      </c>
      <c r="AB879" s="1" t="n">
        <f aca="false">$N879+$Q879</f>
        <v>0</v>
      </c>
      <c r="AC879" s="1" t="str">
        <f aca="false">IF($Y879="","",IF(AND($AA879&gt;=$R879,$AA879&lt;=$S879),"Pass","Fail"))</f>
        <v/>
      </c>
      <c r="AD879" s="1" t="str">
        <f aca="false">IF($Y879="","",IF($AA879&gt;$R879,"Pass","Fail"))</f>
        <v/>
      </c>
      <c r="AE879" s="1" t="str">
        <f aca="false">IF($Y879="","",IF($AA879&gt;=$R879,"Pass","Fail"))</f>
        <v/>
      </c>
      <c r="AF879" s="1" t="str">
        <f aca="false">IF($Y879="","",IF($AA879&lt;=$S879,"Pass","Fail"))</f>
        <v/>
      </c>
      <c r="AG879" s="1" t="str">
        <f aca="false">IF($Y879="","",IF($AA879&lt;$S879,"Pass","Fail"))</f>
        <v/>
      </c>
      <c r="AH879" s="23" t="str">
        <f aca="true">INDIRECT(CHOOSE(MATCH($T879,{"±","&gt;","≥","≤","&lt;"},0), "AC", "AD", "AE", "AF", "AG") &amp; ROW())</f>
        <v/>
      </c>
      <c r="AI879" s="56" t="str">
        <f aca="false">IF($X879="Not Significant","No Further Action Required",
IF($AH879="","",
IF(AND($AH879="Pass",$L879="0 - Passed "),"Analysis performed; no further action required.",
IF(AND($AH879="Fail",$L879="1 - Failed "),"Analysis performed; no further action required.",
IF(AND($AH879="Pass",$L879="2 - Limited In Use "),"Analysis performed; no further action required.",
IF(AND($AH879="Fail",$L879="3 - Adjusted "),"Analysis performed; no further action required.",
"Unit fails analysis; TSM determination required."))))))</f>
        <v/>
      </c>
      <c r="AJ879" s="58"/>
    </row>
    <row r="880" customFormat="false" ht="15" hidden="false" customHeight="false" outlineLevel="0" collapsed="false">
      <c r="A880" s="56"/>
      <c r="E880" s="57" t="str">
        <f aca="false">IF(AND($F880="",$G880=""),"",IF($G880="",$F880,HYPERLINK($G880,$F880)))</f>
        <v/>
      </c>
      <c r="H880" s="1" t="str">
        <f aca="false">IF($I880="","None Attached",IF(LEFT($I880,5)="https",HYPERLINK($I880,"Datasheet"),HYPERLINK(_xlfn.CONCAT("https://",$I880),"Datasheet")))</f>
        <v>None Attached</v>
      </c>
      <c r="M880" s="56"/>
      <c r="P880" s="58"/>
      <c r="Q880" s="1" t="n">
        <f aca="false">$M880-$N880</f>
        <v>0</v>
      </c>
      <c r="R880" s="56"/>
      <c r="T880" s="59" t="s">
        <v>15</v>
      </c>
      <c r="U880" s="1" t="n">
        <f aca="false">$S880-$R880</f>
        <v>0</v>
      </c>
      <c r="V880" s="1" t="n">
        <f aca="false">IF($T880="±",$Q880*2,$Q880)</f>
        <v>0</v>
      </c>
      <c r="W880" s="60" t="str">
        <f aca="false">IFERROR($U880/ABS($V880),"N/A")</f>
        <v>N/A</v>
      </c>
      <c r="X880" s="61" t="str">
        <f aca="false">IF(OR($W880="N/A",$R880="",$S880=""),"N/A",IF($W880&gt;=4,"Not Significant",IF($W880&gt;=2,"Semi-Significant","Significant")))</f>
        <v>N/A</v>
      </c>
      <c r="Z880" s="1" t="str">
        <f aca="false">IF($D880="Z540.1 w/data",0,"")</f>
        <v/>
      </c>
      <c r="AA880" s="1" t="e">
        <f aca="false">$Y880+$Q880+$Z880</f>
        <v>#VALUE!</v>
      </c>
      <c r="AB880" s="1" t="n">
        <f aca="false">$N880+$Q880</f>
        <v>0</v>
      </c>
      <c r="AC880" s="1" t="str">
        <f aca="false">IF($Y880="","",IF(AND($AA880&gt;=$R880,$AA880&lt;=$S880),"Pass","Fail"))</f>
        <v/>
      </c>
      <c r="AD880" s="1" t="str">
        <f aca="false">IF($Y880="","",IF($AA880&gt;$R880,"Pass","Fail"))</f>
        <v/>
      </c>
      <c r="AE880" s="1" t="str">
        <f aca="false">IF($Y880="","",IF($AA880&gt;=$R880,"Pass","Fail"))</f>
        <v/>
      </c>
      <c r="AF880" s="1" t="str">
        <f aca="false">IF($Y880="","",IF($AA880&lt;=$S880,"Pass","Fail"))</f>
        <v/>
      </c>
      <c r="AG880" s="1" t="str">
        <f aca="false">IF($Y880="","",IF($AA880&lt;$S880,"Pass","Fail"))</f>
        <v/>
      </c>
      <c r="AH880" s="23" t="str">
        <f aca="true">INDIRECT(CHOOSE(MATCH($T880,{"±","&gt;","≥","≤","&lt;"},0), "AC", "AD", "AE", "AF", "AG") &amp; ROW())</f>
        <v/>
      </c>
      <c r="AI880" s="56" t="str">
        <f aca="false">IF($X880="Not Significant","No Further Action Required",
IF($AH880="","",
IF(AND($AH880="Pass",$L880="0 - Passed "),"Analysis performed; no further action required.",
IF(AND($AH880="Fail",$L880="1 - Failed "),"Analysis performed; no further action required.",
IF(AND($AH880="Pass",$L880="2 - Limited In Use "),"Analysis performed; no further action required.",
IF(AND($AH880="Fail",$L880="3 - Adjusted "),"Analysis performed; no further action required.",
"Unit fails analysis; TSM determination required."))))))</f>
        <v/>
      </c>
      <c r="AJ880" s="58"/>
    </row>
    <row r="881" customFormat="false" ht="15" hidden="false" customHeight="false" outlineLevel="0" collapsed="false">
      <c r="A881" s="56"/>
      <c r="E881" s="57" t="str">
        <f aca="false">IF(AND($F881="",$G881=""),"",IF($G881="",$F881,HYPERLINK($G881,$F881)))</f>
        <v/>
      </c>
      <c r="H881" s="1" t="str">
        <f aca="false">IF($I881="","None Attached",IF(LEFT($I881,5)="https",HYPERLINK($I881,"Datasheet"),HYPERLINK(_xlfn.CONCAT("https://",$I881),"Datasheet")))</f>
        <v>None Attached</v>
      </c>
      <c r="M881" s="56"/>
      <c r="P881" s="58"/>
      <c r="Q881" s="1" t="n">
        <f aca="false">$M881-$N881</f>
        <v>0</v>
      </c>
      <c r="R881" s="56"/>
      <c r="T881" s="59" t="s">
        <v>15</v>
      </c>
      <c r="U881" s="1" t="n">
        <f aca="false">$S881-$R881</f>
        <v>0</v>
      </c>
      <c r="V881" s="1" t="n">
        <f aca="false">IF($T881="±",$Q881*2,$Q881)</f>
        <v>0</v>
      </c>
      <c r="W881" s="60" t="str">
        <f aca="false">IFERROR($U881/ABS($V881),"N/A")</f>
        <v>N/A</v>
      </c>
      <c r="X881" s="61" t="str">
        <f aca="false">IF(OR($W881="N/A",$R881="",$S881=""),"N/A",IF($W881&gt;=4,"Not Significant",IF($W881&gt;=2,"Semi-Significant","Significant")))</f>
        <v>N/A</v>
      </c>
      <c r="Z881" s="1" t="str">
        <f aca="false">IF($D881="Z540.1 w/data",0,"")</f>
        <v/>
      </c>
      <c r="AA881" s="1" t="e">
        <f aca="false">$Y881+$Q881+$Z881</f>
        <v>#VALUE!</v>
      </c>
      <c r="AB881" s="1" t="n">
        <f aca="false">$N881+$Q881</f>
        <v>0</v>
      </c>
      <c r="AC881" s="1" t="str">
        <f aca="false">IF($Y881="","",IF(AND($AA881&gt;=$R881,$AA881&lt;=$S881),"Pass","Fail"))</f>
        <v/>
      </c>
      <c r="AD881" s="1" t="str">
        <f aca="false">IF($Y881="","",IF($AA881&gt;$R881,"Pass","Fail"))</f>
        <v/>
      </c>
      <c r="AE881" s="1" t="str">
        <f aca="false">IF($Y881="","",IF($AA881&gt;=$R881,"Pass","Fail"))</f>
        <v/>
      </c>
      <c r="AF881" s="1" t="str">
        <f aca="false">IF($Y881="","",IF($AA881&lt;=$S881,"Pass","Fail"))</f>
        <v/>
      </c>
      <c r="AG881" s="1" t="str">
        <f aca="false">IF($Y881="","",IF($AA881&lt;$S881,"Pass","Fail"))</f>
        <v/>
      </c>
      <c r="AH881" s="23" t="str">
        <f aca="true">INDIRECT(CHOOSE(MATCH($T881,{"±","&gt;","≥","≤","&lt;"},0), "AC", "AD", "AE", "AF", "AG") &amp; ROW())</f>
        <v/>
      </c>
      <c r="AI881" s="56" t="str">
        <f aca="false">IF($X881="Not Significant","No Further Action Required",
IF($AH881="","",
IF(AND($AH881="Pass",$L881="0 - Passed "),"Analysis performed; no further action required.",
IF(AND($AH881="Fail",$L881="1 - Failed "),"Analysis performed; no further action required.",
IF(AND($AH881="Pass",$L881="2 - Limited In Use "),"Analysis performed; no further action required.",
IF(AND($AH881="Fail",$L881="3 - Adjusted "),"Analysis performed; no further action required.",
"Unit fails analysis; TSM determination required."))))))</f>
        <v/>
      </c>
      <c r="AJ881" s="58"/>
    </row>
    <row r="882" customFormat="false" ht="15" hidden="false" customHeight="false" outlineLevel="0" collapsed="false">
      <c r="A882" s="56"/>
      <c r="E882" s="57" t="str">
        <f aca="false">IF(AND($F882="",$G882=""),"",IF($G882="",$F882,HYPERLINK($G882,$F882)))</f>
        <v/>
      </c>
      <c r="H882" s="1" t="str">
        <f aca="false">IF($I882="","None Attached",IF(LEFT($I882,5)="https",HYPERLINK($I882,"Datasheet"),HYPERLINK(_xlfn.CONCAT("https://",$I882),"Datasheet")))</f>
        <v>None Attached</v>
      </c>
      <c r="M882" s="56"/>
      <c r="P882" s="58"/>
      <c r="Q882" s="1" t="n">
        <f aca="false">$M882-$N882</f>
        <v>0</v>
      </c>
      <c r="R882" s="56"/>
      <c r="T882" s="59" t="s">
        <v>15</v>
      </c>
      <c r="U882" s="1" t="n">
        <f aca="false">$S882-$R882</f>
        <v>0</v>
      </c>
      <c r="V882" s="1" t="n">
        <f aca="false">IF($T882="±",$Q882*2,$Q882)</f>
        <v>0</v>
      </c>
      <c r="W882" s="60" t="str">
        <f aca="false">IFERROR($U882/ABS($V882),"N/A")</f>
        <v>N/A</v>
      </c>
      <c r="X882" s="61" t="str">
        <f aca="false">IF(OR($W882="N/A",$R882="",$S882=""),"N/A",IF($W882&gt;=4,"Not Significant",IF($W882&gt;=2,"Semi-Significant","Significant")))</f>
        <v>N/A</v>
      </c>
      <c r="Z882" s="1" t="str">
        <f aca="false">IF($D882="Z540.1 w/data",0,"")</f>
        <v/>
      </c>
      <c r="AA882" s="1" t="e">
        <f aca="false">$Y882+$Q882+$Z882</f>
        <v>#VALUE!</v>
      </c>
      <c r="AB882" s="1" t="n">
        <f aca="false">$N882+$Q882</f>
        <v>0</v>
      </c>
      <c r="AC882" s="1" t="str">
        <f aca="false">IF($Y882="","",IF(AND($AA882&gt;=$R882,$AA882&lt;=$S882),"Pass","Fail"))</f>
        <v/>
      </c>
      <c r="AD882" s="1" t="str">
        <f aca="false">IF($Y882="","",IF($AA882&gt;$R882,"Pass","Fail"))</f>
        <v/>
      </c>
      <c r="AE882" s="1" t="str">
        <f aca="false">IF($Y882="","",IF($AA882&gt;=$R882,"Pass","Fail"))</f>
        <v/>
      </c>
      <c r="AF882" s="1" t="str">
        <f aca="false">IF($Y882="","",IF($AA882&lt;=$S882,"Pass","Fail"))</f>
        <v/>
      </c>
      <c r="AG882" s="1" t="str">
        <f aca="false">IF($Y882="","",IF($AA882&lt;$S882,"Pass","Fail"))</f>
        <v/>
      </c>
      <c r="AH882" s="23" t="str">
        <f aca="true">INDIRECT(CHOOSE(MATCH($T882,{"±","&gt;","≥","≤","&lt;"},0), "AC", "AD", "AE", "AF", "AG") &amp; ROW())</f>
        <v/>
      </c>
      <c r="AI882" s="56" t="str">
        <f aca="false">IF($X882="Not Significant","No Further Action Required",
IF($AH882="","",
IF(AND($AH882="Pass",$L882="0 - Passed "),"Analysis performed; no further action required.",
IF(AND($AH882="Fail",$L882="1 - Failed "),"Analysis performed; no further action required.",
IF(AND($AH882="Pass",$L882="2 - Limited In Use "),"Analysis performed; no further action required.",
IF(AND($AH882="Fail",$L882="3 - Adjusted "),"Analysis performed; no further action required.",
"Unit fails analysis; TSM determination required."))))))</f>
        <v/>
      </c>
      <c r="AJ882" s="58"/>
    </row>
    <row r="883" customFormat="false" ht="15" hidden="false" customHeight="false" outlineLevel="0" collapsed="false">
      <c r="A883" s="56"/>
      <c r="E883" s="57" t="str">
        <f aca="false">IF(AND($F883="",$G883=""),"",IF($G883="",$F883,HYPERLINK($G883,$F883)))</f>
        <v/>
      </c>
      <c r="H883" s="1" t="str">
        <f aca="false">IF($I883="","None Attached",IF(LEFT($I883,5)="https",HYPERLINK($I883,"Datasheet"),HYPERLINK(_xlfn.CONCAT("https://",$I883),"Datasheet")))</f>
        <v>None Attached</v>
      </c>
      <c r="M883" s="56"/>
      <c r="P883" s="58"/>
      <c r="Q883" s="1" t="n">
        <f aca="false">$M883-$N883</f>
        <v>0</v>
      </c>
      <c r="R883" s="56"/>
      <c r="T883" s="59" t="s">
        <v>15</v>
      </c>
      <c r="U883" s="1" t="n">
        <f aca="false">$S883-$R883</f>
        <v>0</v>
      </c>
      <c r="V883" s="1" t="n">
        <f aca="false">IF($T883="±",$Q883*2,$Q883)</f>
        <v>0</v>
      </c>
      <c r="W883" s="60" t="str">
        <f aca="false">IFERROR($U883/ABS($V883),"N/A")</f>
        <v>N/A</v>
      </c>
      <c r="X883" s="61" t="str">
        <f aca="false">IF(OR($W883="N/A",$R883="",$S883=""),"N/A",IF($W883&gt;=4,"Not Significant",IF($W883&gt;=2,"Semi-Significant","Significant")))</f>
        <v>N/A</v>
      </c>
      <c r="Z883" s="1" t="str">
        <f aca="false">IF($D883="Z540.1 w/data",0,"")</f>
        <v/>
      </c>
      <c r="AA883" s="1" t="e">
        <f aca="false">$Y883+$Q883+$Z883</f>
        <v>#VALUE!</v>
      </c>
      <c r="AB883" s="1" t="n">
        <f aca="false">$N883+$Q883</f>
        <v>0</v>
      </c>
      <c r="AC883" s="1" t="str">
        <f aca="false">IF($Y883="","",IF(AND($AA883&gt;=$R883,$AA883&lt;=$S883),"Pass","Fail"))</f>
        <v/>
      </c>
      <c r="AD883" s="1" t="str">
        <f aca="false">IF($Y883="","",IF($AA883&gt;$R883,"Pass","Fail"))</f>
        <v/>
      </c>
      <c r="AE883" s="1" t="str">
        <f aca="false">IF($Y883="","",IF($AA883&gt;=$R883,"Pass","Fail"))</f>
        <v/>
      </c>
      <c r="AF883" s="1" t="str">
        <f aca="false">IF($Y883="","",IF($AA883&lt;=$S883,"Pass","Fail"))</f>
        <v/>
      </c>
      <c r="AG883" s="1" t="str">
        <f aca="false">IF($Y883="","",IF($AA883&lt;$S883,"Pass","Fail"))</f>
        <v/>
      </c>
      <c r="AH883" s="23" t="str">
        <f aca="true">INDIRECT(CHOOSE(MATCH($T883,{"±","&gt;","≥","≤","&lt;"},0), "AC", "AD", "AE", "AF", "AG") &amp; ROW())</f>
        <v/>
      </c>
      <c r="AI883" s="56" t="str">
        <f aca="false">IF($X883="Not Significant","No Further Action Required",
IF($AH883="","",
IF(AND($AH883="Pass",$L883="0 - Passed "),"Analysis performed; no further action required.",
IF(AND($AH883="Fail",$L883="1 - Failed "),"Analysis performed; no further action required.",
IF(AND($AH883="Pass",$L883="2 - Limited In Use "),"Analysis performed; no further action required.",
IF(AND($AH883="Fail",$L883="3 - Adjusted "),"Analysis performed; no further action required.",
"Unit fails analysis; TSM determination required."))))))</f>
        <v/>
      </c>
      <c r="AJ883" s="58"/>
    </row>
    <row r="884" customFormat="false" ht="15" hidden="false" customHeight="false" outlineLevel="0" collapsed="false">
      <c r="A884" s="56"/>
      <c r="E884" s="57" t="str">
        <f aca="false">IF(AND($F884="",$G884=""),"",IF($G884="",$F884,HYPERLINK($G884,$F884)))</f>
        <v/>
      </c>
      <c r="H884" s="1" t="str">
        <f aca="false">IF($I884="","None Attached",IF(LEFT($I884,5)="https",HYPERLINK($I884,"Datasheet"),HYPERLINK(_xlfn.CONCAT("https://",$I884),"Datasheet")))</f>
        <v>None Attached</v>
      </c>
      <c r="M884" s="56"/>
      <c r="P884" s="58"/>
      <c r="Q884" s="1" t="n">
        <f aca="false">$M884-$N884</f>
        <v>0</v>
      </c>
      <c r="R884" s="56"/>
      <c r="T884" s="59" t="s">
        <v>15</v>
      </c>
      <c r="U884" s="1" t="n">
        <f aca="false">$S884-$R884</f>
        <v>0</v>
      </c>
      <c r="V884" s="1" t="n">
        <f aca="false">IF($T884="±",$Q884*2,$Q884)</f>
        <v>0</v>
      </c>
      <c r="W884" s="60" t="str">
        <f aca="false">IFERROR($U884/ABS($V884),"N/A")</f>
        <v>N/A</v>
      </c>
      <c r="X884" s="61" t="str">
        <f aca="false">IF(OR($W884="N/A",$R884="",$S884=""),"N/A",IF($W884&gt;=4,"Not Significant",IF($W884&gt;=2,"Semi-Significant","Significant")))</f>
        <v>N/A</v>
      </c>
      <c r="Z884" s="1" t="str">
        <f aca="false">IF($D884="Z540.1 w/data",0,"")</f>
        <v/>
      </c>
      <c r="AA884" s="1" t="e">
        <f aca="false">$Y884+$Q884+$Z884</f>
        <v>#VALUE!</v>
      </c>
      <c r="AB884" s="1" t="n">
        <f aca="false">$N884+$Q884</f>
        <v>0</v>
      </c>
      <c r="AC884" s="1" t="str">
        <f aca="false">IF($Y884="","",IF(AND($AA884&gt;=$R884,$AA884&lt;=$S884),"Pass","Fail"))</f>
        <v/>
      </c>
      <c r="AD884" s="1" t="str">
        <f aca="false">IF($Y884="","",IF($AA884&gt;$R884,"Pass","Fail"))</f>
        <v/>
      </c>
      <c r="AE884" s="1" t="str">
        <f aca="false">IF($Y884="","",IF($AA884&gt;=$R884,"Pass","Fail"))</f>
        <v/>
      </c>
      <c r="AF884" s="1" t="str">
        <f aca="false">IF($Y884="","",IF($AA884&lt;=$S884,"Pass","Fail"))</f>
        <v/>
      </c>
      <c r="AG884" s="1" t="str">
        <f aca="false">IF($Y884="","",IF($AA884&lt;$S884,"Pass","Fail"))</f>
        <v/>
      </c>
      <c r="AH884" s="23" t="str">
        <f aca="true">INDIRECT(CHOOSE(MATCH($T884,{"±","&gt;","≥","≤","&lt;"},0), "AC", "AD", "AE", "AF", "AG") &amp; ROW())</f>
        <v/>
      </c>
      <c r="AI884" s="56" t="str">
        <f aca="false">IF($X884="Not Significant","No Further Action Required",
IF($AH884="","",
IF(AND($AH884="Pass",$L884="0 - Passed "),"Analysis performed; no further action required.",
IF(AND($AH884="Fail",$L884="1 - Failed "),"Analysis performed; no further action required.",
IF(AND($AH884="Pass",$L884="2 - Limited In Use "),"Analysis performed; no further action required.",
IF(AND($AH884="Fail",$L884="3 - Adjusted "),"Analysis performed; no further action required.",
"Unit fails analysis; TSM determination required."))))))</f>
        <v/>
      </c>
      <c r="AJ884" s="58"/>
    </row>
    <row r="885" customFormat="false" ht="15" hidden="false" customHeight="false" outlineLevel="0" collapsed="false">
      <c r="A885" s="56"/>
      <c r="E885" s="57" t="str">
        <f aca="false">IF(AND($F885="",$G885=""),"",IF($G885="",$F885,HYPERLINK($G885,$F885)))</f>
        <v/>
      </c>
      <c r="H885" s="1" t="str">
        <f aca="false">IF($I885="","None Attached",IF(LEFT($I885,5)="https",HYPERLINK($I885,"Datasheet"),HYPERLINK(_xlfn.CONCAT("https://",$I885),"Datasheet")))</f>
        <v>None Attached</v>
      </c>
      <c r="M885" s="56"/>
      <c r="P885" s="58"/>
      <c r="Q885" s="1" t="n">
        <f aca="false">$M885-$N885</f>
        <v>0</v>
      </c>
      <c r="R885" s="56"/>
      <c r="T885" s="59" t="s">
        <v>15</v>
      </c>
      <c r="U885" s="1" t="n">
        <f aca="false">$S885-$R885</f>
        <v>0</v>
      </c>
      <c r="V885" s="1" t="n">
        <f aca="false">IF($T885="±",$Q885*2,$Q885)</f>
        <v>0</v>
      </c>
      <c r="W885" s="60" t="str">
        <f aca="false">IFERROR($U885/ABS($V885),"N/A")</f>
        <v>N/A</v>
      </c>
      <c r="X885" s="61" t="str">
        <f aca="false">IF(OR($W885="N/A",$R885="",$S885=""),"N/A",IF($W885&gt;=4,"Not Significant",IF($W885&gt;=2,"Semi-Significant","Significant")))</f>
        <v>N/A</v>
      </c>
      <c r="Z885" s="1" t="str">
        <f aca="false">IF($D885="Z540.1 w/data",0,"")</f>
        <v/>
      </c>
      <c r="AA885" s="1" t="e">
        <f aca="false">$Y885+$Q885+$Z885</f>
        <v>#VALUE!</v>
      </c>
      <c r="AB885" s="1" t="n">
        <f aca="false">$N885+$Q885</f>
        <v>0</v>
      </c>
      <c r="AC885" s="1" t="str">
        <f aca="false">IF($Y885="","",IF(AND($AA885&gt;=$R885,$AA885&lt;=$S885),"Pass","Fail"))</f>
        <v/>
      </c>
      <c r="AD885" s="1" t="str">
        <f aca="false">IF($Y885="","",IF($AA885&gt;$R885,"Pass","Fail"))</f>
        <v/>
      </c>
      <c r="AE885" s="1" t="str">
        <f aca="false">IF($Y885="","",IF($AA885&gt;=$R885,"Pass","Fail"))</f>
        <v/>
      </c>
      <c r="AF885" s="1" t="str">
        <f aca="false">IF($Y885="","",IF($AA885&lt;=$S885,"Pass","Fail"))</f>
        <v/>
      </c>
      <c r="AG885" s="1" t="str">
        <f aca="false">IF($Y885="","",IF($AA885&lt;$S885,"Pass","Fail"))</f>
        <v/>
      </c>
      <c r="AH885" s="23" t="str">
        <f aca="true">INDIRECT(CHOOSE(MATCH($T885,{"±","&gt;","≥","≤","&lt;"},0), "AC", "AD", "AE", "AF", "AG") &amp; ROW())</f>
        <v/>
      </c>
      <c r="AI885" s="56" t="str">
        <f aca="false">IF($X885="Not Significant","No Further Action Required",
IF($AH885="","",
IF(AND($AH885="Pass",$L885="0 - Passed "),"Analysis performed; no further action required.",
IF(AND($AH885="Fail",$L885="1 - Failed "),"Analysis performed; no further action required.",
IF(AND($AH885="Pass",$L885="2 - Limited In Use "),"Analysis performed; no further action required.",
IF(AND($AH885="Fail",$L885="3 - Adjusted "),"Analysis performed; no further action required.",
"Unit fails analysis; TSM determination required."))))))</f>
        <v/>
      </c>
      <c r="AJ885" s="58"/>
    </row>
    <row r="886" customFormat="false" ht="15" hidden="false" customHeight="false" outlineLevel="0" collapsed="false">
      <c r="A886" s="56"/>
      <c r="E886" s="57" t="str">
        <f aca="false">IF(AND($F886="",$G886=""),"",IF($G886="",$F886,HYPERLINK($G886,$F886)))</f>
        <v/>
      </c>
      <c r="H886" s="1" t="str">
        <f aca="false">IF($I886="","None Attached",IF(LEFT($I886,5)="https",HYPERLINK($I886,"Datasheet"),HYPERLINK(_xlfn.CONCAT("https://",$I886),"Datasheet")))</f>
        <v>None Attached</v>
      </c>
      <c r="M886" s="56"/>
      <c r="P886" s="58"/>
      <c r="Q886" s="1" t="n">
        <f aca="false">$M886-$N886</f>
        <v>0</v>
      </c>
      <c r="R886" s="56"/>
      <c r="T886" s="59" t="s">
        <v>15</v>
      </c>
      <c r="U886" s="1" t="n">
        <f aca="false">$S886-$R886</f>
        <v>0</v>
      </c>
      <c r="V886" s="1" t="n">
        <f aca="false">IF($T886="±",$Q886*2,$Q886)</f>
        <v>0</v>
      </c>
      <c r="W886" s="60" t="str">
        <f aca="false">IFERROR($U886/ABS($V886),"N/A")</f>
        <v>N/A</v>
      </c>
      <c r="X886" s="61" t="str">
        <f aca="false">IF(OR($W886="N/A",$R886="",$S886=""),"N/A",IF($W886&gt;=4,"Not Significant",IF($W886&gt;=2,"Semi-Significant","Significant")))</f>
        <v>N/A</v>
      </c>
      <c r="Z886" s="1" t="str">
        <f aca="false">IF($D886="Z540.1 w/data",0,"")</f>
        <v/>
      </c>
      <c r="AA886" s="1" t="e">
        <f aca="false">$Y886+$Q886+$Z886</f>
        <v>#VALUE!</v>
      </c>
      <c r="AB886" s="1" t="n">
        <f aca="false">$N886+$Q886</f>
        <v>0</v>
      </c>
      <c r="AC886" s="1" t="str">
        <f aca="false">IF($Y886="","",IF(AND($AA886&gt;=$R886,$AA886&lt;=$S886),"Pass","Fail"))</f>
        <v/>
      </c>
      <c r="AD886" s="1" t="str">
        <f aca="false">IF($Y886="","",IF($AA886&gt;$R886,"Pass","Fail"))</f>
        <v/>
      </c>
      <c r="AE886" s="1" t="str">
        <f aca="false">IF($Y886="","",IF($AA886&gt;=$R886,"Pass","Fail"))</f>
        <v/>
      </c>
      <c r="AF886" s="1" t="str">
        <f aca="false">IF($Y886="","",IF($AA886&lt;=$S886,"Pass","Fail"))</f>
        <v/>
      </c>
      <c r="AG886" s="1" t="str">
        <f aca="false">IF($Y886="","",IF($AA886&lt;$S886,"Pass","Fail"))</f>
        <v/>
      </c>
      <c r="AH886" s="23" t="str">
        <f aca="true">INDIRECT(CHOOSE(MATCH($T886,{"±","&gt;","≥","≤","&lt;"},0), "AC", "AD", "AE", "AF", "AG") &amp; ROW())</f>
        <v/>
      </c>
      <c r="AI886" s="56" t="str">
        <f aca="false">IF($X886="Not Significant","No Further Action Required",
IF($AH886="","",
IF(AND($AH886="Pass",$L886="0 - Passed "),"Analysis performed; no further action required.",
IF(AND($AH886="Fail",$L886="1 - Failed "),"Analysis performed; no further action required.",
IF(AND($AH886="Pass",$L886="2 - Limited In Use "),"Analysis performed; no further action required.",
IF(AND($AH886="Fail",$L886="3 - Adjusted "),"Analysis performed; no further action required.",
"Unit fails analysis; TSM determination required."))))))</f>
        <v/>
      </c>
      <c r="AJ886" s="58"/>
    </row>
    <row r="887" customFormat="false" ht="15" hidden="false" customHeight="false" outlineLevel="0" collapsed="false">
      <c r="A887" s="56"/>
      <c r="E887" s="57" t="str">
        <f aca="false">IF(AND($F887="",$G887=""),"",IF($G887="",$F887,HYPERLINK($G887,$F887)))</f>
        <v/>
      </c>
      <c r="H887" s="1" t="str">
        <f aca="false">IF($I887="","None Attached",IF(LEFT($I887,5)="https",HYPERLINK($I887,"Datasheet"),HYPERLINK(_xlfn.CONCAT("https://",$I887),"Datasheet")))</f>
        <v>None Attached</v>
      </c>
      <c r="M887" s="56"/>
      <c r="P887" s="58"/>
      <c r="Q887" s="1" t="n">
        <f aca="false">$M887-$N887</f>
        <v>0</v>
      </c>
      <c r="R887" s="56"/>
      <c r="T887" s="59" t="s">
        <v>15</v>
      </c>
      <c r="U887" s="1" t="n">
        <f aca="false">$S887-$R887</f>
        <v>0</v>
      </c>
      <c r="V887" s="1" t="n">
        <f aca="false">IF($T887="±",$Q887*2,$Q887)</f>
        <v>0</v>
      </c>
      <c r="W887" s="60" t="str">
        <f aca="false">IFERROR($U887/ABS($V887),"N/A")</f>
        <v>N/A</v>
      </c>
      <c r="X887" s="61" t="str">
        <f aca="false">IF(OR($W887="N/A",$R887="",$S887=""),"N/A",IF($W887&gt;=4,"Not Significant",IF($W887&gt;=2,"Semi-Significant","Significant")))</f>
        <v>N/A</v>
      </c>
      <c r="Z887" s="1" t="str">
        <f aca="false">IF($D887="Z540.1 w/data",0,"")</f>
        <v/>
      </c>
      <c r="AA887" s="1" t="e">
        <f aca="false">$Y887+$Q887+$Z887</f>
        <v>#VALUE!</v>
      </c>
      <c r="AB887" s="1" t="n">
        <f aca="false">$N887+$Q887</f>
        <v>0</v>
      </c>
      <c r="AC887" s="1" t="str">
        <f aca="false">IF($Y887="","",IF(AND($AA887&gt;=$R887,$AA887&lt;=$S887),"Pass","Fail"))</f>
        <v/>
      </c>
      <c r="AD887" s="1" t="str">
        <f aca="false">IF($Y887="","",IF($AA887&gt;$R887,"Pass","Fail"))</f>
        <v/>
      </c>
      <c r="AE887" s="1" t="str">
        <f aca="false">IF($Y887="","",IF($AA887&gt;=$R887,"Pass","Fail"))</f>
        <v/>
      </c>
      <c r="AF887" s="1" t="str">
        <f aca="false">IF($Y887="","",IF($AA887&lt;=$S887,"Pass","Fail"))</f>
        <v/>
      </c>
      <c r="AG887" s="1" t="str">
        <f aca="false">IF($Y887="","",IF($AA887&lt;$S887,"Pass","Fail"))</f>
        <v/>
      </c>
      <c r="AH887" s="23" t="str">
        <f aca="true">INDIRECT(CHOOSE(MATCH($T887,{"±","&gt;","≥","≤","&lt;"},0), "AC", "AD", "AE", "AF", "AG") &amp; ROW())</f>
        <v/>
      </c>
      <c r="AI887" s="56" t="str">
        <f aca="false">IF($X887="Not Significant","No Further Action Required",
IF($AH887="","",
IF(AND($AH887="Pass",$L887="0 - Passed "),"Analysis performed; no further action required.",
IF(AND($AH887="Fail",$L887="1 - Failed "),"Analysis performed; no further action required.",
IF(AND($AH887="Pass",$L887="2 - Limited In Use "),"Analysis performed; no further action required.",
IF(AND($AH887="Fail",$L887="3 - Adjusted "),"Analysis performed; no further action required.",
"Unit fails analysis; TSM determination required."))))))</f>
        <v/>
      </c>
      <c r="AJ887" s="58"/>
    </row>
    <row r="888" customFormat="false" ht="15" hidden="false" customHeight="false" outlineLevel="0" collapsed="false">
      <c r="A888" s="56"/>
      <c r="E888" s="57" t="str">
        <f aca="false">IF(AND($F888="",$G888=""),"",IF($G888="",$F888,HYPERLINK($G888,$F888)))</f>
        <v/>
      </c>
      <c r="H888" s="1" t="str">
        <f aca="false">IF($I888="","None Attached",IF(LEFT($I888,5)="https",HYPERLINK($I888,"Datasheet"),HYPERLINK(_xlfn.CONCAT("https://",$I888),"Datasheet")))</f>
        <v>None Attached</v>
      </c>
      <c r="M888" s="56"/>
      <c r="P888" s="58"/>
      <c r="Q888" s="1" t="n">
        <f aca="false">$M888-$N888</f>
        <v>0</v>
      </c>
      <c r="R888" s="56"/>
      <c r="T888" s="59" t="s">
        <v>15</v>
      </c>
      <c r="U888" s="1" t="n">
        <f aca="false">$S888-$R888</f>
        <v>0</v>
      </c>
      <c r="V888" s="1" t="n">
        <f aca="false">IF($T888="±",$Q888*2,$Q888)</f>
        <v>0</v>
      </c>
      <c r="W888" s="60" t="str">
        <f aca="false">IFERROR($U888/ABS($V888),"N/A")</f>
        <v>N/A</v>
      </c>
      <c r="X888" s="61" t="str">
        <f aca="false">IF(OR($W888="N/A",$R888="",$S888=""),"N/A",IF($W888&gt;=4,"Not Significant",IF($W888&gt;=2,"Semi-Significant","Significant")))</f>
        <v>N/A</v>
      </c>
      <c r="Z888" s="1" t="str">
        <f aca="false">IF($D888="Z540.1 w/data",0,"")</f>
        <v/>
      </c>
      <c r="AA888" s="1" t="e">
        <f aca="false">$Y888+$Q888+$Z888</f>
        <v>#VALUE!</v>
      </c>
      <c r="AB888" s="1" t="n">
        <f aca="false">$N888+$Q888</f>
        <v>0</v>
      </c>
      <c r="AC888" s="1" t="str">
        <f aca="false">IF($Y888="","",IF(AND($AA888&gt;=$R888,$AA888&lt;=$S888),"Pass","Fail"))</f>
        <v/>
      </c>
      <c r="AD888" s="1" t="str">
        <f aca="false">IF($Y888="","",IF($AA888&gt;$R888,"Pass","Fail"))</f>
        <v/>
      </c>
      <c r="AE888" s="1" t="str">
        <f aca="false">IF($Y888="","",IF($AA888&gt;=$R888,"Pass","Fail"))</f>
        <v/>
      </c>
      <c r="AF888" s="1" t="str">
        <f aca="false">IF($Y888="","",IF($AA888&lt;=$S888,"Pass","Fail"))</f>
        <v/>
      </c>
      <c r="AG888" s="1" t="str">
        <f aca="false">IF($Y888="","",IF($AA888&lt;$S888,"Pass","Fail"))</f>
        <v/>
      </c>
      <c r="AH888" s="23" t="str">
        <f aca="true">INDIRECT(CHOOSE(MATCH($T888,{"±","&gt;","≥","≤","&lt;"},0), "AC", "AD", "AE", "AF", "AG") &amp; ROW())</f>
        <v/>
      </c>
      <c r="AI888" s="56" t="str">
        <f aca="false">IF($X888="Not Significant","No Further Action Required",
IF($AH888="","",
IF(AND($AH888="Pass",$L888="0 - Passed "),"Analysis performed; no further action required.",
IF(AND($AH888="Fail",$L888="1 - Failed "),"Analysis performed; no further action required.",
IF(AND($AH888="Pass",$L888="2 - Limited In Use "),"Analysis performed; no further action required.",
IF(AND($AH888="Fail",$L888="3 - Adjusted "),"Analysis performed; no further action required.",
"Unit fails analysis; TSM determination required."))))))</f>
        <v/>
      </c>
      <c r="AJ888" s="58"/>
    </row>
    <row r="889" customFormat="false" ht="15" hidden="false" customHeight="false" outlineLevel="0" collapsed="false">
      <c r="A889" s="56"/>
      <c r="E889" s="57" t="str">
        <f aca="false">IF(AND($F889="",$G889=""),"",IF($G889="",$F889,HYPERLINK($G889,$F889)))</f>
        <v/>
      </c>
      <c r="H889" s="1" t="str">
        <f aca="false">IF($I889="","None Attached",IF(LEFT($I889,5)="https",HYPERLINK($I889,"Datasheet"),HYPERLINK(_xlfn.CONCAT("https://",$I889),"Datasheet")))</f>
        <v>None Attached</v>
      </c>
      <c r="M889" s="56"/>
      <c r="P889" s="58"/>
      <c r="Q889" s="1" t="n">
        <f aca="false">$M889-$N889</f>
        <v>0</v>
      </c>
      <c r="R889" s="56"/>
      <c r="T889" s="59" t="s">
        <v>15</v>
      </c>
      <c r="U889" s="1" t="n">
        <f aca="false">$S889-$R889</f>
        <v>0</v>
      </c>
      <c r="V889" s="1" t="n">
        <f aca="false">IF($T889="±",$Q889*2,$Q889)</f>
        <v>0</v>
      </c>
      <c r="W889" s="60" t="str">
        <f aca="false">IFERROR($U889/ABS($V889),"N/A")</f>
        <v>N/A</v>
      </c>
      <c r="X889" s="61" t="str">
        <f aca="false">IF(OR($W889="N/A",$R889="",$S889=""),"N/A",IF($W889&gt;=4,"Not Significant",IF($W889&gt;=2,"Semi-Significant","Significant")))</f>
        <v>N/A</v>
      </c>
      <c r="Z889" s="1" t="str">
        <f aca="false">IF($D889="Z540.1 w/data",0,"")</f>
        <v/>
      </c>
      <c r="AA889" s="1" t="e">
        <f aca="false">$Y889+$Q889+$Z889</f>
        <v>#VALUE!</v>
      </c>
      <c r="AB889" s="1" t="n">
        <f aca="false">$N889+$Q889</f>
        <v>0</v>
      </c>
      <c r="AC889" s="1" t="str">
        <f aca="false">IF($Y889="","",IF(AND($AA889&gt;=$R889,$AA889&lt;=$S889),"Pass","Fail"))</f>
        <v/>
      </c>
      <c r="AD889" s="1" t="str">
        <f aca="false">IF($Y889="","",IF($AA889&gt;$R889,"Pass","Fail"))</f>
        <v/>
      </c>
      <c r="AE889" s="1" t="str">
        <f aca="false">IF($Y889="","",IF($AA889&gt;=$R889,"Pass","Fail"))</f>
        <v/>
      </c>
      <c r="AF889" s="1" t="str">
        <f aca="false">IF($Y889="","",IF($AA889&lt;=$S889,"Pass","Fail"))</f>
        <v/>
      </c>
      <c r="AG889" s="1" t="str">
        <f aca="false">IF($Y889="","",IF($AA889&lt;$S889,"Pass","Fail"))</f>
        <v/>
      </c>
      <c r="AH889" s="23" t="str">
        <f aca="true">INDIRECT(CHOOSE(MATCH($T889,{"±","&gt;","≥","≤","&lt;"},0), "AC", "AD", "AE", "AF", "AG") &amp; ROW())</f>
        <v/>
      </c>
      <c r="AI889" s="56" t="str">
        <f aca="false">IF($X889="Not Significant","No Further Action Required",
IF($AH889="","",
IF(AND($AH889="Pass",$L889="0 - Passed "),"Analysis performed; no further action required.",
IF(AND($AH889="Fail",$L889="1 - Failed "),"Analysis performed; no further action required.",
IF(AND($AH889="Pass",$L889="2 - Limited In Use "),"Analysis performed; no further action required.",
IF(AND($AH889="Fail",$L889="3 - Adjusted "),"Analysis performed; no further action required.",
"Unit fails analysis; TSM determination required."))))))</f>
        <v/>
      </c>
      <c r="AJ889" s="58"/>
    </row>
    <row r="890" customFormat="false" ht="15" hidden="false" customHeight="false" outlineLevel="0" collapsed="false">
      <c r="A890" s="56"/>
      <c r="E890" s="57" t="str">
        <f aca="false">IF(AND($F890="",$G890=""),"",IF($G890="",$F890,HYPERLINK($G890,$F890)))</f>
        <v/>
      </c>
      <c r="H890" s="1" t="str">
        <f aca="false">IF($I890="","None Attached",IF(LEFT($I890,5)="https",HYPERLINK($I890,"Datasheet"),HYPERLINK(_xlfn.CONCAT("https://",$I890),"Datasheet")))</f>
        <v>None Attached</v>
      </c>
      <c r="M890" s="56"/>
      <c r="P890" s="58"/>
      <c r="Q890" s="1" t="n">
        <f aca="false">$M890-$N890</f>
        <v>0</v>
      </c>
      <c r="R890" s="56"/>
      <c r="T890" s="59" t="s">
        <v>15</v>
      </c>
      <c r="U890" s="1" t="n">
        <f aca="false">$S890-$R890</f>
        <v>0</v>
      </c>
      <c r="V890" s="1" t="n">
        <f aca="false">IF($T890="±",$Q890*2,$Q890)</f>
        <v>0</v>
      </c>
      <c r="W890" s="60" t="str">
        <f aca="false">IFERROR($U890/ABS($V890),"N/A")</f>
        <v>N/A</v>
      </c>
      <c r="X890" s="61" t="str">
        <f aca="false">IF(OR($W890="N/A",$R890="",$S890=""),"N/A",IF($W890&gt;=4,"Not Significant",IF($W890&gt;=2,"Semi-Significant","Significant")))</f>
        <v>N/A</v>
      </c>
      <c r="Z890" s="1" t="str">
        <f aca="false">IF($D890="Z540.1 w/data",0,"")</f>
        <v/>
      </c>
      <c r="AA890" s="1" t="e">
        <f aca="false">$Y890+$Q890+$Z890</f>
        <v>#VALUE!</v>
      </c>
      <c r="AB890" s="1" t="n">
        <f aca="false">$N890+$Q890</f>
        <v>0</v>
      </c>
      <c r="AC890" s="1" t="str">
        <f aca="false">IF($Y890="","",IF(AND($AA890&gt;=$R890,$AA890&lt;=$S890),"Pass","Fail"))</f>
        <v/>
      </c>
      <c r="AD890" s="1" t="str">
        <f aca="false">IF($Y890="","",IF($AA890&gt;$R890,"Pass","Fail"))</f>
        <v/>
      </c>
      <c r="AE890" s="1" t="str">
        <f aca="false">IF($Y890="","",IF($AA890&gt;=$R890,"Pass","Fail"))</f>
        <v/>
      </c>
      <c r="AF890" s="1" t="str">
        <f aca="false">IF($Y890="","",IF($AA890&lt;=$S890,"Pass","Fail"))</f>
        <v/>
      </c>
      <c r="AG890" s="1" t="str">
        <f aca="false">IF($Y890="","",IF($AA890&lt;$S890,"Pass","Fail"))</f>
        <v/>
      </c>
      <c r="AH890" s="23" t="str">
        <f aca="true">INDIRECT(CHOOSE(MATCH($T890,{"±","&gt;","≥","≤","&lt;"},0), "AC", "AD", "AE", "AF", "AG") &amp; ROW())</f>
        <v/>
      </c>
      <c r="AI890" s="56" t="str">
        <f aca="false">IF($X890="Not Significant","No Further Action Required",
IF($AH890="","",
IF(AND($AH890="Pass",$L890="0 - Passed "),"Analysis performed; no further action required.",
IF(AND($AH890="Fail",$L890="1 - Failed "),"Analysis performed; no further action required.",
IF(AND($AH890="Pass",$L890="2 - Limited In Use "),"Analysis performed; no further action required.",
IF(AND($AH890="Fail",$L890="3 - Adjusted "),"Analysis performed; no further action required.",
"Unit fails analysis; TSM determination required."))))))</f>
        <v/>
      </c>
      <c r="AJ890" s="58"/>
    </row>
    <row r="891" customFormat="false" ht="15" hidden="false" customHeight="false" outlineLevel="0" collapsed="false">
      <c r="A891" s="56"/>
      <c r="E891" s="57" t="str">
        <f aca="false">IF(AND($F891="",$G891=""),"",IF($G891="",$F891,HYPERLINK($G891,$F891)))</f>
        <v/>
      </c>
      <c r="H891" s="1" t="str">
        <f aca="false">IF($I891="","None Attached",IF(LEFT($I891,5)="https",HYPERLINK($I891,"Datasheet"),HYPERLINK(_xlfn.CONCAT("https://",$I891),"Datasheet")))</f>
        <v>None Attached</v>
      </c>
      <c r="M891" s="56"/>
      <c r="P891" s="58"/>
      <c r="Q891" s="1" t="n">
        <f aca="false">$M891-$N891</f>
        <v>0</v>
      </c>
      <c r="R891" s="56"/>
      <c r="T891" s="59" t="s">
        <v>15</v>
      </c>
      <c r="U891" s="1" t="n">
        <f aca="false">$S891-$R891</f>
        <v>0</v>
      </c>
      <c r="V891" s="1" t="n">
        <f aca="false">IF($T891="±",$Q891*2,$Q891)</f>
        <v>0</v>
      </c>
      <c r="W891" s="60" t="str">
        <f aca="false">IFERROR($U891/ABS($V891),"N/A")</f>
        <v>N/A</v>
      </c>
      <c r="X891" s="61" t="str">
        <f aca="false">IF(OR($W891="N/A",$R891="",$S891=""),"N/A",IF($W891&gt;=4,"Not Significant",IF($W891&gt;=2,"Semi-Significant","Significant")))</f>
        <v>N/A</v>
      </c>
      <c r="Z891" s="1" t="str">
        <f aca="false">IF($D891="Z540.1 w/data",0,"")</f>
        <v/>
      </c>
      <c r="AA891" s="1" t="e">
        <f aca="false">$Y891+$Q891+$Z891</f>
        <v>#VALUE!</v>
      </c>
      <c r="AB891" s="1" t="n">
        <f aca="false">$N891+$Q891</f>
        <v>0</v>
      </c>
      <c r="AC891" s="1" t="str">
        <f aca="false">IF($Y891="","",IF(AND($AA891&gt;=$R891,$AA891&lt;=$S891),"Pass","Fail"))</f>
        <v/>
      </c>
      <c r="AD891" s="1" t="str">
        <f aca="false">IF($Y891="","",IF($AA891&gt;$R891,"Pass","Fail"))</f>
        <v/>
      </c>
      <c r="AE891" s="1" t="str">
        <f aca="false">IF($Y891="","",IF($AA891&gt;=$R891,"Pass","Fail"))</f>
        <v/>
      </c>
      <c r="AF891" s="1" t="str">
        <f aca="false">IF($Y891="","",IF($AA891&lt;=$S891,"Pass","Fail"))</f>
        <v/>
      </c>
      <c r="AG891" s="1" t="str">
        <f aca="false">IF($Y891="","",IF($AA891&lt;$S891,"Pass","Fail"))</f>
        <v/>
      </c>
      <c r="AH891" s="23" t="str">
        <f aca="true">INDIRECT(CHOOSE(MATCH($T891,{"±","&gt;","≥","≤","&lt;"},0), "AC", "AD", "AE", "AF", "AG") &amp; ROW())</f>
        <v/>
      </c>
      <c r="AI891" s="56" t="str">
        <f aca="false">IF($X891="Not Significant","No Further Action Required",
IF($AH891="","",
IF(AND($AH891="Pass",$L891="0 - Passed "),"Analysis performed; no further action required.",
IF(AND($AH891="Fail",$L891="1 - Failed "),"Analysis performed; no further action required.",
IF(AND($AH891="Pass",$L891="2 - Limited In Use "),"Analysis performed; no further action required.",
IF(AND($AH891="Fail",$L891="3 - Adjusted "),"Analysis performed; no further action required.",
"Unit fails analysis; TSM determination required."))))))</f>
        <v/>
      </c>
      <c r="AJ891" s="58"/>
    </row>
    <row r="892" customFormat="false" ht="15" hidden="false" customHeight="false" outlineLevel="0" collapsed="false">
      <c r="A892" s="56"/>
      <c r="E892" s="57" t="str">
        <f aca="false">IF(AND($F892="",$G892=""),"",IF($G892="",$F892,HYPERLINK($G892,$F892)))</f>
        <v/>
      </c>
      <c r="H892" s="1" t="str">
        <f aca="false">IF($I892="","None Attached",IF(LEFT($I892,5)="https",HYPERLINK($I892,"Datasheet"),HYPERLINK(_xlfn.CONCAT("https://",$I892),"Datasheet")))</f>
        <v>None Attached</v>
      </c>
      <c r="M892" s="56"/>
      <c r="P892" s="58"/>
      <c r="Q892" s="1" t="n">
        <f aca="false">$M892-$N892</f>
        <v>0</v>
      </c>
      <c r="R892" s="56"/>
      <c r="T892" s="59" t="s">
        <v>15</v>
      </c>
      <c r="U892" s="1" t="n">
        <f aca="false">$S892-$R892</f>
        <v>0</v>
      </c>
      <c r="V892" s="1" t="n">
        <f aca="false">IF($T892="±",$Q892*2,$Q892)</f>
        <v>0</v>
      </c>
      <c r="W892" s="60" t="str">
        <f aca="false">IFERROR($U892/ABS($V892),"N/A")</f>
        <v>N/A</v>
      </c>
      <c r="X892" s="61" t="str">
        <f aca="false">IF(OR($W892="N/A",$R892="",$S892=""),"N/A",IF($W892&gt;=4,"Not Significant",IF($W892&gt;=2,"Semi-Significant","Significant")))</f>
        <v>N/A</v>
      </c>
      <c r="Z892" s="1" t="str">
        <f aca="false">IF($D892="Z540.1 w/data",0,"")</f>
        <v/>
      </c>
      <c r="AA892" s="1" t="e">
        <f aca="false">$Y892+$Q892+$Z892</f>
        <v>#VALUE!</v>
      </c>
      <c r="AB892" s="1" t="n">
        <f aca="false">$N892+$Q892</f>
        <v>0</v>
      </c>
      <c r="AC892" s="1" t="str">
        <f aca="false">IF($Y892="","",IF(AND($AA892&gt;=$R892,$AA892&lt;=$S892),"Pass","Fail"))</f>
        <v/>
      </c>
      <c r="AD892" s="1" t="str">
        <f aca="false">IF($Y892="","",IF($AA892&gt;$R892,"Pass","Fail"))</f>
        <v/>
      </c>
      <c r="AE892" s="1" t="str">
        <f aca="false">IF($Y892="","",IF($AA892&gt;=$R892,"Pass","Fail"))</f>
        <v/>
      </c>
      <c r="AF892" s="1" t="str">
        <f aca="false">IF($Y892="","",IF($AA892&lt;=$S892,"Pass","Fail"))</f>
        <v/>
      </c>
      <c r="AG892" s="1" t="str">
        <f aca="false">IF($Y892="","",IF($AA892&lt;$S892,"Pass","Fail"))</f>
        <v/>
      </c>
      <c r="AH892" s="23" t="str">
        <f aca="true">INDIRECT(CHOOSE(MATCH($T892,{"±","&gt;","≥","≤","&lt;"},0), "AC", "AD", "AE", "AF", "AG") &amp; ROW())</f>
        <v/>
      </c>
      <c r="AI892" s="56" t="str">
        <f aca="false">IF($X892="Not Significant","No Further Action Required",
IF($AH892="","",
IF(AND($AH892="Pass",$L892="0 - Passed "),"Analysis performed; no further action required.",
IF(AND($AH892="Fail",$L892="1 - Failed "),"Analysis performed; no further action required.",
IF(AND($AH892="Pass",$L892="2 - Limited In Use "),"Analysis performed; no further action required.",
IF(AND($AH892="Fail",$L892="3 - Adjusted "),"Analysis performed; no further action required.",
"Unit fails analysis; TSM determination required."))))))</f>
        <v/>
      </c>
      <c r="AJ892" s="58"/>
    </row>
    <row r="893" customFormat="false" ht="15" hidden="false" customHeight="false" outlineLevel="0" collapsed="false">
      <c r="A893" s="56"/>
      <c r="E893" s="57" t="str">
        <f aca="false">IF(AND($F893="",$G893=""),"",IF($G893="",$F893,HYPERLINK($G893,$F893)))</f>
        <v/>
      </c>
      <c r="H893" s="1" t="str">
        <f aca="false">IF($I893="","None Attached",IF(LEFT($I893,5)="https",HYPERLINK($I893,"Datasheet"),HYPERLINK(_xlfn.CONCAT("https://",$I893),"Datasheet")))</f>
        <v>None Attached</v>
      </c>
      <c r="M893" s="56"/>
      <c r="P893" s="58"/>
      <c r="Q893" s="1" t="n">
        <f aca="false">$M893-$N893</f>
        <v>0</v>
      </c>
      <c r="R893" s="56"/>
      <c r="T893" s="59" t="s">
        <v>15</v>
      </c>
      <c r="U893" s="1" t="n">
        <f aca="false">$S893-$R893</f>
        <v>0</v>
      </c>
      <c r="V893" s="1" t="n">
        <f aca="false">IF($T893="±",$Q893*2,$Q893)</f>
        <v>0</v>
      </c>
      <c r="W893" s="60" t="str">
        <f aca="false">IFERROR($U893/ABS($V893),"N/A")</f>
        <v>N/A</v>
      </c>
      <c r="X893" s="61" t="str">
        <f aca="false">IF(OR($W893="N/A",$R893="",$S893=""),"N/A",IF($W893&gt;=4,"Not Significant",IF($W893&gt;=2,"Semi-Significant","Significant")))</f>
        <v>N/A</v>
      </c>
      <c r="Z893" s="1" t="str">
        <f aca="false">IF($D893="Z540.1 w/data",0,"")</f>
        <v/>
      </c>
      <c r="AA893" s="1" t="e">
        <f aca="false">$Y893+$Q893+$Z893</f>
        <v>#VALUE!</v>
      </c>
      <c r="AB893" s="1" t="n">
        <f aca="false">$N893+$Q893</f>
        <v>0</v>
      </c>
      <c r="AC893" s="1" t="str">
        <f aca="false">IF($Y893="","",IF(AND($AA893&gt;=$R893,$AA893&lt;=$S893),"Pass","Fail"))</f>
        <v/>
      </c>
      <c r="AD893" s="1" t="str">
        <f aca="false">IF($Y893="","",IF($AA893&gt;$R893,"Pass","Fail"))</f>
        <v/>
      </c>
      <c r="AE893" s="1" t="str">
        <f aca="false">IF($Y893="","",IF($AA893&gt;=$R893,"Pass","Fail"))</f>
        <v/>
      </c>
      <c r="AF893" s="1" t="str">
        <f aca="false">IF($Y893="","",IF($AA893&lt;=$S893,"Pass","Fail"))</f>
        <v/>
      </c>
      <c r="AG893" s="1" t="str">
        <f aca="false">IF($Y893="","",IF($AA893&lt;$S893,"Pass","Fail"))</f>
        <v/>
      </c>
      <c r="AH893" s="23" t="str">
        <f aca="true">INDIRECT(CHOOSE(MATCH($T893,{"±","&gt;","≥","≤","&lt;"},0), "AC", "AD", "AE", "AF", "AG") &amp; ROW())</f>
        <v/>
      </c>
      <c r="AI893" s="56" t="str">
        <f aca="false">IF($X893="Not Significant","No Further Action Required",
IF($AH893="","",
IF(AND($AH893="Pass",$L893="0 - Passed "),"Analysis performed; no further action required.",
IF(AND($AH893="Fail",$L893="1 - Failed "),"Analysis performed; no further action required.",
IF(AND($AH893="Pass",$L893="2 - Limited In Use "),"Analysis performed; no further action required.",
IF(AND($AH893="Fail",$L893="3 - Adjusted "),"Analysis performed; no further action required.",
"Unit fails analysis; TSM determination required."))))))</f>
        <v/>
      </c>
      <c r="AJ893" s="58"/>
    </row>
    <row r="894" customFormat="false" ht="15" hidden="false" customHeight="false" outlineLevel="0" collapsed="false">
      <c r="A894" s="56"/>
      <c r="E894" s="57" t="str">
        <f aca="false">IF(AND($F894="",$G894=""),"",IF($G894="",$F894,HYPERLINK($G894,$F894)))</f>
        <v/>
      </c>
      <c r="H894" s="1" t="str">
        <f aca="false">IF($I894="","None Attached",IF(LEFT($I894,5)="https",HYPERLINK($I894,"Datasheet"),HYPERLINK(_xlfn.CONCAT("https://",$I894),"Datasheet")))</f>
        <v>None Attached</v>
      </c>
      <c r="M894" s="56"/>
      <c r="P894" s="58"/>
      <c r="Q894" s="1" t="n">
        <f aca="false">$M894-$N894</f>
        <v>0</v>
      </c>
      <c r="R894" s="56"/>
      <c r="T894" s="59" t="s">
        <v>15</v>
      </c>
      <c r="U894" s="1" t="n">
        <f aca="false">$S894-$R894</f>
        <v>0</v>
      </c>
      <c r="V894" s="1" t="n">
        <f aca="false">IF($T894="±",$Q894*2,$Q894)</f>
        <v>0</v>
      </c>
      <c r="W894" s="60" t="str">
        <f aca="false">IFERROR($U894/ABS($V894),"N/A")</f>
        <v>N/A</v>
      </c>
      <c r="X894" s="61" t="str">
        <f aca="false">IF(OR($W894="N/A",$R894="",$S894=""),"N/A",IF($W894&gt;=4,"Not Significant",IF($W894&gt;=2,"Semi-Significant","Significant")))</f>
        <v>N/A</v>
      </c>
      <c r="Z894" s="1" t="str">
        <f aca="false">IF($D894="Z540.1 w/data",0,"")</f>
        <v/>
      </c>
      <c r="AA894" s="1" t="e">
        <f aca="false">$Y894+$Q894+$Z894</f>
        <v>#VALUE!</v>
      </c>
      <c r="AB894" s="1" t="n">
        <f aca="false">$N894+$Q894</f>
        <v>0</v>
      </c>
      <c r="AC894" s="1" t="str">
        <f aca="false">IF($Y894="","",IF(AND($AA894&gt;=$R894,$AA894&lt;=$S894),"Pass","Fail"))</f>
        <v/>
      </c>
      <c r="AD894" s="1" t="str">
        <f aca="false">IF($Y894="","",IF($AA894&gt;$R894,"Pass","Fail"))</f>
        <v/>
      </c>
      <c r="AE894" s="1" t="str">
        <f aca="false">IF($Y894="","",IF($AA894&gt;=$R894,"Pass","Fail"))</f>
        <v/>
      </c>
      <c r="AF894" s="1" t="str">
        <f aca="false">IF($Y894="","",IF($AA894&lt;=$S894,"Pass","Fail"))</f>
        <v/>
      </c>
      <c r="AG894" s="1" t="str">
        <f aca="false">IF($Y894="","",IF($AA894&lt;$S894,"Pass","Fail"))</f>
        <v/>
      </c>
      <c r="AH894" s="23" t="str">
        <f aca="true">INDIRECT(CHOOSE(MATCH($T894,{"±","&gt;","≥","≤","&lt;"},0), "AC", "AD", "AE", "AF", "AG") &amp; ROW())</f>
        <v/>
      </c>
      <c r="AI894" s="56" t="str">
        <f aca="false">IF($X894="Not Significant","No Further Action Required",
IF($AH894="","",
IF(AND($AH894="Pass",$L894="0 - Passed "),"Analysis performed; no further action required.",
IF(AND($AH894="Fail",$L894="1 - Failed "),"Analysis performed; no further action required.",
IF(AND($AH894="Pass",$L894="2 - Limited In Use "),"Analysis performed; no further action required.",
IF(AND($AH894="Fail",$L894="3 - Adjusted "),"Analysis performed; no further action required.",
"Unit fails analysis; TSM determination required."))))))</f>
        <v/>
      </c>
      <c r="AJ894" s="58"/>
    </row>
    <row r="895" customFormat="false" ht="15" hidden="false" customHeight="false" outlineLevel="0" collapsed="false">
      <c r="A895" s="56"/>
      <c r="E895" s="57" t="str">
        <f aca="false">IF(AND($F895="",$G895=""),"",IF($G895="",$F895,HYPERLINK($G895,$F895)))</f>
        <v/>
      </c>
      <c r="H895" s="1" t="str">
        <f aca="false">IF($I895="","None Attached",IF(LEFT($I895,5)="https",HYPERLINK($I895,"Datasheet"),HYPERLINK(_xlfn.CONCAT("https://",$I895),"Datasheet")))</f>
        <v>None Attached</v>
      </c>
      <c r="M895" s="56"/>
      <c r="P895" s="58"/>
      <c r="Q895" s="1" t="n">
        <f aca="false">$M895-$N895</f>
        <v>0</v>
      </c>
      <c r="R895" s="56"/>
      <c r="T895" s="59" t="s">
        <v>15</v>
      </c>
      <c r="U895" s="1" t="n">
        <f aca="false">$S895-$R895</f>
        <v>0</v>
      </c>
      <c r="V895" s="1" t="n">
        <f aca="false">IF($T895="±",$Q895*2,$Q895)</f>
        <v>0</v>
      </c>
      <c r="W895" s="60" t="str">
        <f aca="false">IFERROR($U895/ABS($V895),"N/A")</f>
        <v>N/A</v>
      </c>
      <c r="X895" s="61" t="str">
        <f aca="false">IF(OR($W895="N/A",$R895="",$S895=""),"N/A",IF($W895&gt;=4,"Not Significant",IF($W895&gt;=2,"Semi-Significant","Significant")))</f>
        <v>N/A</v>
      </c>
      <c r="Z895" s="1" t="str">
        <f aca="false">IF($D895="Z540.1 w/data",0,"")</f>
        <v/>
      </c>
      <c r="AA895" s="1" t="e">
        <f aca="false">$Y895+$Q895+$Z895</f>
        <v>#VALUE!</v>
      </c>
      <c r="AB895" s="1" t="n">
        <f aca="false">$N895+$Q895</f>
        <v>0</v>
      </c>
      <c r="AC895" s="1" t="str">
        <f aca="false">IF($Y895="","",IF(AND($AA895&gt;=$R895,$AA895&lt;=$S895),"Pass","Fail"))</f>
        <v/>
      </c>
      <c r="AD895" s="1" t="str">
        <f aca="false">IF($Y895="","",IF($AA895&gt;$R895,"Pass","Fail"))</f>
        <v/>
      </c>
      <c r="AE895" s="1" t="str">
        <f aca="false">IF($Y895="","",IF($AA895&gt;=$R895,"Pass","Fail"))</f>
        <v/>
      </c>
      <c r="AF895" s="1" t="str">
        <f aca="false">IF($Y895="","",IF($AA895&lt;=$S895,"Pass","Fail"))</f>
        <v/>
      </c>
      <c r="AG895" s="1" t="str">
        <f aca="false">IF($Y895="","",IF($AA895&lt;$S895,"Pass","Fail"))</f>
        <v/>
      </c>
      <c r="AH895" s="23" t="str">
        <f aca="true">INDIRECT(CHOOSE(MATCH($T895,{"±","&gt;","≥","≤","&lt;"},0), "AC", "AD", "AE", "AF", "AG") &amp; ROW())</f>
        <v/>
      </c>
      <c r="AI895" s="56" t="str">
        <f aca="false">IF($X895="Not Significant","No Further Action Required",
IF($AH895="","",
IF(AND($AH895="Pass",$L895="0 - Passed "),"Analysis performed; no further action required.",
IF(AND($AH895="Fail",$L895="1 - Failed "),"Analysis performed; no further action required.",
IF(AND($AH895="Pass",$L895="2 - Limited In Use "),"Analysis performed; no further action required.",
IF(AND($AH895="Fail",$L895="3 - Adjusted "),"Analysis performed; no further action required.",
"Unit fails analysis; TSM determination required."))))))</f>
        <v/>
      </c>
      <c r="AJ895" s="58"/>
    </row>
    <row r="896" customFormat="false" ht="15" hidden="false" customHeight="false" outlineLevel="0" collapsed="false">
      <c r="A896" s="56"/>
      <c r="E896" s="57" t="str">
        <f aca="false">IF(AND($F896="",$G896=""),"",IF($G896="",$F896,HYPERLINK($G896,$F896)))</f>
        <v/>
      </c>
      <c r="H896" s="1" t="str">
        <f aca="false">IF($I896="","None Attached",IF(LEFT($I896,5)="https",HYPERLINK($I896,"Datasheet"),HYPERLINK(_xlfn.CONCAT("https://",$I896),"Datasheet")))</f>
        <v>None Attached</v>
      </c>
      <c r="M896" s="56"/>
      <c r="P896" s="58"/>
      <c r="Q896" s="1" t="n">
        <f aca="false">$M896-$N896</f>
        <v>0</v>
      </c>
      <c r="R896" s="56"/>
      <c r="T896" s="59" t="s">
        <v>15</v>
      </c>
      <c r="U896" s="1" t="n">
        <f aca="false">$S896-$R896</f>
        <v>0</v>
      </c>
      <c r="V896" s="1" t="n">
        <f aca="false">IF($T896="±",$Q896*2,$Q896)</f>
        <v>0</v>
      </c>
      <c r="W896" s="60" t="str">
        <f aca="false">IFERROR($U896/ABS($V896),"N/A")</f>
        <v>N/A</v>
      </c>
      <c r="X896" s="61" t="str">
        <f aca="false">IF(OR($W896="N/A",$R896="",$S896=""),"N/A",IF($W896&gt;=4,"Not Significant",IF($W896&gt;=2,"Semi-Significant","Significant")))</f>
        <v>N/A</v>
      </c>
      <c r="Z896" s="1" t="str">
        <f aca="false">IF($D896="Z540.1 w/data",0,"")</f>
        <v/>
      </c>
      <c r="AA896" s="1" t="e">
        <f aca="false">$Y896+$Q896+$Z896</f>
        <v>#VALUE!</v>
      </c>
      <c r="AB896" s="1" t="n">
        <f aca="false">$N896+$Q896</f>
        <v>0</v>
      </c>
      <c r="AC896" s="1" t="str">
        <f aca="false">IF($Y896="","",IF(AND($AA896&gt;=$R896,$AA896&lt;=$S896),"Pass","Fail"))</f>
        <v/>
      </c>
      <c r="AD896" s="1" t="str">
        <f aca="false">IF($Y896="","",IF($AA896&gt;$R896,"Pass","Fail"))</f>
        <v/>
      </c>
      <c r="AE896" s="1" t="str">
        <f aca="false">IF($Y896="","",IF($AA896&gt;=$R896,"Pass","Fail"))</f>
        <v/>
      </c>
      <c r="AF896" s="1" t="str">
        <f aca="false">IF($Y896="","",IF($AA896&lt;=$S896,"Pass","Fail"))</f>
        <v/>
      </c>
      <c r="AG896" s="1" t="str">
        <f aca="false">IF($Y896="","",IF($AA896&lt;$S896,"Pass","Fail"))</f>
        <v/>
      </c>
      <c r="AH896" s="23" t="str">
        <f aca="true">INDIRECT(CHOOSE(MATCH($T896,{"±","&gt;","≥","≤","&lt;"},0), "AC", "AD", "AE", "AF", "AG") &amp; ROW())</f>
        <v/>
      </c>
      <c r="AI896" s="56" t="str">
        <f aca="false">IF($X896="Not Significant","No Further Action Required",
IF($AH896="","",
IF(AND($AH896="Pass",$L896="0 - Passed "),"Analysis performed; no further action required.",
IF(AND($AH896="Fail",$L896="1 - Failed "),"Analysis performed; no further action required.",
IF(AND($AH896="Pass",$L896="2 - Limited In Use "),"Analysis performed; no further action required.",
IF(AND($AH896="Fail",$L896="3 - Adjusted "),"Analysis performed; no further action required.",
"Unit fails analysis; TSM determination required."))))))</f>
        <v/>
      </c>
      <c r="AJ896" s="58"/>
    </row>
    <row r="897" customFormat="false" ht="15" hidden="false" customHeight="false" outlineLevel="0" collapsed="false">
      <c r="A897" s="56"/>
      <c r="E897" s="57" t="str">
        <f aca="false">IF(AND($F897="",$G897=""),"",IF($G897="",$F897,HYPERLINK($G897,$F897)))</f>
        <v/>
      </c>
      <c r="H897" s="1" t="str">
        <f aca="false">IF($I897="","None Attached",IF(LEFT($I897,5)="https",HYPERLINK($I897,"Datasheet"),HYPERLINK(_xlfn.CONCAT("https://",$I897),"Datasheet")))</f>
        <v>None Attached</v>
      </c>
      <c r="M897" s="56"/>
      <c r="P897" s="58"/>
      <c r="Q897" s="1" t="n">
        <f aca="false">$M897-$N897</f>
        <v>0</v>
      </c>
      <c r="R897" s="56"/>
      <c r="T897" s="59" t="s">
        <v>15</v>
      </c>
      <c r="U897" s="1" t="n">
        <f aca="false">$S897-$R897</f>
        <v>0</v>
      </c>
      <c r="V897" s="1" t="n">
        <f aca="false">IF($T897="±",$Q897*2,$Q897)</f>
        <v>0</v>
      </c>
      <c r="W897" s="60" t="str">
        <f aca="false">IFERROR($U897/ABS($V897),"N/A")</f>
        <v>N/A</v>
      </c>
      <c r="X897" s="61" t="str">
        <f aca="false">IF(OR($W897="N/A",$R897="",$S897=""),"N/A",IF($W897&gt;=4,"Not Significant",IF($W897&gt;=2,"Semi-Significant","Significant")))</f>
        <v>N/A</v>
      </c>
      <c r="Z897" s="1" t="str">
        <f aca="false">IF($D897="Z540.1 w/data",0,"")</f>
        <v/>
      </c>
      <c r="AA897" s="1" t="e">
        <f aca="false">$Y897+$Q897+$Z897</f>
        <v>#VALUE!</v>
      </c>
      <c r="AB897" s="1" t="n">
        <f aca="false">$N897+$Q897</f>
        <v>0</v>
      </c>
      <c r="AC897" s="1" t="str">
        <f aca="false">IF($Y897="","",IF(AND($AA897&gt;=$R897,$AA897&lt;=$S897),"Pass","Fail"))</f>
        <v/>
      </c>
      <c r="AD897" s="1" t="str">
        <f aca="false">IF($Y897="","",IF($AA897&gt;$R897,"Pass","Fail"))</f>
        <v/>
      </c>
      <c r="AE897" s="1" t="str">
        <f aca="false">IF($Y897="","",IF($AA897&gt;=$R897,"Pass","Fail"))</f>
        <v/>
      </c>
      <c r="AF897" s="1" t="str">
        <f aca="false">IF($Y897="","",IF($AA897&lt;=$S897,"Pass","Fail"))</f>
        <v/>
      </c>
      <c r="AG897" s="1" t="str">
        <f aca="false">IF($Y897="","",IF($AA897&lt;$S897,"Pass","Fail"))</f>
        <v/>
      </c>
      <c r="AH897" s="23" t="str">
        <f aca="true">INDIRECT(CHOOSE(MATCH($T897,{"±","&gt;","≥","≤","&lt;"},0), "AC", "AD", "AE", "AF", "AG") &amp; ROW())</f>
        <v/>
      </c>
      <c r="AI897" s="56" t="str">
        <f aca="false">IF($X897="Not Significant","No Further Action Required",
IF($AH897="","",
IF(AND($AH897="Pass",$L897="0 - Passed "),"Analysis performed; no further action required.",
IF(AND($AH897="Fail",$L897="1 - Failed "),"Analysis performed; no further action required.",
IF(AND($AH897="Pass",$L897="2 - Limited In Use "),"Analysis performed; no further action required.",
IF(AND($AH897="Fail",$L897="3 - Adjusted "),"Analysis performed; no further action required.",
"Unit fails analysis; TSM determination required."))))))</f>
        <v/>
      </c>
      <c r="AJ897" s="58"/>
    </row>
    <row r="898" customFormat="false" ht="15" hidden="false" customHeight="false" outlineLevel="0" collapsed="false">
      <c r="A898" s="56"/>
      <c r="E898" s="57" t="str">
        <f aca="false">IF(AND($F898="",$G898=""),"",IF($G898="",$F898,HYPERLINK($G898,$F898)))</f>
        <v/>
      </c>
      <c r="H898" s="1" t="str">
        <f aca="false">IF($I898="","None Attached",IF(LEFT($I898,5)="https",HYPERLINK($I898,"Datasheet"),HYPERLINK(_xlfn.CONCAT("https://",$I898),"Datasheet")))</f>
        <v>None Attached</v>
      </c>
      <c r="M898" s="56"/>
      <c r="P898" s="58"/>
      <c r="Q898" s="1" t="n">
        <f aca="false">$M898-$N898</f>
        <v>0</v>
      </c>
      <c r="R898" s="56"/>
      <c r="T898" s="59" t="s">
        <v>15</v>
      </c>
      <c r="U898" s="1" t="n">
        <f aca="false">$S898-$R898</f>
        <v>0</v>
      </c>
      <c r="V898" s="1" t="n">
        <f aca="false">IF($T898="±",$Q898*2,$Q898)</f>
        <v>0</v>
      </c>
      <c r="W898" s="60" t="str">
        <f aca="false">IFERROR($U898/ABS($V898),"N/A")</f>
        <v>N/A</v>
      </c>
      <c r="X898" s="61" t="str">
        <f aca="false">IF(OR($W898="N/A",$R898="",$S898=""),"N/A",IF($W898&gt;=4,"Not Significant",IF($W898&gt;=2,"Semi-Significant","Significant")))</f>
        <v>N/A</v>
      </c>
      <c r="Z898" s="1" t="str">
        <f aca="false">IF($D898="Z540.1 w/data",0,"")</f>
        <v/>
      </c>
      <c r="AA898" s="1" t="e">
        <f aca="false">$Y898+$Q898+$Z898</f>
        <v>#VALUE!</v>
      </c>
      <c r="AB898" s="1" t="n">
        <f aca="false">$N898+$Q898</f>
        <v>0</v>
      </c>
      <c r="AC898" s="1" t="str">
        <f aca="false">IF($Y898="","",IF(AND($AA898&gt;=$R898,$AA898&lt;=$S898),"Pass","Fail"))</f>
        <v/>
      </c>
      <c r="AD898" s="1" t="str">
        <f aca="false">IF($Y898="","",IF($AA898&gt;$R898,"Pass","Fail"))</f>
        <v/>
      </c>
      <c r="AE898" s="1" t="str">
        <f aca="false">IF($Y898="","",IF($AA898&gt;=$R898,"Pass","Fail"))</f>
        <v/>
      </c>
      <c r="AF898" s="1" t="str">
        <f aca="false">IF($Y898="","",IF($AA898&lt;=$S898,"Pass","Fail"))</f>
        <v/>
      </c>
      <c r="AG898" s="1" t="str">
        <f aca="false">IF($Y898="","",IF($AA898&lt;$S898,"Pass","Fail"))</f>
        <v/>
      </c>
      <c r="AH898" s="23" t="str">
        <f aca="true">INDIRECT(CHOOSE(MATCH($T898,{"±","&gt;","≥","≤","&lt;"},0), "AC", "AD", "AE", "AF", "AG") &amp; ROW())</f>
        <v/>
      </c>
      <c r="AI898" s="56" t="str">
        <f aca="false">IF($X898="Not Significant","No Further Action Required",
IF($AH898="","",
IF(AND($AH898="Pass",$L898="0 - Passed "),"Analysis performed; no further action required.",
IF(AND($AH898="Fail",$L898="1 - Failed "),"Analysis performed; no further action required.",
IF(AND($AH898="Pass",$L898="2 - Limited In Use "),"Analysis performed; no further action required.",
IF(AND($AH898="Fail",$L898="3 - Adjusted "),"Analysis performed; no further action required.",
"Unit fails analysis; TSM determination required."))))))</f>
        <v/>
      </c>
      <c r="AJ898" s="58"/>
    </row>
    <row r="899" customFormat="false" ht="15" hidden="false" customHeight="false" outlineLevel="0" collapsed="false">
      <c r="A899" s="56"/>
      <c r="E899" s="57" t="str">
        <f aca="false">IF(AND($F899="",$G899=""),"",IF($G899="",$F899,HYPERLINK($G899,$F899)))</f>
        <v/>
      </c>
      <c r="H899" s="1" t="str">
        <f aca="false">IF($I899="","None Attached",IF(LEFT($I899,5)="https",HYPERLINK($I899,"Datasheet"),HYPERLINK(_xlfn.CONCAT("https://",$I899),"Datasheet")))</f>
        <v>None Attached</v>
      </c>
      <c r="M899" s="56"/>
      <c r="P899" s="58"/>
      <c r="Q899" s="1" t="n">
        <f aca="false">$M899-$N899</f>
        <v>0</v>
      </c>
      <c r="R899" s="56"/>
      <c r="T899" s="59" t="s">
        <v>15</v>
      </c>
      <c r="U899" s="1" t="n">
        <f aca="false">$S899-$R899</f>
        <v>0</v>
      </c>
      <c r="V899" s="1" t="n">
        <f aca="false">IF($T899="±",$Q899*2,$Q899)</f>
        <v>0</v>
      </c>
      <c r="W899" s="60" t="str">
        <f aca="false">IFERROR($U899/ABS($V899),"N/A")</f>
        <v>N/A</v>
      </c>
      <c r="X899" s="61" t="str">
        <f aca="false">IF(OR($W899="N/A",$R899="",$S899=""),"N/A",IF($W899&gt;=4,"Not Significant",IF($W899&gt;=2,"Semi-Significant","Significant")))</f>
        <v>N/A</v>
      </c>
      <c r="Z899" s="1" t="str">
        <f aca="false">IF($D899="Z540.1 w/data",0,"")</f>
        <v/>
      </c>
      <c r="AA899" s="1" t="e">
        <f aca="false">$Y899+$Q899+$Z899</f>
        <v>#VALUE!</v>
      </c>
      <c r="AB899" s="1" t="n">
        <f aca="false">$N899+$Q899</f>
        <v>0</v>
      </c>
      <c r="AC899" s="1" t="str">
        <f aca="false">IF($Y899="","",IF(AND($AA899&gt;=$R899,$AA899&lt;=$S899),"Pass","Fail"))</f>
        <v/>
      </c>
      <c r="AD899" s="1" t="str">
        <f aca="false">IF($Y899="","",IF($AA899&gt;$R899,"Pass","Fail"))</f>
        <v/>
      </c>
      <c r="AE899" s="1" t="str">
        <f aca="false">IF($Y899="","",IF($AA899&gt;=$R899,"Pass","Fail"))</f>
        <v/>
      </c>
      <c r="AF899" s="1" t="str">
        <f aca="false">IF($Y899="","",IF($AA899&lt;=$S899,"Pass","Fail"))</f>
        <v/>
      </c>
      <c r="AG899" s="1" t="str">
        <f aca="false">IF($Y899="","",IF($AA899&lt;$S899,"Pass","Fail"))</f>
        <v/>
      </c>
      <c r="AH899" s="23" t="str">
        <f aca="true">INDIRECT(CHOOSE(MATCH($T899,{"±","&gt;","≥","≤","&lt;"},0), "AC", "AD", "AE", "AF", "AG") &amp; ROW())</f>
        <v/>
      </c>
      <c r="AI899" s="56" t="str">
        <f aca="false">IF($X899="Not Significant","No Further Action Required",
IF($AH899="","",
IF(AND($AH899="Pass",$L899="0 - Passed "),"Analysis performed; no further action required.",
IF(AND($AH899="Fail",$L899="1 - Failed "),"Analysis performed; no further action required.",
IF(AND($AH899="Pass",$L899="2 - Limited In Use "),"Analysis performed; no further action required.",
IF(AND($AH899="Fail",$L899="3 - Adjusted "),"Analysis performed; no further action required.",
"Unit fails analysis; TSM determination required."))))))</f>
        <v/>
      </c>
      <c r="AJ899" s="58"/>
    </row>
    <row r="900" customFormat="false" ht="15" hidden="false" customHeight="false" outlineLevel="0" collapsed="false">
      <c r="A900" s="56"/>
      <c r="E900" s="57" t="str">
        <f aca="false">IF(AND($F900="",$G900=""),"",IF($G900="",$F900,HYPERLINK($G900,$F900)))</f>
        <v/>
      </c>
      <c r="H900" s="1" t="str">
        <f aca="false">IF($I900="","None Attached",IF(LEFT($I900,5)="https",HYPERLINK($I900,"Datasheet"),HYPERLINK(_xlfn.CONCAT("https://",$I900),"Datasheet")))</f>
        <v>None Attached</v>
      </c>
      <c r="M900" s="56"/>
      <c r="P900" s="58"/>
      <c r="Q900" s="1" t="n">
        <f aca="false">$M900-$N900</f>
        <v>0</v>
      </c>
      <c r="R900" s="56"/>
      <c r="T900" s="59" t="s">
        <v>15</v>
      </c>
      <c r="U900" s="1" t="n">
        <f aca="false">$S900-$R900</f>
        <v>0</v>
      </c>
      <c r="V900" s="1" t="n">
        <f aca="false">IF($T900="±",$Q900*2,$Q900)</f>
        <v>0</v>
      </c>
      <c r="W900" s="60" t="str">
        <f aca="false">IFERROR($U900/ABS($V900),"N/A")</f>
        <v>N/A</v>
      </c>
      <c r="X900" s="61" t="str">
        <f aca="false">IF(OR($W900="N/A",$R900="",$S900=""),"N/A",IF($W900&gt;=4,"Not Significant",IF($W900&gt;=2,"Semi-Significant","Significant")))</f>
        <v>N/A</v>
      </c>
      <c r="Z900" s="1" t="str">
        <f aca="false">IF($D900="Z540.1 w/data",0,"")</f>
        <v/>
      </c>
      <c r="AA900" s="1" t="e">
        <f aca="false">$Y900+$Q900+$Z900</f>
        <v>#VALUE!</v>
      </c>
      <c r="AB900" s="1" t="n">
        <f aca="false">$N900+$Q900</f>
        <v>0</v>
      </c>
      <c r="AC900" s="1" t="str">
        <f aca="false">IF($Y900="","",IF(AND($AA900&gt;=$R900,$AA900&lt;=$S900),"Pass","Fail"))</f>
        <v/>
      </c>
      <c r="AD900" s="1" t="str">
        <f aca="false">IF($Y900="","",IF($AA900&gt;$R900,"Pass","Fail"))</f>
        <v/>
      </c>
      <c r="AE900" s="1" t="str">
        <f aca="false">IF($Y900="","",IF($AA900&gt;=$R900,"Pass","Fail"))</f>
        <v/>
      </c>
      <c r="AF900" s="1" t="str">
        <f aca="false">IF($Y900="","",IF($AA900&lt;=$S900,"Pass","Fail"))</f>
        <v/>
      </c>
      <c r="AG900" s="1" t="str">
        <f aca="false">IF($Y900="","",IF($AA900&lt;$S900,"Pass","Fail"))</f>
        <v/>
      </c>
      <c r="AH900" s="23" t="str">
        <f aca="true">INDIRECT(CHOOSE(MATCH($T900,{"±","&gt;","≥","≤","&lt;"},0), "AC", "AD", "AE", "AF", "AG") &amp; ROW())</f>
        <v/>
      </c>
      <c r="AI900" s="56" t="str">
        <f aca="false">IF($X900="Not Significant","No Further Action Required",
IF($AH900="","",
IF(AND($AH900="Pass",$L900="0 - Passed "),"Analysis performed; no further action required.",
IF(AND($AH900="Fail",$L900="1 - Failed "),"Analysis performed; no further action required.",
IF(AND($AH900="Pass",$L900="2 - Limited In Use "),"Analysis performed; no further action required.",
IF(AND($AH900="Fail",$L900="3 - Adjusted "),"Analysis performed; no further action required.",
"Unit fails analysis; TSM determination required."))))))</f>
        <v/>
      </c>
      <c r="AJ900" s="58"/>
    </row>
    <row r="901" customFormat="false" ht="15" hidden="false" customHeight="false" outlineLevel="0" collapsed="false">
      <c r="A901" s="56"/>
      <c r="E901" s="57" t="str">
        <f aca="false">IF(AND($F901="",$G901=""),"",IF($G901="",$F901,HYPERLINK($G901,$F901)))</f>
        <v/>
      </c>
      <c r="H901" s="1" t="str">
        <f aca="false">IF($I901="","None Attached",IF(LEFT($I901,5)="https",HYPERLINK($I901,"Datasheet"),HYPERLINK(_xlfn.CONCAT("https://",$I901),"Datasheet")))</f>
        <v>None Attached</v>
      </c>
      <c r="M901" s="56"/>
      <c r="P901" s="58"/>
      <c r="Q901" s="1" t="n">
        <f aca="false">$M901-$N901</f>
        <v>0</v>
      </c>
      <c r="R901" s="56"/>
      <c r="T901" s="59" t="s">
        <v>15</v>
      </c>
      <c r="U901" s="1" t="n">
        <f aca="false">$S901-$R901</f>
        <v>0</v>
      </c>
      <c r="V901" s="1" t="n">
        <f aca="false">IF($T901="±",$Q901*2,$Q901)</f>
        <v>0</v>
      </c>
      <c r="W901" s="60" t="str">
        <f aca="false">IFERROR($U901/ABS($V901),"N/A")</f>
        <v>N/A</v>
      </c>
      <c r="X901" s="61" t="str">
        <f aca="false">IF(OR($W901="N/A",$R901="",$S901=""),"N/A",IF($W901&gt;=4,"Not Significant",IF($W901&gt;=2,"Semi-Significant","Significant")))</f>
        <v>N/A</v>
      </c>
      <c r="Z901" s="1" t="str">
        <f aca="false">IF($D901="Z540.1 w/data",0,"")</f>
        <v/>
      </c>
      <c r="AA901" s="1" t="e">
        <f aca="false">$Y901+$Q901+$Z901</f>
        <v>#VALUE!</v>
      </c>
      <c r="AB901" s="1" t="n">
        <f aca="false">$N901+$Q901</f>
        <v>0</v>
      </c>
      <c r="AC901" s="1" t="str">
        <f aca="false">IF($Y901="","",IF(AND($AA901&gt;=$R901,$AA901&lt;=$S901),"Pass","Fail"))</f>
        <v/>
      </c>
      <c r="AD901" s="1" t="str">
        <f aca="false">IF($Y901="","",IF($AA901&gt;$R901,"Pass","Fail"))</f>
        <v/>
      </c>
      <c r="AE901" s="1" t="str">
        <f aca="false">IF($Y901="","",IF($AA901&gt;=$R901,"Pass","Fail"))</f>
        <v/>
      </c>
      <c r="AF901" s="1" t="str">
        <f aca="false">IF($Y901="","",IF($AA901&lt;=$S901,"Pass","Fail"))</f>
        <v/>
      </c>
      <c r="AG901" s="1" t="str">
        <f aca="false">IF($Y901="","",IF($AA901&lt;$S901,"Pass","Fail"))</f>
        <v/>
      </c>
      <c r="AH901" s="23" t="str">
        <f aca="true">INDIRECT(CHOOSE(MATCH($T901,{"±","&gt;","≥","≤","&lt;"},0), "AC", "AD", "AE", "AF", "AG") &amp; ROW())</f>
        <v/>
      </c>
      <c r="AI901" s="56" t="str">
        <f aca="false">IF($X901="Not Significant","No Further Action Required",
IF($AH901="","",
IF(AND($AH901="Pass",$L901="0 - Passed "),"Analysis performed; no further action required.",
IF(AND($AH901="Fail",$L901="1 - Failed "),"Analysis performed; no further action required.",
IF(AND($AH901="Pass",$L901="2 - Limited In Use "),"Analysis performed; no further action required.",
IF(AND($AH901="Fail",$L901="3 - Adjusted "),"Analysis performed; no further action required.",
"Unit fails analysis; TSM determination required."))))))</f>
        <v/>
      </c>
      <c r="AJ901" s="58"/>
    </row>
    <row r="902" customFormat="false" ht="15" hidden="false" customHeight="false" outlineLevel="0" collapsed="false">
      <c r="A902" s="56"/>
      <c r="E902" s="57" t="str">
        <f aca="false">IF(AND($F902="",$G902=""),"",IF($G902="",$F902,HYPERLINK($G902,$F902)))</f>
        <v/>
      </c>
      <c r="H902" s="1" t="str">
        <f aca="false">IF($I902="","None Attached",IF(LEFT($I902,5)="https",HYPERLINK($I902,"Datasheet"),HYPERLINK(_xlfn.CONCAT("https://",$I902),"Datasheet")))</f>
        <v>None Attached</v>
      </c>
      <c r="M902" s="56"/>
      <c r="P902" s="58"/>
      <c r="Q902" s="1" t="n">
        <f aca="false">$M902-$N902</f>
        <v>0</v>
      </c>
      <c r="R902" s="56"/>
      <c r="T902" s="59" t="s">
        <v>15</v>
      </c>
      <c r="U902" s="1" t="n">
        <f aca="false">$S902-$R902</f>
        <v>0</v>
      </c>
      <c r="V902" s="1" t="n">
        <f aca="false">IF($T902="±",$Q902*2,$Q902)</f>
        <v>0</v>
      </c>
      <c r="W902" s="60" t="str">
        <f aca="false">IFERROR($U902/ABS($V902),"N/A")</f>
        <v>N/A</v>
      </c>
      <c r="X902" s="61" t="str">
        <f aca="false">IF(OR($W902="N/A",$R902="",$S902=""),"N/A",IF($W902&gt;=4,"Not Significant",IF($W902&gt;=2,"Semi-Significant","Significant")))</f>
        <v>N/A</v>
      </c>
      <c r="Z902" s="1" t="str">
        <f aca="false">IF($D902="Z540.1 w/data",0,"")</f>
        <v/>
      </c>
      <c r="AA902" s="1" t="e">
        <f aca="false">$Y902+$Q902+$Z902</f>
        <v>#VALUE!</v>
      </c>
      <c r="AB902" s="1" t="n">
        <f aca="false">$N902+$Q902</f>
        <v>0</v>
      </c>
      <c r="AC902" s="1" t="str">
        <f aca="false">IF($Y902="","",IF(AND($AA902&gt;=$R902,$AA902&lt;=$S902),"Pass","Fail"))</f>
        <v/>
      </c>
      <c r="AD902" s="1" t="str">
        <f aca="false">IF($Y902="","",IF($AA902&gt;$R902,"Pass","Fail"))</f>
        <v/>
      </c>
      <c r="AE902" s="1" t="str">
        <f aca="false">IF($Y902="","",IF($AA902&gt;=$R902,"Pass","Fail"))</f>
        <v/>
      </c>
      <c r="AF902" s="1" t="str">
        <f aca="false">IF($Y902="","",IF($AA902&lt;=$S902,"Pass","Fail"))</f>
        <v/>
      </c>
      <c r="AG902" s="1" t="str">
        <f aca="false">IF($Y902="","",IF($AA902&lt;$S902,"Pass","Fail"))</f>
        <v/>
      </c>
      <c r="AH902" s="23" t="str">
        <f aca="true">INDIRECT(CHOOSE(MATCH($T902,{"±","&gt;","≥","≤","&lt;"},0), "AC", "AD", "AE", "AF", "AG") &amp; ROW())</f>
        <v/>
      </c>
      <c r="AI902" s="56" t="str">
        <f aca="false">IF($X902="Not Significant","No Further Action Required",
IF($AH902="","",
IF(AND($AH902="Pass",$L902="0 - Passed "),"Analysis performed; no further action required.",
IF(AND($AH902="Fail",$L902="1 - Failed "),"Analysis performed; no further action required.",
IF(AND($AH902="Pass",$L902="2 - Limited In Use "),"Analysis performed; no further action required.",
IF(AND($AH902="Fail",$L902="3 - Adjusted "),"Analysis performed; no further action required.",
"Unit fails analysis; TSM determination required."))))))</f>
        <v/>
      </c>
      <c r="AJ902" s="58"/>
    </row>
    <row r="903" customFormat="false" ht="15" hidden="false" customHeight="false" outlineLevel="0" collapsed="false">
      <c r="A903" s="56"/>
      <c r="E903" s="57" t="str">
        <f aca="false">IF(AND($F903="",$G903=""),"",IF($G903="",$F903,HYPERLINK($G903,$F903)))</f>
        <v/>
      </c>
      <c r="H903" s="1" t="str">
        <f aca="false">IF($I903="","None Attached",IF(LEFT($I903,5)="https",HYPERLINK($I903,"Datasheet"),HYPERLINK(_xlfn.CONCAT("https://",$I903),"Datasheet")))</f>
        <v>None Attached</v>
      </c>
      <c r="M903" s="56"/>
      <c r="P903" s="58"/>
      <c r="Q903" s="1" t="n">
        <f aca="false">$M903-$N903</f>
        <v>0</v>
      </c>
      <c r="R903" s="56"/>
      <c r="T903" s="59" t="s">
        <v>15</v>
      </c>
      <c r="U903" s="1" t="n">
        <f aca="false">$S903-$R903</f>
        <v>0</v>
      </c>
      <c r="V903" s="1" t="n">
        <f aca="false">IF($T903="±",$Q903*2,$Q903)</f>
        <v>0</v>
      </c>
      <c r="W903" s="60" t="str">
        <f aca="false">IFERROR($U903/ABS($V903),"N/A")</f>
        <v>N/A</v>
      </c>
      <c r="X903" s="61" t="str">
        <f aca="false">IF(OR($W903="N/A",$R903="",$S903=""),"N/A",IF($W903&gt;=4,"Not Significant",IF($W903&gt;=2,"Semi-Significant","Significant")))</f>
        <v>N/A</v>
      </c>
      <c r="Z903" s="1" t="str">
        <f aca="false">IF($D903="Z540.1 w/data",0,"")</f>
        <v/>
      </c>
      <c r="AA903" s="1" t="e">
        <f aca="false">$Y903+$Q903+$Z903</f>
        <v>#VALUE!</v>
      </c>
      <c r="AB903" s="1" t="n">
        <f aca="false">$N903+$Q903</f>
        <v>0</v>
      </c>
      <c r="AC903" s="1" t="str">
        <f aca="false">IF($Y903="","",IF(AND($AA903&gt;=$R903,$AA903&lt;=$S903),"Pass","Fail"))</f>
        <v/>
      </c>
      <c r="AD903" s="1" t="str">
        <f aca="false">IF($Y903="","",IF($AA903&gt;$R903,"Pass","Fail"))</f>
        <v/>
      </c>
      <c r="AE903" s="1" t="str">
        <f aca="false">IF($Y903="","",IF($AA903&gt;=$R903,"Pass","Fail"))</f>
        <v/>
      </c>
      <c r="AF903" s="1" t="str">
        <f aca="false">IF($Y903="","",IF($AA903&lt;=$S903,"Pass","Fail"))</f>
        <v/>
      </c>
      <c r="AG903" s="1" t="str">
        <f aca="false">IF($Y903="","",IF($AA903&lt;$S903,"Pass","Fail"))</f>
        <v/>
      </c>
      <c r="AH903" s="23" t="str">
        <f aca="true">INDIRECT(CHOOSE(MATCH($T903,{"±","&gt;","≥","≤","&lt;"},0), "AC", "AD", "AE", "AF", "AG") &amp; ROW())</f>
        <v/>
      </c>
      <c r="AI903" s="56" t="str">
        <f aca="false">IF($X903="Not Significant","No Further Action Required",
IF($AH903="","",
IF(AND($AH903="Pass",$L903="0 - Passed "),"Analysis performed; no further action required.",
IF(AND($AH903="Fail",$L903="1 - Failed "),"Analysis performed; no further action required.",
IF(AND($AH903="Pass",$L903="2 - Limited In Use "),"Analysis performed; no further action required.",
IF(AND($AH903="Fail",$L903="3 - Adjusted "),"Analysis performed; no further action required.",
"Unit fails analysis; TSM determination required."))))))</f>
        <v/>
      </c>
      <c r="AJ903" s="58"/>
    </row>
    <row r="904" customFormat="false" ht="15" hidden="false" customHeight="false" outlineLevel="0" collapsed="false">
      <c r="A904" s="56"/>
      <c r="E904" s="57" t="str">
        <f aca="false">IF(AND($F904="",$G904=""),"",IF($G904="",$F904,HYPERLINK($G904,$F904)))</f>
        <v/>
      </c>
      <c r="H904" s="1" t="str">
        <f aca="false">IF($I904="","None Attached",IF(LEFT($I904,5)="https",HYPERLINK($I904,"Datasheet"),HYPERLINK(_xlfn.CONCAT("https://",$I904),"Datasheet")))</f>
        <v>None Attached</v>
      </c>
      <c r="M904" s="56"/>
      <c r="P904" s="58"/>
      <c r="Q904" s="1" t="n">
        <f aca="false">$M904-$N904</f>
        <v>0</v>
      </c>
      <c r="R904" s="56"/>
      <c r="T904" s="59" t="s">
        <v>15</v>
      </c>
      <c r="U904" s="1" t="n">
        <f aca="false">$S904-$R904</f>
        <v>0</v>
      </c>
      <c r="V904" s="1" t="n">
        <f aca="false">IF($T904="±",$Q904*2,$Q904)</f>
        <v>0</v>
      </c>
      <c r="W904" s="60" t="str">
        <f aca="false">IFERROR($U904/ABS($V904),"N/A")</f>
        <v>N/A</v>
      </c>
      <c r="X904" s="61" t="str">
        <f aca="false">IF(OR($W904="N/A",$R904="",$S904=""),"N/A",IF($W904&gt;=4,"Not Significant",IF($W904&gt;=2,"Semi-Significant","Significant")))</f>
        <v>N/A</v>
      </c>
      <c r="Z904" s="1" t="str">
        <f aca="false">IF($D904="Z540.1 w/data",0,"")</f>
        <v/>
      </c>
      <c r="AA904" s="1" t="e">
        <f aca="false">$Y904+$Q904+$Z904</f>
        <v>#VALUE!</v>
      </c>
      <c r="AB904" s="1" t="n">
        <f aca="false">$N904+$Q904</f>
        <v>0</v>
      </c>
      <c r="AC904" s="1" t="str">
        <f aca="false">IF($Y904="","",IF(AND($AA904&gt;=$R904,$AA904&lt;=$S904),"Pass","Fail"))</f>
        <v/>
      </c>
      <c r="AD904" s="1" t="str">
        <f aca="false">IF($Y904="","",IF($AA904&gt;$R904,"Pass","Fail"))</f>
        <v/>
      </c>
      <c r="AE904" s="1" t="str">
        <f aca="false">IF($Y904="","",IF($AA904&gt;=$R904,"Pass","Fail"))</f>
        <v/>
      </c>
      <c r="AF904" s="1" t="str">
        <f aca="false">IF($Y904="","",IF($AA904&lt;=$S904,"Pass","Fail"))</f>
        <v/>
      </c>
      <c r="AG904" s="1" t="str">
        <f aca="false">IF($Y904="","",IF($AA904&lt;$S904,"Pass","Fail"))</f>
        <v/>
      </c>
      <c r="AH904" s="23" t="str">
        <f aca="true">INDIRECT(CHOOSE(MATCH($T904,{"±","&gt;","≥","≤","&lt;"},0), "AC", "AD", "AE", "AF", "AG") &amp; ROW())</f>
        <v/>
      </c>
      <c r="AI904" s="56" t="str">
        <f aca="false">IF($X904="Not Significant","No Further Action Required",
IF($AH904="","",
IF(AND($AH904="Pass",$L904="0 - Passed "),"Analysis performed; no further action required.",
IF(AND($AH904="Fail",$L904="1 - Failed "),"Analysis performed; no further action required.",
IF(AND($AH904="Pass",$L904="2 - Limited In Use "),"Analysis performed; no further action required.",
IF(AND($AH904="Fail",$L904="3 - Adjusted "),"Analysis performed; no further action required.",
"Unit fails analysis; TSM determination required."))))))</f>
        <v/>
      </c>
      <c r="AJ904" s="58"/>
    </row>
    <row r="905" customFormat="false" ht="15" hidden="false" customHeight="false" outlineLevel="0" collapsed="false">
      <c r="A905" s="56"/>
      <c r="E905" s="57" t="str">
        <f aca="false">IF(AND($F905="",$G905=""),"",IF($G905="",$F905,HYPERLINK($G905,$F905)))</f>
        <v/>
      </c>
      <c r="H905" s="1" t="str">
        <f aca="false">IF($I905="","None Attached",IF(LEFT($I905,5)="https",HYPERLINK($I905,"Datasheet"),HYPERLINK(_xlfn.CONCAT("https://",$I905),"Datasheet")))</f>
        <v>None Attached</v>
      </c>
      <c r="M905" s="56"/>
      <c r="P905" s="58"/>
      <c r="Q905" s="1" t="n">
        <f aca="false">$M905-$N905</f>
        <v>0</v>
      </c>
      <c r="R905" s="56"/>
      <c r="T905" s="59" t="s">
        <v>15</v>
      </c>
      <c r="U905" s="1" t="n">
        <f aca="false">$S905-$R905</f>
        <v>0</v>
      </c>
      <c r="V905" s="1" t="n">
        <f aca="false">IF($T905="±",$Q905*2,$Q905)</f>
        <v>0</v>
      </c>
      <c r="W905" s="60" t="str">
        <f aca="false">IFERROR($U905/ABS($V905),"N/A")</f>
        <v>N/A</v>
      </c>
      <c r="X905" s="61" t="str">
        <f aca="false">IF(OR($W905="N/A",$R905="",$S905=""),"N/A",IF($W905&gt;=4,"Not Significant",IF($W905&gt;=2,"Semi-Significant","Significant")))</f>
        <v>N/A</v>
      </c>
      <c r="Z905" s="1" t="str">
        <f aca="false">IF($D905="Z540.1 w/data",0,"")</f>
        <v/>
      </c>
      <c r="AA905" s="1" t="e">
        <f aca="false">$Y905+$Q905+$Z905</f>
        <v>#VALUE!</v>
      </c>
      <c r="AB905" s="1" t="n">
        <f aca="false">$N905+$Q905</f>
        <v>0</v>
      </c>
      <c r="AC905" s="1" t="str">
        <f aca="false">IF($Y905="","",IF(AND($AA905&gt;=$R905,$AA905&lt;=$S905),"Pass","Fail"))</f>
        <v/>
      </c>
      <c r="AD905" s="1" t="str">
        <f aca="false">IF($Y905="","",IF($AA905&gt;$R905,"Pass","Fail"))</f>
        <v/>
      </c>
      <c r="AE905" s="1" t="str">
        <f aca="false">IF($Y905="","",IF($AA905&gt;=$R905,"Pass","Fail"))</f>
        <v/>
      </c>
      <c r="AF905" s="1" t="str">
        <f aca="false">IF($Y905="","",IF($AA905&lt;=$S905,"Pass","Fail"))</f>
        <v/>
      </c>
      <c r="AG905" s="1" t="str">
        <f aca="false">IF($Y905="","",IF($AA905&lt;$S905,"Pass","Fail"))</f>
        <v/>
      </c>
      <c r="AH905" s="23" t="str">
        <f aca="true">INDIRECT(CHOOSE(MATCH($T905,{"±","&gt;","≥","≤","&lt;"},0), "AC", "AD", "AE", "AF", "AG") &amp; ROW())</f>
        <v/>
      </c>
      <c r="AI905" s="56" t="str">
        <f aca="false">IF($X905="Not Significant","No Further Action Required",
IF($AH905="","",
IF(AND($AH905="Pass",$L905="0 - Passed "),"Analysis performed; no further action required.",
IF(AND($AH905="Fail",$L905="1 - Failed "),"Analysis performed; no further action required.",
IF(AND($AH905="Pass",$L905="2 - Limited In Use "),"Analysis performed; no further action required.",
IF(AND($AH905="Fail",$L905="3 - Adjusted "),"Analysis performed; no further action required.",
"Unit fails analysis; TSM determination required."))))))</f>
        <v/>
      </c>
      <c r="AJ905" s="58"/>
    </row>
    <row r="906" customFormat="false" ht="15" hidden="false" customHeight="false" outlineLevel="0" collapsed="false">
      <c r="A906" s="56"/>
      <c r="E906" s="57" t="str">
        <f aca="false">IF(AND($F906="",$G906=""),"",IF($G906="",$F906,HYPERLINK($G906,$F906)))</f>
        <v/>
      </c>
      <c r="H906" s="1" t="str">
        <f aca="false">IF($I906="","None Attached",IF(LEFT($I906,5)="https",HYPERLINK($I906,"Datasheet"),HYPERLINK(_xlfn.CONCAT("https://",$I906),"Datasheet")))</f>
        <v>None Attached</v>
      </c>
      <c r="M906" s="56"/>
      <c r="P906" s="58"/>
      <c r="Q906" s="1" t="n">
        <f aca="false">$M906-$N906</f>
        <v>0</v>
      </c>
      <c r="R906" s="56"/>
      <c r="T906" s="59" t="s">
        <v>15</v>
      </c>
      <c r="U906" s="1" t="n">
        <f aca="false">$S906-$R906</f>
        <v>0</v>
      </c>
      <c r="V906" s="1" t="n">
        <f aca="false">IF($T906="±",$Q906*2,$Q906)</f>
        <v>0</v>
      </c>
      <c r="W906" s="60" t="str">
        <f aca="false">IFERROR($U906/ABS($V906),"N/A")</f>
        <v>N/A</v>
      </c>
      <c r="X906" s="61" t="str">
        <f aca="false">IF(OR($W906="N/A",$R906="",$S906=""),"N/A",IF($W906&gt;=4,"Not Significant",IF($W906&gt;=2,"Semi-Significant","Significant")))</f>
        <v>N/A</v>
      </c>
      <c r="Z906" s="1" t="str">
        <f aca="false">IF($D906="Z540.1 w/data",0,"")</f>
        <v/>
      </c>
      <c r="AA906" s="1" t="e">
        <f aca="false">$Y906+$Q906+$Z906</f>
        <v>#VALUE!</v>
      </c>
      <c r="AB906" s="1" t="n">
        <f aca="false">$N906+$Q906</f>
        <v>0</v>
      </c>
      <c r="AC906" s="1" t="str">
        <f aca="false">IF($Y906="","",IF(AND($AA906&gt;=$R906,$AA906&lt;=$S906),"Pass","Fail"))</f>
        <v/>
      </c>
      <c r="AD906" s="1" t="str">
        <f aca="false">IF($Y906="","",IF($AA906&gt;$R906,"Pass","Fail"))</f>
        <v/>
      </c>
      <c r="AE906" s="1" t="str">
        <f aca="false">IF($Y906="","",IF($AA906&gt;=$R906,"Pass","Fail"))</f>
        <v/>
      </c>
      <c r="AF906" s="1" t="str">
        <f aca="false">IF($Y906="","",IF($AA906&lt;=$S906,"Pass","Fail"))</f>
        <v/>
      </c>
      <c r="AG906" s="1" t="str">
        <f aca="false">IF($Y906="","",IF($AA906&lt;$S906,"Pass","Fail"))</f>
        <v/>
      </c>
      <c r="AH906" s="23" t="str">
        <f aca="true">INDIRECT(CHOOSE(MATCH($T906,{"±","&gt;","≥","≤","&lt;"},0), "AC", "AD", "AE", "AF", "AG") &amp; ROW())</f>
        <v/>
      </c>
      <c r="AI906" s="56" t="str">
        <f aca="false">IF($X906="Not Significant","No Further Action Required",
IF($AH906="","",
IF(AND($AH906="Pass",$L906="0 - Passed "),"Analysis performed; no further action required.",
IF(AND($AH906="Fail",$L906="1 - Failed "),"Analysis performed; no further action required.",
IF(AND($AH906="Pass",$L906="2 - Limited In Use "),"Analysis performed; no further action required.",
IF(AND($AH906="Fail",$L906="3 - Adjusted "),"Analysis performed; no further action required.",
"Unit fails analysis; TSM determination required."))))))</f>
        <v/>
      </c>
      <c r="AJ906" s="58"/>
    </row>
    <row r="907" customFormat="false" ht="15" hidden="false" customHeight="false" outlineLevel="0" collapsed="false">
      <c r="A907" s="56"/>
      <c r="E907" s="57" t="str">
        <f aca="false">IF(AND($F907="",$G907=""),"",IF($G907="",$F907,HYPERLINK($G907,$F907)))</f>
        <v/>
      </c>
      <c r="H907" s="1" t="str">
        <f aca="false">IF($I907="","None Attached",IF(LEFT($I907,5)="https",HYPERLINK($I907,"Datasheet"),HYPERLINK(_xlfn.CONCAT("https://",$I907),"Datasheet")))</f>
        <v>None Attached</v>
      </c>
      <c r="M907" s="56"/>
      <c r="P907" s="58"/>
      <c r="Q907" s="1" t="n">
        <f aca="false">$M907-$N907</f>
        <v>0</v>
      </c>
      <c r="R907" s="56"/>
      <c r="T907" s="59" t="s">
        <v>15</v>
      </c>
      <c r="U907" s="1" t="n">
        <f aca="false">$S907-$R907</f>
        <v>0</v>
      </c>
      <c r="V907" s="1" t="n">
        <f aca="false">IF($T907="±",$Q907*2,$Q907)</f>
        <v>0</v>
      </c>
      <c r="W907" s="60" t="str">
        <f aca="false">IFERROR($U907/ABS($V907),"N/A")</f>
        <v>N/A</v>
      </c>
      <c r="X907" s="61" t="str">
        <f aca="false">IF(OR($W907="N/A",$R907="",$S907=""),"N/A",IF($W907&gt;=4,"Not Significant",IF($W907&gt;=2,"Semi-Significant","Significant")))</f>
        <v>N/A</v>
      </c>
      <c r="Z907" s="1" t="str">
        <f aca="false">IF($D907="Z540.1 w/data",0,"")</f>
        <v/>
      </c>
      <c r="AA907" s="1" t="e">
        <f aca="false">$Y907+$Q907+$Z907</f>
        <v>#VALUE!</v>
      </c>
      <c r="AB907" s="1" t="n">
        <f aca="false">$N907+$Q907</f>
        <v>0</v>
      </c>
      <c r="AC907" s="1" t="str">
        <f aca="false">IF($Y907="","",IF(AND($AA907&gt;=$R907,$AA907&lt;=$S907),"Pass","Fail"))</f>
        <v/>
      </c>
      <c r="AD907" s="1" t="str">
        <f aca="false">IF($Y907="","",IF($AA907&gt;$R907,"Pass","Fail"))</f>
        <v/>
      </c>
      <c r="AE907" s="1" t="str">
        <f aca="false">IF($Y907="","",IF($AA907&gt;=$R907,"Pass","Fail"))</f>
        <v/>
      </c>
      <c r="AF907" s="1" t="str">
        <f aca="false">IF($Y907="","",IF($AA907&lt;=$S907,"Pass","Fail"))</f>
        <v/>
      </c>
      <c r="AG907" s="1" t="str">
        <f aca="false">IF($Y907="","",IF($AA907&lt;$S907,"Pass","Fail"))</f>
        <v/>
      </c>
      <c r="AH907" s="23" t="str">
        <f aca="true">INDIRECT(CHOOSE(MATCH($T907,{"±","&gt;","≥","≤","&lt;"},0), "AC", "AD", "AE", "AF", "AG") &amp; ROW())</f>
        <v/>
      </c>
      <c r="AI907" s="56" t="str">
        <f aca="false">IF($X907="Not Significant","No Further Action Required",
IF($AH907="","",
IF(AND($AH907="Pass",$L907="0 - Passed "),"Analysis performed; no further action required.",
IF(AND($AH907="Fail",$L907="1 - Failed "),"Analysis performed; no further action required.",
IF(AND($AH907="Pass",$L907="2 - Limited In Use "),"Analysis performed; no further action required.",
IF(AND($AH907="Fail",$L907="3 - Adjusted "),"Analysis performed; no further action required.",
"Unit fails analysis; TSM determination required."))))))</f>
        <v/>
      </c>
      <c r="AJ907" s="58"/>
    </row>
    <row r="908" customFormat="false" ht="15" hidden="false" customHeight="false" outlineLevel="0" collapsed="false">
      <c r="A908" s="56"/>
      <c r="E908" s="57" t="str">
        <f aca="false">IF(AND($F908="",$G908=""),"",IF($G908="",$F908,HYPERLINK($G908,$F908)))</f>
        <v/>
      </c>
      <c r="H908" s="1" t="str">
        <f aca="false">IF($I908="","None Attached",IF(LEFT($I908,5)="https",HYPERLINK($I908,"Datasheet"),HYPERLINK(_xlfn.CONCAT("https://",$I908),"Datasheet")))</f>
        <v>None Attached</v>
      </c>
      <c r="M908" s="56"/>
      <c r="P908" s="58"/>
      <c r="Q908" s="1" t="n">
        <f aca="false">$M908-$N908</f>
        <v>0</v>
      </c>
      <c r="R908" s="56"/>
      <c r="T908" s="59" t="s">
        <v>15</v>
      </c>
      <c r="U908" s="1" t="n">
        <f aca="false">$S908-$R908</f>
        <v>0</v>
      </c>
      <c r="V908" s="1" t="n">
        <f aca="false">IF($T908="±",$Q908*2,$Q908)</f>
        <v>0</v>
      </c>
      <c r="W908" s="60" t="str">
        <f aca="false">IFERROR($U908/ABS($V908),"N/A")</f>
        <v>N/A</v>
      </c>
      <c r="X908" s="61" t="str">
        <f aca="false">IF(OR($W908="N/A",$R908="",$S908=""),"N/A",IF($W908&gt;=4,"Not Significant",IF($W908&gt;=2,"Semi-Significant","Significant")))</f>
        <v>N/A</v>
      </c>
      <c r="Z908" s="1" t="str">
        <f aca="false">IF($D908="Z540.1 w/data",0,"")</f>
        <v/>
      </c>
      <c r="AA908" s="1" t="e">
        <f aca="false">$Y908+$Q908+$Z908</f>
        <v>#VALUE!</v>
      </c>
      <c r="AB908" s="1" t="n">
        <f aca="false">$N908+$Q908</f>
        <v>0</v>
      </c>
      <c r="AC908" s="1" t="str">
        <f aca="false">IF($Y908="","",IF(AND($AA908&gt;=$R908,$AA908&lt;=$S908),"Pass","Fail"))</f>
        <v/>
      </c>
      <c r="AD908" s="1" t="str">
        <f aca="false">IF($Y908="","",IF($AA908&gt;$R908,"Pass","Fail"))</f>
        <v/>
      </c>
      <c r="AE908" s="1" t="str">
        <f aca="false">IF($Y908="","",IF($AA908&gt;=$R908,"Pass","Fail"))</f>
        <v/>
      </c>
      <c r="AF908" s="1" t="str">
        <f aca="false">IF($Y908="","",IF($AA908&lt;=$S908,"Pass","Fail"))</f>
        <v/>
      </c>
      <c r="AG908" s="1" t="str">
        <f aca="false">IF($Y908="","",IF($AA908&lt;$S908,"Pass","Fail"))</f>
        <v/>
      </c>
      <c r="AH908" s="23" t="str">
        <f aca="true">INDIRECT(CHOOSE(MATCH($T908,{"±","&gt;","≥","≤","&lt;"},0), "AC", "AD", "AE", "AF", "AG") &amp; ROW())</f>
        <v/>
      </c>
      <c r="AI908" s="56" t="str">
        <f aca="false">IF($X908="Not Significant","No Further Action Required",
IF($AH908="","",
IF(AND($AH908="Pass",$L908="0 - Passed "),"Analysis performed; no further action required.",
IF(AND($AH908="Fail",$L908="1 - Failed "),"Analysis performed; no further action required.",
IF(AND($AH908="Pass",$L908="2 - Limited In Use "),"Analysis performed; no further action required.",
IF(AND($AH908="Fail",$L908="3 - Adjusted "),"Analysis performed; no further action required.",
"Unit fails analysis; TSM determination required."))))))</f>
        <v/>
      </c>
      <c r="AJ908" s="58"/>
    </row>
    <row r="909" customFormat="false" ht="15" hidden="false" customHeight="false" outlineLevel="0" collapsed="false">
      <c r="A909" s="56"/>
      <c r="E909" s="57" t="str">
        <f aca="false">IF(AND($F909="",$G909=""),"",IF($G909="",$F909,HYPERLINK($G909,$F909)))</f>
        <v/>
      </c>
      <c r="H909" s="1" t="str">
        <f aca="false">IF($I909="","None Attached",IF(LEFT($I909,5)="https",HYPERLINK($I909,"Datasheet"),HYPERLINK(_xlfn.CONCAT("https://",$I909),"Datasheet")))</f>
        <v>None Attached</v>
      </c>
      <c r="M909" s="56"/>
      <c r="P909" s="58"/>
      <c r="Q909" s="1" t="n">
        <f aca="false">$M909-$N909</f>
        <v>0</v>
      </c>
      <c r="R909" s="56"/>
      <c r="T909" s="59" t="s">
        <v>15</v>
      </c>
      <c r="U909" s="1" t="n">
        <f aca="false">$S909-$R909</f>
        <v>0</v>
      </c>
      <c r="V909" s="1" t="n">
        <f aca="false">IF($T909="±",$Q909*2,$Q909)</f>
        <v>0</v>
      </c>
      <c r="W909" s="60" t="str">
        <f aca="false">IFERROR($U909/ABS($V909),"N/A")</f>
        <v>N/A</v>
      </c>
      <c r="X909" s="61" t="str">
        <f aca="false">IF(OR($W909="N/A",$R909="",$S909=""),"N/A",IF($W909&gt;=4,"Not Significant",IF($W909&gt;=2,"Semi-Significant","Significant")))</f>
        <v>N/A</v>
      </c>
      <c r="Z909" s="1" t="str">
        <f aca="false">IF($D909="Z540.1 w/data",0,"")</f>
        <v/>
      </c>
      <c r="AA909" s="1" t="e">
        <f aca="false">$Y909+$Q909+$Z909</f>
        <v>#VALUE!</v>
      </c>
      <c r="AB909" s="1" t="n">
        <f aca="false">$N909+$Q909</f>
        <v>0</v>
      </c>
      <c r="AC909" s="1" t="str">
        <f aca="false">IF($Y909="","",IF(AND($AA909&gt;=$R909,$AA909&lt;=$S909),"Pass","Fail"))</f>
        <v/>
      </c>
      <c r="AD909" s="1" t="str">
        <f aca="false">IF($Y909="","",IF($AA909&gt;$R909,"Pass","Fail"))</f>
        <v/>
      </c>
      <c r="AE909" s="1" t="str">
        <f aca="false">IF($Y909="","",IF($AA909&gt;=$R909,"Pass","Fail"))</f>
        <v/>
      </c>
      <c r="AF909" s="1" t="str">
        <f aca="false">IF($Y909="","",IF($AA909&lt;=$S909,"Pass","Fail"))</f>
        <v/>
      </c>
      <c r="AG909" s="1" t="str">
        <f aca="false">IF($Y909="","",IF($AA909&lt;$S909,"Pass","Fail"))</f>
        <v/>
      </c>
      <c r="AH909" s="23" t="str">
        <f aca="true">INDIRECT(CHOOSE(MATCH($T909,{"±","&gt;","≥","≤","&lt;"},0), "AC", "AD", "AE", "AF", "AG") &amp; ROW())</f>
        <v/>
      </c>
      <c r="AI909" s="56" t="str">
        <f aca="false">IF($X909="Not Significant","No Further Action Required",
IF($AH909="","",
IF(AND($AH909="Pass",$L909="0 - Passed "),"Analysis performed; no further action required.",
IF(AND($AH909="Fail",$L909="1 - Failed "),"Analysis performed; no further action required.",
IF(AND($AH909="Pass",$L909="2 - Limited In Use "),"Analysis performed; no further action required.",
IF(AND($AH909="Fail",$L909="3 - Adjusted "),"Analysis performed; no further action required.",
"Unit fails analysis; TSM determination required."))))))</f>
        <v/>
      </c>
      <c r="AJ909" s="58"/>
    </row>
    <row r="910" customFormat="false" ht="15" hidden="false" customHeight="false" outlineLevel="0" collapsed="false">
      <c r="A910" s="56"/>
      <c r="E910" s="57" t="str">
        <f aca="false">IF(AND($F910="",$G910=""),"",IF($G910="",$F910,HYPERLINK($G910,$F910)))</f>
        <v/>
      </c>
      <c r="H910" s="1" t="str">
        <f aca="false">IF($I910="","None Attached",IF(LEFT($I910,5)="https",HYPERLINK($I910,"Datasheet"),HYPERLINK(_xlfn.CONCAT("https://",$I910),"Datasheet")))</f>
        <v>None Attached</v>
      </c>
      <c r="M910" s="56"/>
      <c r="P910" s="58"/>
      <c r="Q910" s="1" t="n">
        <f aca="false">$M910-$N910</f>
        <v>0</v>
      </c>
      <c r="R910" s="56"/>
      <c r="T910" s="59" t="s">
        <v>15</v>
      </c>
      <c r="U910" s="1" t="n">
        <f aca="false">$S910-$R910</f>
        <v>0</v>
      </c>
      <c r="V910" s="1" t="n">
        <f aca="false">IF($T910="±",$Q910*2,$Q910)</f>
        <v>0</v>
      </c>
      <c r="W910" s="60" t="str">
        <f aca="false">IFERROR($U910/ABS($V910),"N/A")</f>
        <v>N/A</v>
      </c>
      <c r="X910" s="61" t="str">
        <f aca="false">IF(OR($W910="N/A",$R910="",$S910=""),"N/A",IF($W910&gt;=4,"Not Significant",IF($W910&gt;=2,"Semi-Significant","Significant")))</f>
        <v>N/A</v>
      </c>
      <c r="Z910" s="1" t="str">
        <f aca="false">IF($D910="Z540.1 w/data",0,"")</f>
        <v/>
      </c>
      <c r="AA910" s="1" t="e">
        <f aca="false">$Y910+$Q910+$Z910</f>
        <v>#VALUE!</v>
      </c>
      <c r="AB910" s="1" t="n">
        <f aca="false">$N910+$Q910</f>
        <v>0</v>
      </c>
      <c r="AC910" s="1" t="str">
        <f aca="false">IF($Y910="","",IF(AND($AA910&gt;=$R910,$AA910&lt;=$S910),"Pass","Fail"))</f>
        <v/>
      </c>
      <c r="AD910" s="1" t="str">
        <f aca="false">IF($Y910="","",IF($AA910&gt;$R910,"Pass","Fail"))</f>
        <v/>
      </c>
      <c r="AE910" s="1" t="str">
        <f aca="false">IF($Y910="","",IF($AA910&gt;=$R910,"Pass","Fail"))</f>
        <v/>
      </c>
      <c r="AF910" s="1" t="str">
        <f aca="false">IF($Y910="","",IF($AA910&lt;=$S910,"Pass","Fail"))</f>
        <v/>
      </c>
      <c r="AG910" s="1" t="str">
        <f aca="false">IF($Y910="","",IF($AA910&lt;$S910,"Pass","Fail"))</f>
        <v/>
      </c>
      <c r="AH910" s="23" t="str">
        <f aca="true">INDIRECT(CHOOSE(MATCH($T910,{"±","&gt;","≥","≤","&lt;"},0), "AC", "AD", "AE", "AF", "AG") &amp; ROW())</f>
        <v/>
      </c>
      <c r="AI910" s="56" t="str">
        <f aca="false">IF($X910="Not Significant","No Further Action Required",
IF($AH910="","",
IF(AND($AH910="Pass",$L910="0 - Passed "),"Analysis performed; no further action required.",
IF(AND($AH910="Fail",$L910="1 - Failed "),"Analysis performed; no further action required.",
IF(AND($AH910="Pass",$L910="2 - Limited In Use "),"Analysis performed; no further action required.",
IF(AND($AH910="Fail",$L910="3 - Adjusted "),"Analysis performed; no further action required.",
"Unit fails analysis; TSM determination required."))))))</f>
        <v/>
      </c>
      <c r="AJ910" s="58"/>
    </row>
    <row r="911" customFormat="false" ht="15" hidden="false" customHeight="false" outlineLevel="0" collapsed="false">
      <c r="A911" s="56"/>
      <c r="E911" s="57" t="str">
        <f aca="false">IF(AND($F911="",$G911=""),"",IF($G911="",$F911,HYPERLINK($G911,$F911)))</f>
        <v/>
      </c>
      <c r="H911" s="1" t="str">
        <f aca="false">IF($I911="","None Attached",IF(LEFT($I911,5)="https",HYPERLINK($I911,"Datasheet"),HYPERLINK(_xlfn.CONCAT("https://",$I911),"Datasheet")))</f>
        <v>None Attached</v>
      </c>
      <c r="M911" s="56"/>
      <c r="P911" s="58"/>
      <c r="Q911" s="1" t="n">
        <f aca="false">$M911-$N911</f>
        <v>0</v>
      </c>
      <c r="R911" s="56"/>
      <c r="T911" s="59" t="s">
        <v>15</v>
      </c>
      <c r="U911" s="1" t="n">
        <f aca="false">$S911-$R911</f>
        <v>0</v>
      </c>
      <c r="V911" s="1" t="n">
        <f aca="false">IF($T911="±",$Q911*2,$Q911)</f>
        <v>0</v>
      </c>
      <c r="W911" s="60" t="str">
        <f aca="false">IFERROR($U911/ABS($V911),"N/A")</f>
        <v>N/A</v>
      </c>
      <c r="X911" s="61" t="str">
        <f aca="false">IF(OR($W911="N/A",$R911="",$S911=""),"N/A",IF($W911&gt;=4,"Not Significant",IF($W911&gt;=2,"Semi-Significant","Significant")))</f>
        <v>N/A</v>
      </c>
      <c r="Z911" s="1" t="str">
        <f aca="false">IF($D911="Z540.1 w/data",0,"")</f>
        <v/>
      </c>
      <c r="AA911" s="1" t="e">
        <f aca="false">$Y911+$Q911+$Z911</f>
        <v>#VALUE!</v>
      </c>
      <c r="AB911" s="1" t="n">
        <f aca="false">$N911+$Q911</f>
        <v>0</v>
      </c>
      <c r="AC911" s="1" t="str">
        <f aca="false">IF($Y911="","",IF(AND($AA911&gt;=$R911,$AA911&lt;=$S911),"Pass","Fail"))</f>
        <v/>
      </c>
      <c r="AD911" s="1" t="str">
        <f aca="false">IF($Y911="","",IF($AA911&gt;$R911,"Pass","Fail"))</f>
        <v/>
      </c>
      <c r="AE911" s="1" t="str">
        <f aca="false">IF($Y911="","",IF($AA911&gt;=$R911,"Pass","Fail"))</f>
        <v/>
      </c>
      <c r="AF911" s="1" t="str">
        <f aca="false">IF($Y911="","",IF($AA911&lt;=$S911,"Pass","Fail"))</f>
        <v/>
      </c>
      <c r="AG911" s="1" t="str">
        <f aca="false">IF($Y911="","",IF($AA911&lt;$S911,"Pass","Fail"))</f>
        <v/>
      </c>
      <c r="AH911" s="23" t="str">
        <f aca="true">INDIRECT(CHOOSE(MATCH($T911,{"±","&gt;","≥","≤","&lt;"},0), "AC", "AD", "AE", "AF", "AG") &amp; ROW())</f>
        <v/>
      </c>
      <c r="AI911" s="56" t="str">
        <f aca="false">IF($X911="Not Significant","No Further Action Required",
IF($AH911="","",
IF(AND($AH911="Pass",$L911="0 - Passed "),"Analysis performed; no further action required.",
IF(AND($AH911="Fail",$L911="1 - Failed "),"Analysis performed; no further action required.",
IF(AND($AH911="Pass",$L911="2 - Limited In Use "),"Analysis performed; no further action required.",
IF(AND($AH911="Fail",$L911="3 - Adjusted "),"Analysis performed; no further action required.",
"Unit fails analysis; TSM determination required."))))))</f>
        <v/>
      </c>
      <c r="AJ911" s="58"/>
    </row>
    <row r="912" customFormat="false" ht="15" hidden="false" customHeight="false" outlineLevel="0" collapsed="false">
      <c r="A912" s="56"/>
      <c r="E912" s="57" t="str">
        <f aca="false">IF(AND($F912="",$G912=""),"",IF($G912="",$F912,HYPERLINK($G912,$F912)))</f>
        <v/>
      </c>
      <c r="H912" s="1" t="str">
        <f aca="false">IF($I912="","None Attached",IF(LEFT($I912,5)="https",HYPERLINK($I912,"Datasheet"),HYPERLINK(_xlfn.CONCAT("https://",$I912),"Datasheet")))</f>
        <v>None Attached</v>
      </c>
      <c r="M912" s="56"/>
      <c r="P912" s="58"/>
      <c r="Q912" s="1" t="n">
        <f aca="false">$M912-$N912</f>
        <v>0</v>
      </c>
      <c r="R912" s="56"/>
      <c r="T912" s="59" t="s">
        <v>15</v>
      </c>
      <c r="U912" s="1" t="n">
        <f aca="false">$S912-$R912</f>
        <v>0</v>
      </c>
      <c r="V912" s="1" t="n">
        <f aca="false">IF($T912="±",$Q912*2,$Q912)</f>
        <v>0</v>
      </c>
      <c r="W912" s="60" t="str">
        <f aca="false">IFERROR($U912/ABS($V912),"N/A")</f>
        <v>N/A</v>
      </c>
      <c r="X912" s="61" t="str">
        <f aca="false">IF(OR($W912="N/A",$R912="",$S912=""),"N/A",IF($W912&gt;=4,"Not Significant",IF($W912&gt;=2,"Semi-Significant","Significant")))</f>
        <v>N/A</v>
      </c>
      <c r="Z912" s="1" t="str">
        <f aca="false">IF($D912="Z540.1 w/data",0,"")</f>
        <v/>
      </c>
      <c r="AA912" s="1" t="e">
        <f aca="false">$Y912+$Q912+$Z912</f>
        <v>#VALUE!</v>
      </c>
      <c r="AB912" s="1" t="n">
        <f aca="false">$N912+$Q912</f>
        <v>0</v>
      </c>
      <c r="AC912" s="1" t="str">
        <f aca="false">IF($Y912="","",IF(AND($AA912&gt;=$R912,$AA912&lt;=$S912),"Pass","Fail"))</f>
        <v/>
      </c>
      <c r="AD912" s="1" t="str">
        <f aca="false">IF($Y912="","",IF($AA912&gt;$R912,"Pass","Fail"))</f>
        <v/>
      </c>
      <c r="AE912" s="1" t="str">
        <f aca="false">IF($Y912="","",IF($AA912&gt;=$R912,"Pass","Fail"))</f>
        <v/>
      </c>
      <c r="AF912" s="1" t="str">
        <f aca="false">IF($Y912="","",IF($AA912&lt;=$S912,"Pass","Fail"))</f>
        <v/>
      </c>
      <c r="AG912" s="1" t="str">
        <f aca="false">IF($Y912="","",IF($AA912&lt;$S912,"Pass","Fail"))</f>
        <v/>
      </c>
      <c r="AH912" s="23" t="str">
        <f aca="true">INDIRECT(CHOOSE(MATCH($T912,{"±","&gt;","≥","≤","&lt;"},0), "AC", "AD", "AE", "AF", "AG") &amp; ROW())</f>
        <v/>
      </c>
      <c r="AI912" s="56" t="str">
        <f aca="false">IF($X912="Not Significant","No Further Action Required",
IF($AH912="","",
IF(AND($AH912="Pass",$L912="0 - Passed "),"Analysis performed; no further action required.",
IF(AND($AH912="Fail",$L912="1 - Failed "),"Analysis performed; no further action required.",
IF(AND($AH912="Pass",$L912="2 - Limited In Use "),"Analysis performed; no further action required.",
IF(AND($AH912="Fail",$L912="3 - Adjusted "),"Analysis performed; no further action required.",
"Unit fails analysis; TSM determination required."))))))</f>
        <v/>
      </c>
      <c r="AJ912" s="58"/>
    </row>
    <row r="913" customFormat="false" ht="15" hidden="false" customHeight="false" outlineLevel="0" collapsed="false">
      <c r="A913" s="56"/>
      <c r="E913" s="57" t="str">
        <f aca="false">IF(AND($F913="",$G913=""),"",IF($G913="",$F913,HYPERLINK($G913,$F913)))</f>
        <v/>
      </c>
      <c r="H913" s="1" t="str">
        <f aca="false">IF($I913="","None Attached",IF(LEFT($I913,5)="https",HYPERLINK($I913,"Datasheet"),HYPERLINK(_xlfn.CONCAT("https://",$I913),"Datasheet")))</f>
        <v>None Attached</v>
      </c>
      <c r="M913" s="56"/>
      <c r="P913" s="58"/>
      <c r="Q913" s="1" t="n">
        <f aca="false">$M913-$N913</f>
        <v>0</v>
      </c>
      <c r="R913" s="56"/>
      <c r="T913" s="59" t="s">
        <v>15</v>
      </c>
      <c r="U913" s="1" t="n">
        <f aca="false">$S913-$R913</f>
        <v>0</v>
      </c>
      <c r="V913" s="1" t="n">
        <f aca="false">IF($T913="±",$Q913*2,$Q913)</f>
        <v>0</v>
      </c>
      <c r="W913" s="60" t="str">
        <f aca="false">IFERROR($U913/ABS($V913),"N/A")</f>
        <v>N/A</v>
      </c>
      <c r="X913" s="61" t="str">
        <f aca="false">IF(OR($W913="N/A",$R913="",$S913=""),"N/A",IF($W913&gt;=4,"Not Significant",IF($W913&gt;=2,"Semi-Significant","Significant")))</f>
        <v>N/A</v>
      </c>
      <c r="Z913" s="1" t="str">
        <f aca="false">IF($D913="Z540.1 w/data",0,"")</f>
        <v/>
      </c>
      <c r="AA913" s="1" t="e">
        <f aca="false">$Y913+$Q913+$Z913</f>
        <v>#VALUE!</v>
      </c>
      <c r="AB913" s="1" t="n">
        <f aca="false">$N913+$Q913</f>
        <v>0</v>
      </c>
      <c r="AC913" s="1" t="str">
        <f aca="false">IF($Y913="","",IF(AND($AA913&gt;=$R913,$AA913&lt;=$S913),"Pass","Fail"))</f>
        <v/>
      </c>
      <c r="AD913" s="1" t="str">
        <f aca="false">IF($Y913="","",IF($AA913&gt;$R913,"Pass","Fail"))</f>
        <v/>
      </c>
      <c r="AE913" s="1" t="str">
        <f aca="false">IF($Y913="","",IF($AA913&gt;=$R913,"Pass","Fail"))</f>
        <v/>
      </c>
      <c r="AF913" s="1" t="str">
        <f aca="false">IF($Y913="","",IF($AA913&lt;=$S913,"Pass","Fail"))</f>
        <v/>
      </c>
      <c r="AG913" s="1" t="str">
        <f aca="false">IF($Y913="","",IF($AA913&lt;$S913,"Pass","Fail"))</f>
        <v/>
      </c>
      <c r="AH913" s="23" t="str">
        <f aca="true">INDIRECT(CHOOSE(MATCH($T913,{"±","&gt;","≥","≤","&lt;"},0), "AC", "AD", "AE", "AF", "AG") &amp; ROW())</f>
        <v/>
      </c>
      <c r="AI913" s="56" t="str">
        <f aca="false">IF($X913="Not Significant","No Further Action Required",
IF($AH913="","",
IF(AND($AH913="Pass",$L913="0 - Passed "),"Analysis performed; no further action required.",
IF(AND($AH913="Fail",$L913="1 - Failed "),"Analysis performed; no further action required.",
IF(AND($AH913="Pass",$L913="2 - Limited In Use "),"Analysis performed; no further action required.",
IF(AND($AH913="Fail",$L913="3 - Adjusted "),"Analysis performed; no further action required.",
"Unit fails analysis; TSM determination required."))))))</f>
        <v/>
      </c>
      <c r="AJ913" s="58"/>
    </row>
    <row r="914" customFormat="false" ht="15" hidden="false" customHeight="false" outlineLevel="0" collapsed="false">
      <c r="A914" s="56"/>
      <c r="E914" s="57" t="str">
        <f aca="false">IF(AND($F914="",$G914=""),"",IF($G914="",$F914,HYPERLINK($G914,$F914)))</f>
        <v/>
      </c>
      <c r="H914" s="1" t="str">
        <f aca="false">IF($I914="","None Attached",IF(LEFT($I914,5)="https",HYPERLINK($I914,"Datasheet"),HYPERLINK(_xlfn.CONCAT("https://",$I914),"Datasheet")))</f>
        <v>None Attached</v>
      </c>
      <c r="M914" s="56"/>
      <c r="P914" s="58"/>
      <c r="Q914" s="1" t="n">
        <f aca="false">$M914-$N914</f>
        <v>0</v>
      </c>
      <c r="R914" s="56"/>
      <c r="T914" s="59" t="s">
        <v>15</v>
      </c>
      <c r="U914" s="1" t="n">
        <f aca="false">$S914-$R914</f>
        <v>0</v>
      </c>
      <c r="V914" s="1" t="n">
        <f aca="false">IF($T914="±",$Q914*2,$Q914)</f>
        <v>0</v>
      </c>
      <c r="W914" s="60" t="str">
        <f aca="false">IFERROR($U914/ABS($V914),"N/A")</f>
        <v>N/A</v>
      </c>
      <c r="X914" s="61" t="str">
        <f aca="false">IF(OR($W914="N/A",$R914="",$S914=""),"N/A",IF($W914&gt;=4,"Not Significant",IF($W914&gt;=2,"Semi-Significant","Significant")))</f>
        <v>N/A</v>
      </c>
      <c r="Z914" s="1" t="str">
        <f aca="false">IF($D914="Z540.1 w/data",0,"")</f>
        <v/>
      </c>
      <c r="AA914" s="1" t="e">
        <f aca="false">$Y914+$Q914+$Z914</f>
        <v>#VALUE!</v>
      </c>
      <c r="AB914" s="1" t="n">
        <f aca="false">$N914+$Q914</f>
        <v>0</v>
      </c>
      <c r="AC914" s="1" t="str">
        <f aca="false">IF($Y914="","",IF(AND($AA914&gt;=$R914,$AA914&lt;=$S914),"Pass","Fail"))</f>
        <v/>
      </c>
      <c r="AD914" s="1" t="str">
        <f aca="false">IF($Y914="","",IF($AA914&gt;$R914,"Pass","Fail"))</f>
        <v/>
      </c>
      <c r="AE914" s="1" t="str">
        <f aca="false">IF($Y914="","",IF($AA914&gt;=$R914,"Pass","Fail"))</f>
        <v/>
      </c>
      <c r="AF914" s="1" t="str">
        <f aca="false">IF($Y914="","",IF($AA914&lt;=$S914,"Pass","Fail"))</f>
        <v/>
      </c>
      <c r="AG914" s="1" t="str">
        <f aca="false">IF($Y914="","",IF($AA914&lt;$S914,"Pass","Fail"))</f>
        <v/>
      </c>
      <c r="AH914" s="23" t="str">
        <f aca="true">INDIRECT(CHOOSE(MATCH($T914,{"±","&gt;","≥","≤","&lt;"},0), "AC", "AD", "AE", "AF", "AG") &amp; ROW())</f>
        <v/>
      </c>
      <c r="AI914" s="56" t="str">
        <f aca="false">IF($X914="Not Significant","No Further Action Required",
IF($AH914="","",
IF(AND($AH914="Pass",$L914="0 - Passed "),"Analysis performed; no further action required.",
IF(AND($AH914="Fail",$L914="1 - Failed "),"Analysis performed; no further action required.",
IF(AND($AH914="Pass",$L914="2 - Limited In Use "),"Analysis performed; no further action required.",
IF(AND($AH914="Fail",$L914="3 - Adjusted "),"Analysis performed; no further action required.",
"Unit fails analysis; TSM determination required."))))))</f>
        <v/>
      </c>
      <c r="AJ914" s="58"/>
    </row>
    <row r="915" customFormat="false" ht="15" hidden="false" customHeight="false" outlineLevel="0" collapsed="false">
      <c r="A915" s="56"/>
      <c r="E915" s="57" t="str">
        <f aca="false">IF(AND($F915="",$G915=""),"",IF($G915="",$F915,HYPERLINK($G915,$F915)))</f>
        <v/>
      </c>
      <c r="H915" s="1" t="str">
        <f aca="false">IF($I915="","None Attached",IF(LEFT($I915,5)="https",HYPERLINK($I915,"Datasheet"),HYPERLINK(_xlfn.CONCAT("https://",$I915),"Datasheet")))</f>
        <v>None Attached</v>
      </c>
      <c r="M915" s="56"/>
      <c r="P915" s="58"/>
      <c r="Q915" s="1" t="n">
        <f aca="false">$M915-$N915</f>
        <v>0</v>
      </c>
      <c r="R915" s="56"/>
      <c r="T915" s="59" t="s">
        <v>15</v>
      </c>
      <c r="U915" s="1" t="n">
        <f aca="false">$S915-$R915</f>
        <v>0</v>
      </c>
      <c r="V915" s="1" t="n">
        <f aca="false">IF($T915="±",$Q915*2,$Q915)</f>
        <v>0</v>
      </c>
      <c r="W915" s="60" t="str">
        <f aca="false">IFERROR($U915/ABS($V915),"N/A")</f>
        <v>N/A</v>
      </c>
      <c r="X915" s="61" t="str">
        <f aca="false">IF(OR($W915="N/A",$R915="",$S915=""),"N/A",IF($W915&gt;=4,"Not Significant",IF($W915&gt;=2,"Semi-Significant","Significant")))</f>
        <v>N/A</v>
      </c>
      <c r="Z915" s="1" t="str">
        <f aca="false">IF($D915="Z540.1 w/data",0,"")</f>
        <v/>
      </c>
      <c r="AA915" s="1" t="e">
        <f aca="false">$Y915+$Q915+$Z915</f>
        <v>#VALUE!</v>
      </c>
      <c r="AB915" s="1" t="n">
        <f aca="false">$N915+$Q915</f>
        <v>0</v>
      </c>
      <c r="AC915" s="1" t="str">
        <f aca="false">IF($Y915="","",IF(AND($AA915&gt;=$R915,$AA915&lt;=$S915),"Pass","Fail"))</f>
        <v/>
      </c>
      <c r="AD915" s="1" t="str">
        <f aca="false">IF($Y915="","",IF($AA915&gt;$R915,"Pass","Fail"))</f>
        <v/>
      </c>
      <c r="AE915" s="1" t="str">
        <f aca="false">IF($Y915="","",IF($AA915&gt;=$R915,"Pass","Fail"))</f>
        <v/>
      </c>
      <c r="AF915" s="1" t="str">
        <f aca="false">IF($Y915="","",IF($AA915&lt;=$S915,"Pass","Fail"))</f>
        <v/>
      </c>
      <c r="AG915" s="1" t="str">
        <f aca="false">IF($Y915="","",IF($AA915&lt;$S915,"Pass","Fail"))</f>
        <v/>
      </c>
      <c r="AH915" s="23" t="str">
        <f aca="true">INDIRECT(CHOOSE(MATCH($T915,{"±","&gt;","≥","≤","&lt;"},0), "AC", "AD", "AE", "AF", "AG") &amp; ROW())</f>
        <v/>
      </c>
      <c r="AI915" s="56" t="str">
        <f aca="false">IF($X915="Not Significant","No Further Action Required",
IF($AH915="","",
IF(AND($AH915="Pass",$L915="0 - Passed "),"Analysis performed; no further action required.",
IF(AND($AH915="Fail",$L915="1 - Failed "),"Analysis performed; no further action required.",
IF(AND($AH915="Pass",$L915="2 - Limited In Use "),"Analysis performed; no further action required.",
IF(AND($AH915="Fail",$L915="3 - Adjusted "),"Analysis performed; no further action required.",
"Unit fails analysis; TSM determination required."))))))</f>
        <v/>
      </c>
      <c r="AJ915" s="58"/>
    </row>
    <row r="916" customFormat="false" ht="15" hidden="false" customHeight="false" outlineLevel="0" collapsed="false">
      <c r="A916" s="56"/>
      <c r="E916" s="57" t="str">
        <f aca="false">IF(AND($F916="",$G916=""),"",IF($G916="",$F916,HYPERLINK($G916,$F916)))</f>
        <v/>
      </c>
      <c r="H916" s="1" t="str">
        <f aca="false">IF($I916="","None Attached",IF(LEFT($I916,5)="https",HYPERLINK($I916,"Datasheet"),HYPERLINK(_xlfn.CONCAT("https://",$I916),"Datasheet")))</f>
        <v>None Attached</v>
      </c>
      <c r="M916" s="56"/>
      <c r="P916" s="58"/>
      <c r="Q916" s="1" t="n">
        <f aca="false">$M916-$N916</f>
        <v>0</v>
      </c>
      <c r="R916" s="56"/>
      <c r="T916" s="59" t="s">
        <v>15</v>
      </c>
      <c r="U916" s="1" t="n">
        <f aca="false">$S916-$R916</f>
        <v>0</v>
      </c>
      <c r="V916" s="1" t="n">
        <f aca="false">IF($T916="±",$Q916*2,$Q916)</f>
        <v>0</v>
      </c>
      <c r="W916" s="60" t="str">
        <f aca="false">IFERROR($U916/ABS($V916),"N/A")</f>
        <v>N/A</v>
      </c>
      <c r="X916" s="61" t="str">
        <f aca="false">IF(OR($W916="N/A",$R916="",$S916=""),"N/A",IF($W916&gt;=4,"Not Significant",IF($W916&gt;=2,"Semi-Significant","Significant")))</f>
        <v>N/A</v>
      </c>
      <c r="Z916" s="1" t="str">
        <f aca="false">IF($D916="Z540.1 w/data",0,"")</f>
        <v/>
      </c>
      <c r="AA916" s="1" t="e">
        <f aca="false">$Y916+$Q916+$Z916</f>
        <v>#VALUE!</v>
      </c>
      <c r="AB916" s="1" t="n">
        <f aca="false">$N916+$Q916</f>
        <v>0</v>
      </c>
      <c r="AC916" s="1" t="str">
        <f aca="false">IF($Y916="","",IF(AND($AA916&gt;=$R916,$AA916&lt;=$S916),"Pass","Fail"))</f>
        <v/>
      </c>
      <c r="AD916" s="1" t="str">
        <f aca="false">IF($Y916="","",IF($AA916&gt;$R916,"Pass","Fail"))</f>
        <v/>
      </c>
      <c r="AE916" s="1" t="str">
        <f aca="false">IF($Y916="","",IF($AA916&gt;=$R916,"Pass","Fail"))</f>
        <v/>
      </c>
      <c r="AF916" s="1" t="str">
        <f aca="false">IF($Y916="","",IF($AA916&lt;=$S916,"Pass","Fail"))</f>
        <v/>
      </c>
      <c r="AG916" s="1" t="str">
        <f aca="false">IF($Y916="","",IF($AA916&lt;$S916,"Pass","Fail"))</f>
        <v/>
      </c>
      <c r="AH916" s="23" t="str">
        <f aca="true">INDIRECT(CHOOSE(MATCH($T916,{"±","&gt;","≥","≤","&lt;"},0), "AC", "AD", "AE", "AF", "AG") &amp; ROW())</f>
        <v/>
      </c>
      <c r="AI916" s="56" t="str">
        <f aca="false">IF($X916="Not Significant","No Further Action Required",
IF($AH916="","",
IF(AND($AH916="Pass",$L916="0 - Passed "),"Analysis performed; no further action required.",
IF(AND($AH916="Fail",$L916="1 - Failed "),"Analysis performed; no further action required.",
IF(AND($AH916="Pass",$L916="2 - Limited In Use "),"Analysis performed; no further action required.",
IF(AND($AH916="Fail",$L916="3 - Adjusted "),"Analysis performed; no further action required.",
"Unit fails analysis; TSM determination required."))))))</f>
        <v/>
      </c>
      <c r="AJ916" s="58"/>
    </row>
    <row r="917" customFormat="false" ht="15" hidden="false" customHeight="false" outlineLevel="0" collapsed="false">
      <c r="A917" s="56"/>
      <c r="E917" s="57" t="str">
        <f aca="false">IF(AND($F917="",$G917=""),"",IF($G917="",$F917,HYPERLINK($G917,$F917)))</f>
        <v/>
      </c>
      <c r="H917" s="1" t="str">
        <f aca="false">IF($I917="","None Attached",IF(LEFT($I917,5)="https",HYPERLINK($I917,"Datasheet"),HYPERLINK(_xlfn.CONCAT("https://",$I917),"Datasheet")))</f>
        <v>None Attached</v>
      </c>
      <c r="M917" s="56"/>
      <c r="P917" s="58"/>
      <c r="Q917" s="1" t="n">
        <f aca="false">$M917-$N917</f>
        <v>0</v>
      </c>
      <c r="R917" s="56"/>
      <c r="T917" s="59" t="s">
        <v>15</v>
      </c>
      <c r="U917" s="1" t="n">
        <f aca="false">$S917-$R917</f>
        <v>0</v>
      </c>
      <c r="V917" s="1" t="n">
        <f aca="false">IF($T917="±",$Q917*2,$Q917)</f>
        <v>0</v>
      </c>
      <c r="W917" s="60" t="str">
        <f aca="false">IFERROR($U917/ABS($V917),"N/A")</f>
        <v>N/A</v>
      </c>
      <c r="X917" s="61" t="str">
        <f aca="false">IF(OR($W917="N/A",$R917="",$S917=""),"N/A",IF($W917&gt;=4,"Not Significant",IF($W917&gt;=2,"Semi-Significant","Significant")))</f>
        <v>N/A</v>
      </c>
      <c r="Z917" s="1" t="str">
        <f aca="false">IF($D917="Z540.1 w/data",0,"")</f>
        <v/>
      </c>
      <c r="AA917" s="1" t="e">
        <f aca="false">$Y917+$Q917+$Z917</f>
        <v>#VALUE!</v>
      </c>
      <c r="AB917" s="1" t="n">
        <f aca="false">$N917+$Q917</f>
        <v>0</v>
      </c>
      <c r="AC917" s="1" t="str">
        <f aca="false">IF($Y917="","",IF(AND($AA917&gt;=$R917,$AA917&lt;=$S917),"Pass","Fail"))</f>
        <v/>
      </c>
      <c r="AD917" s="1" t="str">
        <f aca="false">IF($Y917="","",IF($AA917&gt;$R917,"Pass","Fail"))</f>
        <v/>
      </c>
      <c r="AE917" s="1" t="str">
        <f aca="false">IF($Y917="","",IF($AA917&gt;=$R917,"Pass","Fail"))</f>
        <v/>
      </c>
      <c r="AF917" s="1" t="str">
        <f aca="false">IF($Y917="","",IF($AA917&lt;=$S917,"Pass","Fail"))</f>
        <v/>
      </c>
      <c r="AG917" s="1" t="str">
        <f aca="false">IF($Y917="","",IF($AA917&lt;$S917,"Pass","Fail"))</f>
        <v/>
      </c>
      <c r="AH917" s="23" t="str">
        <f aca="true">INDIRECT(CHOOSE(MATCH($T917,{"±","&gt;","≥","≤","&lt;"},0), "AC", "AD", "AE", "AF", "AG") &amp; ROW())</f>
        <v/>
      </c>
      <c r="AI917" s="56" t="str">
        <f aca="false">IF($X917="Not Significant","No Further Action Required",
IF($AH917="","",
IF(AND($AH917="Pass",$L917="0 - Passed "),"Analysis performed; no further action required.",
IF(AND($AH917="Fail",$L917="1 - Failed "),"Analysis performed; no further action required.",
IF(AND($AH917="Pass",$L917="2 - Limited In Use "),"Analysis performed; no further action required.",
IF(AND($AH917="Fail",$L917="3 - Adjusted "),"Analysis performed; no further action required.",
"Unit fails analysis; TSM determination required."))))))</f>
        <v/>
      </c>
      <c r="AJ917" s="58"/>
    </row>
    <row r="918" customFormat="false" ht="15" hidden="false" customHeight="false" outlineLevel="0" collapsed="false">
      <c r="A918" s="56"/>
      <c r="E918" s="57" t="str">
        <f aca="false">IF(AND($F918="",$G918=""),"",IF($G918="",$F918,HYPERLINK($G918,$F918)))</f>
        <v/>
      </c>
      <c r="H918" s="1" t="str">
        <f aca="false">IF($I918="","None Attached",IF(LEFT($I918,5)="https",HYPERLINK($I918,"Datasheet"),HYPERLINK(_xlfn.CONCAT("https://",$I918),"Datasheet")))</f>
        <v>None Attached</v>
      </c>
      <c r="M918" s="56"/>
      <c r="P918" s="58"/>
      <c r="Q918" s="1" t="n">
        <f aca="false">$M918-$N918</f>
        <v>0</v>
      </c>
      <c r="R918" s="56"/>
      <c r="T918" s="59" t="s">
        <v>15</v>
      </c>
      <c r="U918" s="1" t="n">
        <f aca="false">$S918-$R918</f>
        <v>0</v>
      </c>
      <c r="V918" s="1" t="n">
        <f aca="false">IF($T918="±",$Q918*2,$Q918)</f>
        <v>0</v>
      </c>
      <c r="W918" s="60" t="str">
        <f aca="false">IFERROR($U918/ABS($V918),"N/A")</f>
        <v>N/A</v>
      </c>
      <c r="X918" s="61" t="str">
        <f aca="false">IF(OR($W918="N/A",$R918="",$S918=""),"N/A",IF($W918&gt;=4,"Not Significant",IF($W918&gt;=2,"Semi-Significant","Significant")))</f>
        <v>N/A</v>
      </c>
      <c r="Z918" s="1" t="str">
        <f aca="false">IF($D918="Z540.1 w/data",0,"")</f>
        <v/>
      </c>
      <c r="AA918" s="1" t="e">
        <f aca="false">$Y918+$Q918+$Z918</f>
        <v>#VALUE!</v>
      </c>
      <c r="AB918" s="1" t="n">
        <f aca="false">$N918+$Q918</f>
        <v>0</v>
      </c>
      <c r="AC918" s="1" t="str">
        <f aca="false">IF($Y918="","",IF(AND($AA918&gt;=$R918,$AA918&lt;=$S918),"Pass","Fail"))</f>
        <v/>
      </c>
      <c r="AD918" s="1" t="str">
        <f aca="false">IF($Y918="","",IF($AA918&gt;$R918,"Pass","Fail"))</f>
        <v/>
      </c>
      <c r="AE918" s="1" t="str">
        <f aca="false">IF($Y918="","",IF($AA918&gt;=$R918,"Pass","Fail"))</f>
        <v/>
      </c>
      <c r="AF918" s="1" t="str">
        <f aca="false">IF($Y918="","",IF($AA918&lt;=$S918,"Pass","Fail"))</f>
        <v/>
      </c>
      <c r="AG918" s="1" t="str">
        <f aca="false">IF($Y918="","",IF($AA918&lt;$S918,"Pass","Fail"))</f>
        <v/>
      </c>
      <c r="AH918" s="23" t="str">
        <f aca="true">INDIRECT(CHOOSE(MATCH($T918,{"±","&gt;","≥","≤","&lt;"},0), "AC", "AD", "AE", "AF", "AG") &amp; ROW())</f>
        <v/>
      </c>
      <c r="AI918" s="56" t="str">
        <f aca="false">IF($X918="Not Significant","No Further Action Required",
IF($AH918="","",
IF(AND($AH918="Pass",$L918="0 - Passed "),"Analysis performed; no further action required.",
IF(AND($AH918="Fail",$L918="1 - Failed "),"Analysis performed; no further action required.",
IF(AND($AH918="Pass",$L918="2 - Limited In Use "),"Analysis performed; no further action required.",
IF(AND($AH918="Fail",$L918="3 - Adjusted "),"Analysis performed; no further action required.",
"Unit fails analysis; TSM determination required."))))))</f>
        <v/>
      </c>
      <c r="AJ918" s="58"/>
    </row>
    <row r="919" customFormat="false" ht="15" hidden="false" customHeight="false" outlineLevel="0" collapsed="false">
      <c r="A919" s="56"/>
      <c r="E919" s="57" t="str">
        <f aca="false">IF(AND($F919="",$G919=""),"",IF($G919="",$F919,HYPERLINK($G919,$F919)))</f>
        <v/>
      </c>
      <c r="H919" s="1" t="str">
        <f aca="false">IF($I919="","None Attached",IF(LEFT($I919,5)="https",HYPERLINK($I919,"Datasheet"),HYPERLINK(_xlfn.CONCAT("https://",$I919),"Datasheet")))</f>
        <v>None Attached</v>
      </c>
      <c r="M919" s="56"/>
      <c r="P919" s="58"/>
      <c r="Q919" s="1" t="n">
        <f aca="false">$M919-$N919</f>
        <v>0</v>
      </c>
      <c r="R919" s="56"/>
      <c r="T919" s="59" t="s">
        <v>15</v>
      </c>
      <c r="U919" s="1" t="n">
        <f aca="false">$S919-$R919</f>
        <v>0</v>
      </c>
      <c r="V919" s="1" t="n">
        <f aca="false">IF($T919="±",$Q919*2,$Q919)</f>
        <v>0</v>
      </c>
      <c r="W919" s="60" t="str">
        <f aca="false">IFERROR($U919/ABS($V919),"N/A")</f>
        <v>N/A</v>
      </c>
      <c r="X919" s="61" t="str">
        <f aca="false">IF(OR($W919="N/A",$R919="",$S919=""),"N/A",IF($W919&gt;=4,"Not Significant",IF($W919&gt;=2,"Semi-Significant","Significant")))</f>
        <v>N/A</v>
      </c>
      <c r="Z919" s="1" t="str">
        <f aca="false">IF($D919="Z540.1 w/data",0,"")</f>
        <v/>
      </c>
      <c r="AA919" s="1" t="e">
        <f aca="false">$Y919+$Q919+$Z919</f>
        <v>#VALUE!</v>
      </c>
      <c r="AB919" s="1" t="n">
        <f aca="false">$N919+$Q919</f>
        <v>0</v>
      </c>
      <c r="AC919" s="1" t="str">
        <f aca="false">IF($Y919="","",IF(AND($AA919&gt;=$R919,$AA919&lt;=$S919),"Pass","Fail"))</f>
        <v/>
      </c>
      <c r="AD919" s="1" t="str">
        <f aca="false">IF($Y919="","",IF($AA919&gt;$R919,"Pass","Fail"))</f>
        <v/>
      </c>
      <c r="AE919" s="1" t="str">
        <f aca="false">IF($Y919="","",IF($AA919&gt;=$R919,"Pass","Fail"))</f>
        <v/>
      </c>
      <c r="AF919" s="1" t="str">
        <f aca="false">IF($Y919="","",IF($AA919&lt;=$S919,"Pass","Fail"))</f>
        <v/>
      </c>
      <c r="AG919" s="1" t="str">
        <f aca="false">IF($Y919="","",IF($AA919&lt;$S919,"Pass","Fail"))</f>
        <v/>
      </c>
      <c r="AH919" s="23" t="str">
        <f aca="true">INDIRECT(CHOOSE(MATCH($T919,{"±","&gt;","≥","≤","&lt;"},0), "AC", "AD", "AE", "AF", "AG") &amp; ROW())</f>
        <v/>
      </c>
      <c r="AI919" s="56" t="str">
        <f aca="false">IF($X919="Not Significant","No Further Action Required",
IF($AH919="","",
IF(AND($AH919="Pass",$L919="0 - Passed "),"Analysis performed; no further action required.",
IF(AND($AH919="Fail",$L919="1 - Failed "),"Analysis performed; no further action required.",
IF(AND($AH919="Pass",$L919="2 - Limited In Use "),"Analysis performed; no further action required.",
IF(AND($AH919="Fail",$L919="3 - Adjusted "),"Analysis performed; no further action required.",
"Unit fails analysis; TSM determination required."))))))</f>
        <v/>
      </c>
      <c r="AJ919" s="58"/>
    </row>
    <row r="920" customFormat="false" ht="15" hidden="false" customHeight="false" outlineLevel="0" collapsed="false">
      <c r="A920" s="56"/>
      <c r="E920" s="57" t="str">
        <f aca="false">IF(AND($F920="",$G920=""),"",IF($G920="",$F920,HYPERLINK($G920,$F920)))</f>
        <v/>
      </c>
      <c r="H920" s="1" t="str">
        <f aca="false">IF($I920="","None Attached",IF(LEFT($I920,5)="https",HYPERLINK($I920,"Datasheet"),HYPERLINK(_xlfn.CONCAT("https://",$I920),"Datasheet")))</f>
        <v>None Attached</v>
      </c>
      <c r="M920" s="56"/>
      <c r="P920" s="58"/>
      <c r="Q920" s="1" t="n">
        <f aca="false">$M920-$N920</f>
        <v>0</v>
      </c>
      <c r="R920" s="56"/>
      <c r="T920" s="59" t="s">
        <v>15</v>
      </c>
      <c r="U920" s="1" t="n">
        <f aca="false">$S920-$R920</f>
        <v>0</v>
      </c>
      <c r="V920" s="1" t="n">
        <f aca="false">IF($T920="±",$Q920*2,$Q920)</f>
        <v>0</v>
      </c>
      <c r="W920" s="60" t="str">
        <f aca="false">IFERROR($U920/ABS($V920),"N/A")</f>
        <v>N/A</v>
      </c>
      <c r="X920" s="61" t="str">
        <f aca="false">IF(OR($W920="N/A",$R920="",$S920=""),"N/A",IF($W920&gt;=4,"Not Significant",IF($W920&gt;=2,"Semi-Significant","Significant")))</f>
        <v>N/A</v>
      </c>
      <c r="Z920" s="1" t="str">
        <f aca="false">IF($D920="Z540.1 w/data",0,"")</f>
        <v/>
      </c>
      <c r="AA920" s="1" t="e">
        <f aca="false">$Y920+$Q920+$Z920</f>
        <v>#VALUE!</v>
      </c>
      <c r="AB920" s="1" t="n">
        <f aca="false">$N920+$Q920</f>
        <v>0</v>
      </c>
      <c r="AC920" s="1" t="str">
        <f aca="false">IF($Y920="","",IF(AND($AA920&gt;=$R920,$AA920&lt;=$S920),"Pass","Fail"))</f>
        <v/>
      </c>
      <c r="AD920" s="1" t="str">
        <f aca="false">IF($Y920="","",IF($AA920&gt;$R920,"Pass","Fail"))</f>
        <v/>
      </c>
      <c r="AE920" s="1" t="str">
        <f aca="false">IF($Y920="","",IF($AA920&gt;=$R920,"Pass","Fail"))</f>
        <v/>
      </c>
      <c r="AF920" s="1" t="str">
        <f aca="false">IF($Y920="","",IF($AA920&lt;=$S920,"Pass","Fail"))</f>
        <v/>
      </c>
      <c r="AG920" s="1" t="str">
        <f aca="false">IF($Y920="","",IF($AA920&lt;$S920,"Pass","Fail"))</f>
        <v/>
      </c>
      <c r="AH920" s="23" t="str">
        <f aca="true">INDIRECT(CHOOSE(MATCH($T920,{"±","&gt;","≥","≤","&lt;"},0), "AC", "AD", "AE", "AF", "AG") &amp; ROW())</f>
        <v/>
      </c>
      <c r="AI920" s="56" t="str">
        <f aca="false">IF($X920="Not Significant","No Further Action Required",
IF($AH920="","",
IF(AND($AH920="Pass",$L920="0 - Passed "),"Analysis performed; no further action required.",
IF(AND($AH920="Fail",$L920="1 - Failed "),"Analysis performed; no further action required.",
IF(AND($AH920="Pass",$L920="2 - Limited In Use "),"Analysis performed; no further action required.",
IF(AND($AH920="Fail",$L920="3 - Adjusted "),"Analysis performed; no further action required.",
"Unit fails analysis; TSM determination required."))))))</f>
        <v/>
      </c>
      <c r="AJ920" s="58"/>
    </row>
    <row r="921" customFormat="false" ht="15" hidden="false" customHeight="false" outlineLevel="0" collapsed="false">
      <c r="A921" s="56"/>
      <c r="E921" s="57" t="str">
        <f aca="false">IF(AND($F921="",$G921=""),"",IF($G921="",$F921,HYPERLINK($G921,$F921)))</f>
        <v/>
      </c>
      <c r="H921" s="1" t="str">
        <f aca="false">IF($I921="","None Attached",IF(LEFT($I921,5)="https",HYPERLINK($I921,"Datasheet"),HYPERLINK(_xlfn.CONCAT("https://",$I921),"Datasheet")))</f>
        <v>None Attached</v>
      </c>
      <c r="M921" s="56"/>
      <c r="P921" s="58"/>
      <c r="Q921" s="1" t="n">
        <f aca="false">$M921-$N921</f>
        <v>0</v>
      </c>
      <c r="R921" s="56"/>
      <c r="T921" s="59" t="s">
        <v>15</v>
      </c>
      <c r="U921" s="1" t="n">
        <f aca="false">$S921-$R921</f>
        <v>0</v>
      </c>
      <c r="V921" s="1" t="n">
        <f aca="false">IF($T921="±",$Q921*2,$Q921)</f>
        <v>0</v>
      </c>
      <c r="W921" s="60" t="str">
        <f aca="false">IFERROR($U921/ABS($V921),"N/A")</f>
        <v>N/A</v>
      </c>
      <c r="X921" s="61" t="str">
        <f aca="false">IF(OR($W921="N/A",$R921="",$S921=""),"N/A",IF($W921&gt;=4,"Not Significant",IF($W921&gt;=2,"Semi-Significant","Significant")))</f>
        <v>N/A</v>
      </c>
      <c r="Z921" s="1" t="str">
        <f aca="false">IF($D921="Z540.1 w/data",0,"")</f>
        <v/>
      </c>
      <c r="AA921" s="1" t="e">
        <f aca="false">$Y921+$Q921+$Z921</f>
        <v>#VALUE!</v>
      </c>
      <c r="AB921" s="1" t="n">
        <f aca="false">$N921+$Q921</f>
        <v>0</v>
      </c>
      <c r="AC921" s="1" t="str">
        <f aca="false">IF($Y921="","",IF(AND($AA921&gt;=$R921,$AA921&lt;=$S921),"Pass","Fail"))</f>
        <v/>
      </c>
      <c r="AD921" s="1" t="str">
        <f aca="false">IF($Y921="","",IF($AA921&gt;$R921,"Pass","Fail"))</f>
        <v/>
      </c>
      <c r="AE921" s="1" t="str">
        <f aca="false">IF($Y921="","",IF($AA921&gt;=$R921,"Pass","Fail"))</f>
        <v/>
      </c>
      <c r="AF921" s="1" t="str">
        <f aca="false">IF($Y921="","",IF($AA921&lt;=$S921,"Pass","Fail"))</f>
        <v/>
      </c>
      <c r="AG921" s="1" t="str">
        <f aca="false">IF($Y921="","",IF($AA921&lt;$S921,"Pass","Fail"))</f>
        <v/>
      </c>
      <c r="AH921" s="23" t="str">
        <f aca="true">INDIRECT(CHOOSE(MATCH($T921,{"±","&gt;","≥","≤","&lt;"},0), "AC", "AD", "AE", "AF", "AG") &amp; ROW())</f>
        <v/>
      </c>
      <c r="AI921" s="56" t="str">
        <f aca="false">IF($X921="Not Significant","No Further Action Required",
IF($AH921="","",
IF(AND($AH921="Pass",$L921="0 - Passed "),"Analysis performed; no further action required.",
IF(AND($AH921="Fail",$L921="1 - Failed "),"Analysis performed; no further action required.",
IF(AND($AH921="Pass",$L921="2 - Limited In Use "),"Analysis performed; no further action required.",
IF(AND($AH921="Fail",$L921="3 - Adjusted "),"Analysis performed; no further action required.",
"Unit fails analysis; TSM determination required."))))))</f>
        <v/>
      </c>
      <c r="AJ921" s="58"/>
    </row>
    <row r="922" customFormat="false" ht="15" hidden="false" customHeight="false" outlineLevel="0" collapsed="false">
      <c r="A922" s="56"/>
      <c r="E922" s="57" t="str">
        <f aca="false">IF(AND($F922="",$G922=""),"",IF($G922="",$F922,HYPERLINK($G922,$F922)))</f>
        <v/>
      </c>
      <c r="H922" s="1" t="str">
        <f aca="false">IF($I922="","None Attached",IF(LEFT($I922,5)="https",HYPERLINK($I922,"Datasheet"),HYPERLINK(_xlfn.CONCAT("https://",$I922),"Datasheet")))</f>
        <v>None Attached</v>
      </c>
      <c r="M922" s="56"/>
      <c r="P922" s="58"/>
      <c r="Q922" s="1" t="n">
        <f aca="false">$M922-$N922</f>
        <v>0</v>
      </c>
      <c r="R922" s="56"/>
      <c r="T922" s="59" t="s">
        <v>15</v>
      </c>
      <c r="U922" s="1" t="n">
        <f aca="false">$S922-$R922</f>
        <v>0</v>
      </c>
      <c r="V922" s="1" t="n">
        <f aca="false">IF($T922="±",$Q922*2,$Q922)</f>
        <v>0</v>
      </c>
      <c r="W922" s="60" t="str">
        <f aca="false">IFERROR($U922/ABS($V922),"N/A")</f>
        <v>N/A</v>
      </c>
      <c r="X922" s="61" t="str">
        <f aca="false">IF(OR($W922="N/A",$R922="",$S922=""),"N/A",IF($W922&gt;=4,"Not Significant",IF($W922&gt;=2,"Semi-Significant","Significant")))</f>
        <v>N/A</v>
      </c>
      <c r="Z922" s="1" t="str">
        <f aca="false">IF($D922="Z540.1 w/data",0,"")</f>
        <v/>
      </c>
      <c r="AA922" s="1" t="e">
        <f aca="false">$Y922+$Q922+$Z922</f>
        <v>#VALUE!</v>
      </c>
      <c r="AB922" s="1" t="n">
        <f aca="false">$N922+$Q922</f>
        <v>0</v>
      </c>
      <c r="AC922" s="1" t="str">
        <f aca="false">IF($Y922="","",IF(AND($AA922&gt;=$R922,$AA922&lt;=$S922),"Pass","Fail"))</f>
        <v/>
      </c>
      <c r="AD922" s="1" t="str">
        <f aca="false">IF($Y922="","",IF($AA922&gt;$R922,"Pass","Fail"))</f>
        <v/>
      </c>
      <c r="AE922" s="1" t="str">
        <f aca="false">IF($Y922="","",IF($AA922&gt;=$R922,"Pass","Fail"))</f>
        <v/>
      </c>
      <c r="AF922" s="1" t="str">
        <f aca="false">IF($Y922="","",IF($AA922&lt;=$S922,"Pass","Fail"))</f>
        <v/>
      </c>
      <c r="AG922" s="1" t="str">
        <f aca="false">IF($Y922="","",IF($AA922&lt;$S922,"Pass","Fail"))</f>
        <v/>
      </c>
      <c r="AH922" s="23" t="str">
        <f aca="true">INDIRECT(CHOOSE(MATCH($T922,{"±","&gt;","≥","≤","&lt;"},0), "AC", "AD", "AE", "AF", "AG") &amp; ROW())</f>
        <v/>
      </c>
      <c r="AI922" s="56" t="str">
        <f aca="false">IF($X922="Not Significant","No Further Action Required",
IF($AH922="","",
IF(AND($AH922="Pass",$L922="0 - Passed "),"Analysis performed; no further action required.",
IF(AND($AH922="Fail",$L922="1 - Failed "),"Analysis performed; no further action required.",
IF(AND($AH922="Pass",$L922="2 - Limited In Use "),"Analysis performed; no further action required.",
IF(AND($AH922="Fail",$L922="3 - Adjusted "),"Analysis performed; no further action required.",
"Unit fails analysis; TSM determination required."))))))</f>
        <v/>
      </c>
      <c r="AJ922" s="58"/>
    </row>
    <row r="923" customFormat="false" ht="15" hidden="false" customHeight="false" outlineLevel="0" collapsed="false">
      <c r="A923" s="56"/>
      <c r="E923" s="57" t="str">
        <f aca="false">IF(AND($F923="",$G923=""),"",IF($G923="",$F923,HYPERLINK($G923,$F923)))</f>
        <v/>
      </c>
      <c r="H923" s="1" t="str">
        <f aca="false">IF($I923="","None Attached",IF(LEFT($I923,5)="https",HYPERLINK($I923,"Datasheet"),HYPERLINK(_xlfn.CONCAT("https://",$I923),"Datasheet")))</f>
        <v>None Attached</v>
      </c>
      <c r="M923" s="56"/>
      <c r="P923" s="58"/>
      <c r="Q923" s="1" t="n">
        <f aca="false">$M923-$N923</f>
        <v>0</v>
      </c>
      <c r="R923" s="56"/>
      <c r="T923" s="59" t="s">
        <v>15</v>
      </c>
      <c r="U923" s="1" t="n">
        <f aca="false">$S923-$R923</f>
        <v>0</v>
      </c>
      <c r="V923" s="1" t="n">
        <f aca="false">IF($T923="±",$Q923*2,$Q923)</f>
        <v>0</v>
      </c>
      <c r="W923" s="60" t="str">
        <f aca="false">IFERROR($U923/ABS($V923),"N/A")</f>
        <v>N/A</v>
      </c>
      <c r="X923" s="61" t="str">
        <f aca="false">IF(OR($W923="N/A",$R923="",$S923=""),"N/A",IF($W923&gt;=4,"Not Significant",IF($W923&gt;=2,"Semi-Significant","Significant")))</f>
        <v>N/A</v>
      </c>
      <c r="Z923" s="1" t="str">
        <f aca="false">IF($D923="Z540.1 w/data",0,"")</f>
        <v/>
      </c>
      <c r="AA923" s="1" t="e">
        <f aca="false">$Y923+$Q923+$Z923</f>
        <v>#VALUE!</v>
      </c>
      <c r="AB923" s="1" t="n">
        <f aca="false">$N923+$Q923</f>
        <v>0</v>
      </c>
      <c r="AC923" s="1" t="str">
        <f aca="false">IF($Y923="","",IF(AND($AA923&gt;=$R923,$AA923&lt;=$S923),"Pass","Fail"))</f>
        <v/>
      </c>
      <c r="AD923" s="1" t="str">
        <f aca="false">IF($Y923="","",IF($AA923&gt;$R923,"Pass","Fail"))</f>
        <v/>
      </c>
      <c r="AE923" s="1" t="str">
        <f aca="false">IF($Y923="","",IF($AA923&gt;=$R923,"Pass","Fail"))</f>
        <v/>
      </c>
      <c r="AF923" s="1" t="str">
        <f aca="false">IF($Y923="","",IF($AA923&lt;=$S923,"Pass","Fail"))</f>
        <v/>
      </c>
      <c r="AG923" s="1" t="str">
        <f aca="false">IF($Y923="","",IF($AA923&lt;$S923,"Pass","Fail"))</f>
        <v/>
      </c>
      <c r="AH923" s="23" t="str">
        <f aca="true">INDIRECT(CHOOSE(MATCH($T923,{"±","&gt;","≥","≤","&lt;"},0), "AC", "AD", "AE", "AF", "AG") &amp; ROW())</f>
        <v/>
      </c>
      <c r="AI923" s="56" t="str">
        <f aca="false">IF($X923="Not Significant","No Further Action Required",
IF($AH923="","",
IF(AND($AH923="Pass",$L923="0 - Passed "),"Analysis performed; no further action required.",
IF(AND($AH923="Fail",$L923="1 - Failed "),"Analysis performed; no further action required.",
IF(AND($AH923="Pass",$L923="2 - Limited In Use "),"Analysis performed; no further action required.",
IF(AND($AH923="Fail",$L923="3 - Adjusted "),"Analysis performed; no further action required.",
"Unit fails analysis; TSM determination required."))))))</f>
        <v/>
      </c>
      <c r="AJ923" s="58"/>
    </row>
    <row r="924" customFormat="false" ht="15" hidden="false" customHeight="false" outlineLevel="0" collapsed="false">
      <c r="A924" s="56"/>
      <c r="E924" s="57" t="str">
        <f aca="false">IF(AND($F924="",$G924=""),"",IF($G924="",$F924,HYPERLINK($G924,$F924)))</f>
        <v/>
      </c>
      <c r="H924" s="1" t="str">
        <f aca="false">IF($I924="","None Attached",IF(LEFT($I924,5)="https",HYPERLINK($I924,"Datasheet"),HYPERLINK(_xlfn.CONCAT("https://",$I924),"Datasheet")))</f>
        <v>None Attached</v>
      </c>
      <c r="M924" s="56"/>
      <c r="P924" s="58"/>
      <c r="Q924" s="1" t="n">
        <f aca="false">$M924-$N924</f>
        <v>0</v>
      </c>
      <c r="R924" s="56"/>
      <c r="T924" s="59" t="s">
        <v>15</v>
      </c>
      <c r="U924" s="1" t="n">
        <f aca="false">$S924-$R924</f>
        <v>0</v>
      </c>
      <c r="V924" s="1" t="n">
        <f aca="false">IF($T924="±",$Q924*2,$Q924)</f>
        <v>0</v>
      </c>
      <c r="W924" s="60" t="str">
        <f aca="false">IFERROR($U924/ABS($V924),"N/A")</f>
        <v>N/A</v>
      </c>
      <c r="X924" s="61" t="str">
        <f aca="false">IF(OR($W924="N/A",$R924="",$S924=""),"N/A",IF($W924&gt;=4,"Not Significant",IF($W924&gt;=2,"Semi-Significant","Significant")))</f>
        <v>N/A</v>
      </c>
      <c r="Z924" s="1" t="str">
        <f aca="false">IF($D924="Z540.1 w/data",0,"")</f>
        <v/>
      </c>
      <c r="AA924" s="1" t="e">
        <f aca="false">$Y924+$Q924+$Z924</f>
        <v>#VALUE!</v>
      </c>
      <c r="AB924" s="1" t="n">
        <f aca="false">$N924+$Q924</f>
        <v>0</v>
      </c>
      <c r="AC924" s="1" t="str">
        <f aca="false">IF($Y924="","",IF(AND($AA924&gt;=$R924,$AA924&lt;=$S924),"Pass","Fail"))</f>
        <v/>
      </c>
      <c r="AD924" s="1" t="str">
        <f aca="false">IF($Y924="","",IF($AA924&gt;$R924,"Pass","Fail"))</f>
        <v/>
      </c>
      <c r="AE924" s="1" t="str">
        <f aca="false">IF($Y924="","",IF($AA924&gt;=$R924,"Pass","Fail"))</f>
        <v/>
      </c>
      <c r="AF924" s="1" t="str">
        <f aca="false">IF($Y924="","",IF($AA924&lt;=$S924,"Pass","Fail"))</f>
        <v/>
      </c>
      <c r="AG924" s="1" t="str">
        <f aca="false">IF($Y924="","",IF($AA924&lt;$S924,"Pass","Fail"))</f>
        <v/>
      </c>
      <c r="AH924" s="23" t="str">
        <f aca="true">INDIRECT(CHOOSE(MATCH($T924,{"±","&gt;","≥","≤","&lt;"},0), "AC", "AD", "AE", "AF", "AG") &amp; ROW())</f>
        <v/>
      </c>
      <c r="AI924" s="56" t="str">
        <f aca="false">IF($X924="Not Significant","No Further Action Required",
IF($AH924="","",
IF(AND($AH924="Pass",$L924="0 - Passed "),"Analysis performed; no further action required.",
IF(AND($AH924="Fail",$L924="1 - Failed "),"Analysis performed; no further action required.",
IF(AND($AH924="Pass",$L924="2 - Limited In Use "),"Analysis performed; no further action required.",
IF(AND($AH924="Fail",$L924="3 - Adjusted "),"Analysis performed; no further action required.",
"Unit fails analysis; TSM determination required."))))))</f>
        <v/>
      </c>
      <c r="AJ924" s="58"/>
    </row>
    <row r="925" customFormat="false" ht="15" hidden="false" customHeight="false" outlineLevel="0" collapsed="false">
      <c r="A925" s="56"/>
      <c r="E925" s="57" t="str">
        <f aca="false">IF(AND($F925="",$G925=""),"",IF($G925="",$F925,HYPERLINK($G925,$F925)))</f>
        <v/>
      </c>
      <c r="H925" s="1" t="str">
        <f aca="false">IF($I925="","None Attached",IF(LEFT($I925,5)="https",HYPERLINK($I925,"Datasheet"),HYPERLINK(_xlfn.CONCAT("https://",$I925),"Datasheet")))</f>
        <v>None Attached</v>
      </c>
      <c r="M925" s="56"/>
      <c r="P925" s="58"/>
      <c r="Q925" s="1" t="n">
        <f aca="false">$M925-$N925</f>
        <v>0</v>
      </c>
      <c r="R925" s="56"/>
      <c r="T925" s="59" t="s">
        <v>15</v>
      </c>
      <c r="U925" s="1" t="n">
        <f aca="false">$S925-$R925</f>
        <v>0</v>
      </c>
      <c r="V925" s="1" t="n">
        <f aca="false">IF($T925="±",$Q925*2,$Q925)</f>
        <v>0</v>
      </c>
      <c r="W925" s="60" t="str">
        <f aca="false">IFERROR($U925/ABS($V925),"N/A")</f>
        <v>N/A</v>
      </c>
      <c r="X925" s="61" t="str">
        <f aca="false">IF(OR($W925="N/A",$R925="",$S925=""),"N/A",IF($W925&gt;=4,"Not Significant",IF($W925&gt;=2,"Semi-Significant","Significant")))</f>
        <v>N/A</v>
      </c>
      <c r="Z925" s="1" t="str">
        <f aca="false">IF($D925="Z540.1 w/data",0,"")</f>
        <v/>
      </c>
      <c r="AA925" s="1" t="e">
        <f aca="false">$Y925+$Q925+$Z925</f>
        <v>#VALUE!</v>
      </c>
      <c r="AB925" s="1" t="n">
        <f aca="false">$N925+$Q925</f>
        <v>0</v>
      </c>
      <c r="AC925" s="1" t="str">
        <f aca="false">IF($Y925="","",IF(AND($AA925&gt;=$R925,$AA925&lt;=$S925),"Pass","Fail"))</f>
        <v/>
      </c>
      <c r="AD925" s="1" t="str">
        <f aca="false">IF($Y925="","",IF($AA925&gt;$R925,"Pass","Fail"))</f>
        <v/>
      </c>
      <c r="AE925" s="1" t="str">
        <f aca="false">IF($Y925="","",IF($AA925&gt;=$R925,"Pass","Fail"))</f>
        <v/>
      </c>
      <c r="AF925" s="1" t="str">
        <f aca="false">IF($Y925="","",IF($AA925&lt;=$S925,"Pass","Fail"))</f>
        <v/>
      </c>
      <c r="AG925" s="1" t="str">
        <f aca="false">IF($Y925="","",IF($AA925&lt;$S925,"Pass","Fail"))</f>
        <v/>
      </c>
      <c r="AH925" s="23" t="str">
        <f aca="true">INDIRECT(CHOOSE(MATCH($T925,{"±","&gt;","≥","≤","&lt;"},0), "AC", "AD", "AE", "AF", "AG") &amp; ROW())</f>
        <v/>
      </c>
      <c r="AI925" s="56" t="str">
        <f aca="false">IF($X925="Not Significant","No Further Action Required",
IF($AH925="","",
IF(AND($AH925="Pass",$L925="0 - Passed "),"Analysis performed; no further action required.",
IF(AND($AH925="Fail",$L925="1 - Failed "),"Analysis performed; no further action required.",
IF(AND($AH925="Pass",$L925="2 - Limited In Use "),"Analysis performed; no further action required.",
IF(AND($AH925="Fail",$L925="3 - Adjusted "),"Analysis performed; no further action required.",
"Unit fails analysis; TSM determination required."))))))</f>
        <v/>
      </c>
      <c r="AJ925" s="58"/>
    </row>
    <row r="926" customFormat="false" ht="15" hidden="false" customHeight="false" outlineLevel="0" collapsed="false">
      <c r="A926" s="56"/>
      <c r="E926" s="57" t="str">
        <f aca="false">IF(AND($F926="",$G926=""),"",IF($G926="",$F926,HYPERLINK($G926,$F926)))</f>
        <v/>
      </c>
      <c r="H926" s="1" t="str">
        <f aca="false">IF($I926="","None Attached",IF(LEFT($I926,5)="https",HYPERLINK($I926,"Datasheet"),HYPERLINK(_xlfn.CONCAT("https://",$I926),"Datasheet")))</f>
        <v>None Attached</v>
      </c>
      <c r="M926" s="56"/>
      <c r="P926" s="58"/>
      <c r="Q926" s="1" t="n">
        <f aca="false">$M926-$N926</f>
        <v>0</v>
      </c>
      <c r="R926" s="56"/>
      <c r="T926" s="59" t="s">
        <v>15</v>
      </c>
      <c r="U926" s="1" t="n">
        <f aca="false">$S926-$R926</f>
        <v>0</v>
      </c>
      <c r="V926" s="1" t="n">
        <f aca="false">IF($T926="±",$Q926*2,$Q926)</f>
        <v>0</v>
      </c>
      <c r="W926" s="60" t="str">
        <f aca="false">IFERROR($U926/ABS($V926),"N/A")</f>
        <v>N/A</v>
      </c>
      <c r="X926" s="61" t="str">
        <f aca="false">IF(OR($W926="N/A",$R926="",$S926=""),"N/A",IF($W926&gt;=4,"Not Significant",IF($W926&gt;=2,"Semi-Significant","Significant")))</f>
        <v>N/A</v>
      </c>
      <c r="Z926" s="1" t="str">
        <f aca="false">IF($D926="Z540.1 w/data",0,"")</f>
        <v/>
      </c>
      <c r="AA926" s="1" t="e">
        <f aca="false">$Y926+$Q926+$Z926</f>
        <v>#VALUE!</v>
      </c>
      <c r="AB926" s="1" t="n">
        <f aca="false">$N926+$Q926</f>
        <v>0</v>
      </c>
      <c r="AC926" s="1" t="str">
        <f aca="false">IF($Y926="","",IF(AND($AA926&gt;=$R926,$AA926&lt;=$S926),"Pass","Fail"))</f>
        <v/>
      </c>
      <c r="AD926" s="1" t="str">
        <f aca="false">IF($Y926="","",IF($AA926&gt;$R926,"Pass","Fail"))</f>
        <v/>
      </c>
      <c r="AE926" s="1" t="str">
        <f aca="false">IF($Y926="","",IF($AA926&gt;=$R926,"Pass","Fail"))</f>
        <v/>
      </c>
      <c r="AF926" s="1" t="str">
        <f aca="false">IF($Y926="","",IF($AA926&lt;=$S926,"Pass","Fail"))</f>
        <v/>
      </c>
      <c r="AG926" s="1" t="str">
        <f aca="false">IF($Y926="","",IF($AA926&lt;$S926,"Pass","Fail"))</f>
        <v/>
      </c>
      <c r="AH926" s="23" t="str">
        <f aca="true">INDIRECT(CHOOSE(MATCH($T926,{"±","&gt;","≥","≤","&lt;"},0), "AC", "AD", "AE", "AF", "AG") &amp; ROW())</f>
        <v/>
      </c>
      <c r="AI926" s="56" t="str">
        <f aca="false">IF($X926="Not Significant","No Further Action Required",
IF($AH926="","",
IF(AND($AH926="Pass",$L926="0 - Passed "),"Analysis performed; no further action required.",
IF(AND($AH926="Fail",$L926="1 - Failed "),"Analysis performed; no further action required.",
IF(AND($AH926="Pass",$L926="2 - Limited In Use "),"Analysis performed; no further action required.",
IF(AND($AH926="Fail",$L926="3 - Adjusted "),"Analysis performed; no further action required.",
"Unit fails analysis; TSM determination required."))))))</f>
        <v/>
      </c>
      <c r="AJ926" s="58"/>
    </row>
    <row r="927" customFormat="false" ht="15" hidden="false" customHeight="false" outlineLevel="0" collapsed="false">
      <c r="A927" s="56"/>
      <c r="E927" s="57" t="str">
        <f aca="false">IF(AND($F927="",$G927=""),"",IF($G927="",$F927,HYPERLINK($G927,$F927)))</f>
        <v/>
      </c>
      <c r="H927" s="1" t="str">
        <f aca="false">IF($I927="","None Attached",IF(LEFT($I927,5)="https",HYPERLINK($I927,"Datasheet"),HYPERLINK(_xlfn.CONCAT("https://",$I927),"Datasheet")))</f>
        <v>None Attached</v>
      </c>
      <c r="M927" s="56"/>
      <c r="P927" s="58"/>
      <c r="Q927" s="1" t="n">
        <f aca="false">$M927-$N927</f>
        <v>0</v>
      </c>
      <c r="R927" s="56"/>
      <c r="T927" s="59" t="s">
        <v>15</v>
      </c>
      <c r="U927" s="1" t="n">
        <f aca="false">$S927-$R927</f>
        <v>0</v>
      </c>
      <c r="V927" s="1" t="n">
        <f aca="false">IF($T927="±",$Q927*2,$Q927)</f>
        <v>0</v>
      </c>
      <c r="W927" s="60" t="str">
        <f aca="false">IFERROR($U927/ABS($V927),"N/A")</f>
        <v>N/A</v>
      </c>
      <c r="X927" s="61" t="str">
        <f aca="false">IF(OR($W927="N/A",$R927="",$S927=""),"N/A",IF($W927&gt;=4,"Not Significant",IF($W927&gt;=2,"Semi-Significant","Significant")))</f>
        <v>N/A</v>
      </c>
      <c r="Z927" s="1" t="str">
        <f aca="false">IF($D927="Z540.1 w/data",0,"")</f>
        <v/>
      </c>
      <c r="AA927" s="1" t="e">
        <f aca="false">$Y927+$Q927+$Z927</f>
        <v>#VALUE!</v>
      </c>
      <c r="AB927" s="1" t="n">
        <f aca="false">$N927+$Q927</f>
        <v>0</v>
      </c>
      <c r="AC927" s="1" t="str">
        <f aca="false">IF($Y927="","",IF(AND($AA927&gt;=$R927,$AA927&lt;=$S927),"Pass","Fail"))</f>
        <v/>
      </c>
      <c r="AD927" s="1" t="str">
        <f aca="false">IF($Y927="","",IF($AA927&gt;$R927,"Pass","Fail"))</f>
        <v/>
      </c>
      <c r="AE927" s="1" t="str">
        <f aca="false">IF($Y927="","",IF($AA927&gt;=$R927,"Pass","Fail"))</f>
        <v/>
      </c>
      <c r="AF927" s="1" t="str">
        <f aca="false">IF($Y927="","",IF($AA927&lt;=$S927,"Pass","Fail"))</f>
        <v/>
      </c>
      <c r="AG927" s="1" t="str">
        <f aca="false">IF($Y927="","",IF($AA927&lt;$S927,"Pass","Fail"))</f>
        <v/>
      </c>
      <c r="AH927" s="23" t="str">
        <f aca="true">INDIRECT(CHOOSE(MATCH($T927,{"±","&gt;","≥","≤","&lt;"},0), "AC", "AD", "AE", "AF", "AG") &amp; ROW())</f>
        <v/>
      </c>
      <c r="AI927" s="56" t="str">
        <f aca="false">IF($X927="Not Significant","No Further Action Required",
IF($AH927="","",
IF(AND($AH927="Pass",$L927="0 - Passed "),"Analysis performed; no further action required.",
IF(AND($AH927="Fail",$L927="1 - Failed "),"Analysis performed; no further action required.",
IF(AND($AH927="Pass",$L927="2 - Limited In Use "),"Analysis performed; no further action required.",
IF(AND($AH927="Fail",$L927="3 - Adjusted "),"Analysis performed; no further action required.",
"Unit fails analysis; TSM determination required."))))))</f>
        <v/>
      </c>
      <c r="AJ927" s="58"/>
    </row>
    <row r="928" customFormat="false" ht="15" hidden="false" customHeight="false" outlineLevel="0" collapsed="false">
      <c r="A928" s="56"/>
      <c r="E928" s="57" t="str">
        <f aca="false">IF(AND($F928="",$G928=""),"",IF($G928="",$F928,HYPERLINK($G928,$F928)))</f>
        <v/>
      </c>
      <c r="H928" s="1" t="str">
        <f aca="false">IF($I928="","None Attached",IF(LEFT($I928,5)="https",HYPERLINK($I928,"Datasheet"),HYPERLINK(_xlfn.CONCAT("https://",$I928),"Datasheet")))</f>
        <v>None Attached</v>
      </c>
      <c r="M928" s="56"/>
      <c r="P928" s="58"/>
      <c r="Q928" s="1" t="n">
        <f aca="false">$M928-$N928</f>
        <v>0</v>
      </c>
      <c r="R928" s="56"/>
      <c r="T928" s="59" t="s">
        <v>15</v>
      </c>
      <c r="U928" s="1" t="n">
        <f aca="false">$S928-$R928</f>
        <v>0</v>
      </c>
      <c r="V928" s="1" t="n">
        <f aca="false">IF($T928="±",$Q928*2,$Q928)</f>
        <v>0</v>
      </c>
      <c r="W928" s="60" t="str">
        <f aca="false">IFERROR($U928/ABS($V928),"N/A")</f>
        <v>N/A</v>
      </c>
      <c r="X928" s="61" t="str">
        <f aca="false">IF(OR($W928="N/A",$R928="",$S928=""),"N/A",IF($W928&gt;=4,"Not Significant",IF($W928&gt;=2,"Semi-Significant","Significant")))</f>
        <v>N/A</v>
      </c>
      <c r="Z928" s="1" t="str">
        <f aca="false">IF($D928="Z540.1 w/data",0,"")</f>
        <v/>
      </c>
      <c r="AA928" s="1" t="e">
        <f aca="false">$Y928+$Q928+$Z928</f>
        <v>#VALUE!</v>
      </c>
      <c r="AB928" s="1" t="n">
        <f aca="false">$N928+$Q928</f>
        <v>0</v>
      </c>
      <c r="AC928" s="1" t="str">
        <f aca="false">IF($Y928="","",IF(AND($AA928&gt;=$R928,$AA928&lt;=$S928),"Pass","Fail"))</f>
        <v/>
      </c>
      <c r="AD928" s="1" t="str">
        <f aca="false">IF($Y928="","",IF($AA928&gt;$R928,"Pass","Fail"))</f>
        <v/>
      </c>
      <c r="AE928" s="1" t="str">
        <f aca="false">IF($Y928="","",IF($AA928&gt;=$R928,"Pass","Fail"))</f>
        <v/>
      </c>
      <c r="AF928" s="1" t="str">
        <f aca="false">IF($Y928="","",IF($AA928&lt;=$S928,"Pass","Fail"))</f>
        <v/>
      </c>
      <c r="AG928" s="1" t="str">
        <f aca="false">IF($Y928="","",IF($AA928&lt;$S928,"Pass","Fail"))</f>
        <v/>
      </c>
      <c r="AH928" s="23" t="str">
        <f aca="true">INDIRECT(CHOOSE(MATCH($T928,{"±","&gt;","≥","≤","&lt;"},0), "AC", "AD", "AE", "AF", "AG") &amp; ROW())</f>
        <v/>
      </c>
      <c r="AI928" s="56" t="str">
        <f aca="false">IF($X928="Not Significant","No Further Action Required",
IF($AH928="","",
IF(AND($AH928="Pass",$L928="0 - Passed "),"Analysis performed; no further action required.",
IF(AND($AH928="Fail",$L928="1 - Failed "),"Analysis performed; no further action required.",
IF(AND($AH928="Pass",$L928="2 - Limited In Use "),"Analysis performed; no further action required.",
IF(AND($AH928="Fail",$L928="3 - Adjusted "),"Analysis performed; no further action required.",
"Unit fails analysis; TSM determination required."))))))</f>
        <v/>
      </c>
      <c r="AJ928" s="58"/>
    </row>
    <row r="929" customFormat="false" ht="15" hidden="false" customHeight="false" outlineLevel="0" collapsed="false">
      <c r="A929" s="56"/>
      <c r="E929" s="57" t="str">
        <f aca="false">IF(AND($F929="",$G929=""),"",IF($G929="",$F929,HYPERLINK($G929,$F929)))</f>
        <v/>
      </c>
      <c r="H929" s="1" t="str">
        <f aca="false">IF($I929="","None Attached",IF(LEFT($I929,5)="https",HYPERLINK($I929,"Datasheet"),HYPERLINK(_xlfn.CONCAT("https://",$I929),"Datasheet")))</f>
        <v>None Attached</v>
      </c>
      <c r="M929" s="56"/>
      <c r="P929" s="58"/>
      <c r="Q929" s="1" t="n">
        <f aca="false">$M929-$N929</f>
        <v>0</v>
      </c>
      <c r="R929" s="56"/>
      <c r="T929" s="59" t="s">
        <v>15</v>
      </c>
      <c r="U929" s="1" t="n">
        <f aca="false">$S929-$R929</f>
        <v>0</v>
      </c>
      <c r="V929" s="1" t="n">
        <f aca="false">IF($T929="±",$Q929*2,$Q929)</f>
        <v>0</v>
      </c>
      <c r="W929" s="60" t="str">
        <f aca="false">IFERROR($U929/ABS($V929),"N/A")</f>
        <v>N/A</v>
      </c>
      <c r="X929" s="61" t="str">
        <f aca="false">IF(OR($W929="N/A",$R929="",$S929=""),"N/A",IF($W929&gt;=4,"Not Significant",IF($W929&gt;=2,"Semi-Significant","Significant")))</f>
        <v>N/A</v>
      </c>
      <c r="Z929" s="1" t="str">
        <f aca="false">IF($D929="Z540.1 w/data",0,"")</f>
        <v/>
      </c>
      <c r="AA929" s="1" t="e">
        <f aca="false">$Y929+$Q929+$Z929</f>
        <v>#VALUE!</v>
      </c>
      <c r="AB929" s="1" t="n">
        <f aca="false">$N929+$Q929</f>
        <v>0</v>
      </c>
      <c r="AC929" s="1" t="str">
        <f aca="false">IF($Y929="","",IF(AND($AA929&gt;=$R929,$AA929&lt;=$S929),"Pass","Fail"))</f>
        <v/>
      </c>
      <c r="AD929" s="1" t="str">
        <f aca="false">IF($Y929="","",IF($AA929&gt;$R929,"Pass","Fail"))</f>
        <v/>
      </c>
      <c r="AE929" s="1" t="str">
        <f aca="false">IF($Y929="","",IF($AA929&gt;=$R929,"Pass","Fail"))</f>
        <v/>
      </c>
      <c r="AF929" s="1" t="str">
        <f aca="false">IF($Y929="","",IF($AA929&lt;=$S929,"Pass","Fail"))</f>
        <v/>
      </c>
      <c r="AG929" s="1" t="str">
        <f aca="false">IF($Y929="","",IF($AA929&lt;$S929,"Pass","Fail"))</f>
        <v/>
      </c>
      <c r="AH929" s="23" t="str">
        <f aca="true">INDIRECT(CHOOSE(MATCH($T929,{"±","&gt;","≥","≤","&lt;"},0), "AC", "AD", "AE", "AF", "AG") &amp; ROW())</f>
        <v/>
      </c>
      <c r="AI929" s="56" t="str">
        <f aca="false">IF($X929="Not Significant","No Further Action Required",
IF($AH929="","",
IF(AND($AH929="Pass",$L929="0 - Passed "),"Analysis performed; no further action required.",
IF(AND($AH929="Fail",$L929="1 - Failed "),"Analysis performed; no further action required.",
IF(AND($AH929="Pass",$L929="2 - Limited In Use "),"Analysis performed; no further action required.",
IF(AND($AH929="Fail",$L929="3 - Adjusted "),"Analysis performed; no further action required.",
"Unit fails analysis; TSM determination required."))))))</f>
        <v/>
      </c>
      <c r="AJ929" s="58"/>
    </row>
    <row r="930" customFormat="false" ht="15" hidden="false" customHeight="false" outlineLevel="0" collapsed="false">
      <c r="A930" s="56"/>
      <c r="E930" s="57" t="str">
        <f aca="false">IF(AND($F930="",$G930=""),"",IF($G930="",$F930,HYPERLINK($G930,$F930)))</f>
        <v/>
      </c>
      <c r="H930" s="1" t="str">
        <f aca="false">IF($I930="","None Attached",IF(LEFT($I930,5)="https",HYPERLINK($I930,"Datasheet"),HYPERLINK(_xlfn.CONCAT("https://",$I930),"Datasheet")))</f>
        <v>None Attached</v>
      </c>
      <c r="M930" s="56"/>
      <c r="P930" s="58"/>
      <c r="Q930" s="1" t="n">
        <f aca="false">$M930-$N930</f>
        <v>0</v>
      </c>
      <c r="R930" s="56"/>
      <c r="T930" s="59" t="s">
        <v>15</v>
      </c>
      <c r="U930" s="1" t="n">
        <f aca="false">$S930-$R930</f>
        <v>0</v>
      </c>
      <c r="V930" s="1" t="n">
        <f aca="false">IF($T930="±",$Q930*2,$Q930)</f>
        <v>0</v>
      </c>
      <c r="W930" s="60" t="str">
        <f aca="false">IFERROR($U930/ABS($V930),"N/A")</f>
        <v>N/A</v>
      </c>
      <c r="X930" s="61" t="str">
        <f aca="false">IF(OR($W930="N/A",$R930="",$S930=""),"N/A",IF($W930&gt;=4,"Not Significant",IF($W930&gt;=2,"Semi-Significant","Significant")))</f>
        <v>N/A</v>
      </c>
      <c r="Z930" s="1" t="str">
        <f aca="false">IF($D930="Z540.1 w/data",0,"")</f>
        <v/>
      </c>
      <c r="AA930" s="1" t="e">
        <f aca="false">$Y930+$Q930+$Z930</f>
        <v>#VALUE!</v>
      </c>
      <c r="AB930" s="1" t="n">
        <f aca="false">$N930+$Q930</f>
        <v>0</v>
      </c>
      <c r="AC930" s="1" t="str">
        <f aca="false">IF($Y930="","",IF(AND($AA930&gt;=$R930,$AA930&lt;=$S930),"Pass","Fail"))</f>
        <v/>
      </c>
      <c r="AD930" s="1" t="str">
        <f aca="false">IF($Y930="","",IF($AA930&gt;$R930,"Pass","Fail"))</f>
        <v/>
      </c>
      <c r="AE930" s="1" t="str">
        <f aca="false">IF($Y930="","",IF($AA930&gt;=$R930,"Pass","Fail"))</f>
        <v/>
      </c>
      <c r="AF930" s="1" t="str">
        <f aca="false">IF($Y930="","",IF($AA930&lt;=$S930,"Pass","Fail"))</f>
        <v/>
      </c>
      <c r="AG930" s="1" t="str">
        <f aca="false">IF($Y930="","",IF($AA930&lt;$S930,"Pass","Fail"))</f>
        <v/>
      </c>
      <c r="AH930" s="23" t="str">
        <f aca="true">INDIRECT(CHOOSE(MATCH($T930,{"±","&gt;","≥","≤","&lt;"},0), "AC", "AD", "AE", "AF", "AG") &amp; ROW())</f>
        <v/>
      </c>
      <c r="AI930" s="56" t="str">
        <f aca="false">IF($X930="Not Significant","No Further Action Required",
IF($AH930="","",
IF(AND($AH930="Pass",$L930="0 - Passed "),"Analysis performed; no further action required.",
IF(AND($AH930="Fail",$L930="1 - Failed "),"Analysis performed; no further action required.",
IF(AND($AH930="Pass",$L930="2 - Limited In Use "),"Analysis performed; no further action required.",
IF(AND($AH930="Fail",$L930="3 - Adjusted "),"Analysis performed; no further action required.",
"Unit fails analysis; TSM determination required."))))))</f>
        <v/>
      </c>
      <c r="AJ930" s="58"/>
    </row>
    <row r="931" customFormat="false" ht="15" hidden="false" customHeight="false" outlineLevel="0" collapsed="false">
      <c r="A931" s="56"/>
      <c r="E931" s="57" t="str">
        <f aca="false">IF(AND($F931="",$G931=""),"",IF($G931="",$F931,HYPERLINK($G931,$F931)))</f>
        <v/>
      </c>
      <c r="H931" s="1" t="str">
        <f aca="false">IF($I931="","None Attached",IF(LEFT($I931,5)="https",HYPERLINK($I931,"Datasheet"),HYPERLINK(_xlfn.CONCAT("https://",$I931),"Datasheet")))</f>
        <v>None Attached</v>
      </c>
      <c r="M931" s="56"/>
      <c r="P931" s="58"/>
      <c r="Q931" s="1" t="n">
        <f aca="false">$M931-$N931</f>
        <v>0</v>
      </c>
      <c r="R931" s="56"/>
      <c r="T931" s="59" t="s">
        <v>15</v>
      </c>
      <c r="U931" s="1" t="n">
        <f aca="false">$S931-$R931</f>
        <v>0</v>
      </c>
      <c r="V931" s="1" t="n">
        <f aca="false">IF($T931="±",$Q931*2,$Q931)</f>
        <v>0</v>
      </c>
      <c r="W931" s="60" t="str">
        <f aca="false">IFERROR($U931/ABS($V931),"N/A")</f>
        <v>N/A</v>
      </c>
      <c r="X931" s="61" t="str">
        <f aca="false">IF(OR($W931="N/A",$R931="",$S931=""),"N/A",IF($W931&gt;=4,"Not Significant",IF($W931&gt;=2,"Semi-Significant","Significant")))</f>
        <v>N/A</v>
      </c>
      <c r="Z931" s="1" t="str">
        <f aca="false">IF($D931="Z540.1 w/data",0,"")</f>
        <v/>
      </c>
      <c r="AA931" s="1" t="e">
        <f aca="false">$Y931+$Q931+$Z931</f>
        <v>#VALUE!</v>
      </c>
      <c r="AB931" s="1" t="n">
        <f aca="false">$N931+$Q931</f>
        <v>0</v>
      </c>
      <c r="AC931" s="1" t="str">
        <f aca="false">IF($Y931="","",IF(AND($AA931&gt;=$R931,$AA931&lt;=$S931),"Pass","Fail"))</f>
        <v/>
      </c>
      <c r="AD931" s="1" t="str">
        <f aca="false">IF($Y931="","",IF($AA931&gt;$R931,"Pass","Fail"))</f>
        <v/>
      </c>
      <c r="AE931" s="1" t="str">
        <f aca="false">IF($Y931="","",IF($AA931&gt;=$R931,"Pass","Fail"))</f>
        <v/>
      </c>
      <c r="AF931" s="1" t="str">
        <f aca="false">IF($Y931="","",IF($AA931&lt;=$S931,"Pass","Fail"))</f>
        <v/>
      </c>
      <c r="AG931" s="1" t="str">
        <f aca="false">IF($Y931="","",IF($AA931&lt;$S931,"Pass","Fail"))</f>
        <v/>
      </c>
      <c r="AH931" s="23" t="str">
        <f aca="true">INDIRECT(CHOOSE(MATCH($T931,{"±","&gt;","≥","≤","&lt;"},0), "AC", "AD", "AE", "AF", "AG") &amp; ROW())</f>
        <v/>
      </c>
      <c r="AI931" s="56" t="str">
        <f aca="false">IF($X931="Not Significant","No Further Action Required",
IF($AH931="","",
IF(AND($AH931="Pass",$L931="0 - Passed "),"Analysis performed; no further action required.",
IF(AND($AH931="Fail",$L931="1 - Failed "),"Analysis performed; no further action required.",
IF(AND($AH931="Pass",$L931="2 - Limited In Use "),"Analysis performed; no further action required.",
IF(AND($AH931="Fail",$L931="3 - Adjusted "),"Analysis performed; no further action required.",
"Unit fails analysis; TSM determination required."))))))</f>
        <v/>
      </c>
      <c r="AJ931" s="58"/>
    </row>
    <row r="932" customFormat="false" ht="15" hidden="false" customHeight="false" outlineLevel="0" collapsed="false">
      <c r="A932" s="56"/>
      <c r="E932" s="57" t="str">
        <f aca="false">IF(AND($F932="",$G932=""),"",IF($G932="",$F932,HYPERLINK($G932,$F932)))</f>
        <v/>
      </c>
      <c r="H932" s="1" t="str">
        <f aca="false">IF($I932="","None Attached",IF(LEFT($I932,5)="https",HYPERLINK($I932,"Datasheet"),HYPERLINK(_xlfn.CONCAT("https://",$I932),"Datasheet")))</f>
        <v>None Attached</v>
      </c>
      <c r="M932" s="56"/>
      <c r="P932" s="58"/>
      <c r="Q932" s="1" t="n">
        <f aca="false">$M932-$N932</f>
        <v>0</v>
      </c>
      <c r="R932" s="56"/>
      <c r="T932" s="59" t="s">
        <v>15</v>
      </c>
      <c r="U932" s="1" t="n">
        <f aca="false">$S932-$R932</f>
        <v>0</v>
      </c>
      <c r="V932" s="1" t="n">
        <f aca="false">IF($T932="±",$Q932*2,$Q932)</f>
        <v>0</v>
      </c>
      <c r="W932" s="60" t="str">
        <f aca="false">IFERROR($U932/ABS($V932),"N/A")</f>
        <v>N/A</v>
      </c>
      <c r="X932" s="61" t="str">
        <f aca="false">IF(OR($W932="N/A",$R932="",$S932=""),"N/A",IF($W932&gt;=4,"Not Significant",IF($W932&gt;=2,"Semi-Significant","Significant")))</f>
        <v>N/A</v>
      </c>
      <c r="Z932" s="1" t="str">
        <f aca="false">IF($D932="Z540.1 w/data",0,"")</f>
        <v/>
      </c>
      <c r="AA932" s="1" t="e">
        <f aca="false">$Y932+$Q932+$Z932</f>
        <v>#VALUE!</v>
      </c>
      <c r="AB932" s="1" t="n">
        <f aca="false">$N932+$Q932</f>
        <v>0</v>
      </c>
      <c r="AC932" s="1" t="str">
        <f aca="false">IF($Y932="","",IF(AND($AA932&gt;=$R932,$AA932&lt;=$S932),"Pass","Fail"))</f>
        <v/>
      </c>
      <c r="AD932" s="1" t="str">
        <f aca="false">IF($Y932="","",IF($AA932&gt;$R932,"Pass","Fail"))</f>
        <v/>
      </c>
      <c r="AE932" s="1" t="str">
        <f aca="false">IF($Y932="","",IF($AA932&gt;=$R932,"Pass","Fail"))</f>
        <v/>
      </c>
      <c r="AF932" s="1" t="str">
        <f aca="false">IF($Y932="","",IF($AA932&lt;=$S932,"Pass","Fail"))</f>
        <v/>
      </c>
      <c r="AG932" s="1" t="str">
        <f aca="false">IF($Y932="","",IF($AA932&lt;$S932,"Pass","Fail"))</f>
        <v/>
      </c>
      <c r="AH932" s="23" t="str">
        <f aca="true">INDIRECT(CHOOSE(MATCH($T932,{"±","&gt;","≥","≤","&lt;"},0), "AC", "AD", "AE", "AF", "AG") &amp; ROW())</f>
        <v/>
      </c>
      <c r="AI932" s="56" t="str">
        <f aca="false">IF($X932="Not Significant","No Further Action Required",
IF($AH932="","",
IF(AND($AH932="Pass",$L932="0 - Passed "),"Analysis performed; no further action required.",
IF(AND($AH932="Fail",$L932="1 - Failed "),"Analysis performed; no further action required.",
IF(AND($AH932="Pass",$L932="2 - Limited In Use "),"Analysis performed; no further action required.",
IF(AND($AH932="Fail",$L932="3 - Adjusted "),"Analysis performed; no further action required.",
"Unit fails analysis; TSM determination required."))))))</f>
        <v/>
      </c>
      <c r="AJ932" s="58"/>
    </row>
    <row r="933" customFormat="false" ht="15" hidden="false" customHeight="false" outlineLevel="0" collapsed="false">
      <c r="A933" s="56"/>
      <c r="E933" s="57" t="str">
        <f aca="false">IF(AND($F933="",$G933=""),"",IF($G933="",$F933,HYPERLINK($G933,$F933)))</f>
        <v/>
      </c>
      <c r="H933" s="1" t="str">
        <f aca="false">IF($I933="","None Attached",IF(LEFT($I933,5)="https",HYPERLINK($I933,"Datasheet"),HYPERLINK(_xlfn.CONCAT("https://",$I933),"Datasheet")))</f>
        <v>None Attached</v>
      </c>
      <c r="M933" s="56"/>
      <c r="P933" s="58"/>
      <c r="Q933" s="1" t="n">
        <f aca="false">$M933-$N933</f>
        <v>0</v>
      </c>
      <c r="R933" s="56"/>
      <c r="T933" s="59" t="s">
        <v>15</v>
      </c>
      <c r="U933" s="1" t="n">
        <f aca="false">$S933-$R933</f>
        <v>0</v>
      </c>
      <c r="V933" s="1" t="n">
        <f aca="false">IF($T933="±",$Q933*2,$Q933)</f>
        <v>0</v>
      </c>
      <c r="W933" s="60" t="str">
        <f aca="false">IFERROR($U933/ABS($V933),"N/A")</f>
        <v>N/A</v>
      </c>
      <c r="X933" s="61" t="str">
        <f aca="false">IF(OR($W933="N/A",$R933="",$S933=""),"N/A",IF($W933&gt;=4,"Not Significant",IF($W933&gt;=2,"Semi-Significant","Significant")))</f>
        <v>N/A</v>
      </c>
      <c r="Z933" s="1" t="str">
        <f aca="false">IF($D933="Z540.1 w/data",0,"")</f>
        <v/>
      </c>
      <c r="AA933" s="1" t="e">
        <f aca="false">$Y933+$Q933+$Z933</f>
        <v>#VALUE!</v>
      </c>
      <c r="AB933" s="1" t="n">
        <f aca="false">$N933+$Q933</f>
        <v>0</v>
      </c>
      <c r="AC933" s="1" t="str">
        <f aca="false">IF($Y933="","",IF(AND($AA933&gt;=$R933,$AA933&lt;=$S933),"Pass","Fail"))</f>
        <v/>
      </c>
      <c r="AD933" s="1" t="str">
        <f aca="false">IF($Y933="","",IF($AA933&gt;$R933,"Pass","Fail"))</f>
        <v/>
      </c>
      <c r="AE933" s="1" t="str">
        <f aca="false">IF($Y933="","",IF($AA933&gt;=$R933,"Pass","Fail"))</f>
        <v/>
      </c>
      <c r="AF933" s="1" t="str">
        <f aca="false">IF($Y933="","",IF($AA933&lt;=$S933,"Pass","Fail"))</f>
        <v/>
      </c>
      <c r="AG933" s="1" t="str">
        <f aca="false">IF($Y933="","",IF($AA933&lt;$S933,"Pass","Fail"))</f>
        <v/>
      </c>
      <c r="AH933" s="23" t="str">
        <f aca="true">INDIRECT(CHOOSE(MATCH($T933,{"±","&gt;","≥","≤","&lt;"},0), "AC", "AD", "AE", "AF", "AG") &amp; ROW())</f>
        <v/>
      </c>
      <c r="AI933" s="56" t="str">
        <f aca="false">IF($X933="Not Significant","No Further Action Required",
IF($AH933="","",
IF(AND($AH933="Pass",$L933="0 - Passed "),"Analysis performed; no further action required.",
IF(AND($AH933="Fail",$L933="1 - Failed "),"Analysis performed; no further action required.",
IF(AND($AH933="Pass",$L933="2 - Limited In Use "),"Analysis performed; no further action required.",
IF(AND($AH933="Fail",$L933="3 - Adjusted "),"Analysis performed; no further action required.",
"Unit fails analysis; TSM determination required."))))))</f>
        <v/>
      </c>
      <c r="AJ933" s="58"/>
    </row>
    <row r="934" customFormat="false" ht="15" hidden="false" customHeight="false" outlineLevel="0" collapsed="false">
      <c r="A934" s="56"/>
      <c r="E934" s="57" t="str">
        <f aca="false">IF(AND($F934="",$G934=""),"",IF($G934="",$F934,HYPERLINK($G934,$F934)))</f>
        <v/>
      </c>
      <c r="H934" s="1" t="str">
        <f aca="false">IF($I934="","None Attached",IF(LEFT($I934,5)="https",HYPERLINK($I934,"Datasheet"),HYPERLINK(_xlfn.CONCAT("https://",$I934),"Datasheet")))</f>
        <v>None Attached</v>
      </c>
      <c r="M934" s="56"/>
      <c r="P934" s="58"/>
      <c r="Q934" s="1" t="n">
        <f aca="false">$M934-$N934</f>
        <v>0</v>
      </c>
      <c r="R934" s="56"/>
      <c r="T934" s="59" t="s">
        <v>15</v>
      </c>
      <c r="U934" s="1" t="n">
        <f aca="false">$S934-$R934</f>
        <v>0</v>
      </c>
      <c r="V934" s="1" t="n">
        <f aca="false">IF($T934="±",$Q934*2,$Q934)</f>
        <v>0</v>
      </c>
      <c r="W934" s="60" t="str">
        <f aca="false">IFERROR($U934/ABS($V934),"N/A")</f>
        <v>N/A</v>
      </c>
      <c r="X934" s="61" t="str">
        <f aca="false">IF(OR($W934="N/A",$R934="",$S934=""),"N/A",IF($W934&gt;=4,"Not Significant",IF($W934&gt;=2,"Semi-Significant","Significant")))</f>
        <v>N/A</v>
      </c>
      <c r="Z934" s="1" t="str">
        <f aca="false">IF($D934="Z540.1 w/data",0,"")</f>
        <v/>
      </c>
      <c r="AA934" s="1" t="e">
        <f aca="false">$Y934+$Q934+$Z934</f>
        <v>#VALUE!</v>
      </c>
      <c r="AB934" s="1" t="n">
        <f aca="false">$N934+$Q934</f>
        <v>0</v>
      </c>
      <c r="AC934" s="1" t="str">
        <f aca="false">IF($Y934="","",IF(AND($AA934&gt;=$R934,$AA934&lt;=$S934),"Pass","Fail"))</f>
        <v/>
      </c>
      <c r="AD934" s="1" t="str">
        <f aca="false">IF($Y934="","",IF($AA934&gt;$R934,"Pass","Fail"))</f>
        <v/>
      </c>
      <c r="AE934" s="1" t="str">
        <f aca="false">IF($Y934="","",IF($AA934&gt;=$R934,"Pass","Fail"))</f>
        <v/>
      </c>
      <c r="AF934" s="1" t="str">
        <f aca="false">IF($Y934="","",IF($AA934&lt;=$S934,"Pass","Fail"))</f>
        <v/>
      </c>
      <c r="AG934" s="1" t="str">
        <f aca="false">IF($Y934="","",IF($AA934&lt;$S934,"Pass","Fail"))</f>
        <v/>
      </c>
      <c r="AH934" s="23" t="str">
        <f aca="true">INDIRECT(CHOOSE(MATCH($T934,{"±","&gt;","≥","≤","&lt;"},0), "AC", "AD", "AE", "AF", "AG") &amp; ROW())</f>
        <v/>
      </c>
      <c r="AI934" s="56" t="str">
        <f aca="false">IF($X934="Not Significant","No Further Action Required",
IF($AH934="","",
IF(AND($AH934="Pass",$L934="0 - Passed "),"Analysis performed; no further action required.",
IF(AND($AH934="Fail",$L934="1 - Failed "),"Analysis performed; no further action required.",
IF(AND($AH934="Pass",$L934="2 - Limited In Use "),"Analysis performed; no further action required.",
IF(AND($AH934="Fail",$L934="3 - Adjusted "),"Analysis performed; no further action required.",
"Unit fails analysis; TSM determination required."))))))</f>
        <v/>
      </c>
      <c r="AJ934" s="58"/>
    </row>
    <row r="935" customFormat="false" ht="15" hidden="false" customHeight="false" outlineLevel="0" collapsed="false">
      <c r="A935" s="56"/>
      <c r="E935" s="57" t="str">
        <f aca="false">IF(AND($F935="",$G935=""),"",IF($G935="",$F935,HYPERLINK($G935,$F935)))</f>
        <v/>
      </c>
      <c r="H935" s="1" t="str">
        <f aca="false">IF($I935="","None Attached",IF(LEFT($I935,5)="https",HYPERLINK($I935,"Datasheet"),HYPERLINK(_xlfn.CONCAT("https://",$I935),"Datasheet")))</f>
        <v>None Attached</v>
      </c>
      <c r="M935" s="56"/>
      <c r="P935" s="58"/>
      <c r="Q935" s="1" t="n">
        <f aca="false">$M935-$N935</f>
        <v>0</v>
      </c>
      <c r="R935" s="56"/>
      <c r="T935" s="59" t="s">
        <v>15</v>
      </c>
      <c r="U935" s="1" t="n">
        <f aca="false">$S935-$R935</f>
        <v>0</v>
      </c>
      <c r="V935" s="1" t="n">
        <f aca="false">IF($T935="±",$Q935*2,$Q935)</f>
        <v>0</v>
      </c>
      <c r="W935" s="60" t="str">
        <f aca="false">IFERROR($U935/ABS($V935),"N/A")</f>
        <v>N/A</v>
      </c>
      <c r="X935" s="61" t="str">
        <f aca="false">IF(OR($W935="N/A",$R935="",$S935=""),"N/A",IF($W935&gt;=4,"Not Significant",IF($W935&gt;=2,"Semi-Significant","Significant")))</f>
        <v>N/A</v>
      </c>
      <c r="Z935" s="1" t="str">
        <f aca="false">IF($D935="Z540.1 w/data",0,"")</f>
        <v/>
      </c>
      <c r="AA935" s="1" t="e">
        <f aca="false">$Y935+$Q935+$Z935</f>
        <v>#VALUE!</v>
      </c>
      <c r="AB935" s="1" t="n">
        <f aca="false">$N935+$Q935</f>
        <v>0</v>
      </c>
      <c r="AC935" s="1" t="str">
        <f aca="false">IF($Y935="","",IF(AND($AA935&gt;=$R935,$AA935&lt;=$S935),"Pass","Fail"))</f>
        <v/>
      </c>
      <c r="AD935" s="1" t="str">
        <f aca="false">IF($Y935="","",IF($AA935&gt;$R935,"Pass","Fail"))</f>
        <v/>
      </c>
      <c r="AE935" s="1" t="str">
        <f aca="false">IF($Y935="","",IF($AA935&gt;=$R935,"Pass","Fail"))</f>
        <v/>
      </c>
      <c r="AF935" s="1" t="str">
        <f aca="false">IF($Y935="","",IF($AA935&lt;=$S935,"Pass","Fail"))</f>
        <v/>
      </c>
      <c r="AG935" s="1" t="str">
        <f aca="false">IF($Y935="","",IF($AA935&lt;$S935,"Pass","Fail"))</f>
        <v/>
      </c>
      <c r="AH935" s="23" t="str">
        <f aca="true">INDIRECT(CHOOSE(MATCH($T935,{"±","&gt;","≥","≤","&lt;"},0), "AC", "AD", "AE", "AF", "AG") &amp; ROW())</f>
        <v/>
      </c>
      <c r="AI935" s="56" t="str">
        <f aca="false">IF($X935="Not Significant","No Further Action Required",
IF($AH935="","",
IF(AND($AH935="Pass",$L935="0 - Passed "),"Analysis performed; no further action required.",
IF(AND($AH935="Fail",$L935="1 - Failed "),"Analysis performed; no further action required.",
IF(AND($AH935="Pass",$L935="2 - Limited In Use "),"Analysis performed; no further action required.",
IF(AND($AH935="Fail",$L935="3 - Adjusted "),"Analysis performed; no further action required.",
"Unit fails analysis; TSM determination required."))))))</f>
        <v/>
      </c>
      <c r="AJ935" s="58"/>
    </row>
    <row r="936" customFormat="false" ht="15" hidden="false" customHeight="false" outlineLevel="0" collapsed="false">
      <c r="A936" s="56"/>
      <c r="E936" s="57" t="str">
        <f aca="false">IF(AND($F936="",$G936=""),"",IF($G936="",$F936,HYPERLINK($G936,$F936)))</f>
        <v/>
      </c>
      <c r="H936" s="1" t="str">
        <f aca="false">IF($I936="","None Attached",IF(LEFT($I936,5)="https",HYPERLINK($I936,"Datasheet"),HYPERLINK(_xlfn.CONCAT("https://",$I936),"Datasheet")))</f>
        <v>None Attached</v>
      </c>
      <c r="M936" s="56"/>
      <c r="P936" s="58"/>
      <c r="Q936" s="1" t="n">
        <f aca="false">$M936-$N936</f>
        <v>0</v>
      </c>
      <c r="R936" s="56"/>
      <c r="T936" s="59" t="s">
        <v>15</v>
      </c>
      <c r="U936" s="1" t="n">
        <f aca="false">$S936-$R936</f>
        <v>0</v>
      </c>
      <c r="V936" s="1" t="n">
        <f aca="false">IF($T936="±",$Q936*2,$Q936)</f>
        <v>0</v>
      </c>
      <c r="W936" s="60" t="str">
        <f aca="false">IFERROR($U936/ABS($V936),"N/A")</f>
        <v>N/A</v>
      </c>
      <c r="X936" s="61" t="str">
        <f aca="false">IF(OR($W936="N/A",$R936="",$S936=""),"N/A",IF($W936&gt;=4,"Not Significant",IF($W936&gt;=2,"Semi-Significant","Significant")))</f>
        <v>N/A</v>
      </c>
      <c r="Z936" s="1" t="str">
        <f aca="false">IF($D936="Z540.1 w/data",0,"")</f>
        <v/>
      </c>
      <c r="AA936" s="1" t="e">
        <f aca="false">$Y936+$Q936+$Z936</f>
        <v>#VALUE!</v>
      </c>
      <c r="AB936" s="1" t="n">
        <f aca="false">$N936+$Q936</f>
        <v>0</v>
      </c>
      <c r="AC936" s="1" t="str">
        <f aca="false">IF($Y936="","",IF(AND($AA936&gt;=$R936,$AA936&lt;=$S936),"Pass","Fail"))</f>
        <v/>
      </c>
      <c r="AD936" s="1" t="str">
        <f aca="false">IF($Y936="","",IF($AA936&gt;$R936,"Pass","Fail"))</f>
        <v/>
      </c>
      <c r="AE936" s="1" t="str">
        <f aca="false">IF($Y936="","",IF($AA936&gt;=$R936,"Pass","Fail"))</f>
        <v/>
      </c>
      <c r="AF936" s="1" t="str">
        <f aca="false">IF($Y936="","",IF($AA936&lt;=$S936,"Pass","Fail"))</f>
        <v/>
      </c>
      <c r="AG936" s="1" t="str">
        <f aca="false">IF($Y936="","",IF($AA936&lt;$S936,"Pass","Fail"))</f>
        <v/>
      </c>
      <c r="AH936" s="23" t="str">
        <f aca="true">INDIRECT(CHOOSE(MATCH($T936,{"±","&gt;","≥","≤","&lt;"},0), "AC", "AD", "AE", "AF", "AG") &amp; ROW())</f>
        <v/>
      </c>
      <c r="AI936" s="56" t="str">
        <f aca="false">IF($X936="Not Significant","No Further Action Required",
IF($AH936="","",
IF(AND($AH936="Pass",$L936="0 - Passed "),"Analysis performed; no further action required.",
IF(AND($AH936="Fail",$L936="1 - Failed "),"Analysis performed; no further action required.",
IF(AND($AH936="Pass",$L936="2 - Limited In Use "),"Analysis performed; no further action required.",
IF(AND($AH936="Fail",$L936="3 - Adjusted "),"Analysis performed; no further action required.",
"Unit fails analysis; TSM determination required."))))))</f>
        <v/>
      </c>
      <c r="AJ936" s="58"/>
    </row>
    <row r="937" customFormat="false" ht="15" hidden="false" customHeight="false" outlineLevel="0" collapsed="false">
      <c r="A937" s="56"/>
      <c r="E937" s="57" t="str">
        <f aca="false">IF(AND($F937="",$G937=""),"",IF($G937="",$F937,HYPERLINK($G937,$F937)))</f>
        <v/>
      </c>
      <c r="H937" s="1" t="str">
        <f aca="false">IF($I937="","None Attached",IF(LEFT($I937,5)="https",HYPERLINK($I937,"Datasheet"),HYPERLINK(_xlfn.CONCAT("https://",$I937),"Datasheet")))</f>
        <v>None Attached</v>
      </c>
      <c r="M937" s="56"/>
      <c r="P937" s="58"/>
      <c r="Q937" s="1" t="n">
        <f aca="false">$M937-$N937</f>
        <v>0</v>
      </c>
      <c r="R937" s="56"/>
      <c r="T937" s="59" t="s">
        <v>15</v>
      </c>
      <c r="U937" s="1" t="n">
        <f aca="false">$S937-$R937</f>
        <v>0</v>
      </c>
      <c r="V937" s="1" t="n">
        <f aca="false">IF($T937="±",$Q937*2,$Q937)</f>
        <v>0</v>
      </c>
      <c r="W937" s="60" t="str">
        <f aca="false">IFERROR($U937/ABS($V937),"N/A")</f>
        <v>N/A</v>
      </c>
      <c r="X937" s="61" t="str">
        <f aca="false">IF(OR($W937="N/A",$R937="",$S937=""),"N/A",IF($W937&gt;=4,"Not Significant",IF($W937&gt;=2,"Semi-Significant","Significant")))</f>
        <v>N/A</v>
      </c>
      <c r="Z937" s="1" t="str">
        <f aca="false">IF($D937="Z540.1 w/data",0,"")</f>
        <v/>
      </c>
      <c r="AA937" s="1" t="e">
        <f aca="false">$Y937+$Q937+$Z937</f>
        <v>#VALUE!</v>
      </c>
      <c r="AB937" s="1" t="n">
        <f aca="false">$N937+$Q937</f>
        <v>0</v>
      </c>
      <c r="AC937" s="1" t="str">
        <f aca="false">IF($Y937="","",IF(AND($AA937&gt;=$R937,$AA937&lt;=$S937),"Pass","Fail"))</f>
        <v/>
      </c>
      <c r="AD937" s="1" t="str">
        <f aca="false">IF($Y937="","",IF($AA937&gt;$R937,"Pass","Fail"))</f>
        <v/>
      </c>
      <c r="AE937" s="1" t="str">
        <f aca="false">IF($Y937="","",IF($AA937&gt;=$R937,"Pass","Fail"))</f>
        <v/>
      </c>
      <c r="AF937" s="1" t="str">
        <f aca="false">IF($Y937="","",IF($AA937&lt;=$S937,"Pass","Fail"))</f>
        <v/>
      </c>
      <c r="AG937" s="1" t="str">
        <f aca="false">IF($Y937="","",IF($AA937&lt;$S937,"Pass","Fail"))</f>
        <v/>
      </c>
      <c r="AH937" s="23" t="str">
        <f aca="true">INDIRECT(CHOOSE(MATCH($T937,{"±","&gt;","≥","≤","&lt;"},0), "AC", "AD", "AE", "AF", "AG") &amp; ROW())</f>
        <v/>
      </c>
      <c r="AI937" s="56" t="str">
        <f aca="false">IF($X937="Not Significant","No Further Action Required",
IF($AH937="","",
IF(AND($AH937="Pass",$L937="0 - Passed "),"Analysis performed; no further action required.",
IF(AND($AH937="Fail",$L937="1 - Failed "),"Analysis performed; no further action required.",
IF(AND($AH937="Pass",$L937="2 - Limited In Use "),"Analysis performed; no further action required.",
IF(AND($AH937="Fail",$L937="3 - Adjusted "),"Analysis performed; no further action required.",
"Unit fails analysis; TSM determination required."))))))</f>
        <v/>
      </c>
      <c r="AJ937" s="58"/>
    </row>
    <row r="938" customFormat="false" ht="15" hidden="false" customHeight="false" outlineLevel="0" collapsed="false">
      <c r="A938" s="56"/>
      <c r="E938" s="57" t="str">
        <f aca="false">IF(AND($F938="",$G938=""),"",IF($G938="",$F938,HYPERLINK($G938,$F938)))</f>
        <v/>
      </c>
      <c r="H938" s="1" t="str">
        <f aca="false">IF($I938="","None Attached",IF(LEFT($I938,5)="https",HYPERLINK($I938,"Datasheet"),HYPERLINK(_xlfn.CONCAT("https://",$I938),"Datasheet")))</f>
        <v>None Attached</v>
      </c>
      <c r="M938" s="56"/>
      <c r="P938" s="58"/>
      <c r="Q938" s="1" t="n">
        <f aca="false">$M938-$N938</f>
        <v>0</v>
      </c>
      <c r="R938" s="56"/>
      <c r="T938" s="59" t="s">
        <v>15</v>
      </c>
      <c r="U938" s="1" t="n">
        <f aca="false">$S938-$R938</f>
        <v>0</v>
      </c>
      <c r="V938" s="1" t="n">
        <f aca="false">IF($T938="±",$Q938*2,$Q938)</f>
        <v>0</v>
      </c>
      <c r="W938" s="60" t="str">
        <f aca="false">IFERROR($U938/ABS($V938),"N/A")</f>
        <v>N/A</v>
      </c>
      <c r="X938" s="61" t="str">
        <f aca="false">IF(OR($W938="N/A",$R938="",$S938=""),"N/A",IF($W938&gt;=4,"Not Significant",IF($W938&gt;=2,"Semi-Significant","Significant")))</f>
        <v>N/A</v>
      </c>
      <c r="Z938" s="1" t="str">
        <f aca="false">IF($D938="Z540.1 w/data",0,"")</f>
        <v/>
      </c>
      <c r="AA938" s="1" t="e">
        <f aca="false">$Y938+$Q938+$Z938</f>
        <v>#VALUE!</v>
      </c>
      <c r="AB938" s="1" t="n">
        <f aca="false">$N938+$Q938</f>
        <v>0</v>
      </c>
      <c r="AC938" s="1" t="str">
        <f aca="false">IF($Y938="","",IF(AND($AA938&gt;=$R938,$AA938&lt;=$S938),"Pass","Fail"))</f>
        <v/>
      </c>
      <c r="AD938" s="1" t="str">
        <f aca="false">IF($Y938="","",IF($AA938&gt;$R938,"Pass","Fail"))</f>
        <v/>
      </c>
      <c r="AE938" s="1" t="str">
        <f aca="false">IF($Y938="","",IF($AA938&gt;=$R938,"Pass","Fail"))</f>
        <v/>
      </c>
      <c r="AF938" s="1" t="str">
        <f aca="false">IF($Y938="","",IF($AA938&lt;=$S938,"Pass","Fail"))</f>
        <v/>
      </c>
      <c r="AG938" s="1" t="str">
        <f aca="false">IF($Y938="","",IF($AA938&lt;$S938,"Pass","Fail"))</f>
        <v/>
      </c>
      <c r="AH938" s="23" t="str">
        <f aca="true">INDIRECT(CHOOSE(MATCH($T938,{"±","&gt;","≥","≤","&lt;"},0), "AC", "AD", "AE", "AF", "AG") &amp; ROW())</f>
        <v/>
      </c>
      <c r="AI938" s="56" t="str">
        <f aca="false">IF($X938="Not Significant","No Further Action Required",
IF($AH938="","",
IF(AND($AH938="Pass",$L938="0 - Passed "),"Analysis performed; no further action required.",
IF(AND($AH938="Fail",$L938="1 - Failed "),"Analysis performed; no further action required.",
IF(AND($AH938="Pass",$L938="2 - Limited In Use "),"Analysis performed; no further action required.",
IF(AND($AH938="Fail",$L938="3 - Adjusted "),"Analysis performed; no further action required.",
"Unit fails analysis; TSM determination required."))))))</f>
        <v/>
      </c>
      <c r="AJ938" s="58"/>
    </row>
    <row r="939" customFormat="false" ht="15" hidden="false" customHeight="false" outlineLevel="0" collapsed="false">
      <c r="A939" s="56"/>
      <c r="E939" s="57" t="str">
        <f aca="false">IF(AND($F939="",$G939=""),"",IF($G939="",$F939,HYPERLINK($G939,$F939)))</f>
        <v/>
      </c>
      <c r="H939" s="1" t="str">
        <f aca="false">IF($I939="","None Attached",IF(LEFT($I939,5)="https",HYPERLINK($I939,"Datasheet"),HYPERLINK(_xlfn.CONCAT("https://",$I939),"Datasheet")))</f>
        <v>None Attached</v>
      </c>
      <c r="M939" s="56"/>
      <c r="P939" s="58"/>
      <c r="Q939" s="1" t="n">
        <f aca="false">$M939-$N939</f>
        <v>0</v>
      </c>
      <c r="R939" s="56"/>
      <c r="T939" s="59" t="s">
        <v>15</v>
      </c>
      <c r="U939" s="1" t="n">
        <f aca="false">$S939-$R939</f>
        <v>0</v>
      </c>
      <c r="V939" s="1" t="n">
        <f aca="false">IF($T939="±",$Q939*2,$Q939)</f>
        <v>0</v>
      </c>
      <c r="W939" s="60" t="str">
        <f aca="false">IFERROR($U939/ABS($V939),"N/A")</f>
        <v>N/A</v>
      </c>
      <c r="X939" s="61" t="str">
        <f aca="false">IF(OR($W939="N/A",$R939="",$S939=""),"N/A",IF($W939&gt;=4,"Not Significant",IF($W939&gt;=2,"Semi-Significant","Significant")))</f>
        <v>N/A</v>
      </c>
      <c r="Z939" s="1" t="str">
        <f aca="false">IF($D939="Z540.1 w/data",0,"")</f>
        <v/>
      </c>
      <c r="AA939" s="1" t="e">
        <f aca="false">$Y939+$Q939+$Z939</f>
        <v>#VALUE!</v>
      </c>
      <c r="AB939" s="1" t="n">
        <f aca="false">$N939+$Q939</f>
        <v>0</v>
      </c>
      <c r="AC939" s="1" t="str">
        <f aca="false">IF($Y939="","",IF(AND($AA939&gt;=$R939,$AA939&lt;=$S939),"Pass","Fail"))</f>
        <v/>
      </c>
      <c r="AD939" s="1" t="str">
        <f aca="false">IF($Y939="","",IF($AA939&gt;$R939,"Pass","Fail"))</f>
        <v/>
      </c>
      <c r="AE939" s="1" t="str">
        <f aca="false">IF($Y939="","",IF($AA939&gt;=$R939,"Pass","Fail"))</f>
        <v/>
      </c>
      <c r="AF939" s="1" t="str">
        <f aca="false">IF($Y939="","",IF($AA939&lt;=$S939,"Pass","Fail"))</f>
        <v/>
      </c>
      <c r="AG939" s="1" t="str">
        <f aca="false">IF($Y939="","",IF($AA939&lt;$S939,"Pass","Fail"))</f>
        <v/>
      </c>
      <c r="AH939" s="23" t="str">
        <f aca="true">INDIRECT(CHOOSE(MATCH($T939,{"±","&gt;","≥","≤","&lt;"},0), "AC", "AD", "AE", "AF", "AG") &amp; ROW())</f>
        <v/>
      </c>
      <c r="AI939" s="56" t="str">
        <f aca="false">IF($X939="Not Significant","No Further Action Required",
IF($AH939="","",
IF(AND($AH939="Pass",$L939="0 - Passed "),"Analysis performed; no further action required.",
IF(AND($AH939="Fail",$L939="1 - Failed "),"Analysis performed; no further action required.",
IF(AND($AH939="Pass",$L939="2 - Limited In Use "),"Analysis performed; no further action required.",
IF(AND($AH939="Fail",$L939="3 - Adjusted "),"Analysis performed; no further action required.",
"Unit fails analysis; TSM determination required."))))))</f>
        <v/>
      </c>
      <c r="AJ939" s="58"/>
    </row>
    <row r="940" customFormat="false" ht="15" hidden="false" customHeight="false" outlineLevel="0" collapsed="false">
      <c r="A940" s="56"/>
      <c r="E940" s="57" t="str">
        <f aca="false">IF(AND($F940="",$G940=""),"",IF($G940="",$F940,HYPERLINK($G940,$F940)))</f>
        <v/>
      </c>
      <c r="H940" s="1" t="str">
        <f aca="false">IF($I940="","None Attached",IF(LEFT($I940,5)="https",HYPERLINK($I940,"Datasheet"),HYPERLINK(_xlfn.CONCAT("https://",$I940),"Datasheet")))</f>
        <v>None Attached</v>
      </c>
      <c r="M940" s="56"/>
      <c r="P940" s="58"/>
      <c r="Q940" s="1" t="n">
        <f aca="false">$M940-$N940</f>
        <v>0</v>
      </c>
      <c r="R940" s="56"/>
      <c r="T940" s="59" t="s">
        <v>15</v>
      </c>
      <c r="U940" s="1" t="n">
        <f aca="false">$S940-$R940</f>
        <v>0</v>
      </c>
      <c r="V940" s="1" t="n">
        <f aca="false">IF($T940="±",$Q940*2,$Q940)</f>
        <v>0</v>
      </c>
      <c r="W940" s="60" t="str">
        <f aca="false">IFERROR($U940/ABS($V940),"N/A")</f>
        <v>N/A</v>
      </c>
      <c r="X940" s="61" t="str">
        <f aca="false">IF(OR($W940="N/A",$R940="",$S940=""),"N/A",IF($W940&gt;=4,"Not Significant",IF($W940&gt;=2,"Semi-Significant","Significant")))</f>
        <v>N/A</v>
      </c>
      <c r="Z940" s="1" t="str">
        <f aca="false">IF($D940="Z540.1 w/data",0,"")</f>
        <v/>
      </c>
      <c r="AA940" s="1" t="e">
        <f aca="false">$Y940+$Q940+$Z940</f>
        <v>#VALUE!</v>
      </c>
      <c r="AB940" s="1" t="n">
        <f aca="false">$N940+$Q940</f>
        <v>0</v>
      </c>
      <c r="AC940" s="1" t="str">
        <f aca="false">IF($Y940="","",IF(AND($AA940&gt;=$R940,$AA940&lt;=$S940),"Pass","Fail"))</f>
        <v/>
      </c>
      <c r="AD940" s="1" t="str">
        <f aca="false">IF($Y940="","",IF($AA940&gt;$R940,"Pass","Fail"))</f>
        <v/>
      </c>
      <c r="AE940" s="1" t="str">
        <f aca="false">IF($Y940="","",IF($AA940&gt;=$R940,"Pass","Fail"))</f>
        <v/>
      </c>
      <c r="AF940" s="1" t="str">
        <f aca="false">IF($Y940="","",IF($AA940&lt;=$S940,"Pass","Fail"))</f>
        <v/>
      </c>
      <c r="AG940" s="1" t="str">
        <f aca="false">IF($Y940="","",IF($AA940&lt;$S940,"Pass","Fail"))</f>
        <v/>
      </c>
      <c r="AH940" s="23" t="str">
        <f aca="true">INDIRECT(CHOOSE(MATCH($T940,{"±","&gt;","≥","≤","&lt;"},0), "AC", "AD", "AE", "AF", "AG") &amp; ROW())</f>
        <v/>
      </c>
      <c r="AI940" s="56" t="str">
        <f aca="false">IF($X940="Not Significant","No Further Action Required",
IF($AH940="","",
IF(AND($AH940="Pass",$L940="0 - Passed "),"Analysis performed; no further action required.",
IF(AND($AH940="Fail",$L940="1 - Failed "),"Analysis performed; no further action required.",
IF(AND($AH940="Pass",$L940="2 - Limited In Use "),"Analysis performed; no further action required.",
IF(AND($AH940="Fail",$L940="3 - Adjusted "),"Analysis performed; no further action required.",
"Unit fails analysis; TSM determination required."))))))</f>
        <v/>
      </c>
      <c r="AJ940" s="58"/>
    </row>
    <row r="941" customFormat="false" ht="15" hidden="false" customHeight="false" outlineLevel="0" collapsed="false">
      <c r="A941" s="56"/>
      <c r="E941" s="57" t="str">
        <f aca="false">IF(AND($F941="",$G941=""),"",IF($G941="",$F941,HYPERLINK($G941,$F941)))</f>
        <v/>
      </c>
      <c r="H941" s="1" t="str">
        <f aca="false">IF($I941="","None Attached",IF(LEFT($I941,5)="https",HYPERLINK($I941,"Datasheet"),HYPERLINK(_xlfn.CONCAT("https://",$I941),"Datasheet")))</f>
        <v>None Attached</v>
      </c>
      <c r="M941" s="56"/>
      <c r="P941" s="58"/>
      <c r="Q941" s="1" t="n">
        <f aca="false">$M941-$N941</f>
        <v>0</v>
      </c>
      <c r="R941" s="56"/>
      <c r="T941" s="59" t="s">
        <v>15</v>
      </c>
      <c r="U941" s="1" t="n">
        <f aca="false">$S941-$R941</f>
        <v>0</v>
      </c>
      <c r="V941" s="1" t="n">
        <f aca="false">IF($T941="±",$Q941*2,$Q941)</f>
        <v>0</v>
      </c>
      <c r="W941" s="60" t="str">
        <f aca="false">IFERROR($U941/ABS($V941),"N/A")</f>
        <v>N/A</v>
      </c>
      <c r="X941" s="61" t="str">
        <f aca="false">IF(OR($W941="N/A",$R941="",$S941=""),"N/A",IF($W941&gt;=4,"Not Significant",IF($W941&gt;=2,"Semi-Significant","Significant")))</f>
        <v>N/A</v>
      </c>
      <c r="Z941" s="1" t="str">
        <f aca="false">IF($D941="Z540.1 w/data",0,"")</f>
        <v/>
      </c>
      <c r="AA941" s="1" t="e">
        <f aca="false">$Y941+$Q941+$Z941</f>
        <v>#VALUE!</v>
      </c>
      <c r="AB941" s="1" t="n">
        <f aca="false">$N941+$Q941</f>
        <v>0</v>
      </c>
      <c r="AC941" s="1" t="str">
        <f aca="false">IF($Y941="","",IF(AND($AA941&gt;=$R941,$AA941&lt;=$S941),"Pass","Fail"))</f>
        <v/>
      </c>
      <c r="AD941" s="1" t="str">
        <f aca="false">IF($Y941="","",IF($AA941&gt;$R941,"Pass","Fail"))</f>
        <v/>
      </c>
      <c r="AE941" s="1" t="str">
        <f aca="false">IF($Y941="","",IF($AA941&gt;=$R941,"Pass","Fail"))</f>
        <v/>
      </c>
      <c r="AF941" s="1" t="str">
        <f aca="false">IF($Y941="","",IF($AA941&lt;=$S941,"Pass","Fail"))</f>
        <v/>
      </c>
      <c r="AG941" s="1" t="str">
        <f aca="false">IF($Y941="","",IF($AA941&lt;$S941,"Pass","Fail"))</f>
        <v/>
      </c>
      <c r="AH941" s="23" t="str">
        <f aca="true">INDIRECT(CHOOSE(MATCH($T941,{"±","&gt;","≥","≤","&lt;"},0), "AC", "AD", "AE", "AF", "AG") &amp; ROW())</f>
        <v/>
      </c>
      <c r="AI941" s="56" t="str">
        <f aca="false">IF($X941="Not Significant","No Further Action Required",
IF($AH941="","",
IF(AND($AH941="Pass",$L941="0 - Passed "),"Analysis performed; no further action required.",
IF(AND($AH941="Fail",$L941="1 - Failed "),"Analysis performed; no further action required.",
IF(AND($AH941="Pass",$L941="2 - Limited In Use "),"Analysis performed; no further action required.",
IF(AND($AH941="Fail",$L941="3 - Adjusted "),"Analysis performed; no further action required.",
"Unit fails analysis; TSM determination required."))))))</f>
        <v/>
      </c>
      <c r="AJ941" s="58"/>
    </row>
    <row r="942" customFormat="false" ht="15" hidden="false" customHeight="false" outlineLevel="0" collapsed="false">
      <c r="A942" s="56"/>
      <c r="E942" s="57" t="str">
        <f aca="false">IF(AND($F942="",$G942=""),"",IF($G942="",$F942,HYPERLINK($G942,$F942)))</f>
        <v/>
      </c>
      <c r="H942" s="1" t="str">
        <f aca="false">IF($I942="","None Attached",IF(LEFT($I942,5)="https",HYPERLINK($I942,"Datasheet"),HYPERLINK(_xlfn.CONCAT("https://",$I942),"Datasheet")))</f>
        <v>None Attached</v>
      </c>
      <c r="M942" s="56"/>
      <c r="P942" s="58"/>
      <c r="Q942" s="1" t="n">
        <f aca="false">$M942-$N942</f>
        <v>0</v>
      </c>
      <c r="R942" s="56"/>
      <c r="T942" s="59" t="s">
        <v>15</v>
      </c>
      <c r="U942" s="1" t="n">
        <f aca="false">$S942-$R942</f>
        <v>0</v>
      </c>
      <c r="V942" s="1" t="n">
        <f aca="false">IF($T942="±",$Q942*2,$Q942)</f>
        <v>0</v>
      </c>
      <c r="W942" s="60" t="str">
        <f aca="false">IFERROR($U942/ABS($V942),"N/A")</f>
        <v>N/A</v>
      </c>
      <c r="X942" s="61" t="str">
        <f aca="false">IF(OR($W942="N/A",$R942="",$S942=""),"N/A",IF($W942&gt;=4,"Not Significant",IF($W942&gt;=2,"Semi-Significant","Significant")))</f>
        <v>N/A</v>
      </c>
      <c r="Z942" s="1" t="str">
        <f aca="false">IF($D942="Z540.1 w/data",0,"")</f>
        <v/>
      </c>
      <c r="AA942" s="1" t="e">
        <f aca="false">$Y942+$Q942+$Z942</f>
        <v>#VALUE!</v>
      </c>
      <c r="AB942" s="1" t="n">
        <f aca="false">$N942+$Q942</f>
        <v>0</v>
      </c>
      <c r="AC942" s="1" t="str">
        <f aca="false">IF($Y942="","",IF(AND($AA942&gt;=$R942,$AA942&lt;=$S942),"Pass","Fail"))</f>
        <v/>
      </c>
      <c r="AD942" s="1" t="str">
        <f aca="false">IF($Y942="","",IF($AA942&gt;$R942,"Pass","Fail"))</f>
        <v/>
      </c>
      <c r="AE942" s="1" t="str">
        <f aca="false">IF($Y942="","",IF($AA942&gt;=$R942,"Pass","Fail"))</f>
        <v/>
      </c>
      <c r="AF942" s="1" t="str">
        <f aca="false">IF($Y942="","",IF($AA942&lt;=$S942,"Pass","Fail"))</f>
        <v/>
      </c>
      <c r="AG942" s="1" t="str">
        <f aca="false">IF($Y942="","",IF($AA942&lt;$S942,"Pass","Fail"))</f>
        <v/>
      </c>
      <c r="AH942" s="23" t="str">
        <f aca="true">INDIRECT(CHOOSE(MATCH($T942,{"±","&gt;","≥","≤","&lt;"},0), "AC", "AD", "AE", "AF", "AG") &amp; ROW())</f>
        <v/>
      </c>
      <c r="AI942" s="56" t="str">
        <f aca="false">IF($X942="Not Significant","No Further Action Required",
IF($AH942="","",
IF(AND($AH942="Pass",$L942="0 - Passed "),"Analysis performed; no further action required.",
IF(AND($AH942="Fail",$L942="1 - Failed "),"Analysis performed; no further action required.",
IF(AND($AH942="Pass",$L942="2 - Limited In Use "),"Analysis performed; no further action required.",
IF(AND($AH942="Fail",$L942="3 - Adjusted "),"Analysis performed; no further action required.",
"Unit fails analysis; TSM determination required."))))))</f>
        <v/>
      </c>
      <c r="AJ942" s="58"/>
    </row>
    <row r="943" customFormat="false" ht="15" hidden="false" customHeight="false" outlineLevel="0" collapsed="false">
      <c r="A943" s="56"/>
      <c r="E943" s="57" t="str">
        <f aca="false">IF(AND($F943="",$G943=""),"",IF($G943="",$F943,HYPERLINK($G943,$F943)))</f>
        <v/>
      </c>
      <c r="H943" s="1" t="str">
        <f aca="false">IF($I943="","None Attached",IF(LEFT($I943,5)="https",HYPERLINK($I943,"Datasheet"),HYPERLINK(_xlfn.CONCAT("https://",$I943),"Datasheet")))</f>
        <v>None Attached</v>
      </c>
      <c r="M943" s="56"/>
      <c r="P943" s="58"/>
      <c r="Q943" s="1" t="n">
        <f aca="false">$M943-$N943</f>
        <v>0</v>
      </c>
      <c r="R943" s="56"/>
      <c r="T943" s="59" t="s">
        <v>15</v>
      </c>
      <c r="U943" s="1" t="n">
        <f aca="false">$S943-$R943</f>
        <v>0</v>
      </c>
      <c r="V943" s="1" t="n">
        <f aca="false">IF($T943="±",$Q943*2,$Q943)</f>
        <v>0</v>
      </c>
      <c r="W943" s="60" t="str">
        <f aca="false">IFERROR($U943/ABS($V943),"N/A")</f>
        <v>N/A</v>
      </c>
      <c r="X943" s="61" t="str">
        <f aca="false">IF(OR($W943="N/A",$R943="",$S943=""),"N/A",IF($W943&gt;=4,"Not Significant",IF($W943&gt;=2,"Semi-Significant","Significant")))</f>
        <v>N/A</v>
      </c>
      <c r="Z943" s="1" t="str">
        <f aca="false">IF($D943="Z540.1 w/data",0,"")</f>
        <v/>
      </c>
      <c r="AA943" s="1" t="e">
        <f aca="false">$Y943+$Q943+$Z943</f>
        <v>#VALUE!</v>
      </c>
      <c r="AB943" s="1" t="n">
        <f aca="false">$N943+$Q943</f>
        <v>0</v>
      </c>
      <c r="AC943" s="1" t="str">
        <f aca="false">IF($Y943="","",IF(AND($AA943&gt;=$R943,$AA943&lt;=$S943),"Pass","Fail"))</f>
        <v/>
      </c>
      <c r="AD943" s="1" t="str">
        <f aca="false">IF($Y943="","",IF($AA943&gt;$R943,"Pass","Fail"))</f>
        <v/>
      </c>
      <c r="AE943" s="1" t="str">
        <f aca="false">IF($Y943="","",IF($AA943&gt;=$R943,"Pass","Fail"))</f>
        <v/>
      </c>
      <c r="AF943" s="1" t="str">
        <f aca="false">IF($Y943="","",IF($AA943&lt;=$S943,"Pass","Fail"))</f>
        <v/>
      </c>
      <c r="AG943" s="1" t="str">
        <f aca="false">IF($Y943="","",IF($AA943&lt;$S943,"Pass","Fail"))</f>
        <v/>
      </c>
      <c r="AH943" s="23" t="str">
        <f aca="true">INDIRECT(CHOOSE(MATCH($T943,{"±","&gt;","≥","≤","&lt;"},0), "AC", "AD", "AE", "AF", "AG") &amp; ROW())</f>
        <v/>
      </c>
      <c r="AI943" s="56" t="str">
        <f aca="false">IF($X943="Not Significant","No Further Action Required",
IF($AH943="","",
IF(AND($AH943="Pass",$L943="0 - Passed "),"Analysis performed; no further action required.",
IF(AND($AH943="Fail",$L943="1 - Failed "),"Analysis performed; no further action required.",
IF(AND($AH943="Pass",$L943="2 - Limited In Use "),"Analysis performed; no further action required.",
IF(AND($AH943="Fail",$L943="3 - Adjusted "),"Analysis performed; no further action required.",
"Unit fails analysis; TSM determination required."))))))</f>
        <v/>
      </c>
      <c r="AJ943" s="58"/>
    </row>
    <row r="944" customFormat="false" ht="15" hidden="false" customHeight="false" outlineLevel="0" collapsed="false">
      <c r="A944" s="56"/>
      <c r="E944" s="57" t="str">
        <f aca="false">IF(AND($F944="",$G944=""),"",IF($G944="",$F944,HYPERLINK($G944,$F944)))</f>
        <v/>
      </c>
      <c r="H944" s="1" t="str">
        <f aca="false">IF($I944="","None Attached",IF(LEFT($I944,5)="https",HYPERLINK($I944,"Datasheet"),HYPERLINK(_xlfn.CONCAT("https://",$I944),"Datasheet")))</f>
        <v>None Attached</v>
      </c>
      <c r="M944" s="56"/>
      <c r="P944" s="58"/>
      <c r="Q944" s="1" t="n">
        <f aca="false">$M944-$N944</f>
        <v>0</v>
      </c>
      <c r="R944" s="56"/>
      <c r="T944" s="59" t="s">
        <v>15</v>
      </c>
      <c r="U944" s="1" t="n">
        <f aca="false">$S944-$R944</f>
        <v>0</v>
      </c>
      <c r="V944" s="1" t="n">
        <f aca="false">IF($T944="±",$Q944*2,$Q944)</f>
        <v>0</v>
      </c>
      <c r="W944" s="60" t="str">
        <f aca="false">IFERROR($U944/ABS($V944),"N/A")</f>
        <v>N/A</v>
      </c>
      <c r="X944" s="61" t="str">
        <f aca="false">IF(OR($W944="N/A",$R944="",$S944=""),"N/A",IF($W944&gt;=4,"Not Significant",IF($W944&gt;=2,"Semi-Significant","Significant")))</f>
        <v>N/A</v>
      </c>
      <c r="Z944" s="1" t="str">
        <f aca="false">IF($D944="Z540.1 w/data",0,"")</f>
        <v/>
      </c>
      <c r="AA944" s="1" t="e">
        <f aca="false">$Y944+$Q944+$Z944</f>
        <v>#VALUE!</v>
      </c>
      <c r="AB944" s="1" t="n">
        <f aca="false">$N944+$Q944</f>
        <v>0</v>
      </c>
      <c r="AC944" s="1" t="str">
        <f aca="false">IF($Y944="","",IF(AND($AA944&gt;=$R944,$AA944&lt;=$S944),"Pass","Fail"))</f>
        <v/>
      </c>
      <c r="AD944" s="1" t="str">
        <f aca="false">IF($Y944="","",IF($AA944&gt;$R944,"Pass","Fail"))</f>
        <v/>
      </c>
      <c r="AE944" s="1" t="str">
        <f aca="false">IF($Y944="","",IF($AA944&gt;=$R944,"Pass","Fail"))</f>
        <v/>
      </c>
      <c r="AF944" s="1" t="str">
        <f aca="false">IF($Y944="","",IF($AA944&lt;=$S944,"Pass","Fail"))</f>
        <v/>
      </c>
      <c r="AG944" s="1" t="str">
        <f aca="false">IF($Y944="","",IF($AA944&lt;$S944,"Pass","Fail"))</f>
        <v/>
      </c>
      <c r="AH944" s="23" t="str">
        <f aca="true">INDIRECT(CHOOSE(MATCH($T944,{"±","&gt;","≥","≤","&lt;"},0), "AC", "AD", "AE", "AF", "AG") &amp; ROW())</f>
        <v/>
      </c>
      <c r="AI944" s="56" t="str">
        <f aca="false">IF($X944="Not Significant","No Further Action Required",
IF($AH944="","",
IF(AND($AH944="Pass",$L944="0 - Passed "),"Analysis performed; no further action required.",
IF(AND($AH944="Fail",$L944="1 - Failed "),"Analysis performed; no further action required.",
IF(AND($AH944="Pass",$L944="2 - Limited In Use "),"Analysis performed; no further action required.",
IF(AND($AH944="Fail",$L944="3 - Adjusted "),"Analysis performed; no further action required.",
"Unit fails analysis; TSM determination required."))))))</f>
        <v/>
      </c>
      <c r="AJ944" s="58"/>
    </row>
    <row r="945" customFormat="false" ht="15" hidden="false" customHeight="false" outlineLevel="0" collapsed="false">
      <c r="A945" s="56"/>
      <c r="E945" s="57" t="str">
        <f aca="false">IF(AND($F945="",$G945=""),"",IF($G945="",$F945,HYPERLINK($G945,$F945)))</f>
        <v/>
      </c>
      <c r="H945" s="1" t="str">
        <f aca="false">IF($I945="","None Attached",IF(LEFT($I945,5)="https",HYPERLINK($I945,"Datasheet"),HYPERLINK(_xlfn.CONCAT("https://",$I945),"Datasheet")))</f>
        <v>None Attached</v>
      </c>
      <c r="M945" s="56"/>
      <c r="P945" s="58"/>
      <c r="Q945" s="1" t="n">
        <f aca="false">$M945-$N945</f>
        <v>0</v>
      </c>
      <c r="R945" s="56"/>
      <c r="T945" s="59" t="s">
        <v>15</v>
      </c>
      <c r="U945" s="1" t="n">
        <f aca="false">$S945-$R945</f>
        <v>0</v>
      </c>
      <c r="V945" s="1" t="n">
        <f aca="false">IF($T945="±",$Q945*2,$Q945)</f>
        <v>0</v>
      </c>
      <c r="W945" s="60" t="str">
        <f aca="false">IFERROR($U945/ABS($V945),"N/A")</f>
        <v>N/A</v>
      </c>
      <c r="X945" s="61" t="str">
        <f aca="false">IF(OR($W945="N/A",$R945="",$S945=""),"N/A",IF($W945&gt;=4,"Not Significant",IF($W945&gt;=2,"Semi-Significant","Significant")))</f>
        <v>N/A</v>
      </c>
      <c r="Z945" s="1" t="str">
        <f aca="false">IF($D945="Z540.1 w/data",0,"")</f>
        <v/>
      </c>
      <c r="AA945" s="1" t="e">
        <f aca="false">$Y945+$Q945+$Z945</f>
        <v>#VALUE!</v>
      </c>
      <c r="AB945" s="1" t="n">
        <f aca="false">$N945+$Q945</f>
        <v>0</v>
      </c>
      <c r="AC945" s="1" t="str">
        <f aca="false">IF($Y945="","",IF(AND($AA945&gt;=$R945,$AA945&lt;=$S945),"Pass","Fail"))</f>
        <v/>
      </c>
      <c r="AD945" s="1" t="str">
        <f aca="false">IF($Y945="","",IF($AA945&gt;$R945,"Pass","Fail"))</f>
        <v/>
      </c>
      <c r="AE945" s="1" t="str">
        <f aca="false">IF($Y945="","",IF($AA945&gt;=$R945,"Pass","Fail"))</f>
        <v/>
      </c>
      <c r="AF945" s="1" t="str">
        <f aca="false">IF($Y945="","",IF($AA945&lt;=$S945,"Pass","Fail"))</f>
        <v/>
      </c>
      <c r="AG945" s="1" t="str">
        <f aca="false">IF($Y945="","",IF($AA945&lt;$S945,"Pass","Fail"))</f>
        <v/>
      </c>
      <c r="AH945" s="23" t="str">
        <f aca="true">INDIRECT(CHOOSE(MATCH($T945,{"±","&gt;","≥","≤","&lt;"},0), "AC", "AD", "AE", "AF", "AG") &amp; ROW())</f>
        <v/>
      </c>
      <c r="AI945" s="56" t="str">
        <f aca="false">IF($X945="Not Significant","No Further Action Required",
IF($AH945="","",
IF(AND($AH945="Pass",$L945="0 - Passed "),"Analysis performed; no further action required.",
IF(AND($AH945="Fail",$L945="1 - Failed "),"Analysis performed; no further action required.",
IF(AND($AH945="Pass",$L945="2 - Limited In Use "),"Analysis performed; no further action required.",
IF(AND($AH945="Fail",$L945="3 - Adjusted "),"Analysis performed; no further action required.",
"Unit fails analysis; TSM determination required."))))))</f>
        <v/>
      </c>
      <c r="AJ945" s="58"/>
    </row>
    <row r="946" customFormat="false" ht="15" hidden="false" customHeight="false" outlineLevel="0" collapsed="false">
      <c r="A946" s="56"/>
      <c r="E946" s="57" t="str">
        <f aca="false">IF(AND($F946="",$G946=""),"",IF($G946="",$F946,HYPERLINK($G946,$F946)))</f>
        <v/>
      </c>
      <c r="H946" s="1" t="str">
        <f aca="false">IF($I946="","None Attached",IF(LEFT($I946,5)="https",HYPERLINK($I946,"Datasheet"),HYPERLINK(_xlfn.CONCAT("https://",$I946),"Datasheet")))</f>
        <v>None Attached</v>
      </c>
      <c r="M946" s="56"/>
      <c r="P946" s="58"/>
      <c r="Q946" s="1" t="n">
        <f aca="false">$M946-$N946</f>
        <v>0</v>
      </c>
      <c r="R946" s="56"/>
      <c r="T946" s="59" t="s">
        <v>15</v>
      </c>
      <c r="U946" s="1" t="n">
        <f aca="false">$S946-$R946</f>
        <v>0</v>
      </c>
      <c r="V946" s="1" t="n">
        <f aca="false">IF($T946="±",$Q946*2,$Q946)</f>
        <v>0</v>
      </c>
      <c r="W946" s="60" t="str">
        <f aca="false">IFERROR($U946/ABS($V946),"N/A")</f>
        <v>N/A</v>
      </c>
      <c r="X946" s="61" t="str">
        <f aca="false">IF(OR($W946="N/A",$R946="",$S946=""),"N/A",IF($W946&gt;=4,"Not Significant",IF($W946&gt;=2,"Semi-Significant","Significant")))</f>
        <v>N/A</v>
      </c>
      <c r="Z946" s="1" t="str">
        <f aca="false">IF($D946="Z540.1 w/data",0,"")</f>
        <v/>
      </c>
      <c r="AA946" s="1" t="e">
        <f aca="false">$Y946+$Q946+$Z946</f>
        <v>#VALUE!</v>
      </c>
      <c r="AB946" s="1" t="n">
        <f aca="false">$N946+$Q946</f>
        <v>0</v>
      </c>
      <c r="AC946" s="1" t="str">
        <f aca="false">IF($Y946="","",IF(AND($AA946&gt;=$R946,$AA946&lt;=$S946),"Pass","Fail"))</f>
        <v/>
      </c>
      <c r="AD946" s="1" t="str">
        <f aca="false">IF($Y946="","",IF($AA946&gt;$R946,"Pass","Fail"))</f>
        <v/>
      </c>
      <c r="AE946" s="1" t="str">
        <f aca="false">IF($Y946="","",IF($AA946&gt;=$R946,"Pass","Fail"))</f>
        <v/>
      </c>
      <c r="AF946" s="1" t="str">
        <f aca="false">IF($Y946="","",IF($AA946&lt;=$S946,"Pass","Fail"))</f>
        <v/>
      </c>
      <c r="AG946" s="1" t="str">
        <f aca="false">IF($Y946="","",IF($AA946&lt;$S946,"Pass","Fail"))</f>
        <v/>
      </c>
      <c r="AH946" s="23" t="str">
        <f aca="true">INDIRECT(CHOOSE(MATCH($T946,{"±","&gt;","≥","≤","&lt;"},0), "AC", "AD", "AE", "AF", "AG") &amp; ROW())</f>
        <v/>
      </c>
      <c r="AI946" s="56" t="str">
        <f aca="false">IF($X946="Not Significant","No Further Action Required",
IF($AH946="","",
IF(AND($AH946="Pass",$L946="0 - Passed "),"Analysis performed; no further action required.",
IF(AND($AH946="Fail",$L946="1 - Failed "),"Analysis performed; no further action required.",
IF(AND($AH946="Pass",$L946="2 - Limited In Use "),"Analysis performed; no further action required.",
IF(AND($AH946="Fail",$L946="3 - Adjusted "),"Analysis performed; no further action required.",
"Unit fails analysis; TSM determination required."))))))</f>
        <v/>
      </c>
      <c r="AJ946" s="58"/>
    </row>
    <row r="947" customFormat="false" ht="15" hidden="false" customHeight="false" outlineLevel="0" collapsed="false">
      <c r="A947" s="56"/>
      <c r="E947" s="57" t="str">
        <f aca="false">IF(AND($F947="",$G947=""),"",IF($G947="",$F947,HYPERLINK($G947,$F947)))</f>
        <v/>
      </c>
      <c r="H947" s="1" t="str">
        <f aca="false">IF($I947="","None Attached",IF(LEFT($I947,5)="https",HYPERLINK($I947,"Datasheet"),HYPERLINK(_xlfn.CONCAT("https://",$I947),"Datasheet")))</f>
        <v>None Attached</v>
      </c>
      <c r="M947" s="56"/>
      <c r="P947" s="58"/>
      <c r="Q947" s="1" t="n">
        <f aca="false">$M947-$N947</f>
        <v>0</v>
      </c>
      <c r="R947" s="56"/>
      <c r="T947" s="59" t="s">
        <v>15</v>
      </c>
      <c r="U947" s="1" t="n">
        <f aca="false">$S947-$R947</f>
        <v>0</v>
      </c>
      <c r="V947" s="1" t="n">
        <f aca="false">IF($T947="±",$Q947*2,$Q947)</f>
        <v>0</v>
      </c>
      <c r="W947" s="60" t="str">
        <f aca="false">IFERROR($U947/ABS($V947),"N/A")</f>
        <v>N/A</v>
      </c>
      <c r="X947" s="61" t="str">
        <f aca="false">IF(OR($W947="N/A",$R947="",$S947=""),"N/A",IF($W947&gt;=4,"Not Significant",IF($W947&gt;=2,"Semi-Significant","Significant")))</f>
        <v>N/A</v>
      </c>
      <c r="Z947" s="1" t="str">
        <f aca="false">IF($D947="Z540.1 w/data",0,"")</f>
        <v/>
      </c>
      <c r="AA947" s="1" t="e">
        <f aca="false">$Y947+$Q947+$Z947</f>
        <v>#VALUE!</v>
      </c>
      <c r="AB947" s="1" t="n">
        <f aca="false">$N947+$Q947</f>
        <v>0</v>
      </c>
      <c r="AC947" s="1" t="str">
        <f aca="false">IF($Y947="","",IF(AND($AA947&gt;=$R947,$AA947&lt;=$S947),"Pass","Fail"))</f>
        <v/>
      </c>
      <c r="AD947" s="1" t="str">
        <f aca="false">IF($Y947="","",IF($AA947&gt;$R947,"Pass","Fail"))</f>
        <v/>
      </c>
      <c r="AE947" s="1" t="str">
        <f aca="false">IF($Y947="","",IF($AA947&gt;=$R947,"Pass","Fail"))</f>
        <v/>
      </c>
      <c r="AF947" s="1" t="str">
        <f aca="false">IF($Y947="","",IF($AA947&lt;=$S947,"Pass","Fail"))</f>
        <v/>
      </c>
      <c r="AG947" s="1" t="str">
        <f aca="false">IF($Y947="","",IF($AA947&lt;$S947,"Pass","Fail"))</f>
        <v/>
      </c>
      <c r="AH947" s="23" t="str">
        <f aca="true">INDIRECT(CHOOSE(MATCH($T947,{"±","&gt;","≥","≤","&lt;"},0), "AC", "AD", "AE", "AF", "AG") &amp; ROW())</f>
        <v/>
      </c>
      <c r="AI947" s="56" t="str">
        <f aca="false">IF($X947="Not Significant","No Further Action Required",
IF($AH947="","",
IF(AND($AH947="Pass",$L947="0 - Passed "),"Analysis performed; no further action required.",
IF(AND($AH947="Fail",$L947="1 - Failed "),"Analysis performed; no further action required.",
IF(AND($AH947="Pass",$L947="2 - Limited In Use "),"Analysis performed; no further action required.",
IF(AND($AH947="Fail",$L947="3 - Adjusted "),"Analysis performed; no further action required.",
"Unit fails analysis; TSM determination required."))))))</f>
        <v/>
      </c>
      <c r="AJ947" s="58"/>
    </row>
    <row r="948" customFormat="false" ht="15" hidden="false" customHeight="false" outlineLevel="0" collapsed="false">
      <c r="A948" s="56"/>
      <c r="E948" s="57" t="str">
        <f aca="false">IF(AND($F948="",$G948=""),"",IF($G948="",$F948,HYPERLINK($G948,$F948)))</f>
        <v/>
      </c>
      <c r="H948" s="1" t="str">
        <f aca="false">IF($I948="","None Attached",IF(LEFT($I948,5)="https",HYPERLINK($I948,"Datasheet"),HYPERLINK(_xlfn.CONCAT("https://",$I948),"Datasheet")))</f>
        <v>None Attached</v>
      </c>
      <c r="M948" s="56"/>
      <c r="P948" s="58"/>
      <c r="Q948" s="1" t="n">
        <f aca="false">$M948-$N948</f>
        <v>0</v>
      </c>
      <c r="R948" s="56"/>
      <c r="T948" s="59" t="s">
        <v>15</v>
      </c>
      <c r="U948" s="1" t="n">
        <f aca="false">$S948-$R948</f>
        <v>0</v>
      </c>
      <c r="V948" s="1" t="n">
        <f aca="false">IF($T948="±",$Q948*2,$Q948)</f>
        <v>0</v>
      </c>
      <c r="W948" s="60" t="str">
        <f aca="false">IFERROR($U948/ABS($V948),"N/A")</f>
        <v>N/A</v>
      </c>
      <c r="X948" s="61" t="str">
        <f aca="false">IF(OR($W948="N/A",$R948="",$S948=""),"N/A",IF($W948&gt;=4,"Not Significant",IF($W948&gt;=2,"Semi-Significant","Significant")))</f>
        <v>N/A</v>
      </c>
      <c r="Z948" s="1" t="str">
        <f aca="false">IF($D948="Z540.1 w/data",0,"")</f>
        <v/>
      </c>
      <c r="AA948" s="1" t="e">
        <f aca="false">$Y948+$Q948+$Z948</f>
        <v>#VALUE!</v>
      </c>
      <c r="AB948" s="1" t="n">
        <f aca="false">$N948+$Q948</f>
        <v>0</v>
      </c>
      <c r="AC948" s="1" t="str">
        <f aca="false">IF($Y948="","",IF(AND($AA948&gt;=$R948,$AA948&lt;=$S948),"Pass","Fail"))</f>
        <v/>
      </c>
      <c r="AD948" s="1" t="str">
        <f aca="false">IF($Y948="","",IF($AA948&gt;$R948,"Pass","Fail"))</f>
        <v/>
      </c>
      <c r="AE948" s="1" t="str">
        <f aca="false">IF($Y948="","",IF($AA948&gt;=$R948,"Pass","Fail"))</f>
        <v/>
      </c>
      <c r="AF948" s="1" t="str">
        <f aca="false">IF($Y948="","",IF($AA948&lt;=$S948,"Pass","Fail"))</f>
        <v/>
      </c>
      <c r="AG948" s="1" t="str">
        <f aca="false">IF($Y948="","",IF($AA948&lt;$S948,"Pass","Fail"))</f>
        <v/>
      </c>
      <c r="AH948" s="23" t="str">
        <f aca="true">INDIRECT(CHOOSE(MATCH($T948,{"±","&gt;","≥","≤","&lt;"},0), "AC", "AD", "AE", "AF", "AG") &amp; ROW())</f>
        <v/>
      </c>
      <c r="AI948" s="56" t="str">
        <f aca="false">IF($X948="Not Significant","No Further Action Required",
IF($AH948="","",
IF(AND($AH948="Pass",$L948="0 - Passed "),"Analysis performed; no further action required.",
IF(AND($AH948="Fail",$L948="1 - Failed "),"Analysis performed; no further action required.",
IF(AND($AH948="Pass",$L948="2 - Limited In Use "),"Analysis performed; no further action required.",
IF(AND($AH948="Fail",$L948="3 - Adjusted "),"Analysis performed; no further action required.",
"Unit fails analysis; TSM determination required."))))))</f>
        <v/>
      </c>
      <c r="AJ948" s="58"/>
    </row>
    <row r="949" customFormat="false" ht="15" hidden="false" customHeight="false" outlineLevel="0" collapsed="false">
      <c r="A949" s="56"/>
      <c r="E949" s="57" t="str">
        <f aca="false">IF(AND($F949="",$G949=""),"",IF($G949="",$F949,HYPERLINK($G949,$F949)))</f>
        <v/>
      </c>
      <c r="H949" s="1" t="str">
        <f aca="false">IF($I949="","None Attached",IF(LEFT($I949,5)="https",HYPERLINK($I949,"Datasheet"),HYPERLINK(_xlfn.CONCAT("https://",$I949),"Datasheet")))</f>
        <v>None Attached</v>
      </c>
      <c r="M949" s="56"/>
      <c r="P949" s="58"/>
      <c r="Q949" s="1" t="n">
        <f aca="false">$M949-$N949</f>
        <v>0</v>
      </c>
      <c r="R949" s="56"/>
      <c r="T949" s="59" t="s">
        <v>15</v>
      </c>
      <c r="U949" s="1" t="n">
        <f aca="false">$S949-$R949</f>
        <v>0</v>
      </c>
      <c r="V949" s="1" t="n">
        <f aca="false">IF($T949="±",$Q949*2,$Q949)</f>
        <v>0</v>
      </c>
      <c r="W949" s="60" t="str">
        <f aca="false">IFERROR($U949/ABS($V949),"N/A")</f>
        <v>N/A</v>
      </c>
      <c r="X949" s="61" t="str">
        <f aca="false">IF(OR($W949="N/A",$R949="",$S949=""),"N/A",IF($W949&gt;=4,"Not Significant",IF($W949&gt;=2,"Semi-Significant","Significant")))</f>
        <v>N/A</v>
      </c>
      <c r="Z949" s="1" t="str">
        <f aca="false">IF($D949="Z540.1 w/data",0,"")</f>
        <v/>
      </c>
      <c r="AA949" s="1" t="e">
        <f aca="false">$Y949+$Q949+$Z949</f>
        <v>#VALUE!</v>
      </c>
      <c r="AB949" s="1" t="n">
        <f aca="false">$N949+$Q949</f>
        <v>0</v>
      </c>
      <c r="AC949" s="1" t="str">
        <f aca="false">IF($Y949="","",IF(AND($AA949&gt;=$R949,$AA949&lt;=$S949),"Pass","Fail"))</f>
        <v/>
      </c>
      <c r="AD949" s="1" t="str">
        <f aca="false">IF($Y949="","",IF($AA949&gt;$R949,"Pass","Fail"))</f>
        <v/>
      </c>
      <c r="AE949" s="1" t="str">
        <f aca="false">IF($Y949="","",IF($AA949&gt;=$R949,"Pass","Fail"))</f>
        <v/>
      </c>
      <c r="AF949" s="1" t="str">
        <f aca="false">IF($Y949="","",IF($AA949&lt;=$S949,"Pass","Fail"))</f>
        <v/>
      </c>
      <c r="AG949" s="1" t="str">
        <f aca="false">IF($Y949="","",IF($AA949&lt;$S949,"Pass","Fail"))</f>
        <v/>
      </c>
      <c r="AH949" s="23" t="str">
        <f aca="true">INDIRECT(CHOOSE(MATCH($T949,{"±","&gt;","≥","≤","&lt;"},0), "AC", "AD", "AE", "AF", "AG") &amp; ROW())</f>
        <v/>
      </c>
      <c r="AI949" s="56" t="str">
        <f aca="false">IF($X949="Not Significant","No Further Action Required",
IF($AH949="","",
IF(AND($AH949="Pass",$L949="0 - Passed "),"Analysis performed; no further action required.",
IF(AND($AH949="Fail",$L949="1 - Failed "),"Analysis performed; no further action required.",
IF(AND($AH949="Pass",$L949="2 - Limited In Use "),"Analysis performed; no further action required.",
IF(AND($AH949="Fail",$L949="3 - Adjusted "),"Analysis performed; no further action required.",
"Unit fails analysis; TSM determination required."))))))</f>
        <v/>
      </c>
      <c r="AJ949" s="58"/>
    </row>
    <row r="950" customFormat="false" ht="15" hidden="false" customHeight="false" outlineLevel="0" collapsed="false">
      <c r="A950" s="56"/>
      <c r="E950" s="57" t="str">
        <f aca="false">IF(AND($F950="",$G950=""),"",IF($G950="",$F950,HYPERLINK($G950,$F950)))</f>
        <v/>
      </c>
      <c r="H950" s="1" t="str">
        <f aca="false">IF($I950="","None Attached",IF(LEFT($I950,5)="https",HYPERLINK($I950,"Datasheet"),HYPERLINK(_xlfn.CONCAT("https://",$I950),"Datasheet")))</f>
        <v>None Attached</v>
      </c>
      <c r="M950" s="56"/>
      <c r="P950" s="58"/>
      <c r="Q950" s="1" t="n">
        <f aca="false">$M950-$N950</f>
        <v>0</v>
      </c>
      <c r="R950" s="56"/>
      <c r="T950" s="59" t="s">
        <v>15</v>
      </c>
      <c r="U950" s="1" t="n">
        <f aca="false">$S950-$R950</f>
        <v>0</v>
      </c>
      <c r="V950" s="1" t="n">
        <f aca="false">IF($T950="±",$Q950*2,$Q950)</f>
        <v>0</v>
      </c>
      <c r="W950" s="60" t="str">
        <f aca="false">IFERROR($U950/ABS($V950),"N/A")</f>
        <v>N/A</v>
      </c>
      <c r="X950" s="61" t="str">
        <f aca="false">IF(OR($W950="N/A",$R950="",$S950=""),"N/A",IF($W950&gt;=4,"Not Significant",IF($W950&gt;=2,"Semi-Significant","Significant")))</f>
        <v>N/A</v>
      </c>
      <c r="Z950" s="1" t="str">
        <f aca="false">IF($D950="Z540.1 w/data",0,"")</f>
        <v/>
      </c>
      <c r="AA950" s="1" t="e">
        <f aca="false">$Y950+$Q950+$Z950</f>
        <v>#VALUE!</v>
      </c>
      <c r="AB950" s="1" t="n">
        <f aca="false">$N950+$Q950</f>
        <v>0</v>
      </c>
      <c r="AC950" s="1" t="str">
        <f aca="false">IF($Y950="","",IF(AND($AA950&gt;=$R950,$AA950&lt;=$S950),"Pass","Fail"))</f>
        <v/>
      </c>
      <c r="AD950" s="1" t="str">
        <f aca="false">IF($Y950="","",IF($AA950&gt;$R950,"Pass","Fail"))</f>
        <v/>
      </c>
      <c r="AE950" s="1" t="str">
        <f aca="false">IF($Y950="","",IF($AA950&gt;=$R950,"Pass","Fail"))</f>
        <v/>
      </c>
      <c r="AF950" s="1" t="str">
        <f aca="false">IF($Y950="","",IF($AA950&lt;=$S950,"Pass","Fail"))</f>
        <v/>
      </c>
      <c r="AG950" s="1" t="str">
        <f aca="false">IF($Y950="","",IF($AA950&lt;$S950,"Pass","Fail"))</f>
        <v/>
      </c>
      <c r="AH950" s="23" t="str">
        <f aca="true">INDIRECT(CHOOSE(MATCH($T950,{"±","&gt;","≥","≤","&lt;"},0), "AC", "AD", "AE", "AF", "AG") &amp; ROW())</f>
        <v/>
      </c>
      <c r="AI950" s="56" t="str">
        <f aca="false">IF($X950="Not Significant","No Further Action Required",
IF($AH950="","",
IF(AND($AH950="Pass",$L950="0 - Passed "),"Analysis performed; no further action required.",
IF(AND($AH950="Fail",$L950="1 - Failed "),"Analysis performed; no further action required.",
IF(AND($AH950="Pass",$L950="2 - Limited In Use "),"Analysis performed; no further action required.",
IF(AND($AH950="Fail",$L950="3 - Adjusted "),"Analysis performed; no further action required.",
"Unit fails analysis; TSM determination required."))))))</f>
        <v/>
      </c>
      <c r="AJ950" s="58"/>
    </row>
    <row r="951" customFormat="false" ht="15" hidden="false" customHeight="false" outlineLevel="0" collapsed="false">
      <c r="A951" s="56"/>
      <c r="E951" s="57" t="str">
        <f aca="false">IF(AND($F951="",$G951=""),"",IF($G951="",$F951,HYPERLINK($G951,$F951)))</f>
        <v/>
      </c>
      <c r="H951" s="1" t="str">
        <f aca="false">IF($I951="","None Attached",IF(LEFT($I951,5)="https",HYPERLINK($I951,"Datasheet"),HYPERLINK(_xlfn.CONCAT("https://",$I951),"Datasheet")))</f>
        <v>None Attached</v>
      </c>
      <c r="M951" s="56"/>
      <c r="P951" s="58"/>
      <c r="Q951" s="1" t="n">
        <f aca="false">$M951-$N951</f>
        <v>0</v>
      </c>
      <c r="R951" s="56"/>
      <c r="T951" s="59" t="s">
        <v>15</v>
      </c>
      <c r="U951" s="1" t="n">
        <f aca="false">$S951-$R951</f>
        <v>0</v>
      </c>
      <c r="V951" s="1" t="n">
        <f aca="false">IF($T951="±",$Q951*2,$Q951)</f>
        <v>0</v>
      </c>
      <c r="W951" s="60" t="str">
        <f aca="false">IFERROR($U951/ABS($V951),"N/A")</f>
        <v>N/A</v>
      </c>
      <c r="X951" s="61" t="str">
        <f aca="false">IF(OR($W951="N/A",$R951="",$S951=""),"N/A",IF($W951&gt;=4,"Not Significant",IF($W951&gt;=2,"Semi-Significant","Significant")))</f>
        <v>N/A</v>
      </c>
      <c r="Z951" s="1" t="str">
        <f aca="false">IF($D951="Z540.1 w/data",0,"")</f>
        <v/>
      </c>
      <c r="AA951" s="1" t="e">
        <f aca="false">$Y951+$Q951+$Z951</f>
        <v>#VALUE!</v>
      </c>
      <c r="AB951" s="1" t="n">
        <f aca="false">$N951+$Q951</f>
        <v>0</v>
      </c>
      <c r="AC951" s="1" t="str">
        <f aca="false">IF($Y951="","",IF(AND($AA951&gt;=$R951,$AA951&lt;=$S951),"Pass","Fail"))</f>
        <v/>
      </c>
      <c r="AD951" s="1" t="str">
        <f aca="false">IF($Y951="","",IF($AA951&gt;$R951,"Pass","Fail"))</f>
        <v/>
      </c>
      <c r="AE951" s="1" t="str">
        <f aca="false">IF($Y951="","",IF($AA951&gt;=$R951,"Pass","Fail"))</f>
        <v/>
      </c>
      <c r="AF951" s="1" t="str">
        <f aca="false">IF($Y951="","",IF($AA951&lt;=$S951,"Pass","Fail"))</f>
        <v/>
      </c>
      <c r="AG951" s="1" t="str">
        <f aca="false">IF($Y951="","",IF($AA951&lt;$S951,"Pass","Fail"))</f>
        <v/>
      </c>
      <c r="AH951" s="23" t="str">
        <f aca="true">INDIRECT(CHOOSE(MATCH($T951,{"±","&gt;","≥","≤","&lt;"},0), "AC", "AD", "AE", "AF", "AG") &amp; ROW())</f>
        <v/>
      </c>
      <c r="AI951" s="56" t="str">
        <f aca="false">IF($X951="Not Significant","No Further Action Required",
IF($AH951="","",
IF(AND($AH951="Pass",$L951="0 - Passed "),"Analysis performed; no further action required.",
IF(AND($AH951="Fail",$L951="1 - Failed "),"Analysis performed; no further action required.",
IF(AND($AH951="Pass",$L951="2 - Limited In Use "),"Analysis performed; no further action required.",
IF(AND($AH951="Fail",$L951="3 - Adjusted "),"Analysis performed; no further action required.",
"Unit fails analysis; TSM determination required."))))))</f>
        <v/>
      </c>
      <c r="AJ951" s="58"/>
    </row>
    <row r="952" customFormat="false" ht="15" hidden="false" customHeight="false" outlineLevel="0" collapsed="false">
      <c r="A952" s="56"/>
      <c r="E952" s="57" t="str">
        <f aca="false">IF(AND($F952="",$G952=""),"",IF($G952="",$F952,HYPERLINK($G952,$F952)))</f>
        <v/>
      </c>
      <c r="H952" s="1" t="str">
        <f aca="false">IF($I952="","None Attached",IF(LEFT($I952,5)="https",HYPERLINK($I952,"Datasheet"),HYPERLINK(_xlfn.CONCAT("https://",$I952),"Datasheet")))</f>
        <v>None Attached</v>
      </c>
      <c r="M952" s="56"/>
      <c r="P952" s="58"/>
      <c r="Q952" s="1" t="n">
        <f aca="false">$M952-$N952</f>
        <v>0</v>
      </c>
      <c r="R952" s="56"/>
      <c r="T952" s="59" t="s">
        <v>15</v>
      </c>
      <c r="U952" s="1" t="n">
        <f aca="false">$S952-$R952</f>
        <v>0</v>
      </c>
      <c r="V952" s="1" t="n">
        <f aca="false">IF($T952="±",$Q952*2,$Q952)</f>
        <v>0</v>
      </c>
      <c r="W952" s="60" t="str">
        <f aca="false">IFERROR($U952/ABS($V952),"N/A")</f>
        <v>N/A</v>
      </c>
      <c r="X952" s="61" t="str">
        <f aca="false">IF(OR($W952="N/A",$R952="",$S952=""),"N/A",IF($W952&gt;=4,"Not Significant",IF($W952&gt;=2,"Semi-Significant","Significant")))</f>
        <v>N/A</v>
      </c>
      <c r="Z952" s="1" t="str">
        <f aca="false">IF($D952="Z540.1 w/data",0,"")</f>
        <v/>
      </c>
      <c r="AA952" s="1" t="e">
        <f aca="false">$Y952+$Q952+$Z952</f>
        <v>#VALUE!</v>
      </c>
      <c r="AB952" s="1" t="n">
        <f aca="false">$N952+$Q952</f>
        <v>0</v>
      </c>
      <c r="AC952" s="1" t="str">
        <f aca="false">IF($Y952="","",IF(AND($AA952&gt;=$R952,$AA952&lt;=$S952),"Pass","Fail"))</f>
        <v/>
      </c>
      <c r="AD952" s="1" t="str">
        <f aca="false">IF($Y952="","",IF($AA952&gt;$R952,"Pass","Fail"))</f>
        <v/>
      </c>
      <c r="AE952" s="1" t="str">
        <f aca="false">IF($Y952="","",IF($AA952&gt;=$R952,"Pass","Fail"))</f>
        <v/>
      </c>
      <c r="AF952" s="1" t="str">
        <f aca="false">IF($Y952="","",IF($AA952&lt;=$S952,"Pass","Fail"))</f>
        <v/>
      </c>
      <c r="AG952" s="1" t="str">
        <f aca="false">IF($Y952="","",IF($AA952&lt;$S952,"Pass","Fail"))</f>
        <v/>
      </c>
      <c r="AH952" s="23" t="str">
        <f aca="true">INDIRECT(CHOOSE(MATCH($T952,{"±","&gt;","≥","≤","&lt;"},0), "AC", "AD", "AE", "AF", "AG") &amp; ROW())</f>
        <v/>
      </c>
      <c r="AI952" s="56" t="str">
        <f aca="false">IF($X952="Not Significant","No Further Action Required",
IF($AH952="","",
IF(AND($AH952="Pass",$L952="0 - Passed "),"Analysis performed; no further action required.",
IF(AND($AH952="Fail",$L952="1 - Failed "),"Analysis performed; no further action required.",
IF(AND($AH952="Pass",$L952="2 - Limited In Use "),"Analysis performed; no further action required.",
IF(AND($AH952="Fail",$L952="3 - Adjusted "),"Analysis performed; no further action required.",
"Unit fails analysis; TSM determination required."))))))</f>
        <v/>
      </c>
      <c r="AJ952" s="58"/>
    </row>
    <row r="953" customFormat="false" ht="15" hidden="false" customHeight="false" outlineLevel="0" collapsed="false">
      <c r="A953" s="56"/>
      <c r="E953" s="57" t="str">
        <f aca="false">IF(AND($F953="",$G953=""),"",IF($G953="",$F953,HYPERLINK($G953,$F953)))</f>
        <v/>
      </c>
      <c r="H953" s="1" t="str">
        <f aca="false">IF($I953="","None Attached",IF(LEFT($I953,5)="https",HYPERLINK($I953,"Datasheet"),HYPERLINK(_xlfn.CONCAT("https://",$I953),"Datasheet")))</f>
        <v>None Attached</v>
      </c>
      <c r="M953" s="56"/>
      <c r="P953" s="58"/>
      <c r="Q953" s="1" t="n">
        <f aca="false">$M953-$N953</f>
        <v>0</v>
      </c>
      <c r="R953" s="56"/>
      <c r="T953" s="59" t="s">
        <v>15</v>
      </c>
      <c r="U953" s="1" t="n">
        <f aca="false">$S953-$R953</f>
        <v>0</v>
      </c>
      <c r="V953" s="1" t="n">
        <f aca="false">IF($T953="±",$Q953*2,$Q953)</f>
        <v>0</v>
      </c>
      <c r="W953" s="60" t="str">
        <f aca="false">IFERROR($U953/ABS($V953),"N/A")</f>
        <v>N/A</v>
      </c>
      <c r="X953" s="61" t="str">
        <f aca="false">IF(OR($W953="N/A",$R953="",$S953=""),"N/A",IF($W953&gt;=4,"Not Significant",IF($W953&gt;=2,"Semi-Significant","Significant")))</f>
        <v>N/A</v>
      </c>
      <c r="Z953" s="1" t="str">
        <f aca="false">IF($D953="Z540.1 w/data",0,"")</f>
        <v/>
      </c>
      <c r="AA953" s="1" t="e">
        <f aca="false">$Y953+$Q953+$Z953</f>
        <v>#VALUE!</v>
      </c>
      <c r="AB953" s="1" t="n">
        <f aca="false">$N953+$Q953</f>
        <v>0</v>
      </c>
      <c r="AC953" s="1" t="str">
        <f aca="false">IF($Y953="","",IF(AND($AA953&gt;=$R953,$AA953&lt;=$S953),"Pass","Fail"))</f>
        <v/>
      </c>
      <c r="AD953" s="1" t="str">
        <f aca="false">IF($Y953="","",IF($AA953&gt;$R953,"Pass","Fail"))</f>
        <v/>
      </c>
      <c r="AE953" s="1" t="str">
        <f aca="false">IF($Y953="","",IF($AA953&gt;=$R953,"Pass","Fail"))</f>
        <v/>
      </c>
      <c r="AF953" s="1" t="str">
        <f aca="false">IF($Y953="","",IF($AA953&lt;=$S953,"Pass","Fail"))</f>
        <v/>
      </c>
      <c r="AG953" s="1" t="str">
        <f aca="false">IF($Y953="","",IF($AA953&lt;$S953,"Pass","Fail"))</f>
        <v/>
      </c>
      <c r="AH953" s="23" t="str">
        <f aca="true">INDIRECT(CHOOSE(MATCH($T953,{"±","&gt;","≥","≤","&lt;"},0), "AC", "AD", "AE", "AF", "AG") &amp; ROW())</f>
        <v/>
      </c>
      <c r="AI953" s="56" t="str">
        <f aca="false">IF($X953="Not Significant","No Further Action Required",
IF($AH953="","",
IF(AND($AH953="Pass",$L953="0 - Passed "),"Analysis performed; no further action required.",
IF(AND($AH953="Fail",$L953="1 - Failed "),"Analysis performed; no further action required.",
IF(AND($AH953="Pass",$L953="2 - Limited In Use "),"Analysis performed; no further action required.",
IF(AND($AH953="Fail",$L953="3 - Adjusted "),"Analysis performed; no further action required.",
"Unit fails analysis; TSM determination required."))))))</f>
        <v/>
      </c>
      <c r="AJ953" s="58"/>
    </row>
    <row r="954" customFormat="false" ht="15" hidden="false" customHeight="false" outlineLevel="0" collapsed="false">
      <c r="A954" s="56"/>
      <c r="E954" s="57" t="str">
        <f aca="false">IF(AND($F954="",$G954=""),"",IF($G954="",$F954,HYPERLINK($G954,$F954)))</f>
        <v/>
      </c>
      <c r="H954" s="1" t="str">
        <f aca="false">IF($I954="","None Attached",IF(LEFT($I954,5)="https",HYPERLINK($I954,"Datasheet"),HYPERLINK(_xlfn.CONCAT("https://",$I954),"Datasheet")))</f>
        <v>None Attached</v>
      </c>
      <c r="M954" s="56"/>
      <c r="P954" s="58"/>
      <c r="Q954" s="1" t="n">
        <f aca="false">$M954-$N954</f>
        <v>0</v>
      </c>
      <c r="R954" s="56"/>
      <c r="T954" s="59" t="s">
        <v>15</v>
      </c>
      <c r="U954" s="1" t="n">
        <f aca="false">$S954-$R954</f>
        <v>0</v>
      </c>
      <c r="V954" s="1" t="n">
        <f aca="false">IF($T954="±",$Q954*2,$Q954)</f>
        <v>0</v>
      </c>
      <c r="W954" s="60" t="str">
        <f aca="false">IFERROR($U954/ABS($V954),"N/A")</f>
        <v>N/A</v>
      </c>
      <c r="X954" s="61" t="str">
        <f aca="false">IF(OR($W954="N/A",$R954="",$S954=""),"N/A",IF($W954&gt;=4,"Not Significant",IF($W954&gt;=2,"Semi-Significant","Significant")))</f>
        <v>N/A</v>
      </c>
      <c r="Z954" s="1" t="str">
        <f aca="false">IF($D954="Z540.1 w/data",0,"")</f>
        <v/>
      </c>
      <c r="AA954" s="1" t="e">
        <f aca="false">$Y954+$Q954+$Z954</f>
        <v>#VALUE!</v>
      </c>
      <c r="AB954" s="1" t="n">
        <f aca="false">$N954+$Q954</f>
        <v>0</v>
      </c>
      <c r="AC954" s="1" t="str">
        <f aca="false">IF($Y954="","",IF(AND($AA954&gt;=$R954,$AA954&lt;=$S954),"Pass","Fail"))</f>
        <v/>
      </c>
      <c r="AD954" s="1" t="str">
        <f aca="false">IF($Y954="","",IF($AA954&gt;$R954,"Pass","Fail"))</f>
        <v/>
      </c>
      <c r="AE954" s="1" t="str">
        <f aca="false">IF($Y954="","",IF($AA954&gt;=$R954,"Pass","Fail"))</f>
        <v/>
      </c>
      <c r="AF954" s="1" t="str">
        <f aca="false">IF($Y954="","",IF($AA954&lt;=$S954,"Pass","Fail"))</f>
        <v/>
      </c>
      <c r="AG954" s="1" t="str">
        <f aca="false">IF($Y954="","",IF($AA954&lt;$S954,"Pass","Fail"))</f>
        <v/>
      </c>
      <c r="AH954" s="23" t="str">
        <f aca="true">INDIRECT(CHOOSE(MATCH($T954,{"±","&gt;","≥","≤","&lt;"},0), "AC", "AD", "AE", "AF", "AG") &amp; ROW())</f>
        <v/>
      </c>
      <c r="AI954" s="56" t="str">
        <f aca="false">IF($X954="Not Significant","No Further Action Required",
IF($AH954="","",
IF(AND($AH954="Pass",$L954="0 - Passed "),"Analysis performed; no further action required.",
IF(AND($AH954="Fail",$L954="1 - Failed "),"Analysis performed; no further action required.",
IF(AND($AH954="Pass",$L954="2 - Limited In Use "),"Analysis performed; no further action required.",
IF(AND($AH954="Fail",$L954="3 - Adjusted "),"Analysis performed; no further action required.",
"Unit fails analysis; TSM determination required."))))))</f>
        <v/>
      </c>
      <c r="AJ954" s="58"/>
    </row>
    <row r="955" customFormat="false" ht="15" hidden="false" customHeight="false" outlineLevel="0" collapsed="false">
      <c r="A955" s="56"/>
      <c r="E955" s="57" t="str">
        <f aca="false">IF(AND($F955="",$G955=""),"",IF($G955="",$F955,HYPERLINK($G955,$F955)))</f>
        <v/>
      </c>
      <c r="H955" s="1" t="str">
        <f aca="false">IF($I955="","None Attached",IF(LEFT($I955,5)="https",HYPERLINK($I955,"Datasheet"),HYPERLINK(_xlfn.CONCAT("https://",$I955),"Datasheet")))</f>
        <v>None Attached</v>
      </c>
      <c r="M955" s="56"/>
      <c r="P955" s="58"/>
      <c r="Q955" s="1" t="n">
        <f aca="false">$M955-$N955</f>
        <v>0</v>
      </c>
      <c r="R955" s="56"/>
      <c r="T955" s="59" t="s">
        <v>15</v>
      </c>
      <c r="U955" s="1" t="n">
        <f aca="false">$S955-$R955</f>
        <v>0</v>
      </c>
      <c r="V955" s="1" t="n">
        <f aca="false">IF($T955="±",$Q955*2,$Q955)</f>
        <v>0</v>
      </c>
      <c r="W955" s="60" t="str">
        <f aca="false">IFERROR($U955/ABS($V955),"N/A")</f>
        <v>N/A</v>
      </c>
      <c r="X955" s="61" t="str">
        <f aca="false">IF(OR($W955="N/A",$R955="",$S955=""),"N/A",IF($W955&gt;=4,"Not Significant",IF($W955&gt;=2,"Semi-Significant","Significant")))</f>
        <v>N/A</v>
      </c>
      <c r="Z955" s="1" t="str">
        <f aca="false">IF($D955="Z540.1 w/data",0,"")</f>
        <v/>
      </c>
      <c r="AA955" s="1" t="e">
        <f aca="false">$Y955+$Q955+$Z955</f>
        <v>#VALUE!</v>
      </c>
      <c r="AB955" s="1" t="n">
        <f aca="false">$N955+$Q955</f>
        <v>0</v>
      </c>
      <c r="AC955" s="1" t="str">
        <f aca="false">IF($Y955="","",IF(AND($AA955&gt;=$R955,$AA955&lt;=$S955),"Pass","Fail"))</f>
        <v/>
      </c>
      <c r="AD955" s="1" t="str">
        <f aca="false">IF($Y955="","",IF($AA955&gt;$R955,"Pass","Fail"))</f>
        <v/>
      </c>
      <c r="AE955" s="1" t="str">
        <f aca="false">IF($Y955="","",IF($AA955&gt;=$R955,"Pass","Fail"))</f>
        <v/>
      </c>
      <c r="AF955" s="1" t="str">
        <f aca="false">IF($Y955="","",IF($AA955&lt;=$S955,"Pass","Fail"))</f>
        <v/>
      </c>
      <c r="AG955" s="1" t="str">
        <f aca="false">IF($Y955="","",IF($AA955&lt;$S955,"Pass","Fail"))</f>
        <v/>
      </c>
      <c r="AH955" s="23" t="str">
        <f aca="true">INDIRECT(CHOOSE(MATCH($T955,{"±","&gt;","≥","≤","&lt;"},0), "AC", "AD", "AE", "AF", "AG") &amp; ROW())</f>
        <v/>
      </c>
      <c r="AI955" s="56" t="str">
        <f aca="false">IF($X955="Not Significant","No Further Action Required",
IF($AH955="","",
IF(AND($AH955="Pass",$L955="0 - Passed "),"Analysis performed; no further action required.",
IF(AND($AH955="Fail",$L955="1 - Failed "),"Analysis performed; no further action required.",
IF(AND($AH955="Pass",$L955="2 - Limited In Use "),"Analysis performed; no further action required.",
IF(AND($AH955="Fail",$L955="3 - Adjusted "),"Analysis performed; no further action required.",
"Unit fails analysis; TSM determination required."))))))</f>
        <v/>
      </c>
      <c r="AJ955" s="58"/>
    </row>
    <row r="956" customFormat="false" ht="15" hidden="false" customHeight="false" outlineLevel="0" collapsed="false">
      <c r="A956" s="56"/>
      <c r="E956" s="57" t="str">
        <f aca="false">IF(AND($F956="",$G956=""),"",IF($G956="",$F956,HYPERLINK($G956,$F956)))</f>
        <v/>
      </c>
      <c r="H956" s="1" t="str">
        <f aca="false">IF($I956="","None Attached",IF(LEFT($I956,5)="https",HYPERLINK($I956,"Datasheet"),HYPERLINK(_xlfn.CONCAT("https://",$I956),"Datasheet")))</f>
        <v>None Attached</v>
      </c>
      <c r="M956" s="56"/>
      <c r="P956" s="58"/>
      <c r="Q956" s="1" t="n">
        <f aca="false">$M956-$N956</f>
        <v>0</v>
      </c>
      <c r="R956" s="56"/>
      <c r="T956" s="59" t="s">
        <v>15</v>
      </c>
      <c r="U956" s="1" t="n">
        <f aca="false">$S956-$R956</f>
        <v>0</v>
      </c>
      <c r="V956" s="1" t="n">
        <f aca="false">IF($T956="±",$Q956*2,$Q956)</f>
        <v>0</v>
      </c>
      <c r="W956" s="60" t="str">
        <f aca="false">IFERROR($U956/ABS($V956),"N/A")</f>
        <v>N/A</v>
      </c>
      <c r="X956" s="61" t="str">
        <f aca="false">IF(OR($W956="N/A",$R956="",$S956=""),"N/A",IF($W956&gt;=4,"Not Significant",IF($W956&gt;=2,"Semi-Significant","Significant")))</f>
        <v>N/A</v>
      </c>
      <c r="Z956" s="1" t="str">
        <f aca="false">IF($D956="Z540.1 w/data",0,"")</f>
        <v/>
      </c>
      <c r="AA956" s="1" t="e">
        <f aca="false">$Y956+$Q956+$Z956</f>
        <v>#VALUE!</v>
      </c>
      <c r="AB956" s="1" t="n">
        <f aca="false">$N956+$Q956</f>
        <v>0</v>
      </c>
      <c r="AC956" s="1" t="str">
        <f aca="false">IF($Y956="","",IF(AND($AA956&gt;=$R956,$AA956&lt;=$S956),"Pass","Fail"))</f>
        <v/>
      </c>
      <c r="AD956" s="1" t="str">
        <f aca="false">IF($Y956="","",IF($AA956&gt;$R956,"Pass","Fail"))</f>
        <v/>
      </c>
      <c r="AE956" s="1" t="str">
        <f aca="false">IF($Y956="","",IF($AA956&gt;=$R956,"Pass","Fail"))</f>
        <v/>
      </c>
      <c r="AF956" s="1" t="str">
        <f aca="false">IF($Y956="","",IF($AA956&lt;=$S956,"Pass","Fail"))</f>
        <v/>
      </c>
      <c r="AG956" s="1" t="str">
        <f aca="false">IF($Y956="","",IF($AA956&lt;$S956,"Pass","Fail"))</f>
        <v/>
      </c>
      <c r="AH956" s="23" t="str">
        <f aca="true">INDIRECT(CHOOSE(MATCH($T956,{"±","&gt;","≥","≤","&lt;"},0), "AC", "AD", "AE", "AF", "AG") &amp; ROW())</f>
        <v/>
      </c>
      <c r="AI956" s="56" t="str">
        <f aca="false">IF($X956="Not Significant","No Further Action Required",
IF($AH956="","",
IF(AND($AH956="Pass",$L956="0 - Passed "),"Analysis performed; no further action required.",
IF(AND($AH956="Fail",$L956="1 - Failed "),"Analysis performed; no further action required.",
IF(AND($AH956="Pass",$L956="2 - Limited In Use "),"Analysis performed; no further action required.",
IF(AND($AH956="Fail",$L956="3 - Adjusted "),"Analysis performed; no further action required.",
"Unit fails analysis; TSM determination required."))))))</f>
        <v/>
      </c>
      <c r="AJ956" s="58"/>
    </row>
    <row r="957" customFormat="false" ht="15" hidden="false" customHeight="false" outlineLevel="0" collapsed="false">
      <c r="A957" s="56"/>
      <c r="E957" s="57" t="str">
        <f aca="false">IF(AND($F957="",$G957=""),"",IF($G957="",$F957,HYPERLINK($G957,$F957)))</f>
        <v/>
      </c>
      <c r="H957" s="1" t="str">
        <f aca="false">IF($I957="","None Attached",IF(LEFT($I957,5)="https",HYPERLINK($I957,"Datasheet"),HYPERLINK(_xlfn.CONCAT("https://",$I957),"Datasheet")))</f>
        <v>None Attached</v>
      </c>
      <c r="M957" s="56"/>
      <c r="P957" s="58"/>
      <c r="Q957" s="1" t="n">
        <f aca="false">$M957-$N957</f>
        <v>0</v>
      </c>
      <c r="R957" s="56"/>
      <c r="T957" s="59" t="s">
        <v>15</v>
      </c>
      <c r="U957" s="1" t="n">
        <f aca="false">$S957-$R957</f>
        <v>0</v>
      </c>
      <c r="V957" s="1" t="n">
        <f aca="false">IF($T957="±",$Q957*2,$Q957)</f>
        <v>0</v>
      </c>
      <c r="W957" s="60" t="str">
        <f aca="false">IFERROR($U957/ABS($V957),"N/A")</f>
        <v>N/A</v>
      </c>
      <c r="X957" s="61" t="str">
        <f aca="false">IF(OR($W957="N/A",$R957="",$S957=""),"N/A",IF($W957&gt;=4,"Not Significant",IF($W957&gt;=2,"Semi-Significant","Significant")))</f>
        <v>N/A</v>
      </c>
      <c r="Z957" s="1" t="str">
        <f aca="false">IF($D957="Z540.1 w/data",0,"")</f>
        <v/>
      </c>
      <c r="AA957" s="1" t="e">
        <f aca="false">$Y957+$Q957+$Z957</f>
        <v>#VALUE!</v>
      </c>
      <c r="AB957" s="1" t="n">
        <f aca="false">$N957+$Q957</f>
        <v>0</v>
      </c>
      <c r="AC957" s="1" t="str">
        <f aca="false">IF($Y957="","",IF(AND($AA957&gt;=$R957,$AA957&lt;=$S957),"Pass","Fail"))</f>
        <v/>
      </c>
      <c r="AD957" s="1" t="str">
        <f aca="false">IF($Y957="","",IF($AA957&gt;$R957,"Pass","Fail"))</f>
        <v/>
      </c>
      <c r="AE957" s="1" t="str">
        <f aca="false">IF($Y957="","",IF($AA957&gt;=$R957,"Pass","Fail"))</f>
        <v/>
      </c>
      <c r="AF957" s="1" t="str">
        <f aca="false">IF($Y957="","",IF($AA957&lt;=$S957,"Pass","Fail"))</f>
        <v/>
      </c>
      <c r="AG957" s="1" t="str">
        <f aca="false">IF($Y957="","",IF($AA957&lt;$S957,"Pass","Fail"))</f>
        <v/>
      </c>
      <c r="AH957" s="23" t="str">
        <f aca="true">INDIRECT(CHOOSE(MATCH($T957,{"±","&gt;","≥","≤","&lt;"},0), "AC", "AD", "AE", "AF", "AG") &amp; ROW())</f>
        <v/>
      </c>
      <c r="AI957" s="56" t="str">
        <f aca="false">IF($X957="Not Significant","No Further Action Required",
IF($AH957="","",
IF(AND($AH957="Pass",$L957="0 - Passed "),"Analysis performed; no further action required.",
IF(AND($AH957="Fail",$L957="1 - Failed "),"Analysis performed; no further action required.",
IF(AND($AH957="Pass",$L957="2 - Limited In Use "),"Analysis performed; no further action required.",
IF(AND($AH957="Fail",$L957="3 - Adjusted "),"Analysis performed; no further action required.",
"Unit fails analysis; TSM determination required."))))))</f>
        <v/>
      </c>
      <c r="AJ957" s="58"/>
    </row>
    <row r="958" customFormat="false" ht="15" hidden="false" customHeight="false" outlineLevel="0" collapsed="false">
      <c r="A958" s="56"/>
      <c r="E958" s="57" t="str">
        <f aca="false">IF(AND($F958="",$G958=""),"",IF($G958="",$F958,HYPERLINK($G958,$F958)))</f>
        <v/>
      </c>
      <c r="H958" s="1" t="str">
        <f aca="false">IF($I958="","None Attached",IF(LEFT($I958,5)="https",HYPERLINK($I958,"Datasheet"),HYPERLINK(_xlfn.CONCAT("https://",$I958),"Datasheet")))</f>
        <v>None Attached</v>
      </c>
      <c r="M958" s="56"/>
      <c r="P958" s="58"/>
      <c r="Q958" s="1" t="n">
        <f aca="false">$M958-$N958</f>
        <v>0</v>
      </c>
      <c r="R958" s="56"/>
      <c r="T958" s="59" t="s">
        <v>15</v>
      </c>
      <c r="U958" s="1" t="n">
        <f aca="false">$S958-$R958</f>
        <v>0</v>
      </c>
      <c r="V958" s="1" t="n">
        <f aca="false">IF($T958="±",$Q958*2,$Q958)</f>
        <v>0</v>
      </c>
      <c r="W958" s="60" t="str">
        <f aca="false">IFERROR($U958/ABS($V958),"N/A")</f>
        <v>N/A</v>
      </c>
      <c r="X958" s="61" t="str">
        <f aca="false">IF(OR($W958="N/A",$R958="",$S958=""),"N/A",IF($W958&gt;=4,"Not Significant",IF($W958&gt;=2,"Semi-Significant","Significant")))</f>
        <v>N/A</v>
      </c>
      <c r="Z958" s="1" t="str">
        <f aca="false">IF($D958="Z540.1 w/data",0,"")</f>
        <v/>
      </c>
      <c r="AA958" s="1" t="e">
        <f aca="false">$Y958+$Q958+$Z958</f>
        <v>#VALUE!</v>
      </c>
      <c r="AB958" s="1" t="n">
        <f aca="false">$N958+$Q958</f>
        <v>0</v>
      </c>
      <c r="AC958" s="1" t="str">
        <f aca="false">IF($Y958="","",IF(AND($AA958&gt;=$R958,$AA958&lt;=$S958),"Pass","Fail"))</f>
        <v/>
      </c>
      <c r="AD958" s="1" t="str">
        <f aca="false">IF($Y958="","",IF($AA958&gt;$R958,"Pass","Fail"))</f>
        <v/>
      </c>
      <c r="AE958" s="1" t="str">
        <f aca="false">IF($Y958="","",IF($AA958&gt;=$R958,"Pass","Fail"))</f>
        <v/>
      </c>
      <c r="AF958" s="1" t="str">
        <f aca="false">IF($Y958="","",IF($AA958&lt;=$S958,"Pass","Fail"))</f>
        <v/>
      </c>
      <c r="AG958" s="1" t="str">
        <f aca="false">IF($Y958="","",IF($AA958&lt;$S958,"Pass","Fail"))</f>
        <v/>
      </c>
      <c r="AH958" s="23" t="str">
        <f aca="true">INDIRECT(CHOOSE(MATCH($T958,{"±","&gt;","≥","≤","&lt;"},0), "AC", "AD", "AE", "AF", "AG") &amp; ROW())</f>
        <v/>
      </c>
      <c r="AI958" s="56" t="str">
        <f aca="false">IF($X958="Not Significant","No Further Action Required",
IF($AH958="","",
IF(AND($AH958="Pass",$L958="0 - Passed "),"Analysis performed; no further action required.",
IF(AND($AH958="Fail",$L958="1 - Failed "),"Analysis performed; no further action required.",
IF(AND($AH958="Pass",$L958="2 - Limited In Use "),"Analysis performed; no further action required.",
IF(AND($AH958="Fail",$L958="3 - Adjusted "),"Analysis performed; no further action required.",
"Unit fails analysis; TSM determination required."))))))</f>
        <v/>
      </c>
      <c r="AJ958" s="58"/>
    </row>
    <row r="959" customFormat="false" ht="15" hidden="false" customHeight="false" outlineLevel="0" collapsed="false">
      <c r="A959" s="56"/>
      <c r="E959" s="57" t="str">
        <f aca="false">IF(AND($F959="",$G959=""),"",IF($G959="",$F959,HYPERLINK($G959,$F959)))</f>
        <v/>
      </c>
      <c r="H959" s="1" t="str">
        <f aca="false">IF($I959="","None Attached",IF(LEFT($I959,5)="https",HYPERLINK($I959,"Datasheet"),HYPERLINK(_xlfn.CONCAT("https://",$I959),"Datasheet")))</f>
        <v>None Attached</v>
      </c>
      <c r="M959" s="56"/>
      <c r="P959" s="58"/>
      <c r="Q959" s="1" t="n">
        <f aca="false">$M959-$N959</f>
        <v>0</v>
      </c>
      <c r="R959" s="56"/>
      <c r="T959" s="59" t="s">
        <v>15</v>
      </c>
      <c r="U959" s="1" t="n">
        <f aca="false">$S959-$R959</f>
        <v>0</v>
      </c>
      <c r="V959" s="1" t="n">
        <f aca="false">IF($T959="±",$Q959*2,$Q959)</f>
        <v>0</v>
      </c>
      <c r="W959" s="60" t="str">
        <f aca="false">IFERROR($U959/ABS($V959),"N/A")</f>
        <v>N/A</v>
      </c>
      <c r="X959" s="61" t="str">
        <f aca="false">IF(OR($W959="N/A",$R959="",$S959=""),"N/A",IF($W959&gt;=4,"Not Significant",IF($W959&gt;=2,"Semi-Significant","Significant")))</f>
        <v>N/A</v>
      </c>
      <c r="Z959" s="1" t="str">
        <f aca="false">IF($D959="Z540.1 w/data",0,"")</f>
        <v/>
      </c>
      <c r="AA959" s="1" t="e">
        <f aca="false">$Y959+$Q959+$Z959</f>
        <v>#VALUE!</v>
      </c>
      <c r="AB959" s="1" t="n">
        <f aca="false">$N959+$Q959</f>
        <v>0</v>
      </c>
      <c r="AC959" s="1" t="str">
        <f aca="false">IF($Y959="","",IF(AND($AA959&gt;=$R959,$AA959&lt;=$S959),"Pass","Fail"))</f>
        <v/>
      </c>
      <c r="AD959" s="1" t="str">
        <f aca="false">IF($Y959="","",IF($AA959&gt;$R959,"Pass","Fail"))</f>
        <v/>
      </c>
      <c r="AE959" s="1" t="str">
        <f aca="false">IF($Y959="","",IF($AA959&gt;=$R959,"Pass","Fail"))</f>
        <v/>
      </c>
      <c r="AF959" s="1" t="str">
        <f aca="false">IF($Y959="","",IF($AA959&lt;=$S959,"Pass","Fail"))</f>
        <v/>
      </c>
      <c r="AG959" s="1" t="str">
        <f aca="false">IF($Y959="","",IF($AA959&lt;$S959,"Pass","Fail"))</f>
        <v/>
      </c>
      <c r="AH959" s="23" t="str">
        <f aca="true">INDIRECT(CHOOSE(MATCH($T959,{"±","&gt;","≥","≤","&lt;"},0), "AC", "AD", "AE", "AF", "AG") &amp; ROW())</f>
        <v/>
      </c>
      <c r="AI959" s="56" t="str">
        <f aca="false">IF($X959="Not Significant","No Further Action Required",
IF($AH959="","",
IF(AND($AH959="Pass",$L959="0 - Passed "),"Analysis performed; no further action required.",
IF(AND($AH959="Fail",$L959="1 - Failed "),"Analysis performed; no further action required.",
IF(AND($AH959="Pass",$L959="2 - Limited In Use "),"Analysis performed; no further action required.",
IF(AND($AH959="Fail",$L959="3 - Adjusted "),"Analysis performed; no further action required.",
"Unit fails analysis; TSM determination required."))))))</f>
        <v/>
      </c>
      <c r="AJ959" s="58"/>
    </row>
    <row r="960" customFormat="false" ht="15" hidden="false" customHeight="false" outlineLevel="0" collapsed="false">
      <c r="A960" s="56"/>
      <c r="E960" s="57" t="str">
        <f aca="false">IF(AND($F960="",$G960=""),"",IF($G960="",$F960,HYPERLINK($G960,$F960)))</f>
        <v/>
      </c>
      <c r="H960" s="1" t="str">
        <f aca="false">IF($I960="","None Attached",IF(LEFT($I960,5)="https",HYPERLINK($I960,"Datasheet"),HYPERLINK(_xlfn.CONCAT("https://",$I960),"Datasheet")))</f>
        <v>None Attached</v>
      </c>
      <c r="M960" s="56"/>
      <c r="P960" s="58"/>
      <c r="Q960" s="1" t="n">
        <f aca="false">$M960-$N960</f>
        <v>0</v>
      </c>
      <c r="R960" s="56"/>
      <c r="T960" s="59" t="s">
        <v>15</v>
      </c>
      <c r="U960" s="1" t="n">
        <f aca="false">$S960-$R960</f>
        <v>0</v>
      </c>
      <c r="V960" s="1" t="n">
        <f aca="false">IF($T960="±",$Q960*2,$Q960)</f>
        <v>0</v>
      </c>
      <c r="W960" s="60" t="str">
        <f aca="false">IFERROR($U960/ABS($V960),"N/A")</f>
        <v>N/A</v>
      </c>
      <c r="X960" s="61" t="str">
        <f aca="false">IF(OR($W960="N/A",$R960="",$S960=""),"N/A",IF($W960&gt;=4,"Not Significant",IF($W960&gt;=2,"Semi-Significant","Significant")))</f>
        <v>N/A</v>
      </c>
      <c r="Z960" s="1" t="str">
        <f aca="false">IF($D960="Z540.1 w/data",0,"")</f>
        <v/>
      </c>
      <c r="AA960" s="1" t="e">
        <f aca="false">$Y960+$Q960+$Z960</f>
        <v>#VALUE!</v>
      </c>
      <c r="AB960" s="1" t="n">
        <f aca="false">$N960+$Q960</f>
        <v>0</v>
      </c>
      <c r="AC960" s="1" t="str">
        <f aca="false">IF($Y960="","",IF(AND($AA960&gt;=$R960,$AA960&lt;=$S960),"Pass","Fail"))</f>
        <v/>
      </c>
      <c r="AD960" s="1" t="str">
        <f aca="false">IF($Y960="","",IF($AA960&gt;$R960,"Pass","Fail"))</f>
        <v/>
      </c>
      <c r="AE960" s="1" t="str">
        <f aca="false">IF($Y960="","",IF($AA960&gt;=$R960,"Pass","Fail"))</f>
        <v/>
      </c>
      <c r="AF960" s="1" t="str">
        <f aca="false">IF($Y960="","",IF($AA960&lt;=$S960,"Pass","Fail"))</f>
        <v/>
      </c>
      <c r="AG960" s="1" t="str">
        <f aca="false">IF($Y960="","",IF($AA960&lt;$S960,"Pass","Fail"))</f>
        <v/>
      </c>
      <c r="AH960" s="23" t="str">
        <f aca="true">INDIRECT(CHOOSE(MATCH($T960,{"±","&gt;","≥","≤","&lt;"},0), "AC", "AD", "AE", "AF", "AG") &amp; ROW())</f>
        <v/>
      </c>
      <c r="AI960" s="56" t="str">
        <f aca="false">IF($X960="Not Significant","No Further Action Required",
IF($AH960="","",
IF(AND($AH960="Pass",$L960="0 - Passed "),"Analysis performed; no further action required.",
IF(AND($AH960="Fail",$L960="1 - Failed "),"Analysis performed; no further action required.",
IF(AND($AH960="Pass",$L960="2 - Limited In Use "),"Analysis performed; no further action required.",
IF(AND($AH960="Fail",$L960="3 - Adjusted "),"Analysis performed; no further action required.",
"Unit fails analysis; TSM determination required."))))))</f>
        <v/>
      </c>
      <c r="AJ960" s="58"/>
    </row>
    <row r="961" customFormat="false" ht="15" hidden="false" customHeight="false" outlineLevel="0" collapsed="false">
      <c r="A961" s="56"/>
      <c r="E961" s="57" t="str">
        <f aca="false">IF(AND($F961="",$G961=""),"",IF($G961="",$F961,HYPERLINK($G961,$F961)))</f>
        <v/>
      </c>
      <c r="H961" s="1" t="str">
        <f aca="false">IF($I961="","None Attached",IF(LEFT($I961,5)="https",HYPERLINK($I961,"Datasheet"),HYPERLINK(_xlfn.CONCAT("https://",$I961),"Datasheet")))</f>
        <v>None Attached</v>
      </c>
      <c r="M961" s="56"/>
      <c r="P961" s="58"/>
      <c r="Q961" s="1" t="n">
        <f aca="false">$M961-$N961</f>
        <v>0</v>
      </c>
      <c r="R961" s="56"/>
      <c r="T961" s="59" t="s">
        <v>15</v>
      </c>
      <c r="U961" s="1" t="n">
        <f aca="false">$S961-$R961</f>
        <v>0</v>
      </c>
      <c r="V961" s="1" t="n">
        <f aca="false">IF($T961="±",$Q961*2,$Q961)</f>
        <v>0</v>
      </c>
      <c r="W961" s="60" t="str">
        <f aca="false">IFERROR($U961/ABS($V961),"N/A")</f>
        <v>N/A</v>
      </c>
      <c r="X961" s="61" t="str">
        <f aca="false">IF(OR($W961="N/A",$R961="",$S961=""),"N/A",IF($W961&gt;=4,"Not Significant",IF($W961&gt;=2,"Semi-Significant","Significant")))</f>
        <v>N/A</v>
      </c>
      <c r="Z961" s="1" t="str">
        <f aca="false">IF($D961="Z540.1 w/data",0,"")</f>
        <v/>
      </c>
      <c r="AA961" s="1" t="e">
        <f aca="false">$Y961+$Q961+$Z961</f>
        <v>#VALUE!</v>
      </c>
      <c r="AB961" s="1" t="n">
        <f aca="false">$N961+$Q961</f>
        <v>0</v>
      </c>
      <c r="AC961" s="1" t="str">
        <f aca="false">IF($Y961="","",IF(AND($AA961&gt;=$R961,$AA961&lt;=$S961),"Pass","Fail"))</f>
        <v/>
      </c>
      <c r="AD961" s="1" t="str">
        <f aca="false">IF($Y961="","",IF($AA961&gt;$R961,"Pass","Fail"))</f>
        <v/>
      </c>
      <c r="AE961" s="1" t="str">
        <f aca="false">IF($Y961="","",IF($AA961&gt;=$R961,"Pass","Fail"))</f>
        <v/>
      </c>
      <c r="AF961" s="1" t="str">
        <f aca="false">IF($Y961="","",IF($AA961&lt;=$S961,"Pass","Fail"))</f>
        <v/>
      </c>
      <c r="AG961" s="1" t="str">
        <f aca="false">IF($Y961="","",IF($AA961&lt;$S961,"Pass","Fail"))</f>
        <v/>
      </c>
      <c r="AH961" s="23" t="str">
        <f aca="true">INDIRECT(CHOOSE(MATCH($T961,{"±","&gt;","≥","≤","&lt;"},0), "AC", "AD", "AE", "AF", "AG") &amp; ROW())</f>
        <v/>
      </c>
      <c r="AI961" s="56" t="str">
        <f aca="false">IF($X961="Not Significant","No Further Action Required",
IF($AH961="","",
IF(AND($AH961="Pass",$L961="0 - Passed "),"Analysis performed; no further action required.",
IF(AND($AH961="Fail",$L961="1 - Failed "),"Analysis performed; no further action required.",
IF(AND($AH961="Pass",$L961="2 - Limited In Use "),"Analysis performed; no further action required.",
IF(AND($AH961="Fail",$L961="3 - Adjusted "),"Analysis performed; no further action required.",
"Unit fails analysis; TSM determination required."))))))</f>
        <v/>
      </c>
      <c r="AJ961" s="58"/>
    </row>
    <row r="962" customFormat="false" ht="15" hidden="false" customHeight="false" outlineLevel="0" collapsed="false">
      <c r="A962" s="56"/>
      <c r="E962" s="57" t="str">
        <f aca="false">IF(AND($F962="",$G962=""),"",IF($G962="",$F962,HYPERLINK($G962,$F962)))</f>
        <v/>
      </c>
      <c r="H962" s="1" t="str">
        <f aca="false">IF($I962="","None Attached",IF(LEFT($I962,5)="https",HYPERLINK($I962,"Datasheet"),HYPERLINK(_xlfn.CONCAT("https://",$I962),"Datasheet")))</f>
        <v>None Attached</v>
      </c>
      <c r="M962" s="56"/>
      <c r="P962" s="58"/>
      <c r="Q962" s="1" t="n">
        <f aca="false">$M962-$N962</f>
        <v>0</v>
      </c>
      <c r="R962" s="56"/>
      <c r="T962" s="59" t="s">
        <v>15</v>
      </c>
      <c r="U962" s="1" t="n">
        <f aca="false">$S962-$R962</f>
        <v>0</v>
      </c>
      <c r="V962" s="1" t="n">
        <f aca="false">IF($T962="±",$Q962*2,$Q962)</f>
        <v>0</v>
      </c>
      <c r="W962" s="60" t="str">
        <f aca="false">IFERROR($U962/ABS($V962),"N/A")</f>
        <v>N/A</v>
      </c>
      <c r="X962" s="61" t="str">
        <f aca="false">IF(OR($W962="N/A",$R962="",$S962=""),"N/A",IF($W962&gt;=4,"Not Significant",IF($W962&gt;=2,"Semi-Significant","Significant")))</f>
        <v>N/A</v>
      </c>
      <c r="Z962" s="1" t="str">
        <f aca="false">IF($D962="Z540.1 w/data",0,"")</f>
        <v/>
      </c>
      <c r="AA962" s="1" t="e">
        <f aca="false">$Y962+$Q962+$Z962</f>
        <v>#VALUE!</v>
      </c>
      <c r="AB962" s="1" t="n">
        <f aca="false">$N962+$Q962</f>
        <v>0</v>
      </c>
      <c r="AC962" s="1" t="str">
        <f aca="false">IF($Y962="","",IF(AND($AA962&gt;=$R962,$AA962&lt;=$S962),"Pass","Fail"))</f>
        <v/>
      </c>
      <c r="AD962" s="1" t="str">
        <f aca="false">IF($Y962="","",IF($AA962&gt;$R962,"Pass","Fail"))</f>
        <v/>
      </c>
      <c r="AE962" s="1" t="str">
        <f aca="false">IF($Y962="","",IF($AA962&gt;=$R962,"Pass","Fail"))</f>
        <v/>
      </c>
      <c r="AF962" s="1" t="str">
        <f aca="false">IF($Y962="","",IF($AA962&lt;=$S962,"Pass","Fail"))</f>
        <v/>
      </c>
      <c r="AG962" s="1" t="str">
        <f aca="false">IF($Y962="","",IF($AA962&lt;$S962,"Pass","Fail"))</f>
        <v/>
      </c>
      <c r="AH962" s="23" t="str">
        <f aca="true">INDIRECT(CHOOSE(MATCH($T962,{"±","&gt;","≥","≤","&lt;"},0), "AC", "AD", "AE", "AF", "AG") &amp; ROW())</f>
        <v/>
      </c>
      <c r="AI962" s="56" t="str">
        <f aca="false">IF($X962="Not Significant","No Further Action Required",
IF($AH962="","",
IF(AND($AH962="Pass",$L962="0 - Passed "),"Analysis performed; no further action required.",
IF(AND($AH962="Fail",$L962="1 - Failed "),"Analysis performed; no further action required.",
IF(AND($AH962="Pass",$L962="2 - Limited In Use "),"Analysis performed; no further action required.",
IF(AND($AH962="Fail",$L962="3 - Adjusted "),"Analysis performed; no further action required.",
"Unit fails analysis; TSM determination required."))))))</f>
        <v/>
      </c>
      <c r="AJ962" s="58"/>
    </row>
    <row r="963" customFormat="false" ht="15" hidden="false" customHeight="false" outlineLevel="0" collapsed="false">
      <c r="A963" s="56"/>
      <c r="E963" s="57" t="str">
        <f aca="false">IF(AND($F963="",$G963=""),"",IF($G963="",$F963,HYPERLINK($G963,$F963)))</f>
        <v/>
      </c>
      <c r="H963" s="1" t="str">
        <f aca="false">IF($I963="","None Attached",IF(LEFT($I963,5)="https",HYPERLINK($I963,"Datasheet"),HYPERLINK(_xlfn.CONCAT("https://",$I963),"Datasheet")))</f>
        <v>None Attached</v>
      </c>
      <c r="M963" s="56"/>
      <c r="P963" s="58"/>
      <c r="Q963" s="1" t="n">
        <f aca="false">$M963-$N963</f>
        <v>0</v>
      </c>
      <c r="R963" s="56"/>
      <c r="T963" s="59" t="s">
        <v>15</v>
      </c>
      <c r="U963" s="1" t="n">
        <f aca="false">$S963-$R963</f>
        <v>0</v>
      </c>
      <c r="V963" s="1" t="n">
        <f aca="false">IF($T963="±",$Q963*2,$Q963)</f>
        <v>0</v>
      </c>
      <c r="W963" s="60" t="str">
        <f aca="false">IFERROR($U963/ABS($V963),"N/A")</f>
        <v>N/A</v>
      </c>
      <c r="X963" s="61" t="str">
        <f aca="false">IF(OR($W963="N/A",$R963="",$S963=""),"N/A",IF($W963&gt;=4,"Not Significant",IF($W963&gt;=2,"Semi-Significant","Significant")))</f>
        <v>N/A</v>
      </c>
      <c r="Z963" s="1" t="str">
        <f aca="false">IF($D963="Z540.1 w/data",0,"")</f>
        <v/>
      </c>
      <c r="AA963" s="1" t="e">
        <f aca="false">$Y963+$Q963+$Z963</f>
        <v>#VALUE!</v>
      </c>
      <c r="AB963" s="1" t="n">
        <f aca="false">$N963+$Q963</f>
        <v>0</v>
      </c>
      <c r="AC963" s="1" t="str">
        <f aca="false">IF($Y963="","",IF(AND($AA963&gt;=$R963,$AA963&lt;=$S963),"Pass","Fail"))</f>
        <v/>
      </c>
      <c r="AD963" s="1" t="str">
        <f aca="false">IF($Y963="","",IF($AA963&gt;$R963,"Pass","Fail"))</f>
        <v/>
      </c>
      <c r="AE963" s="1" t="str">
        <f aca="false">IF($Y963="","",IF($AA963&gt;=$R963,"Pass","Fail"))</f>
        <v/>
      </c>
      <c r="AF963" s="1" t="str">
        <f aca="false">IF($Y963="","",IF($AA963&lt;=$S963,"Pass","Fail"))</f>
        <v/>
      </c>
      <c r="AG963" s="1" t="str">
        <f aca="false">IF($Y963="","",IF($AA963&lt;$S963,"Pass","Fail"))</f>
        <v/>
      </c>
      <c r="AH963" s="23" t="str">
        <f aca="true">INDIRECT(CHOOSE(MATCH($T963,{"±","&gt;","≥","≤","&lt;"},0), "AC", "AD", "AE", "AF", "AG") &amp; ROW())</f>
        <v/>
      </c>
      <c r="AI963" s="56" t="str">
        <f aca="false">IF($X963="Not Significant","No Further Action Required",
IF($AH963="","",
IF(AND($AH963="Pass",$L963="0 - Passed "),"Analysis performed; no further action required.",
IF(AND($AH963="Fail",$L963="1 - Failed "),"Analysis performed; no further action required.",
IF(AND($AH963="Pass",$L963="2 - Limited In Use "),"Analysis performed; no further action required.",
IF(AND($AH963="Fail",$L963="3 - Adjusted "),"Analysis performed; no further action required.",
"Unit fails analysis; TSM determination required."))))))</f>
        <v/>
      </c>
      <c r="AJ963" s="58"/>
    </row>
    <row r="964" customFormat="false" ht="15" hidden="false" customHeight="false" outlineLevel="0" collapsed="false">
      <c r="A964" s="56"/>
      <c r="E964" s="57" t="str">
        <f aca="false">IF(AND($F964="",$G964=""),"",IF($G964="",$F964,HYPERLINK($G964,$F964)))</f>
        <v/>
      </c>
      <c r="H964" s="1" t="str">
        <f aca="false">IF($I964="","None Attached",IF(LEFT($I964,5)="https",HYPERLINK($I964,"Datasheet"),HYPERLINK(_xlfn.CONCAT("https://",$I964),"Datasheet")))</f>
        <v>None Attached</v>
      </c>
      <c r="M964" s="56"/>
      <c r="P964" s="58"/>
      <c r="Q964" s="1" t="n">
        <f aca="false">$M964-$N964</f>
        <v>0</v>
      </c>
      <c r="R964" s="56"/>
      <c r="T964" s="59" t="s">
        <v>15</v>
      </c>
      <c r="U964" s="1" t="n">
        <f aca="false">$S964-$R964</f>
        <v>0</v>
      </c>
      <c r="V964" s="1" t="n">
        <f aca="false">IF($T964="±",$Q964*2,$Q964)</f>
        <v>0</v>
      </c>
      <c r="W964" s="60" t="str">
        <f aca="false">IFERROR($U964/ABS($V964),"N/A")</f>
        <v>N/A</v>
      </c>
      <c r="X964" s="61" t="str">
        <f aca="false">IF(OR($W964="N/A",$R964="",$S964=""),"N/A",IF($W964&gt;=4,"Not Significant",IF($W964&gt;=2,"Semi-Significant","Significant")))</f>
        <v>N/A</v>
      </c>
      <c r="Z964" s="1" t="str">
        <f aca="false">IF($D964="Z540.1 w/data",0,"")</f>
        <v/>
      </c>
      <c r="AA964" s="1" t="e">
        <f aca="false">$Y964+$Q964+$Z964</f>
        <v>#VALUE!</v>
      </c>
      <c r="AB964" s="1" t="n">
        <f aca="false">$N964+$Q964</f>
        <v>0</v>
      </c>
      <c r="AC964" s="1" t="str">
        <f aca="false">IF($Y964="","",IF(AND($AA964&gt;=$R964,$AA964&lt;=$S964),"Pass","Fail"))</f>
        <v/>
      </c>
      <c r="AD964" s="1" t="str">
        <f aca="false">IF($Y964="","",IF($AA964&gt;$R964,"Pass","Fail"))</f>
        <v/>
      </c>
      <c r="AE964" s="1" t="str">
        <f aca="false">IF($Y964="","",IF($AA964&gt;=$R964,"Pass","Fail"))</f>
        <v/>
      </c>
      <c r="AF964" s="1" t="str">
        <f aca="false">IF($Y964="","",IF($AA964&lt;=$S964,"Pass","Fail"))</f>
        <v/>
      </c>
      <c r="AG964" s="1" t="str">
        <f aca="false">IF($Y964="","",IF($AA964&lt;$S964,"Pass","Fail"))</f>
        <v/>
      </c>
      <c r="AH964" s="23" t="str">
        <f aca="true">INDIRECT(CHOOSE(MATCH($T964,{"±","&gt;","≥","≤","&lt;"},0), "AC", "AD", "AE", "AF", "AG") &amp; ROW())</f>
        <v/>
      </c>
      <c r="AI964" s="56" t="str">
        <f aca="false">IF($X964="Not Significant","No Further Action Required",
IF($AH964="","",
IF(AND($AH964="Pass",$L964="0 - Passed "),"Analysis performed; no further action required.",
IF(AND($AH964="Fail",$L964="1 - Failed "),"Analysis performed; no further action required.",
IF(AND($AH964="Pass",$L964="2 - Limited In Use "),"Analysis performed; no further action required.",
IF(AND($AH964="Fail",$L964="3 - Adjusted "),"Analysis performed; no further action required.",
"Unit fails analysis; TSM determination required."))))))</f>
        <v/>
      </c>
      <c r="AJ964" s="58"/>
    </row>
    <row r="965" customFormat="false" ht="15" hidden="false" customHeight="false" outlineLevel="0" collapsed="false">
      <c r="A965" s="56"/>
      <c r="E965" s="57" t="str">
        <f aca="false">IF(AND($F965="",$G965=""),"",IF($G965="",$F965,HYPERLINK($G965,$F965)))</f>
        <v/>
      </c>
      <c r="H965" s="1" t="str">
        <f aca="false">IF($I965="","None Attached",IF(LEFT($I965,5)="https",HYPERLINK($I965,"Datasheet"),HYPERLINK(_xlfn.CONCAT("https://",$I965),"Datasheet")))</f>
        <v>None Attached</v>
      </c>
      <c r="M965" s="56"/>
      <c r="P965" s="58"/>
      <c r="Q965" s="1" t="n">
        <f aca="false">$M965-$N965</f>
        <v>0</v>
      </c>
      <c r="R965" s="56"/>
      <c r="T965" s="59" t="s">
        <v>15</v>
      </c>
      <c r="U965" s="1" t="n">
        <f aca="false">$S965-$R965</f>
        <v>0</v>
      </c>
      <c r="V965" s="1" t="n">
        <f aca="false">IF($T965="±",$Q965*2,$Q965)</f>
        <v>0</v>
      </c>
      <c r="W965" s="60" t="str">
        <f aca="false">IFERROR($U965/ABS($V965),"N/A")</f>
        <v>N/A</v>
      </c>
      <c r="X965" s="61" t="str">
        <f aca="false">IF(OR($W965="N/A",$R965="",$S965=""),"N/A",IF($W965&gt;=4,"Not Significant",IF($W965&gt;=2,"Semi-Significant","Significant")))</f>
        <v>N/A</v>
      </c>
      <c r="Z965" s="1" t="str">
        <f aca="false">IF($D965="Z540.1 w/data",0,"")</f>
        <v/>
      </c>
      <c r="AA965" s="1" t="e">
        <f aca="false">$Y965+$Q965+$Z965</f>
        <v>#VALUE!</v>
      </c>
      <c r="AB965" s="1" t="n">
        <f aca="false">$N965+$Q965</f>
        <v>0</v>
      </c>
      <c r="AC965" s="1" t="str">
        <f aca="false">IF($Y965="","",IF(AND($AA965&gt;=$R965,$AA965&lt;=$S965),"Pass","Fail"))</f>
        <v/>
      </c>
      <c r="AD965" s="1" t="str">
        <f aca="false">IF($Y965="","",IF($AA965&gt;$R965,"Pass","Fail"))</f>
        <v/>
      </c>
      <c r="AE965" s="1" t="str">
        <f aca="false">IF($Y965="","",IF($AA965&gt;=$R965,"Pass","Fail"))</f>
        <v/>
      </c>
      <c r="AF965" s="1" t="str">
        <f aca="false">IF($Y965="","",IF($AA965&lt;=$S965,"Pass","Fail"))</f>
        <v/>
      </c>
      <c r="AG965" s="1" t="str">
        <f aca="false">IF($Y965="","",IF($AA965&lt;$S965,"Pass","Fail"))</f>
        <v/>
      </c>
      <c r="AH965" s="23" t="str">
        <f aca="true">INDIRECT(CHOOSE(MATCH($T965,{"±","&gt;","≥","≤","&lt;"},0), "AC", "AD", "AE", "AF", "AG") &amp; ROW())</f>
        <v/>
      </c>
      <c r="AI965" s="56" t="str">
        <f aca="false">IF($X965="Not Significant","No Further Action Required",
IF($AH965="","",
IF(AND($AH965="Pass",$L965="0 - Passed "),"Analysis performed; no further action required.",
IF(AND($AH965="Fail",$L965="1 - Failed "),"Analysis performed; no further action required.",
IF(AND($AH965="Pass",$L965="2 - Limited In Use "),"Analysis performed; no further action required.",
IF(AND($AH965="Fail",$L965="3 - Adjusted "),"Analysis performed; no further action required.",
"Unit fails analysis; TSM determination required."))))))</f>
        <v/>
      </c>
      <c r="AJ965" s="58"/>
    </row>
    <row r="966" customFormat="false" ht="15" hidden="false" customHeight="false" outlineLevel="0" collapsed="false">
      <c r="A966" s="56"/>
      <c r="E966" s="57" t="str">
        <f aca="false">IF(AND($F966="",$G966=""),"",IF($G966="",$F966,HYPERLINK($G966,$F966)))</f>
        <v/>
      </c>
      <c r="H966" s="1" t="str">
        <f aca="false">IF($I966="","None Attached",IF(LEFT($I966,5)="https",HYPERLINK($I966,"Datasheet"),HYPERLINK(_xlfn.CONCAT("https://",$I966),"Datasheet")))</f>
        <v>None Attached</v>
      </c>
      <c r="M966" s="56"/>
      <c r="P966" s="58"/>
      <c r="Q966" s="1" t="n">
        <f aca="false">$M966-$N966</f>
        <v>0</v>
      </c>
      <c r="R966" s="56"/>
      <c r="T966" s="59" t="s">
        <v>15</v>
      </c>
      <c r="U966" s="1" t="n">
        <f aca="false">$S966-$R966</f>
        <v>0</v>
      </c>
      <c r="V966" s="1" t="n">
        <f aca="false">IF($T966="±",$Q966*2,$Q966)</f>
        <v>0</v>
      </c>
      <c r="W966" s="60" t="str">
        <f aca="false">IFERROR($U966/ABS($V966),"N/A")</f>
        <v>N/A</v>
      </c>
      <c r="X966" s="61" t="str">
        <f aca="false">IF(OR($W966="N/A",$R966="",$S966=""),"N/A",IF($W966&gt;=4,"Not Significant",IF($W966&gt;=2,"Semi-Significant","Significant")))</f>
        <v>N/A</v>
      </c>
      <c r="Z966" s="1" t="str">
        <f aca="false">IF($D966="Z540.1 w/data",0,"")</f>
        <v/>
      </c>
      <c r="AA966" s="1" t="e">
        <f aca="false">$Y966+$Q966+$Z966</f>
        <v>#VALUE!</v>
      </c>
      <c r="AB966" s="1" t="n">
        <f aca="false">$N966+$Q966</f>
        <v>0</v>
      </c>
      <c r="AC966" s="1" t="str">
        <f aca="false">IF($Y966="","",IF(AND($AA966&gt;=$R966,$AA966&lt;=$S966),"Pass","Fail"))</f>
        <v/>
      </c>
      <c r="AD966" s="1" t="str">
        <f aca="false">IF($Y966="","",IF($AA966&gt;$R966,"Pass","Fail"))</f>
        <v/>
      </c>
      <c r="AE966" s="1" t="str">
        <f aca="false">IF($Y966="","",IF($AA966&gt;=$R966,"Pass","Fail"))</f>
        <v/>
      </c>
      <c r="AF966" s="1" t="str">
        <f aca="false">IF($Y966="","",IF($AA966&lt;=$S966,"Pass","Fail"))</f>
        <v/>
      </c>
      <c r="AG966" s="1" t="str">
        <f aca="false">IF($Y966="","",IF($AA966&lt;$S966,"Pass","Fail"))</f>
        <v/>
      </c>
      <c r="AH966" s="23" t="str">
        <f aca="true">INDIRECT(CHOOSE(MATCH($T966,{"±","&gt;","≥","≤","&lt;"},0), "AC", "AD", "AE", "AF", "AG") &amp; ROW())</f>
        <v/>
      </c>
      <c r="AI966" s="56" t="str">
        <f aca="false">IF($X966="Not Significant","No Further Action Required",
IF($AH966="","",
IF(AND($AH966="Pass",$L966="0 - Passed "),"Analysis performed; no further action required.",
IF(AND($AH966="Fail",$L966="1 - Failed "),"Analysis performed; no further action required.",
IF(AND($AH966="Pass",$L966="2 - Limited In Use "),"Analysis performed; no further action required.",
IF(AND($AH966="Fail",$L966="3 - Adjusted "),"Analysis performed; no further action required.",
"Unit fails analysis; TSM determination required."))))))</f>
        <v/>
      </c>
      <c r="AJ966" s="58"/>
    </row>
    <row r="967" customFormat="false" ht="15" hidden="false" customHeight="false" outlineLevel="0" collapsed="false">
      <c r="A967" s="56"/>
      <c r="E967" s="57" t="str">
        <f aca="false">IF(AND($F967="",$G967=""),"",IF($G967="",$F967,HYPERLINK($G967,$F967)))</f>
        <v/>
      </c>
      <c r="H967" s="1" t="str">
        <f aca="false">IF($I967="","None Attached",IF(LEFT($I967,5)="https",HYPERLINK($I967,"Datasheet"),HYPERLINK(_xlfn.CONCAT("https://",$I967),"Datasheet")))</f>
        <v>None Attached</v>
      </c>
      <c r="M967" s="56"/>
      <c r="P967" s="58"/>
      <c r="Q967" s="1" t="n">
        <f aca="false">$M967-$N967</f>
        <v>0</v>
      </c>
      <c r="R967" s="56"/>
      <c r="T967" s="59" t="s">
        <v>15</v>
      </c>
      <c r="U967" s="1" t="n">
        <f aca="false">$S967-$R967</f>
        <v>0</v>
      </c>
      <c r="V967" s="1" t="n">
        <f aca="false">IF($T967="±",$Q967*2,$Q967)</f>
        <v>0</v>
      </c>
      <c r="W967" s="60" t="str">
        <f aca="false">IFERROR($U967/ABS($V967),"N/A")</f>
        <v>N/A</v>
      </c>
      <c r="X967" s="61" t="str">
        <f aca="false">IF(OR($W967="N/A",$R967="",$S967=""),"N/A",IF($W967&gt;=4,"Not Significant",IF($W967&gt;=2,"Semi-Significant","Significant")))</f>
        <v>N/A</v>
      </c>
      <c r="Z967" s="1" t="str">
        <f aca="false">IF($D967="Z540.1 w/data",0,"")</f>
        <v/>
      </c>
      <c r="AA967" s="1" t="e">
        <f aca="false">$Y967+$Q967+$Z967</f>
        <v>#VALUE!</v>
      </c>
      <c r="AB967" s="1" t="n">
        <f aca="false">$N967+$Q967</f>
        <v>0</v>
      </c>
      <c r="AC967" s="1" t="str">
        <f aca="false">IF($Y967="","",IF(AND($AA967&gt;=$R967,$AA967&lt;=$S967),"Pass","Fail"))</f>
        <v/>
      </c>
      <c r="AD967" s="1" t="str">
        <f aca="false">IF($Y967="","",IF($AA967&gt;$R967,"Pass","Fail"))</f>
        <v/>
      </c>
      <c r="AE967" s="1" t="str">
        <f aca="false">IF($Y967="","",IF($AA967&gt;=$R967,"Pass","Fail"))</f>
        <v/>
      </c>
      <c r="AF967" s="1" t="str">
        <f aca="false">IF($Y967="","",IF($AA967&lt;=$S967,"Pass","Fail"))</f>
        <v/>
      </c>
      <c r="AG967" s="1" t="str">
        <f aca="false">IF($Y967="","",IF($AA967&lt;$S967,"Pass","Fail"))</f>
        <v/>
      </c>
      <c r="AH967" s="23" t="str">
        <f aca="true">INDIRECT(CHOOSE(MATCH($T967,{"±","&gt;","≥","≤","&lt;"},0), "AC", "AD", "AE", "AF", "AG") &amp; ROW())</f>
        <v/>
      </c>
      <c r="AI967" s="56" t="str">
        <f aca="false">IF($X967="Not Significant","No Further Action Required",
IF($AH967="","",
IF(AND($AH967="Pass",$L967="0 - Passed "),"Analysis performed; no further action required.",
IF(AND($AH967="Fail",$L967="1 - Failed "),"Analysis performed; no further action required.",
IF(AND($AH967="Pass",$L967="2 - Limited In Use "),"Analysis performed; no further action required.",
IF(AND($AH967="Fail",$L967="3 - Adjusted "),"Analysis performed; no further action required.",
"Unit fails analysis; TSM determination required."))))))</f>
        <v/>
      </c>
      <c r="AJ967" s="58"/>
    </row>
    <row r="968" customFormat="false" ht="15" hidden="false" customHeight="false" outlineLevel="0" collapsed="false">
      <c r="A968" s="56"/>
      <c r="E968" s="57" t="str">
        <f aca="false">IF(AND($F968="",$G968=""),"",IF($G968="",$F968,HYPERLINK($G968,$F968)))</f>
        <v/>
      </c>
      <c r="H968" s="1" t="str">
        <f aca="false">IF($I968="","None Attached",IF(LEFT($I968,5)="https",HYPERLINK($I968,"Datasheet"),HYPERLINK(_xlfn.CONCAT("https://",$I968),"Datasheet")))</f>
        <v>None Attached</v>
      </c>
      <c r="M968" s="56"/>
      <c r="P968" s="58"/>
      <c r="Q968" s="1" t="n">
        <f aca="false">$M968-$N968</f>
        <v>0</v>
      </c>
      <c r="R968" s="56"/>
      <c r="T968" s="59" t="s">
        <v>15</v>
      </c>
      <c r="U968" s="1" t="n">
        <f aca="false">$S968-$R968</f>
        <v>0</v>
      </c>
      <c r="V968" s="1" t="n">
        <f aca="false">IF($T968="±",$Q968*2,$Q968)</f>
        <v>0</v>
      </c>
      <c r="W968" s="60" t="str">
        <f aca="false">IFERROR($U968/ABS($V968),"N/A")</f>
        <v>N/A</v>
      </c>
      <c r="X968" s="61" t="str">
        <f aca="false">IF(OR($W968="N/A",$R968="",$S968=""),"N/A",IF($W968&gt;=4,"Not Significant",IF($W968&gt;=2,"Semi-Significant","Significant")))</f>
        <v>N/A</v>
      </c>
      <c r="Z968" s="1" t="str">
        <f aca="false">IF($D968="Z540.1 w/data",0,"")</f>
        <v/>
      </c>
      <c r="AA968" s="1" t="e">
        <f aca="false">$Y968+$Q968+$Z968</f>
        <v>#VALUE!</v>
      </c>
      <c r="AB968" s="1" t="n">
        <f aca="false">$N968+$Q968</f>
        <v>0</v>
      </c>
      <c r="AC968" s="1" t="str">
        <f aca="false">IF($Y968="","",IF(AND($AA968&gt;=$R968,$AA968&lt;=$S968),"Pass","Fail"))</f>
        <v/>
      </c>
      <c r="AD968" s="1" t="str">
        <f aca="false">IF($Y968="","",IF($AA968&gt;$R968,"Pass","Fail"))</f>
        <v/>
      </c>
      <c r="AE968" s="1" t="str">
        <f aca="false">IF($Y968="","",IF($AA968&gt;=$R968,"Pass","Fail"))</f>
        <v/>
      </c>
      <c r="AF968" s="1" t="str">
        <f aca="false">IF($Y968="","",IF($AA968&lt;=$S968,"Pass","Fail"))</f>
        <v/>
      </c>
      <c r="AG968" s="1" t="str">
        <f aca="false">IF($Y968="","",IF($AA968&lt;$S968,"Pass","Fail"))</f>
        <v/>
      </c>
      <c r="AH968" s="23" t="str">
        <f aca="true">INDIRECT(CHOOSE(MATCH($T968,{"±","&gt;","≥","≤","&lt;"},0), "AC", "AD", "AE", "AF", "AG") &amp; ROW())</f>
        <v/>
      </c>
      <c r="AI968" s="56" t="str">
        <f aca="false">IF($X968="Not Significant","No Further Action Required",
IF($AH968="","",
IF(AND($AH968="Pass",$L968="0 - Passed "),"Analysis performed; no further action required.",
IF(AND($AH968="Fail",$L968="1 - Failed "),"Analysis performed; no further action required.",
IF(AND($AH968="Pass",$L968="2 - Limited In Use "),"Analysis performed; no further action required.",
IF(AND($AH968="Fail",$L968="3 - Adjusted "),"Analysis performed; no further action required.",
"Unit fails analysis; TSM determination required."))))))</f>
        <v/>
      </c>
      <c r="AJ968" s="58"/>
    </row>
    <row r="969" customFormat="false" ht="15" hidden="false" customHeight="false" outlineLevel="0" collapsed="false">
      <c r="A969" s="56"/>
      <c r="E969" s="57" t="str">
        <f aca="false">IF(AND($F969="",$G969=""),"",IF($G969="",$F969,HYPERLINK($G969,$F969)))</f>
        <v/>
      </c>
      <c r="H969" s="1" t="str">
        <f aca="false">IF($I969="","None Attached",IF(LEFT($I969,5)="https",HYPERLINK($I969,"Datasheet"),HYPERLINK(_xlfn.CONCAT("https://",$I969),"Datasheet")))</f>
        <v>None Attached</v>
      </c>
      <c r="M969" s="56"/>
      <c r="P969" s="58"/>
      <c r="Q969" s="1" t="n">
        <f aca="false">$M969-$N969</f>
        <v>0</v>
      </c>
      <c r="R969" s="56"/>
      <c r="T969" s="59" t="s">
        <v>15</v>
      </c>
      <c r="U969" s="1" t="n">
        <f aca="false">$S969-$R969</f>
        <v>0</v>
      </c>
      <c r="V969" s="1" t="n">
        <f aca="false">IF($T969="±",$Q969*2,$Q969)</f>
        <v>0</v>
      </c>
      <c r="W969" s="60" t="str">
        <f aca="false">IFERROR($U969/ABS($V969),"N/A")</f>
        <v>N/A</v>
      </c>
      <c r="X969" s="61" t="str">
        <f aca="false">IF(OR($W969="N/A",$R969="",$S969=""),"N/A",IF($W969&gt;=4,"Not Significant",IF($W969&gt;=2,"Semi-Significant","Significant")))</f>
        <v>N/A</v>
      </c>
      <c r="Z969" s="1" t="str">
        <f aca="false">IF($D969="Z540.1 w/data",0,"")</f>
        <v/>
      </c>
      <c r="AA969" s="1" t="e">
        <f aca="false">$Y969+$Q969+$Z969</f>
        <v>#VALUE!</v>
      </c>
      <c r="AB969" s="1" t="n">
        <f aca="false">$N969+$Q969</f>
        <v>0</v>
      </c>
      <c r="AC969" s="1" t="str">
        <f aca="false">IF($Y969="","",IF(AND($AA969&gt;=$R969,$AA969&lt;=$S969),"Pass","Fail"))</f>
        <v/>
      </c>
      <c r="AD969" s="1" t="str">
        <f aca="false">IF($Y969="","",IF($AA969&gt;$R969,"Pass","Fail"))</f>
        <v/>
      </c>
      <c r="AE969" s="1" t="str">
        <f aca="false">IF($Y969="","",IF($AA969&gt;=$R969,"Pass","Fail"))</f>
        <v/>
      </c>
      <c r="AF969" s="1" t="str">
        <f aca="false">IF($Y969="","",IF($AA969&lt;=$S969,"Pass","Fail"))</f>
        <v/>
      </c>
      <c r="AG969" s="1" t="str">
        <f aca="false">IF($Y969="","",IF($AA969&lt;$S969,"Pass","Fail"))</f>
        <v/>
      </c>
      <c r="AH969" s="23" t="str">
        <f aca="true">INDIRECT(CHOOSE(MATCH($T969,{"±","&gt;","≥","≤","&lt;"},0), "AC", "AD", "AE", "AF", "AG") &amp; ROW())</f>
        <v/>
      </c>
      <c r="AI969" s="56" t="str">
        <f aca="false">IF($X969="Not Significant","No Further Action Required",
IF($AH969="","",
IF(AND($AH969="Pass",$L969="0 - Passed "),"Analysis performed; no further action required.",
IF(AND($AH969="Fail",$L969="1 - Failed "),"Analysis performed; no further action required.",
IF(AND($AH969="Pass",$L969="2 - Limited In Use "),"Analysis performed; no further action required.",
IF(AND($AH969="Fail",$L969="3 - Adjusted "),"Analysis performed; no further action required.",
"Unit fails analysis; TSM determination required."))))))</f>
        <v/>
      </c>
      <c r="AJ969" s="58"/>
    </row>
    <row r="970" customFormat="false" ht="15" hidden="false" customHeight="false" outlineLevel="0" collapsed="false">
      <c r="A970" s="56"/>
      <c r="E970" s="57" t="str">
        <f aca="false">IF(AND($F970="",$G970=""),"",IF($G970="",$F970,HYPERLINK($G970,$F970)))</f>
        <v/>
      </c>
      <c r="H970" s="1" t="str">
        <f aca="false">IF($I970="","None Attached",IF(LEFT($I970,5)="https",HYPERLINK($I970,"Datasheet"),HYPERLINK(_xlfn.CONCAT("https://",$I970),"Datasheet")))</f>
        <v>None Attached</v>
      </c>
      <c r="M970" s="56"/>
      <c r="P970" s="58"/>
      <c r="Q970" s="1" t="n">
        <f aca="false">$M970-$N970</f>
        <v>0</v>
      </c>
      <c r="R970" s="56"/>
      <c r="T970" s="59" t="s">
        <v>15</v>
      </c>
      <c r="U970" s="1" t="n">
        <f aca="false">$S970-$R970</f>
        <v>0</v>
      </c>
      <c r="V970" s="1" t="n">
        <f aca="false">IF($T970="±",$Q970*2,$Q970)</f>
        <v>0</v>
      </c>
      <c r="W970" s="60" t="str">
        <f aca="false">IFERROR($U970/ABS($V970),"N/A")</f>
        <v>N/A</v>
      </c>
      <c r="X970" s="61" t="str">
        <f aca="false">IF(OR($W970="N/A",$R970="",$S970=""),"N/A",IF($W970&gt;=4,"Not Significant",IF($W970&gt;=2,"Semi-Significant","Significant")))</f>
        <v>N/A</v>
      </c>
      <c r="Z970" s="1" t="str">
        <f aca="false">IF($D970="Z540.1 w/data",0,"")</f>
        <v/>
      </c>
      <c r="AA970" s="1" t="e">
        <f aca="false">$Y970+$Q970+$Z970</f>
        <v>#VALUE!</v>
      </c>
      <c r="AB970" s="1" t="n">
        <f aca="false">$N970+$Q970</f>
        <v>0</v>
      </c>
      <c r="AC970" s="1" t="str">
        <f aca="false">IF($Y970="","",IF(AND($AA970&gt;=$R970,$AA970&lt;=$S970),"Pass","Fail"))</f>
        <v/>
      </c>
      <c r="AD970" s="1" t="str">
        <f aca="false">IF($Y970="","",IF($AA970&gt;$R970,"Pass","Fail"))</f>
        <v/>
      </c>
      <c r="AE970" s="1" t="str">
        <f aca="false">IF($Y970="","",IF($AA970&gt;=$R970,"Pass","Fail"))</f>
        <v/>
      </c>
      <c r="AF970" s="1" t="str">
        <f aca="false">IF($Y970="","",IF($AA970&lt;=$S970,"Pass","Fail"))</f>
        <v/>
      </c>
      <c r="AG970" s="1" t="str">
        <f aca="false">IF($Y970="","",IF($AA970&lt;$S970,"Pass","Fail"))</f>
        <v/>
      </c>
      <c r="AH970" s="23" t="str">
        <f aca="true">INDIRECT(CHOOSE(MATCH($T970,{"±","&gt;","≥","≤","&lt;"},0), "AC", "AD", "AE", "AF", "AG") &amp; ROW())</f>
        <v/>
      </c>
      <c r="AI970" s="56" t="str">
        <f aca="false">IF($X970="Not Significant","No Further Action Required",
IF($AH970="","",
IF(AND($AH970="Pass",$L970="0 - Passed "),"Analysis performed; no further action required.",
IF(AND($AH970="Fail",$L970="1 - Failed "),"Analysis performed; no further action required.",
IF(AND($AH970="Pass",$L970="2 - Limited In Use "),"Analysis performed; no further action required.",
IF(AND($AH970="Fail",$L970="3 - Adjusted "),"Analysis performed; no further action required.",
"Unit fails analysis; TSM determination required."))))))</f>
        <v/>
      </c>
      <c r="AJ970" s="58"/>
    </row>
    <row r="971" customFormat="false" ht="15" hidden="false" customHeight="false" outlineLevel="0" collapsed="false">
      <c r="A971" s="56"/>
      <c r="E971" s="57" t="str">
        <f aca="false">IF(AND($F971="",$G971=""),"",IF($G971="",$F971,HYPERLINK($G971,$F971)))</f>
        <v/>
      </c>
      <c r="H971" s="1" t="str">
        <f aca="false">IF($I971="","None Attached",IF(LEFT($I971,5)="https",HYPERLINK($I971,"Datasheet"),HYPERLINK(_xlfn.CONCAT("https://",$I971),"Datasheet")))</f>
        <v>None Attached</v>
      </c>
      <c r="M971" s="56"/>
      <c r="P971" s="58"/>
      <c r="Q971" s="1" t="n">
        <f aca="false">$M971-$N971</f>
        <v>0</v>
      </c>
      <c r="R971" s="56"/>
      <c r="T971" s="59" t="s">
        <v>15</v>
      </c>
      <c r="U971" s="1" t="n">
        <f aca="false">$S971-$R971</f>
        <v>0</v>
      </c>
      <c r="V971" s="1" t="n">
        <f aca="false">IF($T971="±",$Q971*2,$Q971)</f>
        <v>0</v>
      </c>
      <c r="W971" s="60" t="str">
        <f aca="false">IFERROR($U971/ABS($V971),"N/A")</f>
        <v>N/A</v>
      </c>
      <c r="X971" s="61" t="str">
        <f aca="false">IF(OR($W971="N/A",$R971="",$S971=""),"N/A",IF($W971&gt;=4,"Not Significant",IF($W971&gt;=2,"Semi-Significant","Significant")))</f>
        <v>N/A</v>
      </c>
      <c r="Z971" s="1" t="str">
        <f aca="false">IF($D971="Z540.1 w/data",0,"")</f>
        <v/>
      </c>
      <c r="AA971" s="1" t="e">
        <f aca="false">$Y971+$Q971+$Z971</f>
        <v>#VALUE!</v>
      </c>
      <c r="AB971" s="1" t="n">
        <f aca="false">$N971+$Q971</f>
        <v>0</v>
      </c>
      <c r="AC971" s="1" t="str">
        <f aca="false">IF($Y971="","",IF(AND($AA971&gt;=$R971,$AA971&lt;=$S971),"Pass","Fail"))</f>
        <v/>
      </c>
      <c r="AD971" s="1" t="str">
        <f aca="false">IF($Y971="","",IF($AA971&gt;$R971,"Pass","Fail"))</f>
        <v/>
      </c>
      <c r="AE971" s="1" t="str">
        <f aca="false">IF($Y971="","",IF($AA971&gt;=$R971,"Pass","Fail"))</f>
        <v/>
      </c>
      <c r="AF971" s="1" t="str">
        <f aca="false">IF($Y971="","",IF($AA971&lt;=$S971,"Pass","Fail"))</f>
        <v/>
      </c>
      <c r="AG971" s="1" t="str">
        <f aca="false">IF($Y971="","",IF($AA971&lt;$S971,"Pass","Fail"))</f>
        <v/>
      </c>
      <c r="AH971" s="23" t="str">
        <f aca="true">INDIRECT(CHOOSE(MATCH($T971,{"±","&gt;","≥","≤","&lt;"},0), "AC", "AD", "AE", "AF", "AG") &amp; ROW())</f>
        <v/>
      </c>
      <c r="AI971" s="56" t="str">
        <f aca="false">IF($X971="Not Significant","No Further Action Required",
IF($AH971="","",
IF(AND($AH971="Pass",$L971="0 - Passed "),"Analysis performed; no further action required.",
IF(AND($AH971="Fail",$L971="1 - Failed "),"Analysis performed; no further action required.",
IF(AND($AH971="Pass",$L971="2 - Limited In Use "),"Analysis performed; no further action required.",
IF(AND($AH971="Fail",$L971="3 - Adjusted "),"Analysis performed; no further action required.",
"Unit fails analysis; TSM determination required."))))))</f>
        <v/>
      </c>
      <c r="AJ971" s="58"/>
    </row>
    <row r="972" customFormat="false" ht="15" hidden="false" customHeight="false" outlineLevel="0" collapsed="false">
      <c r="A972" s="56"/>
      <c r="E972" s="57" t="str">
        <f aca="false">IF(AND($F972="",$G972=""),"",IF($G972="",$F972,HYPERLINK($G972,$F972)))</f>
        <v/>
      </c>
      <c r="H972" s="1" t="str">
        <f aca="false">IF($I972="","None Attached",IF(LEFT($I972,5)="https",HYPERLINK($I972,"Datasheet"),HYPERLINK(_xlfn.CONCAT("https://",$I972),"Datasheet")))</f>
        <v>None Attached</v>
      </c>
      <c r="M972" s="56"/>
      <c r="P972" s="58"/>
      <c r="Q972" s="1" t="n">
        <f aca="false">$M972-$N972</f>
        <v>0</v>
      </c>
      <c r="R972" s="56"/>
      <c r="T972" s="59" t="s">
        <v>15</v>
      </c>
      <c r="U972" s="1" t="n">
        <f aca="false">$S972-$R972</f>
        <v>0</v>
      </c>
      <c r="V972" s="1" t="n">
        <f aca="false">IF($T972="±",$Q972*2,$Q972)</f>
        <v>0</v>
      </c>
      <c r="W972" s="60" t="str">
        <f aca="false">IFERROR($U972/ABS($V972),"N/A")</f>
        <v>N/A</v>
      </c>
      <c r="X972" s="61" t="str">
        <f aca="false">IF(OR($W972="N/A",$R972="",$S972=""),"N/A",IF($W972&gt;=4,"Not Significant",IF($W972&gt;=2,"Semi-Significant","Significant")))</f>
        <v>N/A</v>
      </c>
      <c r="Z972" s="1" t="str">
        <f aca="false">IF($D972="Z540.1 w/data",0,"")</f>
        <v/>
      </c>
      <c r="AA972" s="1" t="e">
        <f aca="false">$Y972+$Q972+$Z972</f>
        <v>#VALUE!</v>
      </c>
      <c r="AB972" s="1" t="n">
        <f aca="false">$N972+$Q972</f>
        <v>0</v>
      </c>
      <c r="AC972" s="1" t="str">
        <f aca="false">IF($Y972="","",IF(AND($AA972&gt;=$R972,$AA972&lt;=$S972),"Pass","Fail"))</f>
        <v/>
      </c>
      <c r="AD972" s="1" t="str">
        <f aca="false">IF($Y972="","",IF($AA972&gt;$R972,"Pass","Fail"))</f>
        <v/>
      </c>
      <c r="AE972" s="1" t="str">
        <f aca="false">IF($Y972="","",IF($AA972&gt;=$R972,"Pass","Fail"))</f>
        <v/>
      </c>
      <c r="AF972" s="1" t="str">
        <f aca="false">IF($Y972="","",IF($AA972&lt;=$S972,"Pass","Fail"))</f>
        <v/>
      </c>
      <c r="AG972" s="1" t="str">
        <f aca="false">IF($Y972="","",IF($AA972&lt;$S972,"Pass","Fail"))</f>
        <v/>
      </c>
      <c r="AH972" s="23" t="str">
        <f aca="true">INDIRECT(CHOOSE(MATCH($T972,{"±","&gt;","≥","≤","&lt;"},0), "AC", "AD", "AE", "AF", "AG") &amp; ROW())</f>
        <v/>
      </c>
      <c r="AI972" s="56" t="str">
        <f aca="false">IF($X972="Not Significant","No Further Action Required",
IF($AH972="","",
IF(AND($AH972="Pass",$L972="0 - Passed "),"Analysis performed; no further action required.",
IF(AND($AH972="Fail",$L972="1 - Failed "),"Analysis performed; no further action required.",
IF(AND($AH972="Pass",$L972="2 - Limited In Use "),"Analysis performed; no further action required.",
IF(AND($AH972="Fail",$L972="3 - Adjusted "),"Analysis performed; no further action required.",
"Unit fails analysis; TSM determination required."))))))</f>
        <v/>
      </c>
      <c r="AJ972" s="58"/>
    </row>
    <row r="973" customFormat="false" ht="15" hidden="false" customHeight="false" outlineLevel="0" collapsed="false">
      <c r="A973" s="56"/>
      <c r="E973" s="57" t="str">
        <f aca="false">IF(AND($F973="",$G973=""),"",IF($G973="",$F973,HYPERLINK($G973,$F973)))</f>
        <v/>
      </c>
      <c r="H973" s="1" t="str">
        <f aca="false">IF($I973="","None Attached",IF(LEFT($I973,5)="https",HYPERLINK($I973,"Datasheet"),HYPERLINK(_xlfn.CONCAT("https://",$I973),"Datasheet")))</f>
        <v>None Attached</v>
      </c>
      <c r="M973" s="56"/>
      <c r="P973" s="58"/>
      <c r="Q973" s="1" t="n">
        <f aca="false">$M973-$N973</f>
        <v>0</v>
      </c>
      <c r="R973" s="56"/>
      <c r="T973" s="59" t="s">
        <v>15</v>
      </c>
      <c r="U973" s="1" t="n">
        <f aca="false">$S973-$R973</f>
        <v>0</v>
      </c>
      <c r="V973" s="1" t="n">
        <f aca="false">IF($T973="±",$Q973*2,$Q973)</f>
        <v>0</v>
      </c>
      <c r="W973" s="60" t="str">
        <f aca="false">IFERROR($U973/ABS($V973),"N/A")</f>
        <v>N/A</v>
      </c>
      <c r="X973" s="61" t="str">
        <f aca="false">IF(OR($W973="N/A",$R973="",$S973=""),"N/A",IF($W973&gt;=4,"Not Significant",IF($W973&gt;=2,"Semi-Significant","Significant")))</f>
        <v>N/A</v>
      </c>
      <c r="Z973" s="1" t="str">
        <f aca="false">IF($D973="Z540.1 w/data",0,"")</f>
        <v/>
      </c>
      <c r="AA973" s="1" t="e">
        <f aca="false">$Y973+$Q973+$Z973</f>
        <v>#VALUE!</v>
      </c>
      <c r="AB973" s="1" t="n">
        <f aca="false">$N973+$Q973</f>
        <v>0</v>
      </c>
      <c r="AC973" s="1" t="str">
        <f aca="false">IF($Y973="","",IF(AND($AA973&gt;=$R973,$AA973&lt;=$S973),"Pass","Fail"))</f>
        <v/>
      </c>
      <c r="AD973" s="1" t="str">
        <f aca="false">IF($Y973="","",IF($AA973&gt;$R973,"Pass","Fail"))</f>
        <v/>
      </c>
      <c r="AE973" s="1" t="str">
        <f aca="false">IF($Y973="","",IF($AA973&gt;=$R973,"Pass","Fail"))</f>
        <v/>
      </c>
      <c r="AF973" s="1" t="str">
        <f aca="false">IF($Y973="","",IF($AA973&lt;=$S973,"Pass","Fail"))</f>
        <v/>
      </c>
      <c r="AG973" s="1" t="str">
        <f aca="false">IF($Y973="","",IF($AA973&lt;$S973,"Pass","Fail"))</f>
        <v/>
      </c>
      <c r="AH973" s="23" t="str">
        <f aca="true">INDIRECT(CHOOSE(MATCH($T973,{"±","&gt;","≥","≤","&lt;"},0), "AC", "AD", "AE", "AF", "AG") &amp; ROW())</f>
        <v/>
      </c>
      <c r="AI973" s="56" t="str">
        <f aca="false">IF($X973="Not Significant","No Further Action Required",
IF($AH973="","",
IF(AND($AH973="Pass",$L973="0 - Passed "),"Analysis performed; no further action required.",
IF(AND($AH973="Fail",$L973="1 - Failed "),"Analysis performed; no further action required.",
IF(AND($AH973="Pass",$L973="2 - Limited In Use "),"Analysis performed; no further action required.",
IF(AND($AH973="Fail",$L973="3 - Adjusted "),"Analysis performed; no further action required.",
"Unit fails analysis; TSM determination required."))))))</f>
        <v/>
      </c>
      <c r="AJ973" s="58"/>
    </row>
    <row r="974" customFormat="false" ht="15" hidden="false" customHeight="false" outlineLevel="0" collapsed="false">
      <c r="A974" s="56"/>
      <c r="E974" s="57" t="str">
        <f aca="false">IF(AND($F974="",$G974=""),"",IF($G974="",$F974,HYPERLINK($G974,$F974)))</f>
        <v/>
      </c>
      <c r="H974" s="1" t="str">
        <f aca="false">IF($I974="","None Attached",IF(LEFT($I974,5)="https",HYPERLINK($I974,"Datasheet"),HYPERLINK(_xlfn.CONCAT("https://",$I974),"Datasheet")))</f>
        <v>None Attached</v>
      </c>
      <c r="M974" s="56"/>
      <c r="P974" s="58"/>
      <c r="Q974" s="1" t="n">
        <f aca="false">$M974-$N974</f>
        <v>0</v>
      </c>
      <c r="R974" s="56"/>
      <c r="T974" s="59" t="s">
        <v>15</v>
      </c>
      <c r="U974" s="1" t="n">
        <f aca="false">$S974-$R974</f>
        <v>0</v>
      </c>
      <c r="V974" s="1" t="n">
        <f aca="false">IF($T974="±",$Q974*2,$Q974)</f>
        <v>0</v>
      </c>
      <c r="W974" s="60" t="str">
        <f aca="false">IFERROR($U974/ABS($V974),"N/A")</f>
        <v>N/A</v>
      </c>
      <c r="X974" s="61" t="str">
        <f aca="false">IF(OR($W974="N/A",$R974="",$S974=""),"N/A",IF($W974&gt;=4,"Not Significant",IF($W974&gt;=2,"Semi-Significant","Significant")))</f>
        <v>N/A</v>
      </c>
      <c r="Z974" s="1" t="str">
        <f aca="false">IF($D974="Z540.1 w/data",0,"")</f>
        <v/>
      </c>
      <c r="AA974" s="1" t="e">
        <f aca="false">$Y974+$Q974+$Z974</f>
        <v>#VALUE!</v>
      </c>
      <c r="AB974" s="1" t="n">
        <f aca="false">$N974+$Q974</f>
        <v>0</v>
      </c>
      <c r="AC974" s="1" t="str">
        <f aca="false">IF($Y974="","",IF(AND($AA974&gt;=$R974,$AA974&lt;=$S974),"Pass","Fail"))</f>
        <v/>
      </c>
      <c r="AD974" s="1" t="str">
        <f aca="false">IF($Y974="","",IF($AA974&gt;$R974,"Pass","Fail"))</f>
        <v/>
      </c>
      <c r="AE974" s="1" t="str">
        <f aca="false">IF($Y974="","",IF($AA974&gt;=$R974,"Pass","Fail"))</f>
        <v/>
      </c>
      <c r="AF974" s="1" t="str">
        <f aca="false">IF($Y974="","",IF($AA974&lt;=$S974,"Pass","Fail"))</f>
        <v/>
      </c>
      <c r="AG974" s="1" t="str">
        <f aca="false">IF($Y974="","",IF($AA974&lt;$S974,"Pass","Fail"))</f>
        <v/>
      </c>
      <c r="AH974" s="23" t="str">
        <f aca="true">INDIRECT(CHOOSE(MATCH($T974,{"±","&gt;","≥","≤","&lt;"},0), "AC", "AD", "AE", "AF", "AG") &amp; ROW())</f>
        <v/>
      </c>
      <c r="AI974" s="56" t="str">
        <f aca="false">IF($X974="Not Significant","No Further Action Required",
IF($AH974="","",
IF(AND($AH974="Pass",$L974="0 - Passed "),"Analysis performed; no further action required.",
IF(AND($AH974="Fail",$L974="1 - Failed "),"Analysis performed; no further action required.",
IF(AND($AH974="Pass",$L974="2 - Limited In Use "),"Analysis performed; no further action required.",
IF(AND($AH974="Fail",$L974="3 - Adjusted "),"Analysis performed; no further action required.",
"Unit fails analysis; TSM determination required."))))))</f>
        <v/>
      </c>
      <c r="AJ974" s="58"/>
    </row>
    <row r="975" customFormat="false" ht="15" hidden="false" customHeight="false" outlineLevel="0" collapsed="false">
      <c r="A975" s="56"/>
      <c r="E975" s="57" t="str">
        <f aca="false">IF(AND($F975="",$G975=""),"",IF($G975="",$F975,HYPERLINK($G975,$F975)))</f>
        <v/>
      </c>
      <c r="H975" s="1" t="str">
        <f aca="false">IF($I975="","None Attached",IF(LEFT($I975,5)="https",HYPERLINK($I975,"Datasheet"),HYPERLINK(_xlfn.CONCAT("https://",$I975),"Datasheet")))</f>
        <v>None Attached</v>
      </c>
      <c r="M975" s="56"/>
      <c r="P975" s="58"/>
      <c r="Q975" s="1" t="n">
        <f aca="false">$M975-$N975</f>
        <v>0</v>
      </c>
      <c r="R975" s="56"/>
      <c r="T975" s="59" t="s">
        <v>15</v>
      </c>
      <c r="U975" s="1" t="n">
        <f aca="false">$S975-$R975</f>
        <v>0</v>
      </c>
      <c r="V975" s="1" t="n">
        <f aca="false">IF($T975="±",$Q975*2,$Q975)</f>
        <v>0</v>
      </c>
      <c r="W975" s="60" t="str">
        <f aca="false">IFERROR($U975/ABS($V975),"N/A")</f>
        <v>N/A</v>
      </c>
      <c r="X975" s="61" t="str">
        <f aca="false">IF(OR($W975="N/A",$R975="",$S975=""),"N/A",IF($W975&gt;=4,"Not Significant",IF($W975&gt;=2,"Semi-Significant","Significant")))</f>
        <v>N/A</v>
      </c>
      <c r="Z975" s="1" t="str">
        <f aca="false">IF($D975="Z540.1 w/data",0,"")</f>
        <v/>
      </c>
      <c r="AA975" s="1" t="e">
        <f aca="false">$Y975+$Q975+$Z975</f>
        <v>#VALUE!</v>
      </c>
      <c r="AB975" s="1" t="n">
        <f aca="false">$N975+$Q975</f>
        <v>0</v>
      </c>
      <c r="AC975" s="1" t="str">
        <f aca="false">IF($Y975="","",IF(AND($AA975&gt;=$R975,$AA975&lt;=$S975),"Pass","Fail"))</f>
        <v/>
      </c>
      <c r="AD975" s="1" t="str">
        <f aca="false">IF($Y975="","",IF($AA975&gt;$R975,"Pass","Fail"))</f>
        <v/>
      </c>
      <c r="AE975" s="1" t="str">
        <f aca="false">IF($Y975="","",IF($AA975&gt;=$R975,"Pass","Fail"))</f>
        <v/>
      </c>
      <c r="AF975" s="1" t="str">
        <f aca="false">IF($Y975="","",IF($AA975&lt;=$S975,"Pass","Fail"))</f>
        <v/>
      </c>
      <c r="AG975" s="1" t="str">
        <f aca="false">IF($Y975="","",IF($AA975&lt;$S975,"Pass","Fail"))</f>
        <v/>
      </c>
      <c r="AH975" s="23" t="str">
        <f aca="true">INDIRECT(CHOOSE(MATCH($T975,{"±","&gt;","≥","≤","&lt;"},0), "AC", "AD", "AE", "AF", "AG") &amp; ROW())</f>
        <v/>
      </c>
      <c r="AI975" s="56" t="str">
        <f aca="false">IF($X975="Not Significant","No Further Action Required",
IF($AH975="","",
IF(AND($AH975="Pass",$L975="0 - Passed "),"Analysis performed; no further action required.",
IF(AND($AH975="Fail",$L975="1 - Failed "),"Analysis performed; no further action required.",
IF(AND($AH975="Pass",$L975="2 - Limited In Use "),"Analysis performed; no further action required.",
IF(AND($AH975="Fail",$L975="3 - Adjusted "),"Analysis performed; no further action required.",
"Unit fails analysis; TSM determination required."))))))</f>
        <v/>
      </c>
      <c r="AJ975" s="58"/>
    </row>
    <row r="976" customFormat="false" ht="15" hidden="false" customHeight="false" outlineLevel="0" collapsed="false">
      <c r="A976" s="56"/>
      <c r="E976" s="57" t="str">
        <f aca="false">IF(AND($F976="",$G976=""),"",IF($G976="",$F976,HYPERLINK($G976,$F976)))</f>
        <v/>
      </c>
      <c r="H976" s="1" t="str">
        <f aca="false">IF($I976="","None Attached",IF(LEFT($I976,5)="https",HYPERLINK($I976,"Datasheet"),HYPERLINK(_xlfn.CONCAT("https://",$I976),"Datasheet")))</f>
        <v>None Attached</v>
      </c>
      <c r="M976" s="56"/>
      <c r="P976" s="58"/>
      <c r="Q976" s="1" t="n">
        <f aca="false">$M976-$N976</f>
        <v>0</v>
      </c>
      <c r="R976" s="56"/>
      <c r="T976" s="59" t="s">
        <v>15</v>
      </c>
      <c r="U976" s="1" t="n">
        <f aca="false">$S976-$R976</f>
        <v>0</v>
      </c>
      <c r="V976" s="1" t="n">
        <f aca="false">IF($T976="±",$Q976*2,$Q976)</f>
        <v>0</v>
      </c>
      <c r="W976" s="60" t="str">
        <f aca="false">IFERROR($U976/ABS($V976),"N/A")</f>
        <v>N/A</v>
      </c>
      <c r="X976" s="61" t="str">
        <f aca="false">IF(OR($W976="N/A",$R976="",$S976=""),"N/A",IF($W976&gt;=4,"Not Significant",IF($W976&gt;=2,"Semi-Significant","Significant")))</f>
        <v>N/A</v>
      </c>
      <c r="Z976" s="1" t="str">
        <f aca="false">IF($D976="Z540.1 w/data",0,"")</f>
        <v/>
      </c>
      <c r="AA976" s="1" t="e">
        <f aca="false">$Y976+$Q976+$Z976</f>
        <v>#VALUE!</v>
      </c>
      <c r="AB976" s="1" t="n">
        <f aca="false">$N976+$Q976</f>
        <v>0</v>
      </c>
      <c r="AC976" s="1" t="str">
        <f aca="false">IF($Y976="","",IF(AND($AA976&gt;=$R976,$AA976&lt;=$S976),"Pass","Fail"))</f>
        <v/>
      </c>
      <c r="AD976" s="1" t="str">
        <f aca="false">IF($Y976="","",IF($AA976&gt;$R976,"Pass","Fail"))</f>
        <v/>
      </c>
      <c r="AE976" s="1" t="str">
        <f aca="false">IF($Y976="","",IF($AA976&gt;=$R976,"Pass","Fail"))</f>
        <v/>
      </c>
      <c r="AF976" s="1" t="str">
        <f aca="false">IF($Y976="","",IF($AA976&lt;=$S976,"Pass","Fail"))</f>
        <v/>
      </c>
      <c r="AG976" s="1" t="str">
        <f aca="false">IF($Y976="","",IF($AA976&lt;$S976,"Pass","Fail"))</f>
        <v/>
      </c>
      <c r="AH976" s="23" t="str">
        <f aca="true">INDIRECT(CHOOSE(MATCH($T976,{"±","&gt;","≥","≤","&lt;"},0), "AC", "AD", "AE", "AF", "AG") &amp; ROW())</f>
        <v/>
      </c>
      <c r="AI976" s="56" t="str">
        <f aca="false">IF($X976="Not Significant","No Further Action Required",
IF($AH976="","",
IF(AND($AH976="Pass",$L976="0 - Passed "),"Analysis performed; no further action required.",
IF(AND($AH976="Fail",$L976="1 - Failed "),"Analysis performed; no further action required.",
IF(AND($AH976="Pass",$L976="2 - Limited In Use "),"Analysis performed; no further action required.",
IF(AND($AH976="Fail",$L976="3 - Adjusted "),"Analysis performed; no further action required.",
"Unit fails analysis; TSM determination required."))))))</f>
        <v/>
      </c>
      <c r="AJ976" s="58"/>
    </row>
    <row r="977" customFormat="false" ht="15" hidden="false" customHeight="false" outlineLevel="0" collapsed="false">
      <c r="A977" s="56"/>
      <c r="E977" s="57" t="str">
        <f aca="false">IF(AND($F977="",$G977=""),"",IF($G977="",$F977,HYPERLINK($G977,$F977)))</f>
        <v/>
      </c>
      <c r="H977" s="1" t="str">
        <f aca="false">IF($I977="","None Attached",IF(LEFT($I977,5)="https",HYPERLINK($I977,"Datasheet"),HYPERLINK(_xlfn.CONCAT("https://",$I977),"Datasheet")))</f>
        <v>None Attached</v>
      </c>
      <c r="M977" s="56"/>
      <c r="P977" s="58"/>
      <c r="Q977" s="1" t="n">
        <f aca="false">$M977-$N977</f>
        <v>0</v>
      </c>
      <c r="R977" s="56"/>
      <c r="T977" s="59" t="s">
        <v>15</v>
      </c>
      <c r="U977" s="1" t="n">
        <f aca="false">$S977-$R977</f>
        <v>0</v>
      </c>
      <c r="V977" s="1" t="n">
        <f aca="false">IF($T977="±",$Q977*2,$Q977)</f>
        <v>0</v>
      </c>
      <c r="W977" s="60" t="str">
        <f aca="false">IFERROR($U977/ABS($V977),"N/A")</f>
        <v>N/A</v>
      </c>
      <c r="X977" s="61" t="str">
        <f aca="false">IF(OR($W977="N/A",$R977="",$S977=""),"N/A",IF($W977&gt;=4,"Not Significant",IF($W977&gt;=2,"Semi-Significant","Significant")))</f>
        <v>N/A</v>
      </c>
      <c r="Z977" s="1" t="str">
        <f aca="false">IF($D977="Z540.1 w/data",0,"")</f>
        <v/>
      </c>
      <c r="AA977" s="1" t="e">
        <f aca="false">$Y977+$Q977+$Z977</f>
        <v>#VALUE!</v>
      </c>
      <c r="AB977" s="1" t="n">
        <f aca="false">$N977+$Q977</f>
        <v>0</v>
      </c>
      <c r="AC977" s="1" t="str">
        <f aca="false">IF($Y977="","",IF(AND($AA977&gt;=$R977,$AA977&lt;=$S977),"Pass","Fail"))</f>
        <v/>
      </c>
      <c r="AD977" s="1" t="str">
        <f aca="false">IF($Y977="","",IF($AA977&gt;$R977,"Pass","Fail"))</f>
        <v/>
      </c>
      <c r="AE977" s="1" t="str">
        <f aca="false">IF($Y977="","",IF($AA977&gt;=$R977,"Pass","Fail"))</f>
        <v/>
      </c>
      <c r="AF977" s="1" t="str">
        <f aca="false">IF($Y977="","",IF($AA977&lt;=$S977,"Pass","Fail"))</f>
        <v/>
      </c>
      <c r="AG977" s="1" t="str">
        <f aca="false">IF($Y977="","",IF($AA977&lt;$S977,"Pass","Fail"))</f>
        <v/>
      </c>
      <c r="AH977" s="23" t="str">
        <f aca="true">INDIRECT(CHOOSE(MATCH($T977,{"±","&gt;","≥","≤","&lt;"},0), "AC", "AD", "AE", "AF", "AG") &amp; ROW())</f>
        <v/>
      </c>
      <c r="AI977" s="56" t="str">
        <f aca="false">IF($X977="Not Significant","No Further Action Required",
IF($AH977="","",
IF(AND($AH977="Pass",$L977="0 - Passed "),"Analysis performed; no further action required.",
IF(AND($AH977="Fail",$L977="1 - Failed "),"Analysis performed; no further action required.",
IF(AND($AH977="Pass",$L977="2 - Limited In Use "),"Analysis performed; no further action required.",
IF(AND($AH977="Fail",$L977="3 - Adjusted "),"Analysis performed; no further action required.",
"Unit fails analysis; TSM determination required."))))))</f>
        <v/>
      </c>
      <c r="AJ977" s="58"/>
    </row>
    <row r="978" customFormat="false" ht="15" hidden="false" customHeight="false" outlineLevel="0" collapsed="false">
      <c r="A978" s="56"/>
      <c r="E978" s="57" t="str">
        <f aca="false">IF(AND($F978="",$G978=""),"",IF($G978="",$F978,HYPERLINK($G978,$F978)))</f>
        <v/>
      </c>
      <c r="H978" s="1" t="str">
        <f aca="false">IF($I978="","None Attached",IF(LEFT($I978,5)="https",HYPERLINK($I978,"Datasheet"),HYPERLINK(_xlfn.CONCAT("https://",$I978),"Datasheet")))</f>
        <v>None Attached</v>
      </c>
      <c r="M978" s="56"/>
      <c r="P978" s="58"/>
      <c r="Q978" s="1" t="n">
        <f aca="false">$M978-$N978</f>
        <v>0</v>
      </c>
      <c r="R978" s="56"/>
      <c r="T978" s="59" t="s">
        <v>15</v>
      </c>
      <c r="U978" s="1" t="n">
        <f aca="false">$S978-$R978</f>
        <v>0</v>
      </c>
      <c r="V978" s="1" t="n">
        <f aca="false">IF($T978="±",$Q978*2,$Q978)</f>
        <v>0</v>
      </c>
      <c r="W978" s="60" t="str">
        <f aca="false">IFERROR($U978/ABS($V978),"N/A")</f>
        <v>N/A</v>
      </c>
      <c r="X978" s="61" t="str">
        <f aca="false">IF(OR($W978="N/A",$R978="",$S978=""),"N/A",IF($W978&gt;=4,"Not Significant",IF($W978&gt;=2,"Semi-Significant","Significant")))</f>
        <v>N/A</v>
      </c>
      <c r="Z978" s="1" t="str">
        <f aca="false">IF($D978="Z540.1 w/data",0,"")</f>
        <v/>
      </c>
      <c r="AA978" s="1" t="e">
        <f aca="false">$Y978+$Q978+$Z978</f>
        <v>#VALUE!</v>
      </c>
      <c r="AB978" s="1" t="n">
        <f aca="false">$N978+$Q978</f>
        <v>0</v>
      </c>
      <c r="AC978" s="1" t="str">
        <f aca="false">IF($Y978="","",IF(AND($AA978&gt;=$R978,$AA978&lt;=$S978),"Pass","Fail"))</f>
        <v/>
      </c>
      <c r="AD978" s="1" t="str">
        <f aca="false">IF($Y978="","",IF($AA978&gt;$R978,"Pass","Fail"))</f>
        <v/>
      </c>
      <c r="AE978" s="1" t="str">
        <f aca="false">IF($Y978="","",IF($AA978&gt;=$R978,"Pass","Fail"))</f>
        <v/>
      </c>
      <c r="AF978" s="1" t="str">
        <f aca="false">IF($Y978="","",IF($AA978&lt;=$S978,"Pass","Fail"))</f>
        <v/>
      </c>
      <c r="AG978" s="1" t="str">
        <f aca="false">IF($Y978="","",IF($AA978&lt;$S978,"Pass","Fail"))</f>
        <v/>
      </c>
      <c r="AH978" s="23" t="str">
        <f aca="true">INDIRECT(CHOOSE(MATCH($T978,{"±","&gt;","≥","≤","&lt;"},0), "AC", "AD", "AE", "AF", "AG") &amp; ROW())</f>
        <v/>
      </c>
      <c r="AI978" s="56" t="str">
        <f aca="false">IF($X978="Not Significant","No Further Action Required",
IF($AH978="","",
IF(AND($AH978="Pass",$L978="0 - Passed "),"Analysis performed; no further action required.",
IF(AND($AH978="Fail",$L978="1 - Failed "),"Analysis performed; no further action required.",
IF(AND($AH978="Pass",$L978="2 - Limited In Use "),"Analysis performed; no further action required.",
IF(AND($AH978="Fail",$L978="3 - Adjusted "),"Analysis performed; no further action required.",
"Unit fails analysis; TSM determination required."))))))</f>
        <v/>
      </c>
      <c r="AJ978" s="58"/>
    </row>
    <row r="979" customFormat="false" ht="15" hidden="false" customHeight="false" outlineLevel="0" collapsed="false">
      <c r="A979" s="56"/>
      <c r="E979" s="57" t="str">
        <f aca="false">IF(AND($F979="",$G979=""),"",IF($G979="",$F979,HYPERLINK($G979,$F979)))</f>
        <v/>
      </c>
      <c r="H979" s="1" t="str">
        <f aca="false">IF($I979="","None Attached",IF(LEFT($I979,5)="https",HYPERLINK($I979,"Datasheet"),HYPERLINK(_xlfn.CONCAT("https://",$I979),"Datasheet")))</f>
        <v>None Attached</v>
      </c>
      <c r="M979" s="56"/>
      <c r="P979" s="58"/>
      <c r="Q979" s="1" t="n">
        <f aca="false">$M979-$N979</f>
        <v>0</v>
      </c>
      <c r="R979" s="56"/>
      <c r="T979" s="59" t="s">
        <v>15</v>
      </c>
      <c r="U979" s="1" t="n">
        <f aca="false">$S979-$R979</f>
        <v>0</v>
      </c>
      <c r="V979" s="1" t="n">
        <f aca="false">IF($T979="±",$Q979*2,$Q979)</f>
        <v>0</v>
      </c>
      <c r="W979" s="60" t="str">
        <f aca="false">IFERROR($U979/ABS($V979),"N/A")</f>
        <v>N/A</v>
      </c>
      <c r="X979" s="61" t="str">
        <f aca="false">IF(OR($W979="N/A",$R979="",$S979=""),"N/A",IF($W979&gt;=4,"Not Significant",IF($W979&gt;=2,"Semi-Significant","Significant")))</f>
        <v>N/A</v>
      </c>
      <c r="Z979" s="1" t="str">
        <f aca="false">IF($D979="Z540.1 w/data",0,"")</f>
        <v/>
      </c>
      <c r="AA979" s="1" t="e">
        <f aca="false">$Y979+$Q979+$Z979</f>
        <v>#VALUE!</v>
      </c>
      <c r="AB979" s="1" t="n">
        <f aca="false">$N979+$Q979</f>
        <v>0</v>
      </c>
      <c r="AC979" s="1" t="str">
        <f aca="false">IF($Y979="","",IF(AND($AA979&gt;=$R979,$AA979&lt;=$S979),"Pass","Fail"))</f>
        <v/>
      </c>
      <c r="AD979" s="1" t="str">
        <f aca="false">IF($Y979="","",IF($AA979&gt;$R979,"Pass","Fail"))</f>
        <v/>
      </c>
      <c r="AE979" s="1" t="str">
        <f aca="false">IF($Y979="","",IF($AA979&gt;=$R979,"Pass","Fail"))</f>
        <v/>
      </c>
      <c r="AF979" s="1" t="str">
        <f aca="false">IF($Y979="","",IF($AA979&lt;=$S979,"Pass","Fail"))</f>
        <v/>
      </c>
      <c r="AG979" s="1" t="str">
        <f aca="false">IF($Y979="","",IF($AA979&lt;$S979,"Pass","Fail"))</f>
        <v/>
      </c>
      <c r="AH979" s="23" t="str">
        <f aca="true">INDIRECT(CHOOSE(MATCH($T979,{"±","&gt;","≥","≤","&lt;"},0), "AC", "AD", "AE", "AF", "AG") &amp; ROW())</f>
        <v/>
      </c>
      <c r="AI979" s="56" t="str">
        <f aca="false">IF($X979="Not Significant","No Further Action Required",
IF($AH979="","",
IF(AND($AH979="Pass",$L979="0 - Passed "),"Analysis performed; no further action required.",
IF(AND($AH979="Fail",$L979="1 - Failed "),"Analysis performed; no further action required.",
IF(AND($AH979="Pass",$L979="2 - Limited In Use "),"Analysis performed; no further action required.",
IF(AND($AH979="Fail",$L979="3 - Adjusted "),"Analysis performed; no further action required.",
"Unit fails analysis; TSM determination required."))))))</f>
        <v/>
      </c>
      <c r="AJ979" s="58"/>
    </row>
    <row r="980" customFormat="false" ht="15" hidden="false" customHeight="false" outlineLevel="0" collapsed="false">
      <c r="A980" s="56"/>
      <c r="E980" s="57" t="str">
        <f aca="false">IF(AND($F980="",$G980=""),"",IF($G980="",$F980,HYPERLINK($G980,$F980)))</f>
        <v/>
      </c>
      <c r="H980" s="1" t="str">
        <f aca="false">IF($I980="","None Attached",IF(LEFT($I980,5)="https",HYPERLINK($I980,"Datasheet"),HYPERLINK(_xlfn.CONCAT("https://",$I980),"Datasheet")))</f>
        <v>None Attached</v>
      </c>
      <c r="M980" s="56"/>
      <c r="P980" s="58"/>
      <c r="Q980" s="1" t="n">
        <f aca="false">$M980-$N980</f>
        <v>0</v>
      </c>
      <c r="R980" s="56"/>
      <c r="T980" s="59" t="s">
        <v>15</v>
      </c>
      <c r="U980" s="1" t="n">
        <f aca="false">$S980-$R980</f>
        <v>0</v>
      </c>
      <c r="V980" s="1" t="n">
        <f aca="false">IF($T980="±",$Q980*2,$Q980)</f>
        <v>0</v>
      </c>
      <c r="W980" s="60" t="str">
        <f aca="false">IFERROR($U980/ABS($V980),"N/A")</f>
        <v>N/A</v>
      </c>
      <c r="X980" s="61" t="str">
        <f aca="false">IF(OR($W980="N/A",$R980="",$S980=""),"N/A",IF($W980&gt;=4,"Not Significant",IF($W980&gt;=2,"Semi-Significant","Significant")))</f>
        <v>N/A</v>
      </c>
      <c r="Z980" s="1" t="str">
        <f aca="false">IF($D980="Z540.1 w/data",0,"")</f>
        <v/>
      </c>
      <c r="AA980" s="1" t="e">
        <f aca="false">$Y980+$Q980+$Z980</f>
        <v>#VALUE!</v>
      </c>
      <c r="AB980" s="1" t="n">
        <f aca="false">$N980+$Q980</f>
        <v>0</v>
      </c>
      <c r="AC980" s="1" t="str">
        <f aca="false">IF($Y980="","",IF(AND($AA980&gt;=$R980,$AA980&lt;=$S980),"Pass","Fail"))</f>
        <v/>
      </c>
      <c r="AD980" s="1" t="str">
        <f aca="false">IF($Y980="","",IF($AA980&gt;$R980,"Pass","Fail"))</f>
        <v/>
      </c>
      <c r="AE980" s="1" t="str">
        <f aca="false">IF($Y980="","",IF($AA980&gt;=$R980,"Pass","Fail"))</f>
        <v/>
      </c>
      <c r="AF980" s="1" t="str">
        <f aca="false">IF($Y980="","",IF($AA980&lt;=$S980,"Pass","Fail"))</f>
        <v/>
      </c>
      <c r="AG980" s="1" t="str">
        <f aca="false">IF($Y980="","",IF($AA980&lt;$S980,"Pass","Fail"))</f>
        <v/>
      </c>
      <c r="AH980" s="23" t="str">
        <f aca="true">INDIRECT(CHOOSE(MATCH($T980,{"±","&gt;","≥","≤","&lt;"},0), "AC", "AD", "AE", "AF", "AG") &amp; ROW())</f>
        <v/>
      </c>
      <c r="AI980" s="56" t="str">
        <f aca="false">IF($X980="Not Significant","No Further Action Required",
IF($AH980="","",
IF(AND($AH980="Pass",$L980="0 - Passed "),"Analysis performed; no further action required.",
IF(AND($AH980="Fail",$L980="1 - Failed "),"Analysis performed; no further action required.",
IF(AND($AH980="Pass",$L980="2 - Limited In Use "),"Analysis performed; no further action required.",
IF(AND($AH980="Fail",$L980="3 - Adjusted "),"Analysis performed; no further action required.",
"Unit fails analysis; TSM determination required."))))))</f>
        <v/>
      </c>
      <c r="AJ980" s="58"/>
    </row>
    <row r="981" customFormat="false" ht="15" hidden="false" customHeight="false" outlineLevel="0" collapsed="false">
      <c r="A981" s="56"/>
      <c r="E981" s="57" t="str">
        <f aca="false">IF(AND($F981="",$G981=""),"",IF($G981="",$F981,HYPERLINK($G981,$F981)))</f>
        <v/>
      </c>
      <c r="H981" s="1" t="str">
        <f aca="false">IF($I981="","None Attached",IF(LEFT($I981,5)="https",HYPERLINK($I981,"Datasheet"),HYPERLINK(_xlfn.CONCAT("https://",$I981),"Datasheet")))</f>
        <v>None Attached</v>
      </c>
      <c r="M981" s="56"/>
      <c r="P981" s="58"/>
      <c r="Q981" s="1" t="n">
        <f aca="false">$M981-$N981</f>
        <v>0</v>
      </c>
      <c r="R981" s="56"/>
      <c r="T981" s="59" t="s">
        <v>15</v>
      </c>
      <c r="U981" s="1" t="n">
        <f aca="false">$S981-$R981</f>
        <v>0</v>
      </c>
      <c r="V981" s="1" t="n">
        <f aca="false">IF($T981="±",$Q981*2,$Q981)</f>
        <v>0</v>
      </c>
      <c r="W981" s="60" t="str">
        <f aca="false">IFERROR($U981/ABS($V981),"N/A")</f>
        <v>N/A</v>
      </c>
      <c r="X981" s="61" t="str">
        <f aca="false">IF(OR($W981="N/A",$R981="",$S981=""),"N/A",IF($W981&gt;=4,"Not Significant",IF($W981&gt;=2,"Semi-Significant","Significant")))</f>
        <v>N/A</v>
      </c>
      <c r="Z981" s="1" t="str">
        <f aca="false">IF($D981="Z540.1 w/data",0,"")</f>
        <v/>
      </c>
      <c r="AA981" s="1" t="e">
        <f aca="false">$Y981+$Q981+$Z981</f>
        <v>#VALUE!</v>
      </c>
      <c r="AB981" s="1" t="n">
        <f aca="false">$N981+$Q981</f>
        <v>0</v>
      </c>
      <c r="AC981" s="1" t="str">
        <f aca="false">IF($Y981="","",IF(AND($AA981&gt;=$R981,$AA981&lt;=$S981),"Pass","Fail"))</f>
        <v/>
      </c>
      <c r="AD981" s="1" t="str">
        <f aca="false">IF($Y981="","",IF($AA981&gt;$R981,"Pass","Fail"))</f>
        <v/>
      </c>
      <c r="AE981" s="1" t="str">
        <f aca="false">IF($Y981="","",IF($AA981&gt;=$R981,"Pass","Fail"))</f>
        <v/>
      </c>
      <c r="AF981" s="1" t="str">
        <f aca="false">IF($Y981="","",IF($AA981&lt;=$S981,"Pass","Fail"))</f>
        <v/>
      </c>
      <c r="AG981" s="1" t="str">
        <f aca="false">IF($Y981="","",IF($AA981&lt;$S981,"Pass","Fail"))</f>
        <v/>
      </c>
      <c r="AH981" s="23" t="str">
        <f aca="true">INDIRECT(CHOOSE(MATCH($T981,{"±","&gt;","≥","≤","&lt;"},0), "AC", "AD", "AE", "AF", "AG") &amp; ROW())</f>
        <v/>
      </c>
      <c r="AI981" s="56" t="str">
        <f aca="false">IF($X981="Not Significant","No Further Action Required",
IF($AH981="","",
IF(AND($AH981="Pass",$L981="0 - Passed "),"Analysis performed; no further action required.",
IF(AND($AH981="Fail",$L981="1 - Failed "),"Analysis performed; no further action required.",
IF(AND($AH981="Pass",$L981="2 - Limited In Use "),"Analysis performed; no further action required.",
IF(AND($AH981="Fail",$L981="3 - Adjusted "),"Analysis performed; no further action required.",
"Unit fails analysis; TSM determination required."))))))</f>
        <v/>
      </c>
      <c r="AJ981" s="58"/>
    </row>
    <row r="982" customFormat="false" ht="15" hidden="false" customHeight="false" outlineLevel="0" collapsed="false">
      <c r="A982" s="56"/>
      <c r="E982" s="57" t="str">
        <f aca="false">IF(AND($F982="",$G982=""),"",IF($G982="",$F982,HYPERLINK($G982,$F982)))</f>
        <v/>
      </c>
      <c r="H982" s="1" t="str">
        <f aca="false">IF($I982="","None Attached",IF(LEFT($I982,5)="https",HYPERLINK($I982,"Datasheet"),HYPERLINK(_xlfn.CONCAT("https://",$I982),"Datasheet")))</f>
        <v>None Attached</v>
      </c>
      <c r="M982" s="56"/>
      <c r="P982" s="58"/>
      <c r="Q982" s="1" t="n">
        <f aca="false">$M982-$N982</f>
        <v>0</v>
      </c>
      <c r="R982" s="56"/>
      <c r="T982" s="59" t="s">
        <v>15</v>
      </c>
      <c r="U982" s="1" t="n">
        <f aca="false">$S982-$R982</f>
        <v>0</v>
      </c>
      <c r="V982" s="1" t="n">
        <f aca="false">IF($T982="±",$Q982*2,$Q982)</f>
        <v>0</v>
      </c>
      <c r="W982" s="60" t="str">
        <f aca="false">IFERROR($U982/ABS($V982),"N/A")</f>
        <v>N/A</v>
      </c>
      <c r="X982" s="61" t="str">
        <f aca="false">IF(OR($W982="N/A",$R982="",$S982=""),"N/A",IF($W982&gt;=4,"Not Significant",IF($W982&gt;=2,"Semi-Significant","Significant")))</f>
        <v>N/A</v>
      </c>
      <c r="Z982" s="1" t="str">
        <f aca="false">IF($D982="Z540.1 w/data",0,"")</f>
        <v/>
      </c>
      <c r="AA982" s="1" t="e">
        <f aca="false">$Y982+$Q982+$Z982</f>
        <v>#VALUE!</v>
      </c>
      <c r="AB982" s="1" t="n">
        <f aca="false">$N982+$Q982</f>
        <v>0</v>
      </c>
      <c r="AC982" s="1" t="str">
        <f aca="false">IF($Y982="","",IF(AND($AA982&gt;=$R982,$AA982&lt;=$S982),"Pass","Fail"))</f>
        <v/>
      </c>
      <c r="AD982" s="1" t="str">
        <f aca="false">IF($Y982="","",IF($AA982&gt;$R982,"Pass","Fail"))</f>
        <v/>
      </c>
      <c r="AE982" s="1" t="str">
        <f aca="false">IF($Y982="","",IF($AA982&gt;=$R982,"Pass","Fail"))</f>
        <v/>
      </c>
      <c r="AF982" s="1" t="str">
        <f aca="false">IF($Y982="","",IF($AA982&lt;=$S982,"Pass","Fail"))</f>
        <v/>
      </c>
      <c r="AG982" s="1" t="str">
        <f aca="false">IF($Y982="","",IF($AA982&lt;$S982,"Pass","Fail"))</f>
        <v/>
      </c>
      <c r="AH982" s="23" t="str">
        <f aca="true">INDIRECT(CHOOSE(MATCH($T982,{"±","&gt;","≥","≤","&lt;"},0), "AC", "AD", "AE", "AF", "AG") &amp; ROW())</f>
        <v/>
      </c>
      <c r="AI982" s="56" t="str">
        <f aca="false">IF($X982="Not Significant","No Further Action Required",
IF($AH982="","",
IF(AND($AH982="Pass",$L982="0 - Passed "),"Analysis performed; no further action required.",
IF(AND($AH982="Fail",$L982="1 - Failed "),"Analysis performed; no further action required.",
IF(AND($AH982="Pass",$L982="2 - Limited In Use "),"Analysis performed; no further action required.",
IF(AND($AH982="Fail",$L982="3 - Adjusted "),"Analysis performed; no further action required.",
"Unit fails analysis; TSM determination required."))))))</f>
        <v/>
      </c>
      <c r="AJ982" s="58"/>
    </row>
    <row r="983" customFormat="false" ht="15" hidden="false" customHeight="false" outlineLevel="0" collapsed="false">
      <c r="A983" s="56"/>
      <c r="E983" s="57" t="str">
        <f aca="false">IF(AND($F983="",$G983=""),"",IF($G983="",$F983,HYPERLINK($G983,$F983)))</f>
        <v/>
      </c>
      <c r="H983" s="1" t="str">
        <f aca="false">IF($I983="","None Attached",IF(LEFT($I983,5)="https",HYPERLINK($I983,"Datasheet"),HYPERLINK(_xlfn.CONCAT("https://",$I983),"Datasheet")))</f>
        <v>None Attached</v>
      </c>
      <c r="M983" s="56"/>
      <c r="P983" s="58"/>
      <c r="Q983" s="1" t="n">
        <f aca="false">$M983-$N983</f>
        <v>0</v>
      </c>
      <c r="R983" s="56"/>
      <c r="T983" s="59" t="s">
        <v>15</v>
      </c>
      <c r="U983" s="1" t="n">
        <f aca="false">$S983-$R983</f>
        <v>0</v>
      </c>
      <c r="V983" s="1" t="n">
        <f aca="false">IF($T983="±",$Q983*2,$Q983)</f>
        <v>0</v>
      </c>
      <c r="W983" s="60" t="str">
        <f aca="false">IFERROR($U983/ABS($V983),"N/A")</f>
        <v>N/A</v>
      </c>
      <c r="X983" s="61" t="str">
        <f aca="false">IF(OR($W983="N/A",$R983="",$S983=""),"N/A",IF($W983&gt;=4,"Not Significant",IF($W983&gt;=2,"Semi-Significant","Significant")))</f>
        <v>N/A</v>
      </c>
      <c r="Z983" s="1" t="str">
        <f aca="false">IF($D983="Z540.1 w/data",0,"")</f>
        <v/>
      </c>
      <c r="AA983" s="1" t="e">
        <f aca="false">$Y983+$Q983+$Z983</f>
        <v>#VALUE!</v>
      </c>
      <c r="AB983" s="1" t="n">
        <f aca="false">$N983+$Q983</f>
        <v>0</v>
      </c>
      <c r="AC983" s="1" t="str">
        <f aca="false">IF($Y983="","",IF(AND($AA983&gt;=$R983,$AA983&lt;=$S983),"Pass","Fail"))</f>
        <v/>
      </c>
      <c r="AD983" s="1" t="str">
        <f aca="false">IF($Y983="","",IF($AA983&gt;$R983,"Pass","Fail"))</f>
        <v/>
      </c>
      <c r="AE983" s="1" t="str">
        <f aca="false">IF($Y983="","",IF($AA983&gt;=$R983,"Pass","Fail"))</f>
        <v/>
      </c>
      <c r="AF983" s="1" t="str">
        <f aca="false">IF($Y983="","",IF($AA983&lt;=$S983,"Pass","Fail"))</f>
        <v/>
      </c>
      <c r="AG983" s="1" t="str">
        <f aca="false">IF($Y983="","",IF($AA983&lt;$S983,"Pass","Fail"))</f>
        <v/>
      </c>
      <c r="AH983" s="23" t="str">
        <f aca="true">INDIRECT(CHOOSE(MATCH($T983,{"±","&gt;","≥","≤","&lt;"},0), "AC", "AD", "AE", "AF", "AG") &amp; ROW())</f>
        <v/>
      </c>
      <c r="AI983" s="56" t="str">
        <f aca="false">IF($X983="Not Significant","No Further Action Required",
IF($AH983="","",
IF(AND($AH983="Pass",$L983="0 - Passed "),"Analysis performed; no further action required.",
IF(AND($AH983="Fail",$L983="1 - Failed "),"Analysis performed; no further action required.",
IF(AND($AH983="Pass",$L983="2 - Limited In Use "),"Analysis performed; no further action required.",
IF(AND($AH983="Fail",$L983="3 - Adjusted "),"Analysis performed; no further action required.",
"Unit fails analysis; TSM determination required."))))))</f>
        <v/>
      </c>
      <c r="AJ983" s="58"/>
    </row>
    <row r="984" customFormat="false" ht="15" hidden="false" customHeight="false" outlineLevel="0" collapsed="false">
      <c r="A984" s="56"/>
      <c r="E984" s="57" t="str">
        <f aca="false">IF(AND($F984="",$G984=""),"",IF($G984="",$F984,HYPERLINK($G984,$F984)))</f>
        <v/>
      </c>
      <c r="H984" s="1" t="str">
        <f aca="false">IF($I984="","None Attached",IF(LEFT($I984,5)="https",HYPERLINK($I984,"Datasheet"),HYPERLINK(_xlfn.CONCAT("https://",$I984),"Datasheet")))</f>
        <v>None Attached</v>
      </c>
      <c r="M984" s="56"/>
      <c r="P984" s="58"/>
      <c r="Q984" s="1" t="n">
        <f aca="false">$M984-$N984</f>
        <v>0</v>
      </c>
      <c r="R984" s="56"/>
      <c r="T984" s="59" t="s">
        <v>15</v>
      </c>
      <c r="U984" s="1" t="n">
        <f aca="false">$S984-$R984</f>
        <v>0</v>
      </c>
      <c r="V984" s="1" t="n">
        <f aca="false">IF($T984="±",$Q984*2,$Q984)</f>
        <v>0</v>
      </c>
      <c r="W984" s="60" t="str">
        <f aca="false">IFERROR($U984/ABS($V984),"N/A")</f>
        <v>N/A</v>
      </c>
      <c r="X984" s="61" t="str">
        <f aca="false">IF(OR($W984="N/A",$R984="",$S984=""),"N/A",IF($W984&gt;=4,"Not Significant",IF($W984&gt;=2,"Semi-Significant","Significant")))</f>
        <v>N/A</v>
      </c>
      <c r="Z984" s="1" t="str">
        <f aca="false">IF($D984="Z540.1 w/data",0,"")</f>
        <v/>
      </c>
      <c r="AA984" s="1" t="e">
        <f aca="false">$Y984+$Q984+$Z984</f>
        <v>#VALUE!</v>
      </c>
      <c r="AB984" s="1" t="n">
        <f aca="false">$N984+$Q984</f>
        <v>0</v>
      </c>
      <c r="AC984" s="1" t="str">
        <f aca="false">IF($Y984="","",IF(AND($AA984&gt;=$R984,$AA984&lt;=$S984),"Pass","Fail"))</f>
        <v/>
      </c>
      <c r="AD984" s="1" t="str">
        <f aca="false">IF($Y984="","",IF($AA984&gt;$R984,"Pass","Fail"))</f>
        <v/>
      </c>
      <c r="AE984" s="1" t="str">
        <f aca="false">IF($Y984="","",IF($AA984&gt;=$R984,"Pass","Fail"))</f>
        <v/>
      </c>
      <c r="AF984" s="1" t="str">
        <f aca="false">IF($Y984="","",IF($AA984&lt;=$S984,"Pass","Fail"))</f>
        <v/>
      </c>
      <c r="AG984" s="1" t="str">
        <f aca="false">IF($Y984="","",IF($AA984&lt;$S984,"Pass","Fail"))</f>
        <v/>
      </c>
      <c r="AH984" s="23" t="str">
        <f aca="true">INDIRECT(CHOOSE(MATCH($T984,{"±","&gt;","≥","≤","&lt;"},0), "AC", "AD", "AE", "AF", "AG") &amp; ROW())</f>
        <v/>
      </c>
      <c r="AI984" s="56" t="str">
        <f aca="false">IF($X984="Not Significant","No Further Action Required",
IF($AH984="","",
IF(AND($AH984="Pass",$L984="0 - Passed "),"Analysis performed; no further action required.",
IF(AND($AH984="Fail",$L984="1 - Failed "),"Analysis performed; no further action required.",
IF(AND($AH984="Pass",$L984="2 - Limited In Use "),"Analysis performed; no further action required.",
IF(AND($AH984="Fail",$L984="3 - Adjusted "),"Analysis performed; no further action required.",
"Unit fails analysis; TSM determination required."))))))</f>
        <v/>
      </c>
      <c r="AJ984" s="58"/>
    </row>
    <row r="985" customFormat="false" ht="15" hidden="false" customHeight="false" outlineLevel="0" collapsed="false">
      <c r="A985" s="56"/>
      <c r="E985" s="57" t="str">
        <f aca="false">IF(AND($F985="",$G985=""),"",IF($G985="",$F985,HYPERLINK($G985,$F985)))</f>
        <v/>
      </c>
      <c r="H985" s="1" t="str">
        <f aca="false">IF($I985="","None Attached",IF(LEFT($I985,5)="https",HYPERLINK($I985,"Datasheet"),HYPERLINK(_xlfn.CONCAT("https://",$I985),"Datasheet")))</f>
        <v>None Attached</v>
      </c>
      <c r="M985" s="56"/>
      <c r="P985" s="58"/>
      <c r="Q985" s="1" t="n">
        <f aca="false">$M985-$N985</f>
        <v>0</v>
      </c>
      <c r="R985" s="56"/>
      <c r="T985" s="59" t="s">
        <v>15</v>
      </c>
      <c r="U985" s="1" t="n">
        <f aca="false">$S985-$R985</f>
        <v>0</v>
      </c>
      <c r="V985" s="1" t="n">
        <f aca="false">IF($T985="±",$Q985*2,$Q985)</f>
        <v>0</v>
      </c>
      <c r="W985" s="60" t="str">
        <f aca="false">IFERROR($U985/ABS($V985),"N/A")</f>
        <v>N/A</v>
      </c>
      <c r="X985" s="61" t="str">
        <f aca="false">IF(OR($W985="N/A",$R985="",$S985=""),"N/A",IF($W985&gt;=4,"Not Significant",IF($W985&gt;=2,"Semi-Significant","Significant")))</f>
        <v>N/A</v>
      </c>
      <c r="Z985" s="1" t="str">
        <f aca="false">IF($D985="Z540.1 w/data",0,"")</f>
        <v/>
      </c>
      <c r="AA985" s="1" t="e">
        <f aca="false">$Y985+$Q985+$Z985</f>
        <v>#VALUE!</v>
      </c>
      <c r="AB985" s="1" t="n">
        <f aca="false">$N985+$Q985</f>
        <v>0</v>
      </c>
      <c r="AC985" s="1" t="str">
        <f aca="false">IF($Y985="","",IF(AND($AA985&gt;=$R985,$AA985&lt;=$S985),"Pass","Fail"))</f>
        <v/>
      </c>
      <c r="AD985" s="1" t="str">
        <f aca="false">IF($Y985="","",IF($AA985&gt;$R985,"Pass","Fail"))</f>
        <v/>
      </c>
      <c r="AE985" s="1" t="str">
        <f aca="false">IF($Y985="","",IF($AA985&gt;=$R985,"Pass","Fail"))</f>
        <v/>
      </c>
      <c r="AF985" s="1" t="str">
        <f aca="false">IF($Y985="","",IF($AA985&lt;=$S985,"Pass","Fail"))</f>
        <v/>
      </c>
      <c r="AG985" s="1" t="str">
        <f aca="false">IF($Y985="","",IF($AA985&lt;$S985,"Pass","Fail"))</f>
        <v/>
      </c>
      <c r="AH985" s="23" t="str">
        <f aca="true">INDIRECT(CHOOSE(MATCH($T985,{"±","&gt;","≥","≤","&lt;"},0), "AC", "AD", "AE", "AF", "AG") &amp; ROW())</f>
        <v/>
      </c>
      <c r="AI985" s="56" t="str">
        <f aca="false">IF($X985="Not Significant","No Further Action Required",
IF($AH985="","",
IF(AND($AH985="Pass",$L985="0 - Passed "),"Analysis performed; no further action required.",
IF(AND($AH985="Fail",$L985="1 - Failed "),"Analysis performed; no further action required.",
IF(AND($AH985="Pass",$L985="2 - Limited In Use "),"Analysis performed; no further action required.",
IF(AND($AH985="Fail",$L985="3 - Adjusted "),"Analysis performed; no further action required.",
"Unit fails analysis; TSM determination required."))))))</f>
        <v/>
      </c>
      <c r="AJ985" s="58"/>
    </row>
    <row r="986" customFormat="false" ht="15" hidden="false" customHeight="false" outlineLevel="0" collapsed="false">
      <c r="A986" s="56"/>
      <c r="E986" s="57" t="str">
        <f aca="false">IF(AND($F986="",$G986=""),"",IF($G986="",$F986,HYPERLINK($G986,$F986)))</f>
        <v/>
      </c>
      <c r="H986" s="1" t="str">
        <f aca="false">IF($I986="","None Attached",IF(LEFT($I986,5)="https",HYPERLINK($I986,"Datasheet"),HYPERLINK(_xlfn.CONCAT("https://",$I986),"Datasheet")))</f>
        <v>None Attached</v>
      </c>
      <c r="M986" s="56"/>
      <c r="P986" s="58"/>
      <c r="Q986" s="1" t="n">
        <f aca="false">$M986-$N986</f>
        <v>0</v>
      </c>
      <c r="R986" s="56"/>
      <c r="T986" s="59" t="s">
        <v>15</v>
      </c>
      <c r="U986" s="1" t="n">
        <f aca="false">$S986-$R986</f>
        <v>0</v>
      </c>
      <c r="V986" s="1" t="n">
        <f aca="false">IF($T986="±",$Q986*2,$Q986)</f>
        <v>0</v>
      </c>
      <c r="W986" s="60" t="str">
        <f aca="false">IFERROR($U986/ABS($V986),"N/A")</f>
        <v>N/A</v>
      </c>
      <c r="X986" s="61" t="str">
        <f aca="false">IF(OR($W986="N/A",$R986="",$S986=""),"N/A",IF($W986&gt;=4,"Not Significant",IF($W986&gt;=2,"Semi-Significant","Significant")))</f>
        <v>N/A</v>
      </c>
      <c r="Z986" s="1" t="str">
        <f aca="false">IF($D986="Z540.1 w/data",0,"")</f>
        <v/>
      </c>
      <c r="AA986" s="1" t="e">
        <f aca="false">$Y986+$Q986+$Z986</f>
        <v>#VALUE!</v>
      </c>
      <c r="AB986" s="1" t="n">
        <f aca="false">$N986+$Q986</f>
        <v>0</v>
      </c>
      <c r="AC986" s="1" t="str">
        <f aca="false">IF($Y986="","",IF(AND($AA986&gt;=$R986,$AA986&lt;=$S986),"Pass","Fail"))</f>
        <v/>
      </c>
      <c r="AD986" s="1" t="str">
        <f aca="false">IF($Y986="","",IF($AA986&gt;$R986,"Pass","Fail"))</f>
        <v/>
      </c>
      <c r="AE986" s="1" t="str">
        <f aca="false">IF($Y986="","",IF($AA986&gt;=$R986,"Pass","Fail"))</f>
        <v/>
      </c>
      <c r="AF986" s="1" t="str">
        <f aca="false">IF($Y986="","",IF($AA986&lt;=$S986,"Pass","Fail"))</f>
        <v/>
      </c>
      <c r="AG986" s="1" t="str">
        <f aca="false">IF($Y986="","",IF($AA986&lt;$S986,"Pass","Fail"))</f>
        <v/>
      </c>
      <c r="AH986" s="23" t="str">
        <f aca="true">INDIRECT(CHOOSE(MATCH($T986,{"±","&gt;","≥","≤","&lt;"},0), "AC", "AD", "AE", "AF", "AG") &amp; ROW())</f>
        <v/>
      </c>
      <c r="AI986" s="56" t="str">
        <f aca="false">IF($X986="Not Significant","No Further Action Required",
IF($AH986="","",
IF(AND($AH986="Pass",$L986="0 - Passed "),"Analysis performed; no further action required.",
IF(AND($AH986="Fail",$L986="1 - Failed "),"Analysis performed; no further action required.",
IF(AND($AH986="Pass",$L986="2 - Limited In Use "),"Analysis performed; no further action required.",
IF(AND($AH986="Fail",$L986="3 - Adjusted "),"Analysis performed; no further action required.",
"Unit fails analysis; TSM determination required."))))))</f>
        <v/>
      </c>
      <c r="AJ986" s="58"/>
    </row>
    <row r="987" customFormat="false" ht="15" hidden="false" customHeight="false" outlineLevel="0" collapsed="false">
      <c r="A987" s="56"/>
      <c r="E987" s="57" t="str">
        <f aca="false">IF(AND($F987="",$G987=""),"",IF($G987="",$F987,HYPERLINK($G987,$F987)))</f>
        <v/>
      </c>
      <c r="H987" s="1" t="str">
        <f aca="false">IF($I987="","None Attached",IF(LEFT($I987,5)="https",HYPERLINK($I987,"Datasheet"),HYPERLINK(_xlfn.CONCAT("https://",$I987),"Datasheet")))</f>
        <v>None Attached</v>
      </c>
      <c r="M987" s="56"/>
      <c r="P987" s="58"/>
      <c r="Q987" s="1" t="n">
        <f aca="false">$M987-$N987</f>
        <v>0</v>
      </c>
      <c r="R987" s="56"/>
      <c r="T987" s="59" t="s">
        <v>15</v>
      </c>
      <c r="U987" s="1" t="n">
        <f aca="false">$S987-$R987</f>
        <v>0</v>
      </c>
      <c r="V987" s="1" t="n">
        <f aca="false">IF($T987="±",$Q987*2,$Q987)</f>
        <v>0</v>
      </c>
      <c r="W987" s="60" t="str">
        <f aca="false">IFERROR($U987/ABS($V987),"N/A")</f>
        <v>N/A</v>
      </c>
      <c r="X987" s="61" t="str">
        <f aca="false">IF(OR($W987="N/A",$R987="",$S987=""),"N/A",IF($W987&gt;=4,"Not Significant",IF($W987&gt;=2,"Semi-Significant","Significant")))</f>
        <v>N/A</v>
      </c>
      <c r="Z987" s="1" t="str">
        <f aca="false">IF($D987="Z540.1 w/data",0,"")</f>
        <v/>
      </c>
      <c r="AA987" s="1" t="e">
        <f aca="false">$Y987+$Q987+$Z987</f>
        <v>#VALUE!</v>
      </c>
      <c r="AB987" s="1" t="n">
        <f aca="false">$N987+$Q987</f>
        <v>0</v>
      </c>
      <c r="AC987" s="1" t="str">
        <f aca="false">IF($Y987="","",IF(AND($AA987&gt;=$R987,$AA987&lt;=$S987),"Pass","Fail"))</f>
        <v/>
      </c>
      <c r="AD987" s="1" t="str">
        <f aca="false">IF($Y987="","",IF($AA987&gt;$R987,"Pass","Fail"))</f>
        <v/>
      </c>
      <c r="AE987" s="1" t="str">
        <f aca="false">IF($Y987="","",IF($AA987&gt;=$R987,"Pass","Fail"))</f>
        <v/>
      </c>
      <c r="AF987" s="1" t="str">
        <f aca="false">IF($Y987="","",IF($AA987&lt;=$S987,"Pass","Fail"))</f>
        <v/>
      </c>
      <c r="AG987" s="1" t="str">
        <f aca="false">IF($Y987="","",IF($AA987&lt;$S987,"Pass","Fail"))</f>
        <v/>
      </c>
      <c r="AH987" s="23" t="str">
        <f aca="true">INDIRECT(CHOOSE(MATCH($T987,{"±","&gt;","≥","≤","&lt;"},0), "AC", "AD", "AE", "AF", "AG") &amp; ROW())</f>
        <v/>
      </c>
      <c r="AI987" s="56" t="str">
        <f aca="false">IF($X987="Not Significant","No Further Action Required",
IF($AH987="","",
IF(AND($AH987="Pass",$L987="0 - Passed "),"Analysis performed; no further action required.",
IF(AND($AH987="Fail",$L987="1 - Failed "),"Analysis performed; no further action required.",
IF(AND($AH987="Pass",$L987="2 - Limited In Use "),"Analysis performed; no further action required.",
IF(AND($AH987="Fail",$L987="3 - Adjusted "),"Analysis performed; no further action required.",
"Unit fails analysis; TSM determination required."))))))</f>
        <v/>
      </c>
      <c r="AJ987" s="58"/>
    </row>
    <row r="988" customFormat="false" ht="15" hidden="false" customHeight="false" outlineLevel="0" collapsed="false">
      <c r="A988" s="56"/>
      <c r="E988" s="57" t="str">
        <f aca="false">IF(AND($F988="",$G988=""),"",IF($G988="",$F988,HYPERLINK($G988,$F988)))</f>
        <v/>
      </c>
      <c r="H988" s="1" t="str">
        <f aca="false">IF($I988="","None Attached",IF(LEFT($I988,5)="https",HYPERLINK($I988,"Datasheet"),HYPERLINK(_xlfn.CONCAT("https://",$I988),"Datasheet")))</f>
        <v>None Attached</v>
      </c>
      <c r="M988" s="56"/>
      <c r="P988" s="58"/>
      <c r="Q988" s="1" t="n">
        <f aca="false">$M988-$N988</f>
        <v>0</v>
      </c>
      <c r="R988" s="56"/>
      <c r="T988" s="59" t="s">
        <v>15</v>
      </c>
      <c r="U988" s="1" t="n">
        <f aca="false">$S988-$R988</f>
        <v>0</v>
      </c>
      <c r="V988" s="1" t="n">
        <f aca="false">IF($T988="±",$Q988*2,$Q988)</f>
        <v>0</v>
      </c>
      <c r="W988" s="60" t="str">
        <f aca="false">IFERROR($U988/ABS($V988),"N/A")</f>
        <v>N/A</v>
      </c>
      <c r="X988" s="61" t="str">
        <f aca="false">IF(OR($W988="N/A",$R988="",$S988=""),"N/A",IF($W988&gt;=4,"Not Significant",IF($W988&gt;=2,"Semi-Significant","Significant")))</f>
        <v>N/A</v>
      </c>
      <c r="Z988" s="1" t="str">
        <f aca="false">IF($D988="Z540.1 w/data",0,"")</f>
        <v/>
      </c>
      <c r="AA988" s="1" t="e">
        <f aca="false">$Y988+$Q988+$Z988</f>
        <v>#VALUE!</v>
      </c>
      <c r="AB988" s="1" t="n">
        <f aca="false">$N988+$Q988</f>
        <v>0</v>
      </c>
      <c r="AC988" s="1" t="str">
        <f aca="false">IF($Y988="","",IF(AND($AA988&gt;=$R988,$AA988&lt;=$S988),"Pass","Fail"))</f>
        <v/>
      </c>
      <c r="AD988" s="1" t="str">
        <f aca="false">IF($Y988="","",IF($AA988&gt;$R988,"Pass","Fail"))</f>
        <v/>
      </c>
      <c r="AE988" s="1" t="str">
        <f aca="false">IF($Y988="","",IF($AA988&gt;=$R988,"Pass","Fail"))</f>
        <v/>
      </c>
      <c r="AF988" s="1" t="str">
        <f aca="false">IF($Y988="","",IF($AA988&lt;=$S988,"Pass","Fail"))</f>
        <v/>
      </c>
      <c r="AG988" s="1" t="str">
        <f aca="false">IF($Y988="","",IF($AA988&lt;$S988,"Pass","Fail"))</f>
        <v/>
      </c>
      <c r="AH988" s="23" t="str">
        <f aca="true">INDIRECT(CHOOSE(MATCH($T988,{"±","&gt;","≥","≤","&lt;"},0), "AC", "AD", "AE", "AF", "AG") &amp; ROW())</f>
        <v/>
      </c>
      <c r="AI988" s="56" t="str">
        <f aca="false">IF($X988="Not Significant","No Further Action Required",
IF($AH988="","",
IF(AND($AH988="Pass",$L988="0 - Passed "),"Analysis performed; no further action required.",
IF(AND($AH988="Fail",$L988="1 - Failed "),"Analysis performed; no further action required.",
IF(AND($AH988="Pass",$L988="2 - Limited In Use "),"Analysis performed; no further action required.",
IF(AND($AH988="Fail",$L988="3 - Adjusted "),"Analysis performed; no further action required.",
"Unit fails analysis; TSM determination required."))))))</f>
        <v/>
      </c>
      <c r="AJ988" s="58"/>
    </row>
    <row r="989" customFormat="false" ht="15" hidden="false" customHeight="false" outlineLevel="0" collapsed="false">
      <c r="A989" s="56"/>
      <c r="E989" s="57" t="str">
        <f aca="false">IF(AND($F989="",$G989=""),"",IF($G989="",$F989,HYPERLINK($G989,$F989)))</f>
        <v/>
      </c>
      <c r="H989" s="1" t="str">
        <f aca="false">IF($I989="","None Attached",IF(LEFT($I989,5)="https",HYPERLINK($I989,"Datasheet"),HYPERLINK(_xlfn.CONCAT("https://",$I989),"Datasheet")))</f>
        <v>None Attached</v>
      </c>
      <c r="M989" s="56"/>
      <c r="P989" s="58"/>
      <c r="Q989" s="1" t="n">
        <f aca="false">$M989-$N989</f>
        <v>0</v>
      </c>
      <c r="R989" s="56"/>
      <c r="T989" s="59" t="s">
        <v>15</v>
      </c>
      <c r="U989" s="1" t="n">
        <f aca="false">$S989-$R989</f>
        <v>0</v>
      </c>
      <c r="V989" s="1" t="n">
        <f aca="false">IF($T989="±",$Q989*2,$Q989)</f>
        <v>0</v>
      </c>
      <c r="W989" s="60" t="str">
        <f aca="false">IFERROR($U989/ABS($V989),"N/A")</f>
        <v>N/A</v>
      </c>
      <c r="X989" s="61" t="str">
        <f aca="false">IF(OR($W989="N/A",$R989="",$S989=""),"N/A",IF($W989&gt;=4,"Not Significant",IF($W989&gt;=2,"Semi-Significant","Significant")))</f>
        <v>N/A</v>
      </c>
      <c r="Z989" s="1" t="str">
        <f aca="false">IF($D989="Z540.1 w/data",0,"")</f>
        <v/>
      </c>
      <c r="AA989" s="1" t="e">
        <f aca="false">$Y989+$Q989+$Z989</f>
        <v>#VALUE!</v>
      </c>
      <c r="AB989" s="1" t="n">
        <f aca="false">$N989+$Q989</f>
        <v>0</v>
      </c>
      <c r="AC989" s="1" t="str">
        <f aca="false">IF($Y989="","",IF(AND($AA989&gt;=$R989,$AA989&lt;=$S989),"Pass","Fail"))</f>
        <v/>
      </c>
      <c r="AD989" s="1" t="str">
        <f aca="false">IF($Y989="","",IF($AA989&gt;$R989,"Pass","Fail"))</f>
        <v/>
      </c>
      <c r="AE989" s="1" t="str">
        <f aca="false">IF($Y989="","",IF($AA989&gt;=$R989,"Pass","Fail"))</f>
        <v/>
      </c>
      <c r="AF989" s="1" t="str">
        <f aca="false">IF($Y989="","",IF($AA989&lt;=$S989,"Pass","Fail"))</f>
        <v/>
      </c>
      <c r="AG989" s="1" t="str">
        <f aca="false">IF($Y989="","",IF($AA989&lt;$S989,"Pass","Fail"))</f>
        <v/>
      </c>
      <c r="AH989" s="23" t="str">
        <f aca="true">INDIRECT(CHOOSE(MATCH($T989,{"±","&gt;","≥","≤","&lt;"},0), "AC", "AD", "AE", "AF", "AG") &amp; ROW())</f>
        <v/>
      </c>
      <c r="AI989" s="56" t="str">
        <f aca="false">IF($X989="Not Significant","No Further Action Required",
IF($AH989="","",
IF(AND($AH989="Pass",$L989="0 - Passed "),"Analysis performed; no further action required.",
IF(AND($AH989="Fail",$L989="1 - Failed "),"Analysis performed; no further action required.",
IF(AND($AH989="Pass",$L989="2 - Limited In Use "),"Analysis performed; no further action required.",
IF(AND($AH989="Fail",$L989="3 - Adjusted "),"Analysis performed; no further action required.",
"Unit fails analysis; TSM determination required."))))))</f>
        <v/>
      </c>
      <c r="AJ989" s="58"/>
    </row>
    <row r="990" customFormat="false" ht="15" hidden="false" customHeight="false" outlineLevel="0" collapsed="false">
      <c r="A990" s="56"/>
      <c r="E990" s="57" t="str">
        <f aca="false">IF(AND($F990="",$G990=""),"",IF($G990="",$F990,HYPERLINK($G990,$F990)))</f>
        <v/>
      </c>
      <c r="H990" s="1" t="str">
        <f aca="false">IF($I990="","None Attached",IF(LEFT($I990,5)="https",HYPERLINK($I990,"Datasheet"),HYPERLINK(_xlfn.CONCAT("https://",$I990),"Datasheet")))</f>
        <v>None Attached</v>
      </c>
      <c r="M990" s="56"/>
      <c r="P990" s="58"/>
      <c r="Q990" s="1" t="n">
        <f aca="false">$M990-$N990</f>
        <v>0</v>
      </c>
      <c r="R990" s="56"/>
      <c r="T990" s="59" t="s">
        <v>15</v>
      </c>
      <c r="U990" s="1" t="n">
        <f aca="false">$S990-$R990</f>
        <v>0</v>
      </c>
      <c r="V990" s="1" t="n">
        <f aca="false">IF($T990="±",$Q990*2,$Q990)</f>
        <v>0</v>
      </c>
      <c r="W990" s="60" t="str">
        <f aca="false">IFERROR($U990/ABS($V990),"N/A")</f>
        <v>N/A</v>
      </c>
      <c r="X990" s="61" t="str">
        <f aca="false">IF(OR($W990="N/A",$R990="",$S990=""),"N/A",IF($W990&gt;=4,"Not Significant",IF($W990&gt;=2,"Semi-Significant","Significant")))</f>
        <v>N/A</v>
      </c>
      <c r="Z990" s="1" t="str">
        <f aca="false">IF($D990="Z540.1 w/data",0,"")</f>
        <v/>
      </c>
      <c r="AA990" s="1" t="e">
        <f aca="false">$Y990+$Q990+$Z990</f>
        <v>#VALUE!</v>
      </c>
      <c r="AB990" s="1" t="n">
        <f aca="false">$N990+$Q990</f>
        <v>0</v>
      </c>
      <c r="AC990" s="1" t="str">
        <f aca="false">IF($Y990="","",IF(AND($AA990&gt;=$R990,$AA990&lt;=$S990),"Pass","Fail"))</f>
        <v/>
      </c>
      <c r="AD990" s="1" t="str">
        <f aca="false">IF($Y990="","",IF($AA990&gt;$R990,"Pass","Fail"))</f>
        <v/>
      </c>
      <c r="AE990" s="1" t="str">
        <f aca="false">IF($Y990="","",IF($AA990&gt;=$R990,"Pass","Fail"))</f>
        <v/>
      </c>
      <c r="AF990" s="1" t="str">
        <f aca="false">IF($Y990="","",IF($AA990&lt;=$S990,"Pass","Fail"))</f>
        <v/>
      </c>
      <c r="AG990" s="1" t="str">
        <f aca="false">IF($Y990="","",IF($AA990&lt;$S990,"Pass","Fail"))</f>
        <v/>
      </c>
      <c r="AH990" s="23" t="str">
        <f aca="true">INDIRECT(CHOOSE(MATCH($T990,{"±","&gt;","≥","≤","&lt;"},0), "AC", "AD", "AE", "AF", "AG") &amp; ROW())</f>
        <v/>
      </c>
      <c r="AI990" s="56" t="str">
        <f aca="false">IF($X990="Not Significant","No Further Action Required",
IF($AH990="","",
IF(AND($AH990="Pass",$L990="0 - Passed "),"Analysis performed; no further action required.",
IF(AND($AH990="Fail",$L990="1 - Failed "),"Analysis performed; no further action required.",
IF(AND($AH990="Pass",$L990="2 - Limited In Use "),"Analysis performed; no further action required.",
IF(AND($AH990="Fail",$L990="3 - Adjusted "),"Analysis performed; no further action required.",
"Unit fails analysis; TSM determination required."))))))</f>
        <v/>
      </c>
      <c r="AJ990" s="58"/>
    </row>
    <row r="991" customFormat="false" ht="15" hidden="false" customHeight="false" outlineLevel="0" collapsed="false">
      <c r="A991" s="56"/>
      <c r="E991" s="57" t="str">
        <f aca="false">IF(AND($F991="",$G991=""),"",IF($G991="",$F991,HYPERLINK($G991,$F991)))</f>
        <v/>
      </c>
      <c r="H991" s="1" t="str">
        <f aca="false">IF($I991="","None Attached",IF(LEFT($I991,5)="https",HYPERLINK($I991,"Datasheet"),HYPERLINK(_xlfn.CONCAT("https://",$I991),"Datasheet")))</f>
        <v>None Attached</v>
      </c>
      <c r="M991" s="56"/>
      <c r="P991" s="58"/>
      <c r="Q991" s="1" t="n">
        <f aca="false">$M991-$N991</f>
        <v>0</v>
      </c>
      <c r="R991" s="56"/>
      <c r="T991" s="59" t="s">
        <v>15</v>
      </c>
      <c r="U991" s="1" t="n">
        <f aca="false">$S991-$R991</f>
        <v>0</v>
      </c>
      <c r="V991" s="1" t="n">
        <f aca="false">IF($T991="±",$Q991*2,$Q991)</f>
        <v>0</v>
      </c>
      <c r="W991" s="60" t="str">
        <f aca="false">IFERROR($U991/ABS($V991),"N/A")</f>
        <v>N/A</v>
      </c>
      <c r="X991" s="61" t="str">
        <f aca="false">IF(OR($W991="N/A",$R991="",$S991=""),"N/A",IF($W991&gt;=4,"Not Significant",IF($W991&gt;=2,"Semi-Significant","Significant")))</f>
        <v>N/A</v>
      </c>
      <c r="Z991" s="1" t="str">
        <f aca="false">IF($D991="Z540.1 w/data",0,"")</f>
        <v/>
      </c>
      <c r="AA991" s="1" t="e">
        <f aca="false">$Y991+$Q991+$Z991</f>
        <v>#VALUE!</v>
      </c>
      <c r="AB991" s="1" t="n">
        <f aca="false">$N991+$Q991</f>
        <v>0</v>
      </c>
      <c r="AC991" s="1" t="str">
        <f aca="false">IF($Y991="","",IF(AND($AA991&gt;=$R991,$AA991&lt;=$S991),"Pass","Fail"))</f>
        <v/>
      </c>
      <c r="AD991" s="1" t="str">
        <f aca="false">IF($Y991="","",IF($AA991&gt;$R991,"Pass","Fail"))</f>
        <v/>
      </c>
      <c r="AE991" s="1" t="str">
        <f aca="false">IF($Y991="","",IF($AA991&gt;=$R991,"Pass","Fail"))</f>
        <v/>
      </c>
      <c r="AF991" s="1" t="str">
        <f aca="false">IF($Y991="","",IF($AA991&lt;=$S991,"Pass","Fail"))</f>
        <v/>
      </c>
      <c r="AG991" s="1" t="str">
        <f aca="false">IF($Y991="","",IF($AA991&lt;$S991,"Pass","Fail"))</f>
        <v/>
      </c>
      <c r="AH991" s="23" t="str">
        <f aca="true">INDIRECT(CHOOSE(MATCH($T991,{"±","&gt;","≥","≤","&lt;"},0), "AC", "AD", "AE", "AF", "AG") &amp; ROW())</f>
        <v/>
      </c>
      <c r="AI991" s="56" t="str">
        <f aca="false">IF($X991="Not Significant","No Further Action Required",
IF($AH991="","",
IF(AND($AH991="Pass",$L991="0 - Passed "),"Analysis performed; no further action required.",
IF(AND($AH991="Fail",$L991="1 - Failed "),"Analysis performed; no further action required.",
IF(AND($AH991="Pass",$L991="2 - Limited In Use "),"Analysis performed; no further action required.",
IF(AND($AH991="Fail",$L991="3 - Adjusted "),"Analysis performed; no further action required.",
"Unit fails analysis; TSM determination required."))))))</f>
        <v/>
      </c>
      <c r="AJ991" s="58"/>
    </row>
    <row r="992" customFormat="false" ht="15" hidden="false" customHeight="false" outlineLevel="0" collapsed="false">
      <c r="A992" s="56"/>
      <c r="E992" s="57" t="str">
        <f aca="false">IF(AND($F992="",$G992=""),"",IF($G992="",$F992,HYPERLINK($G992,$F992)))</f>
        <v/>
      </c>
      <c r="H992" s="1" t="str">
        <f aca="false">IF($I992="","None Attached",IF(LEFT($I992,5)="https",HYPERLINK($I992,"Datasheet"),HYPERLINK(_xlfn.CONCAT("https://",$I992),"Datasheet")))</f>
        <v>None Attached</v>
      </c>
      <c r="M992" s="56"/>
      <c r="P992" s="58"/>
      <c r="Q992" s="1" t="n">
        <f aca="false">$M992-$N992</f>
        <v>0</v>
      </c>
      <c r="R992" s="56"/>
      <c r="T992" s="59" t="s">
        <v>15</v>
      </c>
      <c r="U992" s="1" t="n">
        <f aca="false">$S992-$R992</f>
        <v>0</v>
      </c>
      <c r="V992" s="1" t="n">
        <f aca="false">IF($T992="±",$Q992*2,$Q992)</f>
        <v>0</v>
      </c>
      <c r="W992" s="60" t="str">
        <f aca="false">IFERROR($U992/ABS($V992),"N/A")</f>
        <v>N/A</v>
      </c>
      <c r="X992" s="61" t="str">
        <f aca="false">IF(OR($W992="N/A",$R992="",$S992=""),"N/A",IF($W992&gt;=4,"Not Significant",IF($W992&gt;=2,"Semi-Significant","Significant")))</f>
        <v>N/A</v>
      </c>
      <c r="Z992" s="1" t="str">
        <f aca="false">IF($D992="Z540.1 w/data",0,"")</f>
        <v/>
      </c>
      <c r="AA992" s="1" t="e">
        <f aca="false">$Y992+$Q992+$Z992</f>
        <v>#VALUE!</v>
      </c>
      <c r="AB992" s="1" t="n">
        <f aca="false">$N992+$Q992</f>
        <v>0</v>
      </c>
      <c r="AC992" s="1" t="str">
        <f aca="false">IF($Y992="","",IF(AND($AA992&gt;=$R992,$AA992&lt;=$S992),"Pass","Fail"))</f>
        <v/>
      </c>
      <c r="AD992" s="1" t="str">
        <f aca="false">IF($Y992="","",IF($AA992&gt;$R992,"Pass","Fail"))</f>
        <v/>
      </c>
      <c r="AE992" s="1" t="str">
        <f aca="false">IF($Y992="","",IF($AA992&gt;=$R992,"Pass","Fail"))</f>
        <v/>
      </c>
      <c r="AF992" s="1" t="str">
        <f aca="false">IF($Y992="","",IF($AA992&lt;=$S992,"Pass","Fail"))</f>
        <v/>
      </c>
      <c r="AG992" s="1" t="str">
        <f aca="false">IF($Y992="","",IF($AA992&lt;$S992,"Pass","Fail"))</f>
        <v/>
      </c>
      <c r="AH992" s="23" t="str">
        <f aca="true">INDIRECT(CHOOSE(MATCH($T992,{"±","&gt;","≥","≤","&lt;"},0), "AC", "AD", "AE", "AF", "AG") &amp; ROW())</f>
        <v/>
      </c>
      <c r="AI992" s="56" t="str">
        <f aca="false">IF($X992="Not Significant","No Further Action Required",
IF($AH992="","",
IF(AND($AH992="Pass",$L992="0 - Passed "),"Analysis performed; no further action required.",
IF(AND($AH992="Fail",$L992="1 - Failed "),"Analysis performed; no further action required.",
IF(AND($AH992="Pass",$L992="2 - Limited In Use "),"Analysis performed; no further action required.",
IF(AND($AH992="Fail",$L992="3 - Adjusted "),"Analysis performed; no further action required.",
"Unit fails analysis; TSM determination required."))))))</f>
        <v/>
      </c>
      <c r="AJ992" s="58"/>
    </row>
    <row r="993" customFormat="false" ht="15" hidden="false" customHeight="false" outlineLevel="0" collapsed="false">
      <c r="A993" s="56"/>
      <c r="E993" s="57" t="str">
        <f aca="false">IF(AND($F993="",$G993=""),"",IF($G993="",$F993,HYPERLINK($G993,$F993)))</f>
        <v/>
      </c>
      <c r="H993" s="1" t="str">
        <f aca="false">IF($I993="","None Attached",IF(LEFT($I993,5)="https",HYPERLINK($I993,"Datasheet"),HYPERLINK(_xlfn.CONCAT("https://",$I993),"Datasheet")))</f>
        <v>None Attached</v>
      </c>
      <c r="M993" s="56"/>
      <c r="P993" s="58"/>
      <c r="Q993" s="1" t="n">
        <f aca="false">$M993-$N993</f>
        <v>0</v>
      </c>
      <c r="R993" s="56"/>
      <c r="T993" s="59" t="s">
        <v>15</v>
      </c>
      <c r="U993" s="1" t="n">
        <f aca="false">$S993-$R993</f>
        <v>0</v>
      </c>
      <c r="V993" s="1" t="n">
        <f aca="false">IF($T993="±",$Q993*2,$Q993)</f>
        <v>0</v>
      </c>
      <c r="W993" s="60" t="str">
        <f aca="false">IFERROR($U993/ABS($V993),"N/A")</f>
        <v>N/A</v>
      </c>
      <c r="X993" s="61" t="str">
        <f aca="false">IF(OR($W993="N/A",$R993="",$S993=""),"N/A",IF($W993&gt;=4,"Not Significant",IF($W993&gt;=2,"Semi-Significant","Significant")))</f>
        <v>N/A</v>
      </c>
      <c r="Z993" s="1" t="str">
        <f aca="false">IF($D993="Z540.1 w/data",0,"")</f>
        <v/>
      </c>
      <c r="AA993" s="1" t="e">
        <f aca="false">$Y993+$Q993+$Z993</f>
        <v>#VALUE!</v>
      </c>
      <c r="AB993" s="1" t="n">
        <f aca="false">$N993+$Q993</f>
        <v>0</v>
      </c>
      <c r="AC993" s="1" t="str">
        <f aca="false">IF($Y993="","",IF(AND($AA993&gt;=$R993,$AA993&lt;=$S993),"Pass","Fail"))</f>
        <v/>
      </c>
      <c r="AD993" s="1" t="str">
        <f aca="false">IF($Y993="","",IF($AA993&gt;$R993,"Pass","Fail"))</f>
        <v/>
      </c>
      <c r="AE993" s="1" t="str">
        <f aca="false">IF($Y993="","",IF($AA993&gt;=$R993,"Pass","Fail"))</f>
        <v/>
      </c>
      <c r="AF993" s="1" t="str">
        <f aca="false">IF($Y993="","",IF($AA993&lt;=$S993,"Pass","Fail"))</f>
        <v/>
      </c>
      <c r="AG993" s="1" t="str">
        <f aca="false">IF($Y993="","",IF($AA993&lt;$S993,"Pass","Fail"))</f>
        <v/>
      </c>
      <c r="AH993" s="23" t="str">
        <f aca="true">INDIRECT(CHOOSE(MATCH($T993,{"±","&gt;","≥","≤","&lt;"},0), "AC", "AD", "AE", "AF", "AG") &amp; ROW())</f>
        <v/>
      </c>
      <c r="AI993" s="56" t="str">
        <f aca="false">IF($X993="Not Significant","No Further Action Required",
IF($AH993="","",
IF(AND($AH993="Pass",$L993="0 - Passed "),"Analysis performed; no further action required.",
IF(AND($AH993="Fail",$L993="1 - Failed "),"Analysis performed; no further action required.",
IF(AND($AH993="Pass",$L993="2 - Limited In Use "),"Analysis performed; no further action required.",
IF(AND($AH993="Fail",$L993="3 - Adjusted "),"Analysis performed; no further action required.",
"Unit fails analysis; TSM determination required."))))))</f>
        <v/>
      </c>
      <c r="AJ993" s="58"/>
    </row>
    <row r="994" customFormat="false" ht="15" hidden="false" customHeight="false" outlineLevel="0" collapsed="false">
      <c r="A994" s="56"/>
      <c r="E994" s="57" t="str">
        <f aca="false">IF(AND($F994="",$G994=""),"",IF($G994="",$F994,HYPERLINK($G994,$F994)))</f>
        <v/>
      </c>
      <c r="H994" s="1" t="str">
        <f aca="false">IF($I994="","None Attached",IF(LEFT($I994,5)="https",HYPERLINK($I994,"Datasheet"),HYPERLINK(_xlfn.CONCAT("https://",$I994),"Datasheet")))</f>
        <v>None Attached</v>
      </c>
      <c r="M994" s="56"/>
      <c r="P994" s="58"/>
      <c r="Q994" s="1" t="n">
        <f aca="false">$M994-$N994</f>
        <v>0</v>
      </c>
      <c r="R994" s="56"/>
      <c r="T994" s="59" t="s">
        <v>15</v>
      </c>
      <c r="U994" s="1" t="n">
        <f aca="false">$S994-$R994</f>
        <v>0</v>
      </c>
      <c r="V994" s="1" t="n">
        <f aca="false">IF($T994="±",$Q994*2,$Q994)</f>
        <v>0</v>
      </c>
      <c r="W994" s="60" t="str">
        <f aca="false">IFERROR($U994/ABS($V994),"N/A")</f>
        <v>N/A</v>
      </c>
      <c r="X994" s="61" t="str">
        <f aca="false">IF(OR($W994="N/A",$R994="",$S994=""),"N/A",IF($W994&gt;=4,"Not Significant",IF($W994&gt;=2,"Semi-Significant","Significant")))</f>
        <v>N/A</v>
      </c>
      <c r="Z994" s="1" t="str">
        <f aca="false">IF($D994="Z540.1 w/data",0,"")</f>
        <v/>
      </c>
      <c r="AA994" s="1" t="e">
        <f aca="false">$Y994+$Q994+$Z994</f>
        <v>#VALUE!</v>
      </c>
      <c r="AB994" s="1" t="n">
        <f aca="false">$N994+$Q994</f>
        <v>0</v>
      </c>
      <c r="AC994" s="1" t="str">
        <f aca="false">IF($Y994="","",IF(AND($AA994&gt;=$R994,$AA994&lt;=$S994),"Pass","Fail"))</f>
        <v/>
      </c>
      <c r="AD994" s="1" t="str">
        <f aca="false">IF($Y994="","",IF($AA994&gt;$R994,"Pass","Fail"))</f>
        <v/>
      </c>
      <c r="AE994" s="1" t="str">
        <f aca="false">IF($Y994="","",IF($AA994&gt;=$R994,"Pass","Fail"))</f>
        <v/>
      </c>
      <c r="AF994" s="1" t="str">
        <f aca="false">IF($Y994="","",IF($AA994&lt;=$S994,"Pass","Fail"))</f>
        <v/>
      </c>
      <c r="AG994" s="1" t="str">
        <f aca="false">IF($Y994="","",IF($AA994&lt;$S994,"Pass","Fail"))</f>
        <v/>
      </c>
      <c r="AH994" s="23" t="str">
        <f aca="true">INDIRECT(CHOOSE(MATCH($T994,{"±","&gt;","≥","≤","&lt;"},0), "AC", "AD", "AE", "AF", "AG") &amp; ROW())</f>
        <v/>
      </c>
      <c r="AI994" s="56" t="str">
        <f aca="false">IF($X994="Not Significant","No Further Action Required",
IF($AH994="","",
IF(AND($AH994="Pass",$L994="0 - Passed "),"Analysis performed; no further action required.",
IF(AND($AH994="Fail",$L994="1 - Failed "),"Analysis performed; no further action required.",
IF(AND($AH994="Pass",$L994="2 - Limited In Use "),"Analysis performed; no further action required.",
IF(AND($AH994="Fail",$L994="3 - Adjusted "),"Analysis performed; no further action required.",
"Unit fails analysis; TSM determination required."))))))</f>
        <v/>
      </c>
      <c r="AJ994" s="58"/>
    </row>
    <row r="995" customFormat="false" ht="15" hidden="false" customHeight="false" outlineLevel="0" collapsed="false">
      <c r="A995" s="56"/>
      <c r="E995" s="57" t="str">
        <f aca="false">IF(AND($F995="",$G995=""),"",IF($G995="",$F995,HYPERLINK($G995,$F995)))</f>
        <v/>
      </c>
      <c r="H995" s="1" t="str">
        <f aca="false">IF($I995="","None Attached",IF(LEFT($I995,5)="https",HYPERLINK($I995,"Datasheet"),HYPERLINK(_xlfn.CONCAT("https://",$I995),"Datasheet")))</f>
        <v>None Attached</v>
      </c>
      <c r="M995" s="56"/>
      <c r="P995" s="58"/>
      <c r="Q995" s="1" t="n">
        <f aca="false">$M995-$N995</f>
        <v>0</v>
      </c>
      <c r="R995" s="56"/>
      <c r="T995" s="59" t="s">
        <v>15</v>
      </c>
      <c r="U995" s="1" t="n">
        <f aca="false">$S995-$R995</f>
        <v>0</v>
      </c>
      <c r="V995" s="1" t="n">
        <f aca="false">IF($T995="±",$Q995*2,$Q995)</f>
        <v>0</v>
      </c>
      <c r="W995" s="60" t="str">
        <f aca="false">IFERROR($U995/ABS($V995),"N/A")</f>
        <v>N/A</v>
      </c>
      <c r="X995" s="61" t="str">
        <f aca="false">IF(OR($W995="N/A",$R995="",$S995=""),"N/A",IF($W995&gt;=4,"Not Significant",IF($W995&gt;=2,"Semi-Significant","Significant")))</f>
        <v>N/A</v>
      </c>
      <c r="Z995" s="1" t="str">
        <f aca="false">IF($D995="Z540.1 w/data",0,"")</f>
        <v/>
      </c>
      <c r="AA995" s="1" t="e">
        <f aca="false">$Y995+$Q995+$Z995</f>
        <v>#VALUE!</v>
      </c>
      <c r="AB995" s="1" t="n">
        <f aca="false">$N995+$Q995</f>
        <v>0</v>
      </c>
      <c r="AC995" s="1" t="str">
        <f aca="false">IF($Y995="","",IF(AND($AA995&gt;=$R995,$AA995&lt;=$S995),"Pass","Fail"))</f>
        <v/>
      </c>
      <c r="AD995" s="1" t="str">
        <f aca="false">IF($Y995="","",IF($AA995&gt;$R995,"Pass","Fail"))</f>
        <v/>
      </c>
      <c r="AE995" s="1" t="str">
        <f aca="false">IF($Y995="","",IF($AA995&gt;=$R995,"Pass","Fail"))</f>
        <v/>
      </c>
      <c r="AF995" s="1" t="str">
        <f aca="false">IF($Y995="","",IF($AA995&lt;=$S995,"Pass","Fail"))</f>
        <v/>
      </c>
      <c r="AG995" s="1" t="str">
        <f aca="false">IF($Y995="","",IF($AA995&lt;$S995,"Pass","Fail"))</f>
        <v/>
      </c>
      <c r="AH995" s="23" t="str">
        <f aca="true">INDIRECT(CHOOSE(MATCH($T995,{"±","&gt;","≥","≤","&lt;"},0), "AC", "AD", "AE", "AF", "AG") &amp; ROW())</f>
        <v/>
      </c>
      <c r="AI995" s="56" t="str">
        <f aca="false">IF($X995="Not Significant","No Further Action Required",
IF($AH995="","",
IF(AND($AH995="Pass",$L995="0 - Passed "),"Analysis performed; no further action required.",
IF(AND($AH995="Fail",$L995="1 - Failed "),"Analysis performed; no further action required.",
IF(AND($AH995="Pass",$L995="2 - Limited In Use "),"Analysis performed; no further action required.",
IF(AND($AH995="Fail",$L995="3 - Adjusted "),"Analysis performed; no further action required.",
"Unit fails analysis; TSM determination required."))))))</f>
        <v/>
      </c>
      <c r="AJ995" s="58"/>
    </row>
    <row r="996" customFormat="false" ht="15" hidden="false" customHeight="false" outlineLevel="0" collapsed="false">
      <c r="A996" s="56"/>
      <c r="E996" s="57" t="str">
        <f aca="false">IF(AND($F996="",$G996=""),"",IF($G996="",$F996,HYPERLINK($G996,$F996)))</f>
        <v/>
      </c>
      <c r="H996" s="1" t="str">
        <f aca="false">IF($I996="","None Attached",IF(LEFT($I996,5)="https",HYPERLINK($I996,"Datasheet"),HYPERLINK(_xlfn.CONCAT("https://",$I996),"Datasheet")))</f>
        <v>None Attached</v>
      </c>
      <c r="M996" s="56"/>
      <c r="P996" s="58"/>
      <c r="Q996" s="1" t="n">
        <f aca="false">$M996-$N996</f>
        <v>0</v>
      </c>
      <c r="R996" s="56"/>
      <c r="T996" s="59" t="s">
        <v>15</v>
      </c>
      <c r="U996" s="1" t="n">
        <f aca="false">$S996-$R996</f>
        <v>0</v>
      </c>
      <c r="V996" s="1" t="n">
        <f aca="false">IF($T996="±",$Q996*2,$Q996)</f>
        <v>0</v>
      </c>
      <c r="W996" s="60" t="str">
        <f aca="false">IFERROR($U996/ABS($V996),"N/A")</f>
        <v>N/A</v>
      </c>
      <c r="X996" s="61" t="str">
        <f aca="false">IF(OR($W996="N/A",$R996="",$S996=""),"N/A",IF($W996&gt;=4,"Not Significant",IF($W996&gt;=2,"Semi-Significant","Significant")))</f>
        <v>N/A</v>
      </c>
      <c r="Z996" s="1" t="str">
        <f aca="false">IF($D996="Z540.1 w/data",0,"")</f>
        <v/>
      </c>
      <c r="AA996" s="1" t="e">
        <f aca="false">$Y996+$Q996+$Z996</f>
        <v>#VALUE!</v>
      </c>
      <c r="AB996" s="1" t="n">
        <f aca="false">$N996+$Q996</f>
        <v>0</v>
      </c>
      <c r="AC996" s="1" t="str">
        <f aca="false">IF($Y996="","",IF(AND($AA996&gt;=$R996,$AA996&lt;=$S996),"Pass","Fail"))</f>
        <v/>
      </c>
      <c r="AD996" s="1" t="str">
        <f aca="false">IF($Y996="","",IF($AA996&gt;$R996,"Pass","Fail"))</f>
        <v/>
      </c>
      <c r="AE996" s="1" t="str">
        <f aca="false">IF($Y996="","",IF($AA996&gt;=$R996,"Pass","Fail"))</f>
        <v/>
      </c>
      <c r="AF996" s="1" t="str">
        <f aca="false">IF($Y996="","",IF($AA996&lt;=$S996,"Pass","Fail"))</f>
        <v/>
      </c>
      <c r="AG996" s="1" t="str">
        <f aca="false">IF($Y996="","",IF($AA996&lt;$S996,"Pass","Fail"))</f>
        <v/>
      </c>
      <c r="AH996" s="23" t="str">
        <f aca="true">INDIRECT(CHOOSE(MATCH($T996,{"±","&gt;","≥","≤","&lt;"},0), "AC", "AD", "AE", "AF", "AG") &amp; ROW())</f>
        <v/>
      </c>
      <c r="AI996" s="56" t="str">
        <f aca="false">IF($X996="Not Significant","No Further Action Required",
IF($AH996="","",
IF(AND($AH996="Pass",$L996="0 - Passed "),"Analysis performed; no further action required.",
IF(AND($AH996="Fail",$L996="1 - Failed "),"Analysis performed; no further action required.",
IF(AND($AH996="Pass",$L996="2 - Limited In Use "),"Analysis performed; no further action required.",
IF(AND($AH996="Fail",$L996="3 - Adjusted "),"Analysis performed; no further action required.",
"Unit fails analysis; TSM determination required."))))))</f>
        <v/>
      </c>
      <c r="AJ996" s="58"/>
    </row>
    <row r="997" customFormat="false" ht="15" hidden="false" customHeight="false" outlineLevel="0" collapsed="false">
      <c r="A997" s="56"/>
      <c r="E997" s="57" t="str">
        <f aca="false">IF(AND($F997="",$G997=""),"",IF($G997="",$F997,HYPERLINK($G997,$F997)))</f>
        <v/>
      </c>
      <c r="H997" s="1" t="str">
        <f aca="false">IF($I997="","None Attached",IF(LEFT($I997,5)="https",HYPERLINK($I997,"Datasheet"),HYPERLINK(_xlfn.CONCAT("https://",$I997),"Datasheet")))</f>
        <v>None Attached</v>
      </c>
      <c r="M997" s="56"/>
      <c r="P997" s="58"/>
      <c r="Q997" s="1" t="n">
        <f aca="false">$M997-$N997</f>
        <v>0</v>
      </c>
      <c r="R997" s="56"/>
      <c r="T997" s="59" t="s">
        <v>15</v>
      </c>
      <c r="U997" s="1" t="n">
        <f aca="false">$S997-$R997</f>
        <v>0</v>
      </c>
      <c r="V997" s="1" t="n">
        <f aca="false">IF($T997="±",$Q997*2,$Q997)</f>
        <v>0</v>
      </c>
      <c r="W997" s="60" t="str">
        <f aca="false">IFERROR($U997/ABS($V997),"N/A")</f>
        <v>N/A</v>
      </c>
      <c r="X997" s="61" t="str">
        <f aca="false">IF(OR($W997="N/A",$R997="",$S997=""),"N/A",IF($W997&gt;=4,"Not Significant",IF($W997&gt;=2,"Semi-Significant","Significant")))</f>
        <v>N/A</v>
      </c>
      <c r="Z997" s="1" t="str">
        <f aca="false">IF($D997="Z540.1 w/data",0,"")</f>
        <v/>
      </c>
      <c r="AA997" s="1" t="e">
        <f aca="false">$Y997+$Q997+$Z997</f>
        <v>#VALUE!</v>
      </c>
      <c r="AB997" s="1" t="n">
        <f aca="false">$N997+$Q997</f>
        <v>0</v>
      </c>
      <c r="AC997" s="1" t="str">
        <f aca="false">IF($Y997="","",IF(AND($AA997&gt;=$R997,$AA997&lt;=$S997),"Pass","Fail"))</f>
        <v/>
      </c>
      <c r="AD997" s="1" t="str">
        <f aca="false">IF($Y997="","",IF($AA997&gt;$R997,"Pass","Fail"))</f>
        <v/>
      </c>
      <c r="AE997" s="1" t="str">
        <f aca="false">IF($Y997="","",IF($AA997&gt;=$R997,"Pass","Fail"))</f>
        <v/>
      </c>
      <c r="AF997" s="1" t="str">
        <f aca="false">IF($Y997="","",IF($AA997&lt;=$S997,"Pass","Fail"))</f>
        <v/>
      </c>
      <c r="AG997" s="1" t="str">
        <f aca="false">IF($Y997="","",IF($AA997&lt;$S997,"Pass","Fail"))</f>
        <v/>
      </c>
      <c r="AH997" s="23" t="str">
        <f aca="true">INDIRECT(CHOOSE(MATCH($T997,{"±","&gt;","≥","≤","&lt;"},0), "AC", "AD", "AE", "AF", "AG") &amp; ROW())</f>
        <v/>
      </c>
      <c r="AI997" s="56" t="str">
        <f aca="false">IF($X997="Not Significant","No Further Action Required",
IF($AH997="","",
IF(AND($AH997="Pass",$L997="0 - Passed "),"Analysis performed; no further action required.",
IF(AND($AH997="Fail",$L997="1 - Failed "),"Analysis performed; no further action required.",
IF(AND($AH997="Pass",$L997="2 - Limited In Use "),"Analysis performed; no further action required.",
IF(AND($AH997="Fail",$L997="3 - Adjusted "),"Analysis performed; no further action required.",
"Unit fails analysis; TSM determination required."))))))</f>
        <v/>
      </c>
      <c r="AJ997" s="58"/>
    </row>
    <row r="998" customFormat="false" ht="15" hidden="false" customHeight="false" outlineLevel="0" collapsed="false">
      <c r="A998" s="56"/>
      <c r="E998" s="57" t="str">
        <f aca="false">IF(AND($F998="",$G998=""),"",IF($G998="",$F998,HYPERLINK($G998,$F998)))</f>
        <v/>
      </c>
      <c r="H998" s="1" t="str">
        <f aca="false">IF($I998="","None Attached",IF(LEFT($I998,5)="https",HYPERLINK($I998,"Datasheet"),HYPERLINK(_xlfn.CONCAT("https://",$I998),"Datasheet")))</f>
        <v>None Attached</v>
      </c>
      <c r="M998" s="56"/>
      <c r="P998" s="58"/>
      <c r="Q998" s="1" t="n">
        <f aca="false">$M998-$N998</f>
        <v>0</v>
      </c>
      <c r="R998" s="56"/>
      <c r="T998" s="59" t="s">
        <v>15</v>
      </c>
      <c r="U998" s="1" t="n">
        <f aca="false">$S998-$R998</f>
        <v>0</v>
      </c>
      <c r="V998" s="1" t="n">
        <f aca="false">IF($T998="±",$Q998*2,$Q998)</f>
        <v>0</v>
      </c>
      <c r="W998" s="60" t="str">
        <f aca="false">IFERROR($U998/ABS($V998),"N/A")</f>
        <v>N/A</v>
      </c>
      <c r="X998" s="61" t="str">
        <f aca="false">IF(OR($W998="N/A",$R998="",$S998=""),"N/A",IF($W998&gt;=4,"Not Significant",IF($W998&gt;=2,"Semi-Significant","Significant")))</f>
        <v>N/A</v>
      </c>
      <c r="Z998" s="1" t="str">
        <f aca="false">IF($D998="Z540.1 w/data",0,"")</f>
        <v/>
      </c>
      <c r="AA998" s="1" t="e">
        <f aca="false">$Y998+$Q998+$Z998</f>
        <v>#VALUE!</v>
      </c>
      <c r="AB998" s="1" t="n">
        <f aca="false">$N998+$Q998</f>
        <v>0</v>
      </c>
      <c r="AC998" s="1" t="str">
        <f aca="false">IF($Y998="","",IF(AND($AA998&gt;=$R998,$AA998&lt;=$S998),"Pass","Fail"))</f>
        <v/>
      </c>
      <c r="AD998" s="1" t="str">
        <f aca="false">IF($Y998="","",IF($AA998&gt;$R998,"Pass","Fail"))</f>
        <v/>
      </c>
      <c r="AE998" s="1" t="str">
        <f aca="false">IF($Y998="","",IF($AA998&gt;=$R998,"Pass","Fail"))</f>
        <v/>
      </c>
      <c r="AF998" s="1" t="str">
        <f aca="false">IF($Y998="","",IF($AA998&lt;=$S998,"Pass","Fail"))</f>
        <v/>
      </c>
      <c r="AG998" s="1" t="str">
        <f aca="false">IF($Y998="","",IF($AA998&lt;$S998,"Pass","Fail"))</f>
        <v/>
      </c>
      <c r="AH998" s="23" t="str">
        <f aca="true">INDIRECT(CHOOSE(MATCH($T998,{"±","&gt;","≥","≤","&lt;"},0), "AC", "AD", "AE", "AF", "AG") &amp; ROW())</f>
        <v/>
      </c>
      <c r="AI998" s="56" t="str">
        <f aca="false">IF($X998="Not Significant","No Further Action Required",
IF($AH998="","",
IF(AND($AH998="Pass",$L998="0 - Passed "),"Analysis performed; no further action required.",
IF(AND($AH998="Fail",$L998="1 - Failed "),"Analysis performed; no further action required.",
IF(AND($AH998="Pass",$L998="2 - Limited In Use "),"Analysis performed; no further action required.",
IF(AND($AH998="Fail",$L998="3 - Adjusted "),"Analysis performed; no further action required.",
"Unit fails analysis; TSM determination required."))))))</f>
        <v/>
      </c>
      <c r="AJ998" s="58"/>
    </row>
    <row r="999" customFormat="false" ht="15" hidden="false" customHeight="false" outlineLevel="0" collapsed="false">
      <c r="A999" s="56"/>
      <c r="E999" s="57" t="str">
        <f aca="false">IF(AND($F999="",$G999=""),"",IF($G999="",$F999,HYPERLINK($G999,$F999)))</f>
        <v/>
      </c>
      <c r="H999" s="1" t="str">
        <f aca="false">IF($I999="","None Attached",IF(LEFT($I999,5)="https",HYPERLINK($I999,"Datasheet"),HYPERLINK(_xlfn.CONCAT("https://",$I999),"Datasheet")))</f>
        <v>None Attached</v>
      </c>
      <c r="M999" s="56"/>
      <c r="P999" s="58"/>
      <c r="Q999" s="1" t="n">
        <f aca="false">$M999-$N999</f>
        <v>0</v>
      </c>
      <c r="R999" s="56"/>
      <c r="T999" s="59" t="s">
        <v>15</v>
      </c>
      <c r="U999" s="1" t="n">
        <f aca="false">$S999-$R999</f>
        <v>0</v>
      </c>
      <c r="V999" s="1" t="n">
        <f aca="false">IF($T999="±",$Q999*2,$Q999)</f>
        <v>0</v>
      </c>
      <c r="W999" s="60" t="str">
        <f aca="false">IFERROR($U999/ABS($V999),"N/A")</f>
        <v>N/A</v>
      </c>
      <c r="X999" s="61" t="str">
        <f aca="false">IF(OR($W999="N/A",$R999="",$S999=""),"N/A",IF($W999&gt;=4,"Not Significant",IF($W999&gt;=2,"Semi-Significant","Significant")))</f>
        <v>N/A</v>
      </c>
      <c r="Z999" s="1" t="str">
        <f aca="false">IF($D999="Z540.1 w/data",0,"")</f>
        <v/>
      </c>
      <c r="AA999" s="1" t="e">
        <f aca="false">$Y999+$Q999+$Z999</f>
        <v>#VALUE!</v>
      </c>
      <c r="AB999" s="1" t="n">
        <f aca="false">$N999+$Q999</f>
        <v>0</v>
      </c>
      <c r="AC999" s="1" t="str">
        <f aca="false">IF($Y999="","",IF(AND($AA999&gt;=$R999,$AA999&lt;=$S999),"Pass","Fail"))</f>
        <v/>
      </c>
      <c r="AD999" s="1" t="str">
        <f aca="false">IF($Y999="","",IF($AA999&gt;$R999,"Pass","Fail"))</f>
        <v/>
      </c>
      <c r="AE999" s="1" t="str">
        <f aca="false">IF($Y999="","",IF($AA999&gt;=$R999,"Pass","Fail"))</f>
        <v/>
      </c>
      <c r="AF999" s="1" t="str">
        <f aca="false">IF($Y999="","",IF($AA999&lt;=$S999,"Pass","Fail"))</f>
        <v/>
      </c>
      <c r="AG999" s="1" t="str">
        <f aca="false">IF($Y999="","",IF($AA999&lt;$S999,"Pass","Fail"))</f>
        <v/>
      </c>
      <c r="AH999" s="23" t="str">
        <f aca="true">INDIRECT(CHOOSE(MATCH($T999,{"±","&gt;","≥","≤","&lt;"},0), "AC", "AD", "AE", "AF", "AG") &amp; ROW())</f>
        <v/>
      </c>
      <c r="AI999" s="56" t="str">
        <f aca="false">IF($X999="Not Significant","No Further Action Required",
IF($AH999="","",
IF(AND($AH999="Pass",$L999="0 - Passed "),"Analysis performed; no further action required.",
IF(AND($AH999="Fail",$L999="1 - Failed "),"Analysis performed; no further action required.",
IF(AND($AH999="Pass",$L999="2 - Limited In Use "),"Analysis performed; no further action required.",
IF(AND($AH999="Fail",$L999="3 - Adjusted "),"Analysis performed; no further action required.",
"Unit fails analysis; TSM determination required."))))))</f>
        <v/>
      </c>
      <c r="AJ999" s="58"/>
    </row>
    <row r="1000" customFormat="false" ht="15" hidden="false" customHeight="false" outlineLevel="0" collapsed="false">
      <c r="A1000" s="56"/>
      <c r="E1000" s="57" t="str">
        <f aca="false">IF(AND($F1000="",$G1000=""),"",IF($G1000="",$F1000,HYPERLINK($G1000,$F1000)))</f>
        <v/>
      </c>
      <c r="H1000" s="1" t="str">
        <f aca="false">IF($I1000="","None Attached",IF(LEFT($I1000,5)="https",HYPERLINK($I1000,"Datasheet"),HYPERLINK(_xlfn.CONCAT("https://",$I1000),"Datasheet")))</f>
        <v>None Attached</v>
      </c>
      <c r="M1000" s="56"/>
      <c r="P1000" s="58"/>
      <c r="Q1000" s="1" t="n">
        <f aca="false">$M1000-$N1000</f>
        <v>0</v>
      </c>
      <c r="R1000" s="56"/>
      <c r="T1000" s="59" t="s">
        <v>15</v>
      </c>
      <c r="U1000" s="1" t="n">
        <f aca="false">$S1000-$R1000</f>
        <v>0</v>
      </c>
      <c r="V1000" s="1" t="n">
        <f aca="false">IF($T1000="±",$Q1000*2,$Q1000)</f>
        <v>0</v>
      </c>
      <c r="W1000" s="60" t="str">
        <f aca="false">IFERROR($U1000/ABS($V1000),"N/A")</f>
        <v>N/A</v>
      </c>
      <c r="X1000" s="61" t="str">
        <f aca="false">IF(OR($W1000="N/A",$R1000="",$S1000=""),"N/A",IF($W1000&gt;=4,"Not Significant",IF($W1000&gt;=2,"Semi-Significant","Significant")))</f>
        <v>N/A</v>
      </c>
      <c r="Z1000" s="1" t="str">
        <f aca="false">IF($D1000="Z540.1 w/data",0,"")</f>
        <v/>
      </c>
      <c r="AA1000" s="1" t="e">
        <f aca="false">$Y1000+$Q1000+$Z1000</f>
        <v>#VALUE!</v>
      </c>
      <c r="AB1000" s="1" t="n">
        <f aca="false">$N1000+$Q1000</f>
        <v>0</v>
      </c>
      <c r="AC1000" s="1" t="str">
        <f aca="false">IF($Y1000="","",IF(AND($AA1000&gt;=$R1000,$AA1000&lt;=$S1000),"Pass","Fail"))</f>
        <v/>
      </c>
      <c r="AD1000" s="1" t="str">
        <f aca="false">IF($Y1000="","",IF($AA1000&gt;$R1000,"Pass","Fail"))</f>
        <v/>
      </c>
      <c r="AE1000" s="1" t="str">
        <f aca="false">IF($Y1000="","",IF($AA1000&gt;=$R1000,"Pass","Fail"))</f>
        <v/>
      </c>
      <c r="AF1000" s="1" t="str">
        <f aca="false">IF($Y1000="","",IF($AA1000&lt;=$S1000,"Pass","Fail"))</f>
        <v/>
      </c>
      <c r="AG1000" s="1" t="str">
        <f aca="false">IF($Y1000="","",IF($AA1000&lt;$S1000,"Pass","Fail"))</f>
        <v/>
      </c>
      <c r="AH1000" s="23" t="str">
        <f aca="true">INDIRECT(CHOOSE(MATCH($T1000,{"±","&gt;","≥","≤","&lt;"},0), "AC", "AD", "AE", "AF", "AG") &amp; ROW())</f>
        <v/>
      </c>
      <c r="AI1000" s="56" t="str">
        <f aca="false">IF($X1000="Not Significant","No Further Action Required",
IF($AH1000="","",
IF(AND($AH1000="Pass",$L1000="0 - Passed "),"Analysis performed; no further action required.",
IF(AND($AH1000="Fail",$L1000="1 - Failed "),"Analysis performed; no further action required.",
IF(AND($AH1000="Pass",$L1000="2 - Limited In Use "),"Analysis performed; no further action required.",
IF(AND($AH1000="Fail",$L1000="3 - Adjusted "),"Analysis performed; no further action required.",
"Unit fails analysis; TSM determination required."))))))</f>
        <v/>
      </c>
      <c r="AJ1000" s="58"/>
    </row>
    <row r="1001" customFormat="false" ht="15" hidden="false" customHeight="false" outlineLevel="0" collapsed="false">
      <c r="A1001" s="56"/>
      <c r="E1001" s="57" t="str">
        <f aca="false">IF(AND($F1001="",$G1001=""),"",IF($G1001="",$F1001,HYPERLINK($G1001,$F1001)))</f>
        <v/>
      </c>
      <c r="H1001" s="1" t="str">
        <f aca="false">IF($I1001="","None Attached",IF(LEFT($I1001,5)="https",HYPERLINK($I1001,"Datasheet"),HYPERLINK(_xlfn.CONCAT("https://",$I1001),"Datasheet")))</f>
        <v>None Attached</v>
      </c>
      <c r="M1001" s="56"/>
      <c r="P1001" s="58"/>
      <c r="Q1001" s="1" t="n">
        <f aca="false">$M1001-$N1001</f>
        <v>0</v>
      </c>
      <c r="R1001" s="56"/>
      <c r="T1001" s="59" t="s">
        <v>15</v>
      </c>
      <c r="U1001" s="1" t="n">
        <f aca="false">$S1001-$R1001</f>
        <v>0</v>
      </c>
      <c r="V1001" s="1" t="n">
        <f aca="false">IF($T1001="±",$Q1001*2,$Q1001)</f>
        <v>0</v>
      </c>
      <c r="W1001" s="60" t="str">
        <f aca="false">IFERROR($U1001/ABS($V1001),"N/A")</f>
        <v>N/A</v>
      </c>
      <c r="X1001" s="61" t="str">
        <f aca="false">IF(OR($W1001="N/A",$R1001="",$S1001=""),"N/A",IF($W1001&gt;=4,"Not Significant",IF($W1001&gt;=2,"Semi-Significant","Significant")))</f>
        <v>N/A</v>
      </c>
      <c r="Z1001" s="1" t="str">
        <f aca="false">IF($D1001="Z540.1 w/data",0,"")</f>
        <v/>
      </c>
      <c r="AA1001" s="1" t="e">
        <f aca="false">$Y1001+$Q1001+$Z1001</f>
        <v>#VALUE!</v>
      </c>
      <c r="AB1001" s="1" t="n">
        <f aca="false">$N1001+$Q1001</f>
        <v>0</v>
      </c>
      <c r="AC1001" s="1" t="str">
        <f aca="false">IF($Y1001="","",IF(AND($AA1001&gt;=$R1001,$AA1001&lt;=$S1001),"Pass","Fail"))</f>
        <v/>
      </c>
      <c r="AD1001" s="1" t="str">
        <f aca="false">IF($Y1001="","",IF($AA1001&gt;$R1001,"Pass","Fail"))</f>
        <v/>
      </c>
      <c r="AE1001" s="1" t="str">
        <f aca="false">IF($Y1001="","",IF($AA1001&gt;=$R1001,"Pass","Fail"))</f>
        <v/>
      </c>
      <c r="AF1001" s="1" t="str">
        <f aca="false">IF($Y1001="","",IF($AA1001&lt;=$S1001,"Pass","Fail"))</f>
        <v/>
      </c>
      <c r="AG1001" s="1" t="str">
        <f aca="false">IF($Y1001="","",IF($AA1001&lt;$S1001,"Pass","Fail"))</f>
        <v/>
      </c>
      <c r="AH1001" s="23" t="str">
        <f aca="true">INDIRECT(CHOOSE(MATCH($T1001,{"±","&gt;","≥","≤","&lt;"},0), "AC", "AD", "AE", "AF", "AG") &amp; ROW())</f>
        <v/>
      </c>
      <c r="AI1001" s="56" t="str">
        <f aca="false">IF($X1001="Not Significant","No Further Action Required",
IF($AH1001="","",
IF(AND($AH1001="Pass",$L1001="0 - Passed "),"Analysis performed; no further action required.",
IF(AND($AH1001="Fail",$L1001="1 - Failed "),"Analysis performed; no further action required.",
IF(AND($AH1001="Pass",$L1001="2 - Limited In Use "),"Analysis performed; no further action required.",
IF(AND($AH1001="Fail",$L1001="3 - Adjusted "),"Analysis performed; no further action required.",
"Unit fails analysis; TSM determination required."))))))</f>
        <v/>
      </c>
      <c r="AJ1001" s="58"/>
    </row>
    <row r="1002" customFormat="false" ht="15" hidden="false" customHeight="false" outlineLevel="0" collapsed="false">
      <c r="A1002" s="56"/>
      <c r="E1002" s="57" t="str">
        <f aca="false">IF(AND($F1002="",$G1002=""),"",IF($G1002="",$F1002,HYPERLINK($G1002,$F1002)))</f>
        <v/>
      </c>
      <c r="H1002" s="1" t="str">
        <f aca="false">IF($I1002="","None Attached",IF(LEFT($I1002,5)="https",HYPERLINK($I1002,"Datasheet"),HYPERLINK(_xlfn.CONCAT("https://",$I1002),"Datasheet")))</f>
        <v>None Attached</v>
      </c>
      <c r="M1002" s="56"/>
      <c r="P1002" s="58"/>
      <c r="Q1002" s="1" t="n">
        <f aca="false">$M1002-$N1002</f>
        <v>0</v>
      </c>
      <c r="R1002" s="56"/>
      <c r="T1002" s="59" t="s">
        <v>15</v>
      </c>
      <c r="U1002" s="1" t="n">
        <f aca="false">$S1002-$R1002</f>
        <v>0</v>
      </c>
      <c r="V1002" s="1" t="n">
        <f aca="false">IF($T1002="±",$Q1002*2,$Q1002)</f>
        <v>0</v>
      </c>
      <c r="W1002" s="60" t="str">
        <f aca="false">IFERROR($U1002/ABS($V1002),"N/A")</f>
        <v>N/A</v>
      </c>
      <c r="X1002" s="61" t="str">
        <f aca="false">IF(OR($W1002="N/A",$R1002="",$S1002=""),"N/A",IF($W1002&gt;=4,"Not Significant",IF($W1002&gt;=2,"Semi-Significant","Significant")))</f>
        <v>N/A</v>
      </c>
      <c r="Z1002" s="1" t="str">
        <f aca="false">IF($D1002="Z540.1 w/data",0,"")</f>
        <v/>
      </c>
      <c r="AA1002" s="1" t="e">
        <f aca="false">$Y1002+$Q1002+$Z1002</f>
        <v>#VALUE!</v>
      </c>
      <c r="AB1002" s="1" t="n">
        <f aca="false">$N1002+$Q1002</f>
        <v>0</v>
      </c>
      <c r="AC1002" s="1" t="str">
        <f aca="false">IF($Y1002="","",IF(AND($AA1002&gt;=$R1002,$AA1002&lt;=$S1002),"Pass","Fail"))</f>
        <v/>
      </c>
      <c r="AD1002" s="1" t="str">
        <f aca="false">IF($Y1002="","",IF($AA1002&gt;$R1002,"Pass","Fail"))</f>
        <v/>
      </c>
      <c r="AE1002" s="1" t="str">
        <f aca="false">IF($Y1002="","",IF($AA1002&gt;=$R1002,"Pass","Fail"))</f>
        <v/>
      </c>
      <c r="AF1002" s="1" t="str">
        <f aca="false">IF($Y1002="","",IF($AA1002&lt;=$S1002,"Pass","Fail"))</f>
        <v/>
      </c>
      <c r="AG1002" s="1" t="str">
        <f aca="false">IF($Y1002="","",IF($AA1002&lt;$S1002,"Pass","Fail"))</f>
        <v/>
      </c>
      <c r="AH1002" s="23" t="str">
        <f aca="true">INDIRECT(CHOOSE(MATCH($T1002,{"±","&gt;","≥","≤","&lt;"},0), "AC", "AD", "AE", "AF", "AG") &amp; ROW())</f>
        <v/>
      </c>
      <c r="AI1002" s="56" t="str">
        <f aca="false">IF($X1002="Not Significant","No Further Action Required",
IF($AH1002="","",
IF(AND($AH1002="Pass",$L1002="0 - Passed "),"Analysis performed; no further action required.",
IF(AND($AH1002="Fail",$L1002="1 - Failed "),"Analysis performed; no further action required.",
IF(AND($AH1002="Pass",$L1002="2 - Limited In Use "),"Analysis performed; no further action required.",
IF(AND($AH1002="Fail",$L1002="3 - Adjusted "),"Analysis performed; no further action required.",
"Unit fails analysis; TSM determination required."))))))</f>
        <v/>
      </c>
      <c r="AJ1002" s="58"/>
    </row>
    <row r="1003" customFormat="false" ht="15" hidden="false" customHeight="false" outlineLevel="0" collapsed="false">
      <c r="A1003" s="56"/>
      <c r="E1003" s="57" t="str">
        <f aca="false">IF(AND($F1003="",$G1003=""),"",IF($G1003="",$F1003,HYPERLINK($G1003,$F1003)))</f>
        <v/>
      </c>
      <c r="H1003" s="1" t="str">
        <f aca="false">IF($I1003="","None Attached",IF(LEFT($I1003,5)="https",HYPERLINK($I1003,"Datasheet"),HYPERLINK(_xlfn.CONCAT("https://",$I1003),"Datasheet")))</f>
        <v>None Attached</v>
      </c>
      <c r="M1003" s="56"/>
      <c r="P1003" s="58"/>
      <c r="Q1003" s="1" t="n">
        <f aca="false">$M1003-$N1003</f>
        <v>0</v>
      </c>
      <c r="R1003" s="56"/>
      <c r="T1003" s="59" t="s">
        <v>15</v>
      </c>
      <c r="U1003" s="1" t="n">
        <f aca="false">$S1003-$R1003</f>
        <v>0</v>
      </c>
      <c r="V1003" s="1" t="n">
        <f aca="false">IF($T1003="±",$Q1003*2,$Q1003)</f>
        <v>0</v>
      </c>
      <c r="W1003" s="60" t="str">
        <f aca="false">IFERROR($U1003/ABS($V1003),"N/A")</f>
        <v>N/A</v>
      </c>
      <c r="X1003" s="61" t="str">
        <f aca="false">IF(OR($W1003="N/A",$R1003="",$S1003=""),"N/A",IF($W1003&gt;=4,"Not Significant",IF($W1003&gt;=2,"Semi-Significant","Significant")))</f>
        <v>N/A</v>
      </c>
      <c r="Z1003" s="1" t="str">
        <f aca="false">IF($D1003="Z540.1 w/data",0,"")</f>
        <v/>
      </c>
      <c r="AA1003" s="1" t="e">
        <f aca="false">$Y1003+$Q1003+$Z1003</f>
        <v>#VALUE!</v>
      </c>
      <c r="AB1003" s="1" t="n">
        <f aca="false">$N1003+$Q1003</f>
        <v>0</v>
      </c>
      <c r="AC1003" s="1" t="str">
        <f aca="false">IF($Y1003="","",IF(AND($AA1003&gt;=$R1003,$AA1003&lt;=$S1003),"Pass","Fail"))</f>
        <v/>
      </c>
      <c r="AD1003" s="1" t="str">
        <f aca="false">IF($Y1003="","",IF($AA1003&gt;$R1003,"Pass","Fail"))</f>
        <v/>
      </c>
      <c r="AE1003" s="1" t="str">
        <f aca="false">IF($Y1003="","",IF($AA1003&gt;=$R1003,"Pass","Fail"))</f>
        <v/>
      </c>
      <c r="AF1003" s="1" t="str">
        <f aca="false">IF($Y1003="","",IF($AA1003&lt;=$S1003,"Pass","Fail"))</f>
        <v/>
      </c>
      <c r="AG1003" s="1" t="str">
        <f aca="false">IF($Y1003="","",IF($AA1003&lt;$S1003,"Pass","Fail"))</f>
        <v/>
      </c>
      <c r="AH1003" s="23" t="str">
        <f aca="true">INDIRECT(CHOOSE(MATCH($T1003,{"±","&gt;","≥","≤","&lt;"},0), "AC", "AD", "AE", "AF", "AG") &amp; ROW())</f>
        <v/>
      </c>
      <c r="AI1003" s="56" t="str">
        <f aca="false">IF($X1003="Not Significant","No Further Action Required",
IF($AH1003="","",
IF(AND($AH1003="Pass",$L1003="0 - Passed "),"Analysis performed; no further action required.",
IF(AND($AH1003="Fail",$L1003="1 - Failed "),"Analysis performed; no further action required.",
IF(AND($AH1003="Pass",$L1003="2 - Limited In Use "),"Analysis performed; no further action required.",
IF(AND($AH1003="Fail",$L1003="3 - Adjusted "),"Analysis performed; no further action required.",
"Unit fails analysis; TSM determination required."))))))</f>
        <v/>
      </c>
      <c r="AJ1003" s="58"/>
    </row>
    <row r="1004" customFormat="false" ht="15" hidden="false" customHeight="false" outlineLevel="0" collapsed="false">
      <c r="A1004" s="56"/>
      <c r="E1004" s="57" t="str">
        <f aca="false">IF(AND($F1004="",$G1004=""),"",IF($G1004="",$F1004,HYPERLINK($G1004,$F1004)))</f>
        <v/>
      </c>
      <c r="H1004" s="1" t="str">
        <f aca="false">IF($I1004="","None Attached",IF(LEFT($I1004,5)="https",HYPERLINK($I1004,"Datasheet"),HYPERLINK(_xlfn.CONCAT("https://",$I1004),"Datasheet")))</f>
        <v>None Attached</v>
      </c>
      <c r="M1004" s="56"/>
      <c r="P1004" s="58"/>
      <c r="Q1004" s="1" t="n">
        <f aca="false">$M1004-$N1004</f>
        <v>0</v>
      </c>
      <c r="R1004" s="56"/>
      <c r="T1004" s="59" t="s">
        <v>15</v>
      </c>
      <c r="U1004" s="1" t="n">
        <f aca="false">$S1004-$R1004</f>
        <v>0</v>
      </c>
      <c r="V1004" s="1" t="n">
        <f aca="false">IF($T1004="±",$Q1004*2,$Q1004)</f>
        <v>0</v>
      </c>
      <c r="W1004" s="60" t="str">
        <f aca="false">IFERROR($U1004/ABS($V1004),"N/A")</f>
        <v>N/A</v>
      </c>
      <c r="X1004" s="61" t="str">
        <f aca="false">IF(OR($W1004="N/A",$R1004="",$S1004=""),"N/A",IF($W1004&gt;=4,"Not Significant",IF($W1004&gt;=2,"Semi-Significant","Significant")))</f>
        <v>N/A</v>
      </c>
      <c r="Z1004" s="1" t="str">
        <f aca="false">IF($D1004="Z540.1 w/data",0,"")</f>
        <v/>
      </c>
      <c r="AA1004" s="1" t="e">
        <f aca="false">$Y1004+$Q1004+$Z1004</f>
        <v>#VALUE!</v>
      </c>
      <c r="AB1004" s="1" t="n">
        <f aca="false">$N1004+$Q1004</f>
        <v>0</v>
      </c>
      <c r="AC1004" s="1" t="str">
        <f aca="false">IF($Y1004="","",IF(AND($AA1004&gt;=$R1004,$AA1004&lt;=$S1004),"Pass","Fail"))</f>
        <v/>
      </c>
      <c r="AD1004" s="1" t="str">
        <f aca="false">IF($Y1004="","",IF($AA1004&gt;$R1004,"Pass","Fail"))</f>
        <v/>
      </c>
      <c r="AE1004" s="1" t="str">
        <f aca="false">IF($Y1004="","",IF($AA1004&gt;=$R1004,"Pass","Fail"))</f>
        <v/>
      </c>
      <c r="AF1004" s="1" t="str">
        <f aca="false">IF($Y1004="","",IF($AA1004&lt;=$S1004,"Pass","Fail"))</f>
        <v/>
      </c>
      <c r="AG1004" s="1" t="str">
        <f aca="false">IF($Y1004="","",IF($AA1004&lt;$S1004,"Pass","Fail"))</f>
        <v/>
      </c>
      <c r="AH1004" s="23" t="str">
        <f aca="true">INDIRECT(CHOOSE(MATCH($T1004,{"±","&gt;","≥","≤","&lt;"},0), "AC", "AD", "AE", "AF", "AG") &amp; ROW())</f>
        <v/>
      </c>
      <c r="AI1004" s="56" t="str">
        <f aca="false">IF($X1004="Not Significant","No Further Action Required",
IF($AH1004="","",
IF(AND($AH1004="Pass",$L1004="0 - Passed "),"Analysis performed; no further action required.",
IF(AND($AH1004="Fail",$L1004="1 - Failed "),"Analysis performed; no further action required.",
IF(AND($AH1004="Pass",$L1004="2 - Limited In Use "),"Analysis performed; no further action required.",
IF(AND($AH1004="Fail",$L1004="3 - Adjusted "),"Analysis performed; no further action required.",
"Unit fails analysis; TSM determination required."))))))</f>
        <v/>
      </c>
      <c r="AJ1004" s="58"/>
    </row>
    <row r="1005" customFormat="false" ht="15" hidden="false" customHeight="false" outlineLevel="0" collapsed="false">
      <c r="A1005" s="56"/>
      <c r="E1005" s="57" t="str">
        <f aca="false">IF(AND($F1005="",$G1005=""),"",IF($G1005="",$F1005,HYPERLINK($G1005,$F1005)))</f>
        <v/>
      </c>
      <c r="H1005" s="1" t="str">
        <f aca="false">IF($I1005="","None Attached",IF(LEFT($I1005,5)="https",HYPERLINK($I1005,"Datasheet"),HYPERLINK(_xlfn.CONCAT("https://",$I1005),"Datasheet")))</f>
        <v>None Attached</v>
      </c>
      <c r="M1005" s="56"/>
      <c r="P1005" s="58"/>
      <c r="Q1005" s="1" t="n">
        <f aca="false">$M1005-$N1005</f>
        <v>0</v>
      </c>
      <c r="R1005" s="56"/>
      <c r="T1005" s="59" t="s">
        <v>15</v>
      </c>
      <c r="U1005" s="1" t="n">
        <f aca="false">$S1005-$R1005</f>
        <v>0</v>
      </c>
      <c r="V1005" s="1" t="n">
        <f aca="false">IF($T1005="±",$Q1005*2,$Q1005)</f>
        <v>0</v>
      </c>
      <c r="W1005" s="60" t="str">
        <f aca="false">IFERROR($U1005/ABS($V1005),"N/A")</f>
        <v>N/A</v>
      </c>
      <c r="X1005" s="61" t="str">
        <f aca="false">IF(OR($W1005="N/A",$R1005="",$S1005=""),"N/A",IF($W1005&gt;=4,"Not Significant",IF($W1005&gt;=2,"Semi-Significant","Significant")))</f>
        <v>N/A</v>
      </c>
      <c r="Z1005" s="1" t="str">
        <f aca="false">IF($D1005="Z540.1 w/data",0,"")</f>
        <v/>
      </c>
      <c r="AA1005" s="1" t="e">
        <f aca="false">$Y1005+$Q1005+$Z1005</f>
        <v>#VALUE!</v>
      </c>
      <c r="AB1005" s="1" t="n">
        <f aca="false">$N1005+$Q1005</f>
        <v>0</v>
      </c>
      <c r="AC1005" s="1" t="str">
        <f aca="false">IF($Y1005="","",IF(AND($AA1005&gt;=$R1005,$AA1005&lt;=$S1005),"Pass","Fail"))</f>
        <v/>
      </c>
      <c r="AD1005" s="1" t="str">
        <f aca="false">IF($Y1005="","",IF($AA1005&gt;$R1005,"Pass","Fail"))</f>
        <v/>
      </c>
      <c r="AE1005" s="1" t="str">
        <f aca="false">IF($Y1005="","",IF($AA1005&gt;=$R1005,"Pass","Fail"))</f>
        <v/>
      </c>
      <c r="AF1005" s="1" t="str">
        <f aca="false">IF($Y1005="","",IF($AA1005&lt;=$S1005,"Pass","Fail"))</f>
        <v/>
      </c>
      <c r="AG1005" s="1" t="str">
        <f aca="false">IF($Y1005="","",IF($AA1005&lt;$S1005,"Pass","Fail"))</f>
        <v/>
      </c>
      <c r="AH1005" s="23" t="str">
        <f aca="true">INDIRECT(CHOOSE(MATCH($T1005,{"±","&gt;","≥","≤","&lt;"},0), "AC", "AD", "AE", "AF", "AG") &amp; ROW())</f>
        <v/>
      </c>
      <c r="AI1005" s="56" t="str">
        <f aca="false">IF($X1005="Not Significant","No Further Action Required",
IF($AH1005="","",
IF(AND($AH1005="Pass",$L1005="0 - Passed "),"Analysis performed; no further action required.",
IF(AND($AH1005="Fail",$L1005="1 - Failed "),"Analysis performed; no further action required.",
IF(AND($AH1005="Pass",$L1005="2 - Limited In Use "),"Analysis performed; no further action required.",
IF(AND($AH1005="Fail",$L1005="3 - Adjusted "),"Analysis performed; no further action required.",
"Unit fails analysis; TSM determination required."))))))</f>
        <v/>
      </c>
      <c r="AJ1005" s="58"/>
    </row>
    <row r="1006" customFormat="false" ht="15" hidden="false" customHeight="false" outlineLevel="0" collapsed="false">
      <c r="A1006" s="56"/>
      <c r="E1006" s="57" t="str">
        <f aca="false">IF(AND($F1006="",$G1006=""),"",IF($G1006="",$F1006,HYPERLINK($G1006,$F1006)))</f>
        <v/>
      </c>
      <c r="H1006" s="1" t="str">
        <f aca="false">IF($I1006="","None Attached",IF(LEFT($I1006,5)="https",HYPERLINK($I1006,"Datasheet"),HYPERLINK(_xlfn.CONCAT("https://",$I1006),"Datasheet")))</f>
        <v>None Attached</v>
      </c>
      <c r="M1006" s="56"/>
      <c r="P1006" s="58"/>
      <c r="Q1006" s="1" t="n">
        <f aca="false">$M1006-$N1006</f>
        <v>0</v>
      </c>
      <c r="R1006" s="56"/>
      <c r="T1006" s="59" t="s">
        <v>15</v>
      </c>
      <c r="U1006" s="1" t="n">
        <f aca="false">$S1006-$R1006</f>
        <v>0</v>
      </c>
      <c r="V1006" s="1" t="n">
        <f aca="false">IF($T1006="±",$Q1006*2,$Q1006)</f>
        <v>0</v>
      </c>
      <c r="W1006" s="60" t="str">
        <f aca="false">IFERROR($U1006/ABS($V1006),"N/A")</f>
        <v>N/A</v>
      </c>
      <c r="X1006" s="61" t="str">
        <f aca="false">IF(OR($W1006="N/A",$R1006="",$S1006=""),"N/A",IF($W1006&gt;=4,"Not Significant",IF($W1006&gt;=2,"Semi-Significant","Significant")))</f>
        <v>N/A</v>
      </c>
      <c r="Z1006" s="1" t="str">
        <f aca="false">IF($D1006="Z540.1 w/data",0,"")</f>
        <v/>
      </c>
      <c r="AA1006" s="1" t="e">
        <f aca="false">$Y1006+$Q1006+$Z1006</f>
        <v>#VALUE!</v>
      </c>
      <c r="AB1006" s="1" t="n">
        <f aca="false">$N1006+$Q1006</f>
        <v>0</v>
      </c>
      <c r="AC1006" s="1" t="str">
        <f aca="false">IF($Y1006="","",IF(AND($AA1006&gt;=$R1006,$AA1006&lt;=$S1006),"Pass","Fail"))</f>
        <v/>
      </c>
      <c r="AD1006" s="1" t="str">
        <f aca="false">IF($Y1006="","",IF($AA1006&gt;$R1006,"Pass","Fail"))</f>
        <v/>
      </c>
      <c r="AE1006" s="1" t="str">
        <f aca="false">IF($Y1006="","",IF($AA1006&gt;=$R1006,"Pass","Fail"))</f>
        <v/>
      </c>
      <c r="AF1006" s="1" t="str">
        <f aca="false">IF($Y1006="","",IF($AA1006&lt;=$S1006,"Pass","Fail"))</f>
        <v/>
      </c>
      <c r="AG1006" s="1" t="str">
        <f aca="false">IF($Y1006="","",IF($AA1006&lt;$S1006,"Pass","Fail"))</f>
        <v/>
      </c>
      <c r="AH1006" s="23" t="str">
        <f aca="true">INDIRECT(CHOOSE(MATCH($T1006,{"±","&gt;","≥","≤","&lt;"},0), "AC", "AD", "AE", "AF", "AG") &amp; ROW())</f>
        <v/>
      </c>
      <c r="AI1006" s="56" t="str">
        <f aca="false">IF($X1006="Not Significant","No Further Action Required",
IF($AH1006="","",
IF(AND($AH1006="Pass",$L1006="0 - Passed "),"Analysis performed; no further action required.",
IF(AND($AH1006="Fail",$L1006="1 - Failed "),"Analysis performed; no further action required.",
IF(AND($AH1006="Pass",$L1006="2 - Limited In Use "),"Analysis performed; no further action required.",
IF(AND($AH1006="Fail",$L1006="3 - Adjusted "),"Analysis performed; no further action required.",
"Unit fails analysis; TSM determination required."))))))</f>
        <v/>
      </c>
      <c r="AJ1006" s="58"/>
    </row>
    <row r="1007" customFormat="false" ht="15" hidden="false" customHeight="false" outlineLevel="0" collapsed="false">
      <c r="A1007" s="56"/>
      <c r="E1007" s="57" t="str">
        <f aca="false">IF(AND($F1007="",$G1007=""),"",IF($G1007="",$F1007,HYPERLINK($G1007,$F1007)))</f>
        <v/>
      </c>
      <c r="H1007" s="1" t="str">
        <f aca="false">IF($I1007="","None Attached",IF(LEFT($I1007,5)="https",HYPERLINK($I1007,"Datasheet"),HYPERLINK(_xlfn.CONCAT("https://",$I1007),"Datasheet")))</f>
        <v>None Attached</v>
      </c>
      <c r="M1007" s="56"/>
      <c r="P1007" s="58"/>
      <c r="Q1007" s="1" t="n">
        <f aca="false">$M1007-$N1007</f>
        <v>0</v>
      </c>
      <c r="R1007" s="56"/>
      <c r="T1007" s="59" t="s">
        <v>15</v>
      </c>
      <c r="U1007" s="1" t="n">
        <f aca="false">$S1007-$R1007</f>
        <v>0</v>
      </c>
      <c r="V1007" s="1" t="n">
        <f aca="false">IF($T1007="±",$Q1007*2,$Q1007)</f>
        <v>0</v>
      </c>
      <c r="W1007" s="60" t="str">
        <f aca="false">IFERROR($U1007/ABS($V1007),"N/A")</f>
        <v>N/A</v>
      </c>
      <c r="X1007" s="61" t="str">
        <f aca="false">IF(OR($W1007="N/A",$R1007="",$S1007=""),"N/A",IF($W1007&gt;=4,"Not Significant",IF($W1007&gt;=2,"Semi-Significant","Significant")))</f>
        <v>N/A</v>
      </c>
      <c r="Z1007" s="1" t="str">
        <f aca="false">IF($D1007="Z540.1 w/data",0,"")</f>
        <v/>
      </c>
      <c r="AA1007" s="1" t="e">
        <f aca="false">$Y1007+$Q1007+$Z1007</f>
        <v>#VALUE!</v>
      </c>
      <c r="AB1007" s="1" t="n">
        <f aca="false">$N1007+$Q1007</f>
        <v>0</v>
      </c>
      <c r="AC1007" s="1" t="str">
        <f aca="false">IF($Y1007="","",IF(AND($AA1007&gt;=$R1007,$AA1007&lt;=$S1007),"Pass","Fail"))</f>
        <v/>
      </c>
      <c r="AD1007" s="1" t="str">
        <f aca="false">IF($Y1007="","",IF($AA1007&gt;$R1007,"Pass","Fail"))</f>
        <v/>
      </c>
      <c r="AE1007" s="1" t="str">
        <f aca="false">IF($Y1007="","",IF($AA1007&gt;=$R1007,"Pass","Fail"))</f>
        <v/>
      </c>
      <c r="AF1007" s="1" t="str">
        <f aca="false">IF($Y1007="","",IF($AA1007&lt;=$S1007,"Pass","Fail"))</f>
        <v/>
      </c>
      <c r="AG1007" s="1" t="str">
        <f aca="false">IF($Y1007="","",IF($AA1007&lt;$S1007,"Pass","Fail"))</f>
        <v/>
      </c>
      <c r="AH1007" s="23" t="str">
        <f aca="true">INDIRECT(CHOOSE(MATCH($T1007,{"±","&gt;","≥","≤","&lt;"},0), "AC", "AD", "AE", "AF", "AG") &amp; ROW())</f>
        <v/>
      </c>
      <c r="AI1007" s="56" t="str">
        <f aca="false">IF($X1007="Not Significant","No Further Action Required",
IF($AH1007="","",
IF(AND($AH1007="Pass",$L1007="0 - Passed "),"Analysis performed; no further action required.",
IF(AND($AH1007="Fail",$L1007="1 - Failed "),"Analysis performed; no further action required.",
IF(AND($AH1007="Pass",$L1007="2 - Limited In Use "),"Analysis performed; no further action required.",
IF(AND($AH1007="Fail",$L1007="3 - Adjusted "),"Analysis performed; no further action required.",
"Unit fails analysis; TSM determination required."))))))</f>
        <v/>
      </c>
      <c r="AJ1007" s="58"/>
    </row>
    <row r="1008" customFormat="false" ht="15" hidden="false" customHeight="false" outlineLevel="0" collapsed="false">
      <c r="A1008" s="56"/>
      <c r="E1008" s="57" t="str">
        <f aca="false">IF(AND($F1008="",$G1008=""),"",IF($G1008="",$F1008,HYPERLINK($G1008,$F1008)))</f>
        <v/>
      </c>
      <c r="H1008" s="1" t="str">
        <f aca="false">IF($I1008="","None Attached",IF(LEFT($I1008,5)="https",HYPERLINK($I1008,"Datasheet"),HYPERLINK(_xlfn.CONCAT("https://",$I1008),"Datasheet")))</f>
        <v>None Attached</v>
      </c>
      <c r="M1008" s="56"/>
      <c r="P1008" s="58"/>
      <c r="Q1008" s="1" t="n">
        <f aca="false">$M1008-$N1008</f>
        <v>0</v>
      </c>
      <c r="R1008" s="56"/>
      <c r="T1008" s="59" t="s">
        <v>15</v>
      </c>
      <c r="U1008" s="1" t="n">
        <f aca="false">$S1008-$R1008</f>
        <v>0</v>
      </c>
      <c r="V1008" s="1" t="n">
        <f aca="false">IF($T1008="±",$Q1008*2,$Q1008)</f>
        <v>0</v>
      </c>
      <c r="W1008" s="60" t="str">
        <f aca="false">IFERROR($U1008/ABS($V1008),"N/A")</f>
        <v>N/A</v>
      </c>
      <c r="X1008" s="61" t="str">
        <f aca="false">IF(OR($W1008="N/A",$R1008="",$S1008=""),"N/A",IF($W1008&gt;=4,"Not Significant",IF($W1008&gt;=2,"Semi-Significant","Significant")))</f>
        <v>N/A</v>
      </c>
      <c r="Z1008" s="1" t="str">
        <f aca="false">IF($D1008="Z540.1 w/data",0,"")</f>
        <v/>
      </c>
      <c r="AA1008" s="1" t="e">
        <f aca="false">$Y1008+$Q1008+$Z1008</f>
        <v>#VALUE!</v>
      </c>
      <c r="AB1008" s="1" t="n">
        <f aca="false">$N1008+$Q1008</f>
        <v>0</v>
      </c>
      <c r="AC1008" s="1" t="str">
        <f aca="false">IF($Y1008="","",IF(AND($AA1008&gt;=$R1008,$AA1008&lt;=$S1008),"Pass","Fail"))</f>
        <v/>
      </c>
      <c r="AD1008" s="1" t="str">
        <f aca="false">IF($Y1008="","",IF($AA1008&gt;$R1008,"Pass","Fail"))</f>
        <v/>
      </c>
      <c r="AE1008" s="1" t="str">
        <f aca="false">IF($Y1008="","",IF($AA1008&gt;=$R1008,"Pass","Fail"))</f>
        <v/>
      </c>
      <c r="AF1008" s="1" t="str">
        <f aca="false">IF($Y1008="","",IF($AA1008&lt;=$S1008,"Pass","Fail"))</f>
        <v/>
      </c>
      <c r="AG1008" s="1" t="str">
        <f aca="false">IF($Y1008="","",IF($AA1008&lt;$S1008,"Pass","Fail"))</f>
        <v/>
      </c>
      <c r="AH1008" s="23" t="str">
        <f aca="true">INDIRECT(CHOOSE(MATCH($T1008,{"±","&gt;","≥","≤","&lt;"},0), "AC", "AD", "AE", "AF", "AG") &amp; ROW())</f>
        <v/>
      </c>
      <c r="AI1008" s="56" t="str">
        <f aca="false">IF($X1008="Not Significant","No Further Action Required",
IF($AH1008="","",
IF(AND($AH1008="Pass",$L1008="0 - Passed "),"Analysis performed; no further action required.",
IF(AND($AH1008="Fail",$L1008="1 - Failed "),"Analysis performed; no further action required.",
IF(AND($AH1008="Pass",$L1008="2 - Limited In Use "),"Analysis performed; no further action required.",
IF(AND($AH1008="Fail",$L1008="3 - Adjusted "),"Analysis performed; no further action required.",
"Unit fails analysis; TSM determination required."))))))</f>
        <v/>
      </c>
      <c r="AJ1008" s="58"/>
    </row>
    <row r="1009" customFormat="false" ht="15" hidden="false" customHeight="false" outlineLevel="0" collapsed="false">
      <c r="A1009" s="56"/>
      <c r="E1009" s="57" t="str">
        <f aca="false">IF(AND($F1009="",$G1009=""),"",IF($G1009="",$F1009,HYPERLINK($G1009,$F1009)))</f>
        <v/>
      </c>
      <c r="H1009" s="1" t="str">
        <f aca="false">IF($I1009="","None Attached",IF(LEFT($I1009,5)="https",HYPERLINK($I1009,"Datasheet"),HYPERLINK(_xlfn.CONCAT("https://",$I1009),"Datasheet")))</f>
        <v>None Attached</v>
      </c>
      <c r="M1009" s="56"/>
      <c r="P1009" s="58"/>
      <c r="Q1009" s="1" t="n">
        <f aca="false">$M1009-$N1009</f>
        <v>0</v>
      </c>
      <c r="R1009" s="56"/>
      <c r="T1009" s="59" t="s">
        <v>15</v>
      </c>
      <c r="U1009" s="1" t="n">
        <f aca="false">$S1009-$R1009</f>
        <v>0</v>
      </c>
      <c r="V1009" s="1" t="n">
        <f aca="false">IF($T1009="±",$Q1009*2,$Q1009)</f>
        <v>0</v>
      </c>
      <c r="W1009" s="60" t="str">
        <f aca="false">IFERROR($U1009/ABS($V1009),"N/A")</f>
        <v>N/A</v>
      </c>
      <c r="X1009" s="61" t="str">
        <f aca="false">IF(OR($W1009="N/A",$R1009="",$S1009=""),"N/A",IF($W1009&gt;=4,"Not Significant",IF($W1009&gt;=2,"Semi-Significant","Significant")))</f>
        <v>N/A</v>
      </c>
      <c r="Z1009" s="1" t="str">
        <f aca="false">IF($D1009="Z540.1 w/data",0,"")</f>
        <v/>
      </c>
      <c r="AA1009" s="1" t="e">
        <f aca="false">$Y1009+$Q1009+$Z1009</f>
        <v>#VALUE!</v>
      </c>
      <c r="AB1009" s="1" t="n">
        <f aca="false">$N1009+$Q1009</f>
        <v>0</v>
      </c>
      <c r="AC1009" s="1" t="str">
        <f aca="false">IF($Y1009="","",IF(AND($AA1009&gt;=$R1009,$AA1009&lt;=$S1009),"Pass","Fail"))</f>
        <v/>
      </c>
      <c r="AD1009" s="1" t="str">
        <f aca="false">IF($Y1009="","",IF($AA1009&gt;$R1009,"Pass","Fail"))</f>
        <v/>
      </c>
      <c r="AE1009" s="1" t="str">
        <f aca="false">IF($Y1009="","",IF($AA1009&gt;=$R1009,"Pass","Fail"))</f>
        <v/>
      </c>
      <c r="AF1009" s="1" t="str">
        <f aca="false">IF($Y1009="","",IF($AA1009&lt;=$S1009,"Pass","Fail"))</f>
        <v/>
      </c>
      <c r="AG1009" s="1" t="str">
        <f aca="false">IF($Y1009="","",IF($AA1009&lt;$S1009,"Pass","Fail"))</f>
        <v/>
      </c>
      <c r="AH1009" s="23" t="str">
        <f aca="true">INDIRECT(CHOOSE(MATCH($T1009,{"±","&gt;","≥","≤","&lt;"},0), "AC", "AD", "AE", "AF", "AG") &amp; ROW())</f>
        <v/>
      </c>
      <c r="AI1009" s="56" t="str">
        <f aca="false">IF($X1009="Not Significant","No Further Action Required",
IF($AH1009="","",
IF(AND($AH1009="Pass",$L1009="0 - Passed "),"Analysis performed; no further action required.",
IF(AND($AH1009="Fail",$L1009="1 - Failed "),"Analysis performed; no further action required.",
IF(AND($AH1009="Pass",$L1009="2 - Limited In Use "),"Analysis performed; no further action required.",
IF(AND($AH1009="Fail",$L1009="3 - Adjusted "),"Analysis performed; no further action required.",
"Unit fails analysis; TSM determination required."))))))</f>
        <v/>
      </c>
      <c r="AJ1009" s="58"/>
    </row>
    <row r="1010" customFormat="false" ht="15" hidden="false" customHeight="false" outlineLevel="0" collapsed="false">
      <c r="A1010" s="56"/>
      <c r="E1010" s="57" t="str">
        <f aca="false">IF(AND($F1010="",$G1010=""),"",IF($G1010="",$F1010,HYPERLINK($G1010,$F1010)))</f>
        <v/>
      </c>
      <c r="H1010" s="1" t="str">
        <f aca="false">IF($I1010="","None Attached",IF(LEFT($I1010,5)="https",HYPERLINK($I1010,"Datasheet"),HYPERLINK(_xlfn.CONCAT("https://",$I1010),"Datasheet")))</f>
        <v>None Attached</v>
      </c>
      <c r="M1010" s="56"/>
      <c r="P1010" s="58"/>
      <c r="Q1010" s="1" t="n">
        <f aca="false">$M1010-$N1010</f>
        <v>0</v>
      </c>
      <c r="R1010" s="56"/>
      <c r="T1010" s="59" t="s">
        <v>15</v>
      </c>
      <c r="U1010" s="1" t="n">
        <f aca="false">$S1010-$R1010</f>
        <v>0</v>
      </c>
      <c r="V1010" s="1" t="n">
        <f aca="false">IF($T1010="±",$Q1010*2,$Q1010)</f>
        <v>0</v>
      </c>
      <c r="W1010" s="60" t="str">
        <f aca="false">IFERROR($U1010/ABS($V1010),"N/A")</f>
        <v>N/A</v>
      </c>
      <c r="X1010" s="61" t="str">
        <f aca="false">IF(OR($W1010="N/A",$R1010="",$S1010=""),"N/A",IF($W1010&gt;=4,"Not Significant",IF($W1010&gt;=2,"Semi-Significant","Significant")))</f>
        <v>N/A</v>
      </c>
      <c r="Z1010" s="1" t="str">
        <f aca="false">IF($D1010="Z540.1 w/data",0,"")</f>
        <v/>
      </c>
      <c r="AA1010" s="1" t="e">
        <f aca="false">$Y1010+$Q1010+$Z1010</f>
        <v>#VALUE!</v>
      </c>
      <c r="AB1010" s="1" t="n">
        <f aca="false">$N1010+$Q1010</f>
        <v>0</v>
      </c>
      <c r="AC1010" s="1" t="str">
        <f aca="false">IF($Y1010="","",IF(AND($AA1010&gt;=$R1010,$AA1010&lt;=$S1010),"Pass","Fail"))</f>
        <v/>
      </c>
      <c r="AD1010" s="1" t="str">
        <f aca="false">IF($Y1010="","",IF($AA1010&gt;$R1010,"Pass","Fail"))</f>
        <v/>
      </c>
      <c r="AE1010" s="1" t="str">
        <f aca="false">IF($Y1010="","",IF($AA1010&gt;=$R1010,"Pass","Fail"))</f>
        <v/>
      </c>
      <c r="AF1010" s="1" t="str">
        <f aca="false">IF($Y1010="","",IF($AA1010&lt;=$S1010,"Pass","Fail"))</f>
        <v/>
      </c>
      <c r="AG1010" s="1" t="str">
        <f aca="false">IF($Y1010="","",IF($AA1010&lt;$S1010,"Pass","Fail"))</f>
        <v/>
      </c>
      <c r="AH1010" s="23" t="str">
        <f aca="true">INDIRECT(CHOOSE(MATCH($T1010,{"±","&gt;","≥","≤","&lt;"},0), "AC", "AD", "AE", "AF", "AG") &amp; ROW())</f>
        <v/>
      </c>
      <c r="AI1010" s="56" t="str">
        <f aca="false">IF($X1010="Not Significant","No Further Action Required",
IF($AH1010="","",
IF(AND($AH1010="Pass",$L1010="0 - Passed "),"Analysis performed; no further action required.",
IF(AND($AH1010="Fail",$L1010="1 - Failed "),"Analysis performed; no further action required.",
IF(AND($AH1010="Pass",$L1010="2 - Limited In Use "),"Analysis performed; no further action required.",
IF(AND($AH1010="Fail",$L1010="3 - Adjusted "),"Analysis performed; no further action required.",
"Unit fails analysis; TSM determination required."))))))</f>
        <v/>
      </c>
      <c r="AJ1010" s="58"/>
    </row>
    <row r="1011" customFormat="false" ht="15" hidden="false" customHeight="false" outlineLevel="0" collapsed="false">
      <c r="A1011" s="56"/>
      <c r="E1011" s="57" t="str">
        <f aca="false">IF(AND($F1011="",$G1011=""),"",IF($G1011="",$F1011,HYPERLINK($G1011,$F1011)))</f>
        <v/>
      </c>
      <c r="H1011" s="1" t="str">
        <f aca="false">IF($I1011="","None Attached",IF(LEFT($I1011,5)="https",HYPERLINK($I1011,"Datasheet"),HYPERLINK(_xlfn.CONCAT("https://",$I1011),"Datasheet")))</f>
        <v>None Attached</v>
      </c>
      <c r="M1011" s="56"/>
      <c r="P1011" s="58"/>
      <c r="Q1011" s="1" t="n">
        <f aca="false">$M1011-$N1011</f>
        <v>0</v>
      </c>
      <c r="R1011" s="56"/>
      <c r="T1011" s="59" t="s">
        <v>15</v>
      </c>
      <c r="U1011" s="1" t="n">
        <f aca="false">$S1011-$R1011</f>
        <v>0</v>
      </c>
      <c r="V1011" s="1" t="n">
        <f aca="false">IF($T1011="±",$Q1011*2,$Q1011)</f>
        <v>0</v>
      </c>
      <c r="W1011" s="60" t="str">
        <f aca="false">IFERROR($U1011/ABS($V1011),"N/A")</f>
        <v>N/A</v>
      </c>
      <c r="X1011" s="61" t="str">
        <f aca="false">IF(OR($W1011="N/A",$R1011="",$S1011=""),"N/A",IF($W1011&gt;=4,"Not Significant",IF($W1011&gt;=2,"Semi-Significant","Significant")))</f>
        <v>N/A</v>
      </c>
      <c r="Z1011" s="1" t="str">
        <f aca="false">IF($D1011="Z540.1 w/data",0,"")</f>
        <v/>
      </c>
      <c r="AA1011" s="1" t="e">
        <f aca="false">$Y1011+$Q1011+$Z1011</f>
        <v>#VALUE!</v>
      </c>
      <c r="AB1011" s="1" t="n">
        <f aca="false">$N1011+$Q1011</f>
        <v>0</v>
      </c>
      <c r="AC1011" s="1" t="str">
        <f aca="false">IF($Y1011="","",IF(AND($AA1011&gt;=$R1011,$AA1011&lt;=$S1011),"Pass","Fail"))</f>
        <v/>
      </c>
      <c r="AD1011" s="1" t="str">
        <f aca="false">IF($Y1011="","",IF($AA1011&gt;$R1011,"Pass","Fail"))</f>
        <v/>
      </c>
      <c r="AE1011" s="1" t="str">
        <f aca="false">IF($Y1011="","",IF($AA1011&gt;=$R1011,"Pass","Fail"))</f>
        <v/>
      </c>
      <c r="AF1011" s="1" t="str">
        <f aca="false">IF($Y1011="","",IF($AA1011&lt;=$S1011,"Pass","Fail"))</f>
        <v/>
      </c>
      <c r="AG1011" s="1" t="str">
        <f aca="false">IF($Y1011="","",IF($AA1011&lt;$S1011,"Pass","Fail"))</f>
        <v/>
      </c>
      <c r="AH1011" s="23" t="str">
        <f aca="true">INDIRECT(CHOOSE(MATCH($T1011,{"±","&gt;","≥","≤","&lt;"},0), "AC", "AD", "AE", "AF", "AG") &amp; ROW())</f>
        <v/>
      </c>
      <c r="AI1011" s="56" t="str">
        <f aca="false">IF($X1011="Not Significant","No Further Action Required",
IF($AH1011="","",
IF(AND($AH1011="Pass",$L1011="0 - Passed "),"Analysis performed; no further action required.",
IF(AND($AH1011="Fail",$L1011="1 - Failed "),"Analysis performed; no further action required.",
IF(AND($AH1011="Pass",$L1011="2 - Limited In Use "),"Analysis performed; no further action required.",
IF(AND($AH1011="Fail",$L1011="3 - Adjusted "),"Analysis performed; no further action required.",
"Unit fails analysis; TSM determination required."))))))</f>
        <v/>
      </c>
      <c r="AJ1011" s="58"/>
    </row>
    <row r="1012" customFormat="false" ht="15" hidden="false" customHeight="false" outlineLevel="0" collapsed="false">
      <c r="A1012" s="56"/>
      <c r="E1012" s="57" t="str">
        <f aca="false">IF(AND($F1012="",$G1012=""),"",IF($G1012="",$F1012,HYPERLINK($G1012,$F1012)))</f>
        <v/>
      </c>
      <c r="H1012" s="1" t="str">
        <f aca="false">IF($I1012="","None Attached",IF(LEFT($I1012,5)="https",HYPERLINK($I1012,"Datasheet"),HYPERLINK(_xlfn.CONCAT("https://",$I1012),"Datasheet")))</f>
        <v>None Attached</v>
      </c>
      <c r="M1012" s="56"/>
      <c r="P1012" s="58"/>
      <c r="Q1012" s="1" t="n">
        <f aca="false">$M1012-$N1012</f>
        <v>0</v>
      </c>
      <c r="R1012" s="56"/>
      <c r="T1012" s="59" t="s">
        <v>15</v>
      </c>
      <c r="U1012" s="1" t="n">
        <f aca="false">$S1012-$R1012</f>
        <v>0</v>
      </c>
      <c r="V1012" s="1" t="n">
        <f aca="false">IF($T1012="±",$Q1012*2,$Q1012)</f>
        <v>0</v>
      </c>
      <c r="W1012" s="60" t="str">
        <f aca="false">IFERROR($U1012/ABS($V1012),"N/A")</f>
        <v>N/A</v>
      </c>
      <c r="X1012" s="61" t="str">
        <f aca="false">IF(OR($W1012="N/A",$R1012="",$S1012=""),"N/A",IF($W1012&gt;=4,"Not Significant",IF($W1012&gt;=2,"Semi-Significant","Significant")))</f>
        <v>N/A</v>
      </c>
      <c r="Z1012" s="1" t="str">
        <f aca="false">IF($D1012="Z540.1 w/data",0,"")</f>
        <v/>
      </c>
      <c r="AA1012" s="1" t="e">
        <f aca="false">$Y1012+$Q1012+$Z1012</f>
        <v>#VALUE!</v>
      </c>
      <c r="AB1012" s="1" t="n">
        <f aca="false">$N1012+$Q1012</f>
        <v>0</v>
      </c>
      <c r="AC1012" s="1" t="str">
        <f aca="false">IF($Y1012="","",IF(AND($AA1012&gt;=$R1012,$AA1012&lt;=$S1012),"Pass","Fail"))</f>
        <v/>
      </c>
      <c r="AD1012" s="1" t="str">
        <f aca="false">IF($Y1012="","",IF($AA1012&gt;$R1012,"Pass","Fail"))</f>
        <v/>
      </c>
      <c r="AE1012" s="1" t="str">
        <f aca="false">IF($Y1012="","",IF($AA1012&gt;=$R1012,"Pass","Fail"))</f>
        <v/>
      </c>
      <c r="AF1012" s="1" t="str">
        <f aca="false">IF($Y1012="","",IF($AA1012&lt;=$S1012,"Pass","Fail"))</f>
        <v/>
      </c>
      <c r="AG1012" s="1" t="str">
        <f aca="false">IF($Y1012="","",IF($AA1012&lt;$S1012,"Pass","Fail"))</f>
        <v/>
      </c>
      <c r="AH1012" s="23" t="str">
        <f aca="true">INDIRECT(CHOOSE(MATCH($T1012,{"±","&gt;","≥","≤","&lt;"},0), "AC", "AD", "AE", "AF", "AG") &amp; ROW())</f>
        <v/>
      </c>
      <c r="AI1012" s="56" t="str">
        <f aca="false">IF($X1012="Not Significant","No Further Action Required",
IF($AH1012="","",
IF(AND($AH1012="Pass",$L1012="0 - Passed "),"Analysis performed; no further action required.",
IF(AND($AH1012="Fail",$L1012="1 - Failed "),"Analysis performed; no further action required.",
IF(AND($AH1012="Pass",$L1012="2 - Limited In Use "),"Analysis performed; no further action required.",
IF(AND($AH1012="Fail",$L1012="3 - Adjusted "),"Analysis performed; no further action required.",
"Unit fails analysis; TSM determination required."))))))</f>
        <v/>
      </c>
      <c r="AJ1012" s="58"/>
    </row>
    <row r="1013" customFormat="false" ht="15" hidden="false" customHeight="false" outlineLevel="0" collapsed="false">
      <c r="A1013" s="56"/>
      <c r="E1013" s="57" t="str">
        <f aca="false">IF(AND($F1013="",$G1013=""),"",IF($G1013="",$F1013,HYPERLINK($G1013,$F1013)))</f>
        <v/>
      </c>
      <c r="H1013" s="1" t="str">
        <f aca="false">IF($I1013="","None Attached",IF(LEFT($I1013,5)="https",HYPERLINK($I1013,"Datasheet"),HYPERLINK(_xlfn.CONCAT("https://",$I1013),"Datasheet")))</f>
        <v>None Attached</v>
      </c>
      <c r="M1013" s="56"/>
      <c r="P1013" s="58"/>
      <c r="Q1013" s="1" t="n">
        <f aca="false">$M1013-$N1013</f>
        <v>0</v>
      </c>
      <c r="R1013" s="56"/>
      <c r="T1013" s="59" t="s">
        <v>15</v>
      </c>
      <c r="U1013" s="1" t="n">
        <f aca="false">$S1013-$R1013</f>
        <v>0</v>
      </c>
      <c r="V1013" s="1" t="n">
        <f aca="false">IF($T1013="±",$Q1013*2,$Q1013)</f>
        <v>0</v>
      </c>
      <c r="W1013" s="60" t="str">
        <f aca="false">IFERROR($U1013/ABS($V1013),"N/A")</f>
        <v>N/A</v>
      </c>
      <c r="X1013" s="61" t="str">
        <f aca="false">IF(OR($W1013="N/A",$R1013="",$S1013=""),"N/A",IF($W1013&gt;=4,"Not Significant",IF($W1013&gt;=2,"Semi-Significant","Significant")))</f>
        <v>N/A</v>
      </c>
      <c r="Z1013" s="1" t="str">
        <f aca="false">IF($D1013="Z540.1 w/data",0,"")</f>
        <v/>
      </c>
      <c r="AA1013" s="1" t="e">
        <f aca="false">$Y1013+$Q1013+$Z1013</f>
        <v>#VALUE!</v>
      </c>
      <c r="AB1013" s="1" t="n">
        <f aca="false">$N1013+$Q1013</f>
        <v>0</v>
      </c>
      <c r="AC1013" s="1" t="str">
        <f aca="false">IF($Y1013="","",IF(AND($AA1013&gt;=$R1013,$AA1013&lt;=$S1013),"Pass","Fail"))</f>
        <v/>
      </c>
      <c r="AD1013" s="1" t="str">
        <f aca="false">IF($Y1013="","",IF($AA1013&gt;$R1013,"Pass","Fail"))</f>
        <v/>
      </c>
      <c r="AE1013" s="1" t="str">
        <f aca="false">IF($Y1013="","",IF($AA1013&gt;=$R1013,"Pass","Fail"))</f>
        <v/>
      </c>
      <c r="AF1013" s="1" t="str">
        <f aca="false">IF($Y1013="","",IF($AA1013&lt;=$S1013,"Pass","Fail"))</f>
        <v/>
      </c>
      <c r="AG1013" s="1" t="str">
        <f aca="false">IF($Y1013="","",IF($AA1013&lt;$S1013,"Pass","Fail"))</f>
        <v/>
      </c>
      <c r="AH1013" s="23" t="str">
        <f aca="true">INDIRECT(CHOOSE(MATCH($T1013,{"±","&gt;","≥","≤","&lt;"},0), "AC", "AD", "AE", "AF", "AG") &amp; ROW())</f>
        <v/>
      </c>
      <c r="AI1013" s="56" t="str">
        <f aca="false">IF($X1013="Not Significant","No Further Action Required",
IF($AH1013="","",
IF(AND($AH1013="Pass",$L1013="0 - Passed "),"Analysis performed; no further action required.",
IF(AND($AH1013="Fail",$L1013="1 - Failed "),"Analysis performed; no further action required.",
IF(AND($AH1013="Pass",$L1013="2 - Limited In Use "),"Analysis performed; no further action required.",
IF(AND($AH1013="Fail",$L1013="3 - Adjusted "),"Analysis performed; no further action required.",
"Unit fails analysis; TSM determination required."))))))</f>
        <v/>
      </c>
      <c r="AJ1013" s="58"/>
    </row>
    <row r="1014" customFormat="false" ht="15" hidden="false" customHeight="false" outlineLevel="0" collapsed="false">
      <c r="A1014" s="56"/>
      <c r="E1014" s="57" t="str">
        <f aca="false">IF(AND($F1014="",$G1014=""),"",IF($G1014="",$F1014,HYPERLINK($G1014,$F1014)))</f>
        <v/>
      </c>
      <c r="H1014" s="1" t="str">
        <f aca="false">IF($I1014="","None Attached",IF(LEFT($I1014,5)="https",HYPERLINK($I1014,"Datasheet"),HYPERLINK(_xlfn.CONCAT("https://",$I1014),"Datasheet")))</f>
        <v>None Attached</v>
      </c>
      <c r="M1014" s="56"/>
      <c r="P1014" s="58"/>
      <c r="Q1014" s="1" t="n">
        <f aca="false">$M1014-$N1014</f>
        <v>0</v>
      </c>
      <c r="R1014" s="56"/>
      <c r="T1014" s="59" t="s">
        <v>15</v>
      </c>
      <c r="U1014" s="1" t="n">
        <f aca="false">$S1014-$R1014</f>
        <v>0</v>
      </c>
      <c r="V1014" s="1" t="n">
        <f aca="false">IF($T1014="±",$Q1014*2,$Q1014)</f>
        <v>0</v>
      </c>
      <c r="W1014" s="60" t="str">
        <f aca="false">IFERROR($U1014/ABS($V1014),"N/A")</f>
        <v>N/A</v>
      </c>
      <c r="X1014" s="61" t="str">
        <f aca="false">IF(OR($W1014="N/A",$R1014="",$S1014=""),"N/A",IF($W1014&gt;=4,"Not Significant",IF($W1014&gt;=2,"Semi-Significant","Significant")))</f>
        <v>N/A</v>
      </c>
      <c r="Z1014" s="1" t="str">
        <f aca="false">IF($D1014="Z540.1 w/data",0,"")</f>
        <v/>
      </c>
      <c r="AA1014" s="1" t="e">
        <f aca="false">$Y1014+$Q1014+$Z1014</f>
        <v>#VALUE!</v>
      </c>
      <c r="AB1014" s="1" t="n">
        <f aca="false">$N1014+$Q1014</f>
        <v>0</v>
      </c>
      <c r="AC1014" s="1" t="str">
        <f aca="false">IF($Y1014="","",IF(AND($AA1014&gt;=$R1014,$AA1014&lt;=$S1014),"Pass","Fail"))</f>
        <v/>
      </c>
      <c r="AD1014" s="1" t="str">
        <f aca="false">IF($Y1014="","",IF($AA1014&gt;$R1014,"Pass","Fail"))</f>
        <v/>
      </c>
      <c r="AE1014" s="1" t="str">
        <f aca="false">IF($Y1014="","",IF($AA1014&gt;=$R1014,"Pass","Fail"))</f>
        <v/>
      </c>
      <c r="AF1014" s="1" t="str">
        <f aca="false">IF($Y1014="","",IF($AA1014&lt;=$S1014,"Pass","Fail"))</f>
        <v/>
      </c>
      <c r="AG1014" s="1" t="str">
        <f aca="false">IF($Y1014="","",IF($AA1014&lt;$S1014,"Pass","Fail"))</f>
        <v/>
      </c>
      <c r="AH1014" s="23" t="str">
        <f aca="true">INDIRECT(CHOOSE(MATCH($T1014,{"±","&gt;","≥","≤","&lt;"},0), "AC", "AD", "AE", "AF", "AG") &amp; ROW())</f>
        <v/>
      </c>
      <c r="AI1014" s="56" t="str">
        <f aca="false">IF($X1014="Not Significant","No Further Action Required",
IF($AH1014="","",
IF(AND($AH1014="Pass",$L1014="0 - Passed "),"Analysis performed; no further action required.",
IF(AND($AH1014="Fail",$L1014="1 - Failed "),"Analysis performed; no further action required.",
IF(AND($AH1014="Pass",$L1014="2 - Limited In Use "),"Analysis performed; no further action required.",
IF(AND($AH1014="Fail",$L1014="3 - Adjusted "),"Analysis performed; no further action required.",
"Unit fails analysis; TSM determination required."))))))</f>
        <v/>
      </c>
      <c r="AJ1014" s="58"/>
    </row>
    <row r="1015" customFormat="false" ht="15" hidden="false" customHeight="false" outlineLevel="0" collapsed="false">
      <c r="A1015" s="56"/>
      <c r="E1015" s="57" t="str">
        <f aca="false">IF(AND($F1015="",$G1015=""),"",IF($G1015="",$F1015,HYPERLINK($G1015,$F1015)))</f>
        <v/>
      </c>
      <c r="H1015" s="1" t="str">
        <f aca="false">IF($I1015="","None Attached",IF(LEFT($I1015,5)="https",HYPERLINK($I1015,"Datasheet"),HYPERLINK(_xlfn.CONCAT("https://",$I1015),"Datasheet")))</f>
        <v>None Attached</v>
      </c>
      <c r="M1015" s="56"/>
      <c r="P1015" s="58"/>
      <c r="Q1015" s="1" t="n">
        <f aca="false">$M1015-$N1015</f>
        <v>0</v>
      </c>
      <c r="R1015" s="56"/>
      <c r="T1015" s="59" t="s">
        <v>15</v>
      </c>
      <c r="U1015" s="1" t="n">
        <f aca="false">$S1015-$R1015</f>
        <v>0</v>
      </c>
      <c r="V1015" s="1" t="n">
        <f aca="false">IF($T1015="±",$Q1015*2,$Q1015)</f>
        <v>0</v>
      </c>
      <c r="W1015" s="60" t="str">
        <f aca="false">IFERROR($U1015/ABS($V1015),"N/A")</f>
        <v>N/A</v>
      </c>
      <c r="X1015" s="61" t="str">
        <f aca="false">IF(OR($W1015="N/A",$R1015="",$S1015=""),"N/A",IF($W1015&gt;=4,"Not Significant",IF($W1015&gt;=2,"Semi-Significant","Significant")))</f>
        <v>N/A</v>
      </c>
      <c r="Z1015" s="1" t="str">
        <f aca="false">IF($D1015="Z540.1 w/data",0,"")</f>
        <v/>
      </c>
      <c r="AA1015" s="1" t="e">
        <f aca="false">$Y1015+$Q1015+$Z1015</f>
        <v>#VALUE!</v>
      </c>
      <c r="AB1015" s="1" t="n">
        <f aca="false">$N1015+$Q1015</f>
        <v>0</v>
      </c>
      <c r="AC1015" s="1" t="str">
        <f aca="false">IF($Y1015="","",IF(AND($AA1015&gt;=$R1015,$AA1015&lt;=$S1015),"Pass","Fail"))</f>
        <v/>
      </c>
      <c r="AD1015" s="1" t="str">
        <f aca="false">IF($Y1015="","",IF($AA1015&gt;$R1015,"Pass","Fail"))</f>
        <v/>
      </c>
      <c r="AE1015" s="1" t="str">
        <f aca="false">IF($Y1015="","",IF($AA1015&gt;=$R1015,"Pass","Fail"))</f>
        <v/>
      </c>
      <c r="AF1015" s="1" t="str">
        <f aca="false">IF($Y1015="","",IF($AA1015&lt;=$S1015,"Pass","Fail"))</f>
        <v/>
      </c>
      <c r="AG1015" s="1" t="str">
        <f aca="false">IF($Y1015="","",IF($AA1015&lt;$S1015,"Pass","Fail"))</f>
        <v/>
      </c>
      <c r="AH1015" s="23" t="str">
        <f aca="true">INDIRECT(CHOOSE(MATCH($T1015,{"±","&gt;","≥","≤","&lt;"},0), "AC", "AD", "AE", "AF", "AG") &amp; ROW())</f>
        <v/>
      </c>
      <c r="AI1015" s="56" t="str">
        <f aca="false">IF($X1015="Not Significant","No Further Action Required",
IF($AH1015="","",
IF(AND($AH1015="Pass",$L1015="0 - Passed "),"Analysis performed; no further action required.",
IF(AND($AH1015="Fail",$L1015="1 - Failed "),"Analysis performed; no further action required.",
IF(AND($AH1015="Pass",$L1015="2 - Limited In Use "),"Analysis performed; no further action required.",
IF(AND($AH1015="Fail",$L1015="3 - Adjusted "),"Analysis performed; no further action required.",
"Unit fails analysis; TSM determination required."))))))</f>
        <v/>
      </c>
      <c r="AJ1015" s="58"/>
    </row>
    <row r="1016" customFormat="false" ht="15" hidden="false" customHeight="false" outlineLevel="0" collapsed="false">
      <c r="A1016" s="56"/>
      <c r="E1016" s="57" t="str">
        <f aca="false">IF(AND($F1016="",$G1016=""),"",IF($G1016="",$F1016,HYPERLINK($G1016,$F1016)))</f>
        <v/>
      </c>
      <c r="H1016" s="1" t="str">
        <f aca="false">IF($I1016="","None Attached",IF(LEFT($I1016,5)="https",HYPERLINK($I1016,"Datasheet"),HYPERLINK(_xlfn.CONCAT("https://",$I1016),"Datasheet")))</f>
        <v>None Attached</v>
      </c>
      <c r="M1016" s="56"/>
      <c r="P1016" s="58"/>
      <c r="Q1016" s="1" t="n">
        <f aca="false">$M1016-$N1016</f>
        <v>0</v>
      </c>
      <c r="R1016" s="56"/>
      <c r="T1016" s="59" t="s">
        <v>15</v>
      </c>
      <c r="U1016" s="1" t="n">
        <f aca="false">$S1016-$R1016</f>
        <v>0</v>
      </c>
      <c r="V1016" s="1" t="n">
        <f aca="false">IF($T1016="±",$Q1016*2,$Q1016)</f>
        <v>0</v>
      </c>
      <c r="W1016" s="60" t="str">
        <f aca="false">IFERROR($U1016/ABS($V1016),"N/A")</f>
        <v>N/A</v>
      </c>
      <c r="X1016" s="61" t="str">
        <f aca="false">IF(OR($W1016="N/A",$R1016="",$S1016=""),"N/A",IF($W1016&gt;=4,"Not Significant",IF($W1016&gt;=2,"Semi-Significant","Significant")))</f>
        <v>N/A</v>
      </c>
      <c r="Z1016" s="1" t="str">
        <f aca="false">IF($D1016="Z540.1 w/data",0,"")</f>
        <v/>
      </c>
      <c r="AA1016" s="1" t="e">
        <f aca="false">$Y1016+$Q1016+$Z1016</f>
        <v>#VALUE!</v>
      </c>
      <c r="AB1016" s="1" t="n">
        <f aca="false">$N1016+$Q1016</f>
        <v>0</v>
      </c>
      <c r="AC1016" s="1" t="str">
        <f aca="false">IF($Y1016="","",IF(AND($AA1016&gt;=$R1016,$AA1016&lt;=$S1016),"Pass","Fail"))</f>
        <v/>
      </c>
      <c r="AD1016" s="1" t="str">
        <f aca="false">IF($Y1016="","",IF($AA1016&gt;$R1016,"Pass","Fail"))</f>
        <v/>
      </c>
      <c r="AE1016" s="1" t="str">
        <f aca="false">IF($Y1016="","",IF($AA1016&gt;=$R1016,"Pass","Fail"))</f>
        <v/>
      </c>
      <c r="AF1016" s="1" t="str">
        <f aca="false">IF($Y1016="","",IF($AA1016&lt;=$S1016,"Pass","Fail"))</f>
        <v/>
      </c>
      <c r="AG1016" s="1" t="str">
        <f aca="false">IF($Y1016="","",IF($AA1016&lt;$S1016,"Pass","Fail"))</f>
        <v/>
      </c>
      <c r="AH1016" s="23" t="str">
        <f aca="true">INDIRECT(CHOOSE(MATCH($T1016,{"±","&gt;","≥","≤","&lt;"},0), "AC", "AD", "AE", "AF", "AG") &amp; ROW())</f>
        <v/>
      </c>
      <c r="AI1016" s="56" t="str">
        <f aca="false">IF($X1016="Not Significant","No Further Action Required",
IF($AH1016="","",
IF(AND($AH1016="Pass",$L1016="0 - Passed "),"Analysis performed; no further action required.",
IF(AND($AH1016="Fail",$L1016="1 - Failed "),"Analysis performed; no further action required.",
IF(AND($AH1016="Pass",$L1016="2 - Limited In Use "),"Analysis performed; no further action required.",
IF(AND($AH1016="Fail",$L1016="3 - Adjusted "),"Analysis performed; no further action required.",
"Unit fails analysis; TSM determination required."))))))</f>
        <v/>
      </c>
      <c r="AJ1016" s="58"/>
    </row>
    <row r="1017" customFormat="false" ht="15" hidden="false" customHeight="false" outlineLevel="0" collapsed="false">
      <c r="A1017" s="56"/>
      <c r="E1017" s="57" t="str">
        <f aca="false">IF(AND($F1017="",$G1017=""),"",IF($G1017="",$F1017,HYPERLINK($G1017,$F1017)))</f>
        <v/>
      </c>
      <c r="H1017" s="1" t="str">
        <f aca="false">IF($I1017="","None Attached",IF(LEFT($I1017,5)="https",HYPERLINK($I1017,"Datasheet"),HYPERLINK(_xlfn.CONCAT("https://",$I1017),"Datasheet")))</f>
        <v>None Attached</v>
      </c>
      <c r="M1017" s="56"/>
      <c r="P1017" s="58"/>
      <c r="Q1017" s="1" t="n">
        <f aca="false">$M1017-$N1017</f>
        <v>0</v>
      </c>
      <c r="R1017" s="56"/>
      <c r="T1017" s="59" t="s">
        <v>15</v>
      </c>
      <c r="U1017" s="1" t="n">
        <f aca="false">$S1017-$R1017</f>
        <v>0</v>
      </c>
      <c r="V1017" s="1" t="n">
        <f aca="false">IF($T1017="±",$Q1017*2,$Q1017)</f>
        <v>0</v>
      </c>
      <c r="W1017" s="60" t="str">
        <f aca="false">IFERROR($U1017/ABS($V1017),"N/A")</f>
        <v>N/A</v>
      </c>
      <c r="X1017" s="61" t="str">
        <f aca="false">IF(OR($W1017="N/A",$R1017="",$S1017=""),"N/A",IF($W1017&gt;=4,"Not Significant",IF($W1017&gt;=2,"Semi-Significant","Significant")))</f>
        <v>N/A</v>
      </c>
      <c r="Z1017" s="1" t="str">
        <f aca="false">IF($D1017="Z540.1 w/data",0,"")</f>
        <v/>
      </c>
      <c r="AA1017" s="1" t="e">
        <f aca="false">$Y1017+$Q1017+$Z1017</f>
        <v>#VALUE!</v>
      </c>
      <c r="AB1017" s="1" t="n">
        <f aca="false">$N1017+$Q1017</f>
        <v>0</v>
      </c>
      <c r="AC1017" s="1" t="str">
        <f aca="false">IF($Y1017="","",IF(AND($AA1017&gt;=$R1017,$AA1017&lt;=$S1017),"Pass","Fail"))</f>
        <v/>
      </c>
      <c r="AD1017" s="1" t="str">
        <f aca="false">IF($Y1017="","",IF($AA1017&gt;$R1017,"Pass","Fail"))</f>
        <v/>
      </c>
      <c r="AE1017" s="1" t="str">
        <f aca="false">IF($Y1017="","",IF($AA1017&gt;=$R1017,"Pass","Fail"))</f>
        <v/>
      </c>
      <c r="AF1017" s="1" t="str">
        <f aca="false">IF($Y1017="","",IF($AA1017&lt;=$S1017,"Pass","Fail"))</f>
        <v/>
      </c>
      <c r="AG1017" s="1" t="str">
        <f aca="false">IF($Y1017="","",IF($AA1017&lt;$S1017,"Pass","Fail"))</f>
        <v/>
      </c>
      <c r="AH1017" s="23" t="str">
        <f aca="true">INDIRECT(CHOOSE(MATCH($T1017,{"±","&gt;","≥","≤","&lt;"},0), "AC", "AD", "AE", "AF", "AG") &amp; ROW())</f>
        <v/>
      </c>
      <c r="AI1017" s="56" t="str">
        <f aca="false">IF($X1017="Not Significant","No Further Action Required",
IF($AH1017="","",
IF(AND($AH1017="Pass",$L1017="0 - Passed "),"Analysis performed; no further action required.",
IF(AND($AH1017="Fail",$L1017="1 - Failed "),"Analysis performed; no further action required.",
IF(AND($AH1017="Pass",$L1017="2 - Limited In Use "),"Analysis performed; no further action required.",
IF(AND($AH1017="Fail",$L1017="3 - Adjusted "),"Analysis performed; no further action required.",
"Unit fails analysis; TSM determination required."))))))</f>
        <v/>
      </c>
      <c r="AJ1017" s="58"/>
    </row>
    <row r="1018" customFormat="false" ht="15" hidden="false" customHeight="false" outlineLevel="0" collapsed="false">
      <c r="A1018" s="56"/>
      <c r="E1018" s="57" t="str">
        <f aca="false">IF(AND($F1018="",$G1018=""),"",IF($G1018="",$F1018,HYPERLINK($G1018,$F1018)))</f>
        <v/>
      </c>
      <c r="H1018" s="1" t="str">
        <f aca="false">IF($I1018="","None Attached",IF(LEFT($I1018,5)="https",HYPERLINK($I1018,"Datasheet"),HYPERLINK(_xlfn.CONCAT("https://",$I1018),"Datasheet")))</f>
        <v>None Attached</v>
      </c>
      <c r="M1018" s="56"/>
      <c r="P1018" s="58"/>
      <c r="Q1018" s="1" t="n">
        <f aca="false">$M1018-$N1018</f>
        <v>0</v>
      </c>
      <c r="R1018" s="56"/>
      <c r="T1018" s="59" t="s">
        <v>15</v>
      </c>
      <c r="U1018" s="1" t="n">
        <f aca="false">$S1018-$R1018</f>
        <v>0</v>
      </c>
      <c r="V1018" s="1" t="n">
        <f aca="false">IF($T1018="±",$Q1018*2,$Q1018)</f>
        <v>0</v>
      </c>
      <c r="W1018" s="60" t="str">
        <f aca="false">IFERROR($U1018/ABS($V1018),"N/A")</f>
        <v>N/A</v>
      </c>
      <c r="X1018" s="61" t="str">
        <f aca="false">IF(OR($W1018="N/A",$R1018="",$S1018=""),"N/A",IF($W1018&gt;=4,"Not Significant",IF($W1018&gt;=2,"Semi-Significant","Significant")))</f>
        <v>N/A</v>
      </c>
      <c r="Z1018" s="1" t="str">
        <f aca="false">IF($D1018="Z540.1 w/data",0,"")</f>
        <v/>
      </c>
      <c r="AA1018" s="1" t="e">
        <f aca="false">$Y1018+$Q1018+$Z1018</f>
        <v>#VALUE!</v>
      </c>
      <c r="AB1018" s="1" t="n">
        <f aca="false">$N1018+$Q1018</f>
        <v>0</v>
      </c>
      <c r="AC1018" s="1" t="str">
        <f aca="false">IF($Y1018="","",IF(AND($AA1018&gt;=$R1018,$AA1018&lt;=$S1018),"Pass","Fail"))</f>
        <v/>
      </c>
      <c r="AD1018" s="1" t="str">
        <f aca="false">IF($Y1018="","",IF($AA1018&gt;$R1018,"Pass","Fail"))</f>
        <v/>
      </c>
      <c r="AE1018" s="1" t="str">
        <f aca="false">IF($Y1018="","",IF($AA1018&gt;=$R1018,"Pass","Fail"))</f>
        <v/>
      </c>
      <c r="AF1018" s="1" t="str">
        <f aca="false">IF($Y1018="","",IF($AA1018&lt;=$S1018,"Pass","Fail"))</f>
        <v/>
      </c>
      <c r="AG1018" s="1" t="str">
        <f aca="false">IF($Y1018="","",IF($AA1018&lt;$S1018,"Pass","Fail"))</f>
        <v/>
      </c>
      <c r="AH1018" s="23" t="str">
        <f aca="true">INDIRECT(CHOOSE(MATCH($T1018,{"±","&gt;","≥","≤","&lt;"},0), "AC", "AD", "AE", "AF", "AG") &amp; ROW())</f>
        <v/>
      </c>
      <c r="AI1018" s="56" t="str">
        <f aca="false">IF($X1018="Not Significant","No Further Action Required",
IF($AH1018="","",
IF(AND($AH1018="Pass",$L1018="0 - Passed "),"Analysis performed; no further action required.",
IF(AND($AH1018="Fail",$L1018="1 - Failed "),"Analysis performed; no further action required.",
IF(AND($AH1018="Pass",$L1018="2 - Limited In Use "),"Analysis performed; no further action required.",
IF(AND($AH1018="Fail",$L1018="3 - Adjusted "),"Analysis performed; no further action required.",
"Unit fails analysis; TSM determination required."))))))</f>
        <v/>
      </c>
      <c r="AJ1018" s="58"/>
    </row>
    <row r="1019" customFormat="false" ht="15" hidden="false" customHeight="false" outlineLevel="0" collapsed="false">
      <c r="A1019" s="56"/>
      <c r="E1019" s="57" t="str">
        <f aca="false">IF(AND($F1019="",$G1019=""),"",IF($G1019="",$F1019,HYPERLINK($G1019,$F1019)))</f>
        <v/>
      </c>
      <c r="H1019" s="1" t="str">
        <f aca="false">IF($I1019="","None Attached",IF(LEFT($I1019,5)="https",HYPERLINK($I1019,"Datasheet"),HYPERLINK(_xlfn.CONCAT("https://",$I1019),"Datasheet")))</f>
        <v>None Attached</v>
      </c>
      <c r="M1019" s="56"/>
      <c r="P1019" s="58"/>
      <c r="Q1019" s="1" t="n">
        <f aca="false">$M1019-$N1019</f>
        <v>0</v>
      </c>
      <c r="R1019" s="56"/>
      <c r="T1019" s="59" t="s">
        <v>15</v>
      </c>
      <c r="U1019" s="1" t="n">
        <f aca="false">$S1019-$R1019</f>
        <v>0</v>
      </c>
      <c r="V1019" s="1" t="n">
        <f aca="false">IF($T1019="±",$Q1019*2,$Q1019)</f>
        <v>0</v>
      </c>
      <c r="W1019" s="60" t="str">
        <f aca="false">IFERROR($U1019/ABS($V1019),"N/A")</f>
        <v>N/A</v>
      </c>
      <c r="X1019" s="61" t="str">
        <f aca="false">IF(OR($W1019="N/A",$R1019="",$S1019=""),"N/A",IF($W1019&gt;=4,"Not Significant",IF($W1019&gt;=2,"Semi-Significant","Significant")))</f>
        <v>N/A</v>
      </c>
      <c r="Z1019" s="1" t="str">
        <f aca="false">IF($D1019="Z540.1 w/data",0,"")</f>
        <v/>
      </c>
      <c r="AA1019" s="1" t="e">
        <f aca="false">$Y1019+$Q1019+$Z1019</f>
        <v>#VALUE!</v>
      </c>
      <c r="AB1019" s="1" t="n">
        <f aca="false">$N1019+$Q1019</f>
        <v>0</v>
      </c>
      <c r="AC1019" s="1" t="str">
        <f aca="false">IF($Y1019="","",IF(AND($AA1019&gt;=$R1019,$AA1019&lt;=$S1019),"Pass","Fail"))</f>
        <v/>
      </c>
      <c r="AD1019" s="1" t="str">
        <f aca="false">IF($Y1019="","",IF($AA1019&gt;$R1019,"Pass","Fail"))</f>
        <v/>
      </c>
      <c r="AE1019" s="1" t="str">
        <f aca="false">IF($Y1019="","",IF($AA1019&gt;=$R1019,"Pass","Fail"))</f>
        <v/>
      </c>
      <c r="AF1019" s="1" t="str">
        <f aca="false">IF($Y1019="","",IF($AA1019&lt;=$S1019,"Pass","Fail"))</f>
        <v/>
      </c>
      <c r="AG1019" s="1" t="str">
        <f aca="false">IF($Y1019="","",IF($AA1019&lt;$S1019,"Pass","Fail"))</f>
        <v/>
      </c>
      <c r="AH1019" s="23" t="str">
        <f aca="true">INDIRECT(CHOOSE(MATCH($T1019,{"±","&gt;","≥","≤","&lt;"},0), "AC", "AD", "AE", "AF", "AG") &amp; ROW())</f>
        <v/>
      </c>
      <c r="AI1019" s="56" t="str">
        <f aca="false">IF($X1019="Not Significant","No Further Action Required",
IF($AH1019="","",
IF(AND($AH1019="Pass",$L1019="0 - Passed "),"Analysis performed; no further action required.",
IF(AND($AH1019="Fail",$L1019="1 - Failed "),"Analysis performed; no further action required.",
IF(AND($AH1019="Pass",$L1019="2 - Limited In Use "),"Analysis performed; no further action required.",
IF(AND($AH1019="Fail",$L1019="3 - Adjusted "),"Analysis performed; no further action required.",
"Unit fails analysis; TSM determination required."))))))</f>
        <v/>
      </c>
      <c r="AJ1019" s="58"/>
    </row>
    <row r="1020" customFormat="false" ht="15" hidden="false" customHeight="false" outlineLevel="0" collapsed="false">
      <c r="A1020" s="56"/>
      <c r="E1020" s="57" t="str">
        <f aca="false">IF(AND($F1020="",$G1020=""),"",IF($G1020="",$F1020,HYPERLINK($G1020,$F1020)))</f>
        <v/>
      </c>
      <c r="H1020" s="1" t="str">
        <f aca="false">IF($I1020="","None Attached",IF(LEFT($I1020,5)="https",HYPERLINK($I1020,"Datasheet"),HYPERLINK(_xlfn.CONCAT("https://",$I1020),"Datasheet")))</f>
        <v>None Attached</v>
      </c>
      <c r="M1020" s="56"/>
      <c r="P1020" s="58"/>
      <c r="Q1020" s="1" t="n">
        <f aca="false">$M1020-$N1020</f>
        <v>0</v>
      </c>
      <c r="R1020" s="56"/>
      <c r="T1020" s="59" t="s">
        <v>15</v>
      </c>
      <c r="U1020" s="1" t="n">
        <f aca="false">$S1020-$R1020</f>
        <v>0</v>
      </c>
      <c r="V1020" s="1" t="n">
        <f aca="false">IF($T1020="±",$Q1020*2,$Q1020)</f>
        <v>0</v>
      </c>
      <c r="W1020" s="60" t="str">
        <f aca="false">IFERROR($U1020/ABS($V1020),"N/A")</f>
        <v>N/A</v>
      </c>
      <c r="X1020" s="61" t="str">
        <f aca="false">IF(OR($W1020="N/A",$R1020="",$S1020=""),"N/A",IF($W1020&gt;=4,"Not Significant",IF($W1020&gt;=2,"Semi-Significant","Significant")))</f>
        <v>N/A</v>
      </c>
      <c r="Z1020" s="1" t="str">
        <f aca="false">IF($D1020="Z540.1 w/data",0,"")</f>
        <v/>
      </c>
      <c r="AA1020" s="1" t="e">
        <f aca="false">$Y1020+$Q1020+$Z1020</f>
        <v>#VALUE!</v>
      </c>
      <c r="AB1020" s="1" t="n">
        <f aca="false">$N1020+$Q1020</f>
        <v>0</v>
      </c>
      <c r="AC1020" s="1" t="str">
        <f aca="false">IF($Y1020="","",IF(AND($AA1020&gt;=$R1020,$AA1020&lt;=$S1020),"Pass","Fail"))</f>
        <v/>
      </c>
      <c r="AD1020" s="1" t="str">
        <f aca="false">IF($Y1020="","",IF($AA1020&gt;$R1020,"Pass","Fail"))</f>
        <v/>
      </c>
      <c r="AE1020" s="1" t="str">
        <f aca="false">IF($Y1020="","",IF($AA1020&gt;=$R1020,"Pass","Fail"))</f>
        <v/>
      </c>
      <c r="AF1020" s="1" t="str">
        <f aca="false">IF($Y1020="","",IF($AA1020&lt;=$S1020,"Pass","Fail"))</f>
        <v/>
      </c>
      <c r="AG1020" s="1" t="str">
        <f aca="false">IF($Y1020="","",IF($AA1020&lt;$S1020,"Pass","Fail"))</f>
        <v/>
      </c>
      <c r="AH1020" s="23" t="str">
        <f aca="true">INDIRECT(CHOOSE(MATCH($T1020,{"±","&gt;","≥","≤","&lt;"},0), "AC", "AD", "AE", "AF", "AG") &amp; ROW())</f>
        <v/>
      </c>
      <c r="AI1020" s="56" t="str">
        <f aca="false">IF($X1020="Not Significant","No Further Action Required",
IF($AH1020="","",
IF(AND($AH1020="Pass",$L1020="0 - Passed "),"Analysis performed; no further action required.",
IF(AND($AH1020="Fail",$L1020="1 - Failed "),"Analysis performed; no further action required.",
IF(AND($AH1020="Pass",$L1020="2 - Limited In Use "),"Analysis performed; no further action required.",
IF(AND($AH1020="Fail",$L1020="3 - Adjusted "),"Analysis performed; no further action required.",
"Unit fails analysis; TSM determination required."))))))</f>
        <v/>
      </c>
      <c r="AJ1020" s="58"/>
    </row>
    <row r="1021" customFormat="false" ht="15" hidden="false" customHeight="false" outlineLevel="0" collapsed="false">
      <c r="A1021" s="56"/>
      <c r="E1021" s="57" t="str">
        <f aca="false">IF(AND($F1021="",$G1021=""),"",IF($G1021="",$F1021,HYPERLINK($G1021,$F1021)))</f>
        <v/>
      </c>
      <c r="H1021" s="1" t="str">
        <f aca="false">IF($I1021="","None Attached",IF(LEFT($I1021,5)="https",HYPERLINK($I1021,"Datasheet"),HYPERLINK(_xlfn.CONCAT("https://",$I1021),"Datasheet")))</f>
        <v>None Attached</v>
      </c>
      <c r="M1021" s="56"/>
      <c r="P1021" s="58"/>
      <c r="Q1021" s="1" t="n">
        <f aca="false">$M1021-$N1021</f>
        <v>0</v>
      </c>
      <c r="R1021" s="56"/>
      <c r="T1021" s="59" t="s">
        <v>15</v>
      </c>
      <c r="U1021" s="1" t="n">
        <f aca="false">$S1021-$R1021</f>
        <v>0</v>
      </c>
      <c r="V1021" s="1" t="n">
        <f aca="false">IF($T1021="±",$Q1021*2,$Q1021)</f>
        <v>0</v>
      </c>
      <c r="W1021" s="60" t="str">
        <f aca="false">IFERROR($U1021/ABS($V1021),"N/A")</f>
        <v>N/A</v>
      </c>
      <c r="X1021" s="61" t="str">
        <f aca="false">IF(OR($W1021="N/A",$R1021="",$S1021=""),"N/A",IF($W1021&gt;=4,"Not Significant",IF($W1021&gt;=2,"Semi-Significant","Significant")))</f>
        <v>N/A</v>
      </c>
      <c r="Z1021" s="1" t="str">
        <f aca="false">IF($D1021="Z540.1 w/data",0,"")</f>
        <v/>
      </c>
      <c r="AA1021" s="1" t="e">
        <f aca="false">$Y1021+$Q1021+$Z1021</f>
        <v>#VALUE!</v>
      </c>
      <c r="AB1021" s="1" t="n">
        <f aca="false">$N1021+$Q1021</f>
        <v>0</v>
      </c>
      <c r="AC1021" s="1" t="str">
        <f aca="false">IF($Y1021="","",IF(AND($AA1021&gt;=$R1021,$AA1021&lt;=$S1021),"Pass","Fail"))</f>
        <v/>
      </c>
      <c r="AD1021" s="1" t="str">
        <f aca="false">IF($Y1021="","",IF($AA1021&gt;$R1021,"Pass","Fail"))</f>
        <v/>
      </c>
      <c r="AE1021" s="1" t="str">
        <f aca="false">IF($Y1021="","",IF($AA1021&gt;=$R1021,"Pass","Fail"))</f>
        <v/>
      </c>
      <c r="AF1021" s="1" t="str">
        <f aca="false">IF($Y1021="","",IF($AA1021&lt;=$S1021,"Pass","Fail"))</f>
        <v/>
      </c>
      <c r="AG1021" s="1" t="str">
        <f aca="false">IF($Y1021="","",IF($AA1021&lt;$S1021,"Pass","Fail"))</f>
        <v/>
      </c>
      <c r="AH1021" s="23" t="str">
        <f aca="true">INDIRECT(CHOOSE(MATCH($T1021,{"±","&gt;","≥","≤","&lt;"},0), "AC", "AD", "AE", "AF", "AG") &amp; ROW())</f>
        <v/>
      </c>
      <c r="AI1021" s="56" t="str">
        <f aca="false">IF($X1021="Not Significant","No Further Action Required",
IF($AH1021="","",
IF(AND($AH1021="Pass",$L1021="0 - Passed "),"Analysis performed; no further action required.",
IF(AND($AH1021="Fail",$L1021="1 - Failed "),"Analysis performed; no further action required.",
IF(AND($AH1021="Pass",$L1021="2 - Limited In Use "),"Analysis performed; no further action required.",
IF(AND($AH1021="Fail",$L1021="3 - Adjusted "),"Analysis performed; no further action required.",
"Unit fails analysis; TSM determination required."))))))</f>
        <v/>
      </c>
      <c r="AJ1021" s="58"/>
    </row>
    <row r="1022" customFormat="false" ht="15" hidden="false" customHeight="false" outlineLevel="0" collapsed="false">
      <c r="A1022" s="56"/>
      <c r="E1022" s="57" t="str">
        <f aca="false">IF(AND($F1022="",$G1022=""),"",IF($G1022="",$F1022,HYPERLINK($G1022,$F1022)))</f>
        <v/>
      </c>
      <c r="H1022" s="1" t="str">
        <f aca="false">IF($I1022="","None Attached",IF(LEFT($I1022,5)="https",HYPERLINK($I1022,"Datasheet"),HYPERLINK(_xlfn.CONCAT("https://",$I1022),"Datasheet")))</f>
        <v>None Attached</v>
      </c>
      <c r="M1022" s="56"/>
      <c r="P1022" s="58"/>
      <c r="Q1022" s="1" t="n">
        <f aca="false">$M1022-$N1022</f>
        <v>0</v>
      </c>
      <c r="R1022" s="56"/>
      <c r="T1022" s="59" t="s">
        <v>15</v>
      </c>
      <c r="U1022" s="1" t="n">
        <f aca="false">$S1022-$R1022</f>
        <v>0</v>
      </c>
      <c r="V1022" s="1" t="n">
        <f aca="false">IF($T1022="±",$Q1022*2,$Q1022)</f>
        <v>0</v>
      </c>
      <c r="W1022" s="60" t="str">
        <f aca="false">IFERROR($U1022/ABS($V1022),"N/A")</f>
        <v>N/A</v>
      </c>
      <c r="X1022" s="61" t="str">
        <f aca="false">IF(OR($W1022="N/A",$R1022="",$S1022=""),"N/A",IF($W1022&gt;=4,"Not Significant",IF($W1022&gt;=2,"Semi-Significant","Significant")))</f>
        <v>N/A</v>
      </c>
      <c r="Z1022" s="1" t="str">
        <f aca="false">IF($D1022="Z540.1 w/data",0,"")</f>
        <v/>
      </c>
      <c r="AA1022" s="1" t="e">
        <f aca="false">$Y1022+$Q1022+$Z1022</f>
        <v>#VALUE!</v>
      </c>
      <c r="AB1022" s="1" t="n">
        <f aca="false">$N1022+$Q1022</f>
        <v>0</v>
      </c>
      <c r="AC1022" s="1" t="str">
        <f aca="false">IF($Y1022="","",IF(AND($AA1022&gt;=$R1022,$AA1022&lt;=$S1022),"Pass","Fail"))</f>
        <v/>
      </c>
      <c r="AD1022" s="1" t="str">
        <f aca="false">IF($Y1022="","",IF($AA1022&gt;$R1022,"Pass","Fail"))</f>
        <v/>
      </c>
      <c r="AE1022" s="1" t="str">
        <f aca="false">IF($Y1022="","",IF($AA1022&gt;=$R1022,"Pass","Fail"))</f>
        <v/>
      </c>
      <c r="AF1022" s="1" t="str">
        <f aca="false">IF($Y1022="","",IF($AA1022&lt;=$S1022,"Pass","Fail"))</f>
        <v/>
      </c>
      <c r="AG1022" s="1" t="str">
        <f aca="false">IF($Y1022="","",IF($AA1022&lt;$S1022,"Pass","Fail"))</f>
        <v/>
      </c>
      <c r="AH1022" s="23" t="str">
        <f aca="true">INDIRECT(CHOOSE(MATCH($T1022,{"±","&gt;","≥","≤","&lt;"},0), "AC", "AD", "AE", "AF", "AG") &amp; ROW())</f>
        <v/>
      </c>
      <c r="AI1022" s="56" t="str">
        <f aca="false">IF($X1022="Not Significant","No Further Action Required",
IF($AH1022="","",
IF(AND($AH1022="Pass",$L1022="0 - Passed "),"Analysis performed; no further action required.",
IF(AND($AH1022="Fail",$L1022="1 - Failed "),"Analysis performed; no further action required.",
IF(AND($AH1022="Pass",$L1022="2 - Limited In Use "),"Analysis performed; no further action required.",
IF(AND($AH1022="Fail",$L1022="3 - Adjusted "),"Analysis performed; no further action required.",
"Unit fails analysis; TSM determination required."))))))</f>
        <v/>
      </c>
      <c r="AJ1022" s="58"/>
    </row>
    <row r="1023" customFormat="false" ht="15" hidden="false" customHeight="false" outlineLevel="0" collapsed="false">
      <c r="A1023" s="56"/>
      <c r="E1023" s="57" t="str">
        <f aca="false">IF(AND($F1023="",$G1023=""),"",IF($G1023="",$F1023,HYPERLINK($G1023,$F1023)))</f>
        <v/>
      </c>
      <c r="H1023" s="1" t="str">
        <f aca="false">IF($I1023="","None Attached",IF(LEFT($I1023,5)="https",HYPERLINK($I1023,"Datasheet"),HYPERLINK(_xlfn.CONCAT("https://",$I1023),"Datasheet")))</f>
        <v>None Attached</v>
      </c>
      <c r="M1023" s="56"/>
      <c r="P1023" s="58"/>
      <c r="Q1023" s="1" t="n">
        <f aca="false">$M1023-$N1023</f>
        <v>0</v>
      </c>
      <c r="R1023" s="56"/>
      <c r="T1023" s="59" t="s">
        <v>15</v>
      </c>
      <c r="U1023" s="1" t="n">
        <f aca="false">$S1023-$R1023</f>
        <v>0</v>
      </c>
      <c r="V1023" s="1" t="n">
        <f aca="false">IF($T1023="±",$Q1023*2,$Q1023)</f>
        <v>0</v>
      </c>
      <c r="W1023" s="60" t="str">
        <f aca="false">IFERROR($U1023/ABS($V1023),"N/A")</f>
        <v>N/A</v>
      </c>
      <c r="X1023" s="61" t="str">
        <f aca="false">IF(OR($W1023="N/A",$R1023="",$S1023=""),"N/A",IF($W1023&gt;=4,"Not Significant",IF($W1023&gt;=2,"Semi-Significant","Significant")))</f>
        <v>N/A</v>
      </c>
      <c r="Z1023" s="1" t="str">
        <f aca="false">IF($D1023="Z540.1 w/data",0,"")</f>
        <v/>
      </c>
      <c r="AA1023" s="1" t="e">
        <f aca="false">$Y1023+$Q1023+$Z1023</f>
        <v>#VALUE!</v>
      </c>
      <c r="AB1023" s="1" t="n">
        <f aca="false">$N1023+$Q1023</f>
        <v>0</v>
      </c>
      <c r="AC1023" s="1" t="str">
        <f aca="false">IF($Y1023="","",IF(AND($AA1023&gt;=$R1023,$AA1023&lt;=$S1023),"Pass","Fail"))</f>
        <v/>
      </c>
      <c r="AD1023" s="1" t="str">
        <f aca="false">IF($Y1023="","",IF($AA1023&gt;$R1023,"Pass","Fail"))</f>
        <v/>
      </c>
      <c r="AE1023" s="1" t="str">
        <f aca="false">IF($Y1023="","",IF($AA1023&gt;=$R1023,"Pass","Fail"))</f>
        <v/>
      </c>
      <c r="AF1023" s="1" t="str">
        <f aca="false">IF($Y1023="","",IF($AA1023&lt;=$S1023,"Pass","Fail"))</f>
        <v/>
      </c>
      <c r="AG1023" s="1" t="str">
        <f aca="false">IF($Y1023="","",IF($AA1023&lt;$S1023,"Pass","Fail"))</f>
        <v/>
      </c>
      <c r="AH1023" s="23" t="str">
        <f aca="true">INDIRECT(CHOOSE(MATCH($T1023,{"±","&gt;","≥","≤","&lt;"},0), "AC", "AD", "AE", "AF", "AG") &amp; ROW())</f>
        <v/>
      </c>
      <c r="AI1023" s="56" t="str">
        <f aca="false">IF($X1023="Not Significant","No Further Action Required",
IF($AH1023="","",
IF(AND($AH1023="Pass",$L1023="0 - Passed "),"Analysis performed; no further action required.",
IF(AND($AH1023="Fail",$L1023="1 - Failed "),"Analysis performed; no further action required.",
IF(AND($AH1023="Pass",$L1023="2 - Limited In Use "),"Analysis performed; no further action required.",
IF(AND($AH1023="Fail",$L1023="3 - Adjusted "),"Analysis performed; no further action required.",
"Unit fails analysis; TSM determination required."))))))</f>
        <v/>
      </c>
      <c r="AJ1023" s="58"/>
    </row>
    <row r="1024" customFormat="false" ht="15" hidden="false" customHeight="false" outlineLevel="0" collapsed="false">
      <c r="A1024" s="56"/>
      <c r="E1024" s="57" t="str">
        <f aca="false">IF(AND($F1024="",$G1024=""),"",IF($G1024="",$F1024,HYPERLINK($G1024,$F1024)))</f>
        <v/>
      </c>
      <c r="H1024" s="1" t="str">
        <f aca="false">IF($I1024="","None Attached",IF(LEFT($I1024,5)="https",HYPERLINK($I1024,"Datasheet"),HYPERLINK(_xlfn.CONCAT("https://",$I1024),"Datasheet")))</f>
        <v>None Attached</v>
      </c>
      <c r="M1024" s="56"/>
      <c r="P1024" s="58"/>
      <c r="Q1024" s="1" t="n">
        <f aca="false">$M1024-$N1024</f>
        <v>0</v>
      </c>
      <c r="R1024" s="56"/>
      <c r="T1024" s="59" t="s">
        <v>15</v>
      </c>
      <c r="U1024" s="1" t="n">
        <f aca="false">$S1024-$R1024</f>
        <v>0</v>
      </c>
      <c r="V1024" s="1" t="n">
        <f aca="false">IF($T1024="±",$Q1024*2,$Q1024)</f>
        <v>0</v>
      </c>
      <c r="W1024" s="60" t="str">
        <f aca="false">IFERROR($U1024/ABS($V1024),"N/A")</f>
        <v>N/A</v>
      </c>
      <c r="X1024" s="61" t="str">
        <f aca="false">IF(OR($W1024="N/A",$R1024="",$S1024=""),"N/A",IF($W1024&gt;=4,"Not Significant",IF($W1024&gt;=2,"Semi-Significant","Significant")))</f>
        <v>N/A</v>
      </c>
      <c r="Z1024" s="1" t="str">
        <f aca="false">IF($D1024="Z540.1 w/data",0,"")</f>
        <v/>
      </c>
      <c r="AA1024" s="1" t="e">
        <f aca="false">$Y1024+$Q1024+$Z1024</f>
        <v>#VALUE!</v>
      </c>
      <c r="AB1024" s="1" t="n">
        <f aca="false">$N1024+$Q1024</f>
        <v>0</v>
      </c>
      <c r="AC1024" s="1" t="str">
        <f aca="false">IF($Y1024="","",IF(AND($AA1024&gt;=$R1024,$AA1024&lt;=$S1024),"Pass","Fail"))</f>
        <v/>
      </c>
      <c r="AD1024" s="1" t="str">
        <f aca="false">IF($Y1024="","",IF($AA1024&gt;$R1024,"Pass","Fail"))</f>
        <v/>
      </c>
      <c r="AE1024" s="1" t="str">
        <f aca="false">IF($Y1024="","",IF($AA1024&gt;=$R1024,"Pass","Fail"))</f>
        <v/>
      </c>
      <c r="AF1024" s="1" t="str">
        <f aca="false">IF($Y1024="","",IF($AA1024&lt;=$S1024,"Pass","Fail"))</f>
        <v/>
      </c>
      <c r="AG1024" s="1" t="str">
        <f aca="false">IF($Y1024="","",IF($AA1024&lt;$S1024,"Pass","Fail"))</f>
        <v/>
      </c>
      <c r="AH1024" s="23" t="str">
        <f aca="true">INDIRECT(CHOOSE(MATCH($T1024,{"±","&gt;","≥","≤","&lt;"},0), "AC", "AD", "AE", "AF", "AG") &amp; ROW())</f>
        <v/>
      </c>
      <c r="AI1024" s="56" t="str">
        <f aca="false">IF($X1024="Not Significant","No Further Action Required",
IF($AH1024="","",
IF(AND($AH1024="Pass",$L1024="0 - Passed "),"Analysis performed; no further action required.",
IF(AND($AH1024="Fail",$L1024="1 - Failed "),"Analysis performed; no further action required.",
IF(AND($AH1024="Pass",$L1024="2 - Limited In Use "),"Analysis performed; no further action required.",
IF(AND($AH1024="Fail",$L1024="3 - Adjusted "),"Analysis performed; no further action required.",
"Unit fails analysis; TSM determination required."))))))</f>
        <v/>
      </c>
      <c r="AJ1024" s="58"/>
    </row>
    <row r="1025" customFormat="false" ht="15" hidden="false" customHeight="false" outlineLevel="0" collapsed="false">
      <c r="A1025" s="56"/>
      <c r="E1025" s="57" t="str">
        <f aca="false">IF(AND($F1025="",$G1025=""),"",IF($G1025="",$F1025,HYPERLINK($G1025,$F1025)))</f>
        <v/>
      </c>
      <c r="H1025" s="1" t="str">
        <f aca="false">IF($I1025="","None Attached",IF(LEFT($I1025,5)="https",HYPERLINK($I1025,"Datasheet"),HYPERLINK(_xlfn.CONCAT("https://",$I1025),"Datasheet")))</f>
        <v>None Attached</v>
      </c>
      <c r="M1025" s="56"/>
      <c r="P1025" s="58"/>
      <c r="Q1025" s="1" t="n">
        <f aca="false">$M1025-$N1025</f>
        <v>0</v>
      </c>
      <c r="R1025" s="56"/>
      <c r="T1025" s="59" t="s">
        <v>15</v>
      </c>
      <c r="U1025" s="1" t="n">
        <f aca="false">$S1025-$R1025</f>
        <v>0</v>
      </c>
      <c r="V1025" s="1" t="n">
        <f aca="false">IF($T1025="±",$Q1025*2,$Q1025)</f>
        <v>0</v>
      </c>
      <c r="W1025" s="60" t="str">
        <f aca="false">IFERROR($U1025/ABS($V1025),"N/A")</f>
        <v>N/A</v>
      </c>
      <c r="X1025" s="61" t="str">
        <f aca="false">IF(OR($W1025="N/A",$R1025="",$S1025=""),"N/A",IF($W1025&gt;=4,"Not Significant",IF($W1025&gt;=2,"Semi-Significant","Significant")))</f>
        <v>N/A</v>
      </c>
      <c r="Z1025" s="1" t="str">
        <f aca="false">IF($D1025="Z540.1 w/data",0,"")</f>
        <v/>
      </c>
      <c r="AA1025" s="1" t="e">
        <f aca="false">$Y1025+$Q1025+$Z1025</f>
        <v>#VALUE!</v>
      </c>
      <c r="AB1025" s="1" t="n">
        <f aca="false">$N1025+$Q1025</f>
        <v>0</v>
      </c>
      <c r="AC1025" s="1" t="str">
        <f aca="false">IF($Y1025="","",IF(AND($AA1025&gt;=$R1025,$AA1025&lt;=$S1025),"Pass","Fail"))</f>
        <v/>
      </c>
      <c r="AD1025" s="1" t="str">
        <f aca="false">IF($Y1025="","",IF($AA1025&gt;$R1025,"Pass","Fail"))</f>
        <v/>
      </c>
      <c r="AE1025" s="1" t="str">
        <f aca="false">IF($Y1025="","",IF($AA1025&gt;=$R1025,"Pass","Fail"))</f>
        <v/>
      </c>
      <c r="AF1025" s="1" t="str">
        <f aca="false">IF($Y1025="","",IF($AA1025&lt;=$S1025,"Pass","Fail"))</f>
        <v/>
      </c>
      <c r="AG1025" s="1" t="str">
        <f aca="false">IF($Y1025="","",IF($AA1025&lt;$S1025,"Pass","Fail"))</f>
        <v/>
      </c>
      <c r="AH1025" s="23" t="str">
        <f aca="true">INDIRECT(CHOOSE(MATCH($T1025,{"±","&gt;","≥","≤","&lt;"},0), "AC", "AD", "AE", "AF", "AG") &amp; ROW())</f>
        <v/>
      </c>
      <c r="AI1025" s="56" t="str">
        <f aca="false">IF($X1025="Not Significant","No Further Action Required",
IF($AH1025="","",
IF(AND($AH1025="Pass",$L1025="0 - Passed "),"Analysis performed; no further action required.",
IF(AND($AH1025="Fail",$L1025="1 - Failed "),"Analysis performed; no further action required.",
IF(AND($AH1025="Pass",$L1025="2 - Limited In Use "),"Analysis performed; no further action required.",
IF(AND($AH1025="Fail",$L1025="3 - Adjusted "),"Analysis performed; no further action required.",
"Unit fails analysis; TSM determination required."))))))</f>
        <v/>
      </c>
      <c r="AJ1025" s="58"/>
    </row>
    <row r="1026" customFormat="false" ht="15" hidden="false" customHeight="false" outlineLevel="0" collapsed="false">
      <c r="A1026" s="56"/>
      <c r="E1026" s="57" t="str">
        <f aca="false">IF(AND($F1026="",$G1026=""),"",IF($G1026="",$F1026,HYPERLINK($G1026,$F1026)))</f>
        <v/>
      </c>
      <c r="H1026" s="1" t="str">
        <f aca="false">IF($I1026="","None Attached",IF(LEFT($I1026,5)="https",HYPERLINK($I1026,"Datasheet"),HYPERLINK(_xlfn.CONCAT("https://",$I1026),"Datasheet")))</f>
        <v>None Attached</v>
      </c>
      <c r="M1026" s="56"/>
      <c r="P1026" s="58"/>
      <c r="Q1026" s="1" t="n">
        <f aca="false">$M1026-$N1026</f>
        <v>0</v>
      </c>
      <c r="R1026" s="56"/>
      <c r="T1026" s="59" t="s">
        <v>15</v>
      </c>
      <c r="U1026" s="1" t="n">
        <f aca="false">$S1026-$R1026</f>
        <v>0</v>
      </c>
      <c r="V1026" s="1" t="n">
        <f aca="false">IF($T1026="±",$Q1026*2,$Q1026)</f>
        <v>0</v>
      </c>
      <c r="W1026" s="60" t="str">
        <f aca="false">IFERROR($U1026/ABS($V1026),"N/A")</f>
        <v>N/A</v>
      </c>
      <c r="X1026" s="61" t="str">
        <f aca="false">IF(OR($W1026="N/A",$R1026="",$S1026=""),"N/A",IF($W1026&gt;=4,"Not Significant",IF($W1026&gt;=2,"Semi-Significant","Significant")))</f>
        <v>N/A</v>
      </c>
      <c r="Z1026" s="1" t="str">
        <f aca="false">IF($D1026="Z540.1 w/data",0,"")</f>
        <v/>
      </c>
      <c r="AA1026" s="1" t="e">
        <f aca="false">$Y1026+$Q1026+$Z1026</f>
        <v>#VALUE!</v>
      </c>
      <c r="AB1026" s="1" t="n">
        <f aca="false">$N1026+$Q1026</f>
        <v>0</v>
      </c>
      <c r="AC1026" s="1" t="str">
        <f aca="false">IF($Y1026="","",IF(AND($AA1026&gt;=$R1026,$AA1026&lt;=$S1026),"Pass","Fail"))</f>
        <v/>
      </c>
      <c r="AD1026" s="1" t="str">
        <f aca="false">IF($Y1026="","",IF($AA1026&gt;$R1026,"Pass","Fail"))</f>
        <v/>
      </c>
      <c r="AE1026" s="1" t="str">
        <f aca="false">IF($Y1026="","",IF($AA1026&gt;=$R1026,"Pass","Fail"))</f>
        <v/>
      </c>
      <c r="AF1026" s="1" t="str">
        <f aca="false">IF($Y1026="","",IF($AA1026&lt;=$S1026,"Pass","Fail"))</f>
        <v/>
      </c>
      <c r="AG1026" s="1" t="str">
        <f aca="false">IF($Y1026="","",IF($AA1026&lt;$S1026,"Pass","Fail"))</f>
        <v/>
      </c>
      <c r="AH1026" s="23" t="str">
        <f aca="true">INDIRECT(CHOOSE(MATCH($T1026,{"±","&gt;","≥","≤","&lt;"},0), "AC", "AD", "AE", "AF", "AG") &amp; ROW())</f>
        <v/>
      </c>
      <c r="AI1026" s="56" t="str">
        <f aca="false">IF($X1026="Not Significant","No Further Action Required",
IF($AH1026="","",
IF(AND($AH1026="Pass",$L1026="0 - Passed "),"Analysis performed; no further action required.",
IF(AND($AH1026="Fail",$L1026="1 - Failed "),"Analysis performed; no further action required.",
IF(AND($AH1026="Pass",$L1026="2 - Limited In Use "),"Analysis performed; no further action required.",
IF(AND($AH1026="Fail",$L1026="3 - Adjusted "),"Analysis performed; no further action required.",
"Unit fails analysis; TSM determination required."))))))</f>
        <v/>
      </c>
      <c r="AJ1026" s="58"/>
    </row>
    <row r="1027" customFormat="false" ht="15" hidden="false" customHeight="false" outlineLevel="0" collapsed="false">
      <c r="A1027" s="56"/>
      <c r="E1027" s="57" t="str">
        <f aca="false">IF(AND($F1027="",$G1027=""),"",IF($G1027="",$F1027,HYPERLINK($G1027,$F1027)))</f>
        <v/>
      </c>
      <c r="H1027" s="1" t="str">
        <f aca="false">IF($I1027="","None Attached",IF(LEFT($I1027,5)="https",HYPERLINK($I1027,"Datasheet"),HYPERLINK(_xlfn.CONCAT("https://",$I1027),"Datasheet")))</f>
        <v>None Attached</v>
      </c>
      <c r="M1027" s="56"/>
      <c r="P1027" s="58"/>
      <c r="Q1027" s="1" t="n">
        <f aca="false">$M1027-$N1027</f>
        <v>0</v>
      </c>
      <c r="R1027" s="56"/>
      <c r="T1027" s="59" t="s">
        <v>15</v>
      </c>
      <c r="U1027" s="1" t="n">
        <f aca="false">$S1027-$R1027</f>
        <v>0</v>
      </c>
      <c r="V1027" s="1" t="n">
        <f aca="false">IF($T1027="±",$Q1027*2,$Q1027)</f>
        <v>0</v>
      </c>
      <c r="W1027" s="60" t="str">
        <f aca="false">IFERROR($U1027/ABS($V1027),"N/A")</f>
        <v>N/A</v>
      </c>
      <c r="X1027" s="61" t="str">
        <f aca="false">IF(OR($W1027="N/A",$R1027="",$S1027=""),"N/A",IF($W1027&gt;=4,"Not Significant",IF($W1027&gt;=2,"Semi-Significant","Significant")))</f>
        <v>N/A</v>
      </c>
      <c r="Z1027" s="1" t="str">
        <f aca="false">IF($D1027="Z540.1 w/data",0,"")</f>
        <v/>
      </c>
      <c r="AA1027" s="1" t="e">
        <f aca="false">$Y1027+$Q1027+$Z1027</f>
        <v>#VALUE!</v>
      </c>
      <c r="AB1027" s="1" t="n">
        <f aca="false">$N1027+$Q1027</f>
        <v>0</v>
      </c>
      <c r="AC1027" s="1" t="str">
        <f aca="false">IF($Y1027="","",IF(AND($AA1027&gt;=$R1027,$AA1027&lt;=$S1027),"Pass","Fail"))</f>
        <v/>
      </c>
      <c r="AD1027" s="1" t="str">
        <f aca="false">IF($Y1027="","",IF($AA1027&gt;$R1027,"Pass","Fail"))</f>
        <v/>
      </c>
      <c r="AE1027" s="1" t="str">
        <f aca="false">IF($Y1027="","",IF($AA1027&gt;=$R1027,"Pass","Fail"))</f>
        <v/>
      </c>
      <c r="AF1027" s="1" t="str">
        <f aca="false">IF($Y1027="","",IF($AA1027&lt;=$S1027,"Pass","Fail"))</f>
        <v/>
      </c>
      <c r="AG1027" s="1" t="str">
        <f aca="false">IF($Y1027="","",IF($AA1027&lt;$S1027,"Pass","Fail"))</f>
        <v/>
      </c>
      <c r="AH1027" s="23" t="str">
        <f aca="true">INDIRECT(CHOOSE(MATCH($T1027,{"±","&gt;","≥","≤","&lt;"},0), "AC", "AD", "AE", "AF", "AG") &amp; ROW())</f>
        <v/>
      </c>
      <c r="AI1027" s="56" t="str">
        <f aca="false">IF($X1027="Not Significant","No Further Action Required",
IF($AH1027="","",
IF(AND($AH1027="Pass",$L1027="0 - Passed "),"Analysis performed; no further action required.",
IF(AND($AH1027="Fail",$L1027="1 - Failed "),"Analysis performed; no further action required.",
IF(AND($AH1027="Pass",$L1027="2 - Limited In Use "),"Analysis performed; no further action required.",
IF(AND($AH1027="Fail",$L1027="3 - Adjusted "),"Analysis performed; no further action required.",
"Unit fails analysis; TSM determination required."))))))</f>
        <v/>
      </c>
      <c r="AJ1027" s="58"/>
    </row>
    <row r="1028" customFormat="false" ht="15" hidden="false" customHeight="false" outlineLevel="0" collapsed="false">
      <c r="A1028" s="56"/>
      <c r="E1028" s="57" t="str">
        <f aca="false">IF(AND($F1028="",$G1028=""),"",IF($G1028="",$F1028,HYPERLINK($G1028,$F1028)))</f>
        <v/>
      </c>
      <c r="H1028" s="1" t="str">
        <f aca="false">IF($I1028="","None Attached",IF(LEFT($I1028,5)="https",HYPERLINK($I1028,"Datasheet"),HYPERLINK(_xlfn.CONCAT("https://",$I1028),"Datasheet")))</f>
        <v>None Attached</v>
      </c>
      <c r="M1028" s="56"/>
      <c r="P1028" s="58"/>
      <c r="Q1028" s="1" t="n">
        <f aca="false">$M1028-$N1028</f>
        <v>0</v>
      </c>
      <c r="R1028" s="56"/>
      <c r="T1028" s="59" t="s">
        <v>15</v>
      </c>
      <c r="U1028" s="1" t="n">
        <f aca="false">$S1028-$R1028</f>
        <v>0</v>
      </c>
      <c r="V1028" s="1" t="n">
        <f aca="false">IF($T1028="±",$Q1028*2,$Q1028)</f>
        <v>0</v>
      </c>
      <c r="W1028" s="60" t="str">
        <f aca="false">IFERROR($U1028/ABS($V1028),"N/A")</f>
        <v>N/A</v>
      </c>
      <c r="X1028" s="61" t="str">
        <f aca="false">IF(OR($W1028="N/A",$R1028="",$S1028=""),"N/A",IF($W1028&gt;=4,"Not Significant",IF($W1028&gt;=2,"Semi-Significant","Significant")))</f>
        <v>N/A</v>
      </c>
      <c r="Z1028" s="1" t="str">
        <f aca="false">IF($D1028="Z540.1 w/data",0,"")</f>
        <v/>
      </c>
      <c r="AA1028" s="1" t="e">
        <f aca="false">$Y1028+$Q1028+$Z1028</f>
        <v>#VALUE!</v>
      </c>
      <c r="AB1028" s="1" t="n">
        <f aca="false">$N1028+$Q1028</f>
        <v>0</v>
      </c>
      <c r="AC1028" s="1" t="str">
        <f aca="false">IF($Y1028="","",IF(AND($AA1028&gt;=$R1028,$AA1028&lt;=$S1028),"Pass","Fail"))</f>
        <v/>
      </c>
      <c r="AD1028" s="1" t="str">
        <f aca="false">IF($Y1028="","",IF($AA1028&gt;$R1028,"Pass","Fail"))</f>
        <v/>
      </c>
      <c r="AE1028" s="1" t="str">
        <f aca="false">IF($Y1028="","",IF($AA1028&gt;=$R1028,"Pass","Fail"))</f>
        <v/>
      </c>
      <c r="AF1028" s="1" t="str">
        <f aca="false">IF($Y1028="","",IF($AA1028&lt;=$S1028,"Pass","Fail"))</f>
        <v/>
      </c>
      <c r="AG1028" s="1" t="str">
        <f aca="false">IF($Y1028="","",IF($AA1028&lt;$S1028,"Pass","Fail"))</f>
        <v/>
      </c>
      <c r="AH1028" s="23" t="str">
        <f aca="true">INDIRECT(CHOOSE(MATCH($T1028,{"±","&gt;","≥","≤","&lt;"},0), "AC", "AD", "AE", "AF", "AG") &amp; ROW())</f>
        <v/>
      </c>
      <c r="AI1028" s="56" t="str">
        <f aca="false">IF($X1028="Not Significant","No Further Action Required",
IF($AH1028="","",
IF(AND($AH1028="Pass",$L1028="0 - Passed "),"Analysis performed; no further action required.",
IF(AND($AH1028="Fail",$L1028="1 - Failed "),"Analysis performed; no further action required.",
IF(AND($AH1028="Pass",$L1028="2 - Limited In Use "),"Analysis performed; no further action required.",
IF(AND($AH1028="Fail",$L1028="3 - Adjusted "),"Analysis performed; no further action required.",
"Unit fails analysis; TSM determination required."))))))</f>
        <v/>
      </c>
      <c r="AJ1028" s="58"/>
    </row>
    <row r="1029" customFormat="false" ht="15" hidden="false" customHeight="false" outlineLevel="0" collapsed="false">
      <c r="A1029" s="56"/>
      <c r="E1029" s="57" t="str">
        <f aca="false">IF(AND($F1029="",$G1029=""),"",IF($G1029="",$F1029,HYPERLINK($G1029,$F1029)))</f>
        <v/>
      </c>
      <c r="H1029" s="1" t="str">
        <f aca="false">IF($I1029="","None Attached",IF(LEFT($I1029,5)="https",HYPERLINK($I1029,"Datasheet"),HYPERLINK(_xlfn.CONCAT("https://",$I1029),"Datasheet")))</f>
        <v>None Attached</v>
      </c>
      <c r="M1029" s="56"/>
      <c r="P1029" s="58"/>
      <c r="Q1029" s="1" t="n">
        <f aca="false">$M1029-$N1029</f>
        <v>0</v>
      </c>
      <c r="R1029" s="56"/>
      <c r="T1029" s="59" t="s">
        <v>15</v>
      </c>
      <c r="U1029" s="1" t="n">
        <f aca="false">$S1029-$R1029</f>
        <v>0</v>
      </c>
      <c r="V1029" s="1" t="n">
        <f aca="false">IF($T1029="±",$Q1029*2,$Q1029)</f>
        <v>0</v>
      </c>
      <c r="W1029" s="60" t="str">
        <f aca="false">IFERROR($U1029/ABS($V1029),"N/A")</f>
        <v>N/A</v>
      </c>
      <c r="X1029" s="61" t="str">
        <f aca="false">IF(OR($W1029="N/A",$R1029="",$S1029=""),"N/A",IF($W1029&gt;=4,"Not Significant",IF($W1029&gt;=2,"Semi-Significant","Significant")))</f>
        <v>N/A</v>
      </c>
      <c r="Z1029" s="1" t="str">
        <f aca="false">IF($D1029="Z540.1 w/data",0,"")</f>
        <v/>
      </c>
      <c r="AA1029" s="1" t="e">
        <f aca="false">$Y1029+$Q1029+$Z1029</f>
        <v>#VALUE!</v>
      </c>
      <c r="AB1029" s="1" t="n">
        <f aca="false">$N1029+$Q1029</f>
        <v>0</v>
      </c>
      <c r="AC1029" s="1" t="str">
        <f aca="false">IF($Y1029="","",IF(AND($AA1029&gt;=$R1029,$AA1029&lt;=$S1029),"Pass","Fail"))</f>
        <v/>
      </c>
      <c r="AD1029" s="1" t="str">
        <f aca="false">IF($Y1029="","",IF($AA1029&gt;$R1029,"Pass","Fail"))</f>
        <v/>
      </c>
      <c r="AE1029" s="1" t="str">
        <f aca="false">IF($Y1029="","",IF($AA1029&gt;=$R1029,"Pass","Fail"))</f>
        <v/>
      </c>
      <c r="AF1029" s="1" t="str">
        <f aca="false">IF($Y1029="","",IF($AA1029&lt;=$S1029,"Pass","Fail"))</f>
        <v/>
      </c>
      <c r="AG1029" s="1" t="str">
        <f aca="false">IF($Y1029="","",IF($AA1029&lt;$S1029,"Pass","Fail"))</f>
        <v/>
      </c>
      <c r="AH1029" s="23" t="str">
        <f aca="true">INDIRECT(CHOOSE(MATCH($T1029,{"±","&gt;","≥","≤","&lt;"},0), "AC", "AD", "AE", "AF", "AG") &amp; ROW())</f>
        <v/>
      </c>
      <c r="AI1029" s="56" t="str">
        <f aca="false">IF($X1029="Not Significant","No Further Action Required",
IF($AH1029="","",
IF(AND($AH1029="Pass",$L1029="0 - Passed "),"Analysis performed; no further action required.",
IF(AND($AH1029="Fail",$L1029="1 - Failed "),"Analysis performed; no further action required.",
IF(AND($AH1029="Pass",$L1029="2 - Limited In Use "),"Analysis performed; no further action required.",
IF(AND($AH1029="Fail",$L1029="3 - Adjusted "),"Analysis performed; no further action required.",
"Unit fails analysis; TSM determination required."))))))</f>
        <v/>
      </c>
      <c r="AJ1029" s="58"/>
    </row>
    <row r="1030" customFormat="false" ht="15" hidden="false" customHeight="false" outlineLevel="0" collapsed="false">
      <c r="A1030" s="56"/>
      <c r="E1030" s="57" t="str">
        <f aca="false">IF(AND($F1030="",$G1030=""),"",IF($G1030="",$F1030,HYPERLINK($G1030,$F1030)))</f>
        <v/>
      </c>
      <c r="H1030" s="1" t="str">
        <f aca="false">IF($I1030="","None Attached",IF(LEFT($I1030,5)="https",HYPERLINK($I1030,"Datasheet"),HYPERLINK(_xlfn.CONCAT("https://",$I1030),"Datasheet")))</f>
        <v>None Attached</v>
      </c>
      <c r="M1030" s="56"/>
      <c r="P1030" s="58"/>
      <c r="Q1030" s="1" t="n">
        <f aca="false">$M1030-$N1030</f>
        <v>0</v>
      </c>
      <c r="R1030" s="56"/>
      <c r="T1030" s="59" t="s">
        <v>15</v>
      </c>
      <c r="U1030" s="1" t="n">
        <f aca="false">$S1030-$R1030</f>
        <v>0</v>
      </c>
      <c r="V1030" s="1" t="n">
        <f aca="false">IF($T1030="±",$Q1030*2,$Q1030)</f>
        <v>0</v>
      </c>
      <c r="W1030" s="60" t="str">
        <f aca="false">IFERROR($U1030/ABS($V1030),"N/A")</f>
        <v>N/A</v>
      </c>
      <c r="X1030" s="61" t="str">
        <f aca="false">IF(OR($W1030="N/A",$R1030="",$S1030=""),"N/A",IF($W1030&gt;=4,"Not Significant",IF($W1030&gt;=2,"Semi-Significant","Significant")))</f>
        <v>N/A</v>
      </c>
      <c r="Z1030" s="1" t="str">
        <f aca="false">IF($D1030="Z540.1 w/data",0,"")</f>
        <v/>
      </c>
      <c r="AA1030" s="1" t="e">
        <f aca="false">$Y1030+$Q1030+$Z1030</f>
        <v>#VALUE!</v>
      </c>
      <c r="AB1030" s="1" t="n">
        <f aca="false">$N1030+$Q1030</f>
        <v>0</v>
      </c>
      <c r="AC1030" s="1" t="str">
        <f aca="false">IF($Y1030="","",IF(AND($AA1030&gt;=$R1030,$AA1030&lt;=$S1030),"Pass","Fail"))</f>
        <v/>
      </c>
      <c r="AD1030" s="1" t="str">
        <f aca="false">IF($Y1030="","",IF($AA1030&gt;$R1030,"Pass","Fail"))</f>
        <v/>
      </c>
      <c r="AE1030" s="1" t="str">
        <f aca="false">IF($Y1030="","",IF($AA1030&gt;=$R1030,"Pass","Fail"))</f>
        <v/>
      </c>
      <c r="AF1030" s="1" t="str">
        <f aca="false">IF($Y1030="","",IF($AA1030&lt;=$S1030,"Pass","Fail"))</f>
        <v/>
      </c>
      <c r="AG1030" s="1" t="str">
        <f aca="false">IF($Y1030="","",IF($AA1030&lt;$S1030,"Pass","Fail"))</f>
        <v/>
      </c>
      <c r="AH1030" s="23" t="str">
        <f aca="true">INDIRECT(CHOOSE(MATCH($T1030,{"±","&gt;","≥","≤","&lt;"},0), "AC", "AD", "AE", "AF", "AG") &amp; ROW())</f>
        <v/>
      </c>
      <c r="AI1030" s="56" t="str">
        <f aca="false">IF($X1030="Not Significant","No Further Action Required",
IF($AH1030="","",
IF(AND($AH1030="Pass",$L1030="0 - Passed "),"Analysis performed; no further action required.",
IF(AND($AH1030="Fail",$L1030="1 - Failed "),"Analysis performed; no further action required.",
IF(AND($AH1030="Pass",$L1030="2 - Limited In Use "),"Analysis performed; no further action required.",
IF(AND($AH1030="Fail",$L1030="3 - Adjusted "),"Analysis performed; no further action required.",
"Unit fails analysis; TSM determination required."))))))</f>
        <v/>
      </c>
      <c r="AJ1030" s="58"/>
    </row>
    <row r="1031" customFormat="false" ht="15" hidden="false" customHeight="false" outlineLevel="0" collapsed="false">
      <c r="A1031" s="56"/>
      <c r="E1031" s="57" t="str">
        <f aca="false">IF(AND($F1031="",$G1031=""),"",IF($G1031="",$F1031,HYPERLINK($G1031,$F1031)))</f>
        <v/>
      </c>
      <c r="H1031" s="1" t="str">
        <f aca="false">IF($I1031="","None Attached",IF(LEFT($I1031,5)="https",HYPERLINK($I1031,"Datasheet"),HYPERLINK(_xlfn.CONCAT("https://",$I1031),"Datasheet")))</f>
        <v>None Attached</v>
      </c>
      <c r="M1031" s="56"/>
      <c r="P1031" s="58"/>
      <c r="Q1031" s="1" t="n">
        <f aca="false">$M1031-$N1031</f>
        <v>0</v>
      </c>
      <c r="R1031" s="56"/>
      <c r="T1031" s="59" t="s">
        <v>15</v>
      </c>
      <c r="U1031" s="1" t="n">
        <f aca="false">$S1031-$R1031</f>
        <v>0</v>
      </c>
      <c r="V1031" s="1" t="n">
        <f aca="false">IF($T1031="±",$Q1031*2,$Q1031)</f>
        <v>0</v>
      </c>
      <c r="W1031" s="60" t="str">
        <f aca="false">IFERROR($U1031/ABS($V1031),"N/A")</f>
        <v>N/A</v>
      </c>
      <c r="X1031" s="61" t="str">
        <f aca="false">IF(OR($W1031="N/A",$R1031="",$S1031=""),"N/A",IF($W1031&gt;=4,"Not Significant",IF($W1031&gt;=2,"Semi-Significant","Significant")))</f>
        <v>N/A</v>
      </c>
      <c r="Z1031" s="1" t="str">
        <f aca="false">IF($D1031="Z540.1 w/data",0,"")</f>
        <v/>
      </c>
      <c r="AA1031" s="1" t="e">
        <f aca="false">$Y1031+$Q1031+$Z1031</f>
        <v>#VALUE!</v>
      </c>
      <c r="AB1031" s="1" t="n">
        <f aca="false">$N1031+$Q1031</f>
        <v>0</v>
      </c>
      <c r="AC1031" s="1" t="str">
        <f aca="false">IF($Y1031="","",IF(AND($AA1031&gt;=$R1031,$AA1031&lt;=$S1031),"Pass","Fail"))</f>
        <v/>
      </c>
      <c r="AD1031" s="1" t="str">
        <f aca="false">IF($Y1031="","",IF($AA1031&gt;$R1031,"Pass","Fail"))</f>
        <v/>
      </c>
      <c r="AE1031" s="1" t="str">
        <f aca="false">IF($Y1031="","",IF($AA1031&gt;=$R1031,"Pass","Fail"))</f>
        <v/>
      </c>
      <c r="AF1031" s="1" t="str">
        <f aca="false">IF($Y1031="","",IF($AA1031&lt;=$S1031,"Pass","Fail"))</f>
        <v/>
      </c>
      <c r="AG1031" s="1" t="str">
        <f aca="false">IF($Y1031="","",IF($AA1031&lt;$S1031,"Pass","Fail"))</f>
        <v/>
      </c>
      <c r="AH1031" s="23" t="str">
        <f aca="true">INDIRECT(CHOOSE(MATCH($T1031,{"±","&gt;","≥","≤","&lt;"},0), "AC", "AD", "AE", "AF", "AG") &amp; ROW())</f>
        <v/>
      </c>
      <c r="AI1031" s="56" t="str">
        <f aca="false">IF($X1031="Not Significant","No Further Action Required",
IF($AH1031="","",
IF(AND($AH1031="Pass",$L1031="0 - Passed "),"Analysis performed; no further action required.",
IF(AND($AH1031="Fail",$L1031="1 - Failed "),"Analysis performed; no further action required.",
IF(AND($AH1031="Pass",$L1031="2 - Limited In Use "),"Analysis performed; no further action required.",
IF(AND($AH1031="Fail",$L1031="3 - Adjusted "),"Analysis performed; no further action required.",
"Unit fails analysis; TSM determination required."))))))</f>
        <v/>
      </c>
      <c r="AJ1031" s="58"/>
    </row>
    <row r="1032" customFormat="false" ht="15" hidden="false" customHeight="false" outlineLevel="0" collapsed="false">
      <c r="A1032" s="56"/>
      <c r="E1032" s="57" t="str">
        <f aca="false">IF(AND($F1032="",$G1032=""),"",IF($G1032="",$F1032,HYPERLINK($G1032,$F1032)))</f>
        <v/>
      </c>
      <c r="H1032" s="1" t="str">
        <f aca="false">IF($I1032="","None Attached",IF(LEFT($I1032,5)="https",HYPERLINK($I1032,"Datasheet"),HYPERLINK(_xlfn.CONCAT("https://",$I1032),"Datasheet")))</f>
        <v>None Attached</v>
      </c>
      <c r="M1032" s="56"/>
      <c r="P1032" s="58"/>
      <c r="Q1032" s="1" t="n">
        <f aca="false">$M1032-$N1032</f>
        <v>0</v>
      </c>
      <c r="R1032" s="56"/>
      <c r="T1032" s="59" t="s">
        <v>15</v>
      </c>
      <c r="U1032" s="1" t="n">
        <f aca="false">$S1032-$R1032</f>
        <v>0</v>
      </c>
      <c r="V1032" s="1" t="n">
        <f aca="false">IF($T1032="±",$Q1032*2,$Q1032)</f>
        <v>0</v>
      </c>
      <c r="W1032" s="60" t="str">
        <f aca="false">IFERROR($U1032/ABS($V1032),"N/A")</f>
        <v>N/A</v>
      </c>
      <c r="X1032" s="61" t="str">
        <f aca="false">IF(OR($W1032="N/A",$R1032="",$S1032=""),"N/A",IF($W1032&gt;=4,"Not Significant",IF($W1032&gt;=2,"Semi-Significant","Significant")))</f>
        <v>N/A</v>
      </c>
      <c r="Z1032" s="1" t="str">
        <f aca="false">IF($D1032="Z540.1 w/data",0,"")</f>
        <v/>
      </c>
      <c r="AA1032" s="1" t="e">
        <f aca="false">$Y1032+$Q1032+$Z1032</f>
        <v>#VALUE!</v>
      </c>
      <c r="AB1032" s="1" t="n">
        <f aca="false">$N1032+$Q1032</f>
        <v>0</v>
      </c>
      <c r="AC1032" s="1" t="str">
        <f aca="false">IF($Y1032="","",IF(AND($AA1032&gt;=$R1032,$AA1032&lt;=$S1032),"Pass","Fail"))</f>
        <v/>
      </c>
      <c r="AD1032" s="1" t="str">
        <f aca="false">IF($Y1032="","",IF($AA1032&gt;$R1032,"Pass","Fail"))</f>
        <v/>
      </c>
      <c r="AE1032" s="1" t="str">
        <f aca="false">IF($Y1032="","",IF($AA1032&gt;=$R1032,"Pass","Fail"))</f>
        <v/>
      </c>
      <c r="AF1032" s="1" t="str">
        <f aca="false">IF($Y1032="","",IF($AA1032&lt;=$S1032,"Pass","Fail"))</f>
        <v/>
      </c>
      <c r="AG1032" s="1" t="str">
        <f aca="false">IF($Y1032="","",IF($AA1032&lt;$S1032,"Pass","Fail"))</f>
        <v/>
      </c>
      <c r="AH1032" s="23" t="str">
        <f aca="true">INDIRECT(CHOOSE(MATCH($T1032,{"±","&gt;","≥","≤","&lt;"},0), "AC", "AD", "AE", "AF", "AG") &amp; ROW())</f>
        <v/>
      </c>
      <c r="AI1032" s="56" t="str">
        <f aca="false">IF($X1032="Not Significant","No Further Action Required",
IF($AH1032="","",
IF(AND($AH1032="Pass",$L1032="0 - Passed "),"Analysis performed; no further action required.",
IF(AND($AH1032="Fail",$L1032="1 - Failed "),"Analysis performed; no further action required.",
IF(AND($AH1032="Pass",$L1032="2 - Limited In Use "),"Analysis performed; no further action required.",
IF(AND($AH1032="Fail",$L1032="3 - Adjusted "),"Analysis performed; no further action required.",
"Unit fails analysis; TSM determination required."))))))</f>
        <v/>
      </c>
      <c r="AJ1032" s="58"/>
    </row>
    <row r="1033" customFormat="false" ht="15" hidden="false" customHeight="false" outlineLevel="0" collapsed="false">
      <c r="A1033" s="56"/>
      <c r="E1033" s="57" t="str">
        <f aca="false">IF(AND($F1033="",$G1033=""),"",IF($G1033="",$F1033,HYPERLINK($G1033,$F1033)))</f>
        <v/>
      </c>
      <c r="H1033" s="1" t="str">
        <f aca="false">IF($I1033="","None Attached",IF(LEFT($I1033,5)="https",HYPERLINK($I1033,"Datasheet"),HYPERLINK(_xlfn.CONCAT("https://",$I1033),"Datasheet")))</f>
        <v>None Attached</v>
      </c>
      <c r="M1033" s="56"/>
      <c r="P1033" s="58"/>
      <c r="Q1033" s="1" t="n">
        <f aca="false">$M1033-$N1033</f>
        <v>0</v>
      </c>
      <c r="R1033" s="56"/>
      <c r="T1033" s="59" t="s">
        <v>15</v>
      </c>
      <c r="U1033" s="1" t="n">
        <f aca="false">$S1033-$R1033</f>
        <v>0</v>
      </c>
      <c r="V1033" s="1" t="n">
        <f aca="false">IF($T1033="±",$Q1033*2,$Q1033)</f>
        <v>0</v>
      </c>
      <c r="W1033" s="60" t="str">
        <f aca="false">IFERROR($U1033/ABS($V1033),"N/A")</f>
        <v>N/A</v>
      </c>
      <c r="X1033" s="61" t="str">
        <f aca="false">IF(OR($W1033="N/A",$R1033="",$S1033=""),"N/A",IF($W1033&gt;=4,"Not Significant",IF($W1033&gt;=2,"Semi-Significant","Significant")))</f>
        <v>N/A</v>
      </c>
      <c r="Z1033" s="1" t="str">
        <f aca="false">IF($D1033="Z540.1 w/data",0,"")</f>
        <v/>
      </c>
      <c r="AA1033" s="1" t="e">
        <f aca="false">$Y1033+$Q1033+$Z1033</f>
        <v>#VALUE!</v>
      </c>
      <c r="AB1033" s="1" t="n">
        <f aca="false">$N1033+$Q1033</f>
        <v>0</v>
      </c>
      <c r="AC1033" s="1" t="str">
        <f aca="false">IF($Y1033="","",IF(AND($AA1033&gt;=$R1033,$AA1033&lt;=$S1033),"Pass","Fail"))</f>
        <v/>
      </c>
      <c r="AD1033" s="1" t="str">
        <f aca="false">IF($Y1033="","",IF($AA1033&gt;$R1033,"Pass","Fail"))</f>
        <v/>
      </c>
      <c r="AE1033" s="1" t="str">
        <f aca="false">IF($Y1033="","",IF($AA1033&gt;=$R1033,"Pass","Fail"))</f>
        <v/>
      </c>
      <c r="AF1033" s="1" t="str">
        <f aca="false">IF($Y1033="","",IF($AA1033&lt;=$S1033,"Pass","Fail"))</f>
        <v/>
      </c>
      <c r="AG1033" s="1" t="str">
        <f aca="false">IF($Y1033="","",IF($AA1033&lt;$S1033,"Pass","Fail"))</f>
        <v/>
      </c>
      <c r="AH1033" s="23" t="str">
        <f aca="true">INDIRECT(CHOOSE(MATCH($T1033,{"±","&gt;","≥","≤","&lt;"},0), "AC", "AD", "AE", "AF", "AG") &amp; ROW())</f>
        <v/>
      </c>
      <c r="AI1033" s="56" t="str">
        <f aca="false">IF($X1033="Not Significant","No Further Action Required",
IF($AH1033="","",
IF(AND($AH1033="Pass",$L1033="0 - Passed "),"Analysis performed; no further action required.",
IF(AND($AH1033="Fail",$L1033="1 - Failed "),"Analysis performed; no further action required.",
IF(AND($AH1033="Pass",$L1033="2 - Limited In Use "),"Analysis performed; no further action required.",
IF(AND($AH1033="Fail",$L1033="3 - Adjusted "),"Analysis performed; no further action required.",
"Unit fails analysis; TSM determination required."))))))</f>
        <v/>
      </c>
      <c r="AJ1033" s="58"/>
    </row>
    <row r="1034" customFormat="false" ht="15" hidden="false" customHeight="false" outlineLevel="0" collapsed="false">
      <c r="A1034" s="56"/>
      <c r="E1034" s="57" t="str">
        <f aca="false">IF(AND($F1034="",$G1034=""),"",IF($G1034="",$F1034,HYPERLINK($G1034,$F1034)))</f>
        <v/>
      </c>
      <c r="H1034" s="1" t="str">
        <f aca="false">IF($I1034="","None Attached",IF(LEFT($I1034,5)="https",HYPERLINK($I1034,"Datasheet"),HYPERLINK(_xlfn.CONCAT("https://",$I1034),"Datasheet")))</f>
        <v>None Attached</v>
      </c>
      <c r="M1034" s="56"/>
      <c r="P1034" s="58"/>
      <c r="Q1034" s="1" t="n">
        <f aca="false">$M1034-$N1034</f>
        <v>0</v>
      </c>
      <c r="R1034" s="56"/>
      <c r="T1034" s="59" t="s">
        <v>15</v>
      </c>
      <c r="U1034" s="1" t="n">
        <f aca="false">$S1034-$R1034</f>
        <v>0</v>
      </c>
      <c r="V1034" s="1" t="n">
        <f aca="false">IF($T1034="±",$Q1034*2,$Q1034)</f>
        <v>0</v>
      </c>
      <c r="W1034" s="60" t="str">
        <f aca="false">IFERROR($U1034/ABS($V1034),"N/A")</f>
        <v>N/A</v>
      </c>
      <c r="X1034" s="61" t="str">
        <f aca="false">IF(OR($W1034="N/A",$R1034="",$S1034=""),"N/A",IF($W1034&gt;=4,"Not Significant",IF($W1034&gt;=2,"Semi-Significant","Significant")))</f>
        <v>N/A</v>
      </c>
      <c r="Z1034" s="1" t="str">
        <f aca="false">IF($D1034="Z540.1 w/data",0,"")</f>
        <v/>
      </c>
      <c r="AA1034" s="1" t="e">
        <f aca="false">$Y1034+$Q1034+$Z1034</f>
        <v>#VALUE!</v>
      </c>
      <c r="AB1034" s="1" t="n">
        <f aca="false">$N1034+$Q1034</f>
        <v>0</v>
      </c>
      <c r="AC1034" s="1" t="str">
        <f aca="false">IF($Y1034="","",IF(AND($AA1034&gt;=$R1034,$AA1034&lt;=$S1034),"Pass","Fail"))</f>
        <v/>
      </c>
      <c r="AD1034" s="1" t="str">
        <f aca="false">IF($Y1034="","",IF($AA1034&gt;$R1034,"Pass","Fail"))</f>
        <v/>
      </c>
      <c r="AE1034" s="1" t="str">
        <f aca="false">IF($Y1034="","",IF($AA1034&gt;=$R1034,"Pass","Fail"))</f>
        <v/>
      </c>
      <c r="AF1034" s="1" t="str">
        <f aca="false">IF($Y1034="","",IF($AA1034&lt;=$S1034,"Pass","Fail"))</f>
        <v/>
      </c>
      <c r="AG1034" s="1" t="str">
        <f aca="false">IF($Y1034="","",IF($AA1034&lt;$S1034,"Pass","Fail"))</f>
        <v/>
      </c>
      <c r="AH1034" s="23" t="str">
        <f aca="true">INDIRECT(CHOOSE(MATCH($T1034,{"±","&gt;","≥","≤","&lt;"},0), "AC", "AD", "AE", "AF", "AG") &amp; ROW())</f>
        <v/>
      </c>
      <c r="AI1034" s="56" t="str">
        <f aca="false">IF($X1034="Not Significant","No Further Action Required",
IF($AH1034="","",
IF(AND($AH1034="Pass",$L1034="0 - Passed "),"Analysis performed; no further action required.",
IF(AND($AH1034="Fail",$L1034="1 - Failed "),"Analysis performed; no further action required.",
IF(AND($AH1034="Pass",$L1034="2 - Limited In Use "),"Analysis performed; no further action required.",
IF(AND($AH1034="Fail",$L1034="3 - Adjusted "),"Analysis performed; no further action required.",
"Unit fails analysis; TSM determination required."))))))</f>
        <v/>
      </c>
      <c r="AJ1034" s="58"/>
    </row>
    <row r="1035" customFormat="false" ht="15" hidden="false" customHeight="false" outlineLevel="0" collapsed="false">
      <c r="A1035" s="56"/>
      <c r="E1035" s="57" t="str">
        <f aca="false">IF(AND($F1035="",$G1035=""),"",IF($G1035="",$F1035,HYPERLINK($G1035,$F1035)))</f>
        <v/>
      </c>
      <c r="H1035" s="1" t="str">
        <f aca="false">IF($I1035="","None Attached",IF(LEFT($I1035,5)="https",HYPERLINK($I1035,"Datasheet"),HYPERLINK(_xlfn.CONCAT("https://",$I1035),"Datasheet")))</f>
        <v>None Attached</v>
      </c>
      <c r="M1035" s="56"/>
      <c r="P1035" s="58"/>
      <c r="Q1035" s="1" t="n">
        <f aca="false">$M1035-$N1035</f>
        <v>0</v>
      </c>
      <c r="R1035" s="56"/>
      <c r="T1035" s="59" t="s">
        <v>15</v>
      </c>
      <c r="U1035" s="1" t="n">
        <f aca="false">$S1035-$R1035</f>
        <v>0</v>
      </c>
      <c r="V1035" s="1" t="n">
        <f aca="false">IF($T1035="±",$Q1035*2,$Q1035)</f>
        <v>0</v>
      </c>
      <c r="W1035" s="60" t="str">
        <f aca="false">IFERROR($U1035/ABS($V1035),"N/A")</f>
        <v>N/A</v>
      </c>
      <c r="X1035" s="61" t="str">
        <f aca="false">IF(OR($W1035="N/A",$R1035="",$S1035=""),"N/A",IF($W1035&gt;=4,"Not Significant",IF($W1035&gt;=2,"Semi-Significant","Significant")))</f>
        <v>N/A</v>
      </c>
      <c r="Z1035" s="1" t="str">
        <f aca="false">IF($D1035="Z540.1 w/data",0,"")</f>
        <v/>
      </c>
      <c r="AA1035" s="1" t="e">
        <f aca="false">$Y1035+$Q1035+$Z1035</f>
        <v>#VALUE!</v>
      </c>
      <c r="AB1035" s="1" t="n">
        <f aca="false">$N1035+$Q1035</f>
        <v>0</v>
      </c>
      <c r="AC1035" s="1" t="str">
        <f aca="false">IF($Y1035="","",IF(AND($AA1035&gt;=$R1035,$AA1035&lt;=$S1035),"Pass","Fail"))</f>
        <v/>
      </c>
      <c r="AD1035" s="1" t="str">
        <f aca="false">IF($Y1035="","",IF($AA1035&gt;$R1035,"Pass","Fail"))</f>
        <v/>
      </c>
      <c r="AE1035" s="1" t="str">
        <f aca="false">IF($Y1035="","",IF($AA1035&gt;=$R1035,"Pass","Fail"))</f>
        <v/>
      </c>
      <c r="AF1035" s="1" t="str">
        <f aca="false">IF($Y1035="","",IF($AA1035&lt;=$S1035,"Pass","Fail"))</f>
        <v/>
      </c>
      <c r="AG1035" s="1" t="str">
        <f aca="false">IF($Y1035="","",IF($AA1035&lt;$S1035,"Pass","Fail"))</f>
        <v/>
      </c>
      <c r="AH1035" s="23" t="str">
        <f aca="true">INDIRECT(CHOOSE(MATCH($T1035,{"±","&gt;","≥","≤","&lt;"},0), "AC", "AD", "AE", "AF", "AG") &amp; ROW())</f>
        <v/>
      </c>
      <c r="AI1035" s="56" t="str">
        <f aca="false">IF($X1035="Not Significant","No Further Action Required",
IF($AH1035="","",
IF(AND($AH1035="Pass",$L1035="0 - Passed "),"Analysis performed; no further action required.",
IF(AND($AH1035="Fail",$L1035="1 - Failed "),"Analysis performed; no further action required.",
IF(AND($AH1035="Pass",$L1035="2 - Limited In Use "),"Analysis performed; no further action required.",
IF(AND($AH1035="Fail",$L1035="3 - Adjusted "),"Analysis performed; no further action required.",
"Unit fails analysis; TSM determination required."))))))</f>
        <v/>
      </c>
      <c r="AJ1035" s="58"/>
    </row>
    <row r="1036" customFormat="false" ht="15" hidden="false" customHeight="false" outlineLevel="0" collapsed="false">
      <c r="A1036" s="56"/>
      <c r="E1036" s="57" t="str">
        <f aca="false">IF(AND($F1036="",$G1036=""),"",IF($G1036="",$F1036,HYPERLINK($G1036,$F1036)))</f>
        <v/>
      </c>
      <c r="H1036" s="1" t="str">
        <f aca="false">IF($I1036="","None Attached",IF(LEFT($I1036,5)="https",HYPERLINK($I1036,"Datasheet"),HYPERLINK(_xlfn.CONCAT("https://",$I1036),"Datasheet")))</f>
        <v>None Attached</v>
      </c>
      <c r="M1036" s="56"/>
      <c r="P1036" s="58"/>
      <c r="Q1036" s="1" t="n">
        <f aca="false">$M1036-$N1036</f>
        <v>0</v>
      </c>
      <c r="R1036" s="56"/>
      <c r="T1036" s="59" t="s">
        <v>15</v>
      </c>
      <c r="U1036" s="1" t="n">
        <f aca="false">$S1036-$R1036</f>
        <v>0</v>
      </c>
      <c r="V1036" s="1" t="n">
        <f aca="false">IF($T1036="±",$Q1036*2,$Q1036)</f>
        <v>0</v>
      </c>
      <c r="W1036" s="60" t="str">
        <f aca="false">IFERROR($U1036/ABS($V1036),"N/A")</f>
        <v>N/A</v>
      </c>
      <c r="X1036" s="61" t="str">
        <f aca="false">IF(OR($W1036="N/A",$R1036="",$S1036=""),"N/A",IF($W1036&gt;=4,"Not Significant",IF($W1036&gt;=2,"Semi-Significant","Significant")))</f>
        <v>N/A</v>
      </c>
      <c r="Z1036" s="1" t="str">
        <f aca="false">IF($D1036="Z540.1 w/data",0,"")</f>
        <v/>
      </c>
      <c r="AA1036" s="1" t="e">
        <f aca="false">$Y1036+$Q1036+$Z1036</f>
        <v>#VALUE!</v>
      </c>
      <c r="AB1036" s="1" t="n">
        <f aca="false">$N1036+$Q1036</f>
        <v>0</v>
      </c>
      <c r="AC1036" s="1" t="str">
        <f aca="false">IF($Y1036="","",IF(AND($AA1036&gt;=$R1036,$AA1036&lt;=$S1036),"Pass","Fail"))</f>
        <v/>
      </c>
      <c r="AD1036" s="1" t="str">
        <f aca="false">IF($Y1036="","",IF($AA1036&gt;$R1036,"Pass","Fail"))</f>
        <v/>
      </c>
      <c r="AE1036" s="1" t="str">
        <f aca="false">IF($Y1036="","",IF($AA1036&gt;=$R1036,"Pass","Fail"))</f>
        <v/>
      </c>
      <c r="AF1036" s="1" t="str">
        <f aca="false">IF($Y1036="","",IF($AA1036&lt;=$S1036,"Pass","Fail"))</f>
        <v/>
      </c>
      <c r="AG1036" s="1" t="str">
        <f aca="false">IF($Y1036="","",IF($AA1036&lt;$S1036,"Pass","Fail"))</f>
        <v/>
      </c>
      <c r="AH1036" s="23" t="str">
        <f aca="true">INDIRECT(CHOOSE(MATCH($T1036,{"±","&gt;","≥","≤","&lt;"},0), "AC", "AD", "AE", "AF", "AG") &amp; ROW())</f>
        <v/>
      </c>
      <c r="AI1036" s="56" t="str">
        <f aca="false">IF($X1036="Not Significant","No Further Action Required",
IF($AH1036="","",
IF(AND($AH1036="Pass",$L1036="0 - Passed "),"Analysis performed; no further action required.",
IF(AND($AH1036="Fail",$L1036="1 - Failed "),"Analysis performed; no further action required.",
IF(AND($AH1036="Pass",$L1036="2 - Limited In Use "),"Analysis performed; no further action required.",
IF(AND($AH1036="Fail",$L1036="3 - Adjusted "),"Analysis performed; no further action required.",
"Unit fails analysis; TSM determination required."))))))</f>
        <v/>
      </c>
      <c r="AJ1036" s="58"/>
    </row>
    <row r="1037" customFormat="false" ht="15" hidden="false" customHeight="false" outlineLevel="0" collapsed="false">
      <c r="A1037" s="56"/>
      <c r="E1037" s="57" t="str">
        <f aca="false">IF(AND($F1037="",$G1037=""),"",IF($G1037="",$F1037,HYPERLINK($G1037,$F1037)))</f>
        <v/>
      </c>
      <c r="H1037" s="1" t="str">
        <f aca="false">IF($I1037="","None Attached",IF(LEFT($I1037,5)="https",HYPERLINK($I1037,"Datasheet"),HYPERLINK(_xlfn.CONCAT("https://",$I1037),"Datasheet")))</f>
        <v>None Attached</v>
      </c>
      <c r="M1037" s="56"/>
      <c r="P1037" s="58"/>
      <c r="Q1037" s="1" t="n">
        <f aca="false">$M1037-$N1037</f>
        <v>0</v>
      </c>
      <c r="R1037" s="56"/>
      <c r="T1037" s="59" t="s">
        <v>15</v>
      </c>
      <c r="U1037" s="1" t="n">
        <f aca="false">$S1037-$R1037</f>
        <v>0</v>
      </c>
      <c r="V1037" s="1" t="n">
        <f aca="false">IF($T1037="±",$Q1037*2,$Q1037)</f>
        <v>0</v>
      </c>
      <c r="W1037" s="60" t="str">
        <f aca="false">IFERROR($U1037/ABS($V1037),"N/A")</f>
        <v>N/A</v>
      </c>
      <c r="X1037" s="61" t="str">
        <f aca="false">IF(OR($W1037="N/A",$R1037="",$S1037=""),"N/A",IF($W1037&gt;=4,"Not Significant",IF($W1037&gt;=2,"Semi-Significant","Significant")))</f>
        <v>N/A</v>
      </c>
      <c r="Z1037" s="1" t="str">
        <f aca="false">IF($D1037="Z540.1 w/data",0,"")</f>
        <v/>
      </c>
      <c r="AA1037" s="1" t="e">
        <f aca="false">$Y1037+$Q1037+$Z1037</f>
        <v>#VALUE!</v>
      </c>
      <c r="AB1037" s="1" t="n">
        <f aca="false">$N1037+$Q1037</f>
        <v>0</v>
      </c>
      <c r="AC1037" s="1" t="str">
        <f aca="false">IF($Y1037="","",IF(AND($AA1037&gt;=$R1037,$AA1037&lt;=$S1037),"Pass","Fail"))</f>
        <v/>
      </c>
      <c r="AD1037" s="1" t="str">
        <f aca="false">IF($Y1037="","",IF($AA1037&gt;$R1037,"Pass","Fail"))</f>
        <v/>
      </c>
      <c r="AE1037" s="1" t="str">
        <f aca="false">IF($Y1037="","",IF($AA1037&gt;=$R1037,"Pass","Fail"))</f>
        <v/>
      </c>
      <c r="AF1037" s="1" t="str">
        <f aca="false">IF($Y1037="","",IF($AA1037&lt;=$S1037,"Pass","Fail"))</f>
        <v/>
      </c>
      <c r="AG1037" s="1" t="str">
        <f aca="false">IF($Y1037="","",IF($AA1037&lt;$S1037,"Pass","Fail"))</f>
        <v/>
      </c>
      <c r="AH1037" s="23" t="str">
        <f aca="true">INDIRECT(CHOOSE(MATCH($T1037,{"±","&gt;","≥","≤","&lt;"},0), "AC", "AD", "AE", "AF", "AG") &amp; ROW())</f>
        <v/>
      </c>
      <c r="AI1037" s="56" t="str">
        <f aca="false">IF($X1037="Not Significant","No Further Action Required",
IF($AH1037="","",
IF(AND($AH1037="Pass",$L1037="0 - Passed "),"Analysis performed; no further action required.",
IF(AND($AH1037="Fail",$L1037="1 - Failed "),"Analysis performed; no further action required.",
IF(AND($AH1037="Pass",$L1037="2 - Limited In Use "),"Analysis performed; no further action required.",
IF(AND($AH1037="Fail",$L1037="3 - Adjusted "),"Analysis performed; no further action required.",
"Unit fails analysis; TSM determination required."))))))</f>
        <v/>
      </c>
      <c r="AJ1037" s="58"/>
    </row>
    <row r="1038" customFormat="false" ht="15" hidden="false" customHeight="false" outlineLevel="0" collapsed="false">
      <c r="A1038" s="56"/>
      <c r="E1038" s="57" t="str">
        <f aca="false">IF(AND($F1038="",$G1038=""),"",IF($G1038="",$F1038,HYPERLINK($G1038,$F1038)))</f>
        <v/>
      </c>
      <c r="H1038" s="1" t="str">
        <f aca="false">IF($I1038="","None Attached",IF(LEFT($I1038,5)="https",HYPERLINK($I1038,"Datasheet"),HYPERLINK(_xlfn.CONCAT("https://",$I1038),"Datasheet")))</f>
        <v>None Attached</v>
      </c>
      <c r="M1038" s="56"/>
      <c r="P1038" s="58"/>
      <c r="Q1038" s="1" t="n">
        <f aca="false">$M1038-$N1038</f>
        <v>0</v>
      </c>
      <c r="R1038" s="56"/>
      <c r="T1038" s="59" t="s">
        <v>15</v>
      </c>
      <c r="U1038" s="1" t="n">
        <f aca="false">$S1038-$R1038</f>
        <v>0</v>
      </c>
      <c r="V1038" s="1" t="n">
        <f aca="false">IF($T1038="±",$Q1038*2,$Q1038)</f>
        <v>0</v>
      </c>
      <c r="W1038" s="60" t="str">
        <f aca="false">IFERROR($U1038/ABS($V1038),"N/A")</f>
        <v>N/A</v>
      </c>
      <c r="X1038" s="61" t="str">
        <f aca="false">IF(OR($W1038="N/A",$R1038="",$S1038=""),"N/A",IF($W1038&gt;=4,"Not Significant",IF($W1038&gt;=2,"Semi-Significant","Significant")))</f>
        <v>N/A</v>
      </c>
      <c r="Z1038" s="1" t="str">
        <f aca="false">IF($D1038="Z540.1 w/data",0,"")</f>
        <v/>
      </c>
      <c r="AA1038" s="1" t="e">
        <f aca="false">$Y1038+$Q1038+$Z1038</f>
        <v>#VALUE!</v>
      </c>
      <c r="AB1038" s="1" t="n">
        <f aca="false">$N1038+$Q1038</f>
        <v>0</v>
      </c>
      <c r="AC1038" s="1" t="str">
        <f aca="false">IF($Y1038="","",IF(AND($AA1038&gt;=$R1038,$AA1038&lt;=$S1038),"Pass","Fail"))</f>
        <v/>
      </c>
      <c r="AD1038" s="1" t="str">
        <f aca="false">IF($Y1038="","",IF($AA1038&gt;$R1038,"Pass","Fail"))</f>
        <v/>
      </c>
      <c r="AE1038" s="1" t="str">
        <f aca="false">IF($Y1038="","",IF($AA1038&gt;=$R1038,"Pass","Fail"))</f>
        <v/>
      </c>
      <c r="AF1038" s="1" t="str">
        <f aca="false">IF($Y1038="","",IF($AA1038&lt;=$S1038,"Pass","Fail"))</f>
        <v/>
      </c>
      <c r="AG1038" s="1" t="str">
        <f aca="false">IF($Y1038="","",IF($AA1038&lt;$S1038,"Pass","Fail"))</f>
        <v/>
      </c>
      <c r="AH1038" s="23" t="str">
        <f aca="true">INDIRECT(CHOOSE(MATCH($T1038,{"±","&gt;","≥","≤","&lt;"},0), "AC", "AD", "AE", "AF", "AG") &amp; ROW())</f>
        <v/>
      </c>
      <c r="AI1038" s="56" t="str">
        <f aca="false">IF($X1038="Not Significant","No Further Action Required",
IF($AH1038="","",
IF(AND($AH1038="Pass",$L1038="0 - Passed "),"Analysis performed; no further action required.",
IF(AND($AH1038="Fail",$L1038="1 - Failed "),"Analysis performed; no further action required.",
IF(AND($AH1038="Pass",$L1038="2 - Limited In Use "),"Analysis performed; no further action required.",
IF(AND($AH1038="Fail",$L1038="3 - Adjusted "),"Analysis performed; no further action required.",
"Unit fails analysis; TSM determination required."))))))</f>
        <v/>
      </c>
      <c r="AJ1038" s="58"/>
    </row>
    <row r="1039" customFormat="false" ht="15" hidden="false" customHeight="false" outlineLevel="0" collapsed="false">
      <c r="A1039" s="56"/>
      <c r="E1039" s="57" t="str">
        <f aca="false">IF(AND($F1039="",$G1039=""),"",IF($G1039="",$F1039,HYPERLINK($G1039,$F1039)))</f>
        <v/>
      </c>
      <c r="H1039" s="1" t="str">
        <f aca="false">IF($I1039="","None Attached",IF(LEFT($I1039,5)="https",HYPERLINK($I1039,"Datasheet"),HYPERLINK(_xlfn.CONCAT("https://",$I1039),"Datasheet")))</f>
        <v>None Attached</v>
      </c>
      <c r="M1039" s="56"/>
      <c r="P1039" s="58"/>
      <c r="Q1039" s="1" t="n">
        <f aca="false">$M1039-$N1039</f>
        <v>0</v>
      </c>
      <c r="R1039" s="56"/>
      <c r="T1039" s="59" t="s">
        <v>15</v>
      </c>
      <c r="U1039" s="1" t="n">
        <f aca="false">$S1039-$R1039</f>
        <v>0</v>
      </c>
      <c r="V1039" s="1" t="n">
        <f aca="false">IF($T1039="±",$Q1039*2,$Q1039)</f>
        <v>0</v>
      </c>
      <c r="W1039" s="60" t="str">
        <f aca="false">IFERROR($U1039/ABS($V1039),"N/A")</f>
        <v>N/A</v>
      </c>
      <c r="X1039" s="61" t="str">
        <f aca="false">IF(OR($W1039="N/A",$R1039="",$S1039=""),"N/A",IF($W1039&gt;=4,"Not Significant",IF($W1039&gt;=2,"Semi-Significant","Significant")))</f>
        <v>N/A</v>
      </c>
      <c r="Z1039" s="1" t="str">
        <f aca="false">IF($D1039="Z540.1 w/data",0,"")</f>
        <v/>
      </c>
      <c r="AA1039" s="1" t="e">
        <f aca="false">$Y1039+$Q1039+$Z1039</f>
        <v>#VALUE!</v>
      </c>
      <c r="AB1039" s="1" t="n">
        <f aca="false">$N1039+$Q1039</f>
        <v>0</v>
      </c>
      <c r="AC1039" s="1" t="str">
        <f aca="false">IF($Y1039="","",IF(AND($AA1039&gt;=$R1039,$AA1039&lt;=$S1039),"Pass","Fail"))</f>
        <v/>
      </c>
      <c r="AD1039" s="1" t="str">
        <f aca="false">IF($Y1039="","",IF($AA1039&gt;$R1039,"Pass","Fail"))</f>
        <v/>
      </c>
      <c r="AE1039" s="1" t="str">
        <f aca="false">IF($Y1039="","",IF($AA1039&gt;=$R1039,"Pass","Fail"))</f>
        <v/>
      </c>
      <c r="AF1039" s="1" t="str">
        <f aca="false">IF($Y1039="","",IF($AA1039&lt;=$S1039,"Pass","Fail"))</f>
        <v/>
      </c>
      <c r="AG1039" s="1" t="str">
        <f aca="false">IF($Y1039="","",IF($AA1039&lt;$S1039,"Pass","Fail"))</f>
        <v/>
      </c>
      <c r="AH1039" s="23" t="str">
        <f aca="true">INDIRECT(CHOOSE(MATCH($T1039,{"±","&gt;","≥","≤","&lt;"},0), "AC", "AD", "AE", "AF", "AG") &amp; ROW())</f>
        <v/>
      </c>
      <c r="AI1039" s="56" t="str">
        <f aca="false">IF($X1039="Not Significant","No Further Action Required",
IF($AH1039="","",
IF(AND($AH1039="Pass",$L1039="0 - Passed "),"Analysis performed; no further action required.",
IF(AND($AH1039="Fail",$L1039="1 - Failed "),"Analysis performed; no further action required.",
IF(AND($AH1039="Pass",$L1039="2 - Limited In Use "),"Analysis performed; no further action required.",
IF(AND($AH1039="Fail",$L1039="3 - Adjusted "),"Analysis performed; no further action required.",
"Unit fails analysis; TSM determination required."))))))</f>
        <v/>
      </c>
      <c r="AJ1039" s="58"/>
    </row>
    <row r="1040" customFormat="false" ht="15" hidden="false" customHeight="false" outlineLevel="0" collapsed="false">
      <c r="A1040" s="56"/>
      <c r="E1040" s="57" t="str">
        <f aca="false">IF(AND($F1040="",$G1040=""),"",IF($G1040="",$F1040,HYPERLINK($G1040,$F1040)))</f>
        <v/>
      </c>
      <c r="H1040" s="1" t="str">
        <f aca="false">IF($I1040="","None Attached",IF(LEFT($I1040,5)="https",HYPERLINK($I1040,"Datasheet"),HYPERLINK(_xlfn.CONCAT("https://",$I1040),"Datasheet")))</f>
        <v>None Attached</v>
      </c>
      <c r="M1040" s="56"/>
      <c r="P1040" s="58"/>
      <c r="Q1040" s="1" t="n">
        <f aca="false">$M1040-$N1040</f>
        <v>0</v>
      </c>
      <c r="R1040" s="56"/>
      <c r="T1040" s="59" t="s">
        <v>15</v>
      </c>
      <c r="U1040" s="1" t="n">
        <f aca="false">$S1040-$R1040</f>
        <v>0</v>
      </c>
      <c r="V1040" s="1" t="n">
        <f aca="false">IF($T1040="±",$Q1040*2,$Q1040)</f>
        <v>0</v>
      </c>
      <c r="W1040" s="60" t="str">
        <f aca="false">IFERROR($U1040/ABS($V1040),"N/A")</f>
        <v>N/A</v>
      </c>
      <c r="X1040" s="61" t="str">
        <f aca="false">IF(OR($W1040="N/A",$R1040="",$S1040=""),"N/A",IF($W1040&gt;=4,"Not Significant",IF($W1040&gt;=2,"Semi-Significant","Significant")))</f>
        <v>N/A</v>
      </c>
      <c r="Z1040" s="1" t="str">
        <f aca="false">IF($D1040="Z540.1 w/data",0,"")</f>
        <v/>
      </c>
      <c r="AA1040" s="1" t="e">
        <f aca="false">$Y1040+$Q1040+$Z1040</f>
        <v>#VALUE!</v>
      </c>
      <c r="AB1040" s="1" t="n">
        <f aca="false">$N1040+$Q1040</f>
        <v>0</v>
      </c>
      <c r="AC1040" s="1" t="str">
        <f aca="false">IF($Y1040="","",IF(AND($AA1040&gt;=$R1040,$AA1040&lt;=$S1040),"Pass","Fail"))</f>
        <v/>
      </c>
      <c r="AD1040" s="1" t="str">
        <f aca="false">IF($Y1040="","",IF($AA1040&gt;$R1040,"Pass","Fail"))</f>
        <v/>
      </c>
      <c r="AE1040" s="1" t="str">
        <f aca="false">IF($Y1040="","",IF($AA1040&gt;=$R1040,"Pass","Fail"))</f>
        <v/>
      </c>
      <c r="AF1040" s="1" t="str">
        <f aca="false">IF($Y1040="","",IF($AA1040&lt;=$S1040,"Pass","Fail"))</f>
        <v/>
      </c>
      <c r="AG1040" s="1" t="str">
        <f aca="false">IF($Y1040="","",IF($AA1040&lt;$S1040,"Pass","Fail"))</f>
        <v/>
      </c>
      <c r="AH1040" s="23" t="str">
        <f aca="true">INDIRECT(CHOOSE(MATCH($T1040,{"±","&gt;","≥","≤","&lt;"},0), "AC", "AD", "AE", "AF", "AG") &amp; ROW())</f>
        <v/>
      </c>
      <c r="AI1040" s="56" t="str">
        <f aca="false">IF($X1040="Not Significant","No Further Action Required",
IF($AH1040="","",
IF(AND($AH1040="Pass",$L1040="0 - Passed "),"Analysis performed; no further action required.",
IF(AND($AH1040="Fail",$L1040="1 - Failed "),"Analysis performed; no further action required.",
IF(AND($AH1040="Pass",$L1040="2 - Limited In Use "),"Analysis performed; no further action required.",
IF(AND($AH1040="Fail",$L1040="3 - Adjusted "),"Analysis performed; no further action required.",
"Unit fails analysis; TSM determination required."))))))</f>
        <v/>
      </c>
      <c r="AJ1040" s="58"/>
    </row>
    <row r="1041" customFormat="false" ht="15" hidden="false" customHeight="false" outlineLevel="0" collapsed="false">
      <c r="A1041" s="56"/>
      <c r="E1041" s="57" t="str">
        <f aca="false">IF(AND($F1041="",$G1041=""),"",IF($G1041="",$F1041,HYPERLINK($G1041,$F1041)))</f>
        <v/>
      </c>
      <c r="H1041" s="1" t="str">
        <f aca="false">IF($I1041="","None Attached",IF(LEFT($I1041,5)="https",HYPERLINK($I1041,"Datasheet"),HYPERLINK(_xlfn.CONCAT("https://",$I1041),"Datasheet")))</f>
        <v>None Attached</v>
      </c>
      <c r="M1041" s="56"/>
      <c r="P1041" s="58"/>
      <c r="Q1041" s="1" t="n">
        <f aca="false">$M1041-$N1041</f>
        <v>0</v>
      </c>
      <c r="R1041" s="56"/>
      <c r="T1041" s="59" t="s">
        <v>15</v>
      </c>
      <c r="U1041" s="1" t="n">
        <f aca="false">$S1041-$R1041</f>
        <v>0</v>
      </c>
      <c r="V1041" s="1" t="n">
        <f aca="false">IF($T1041="±",$Q1041*2,$Q1041)</f>
        <v>0</v>
      </c>
      <c r="W1041" s="60" t="str">
        <f aca="false">IFERROR($U1041/ABS($V1041),"N/A")</f>
        <v>N/A</v>
      </c>
      <c r="X1041" s="61" t="str">
        <f aca="false">IF(OR($W1041="N/A",$R1041="",$S1041=""),"N/A",IF($W1041&gt;=4,"Not Significant",IF($W1041&gt;=2,"Semi-Significant","Significant")))</f>
        <v>N/A</v>
      </c>
      <c r="Z1041" s="1" t="str">
        <f aca="false">IF($D1041="Z540.1 w/data",0,"")</f>
        <v/>
      </c>
      <c r="AA1041" s="1" t="e">
        <f aca="false">$Y1041+$Q1041+$Z1041</f>
        <v>#VALUE!</v>
      </c>
      <c r="AB1041" s="1" t="n">
        <f aca="false">$N1041+$Q1041</f>
        <v>0</v>
      </c>
      <c r="AC1041" s="1" t="str">
        <f aca="false">IF($Y1041="","",IF(AND($AA1041&gt;=$R1041,$AA1041&lt;=$S1041),"Pass","Fail"))</f>
        <v/>
      </c>
      <c r="AD1041" s="1" t="str">
        <f aca="false">IF($Y1041="","",IF($AA1041&gt;$R1041,"Pass","Fail"))</f>
        <v/>
      </c>
      <c r="AE1041" s="1" t="str">
        <f aca="false">IF($Y1041="","",IF($AA1041&gt;=$R1041,"Pass","Fail"))</f>
        <v/>
      </c>
      <c r="AF1041" s="1" t="str">
        <f aca="false">IF($Y1041="","",IF($AA1041&lt;=$S1041,"Pass","Fail"))</f>
        <v/>
      </c>
      <c r="AG1041" s="1" t="str">
        <f aca="false">IF($Y1041="","",IF($AA1041&lt;$S1041,"Pass","Fail"))</f>
        <v/>
      </c>
      <c r="AH1041" s="23" t="str">
        <f aca="true">INDIRECT(CHOOSE(MATCH($T1041,{"±","&gt;","≥","≤","&lt;"},0), "AC", "AD", "AE", "AF", "AG") &amp; ROW())</f>
        <v/>
      </c>
      <c r="AI1041" s="56" t="str">
        <f aca="false">IF($X1041="Not Significant","No Further Action Required",
IF($AH1041="","",
IF(AND($AH1041="Pass",$L1041="0 - Passed "),"Analysis performed; no further action required.",
IF(AND($AH1041="Fail",$L1041="1 - Failed "),"Analysis performed; no further action required.",
IF(AND($AH1041="Pass",$L1041="2 - Limited In Use "),"Analysis performed; no further action required.",
IF(AND($AH1041="Fail",$L1041="3 - Adjusted "),"Analysis performed; no further action required.",
"Unit fails analysis; TSM determination required."))))))</f>
        <v/>
      </c>
      <c r="AJ1041" s="58"/>
    </row>
    <row r="1042" customFormat="false" ht="15" hidden="false" customHeight="false" outlineLevel="0" collapsed="false">
      <c r="A1042" s="56"/>
      <c r="E1042" s="57" t="str">
        <f aca="false">IF(AND($F1042="",$G1042=""),"",IF($G1042="",$F1042,HYPERLINK($G1042,$F1042)))</f>
        <v/>
      </c>
      <c r="H1042" s="1" t="str">
        <f aca="false">IF($I1042="","None Attached",IF(LEFT($I1042,5)="https",HYPERLINK($I1042,"Datasheet"),HYPERLINK(_xlfn.CONCAT("https://",$I1042),"Datasheet")))</f>
        <v>None Attached</v>
      </c>
      <c r="M1042" s="56"/>
      <c r="P1042" s="58"/>
      <c r="Q1042" s="1" t="n">
        <f aca="false">$M1042-$N1042</f>
        <v>0</v>
      </c>
      <c r="R1042" s="56"/>
      <c r="T1042" s="59" t="s">
        <v>15</v>
      </c>
      <c r="U1042" s="1" t="n">
        <f aca="false">$S1042-$R1042</f>
        <v>0</v>
      </c>
      <c r="V1042" s="1" t="n">
        <f aca="false">IF($T1042="±",$Q1042*2,$Q1042)</f>
        <v>0</v>
      </c>
      <c r="W1042" s="60" t="str">
        <f aca="false">IFERROR($U1042/ABS($V1042),"N/A")</f>
        <v>N/A</v>
      </c>
      <c r="X1042" s="61" t="str">
        <f aca="false">IF(OR($W1042="N/A",$R1042="",$S1042=""),"N/A",IF($W1042&gt;=4,"Not Significant",IF($W1042&gt;=2,"Semi-Significant","Significant")))</f>
        <v>N/A</v>
      </c>
      <c r="Z1042" s="1" t="str">
        <f aca="false">IF($D1042="Z540.1 w/data",0,"")</f>
        <v/>
      </c>
      <c r="AA1042" s="1" t="e">
        <f aca="false">$Y1042+$Q1042+$Z1042</f>
        <v>#VALUE!</v>
      </c>
      <c r="AB1042" s="1" t="n">
        <f aca="false">$N1042+$Q1042</f>
        <v>0</v>
      </c>
      <c r="AC1042" s="1" t="str">
        <f aca="false">IF($Y1042="","",IF(AND($AA1042&gt;=$R1042,$AA1042&lt;=$S1042),"Pass","Fail"))</f>
        <v/>
      </c>
      <c r="AD1042" s="1" t="str">
        <f aca="false">IF($Y1042="","",IF($AA1042&gt;$R1042,"Pass","Fail"))</f>
        <v/>
      </c>
      <c r="AE1042" s="1" t="str">
        <f aca="false">IF($Y1042="","",IF($AA1042&gt;=$R1042,"Pass","Fail"))</f>
        <v/>
      </c>
      <c r="AF1042" s="1" t="str">
        <f aca="false">IF($Y1042="","",IF($AA1042&lt;=$S1042,"Pass","Fail"))</f>
        <v/>
      </c>
      <c r="AG1042" s="1" t="str">
        <f aca="false">IF($Y1042="","",IF($AA1042&lt;$S1042,"Pass","Fail"))</f>
        <v/>
      </c>
      <c r="AH1042" s="23" t="str">
        <f aca="true">INDIRECT(CHOOSE(MATCH($T1042,{"±","&gt;","≥","≤","&lt;"},0), "AC", "AD", "AE", "AF", "AG") &amp; ROW())</f>
        <v/>
      </c>
      <c r="AI1042" s="56" t="str">
        <f aca="false">IF($X1042="Not Significant","No Further Action Required",
IF($AH1042="","",
IF(AND($AH1042="Pass",$L1042="0 - Passed "),"Analysis performed; no further action required.",
IF(AND($AH1042="Fail",$L1042="1 - Failed "),"Analysis performed; no further action required.",
IF(AND($AH1042="Pass",$L1042="2 - Limited In Use "),"Analysis performed; no further action required.",
IF(AND($AH1042="Fail",$L1042="3 - Adjusted "),"Analysis performed; no further action required.",
"Unit fails analysis; TSM determination required."))))))</f>
        <v/>
      </c>
      <c r="AJ1042" s="58"/>
    </row>
    <row r="1043" customFormat="false" ht="15" hidden="false" customHeight="false" outlineLevel="0" collapsed="false">
      <c r="A1043" s="56"/>
      <c r="E1043" s="57" t="str">
        <f aca="false">IF(AND($F1043="",$G1043=""),"",IF($G1043="",$F1043,HYPERLINK($G1043,$F1043)))</f>
        <v/>
      </c>
      <c r="H1043" s="1" t="str">
        <f aca="false">IF($I1043="","None Attached",IF(LEFT($I1043,5)="https",HYPERLINK($I1043,"Datasheet"),HYPERLINK(_xlfn.CONCAT("https://",$I1043),"Datasheet")))</f>
        <v>None Attached</v>
      </c>
      <c r="M1043" s="56"/>
      <c r="P1043" s="58"/>
      <c r="Q1043" s="1" t="n">
        <f aca="false">$M1043-$N1043</f>
        <v>0</v>
      </c>
      <c r="R1043" s="56"/>
      <c r="T1043" s="59" t="s">
        <v>15</v>
      </c>
      <c r="U1043" s="1" t="n">
        <f aca="false">$S1043-$R1043</f>
        <v>0</v>
      </c>
      <c r="V1043" s="1" t="n">
        <f aca="false">IF($T1043="±",$Q1043*2,$Q1043)</f>
        <v>0</v>
      </c>
      <c r="W1043" s="60" t="str">
        <f aca="false">IFERROR($U1043/ABS($V1043),"N/A")</f>
        <v>N/A</v>
      </c>
      <c r="X1043" s="61" t="str">
        <f aca="false">IF(OR($W1043="N/A",$R1043="",$S1043=""),"N/A",IF($W1043&gt;=4,"Not Significant",IF($W1043&gt;=2,"Semi-Significant","Significant")))</f>
        <v>N/A</v>
      </c>
      <c r="Z1043" s="1" t="str">
        <f aca="false">IF($D1043="Z540.1 w/data",0,"")</f>
        <v/>
      </c>
      <c r="AA1043" s="1" t="e">
        <f aca="false">$Y1043+$Q1043+$Z1043</f>
        <v>#VALUE!</v>
      </c>
      <c r="AB1043" s="1" t="n">
        <f aca="false">$N1043+$Q1043</f>
        <v>0</v>
      </c>
      <c r="AC1043" s="1" t="str">
        <f aca="false">IF($Y1043="","",IF(AND($AA1043&gt;=$R1043,$AA1043&lt;=$S1043),"Pass","Fail"))</f>
        <v/>
      </c>
      <c r="AD1043" s="1" t="str">
        <f aca="false">IF($Y1043="","",IF($AA1043&gt;$R1043,"Pass","Fail"))</f>
        <v/>
      </c>
      <c r="AE1043" s="1" t="str">
        <f aca="false">IF($Y1043="","",IF($AA1043&gt;=$R1043,"Pass","Fail"))</f>
        <v/>
      </c>
      <c r="AF1043" s="1" t="str">
        <f aca="false">IF($Y1043="","",IF($AA1043&lt;=$S1043,"Pass","Fail"))</f>
        <v/>
      </c>
      <c r="AG1043" s="1" t="str">
        <f aca="false">IF($Y1043="","",IF($AA1043&lt;$S1043,"Pass","Fail"))</f>
        <v/>
      </c>
      <c r="AH1043" s="23" t="str">
        <f aca="true">INDIRECT(CHOOSE(MATCH($T1043,{"±","&gt;","≥","≤","&lt;"},0), "AC", "AD", "AE", "AF", "AG") &amp; ROW())</f>
        <v/>
      </c>
      <c r="AI1043" s="56" t="str">
        <f aca="false">IF($X1043="Not Significant","No Further Action Required",
IF($AH1043="","",
IF(AND($AH1043="Pass",$L1043="0 - Passed "),"Analysis performed; no further action required.",
IF(AND($AH1043="Fail",$L1043="1 - Failed "),"Analysis performed; no further action required.",
IF(AND($AH1043="Pass",$L1043="2 - Limited In Use "),"Analysis performed; no further action required.",
IF(AND($AH1043="Fail",$L1043="3 - Adjusted "),"Analysis performed; no further action required.",
"Unit fails analysis; TSM determination required."))))))</f>
        <v/>
      </c>
      <c r="AJ1043" s="58"/>
    </row>
    <row r="1044" customFormat="false" ht="15" hidden="false" customHeight="false" outlineLevel="0" collapsed="false">
      <c r="A1044" s="56"/>
      <c r="E1044" s="57" t="str">
        <f aca="false">IF(AND($F1044="",$G1044=""),"",IF($G1044="",$F1044,HYPERLINK($G1044,$F1044)))</f>
        <v/>
      </c>
      <c r="H1044" s="1" t="str">
        <f aca="false">IF($I1044="","None Attached",IF(LEFT($I1044,5)="https",HYPERLINK($I1044,"Datasheet"),HYPERLINK(_xlfn.CONCAT("https://",$I1044),"Datasheet")))</f>
        <v>None Attached</v>
      </c>
      <c r="M1044" s="56"/>
      <c r="P1044" s="58"/>
      <c r="Q1044" s="1" t="n">
        <f aca="false">$M1044-$N1044</f>
        <v>0</v>
      </c>
      <c r="R1044" s="56"/>
      <c r="T1044" s="59" t="s">
        <v>15</v>
      </c>
      <c r="U1044" s="1" t="n">
        <f aca="false">$S1044-$R1044</f>
        <v>0</v>
      </c>
      <c r="V1044" s="1" t="n">
        <f aca="false">IF($T1044="±",$Q1044*2,$Q1044)</f>
        <v>0</v>
      </c>
      <c r="W1044" s="60" t="str">
        <f aca="false">IFERROR($U1044/ABS($V1044),"N/A")</f>
        <v>N/A</v>
      </c>
      <c r="X1044" s="61" t="str">
        <f aca="false">IF(OR($W1044="N/A",$R1044="",$S1044=""),"N/A",IF($W1044&gt;=4,"Not Significant",IF($W1044&gt;=2,"Semi-Significant","Significant")))</f>
        <v>N/A</v>
      </c>
      <c r="Z1044" s="1" t="str">
        <f aca="false">IF($D1044="Z540.1 w/data",0,"")</f>
        <v/>
      </c>
      <c r="AA1044" s="1" t="e">
        <f aca="false">$Y1044+$Q1044+$Z1044</f>
        <v>#VALUE!</v>
      </c>
      <c r="AB1044" s="1" t="n">
        <f aca="false">$N1044+$Q1044</f>
        <v>0</v>
      </c>
      <c r="AC1044" s="1" t="str">
        <f aca="false">IF($Y1044="","",IF(AND($AA1044&gt;=$R1044,$AA1044&lt;=$S1044),"Pass","Fail"))</f>
        <v/>
      </c>
      <c r="AD1044" s="1" t="str">
        <f aca="false">IF($Y1044="","",IF($AA1044&gt;$R1044,"Pass","Fail"))</f>
        <v/>
      </c>
      <c r="AE1044" s="1" t="str">
        <f aca="false">IF($Y1044="","",IF($AA1044&gt;=$R1044,"Pass","Fail"))</f>
        <v/>
      </c>
      <c r="AF1044" s="1" t="str">
        <f aca="false">IF($Y1044="","",IF($AA1044&lt;=$S1044,"Pass","Fail"))</f>
        <v/>
      </c>
      <c r="AG1044" s="1" t="str">
        <f aca="false">IF($Y1044="","",IF($AA1044&lt;$S1044,"Pass","Fail"))</f>
        <v/>
      </c>
      <c r="AH1044" s="23" t="str">
        <f aca="true">INDIRECT(CHOOSE(MATCH($T1044,{"±","&gt;","≥","≤","&lt;"},0), "AC", "AD", "AE", "AF", "AG") &amp; ROW())</f>
        <v/>
      </c>
      <c r="AI1044" s="56" t="str">
        <f aca="false">IF($X1044="Not Significant","No Further Action Required",
IF($AH1044="","",
IF(AND($AH1044="Pass",$L1044="0 - Passed "),"Analysis performed; no further action required.",
IF(AND($AH1044="Fail",$L1044="1 - Failed "),"Analysis performed; no further action required.",
IF(AND($AH1044="Pass",$L1044="2 - Limited In Use "),"Analysis performed; no further action required.",
IF(AND($AH1044="Fail",$L1044="3 - Adjusted "),"Analysis performed; no further action required.",
"Unit fails analysis; TSM determination required."))))))</f>
        <v/>
      </c>
      <c r="AJ1044" s="58"/>
    </row>
    <row r="1045" customFormat="false" ht="15" hidden="false" customHeight="false" outlineLevel="0" collapsed="false">
      <c r="A1045" s="56"/>
      <c r="E1045" s="57" t="str">
        <f aca="false">IF(AND($F1045="",$G1045=""),"",IF($G1045="",$F1045,HYPERLINK($G1045,$F1045)))</f>
        <v/>
      </c>
      <c r="H1045" s="1" t="str">
        <f aca="false">IF($I1045="","None Attached",IF(LEFT($I1045,5)="https",HYPERLINK($I1045,"Datasheet"),HYPERLINK(_xlfn.CONCAT("https://",$I1045),"Datasheet")))</f>
        <v>None Attached</v>
      </c>
      <c r="M1045" s="56"/>
      <c r="P1045" s="58"/>
      <c r="Q1045" s="1" t="n">
        <f aca="false">$M1045-$N1045</f>
        <v>0</v>
      </c>
      <c r="R1045" s="56"/>
      <c r="T1045" s="59" t="s">
        <v>15</v>
      </c>
      <c r="U1045" s="1" t="n">
        <f aca="false">$S1045-$R1045</f>
        <v>0</v>
      </c>
      <c r="V1045" s="1" t="n">
        <f aca="false">IF($T1045="±",$Q1045*2,$Q1045)</f>
        <v>0</v>
      </c>
      <c r="W1045" s="60" t="str">
        <f aca="false">IFERROR($U1045/ABS($V1045),"N/A")</f>
        <v>N/A</v>
      </c>
      <c r="X1045" s="61" t="str">
        <f aca="false">IF(OR($W1045="N/A",$R1045="",$S1045=""),"N/A",IF($W1045&gt;=4,"Not Significant",IF($W1045&gt;=2,"Semi-Significant","Significant")))</f>
        <v>N/A</v>
      </c>
      <c r="Z1045" s="1" t="str">
        <f aca="false">IF($D1045="Z540.1 w/data",0,"")</f>
        <v/>
      </c>
      <c r="AA1045" s="1" t="e">
        <f aca="false">$Y1045+$Q1045+$Z1045</f>
        <v>#VALUE!</v>
      </c>
      <c r="AB1045" s="1" t="n">
        <f aca="false">$N1045+$Q1045</f>
        <v>0</v>
      </c>
      <c r="AC1045" s="1" t="str">
        <f aca="false">IF($Y1045="","",IF(AND($AA1045&gt;=$R1045,$AA1045&lt;=$S1045),"Pass","Fail"))</f>
        <v/>
      </c>
      <c r="AD1045" s="1" t="str">
        <f aca="false">IF($Y1045="","",IF($AA1045&gt;$R1045,"Pass","Fail"))</f>
        <v/>
      </c>
      <c r="AE1045" s="1" t="str">
        <f aca="false">IF($Y1045="","",IF($AA1045&gt;=$R1045,"Pass","Fail"))</f>
        <v/>
      </c>
      <c r="AF1045" s="1" t="str">
        <f aca="false">IF($Y1045="","",IF($AA1045&lt;=$S1045,"Pass","Fail"))</f>
        <v/>
      </c>
      <c r="AG1045" s="1" t="str">
        <f aca="false">IF($Y1045="","",IF($AA1045&lt;$S1045,"Pass","Fail"))</f>
        <v/>
      </c>
      <c r="AH1045" s="23" t="str">
        <f aca="true">INDIRECT(CHOOSE(MATCH($T1045,{"±","&gt;","≥","≤","&lt;"},0), "AC", "AD", "AE", "AF", "AG") &amp; ROW())</f>
        <v/>
      </c>
      <c r="AI1045" s="56" t="str">
        <f aca="false">IF($X1045="Not Significant","No Further Action Required",
IF($AH1045="","",
IF(AND($AH1045="Pass",$L1045="0 - Passed "),"Analysis performed; no further action required.",
IF(AND($AH1045="Fail",$L1045="1 - Failed "),"Analysis performed; no further action required.",
IF(AND($AH1045="Pass",$L1045="2 - Limited In Use "),"Analysis performed; no further action required.",
IF(AND($AH1045="Fail",$L1045="3 - Adjusted "),"Analysis performed; no further action required.",
"Unit fails analysis; TSM determination required."))))))</f>
        <v/>
      </c>
      <c r="AJ1045" s="58"/>
    </row>
    <row r="1046" customFormat="false" ht="15" hidden="false" customHeight="false" outlineLevel="0" collapsed="false">
      <c r="A1046" s="56"/>
      <c r="E1046" s="57" t="str">
        <f aca="false">IF(AND($F1046="",$G1046=""),"",IF($G1046="",$F1046,HYPERLINK($G1046,$F1046)))</f>
        <v/>
      </c>
      <c r="H1046" s="1" t="str">
        <f aca="false">IF($I1046="","None Attached",IF(LEFT($I1046,5)="https",HYPERLINK($I1046,"Datasheet"),HYPERLINK(_xlfn.CONCAT("https://",$I1046),"Datasheet")))</f>
        <v>None Attached</v>
      </c>
      <c r="M1046" s="56"/>
      <c r="P1046" s="58"/>
      <c r="Q1046" s="1" t="n">
        <f aca="false">$M1046-$N1046</f>
        <v>0</v>
      </c>
      <c r="R1046" s="56"/>
      <c r="T1046" s="59" t="s">
        <v>15</v>
      </c>
      <c r="U1046" s="1" t="n">
        <f aca="false">$S1046-$R1046</f>
        <v>0</v>
      </c>
      <c r="V1046" s="1" t="n">
        <f aca="false">IF($T1046="±",$Q1046*2,$Q1046)</f>
        <v>0</v>
      </c>
      <c r="W1046" s="60" t="str">
        <f aca="false">IFERROR($U1046/ABS($V1046),"N/A")</f>
        <v>N/A</v>
      </c>
      <c r="X1046" s="61" t="str">
        <f aca="false">IF(OR($W1046="N/A",$R1046="",$S1046=""),"N/A",IF($W1046&gt;=4,"Not Significant",IF($W1046&gt;=2,"Semi-Significant","Significant")))</f>
        <v>N/A</v>
      </c>
      <c r="Z1046" s="1" t="str">
        <f aca="false">IF($D1046="Z540.1 w/data",0,"")</f>
        <v/>
      </c>
      <c r="AA1046" s="1" t="e">
        <f aca="false">$Y1046+$Q1046+$Z1046</f>
        <v>#VALUE!</v>
      </c>
      <c r="AB1046" s="1" t="n">
        <f aca="false">$N1046+$Q1046</f>
        <v>0</v>
      </c>
      <c r="AC1046" s="1" t="str">
        <f aca="false">IF($Y1046="","",IF(AND($AA1046&gt;=$R1046,$AA1046&lt;=$S1046),"Pass","Fail"))</f>
        <v/>
      </c>
      <c r="AD1046" s="1" t="str">
        <f aca="false">IF($Y1046="","",IF($AA1046&gt;$R1046,"Pass","Fail"))</f>
        <v/>
      </c>
      <c r="AE1046" s="1" t="str">
        <f aca="false">IF($Y1046="","",IF($AA1046&gt;=$R1046,"Pass","Fail"))</f>
        <v/>
      </c>
      <c r="AF1046" s="1" t="str">
        <f aca="false">IF($Y1046="","",IF($AA1046&lt;=$S1046,"Pass","Fail"))</f>
        <v/>
      </c>
      <c r="AG1046" s="1" t="str">
        <f aca="false">IF($Y1046="","",IF($AA1046&lt;$S1046,"Pass","Fail"))</f>
        <v/>
      </c>
      <c r="AH1046" s="23" t="str">
        <f aca="true">INDIRECT(CHOOSE(MATCH($T1046,{"±","&gt;","≥","≤","&lt;"},0), "AC", "AD", "AE", "AF", "AG") &amp; ROW())</f>
        <v/>
      </c>
      <c r="AI1046" s="56" t="str">
        <f aca="false">IF($X1046="Not Significant","No Further Action Required",
IF($AH1046="","",
IF(AND($AH1046="Pass",$L1046="0 - Passed "),"Analysis performed; no further action required.",
IF(AND($AH1046="Fail",$L1046="1 - Failed "),"Analysis performed; no further action required.",
IF(AND($AH1046="Pass",$L1046="2 - Limited In Use "),"Analysis performed; no further action required.",
IF(AND($AH1046="Fail",$L1046="3 - Adjusted "),"Analysis performed; no further action required.",
"Unit fails analysis; TSM determination required."))))))</f>
        <v/>
      </c>
      <c r="AJ1046" s="58"/>
    </row>
    <row r="1047" customFormat="false" ht="15" hidden="false" customHeight="false" outlineLevel="0" collapsed="false">
      <c r="A1047" s="56"/>
      <c r="E1047" s="57" t="str">
        <f aca="false">IF(AND($F1047="",$G1047=""),"",IF($G1047="",$F1047,HYPERLINK($G1047,$F1047)))</f>
        <v/>
      </c>
      <c r="H1047" s="1" t="str">
        <f aca="false">IF($I1047="","None Attached",IF(LEFT($I1047,5)="https",HYPERLINK($I1047,"Datasheet"),HYPERLINK(_xlfn.CONCAT("https://",$I1047),"Datasheet")))</f>
        <v>None Attached</v>
      </c>
      <c r="M1047" s="56"/>
      <c r="P1047" s="58"/>
      <c r="Q1047" s="1" t="n">
        <f aca="false">$M1047-$N1047</f>
        <v>0</v>
      </c>
      <c r="R1047" s="56"/>
      <c r="T1047" s="59" t="s">
        <v>15</v>
      </c>
      <c r="U1047" s="1" t="n">
        <f aca="false">$S1047-$R1047</f>
        <v>0</v>
      </c>
      <c r="V1047" s="1" t="n">
        <f aca="false">IF($T1047="±",$Q1047*2,$Q1047)</f>
        <v>0</v>
      </c>
      <c r="W1047" s="60" t="str">
        <f aca="false">IFERROR($U1047/ABS($V1047),"N/A")</f>
        <v>N/A</v>
      </c>
      <c r="X1047" s="61" t="str">
        <f aca="false">IF(OR($W1047="N/A",$R1047="",$S1047=""),"N/A",IF($W1047&gt;=4,"Not Significant",IF($W1047&gt;=2,"Semi-Significant","Significant")))</f>
        <v>N/A</v>
      </c>
      <c r="Z1047" s="1" t="str">
        <f aca="false">IF($D1047="Z540.1 w/data",0,"")</f>
        <v/>
      </c>
      <c r="AA1047" s="1" t="e">
        <f aca="false">$Y1047+$Q1047+$Z1047</f>
        <v>#VALUE!</v>
      </c>
      <c r="AB1047" s="1" t="n">
        <f aca="false">$N1047+$Q1047</f>
        <v>0</v>
      </c>
      <c r="AC1047" s="1" t="str">
        <f aca="false">IF($Y1047="","",IF(AND($AA1047&gt;=$R1047,$AA1047&lt;=$S1047),"Pass","Fail"))</f>
        <v/>
      </c>
      <c r="AD1047" s="1" t="str">
        <f aca="false">IF($Y1047="","",IF($AA1047&gt;$R1047,"Pass","Fail"))</f>
        <v/>
      </c>
      <c r="AE1047" s="1" t="str">
        <f aca="false">IF($Y1047="","",IF($AA1047&gt;=$R1047,"Pass","Fail"))</f>
        <v/>
      </c>
      <c r="AF1047" s="1" t="str">
        <f aca="false">IF($Y1047="","",IF($AA1047&lt;=$S1047,"Pass","Fail"))</f>
        <v/>
      </c>
      <c r="AG1047" s="1" t="str">
        <f aca="false">IF($Y1047="","",IF($AA1047&lt;$S1047,"Pass","Fail"))</f>
        <v/>
      </c>
      <c r="AH1047" s="23" t="str">
        <f aca="true">INDIRECT(CHOOSE(MATCH($T1047,{"±","&gt;","≥","≤","&lt;"},0), "AC", "AD", "AE", "AF", "AG") &amp; ROW())</f>
        <v/>
      </c>
      <c r="AI1047" s="56" t="str">
        <f aca="false">IF($X1047="Not Significant","No Further Action Required",
IF($AH1047="","",
IF(AND($AH1047="Pass",$L1047="0 - Passed "),"Analysis performed; no further action required.",
IF(AND($AH1047="Fail",$L1047="1 - Failed "),"Analysis performed; no further action required.",
IF(AND($AH1047="Pass",$L1047="2 - Limited In Use "),"Analysis performed; no further action required.",
IF(AND($AH1047="Fail",$L1047="3 - Adjusted "),"Analysis performed; no further action required.",
"Unit fails analysis; TSM determination required."))))))</f>
        <v/>
      </c>
      <c r="AJ1047" s="58"/>
    </row>
    <row r="1048" customFormat="false" ht="15" hidden="false" customHeight="false" outlineLevel="0" collapsed="false">
      <c r="A1048" s="56"/>
      <c r="E1048" s="57" t="str">
        <f aca="false">IF(AND($F1048="",$G1048=""),"",IF($G1048="",$F1048,HYPERLINK($G1048,$F1048)))</f>
        <v/>
      </c>
      <c r="H1048" s="1" t="str">
        <f aca="false">IF($I1048="","None Attached",IF(LEFT($I1048,5)="https",HYPERLINK($I1048,"Datasheet"),HYPERLINK(_xlfn.CONCAT("https://",$I1048),"Datasheet")))</f>
        <v>None Attached</v>
      </c>
      <c r="M1048" s="56"/>
      <c r="P1048" s="58"/>
      <c r="Q1048" s="1" t="n">
        <f aca="false">$M1048-$N1048</f>
        <v>0</v>
      </c>
      <c r="R1048" s="56"/>
      <c r="T1048" s="59" t="s">
        <v>15</v>
      </c>
      <c r="U1048" s="1" t="n">
        <f aca="false">$S1048-$R1048</f>
        <v>0</v>
      </c>
      <c r="V1048" s="1" t="n">
        <f aca="false">IF($T1048="±",$Q1048*2,$Q1048)</f>
        <v>0</v>
      </c>
      <c r="W1048" s="60" t="str">
        <f aca="false">IFERROR($U1048/ABS($V1048),"N/A")</f>
        <v>N/A</v>
      </c>
      <c r="X1048" s="61" t="str">
        <f aca="false">IF(OR($W1048="N/A",$R1048="",$S1048=""),"N/A",IF($W1048&gt;=4,"Not Significant",IF($W1048&gt;=2,"Semi-Significant","Significant")))</f>
        <v>N/A</v>
      </c>
      <c r="Z1048" s="1" t="str">
        <f aca="false">IF($D1048="Z540.1 w/data",0,"")</f>
        <v/>
      </c>
      <c r="AA1048" s="1" t="e">
        <f aca="false">$Y1048+$Q1048+$Z1048</f>
        <v>#VALUE!</v>
      </c>
      <c r="AB1048" s="1" t="n">
        <f aca="false">$N1048+$Q1048</f>
        <v>0</v>
      </c>
      <c r="AC1048" s="1" t="str">
        <f aca="false">IF($Y1048="","",IF(AND($AA1048&gt;=$R1048,$AA1048&lt;=$S1048),"Pass","Fail"))</f>
        <v/>
      </c>
      <c r="AD1048" s="1" t="str">
        <f aca="false">IF($Y1048="","",IF($AA1048&gt;$R1048,"Pass","Fail"))</f>
        <v/>
      </c>
      <c r="AE1048" s="1" t="str">
        <f aca="false">IF($Y1048="","",IF($AA1048&gt;=$R1048,"Pass","Fail"))</f>
        <v/>
      </c>
      <c r="AF1048" s="1" t="str">
        <f aca="false">IF($Y1048="","",IF($AA1048&lt;=$S1048,"Pass","Fail"))</f>
        <v/>
      </c>
      <c r="AG1048" s="1" t="str">
        <f aca="false">IF($Y1048="","",IF($AA1048&lt;$S1048,"Pass","Fail"))</f>
        <v/>
      </c>
      <c r="AH1048" s="23" t="str">
        <f aca="true">INDIRECT(CHOOSE(MATCH($T1048,{"±","&gt;","≥","≤","&lt;"},0), "AC", "AD", "AE", "AF", "AG") &amp; ROW())</f>
        <v/>
      </c>
      <c r="AI1048" s="56" t="str">
        <f aca="false">IF($X1048="Not Significant","No Further Action Required",
IF($AH1048="","",
IF(AND($AH1048="Pass",$L1048="0 - Passed "),"Analysis performed; no further action required.",
IF(AND($AH1048="Fail",$L1048="1 - Failed "),"Analysis performed; no further action required.",
IF(AND($AH1048="Pass",$L1048="2 - Limited In Use "),"Analysis performed; no further action required.",
IF(AND($AH1048="Fail",$L1048="3 - Adjusted "),"Analysis performed; no further action required.",
"Unit fails analysis; TSM determination required."))))))</f>
        <v/>
      </c>
      <c r="AJ1048" s="58"/>
    </row>
    <row r="1049" customFormat="false" ht="15" hidden="false" customHeight="false" outlineLevel="0" collapsed="false">
      <c r="A1049" s="56"/>
      <c r="E1049" s="57" t="str">
        <f aca="false">IF(AND($F1049="",$G1049=""),"",IF($G1049="",$F1049,HYPERLINK($G1049,$F1049)))</f>
        <v/>
      </c>
      <c r="H1049" s="1" t="str">
        <f aca="false">IF($I1049="","None Attached",IF(LEFT($I1049,5)="https",HYPERLINK($I1049,"Datasheet"),HYPERLINK(_xlfn.CONCAT("https://",$I1049),"Datasheet")))</f>
        <v>None Attached</v>
      </c>
      <c r="M1049" s="56"/>
      <c r="P1049" s="58"/>
      <c r="Q1049" s="1" t="n">
        <f aca="false">$M1049-$N1049</f>
        <v>0</v>
      </c>
      <c r="R1049" s="56"/>
      <c r="T1049" s="59" t="s">
        <v>15</v>
      </c>
      <c r="U1049" s="1" t="n">
        <f aca="false">$S1049-$R1049</f>
        <v>0</v>
      </c>
      <c r="V1049" s="1" t="n">
        <f aca="false">IF($T1049="±",$Q1049*2,$Q1049)</f>
        <v>0</v>
      </c>
      <c r="W1049" s="60" t="str">
        <f aca="false">IFERROR($U1049/ABS($V1049),"N/A")</f>
        <v>N/A</v>
      </c>
      <c r="X1049" s="61" t="str">
        <f aca="false">IF(OR($W1049="N/A",$R1049="",$S1049=""),"N/A",IF($W1049&gt;=4,"Not Significant",IF($W1049&gt;=2,"Semi-Significant","Significant")))</f>
        <v>N/A</v>
      </c>
      <c r="Z1049" s="1" t="str">
        <f aca="false">IF($D1049="Z540.1 w/data",0,"")</f>
        <v/>
      </c>
      <c r="AA1049" s="1" t="e">
        <f aca="false">$Y1049+$Q1049+$Z1049</f>
        <v>#VALUE!</v>
      </c>
      <c r="AB1049" s="1" t="n">
        <f aca="false">$N1049+$Q1049</f>
        <v>0</v>
      </c>
      <c r="AC1049" s="1" t="str">
        <f aca="false">IF($Y1049="","",IF(AND($AA1049&gt;=$R1049,$AA1049&lt;=$S1049),"Pass","Fail"))</f>
        <v/>
      </c>
      <c r="AD1049" s="1" t="str">
        <f aca="false">IF($Y1049="","",IF($AA1049&gt;$R1049,"Pass","Fail"))</f>
        <v/>
      </c>
      <c r="AE1049" s="1" t="str">
        <f aca="false">IF($Y1049="","",IF($AA1049&gt;=$R1049,"Pass","Fail"))</f>
        <v/>
      </c>
      <c r="AF1049" s="1" t="str">
        <f aca="false">IF($Y1049="","",IF($AA1049&lt;=$S1049,"Pass","Fail"))</f>
        <v/>
      </c>
      <c r="AG1049" s="1" t="str">
        <f aca="false">IF($Y1049="","",IF($AA1049&lt;$S1049,"Pass","Fail"))</f>
        <v/>
      </c>
      <c r="AH1049" s="23" t="str">
        <f aca="true">INDIRECT(CHOOSE(MATCH($T1049,{"±","&gt;","≥","≤","&lt;"},0), "AC", "AD", "AE", "AF", "AG") &amp; ROW())</f>
        <v/>
      </c>
      <c r="AI1049" s="56" t="str">
        <f aca="false">IF($X1049="Not Significant","No Further Action Required",
IF($AH1049="","",
IF(AND($AH1049="Pass",$L1049="0 - Passed "),"Analysis performed; no further action required.",
IF(AND($AH1049="Fail",$L1049="1 - Failed "),"Analysis performed; no further action required.",
IF(AND($AH1049="Pass",$L1049="2 - Limited In Use "),"Analysis performed; no further action required.",
IF(AND($AH1049="Fail",$L1049="3 - Adjusted "),"Analysis performed; no further action required.",
"Unit fails analysis; TSM determination required."))))))</f>
        <v/>
      </c>
      <c r="AJ1049" s="58"/>
    </row>
    <row r="1050" customFormat="false" ht="15" hidden="false" customHeight="false" outlineLevel="0" collapsed="false">
      <c r="A1050" s="56"/>
      <c r="E1050" s="57" t="str">
        <f aca="false">IF(AND($F1050="",$G1050=""),"",IF($G1050="",$F1050,HYPERLINK($G1050,$F1050)))</f>
        <v/>
      </c>
      <c r="H1050" s="1" t="str">
        <f aca="false">IF($I1050="","None Attached",IF(LEFT($I1050,5)="https",HYPERLINK($I1050,"Datasheet"),HYPERLINK(_xlfn.CONCAT("https://",$I1050),"Datasheet")))</f>
        <v>None Attached</v>
      </c>
      <c r="M1050" s="56"/>
      <c r="P1050" s="58"/>
      <c r="Q1050" s="1" t="n">
        <f aca="false">$M1050-$N1050</f>
        <v>0</v>
      </c>
      <c r="R1050" s="56"/>
      <c r="T1050" s="59" t="s">
        <v>15</v>
      </c>
      <c r="U1050" s="1" t="n">
        <f aca="false">$S1050-$R1050</f>
        <v>0</v>
      </c>
      <c r="V1050" s="1" t="n">
        <f aca="false">IF($T1050="±",$Q1050*2,$Q1050)</f>
        <v>0</v>
      </c>
      <c r="W1050" s="60" t="str">
        <f aca="false">IFERROR($U1050/ABS($V1050),"N/A")</f>
        <v>N/A</v>
      </c>
      <c r="X1050" s="61" t="str">
        <f aca="false">IF(OR($W1050="N/A",$R1050="",$S1050=""),"N/A",IF($W1050&gt;=4,"Not Significant",IF($W1050&gt;=2,"Semi-Significant","Significant")))</f>
        <v>N/A</v>
      </c>
      <c r="Z1050" s="1" t="str">
        <f aca="false">IF($D1050="Z540.1 w/data",0,"")</f>
        <v/>
      </c>
      <c r="AA1050" s="1" t="e">
        <f aca="false">$Y1050+$Q1050+$Z1050</f>
        <v>#VALUE!</v>
      </c>
      <c r="AB1050" s="1" t="n">
        <f aca="false">$N1050+$Q1050</f>
        <v>0</v>
      </c>
      <c r="AC1050" s="1" t="str">
        <f aca="false">IF($Y1050="","",IF(AND($AA1050&gt;=$R1050,$AA1050&lt;=$S1050),"Pass","Fail"))</f>
        <v/>
      </c>
      <c r="AD1050" s="1" t="str">
        <f aca="false">IF($Y1050="","",IF($AA1050&gt;$R1050,"Pass","Fail"))</f>
        <v/>
      </c>
      <c r="AE1050" s="1" t="str">
        <f aca="false">IF($Y1050="","",IF($AA1050&gt;=$R1050,"Pass","Fail"))</f>
        <v/>
      </c>
      <c r="AF1050" s="1" t="str">
        <f aca="false">IF($Y1050="","",IF($AA1050&lt;=$S1050,"Pass","Fail"))</f>
        <v/>
      </c>
      <c r="AG1050" s="1" t="str">
        <f aca="false">IF($Y1050="","",IF($AA1050&lt;$S1050,"Pass","Fail"))</f>
        <v/>
      </c>
      <c r="AH1050" s="23" t="str">
        <f aca="true">INDIRECT(CHOOSE(MATCH($T1050,{"±","&gt;","≥","≤","&lt;"},0), "AC", "AD", "AE", "AF", "AG") &amp; ROW())</f>
        <v/>
      </c>
      <c r="AI1050" s="56" t="str">
        <f aca="false">IF($X1050="Not Significant","No Further Action Required",
IF($AH1050="","",
IF(AND($AH1050="Pass",$L1050="0 - Passed "),"Analysis performed; no further action required.",
IF(AND($AH1050="Fail",$L1050="1 - Failed "),"Analysis performed; no further action required.",
IF(AND($AH1050="Pass",$L1050="2 - Limited In Use "),"Analysis performed; no further action required.",
IF(AND($AH1050="Fail",$L1050="3 - Adjusted "),"Analysis performed; no further action required.",
"Unit fails analysis; TSM determination required."))))))</f>
        <v/>
      </c>
      <c r="AJ1050" s="58"/>
    </row>
    <row r="1051" customFormat="false" ht="15" hidden="false" customHeight="false" outlineLevel="0" collapsed="false">
      <c r="A1051" s="56"/>
      <c r="E1051" s="57" t="str">
        <f aca="false">IF(AND($F1051="",$G1051=""),"",IF($G1051="",$F1051,HYPERLINK($G1051,$F1051)))</f>
        <v/>
      </c>
      <c r="H1051" s="1" t="str">
        <f aca="false">IF($I1051="","None Attached",IF(LEFT($I1051,5)="https",HYPERLINK($I1051,"Datasheet"),HYPERLINK(_xlfn.CONCAT("https://",$I1051),"Datasheet")))</f>
        <v>None Attached</v>
      </c>
      <c r="M1051" s="56"/>
      <c r="P1051" s="58"/>
      <c r="Q1051" s="1" t="n">
        <f aca="false">$M1051-$N1051</f>
        <v>0</v>
      </c>
      <c r="R1051" s="56"/>
      <c r="T1051" s="59" t="s">
        <v>15</v>
      </c>
      <c r="U1051" s="1" t="n">
        <f aca="false">$S1051-$R1051</f>
        <v>0</v>
      </c>
      <c r="V1051" s="1" t="n">
        <f aca="false">IF($T1051="±",$Q1051*2,$Q1051)</f>
        <v>0</v>
      </c>
      <c r="W1051" s="60" t="str">
        <f aca="false">IFERROR($U1051/ABS($V1051),"N/A")</f>
        <v>N/A</v>
      </c>
      <c r="X1051" s="61" t="str">
        <f aca="false">IF(OR($W1051="N/A",$R1051="",$S1051=""),"N/A",IF($W1051&gt;=4,"Not Significant",IF($W1051&gt;=2,"Semi-Significant","Significant")))</f>
        <v>N/A</v>
      </c>
      <c r="Z1051" s="1" t="str">
        <f aca="false">IF($D1051="Z540.1 w/data",0,"")</f>
        <v/>
      </c>
      <c r="AA1051" s="1" t="e">
        <f aca="false">$Y1051+$Q1051+$Z1051</f>
        <v>#VALUE!</v>
      </c>
      <c r="AB1051" s="1" t="n">
        <f aca="false">$N1051+$Q1051</f>
        <v>0</v>
      </c>
      <c r="AC1051" s="1" t="str">
        <f aca="false">IF($Y1051="","",IF(AND($AA1051&gt;=$R1051,$AA1051&lt;=$S1051),"Pass","Fail"))</f>
        <v/>
      </c>
      <c r="AD1051" s="1" t="str">
        <f aca="false">IF($Y1051="","",IF($AA1051&gt;$R1051,"Pass","Fail"))</f>
        <v/>
      </c>
      <c r="AE1051" s="1" t="str">
        <f aca="false">IF($Y1051="","",IF($AA1051&gt;=$R1051,"Pass","Fail"))</f>
        <v/>
      </c>
      <c r="AF1051" s="1" t="str">
        <f aca="false">IF($Y1051="","",IF($AA1051&lt;=$S1051,"Pass","Fail"))</f>
        <v/>
      </c>
      <c r="AG1051" s="1" t="str">
        <f aca="false">IF($Y1051="","",IF($AA1051&lt;$S1051,"Pass","Fail"))</f>
        <v/>
      </c>
      <c r="AH1051" s="23" t="str">
        <f aca="true">INDIRECT(CHOOSE(MATCH($T1051,{"±","&gt;","≥","≤","&lt;"},0), "AC", "AD", "AE", "AF", "AG") &amp; ROW())</f>
        <v/>
      </c>
      <c r="AI1051" s="56" t="str">
        <f aca="false">IF($X1051="Not Significant","No Further Action Required",
IF($AH1051="","",
IF(AND($AH1051="Pass",$L1051="0 - Passed "),"Analysis performed; no further action required.",
IF(AND($AH1051="Fail",$L1051="1 - Failed "),"Analysis performed; no further action required.",
IF(AND($AH1051="Pass",$L1051="2 - Limited In Use "),"Analysis performed; no further action required.",
IF(AND($AH1051="Fail",$L1051="3 - Adjusted "),"Analysis performed; no further action required.",
"Unit fails analysis; TSM determination required."))))))</f>
        <v/>
      </c>
      <c r="AJ1051" s="58"/>
    </row>
    <row r="1052" customFormat="false" ht="15" hidden="false" customHeight="false" outlineLevel="0" collapsed="false">
      <c r="A1052" s="56"/>
      <c r="E1052" s="57" t="str">
        <f aca="false">IF(AND($F1052="",$G1052=""),"",IF($G1052="",$F1052,HYPERLINK($G1052,$F1052)))</f>
        <v/>
      </c>
      <c r="H1052" s="1" t="str">
        <f aca="false">IF($I1052="","None Attached",IF(LEFT($I1052,5)="https",HYPERLINK($I1052,"Datasheet"),HYPERLINK(_xlfn.CONCAT("https://",$I1052),"Datasheet")))</f>
        <v>None Attached</v>
      </c>
      <c r="M1052" s="56"/>
      <c r="P1052" s="58"/>
      <c r="Q1052" s="1" t="n">
        <f aca="false">$M1052-$N1052</f>
        <v>0</v>
      </c>
      <c r="R1052" s="56"/>
      <c r="T1052" s="59" t="s">
        <v>15</v>
      </c>
      <c r="U1052" s="1" t="n">
        <f aca="false">$S1052-$R1052</f>
        <v>0</v>
      </c>
      <c r="V1052" s="1" t="n">
        <f aca="false">IF($T1052="±",$Q1052*2,$Q1052)</f>
        <v>0</v>
      </c>
      <c r="W1052" s="60" t="str">
        <f aca="false">IFERROR($U1052/ABS($V1052),"N/A")</f>
        <v>N/A</v>
      </c>
      <c r="X1052" s="61" t="str">
        <f aca="false">IF(OR($W1052="N/A",$R1052="",$S1052=""),"N/A",IF($W1052&gt;=4,"Not Significant",IF($W1052&gt;=2,"Semi-Significant","Significant")))</f>
        <v>N/A</v>
      </c>
      <c r="Z1052" s="1" t="str">
        <f aca="false">IF($D1052="Z540.1 w/data",0,"")</f>
        <v/>
      </c>
      <c r="AA1052" s="1" t="e">
        <f aca="false">$Y1052+$Q1052+$Z1052</f>
        <v>#VALUE!</v>
      </c>
      <c r="AB1052" s="1" t="n">
        <f aca="false">$N1052+$Q1052</f>
        <v>0</v>
      </c>
      <c r="AC1052" s="1" t="str">
        <f aca="false">IF($Y1052="","",IF(AND($AA1052&gt;=$R1052,$AA1052&lt;=$S1052),"Pass","Fail"))</f>
        <v/>
      </c>
      <c r="AD1052" s="1" t="str">
        <f aca="false">IF($Y1052="","",IF($AA1052&gt;$R1052,"Pass","Fail"))</f>
        <v/>
      </c>
      <c r="AE1052" s="1" t="str">
        <f aca="false">IF($Y1052="","",IF($AA1052&gt;=$R1052,"Pass","Fail"))</f>
        <v/>
      </c>
      <c r="AF1052" s="1" t="str">
        <f aca="false">IF($Y1052="","",IF($AA1052&lt;=$S1052,"Pass","Fail"))</f>
        <v/>
      </c>
      <c r="AG1052" s="1" t="str">
        <f aca="false">IF($Y1052="","",IF($AA1052&lt;$S1052,"Pass","Fail"))</f>
        <v/>
      </c>
      <c r="AH1052" s="23" t="str">
        <f aca="true">INDIRECT(CHOOSE(MATCH($T1052,{"±","&gt;","≥","≤","&lt;"},0), "AC", "AD", "AE", "AF", "AG") &amp; ROW())</f>
        <v/>
      </c>
      <c r="AI1052" s="56" t="str">
        <f aca="false">IF($X1052="Not Significant","No Further Action Required",
IF($AH1052="","",
IF(AND($AH1052="Pass",$L1052="0 - Passed "),"Analysis performed; no further action required.",
IF(AND($AH1052="Fail",$L1052="1 - Failed "),"Analysis performed; no further action required.",
IF(AND($AH1052="Pass",$L1052="2 - Limited In Use "),"Analysis performed; no further action required.",
IF(AND($AH1052="Fail",$L1052="3 - Adjusted "),"Analysis performed; no further action required.",
"Unit fails analysis; TSM determination required."))))))</f>
        <v/>
      </c>
      <c r="AJ1052" s="58"/>
    </row>
    <row r="1053" customFormat="false" ht="15" hidden="false" customHeight="false" outlineLevel="0" collapsed="false">
      <c r="A1053" s="56"/>
      <c r="E1053" s="57" t="str">
        <f aca="false">IF(AND($F1053="",$G1053=""),"",IF($G1053="",$F1053,HYPERLINK($G1053,$F1053)))</f>
        <v/>
      </c>
      <c r="H1053" s="1" t="str">
        <f aca="false">IF($I1053="","None Attached",IF(LEFT($I1053,5)="https",HYPERLINK($I1053,"Datasheet"),HYPERLINK(_xlfn.CONCAT("https://",$I1053),"Datasheet")))</f>
        <v>None Attached</v>
      </c>
      <c r="M1053" s="56"/>
      <c r="P1053" s="58"/>
      <c r="Q1053" s="1" t="n">
        <f aca="false">$M1053-$N1053</f>
        <v>0</v>
      </c>
      <c r="R1053" s="56"/>
      <c r="T1053" s="59" t="s">
        <v>15</v>
      </c>
      <c r="U1053" s="1" t="n">
        <f aca="false">$S1053-$R1053</f>
        <v>0</v>
      </c>
      <c r="V1053" s="1" t="n">
        <f aca="false">IF($T1053="±",$Q1053*2,$Q1053)</f>
        <v>0</v>
      </c>
      <c r="W1053" s="60" t="str">
        <f aca="false">IFERROR($U1053/ABS($V1053),"N/A")</f>
        <v>N/A</v>
      </c>
      <c r="X1053" s="61" t="str">
        <f aca="false">IF(OR($W1053="N/A",$R1053="",$S1053=""),"N/A",IF($W1053&gt;=4,"Not Significant",IF($W1053&gt;=2,"Semi-Significant","Significant")))</f>
        <v>N/A</v>
      </c>
      <c r="Z1053" s="1" t="str">
        <f aca="false">IF($D1053="Z540.1 w/data",0,"")</f>
        <v/>
      </c>
      <c r="AA1053" s="1" t="e">
        <f aca="false">$Y1053+$Q1053+$Z1053</f>
        <v>#VALUE!</v>
      </c>
      <c r="AB1053" s="1" t="n">
        <f aca="false">$N1053+$Q1053</f>
        <v>0</v>
      </c>
      <c r="AC1053" s="1" t="str">
        <f aca="false">IF($Y1053="","",IF(AND($AA1053&gt;=$R1053,$AA1053&lt;=$S1053),"Pass","Fail"))</f>
        <v/>
      </c>
      <c r="AD1053" s="1" t="str">
        <f aca="false">IF($Y1053="","",IF($AA1053&gt;$R1053,"Pass","Fail"))</f>
        <v/>
      </c>
      <c r="AE1053" s="1" t="str">
        <f aca="false">IF($Y1053="","",IF($AA1053&gt;=$R1053,"Pass","Fail"))</f>
        <v/>
      </c>
      <c r="AF1053" s="1" t="str">
        <f aca="false">IF($Y1053="","",IF($AA1053&lt;=$S1053,"Pass","Fail"))</f>
        <v/>
      </c>
      <c r="AG1053" s="1" t="str">
        <f aca="false">IF($Y1053="","",IF($AA1053&lt;$S1053,"Pass","Fail"))</f>
        <v/>
      </c>
      <c r="AH1053" s="23" t="str">
        <f aca="true">INDIRECT(CHOOSE(MATCH($T1053,{"±","&gt;","≥","≤","&lt;"},0), "AC", "AD", "AE", "AF", "AG") &amp; ROW())</f>
        <v/>
      </c>
      <c r="AI1053" s="56" t="str">
        <f aca="false">IF($X1053="Not Significant","No Further Action Required",
IF($AH1053="","",
IF(AND($AH1053="Pass",$L1053="0 - Passed "),"Analysis performed; no further action required.",
IF(AND($AH1053="Fail",$L1053="1 - Failed "),"Analysis performed; no further action required.",
IF(AND($AH1053="Pass",$L1053="2 - Limited In Use "),"Analysis performed; no further action required.",
IF(AND($AH1053="Fail",$L1053="3 - Adjusted "),"Analysis performed; no further action required.",
"Unit fails analysis; TSM determination required."))))))</f>
        <v/>
      </c>
      <c r="AJ1053" s="58"/>
    </row>
    <row r="1054" customFormat="false" ht="15" hidden="false" customHeight="false" outlineLevel="0" collapsed="false">
      <c r="A1054" s="56"/>
      <c r="E1054" s="57" t="str">
        <f aca="false">IF(AND($F1054="",$G1054=""),"",IF($G1054="",$F1054,HYPERLINK($G1054,$F1054)))</f>
        <v/>
      </c>
      <c r="H1054" s="1" t="str">
        <f aca="false">IF($I1054="","None Attached",IF(LEFT($I1054,5)="https",HYPERLINK($I1054,"Datasheet"),HYPERLINK(_xlfn.CONCAT("https://",$I1054),"Datasheet")))</f>
        <v>None Attached</v>
      </c>
      <c r="M1054" s="56"/>
      <c r="P1054" s="58"/>
      <c r="Q1054" s="1" t="n">
        <f aca="false">$M1054-$N1054</f>
        <v>0</v>
      </c>
      <c r="R1054" s="56"/>
      <c r="T1054" s="59" t="s">
        <v>15</v>
      </c>
      <c r="U1054" s="1" t="n">
        <f aca="false">$S1054-$R1054</f>
        <v>0</v>
      </c>
      <c r="V1054" s="1" t="n">
        <f aca="false">IF($T1054="±",$Q1054*2,$Q1054)</f>
        <v>0</v>
      </c>
      <c r="W1054" s="60" t="str">
        <f aca="false">IFERROR($U1054/ABS($V1054),"N/A")</f>
        <v>N/A</v>
      </c>
      <c r="X1054" s="61" t="str">
        <f aca="false">IF(OR($W1054="N/A",$R1054="",$S1054=""),"N/A",IF($W1054&gt;=4,"Not Significant",IF($W1054&gt;=2,"Semi-Significant","Significant")))</f>
        <v>N/A</v>
      </c>
      <c r="Z1054" s="1" t="str">
        <f aca="false">IF($D1054="Z540.1 w/data",0,"")</f>
        <v/>
      </c>
      <c r="AA1054" s="1" t="e">
        <f aca="false">$Y1054+$Q1054+$Z1054</f>
        <v>#VALUE!</v>
      </c>
      <c r="AB1054" s="1" t="n">
        <f aca="false">$N1054+$Q1054</f>
        <v>0</v>
      </c>
      <c r="AC1054" s="1" t="str">
        <f aca="false">IF($Y1054="","",IF(AND($AA1054&gt;=$R1054,$AA1054&lt;=$S1054),"Pass","Fail"))</f>
        <v/>
      </c>
      <c r="AD1054" s="1" t="str">
        <f aca="false">IF($Y1054="","",IF($AA1054&gt;$R1054,"Pass","Fail"))</f>
        <v/>
      </c>
      <c r="AE1054" s="1" t="str">
        <f aca="false">IF($Y1054="","",IF($AA1054&gt;=$R1054,"Pass","Fail"))</f>
        <v/>
      </c>
      <c r="AF1054" s="1" t="str">
        <f aca="false">IF($Y1054="","",IF($AA1054&lt;=$S1054,"Pass","Fail"))</f>
        <v/>
      </c>
      <c r="AG1054" s="1" t="str">
        <f aca="false">IF($Y1054="","",IF($AA1054&lt;$S1054,"Pass","Fail"))</f>
        <v/>
      </c>
      <c r="AH1054" s="23" t="str">
        <f aca="true">INDIRECT(CHOOSE(MATCH($T1054,{"±","&gt;","≥","≤","&lt;"},0), "AC", "AD", "AE", "AF", "AG") &amp; ROW())</f>
        <v/>
      </c>
      <c r="AI1054" s="56" t="str">
        <f aca="false">IF($X1054="Not Significant","No Further Action Required",
IF($AH1054="","",
IF(AND($AH1054="Pass",$L1054="0 - Passed "),"Analysis performed; no further action required.",
IF(AND($AH1054="Fail",$L1054="1 - Failed "),"Analysis performed; no further action required.",
IF(AND($AH1054="Pass",$L1054="2 - Limited In Use "),"Analysis performed; no further action required.",
IF(AND($AH1054="Fail",$L1054="3 - Adjusted "),"Analysis performed; no further action required.",
"Unit fails analysis; TSM determination required."))))))</f>
        <v/>
      </c>
      <c r="AJ1054" s="58"/>
    </row>
    <row r="1055" customFormat="false" ht="15" hidden="false" customHeight="false" outlineLevel="0" collapsed="false">
      <c r="A1055" s="56"/>
      <c r="E1055" s="57" t="str">
        <f aca="false">IF(AND($F1055="",$G1055=""),"",IF($G1055="",$F1055,HYPERLINK($G1055,$F1055)))</f>
        <v/>
      </c>
      <c r="H1055" s="1" t="str">
        <f aca="false">IF($I1055="","None Attached",IF(LEFT($I1055,5)="https",HYPERLINK($I1055,"Datasheet"),HYPERLINK(_xlfn.CONCAT("https://",$I1055),"Datasheet")))</f>
        <v>None Attached</v>
      </c>
      <c r="M1055" s="56"/>
      <c r="P1055" s="58"/>
      <c r="Q1055" s="1" t="n">
        <f aca="false">$M1055-$N1055</f>
        <v>0</v>
      </c>
      <c r="R1055" s="56"/>
      <c r="T1055" s="59" t="s">
        <v>15</v>
      </c>
      <c r="U1055" s="1" t="n">
        <f aca="false">$S1055-$R1055</f>
        <v>0</v>
      </c>
      <c r="V1055" s="1" t="n">
        <f aca="false">IF($T1055="±",$Q1055*2,$Q1055)</f>
        <v>0</v>
      </c>
      <c r="W1055" s="60" t="str">
        <f aca="false">IFERROR($U1055/ABS($V1055),"N/A")</f>
        <v>N/A</v>
      </c>
      <c r="X1055" s="61" t="str">
        <f aca="false">IF(OR($W1055="N/A",$R1055="",$S1055=""),"N/A",IF($W1055&gt;=4,"Not Significant",IF($W1055&gt;=2,"Semi-Significant","Significant")))</f>
        <v>N/A</v>
      </c>
      <c r="Z1055" s="1" t="str">
        <f aca="false">IF($D1055="Z540.1 w/data",0,"")</f>
        <v/>
      </c>
      <c r="AA1055" s="1" t="e">
        <f aca="false">$Y1055+$Q1055+$Z1055</f>
        <v>#VALUE!</v>
      </c>
      <c r="AB1055" s="1" t="n">
        <f aca="false">$N1055+$Q1055</f>
        <v>0</v>
      </c>
      <c r="AC1055" s="1" t="str">
        <f aca="false">IF($Y1055="","",IF(AND($AA1055&gt;=$R1055,$AA1055&lt;=$S1055),"Pass","Fail"))</f>
        <v/>
      </c>
      <c r="AD1055" s="1" t="str">
        <f aca="false">IF($Y1055="","",IF($AA1055&gt;$R1055,"Pass","Fail"))</f>
        <v/>
      </c>
      <c r="AE1055" s="1" t="str">
        <f aca="false">IF($Y1055="","",IF($AA1055&gt;=$R1055,"Pass","Fail"))</f>
        <v/>
      </c>
      <c r="AF1055" s="1" t="str">
        <f aca="false">IF($Y1055="","",IF($AA1055&lt;=$S1055,"Pass","Fail"))</f>
        <v/>
      </c>
      <c r="AG1055" s="1" t="str">
        <f aca="false">IF($Y1055="","",IF($AA1055&lt;$S1055,"Pass","Fail"))</f>
        <v/>
      </c>
      <c r="AH1055" s="23" t="str">
        <f aca="true">INDIRECT(CHOOSE(MATCH($T1055,{"±","&gt;","≥","≤","&lt;"},0), "AC", "AD", "AE", "AF", "AG") &amp; ROW())</f>
        <v/>
      </c>
      <c r="AI1055" s="56" t="str">
        <f aca="false">IF($X1055="Not Significant","No Further Action Required",
IF($AH1055="","",
IF(AND($AH1055="Pass",$L1055="0 - Passed "),"Analysis performed; no further action required.",
IF(AND($AH1055="Fail",$L1055="1 - Failed "),"Analysis performed; no further action required.",
IF(AND($AH1055="Pass",$L1055="2 - Limited In Use "),"Analysis performed; no further action required.",
IF(AND($AH1055="Fail",$L1055="3 - Adjusted "),"Analysis performed; no further action required.",
"Unit fails analysis; TSM determination required."))))))</f>
        <v/>
      </c>
      <c r="AJ1055" s="58"/>
    </row>
    <row r="1056" customFormat="false" ht="15" hidden="false" customHeight="false" outlineLevel="0" collapsed="false">
      <c r="A1056" s="56"/>
      <c r="E1056" s="57" t="str">
        <f aca="false">IF(AND($F1056="",$G1056=""),"",IF($G1056="",$F1056,HYPERLINK($G1056,$F1056)))</f>
        <v/>
      </c>
      <c r="H1056" s="1" t="str">
        <f aca="false">IF($I1056="","None Attached",IF(LEFT($I1056,5)="https",HYPERLINK($I1056,"Datasheet"),HYPERLINK(_xlfn.CONCAT("https://",$I1056),"Datasheet")))</f>
        <v>None Attached</v>
      </c>
      <c r="M1056" s="56"/>
      <c r="P1056" s="58"/>
      <c r="Q1056" s="1" t="n">
        <f aca="false">$M1056-$N1056</f>
        <v>0</v>
      </c>
      <c r="R1056" s="56"/>
      <c r="T1056" s="59" t="s">
        <v>15</v>
      </c>
      <c r="U1056" s="1" t="n">
        <f aca="false">$S1056-$R1056</f>
        <v>0</v>
      </c>
      <c r="V1056" s="1" t="n">
        <f aca="false">IF($T1056="±",$Q1056*2,$Q1056)</f>
        <v>0</v>
      </c>
      <c r="W1056" s="60" t="str">
        <f aca="false">IFERROR($U1056/ABS($V1056),"N/A")</f>
        <v>N/A</v>
      </c>
      <c r="X1056" s="61" t="str">
        <f aca="false">IF(OR($W1056="N/A",$R1056="",$S1056=""),"N/A",IF($W1056&gt;=4,"Not Significant",IF($W1056&gt;=2,"Semi-Significant","Significant")))</f>
        <v>N/A</v>
      </c>
      <c r="Z1056" s="1" t="str">
        <f aca="false">IF($D1056="Z540.1 w/data",0,"")</f>
        <v/>
      </c>
      <c r="AA1056" s="1" t="e">
        <f aca="false">$Y1056+$Q1056+$Z1056</f>
        <v>#VALUE!</v>
      </c>
      <c r="AB1056" s="1" t="n">
        <f aca="false">$N1056+$Q1056</f>
        <v>0</v>
      </c>
      <c r="AC1056" s="1" t="str">
        <f aca="false">IF($Y1056="","",IF(AND($AA1056&gt;=$R1056,$AA1056&lt;=$S1056),"Pass","Fail"))</f>
        <v/>
      </c>
      <c r="AD1056" s="1" t="str">
        <f aca="false">IF($Y1056="","",IF($AA1056&gt;$R1056,"Pass","Fail"))</f>
        <v/>
      </c>
      <c r="AE1056" s="1" t="str">
        <f aca="false">IF($Y1056="","",IF($AA1056&gt;=$R1056,"Pass","Fail"))</f>
        <v/>
      </c>
      <c r="AF1056" s="1" t="str">
        <f aca="false">IF($Y1056="","",IF($AA1056&lt;=$S1056,"Pass","Fail"))</f>
        <v/>
      </c>
      <c r="AG1056" s="1" t="str">
        <f aca="false">IF($Y1056="","",IF($AA1056&lt;$S1056,"Pass","Fail"))</f>
        <v/>
      </c>
      <c r="AH1056" s="23" t="str">
        <f aca="true">INDIRECT(CHOOSE(MATCH($T1056,{"±","&gt;","≥","≤","&lt;"},0), "AC", "AD", "AE", "AF", "AG") &amp; ROW())</f>
        <v/>
      </c>
      <c r="AI1056" s="56" t="str">
        <f aca="false">IF($X1056="Not Significant","No Further Action Required",
IF($AH1056="","",
IF(AND($AH1056="Pass",$L1056="0 - Passed "),"Analysis performed; no further action required.",
IF(AND($AH1056="Fail",$L1056="1 - Failed "),"Analysis performed; no further action required.",
IF(AND($AH1056="Pass",$L1056="2 - Limited In Use "),"Analysis performed; no further action required.",
IF(AND($AH1056="Fail",$L1056="3 - Adjusted "),"Analysis performed; no further action required.",
"Unit fails analysis; TSM determination required."))))))</f>
        <v/>
      </c>
      <c r="AJ1056" s="58"/>
    </row>
    <row r="1057" customFormat="false" ht="15" hidden="false" customHeight="false" outlineLevel="0" collapsed="false">
      <c r="A1057" s="56"/>
      <c r="E1057" s="57" t="str">
        <f aca="false">IF(AND($F1057="",$G1057=""),"",IF($G1057="",$F1057,HYPERLINK($G1057,$F1057)))</f>
        <v/>
      </c>
      <c r="H1057" s="1" t="str">
        <f aca="false">IF($I1057="","None Attached",IF(LEFT($I1057,5)="https",HYPERLINK($I1057,"Datasheet"),HYPERLINK(_xlfn.CONCAT("https://",$I1057),"Datasheet")))</f>
        <v>None Attached</v>
      </c>
      <c r="M1057" s="56"/>
      <c r="P1057" s="58"/>
      <c r="Q1057" s="1" t="n">
        <f aca="false">$M1057-$N1057</f>
        <v>0</v>
      </c>
      <c r="R1057" s="56"/>
      <c r="T1057" s="59" t="s">
        <v>15</v>
      </c>
      <c r="U1057" s="1" t="n">
        <f aca="false">$S1057-$R1057</f>
        <v>0</v>
      </c>
      <c r="V1057" s="1" t="n">
        <f aca="false">IF($T1057="±",$Q1057*2,$Q1057)</f>
        <v>0</v>
      </c>
      <c r="W1057" s="60" t="str">
        <f aca="false">IFERROR($U1057/ABS($V1057),"N/A")</f>
        <v>N/A</v>
      </c>
      <c r="X1057" s="61" t="str">
        <f aca="false">IF(OR($W1057="N/A",$R1057="",$S1057=""),"N/A",IF($W1057&gt;=4,"Not Significant",IF($W1057&gt;=2,"Semi-Significant","Significant")))</f>
        <v>N/A</v>
      </c>
      <c r="Z1057" s="1" t="str">
        <f aca="false">IF($D1057="Z540.1 w/data",0,"")</f>
        <v/>
      </c>
      <c r="AA1057" s="1" t="e">
        <f aca="false">$Y1057+$Q1057+$Z1057</f>
        <v>#VALUE!</v>
      </c>
      <c r="AB1057" s="1" t="n">
        <f aca="false">$N1057+$Q1057</f>
        <v>0</v>
      </c>
      <c r="AC1057" s="1" t="str">
        <f aca="false">IF($Y1057="","",IF(AND($AA1057&gt;=$R1057,$AA1057&lt;=$S1057),"Pass","Fail"))</f>
        <v/>
      </c>
      <c r="AD1057" s="1" t="str">
        <f aca="false">IF($Y1057="","",IF($AA1057&gt;$R1057,"Pass","Fail"))</f>
        <v/>
      </c>
      <c r="AE1057" s="1" t="str">
        <f aca="false">IF($Y1057="","",IF($AA1057&gt;=$R1057,"Pass","Fail"))</f>
        <v/>
      </c>
      <c r="AF1057" s="1" t="str">
        <f aca="false">IF($Y1057="","",IF($AA1057&lt;=$S1057,"Pass","Fail"))</f>
        <v/>
      </c>
      <c r="AG1057" s="1" t="str">
        <f aca="false">IF($Y1057="","",IF($AA1057&lt;$S1057,"Pass","Fail"))</f>
        <v/>
      </c>
      <c r="AH1057" s="23" t="str">
        <f aca="true">INDIRECT(CHOOSE(MATCH($T1057,{"±","&gt;","≥","≤","&lt;"},0), "AC", "AD", "AE", "AF", "AG") &amp; ROW())</f>
        <v/>
      </c>
      <c r="AI1057" s="56" t="str">
        <f aca="false">IF($X1057="Not Significant","No Further Action Required",
IF($AH1057="","",
IF(AND($AH1057="Pass",$L1057="0 - Passed "),"Analysis performed; no further action required.",
IF(AND($AH1057="Fail",$L1057="1 - Failed "),"Analysis performed; no further action required.",
IF(AND($AH1057="Pass",$L1057="2 - Limited In Use "),"Analysis performed; no further action required.",
IF(AND($AH1057="Fail",$L1057="3 - Adjusted "),"Analysis performed; no further action required.",
"Unit fails analysis; TSM determination required."))))))</f>
        <v/>
      </c>
      <c r="AJ1057" s="58"/>
    </row>
    <row r="1058" customFormat="false" ht="15" hidden="false" customHeight="false" outlineLevel="0" collapsed="false">
      <c r="A1058" s="56"/>
      <c r="E1058" s="57" t="str">
        <f aca="false">IF(AND($F1058="",$G1058=""),"",IF($G1058="",$F1058,HYPERLINK($G1058,$F1058)))</f>
        <v/>
      </c>
      <c r="H1058" s="1" t="str">
        <f aca="false">IF($I1058="","None Attached",IF(LEFT($I1058,5)="https",HYPERLINK($I1058,"Datasheet"),HYPERLINK(_xlfn.CONCAT("https://",$I1058),"Datasheet")))</f>
        <v>None Attached</v>
      </c>
      <c r="M1058" s="56"/>
      <c r="P1058" s="58"/>
      <c r="Q1058" s="1" t="n">
        <f aca="false">$M1058-$N1058</f>
        <v>0</v>
      </c>
      <c r="R1058" s="56"/>
      <c r="T1058" s="59" t="s">
        <v>15</v>
      </c>
      <c r="U1058" s="1" t="n">
        <f aca="false">$S1058-$R1058</f>
        <v>0</v>
      </c>
      <c r="V1058" s="1" t="n">
        <f aca="false">IF($T1058="±",$Q1058*2,$Q1058)</f>
        <v>0</v>
      </c>
      <c r="W1058" s="60" t="str">
        <f aca="false">IFERROR($U1058/ABS($V1058),"N/A")</f>
        <v>N/A</v>
      </c>
      <c r="X1058" s="61" t="str">
        <f aca="false">IF(OR($W1058="N/A",$R1058="",$S1058=""),"N/A",IF($W1058&gt;=4,"Not Significant",IF($W1058&gt;=2,"Semi-Significant","Significant")))</f>
        <v>N/A</v>
      </c>
      <c r="Z1058" s="1" t="str">
        <f aca="false">IF($D1058="Z540.1 w/data",0,"")</f>
        <v/>
      </c>
      <c r="AA1058" s="1" t="e">
        <f aca="false">$Y1058+$Q1058+$Z1058</f>
        <v>#VALUE!</v>
      </c>
      <c r="AB1058" s="1" t="n">
        <f aca="false">$N1058+$Q1058</f>
        <v>0</v>
      </c>
      <c r="AC1058" s="1" t="str">
        <f aca="false">IF($Y1058="","",IF(AND($AA1058&gt;=$R1058,$AA1058&lt;=$S1058),"Pass","Fail"))</f>
        <v/>
      </c>
      <c r="AD1058" s="1" t="str">
        <f aca="false">IF($Y1058="","",IF($AA1058&gt;$R1058,"Pass","Fail"))</f>
        <v/>
      </c>
      <c r="AE1058" s="1" t="str">
        <f aca="false">IF($Y1058="","",IF($AA1058&gt;=$R1058,"Pass","Fail"))</f>
        <v/>
      </c>
      <c r="AF1058" s="1" t="str">
        <f aca="false">IF($Y1058="","",IF($AA1058&lt;=$S1058,"Pass","Fail"))</f>
        <v/>
      </c>
      <c r="AG1058" s="1" t="str">
        <f aca="false">IF($Y1058="","",IF($AA1058&lt;$S1058,"Pass","Fail"))</f>
        <v/>
      </c>
      <c r="AH1058" s="23" t="str">
        <f aca="true">INDIRECT(CHOOSE(MATCH($T1058,{"±","&gt;","≥","≤","&lt;"},0), "AC", "AD", "AE", "AF", "AG") &amp; ROW())</f>
        <v/>
      </c>
      <c r="AI1058" s="56" t="str">
        <f aca="false">IF($X1058="Not Significant","No Further Action Required",
IF($AH1058="","",
IF(AND($AH1058="Pass",$L1058="0 - Passed "),"Analysis performed; no further action required.",
IF(AND($AH1058="Fail",$L1058="1 - Failed "),"Analysis performed; no further action required.",
IF(AND($AH1058="Pass",$L1058="2 - Limited In Use "),"Analysis performed; no further action required.",
IF(AND($AH1058="Fail",$L1058="3 - Adjusted "),"Analysis performed; no further action required.",
"Unit fails analysis; TSM determination required."))))))</f>
        <v/>
      </c>
      <c r="AJ1058" s="58"/>
    </row>
    <row r="1059" customFormat="false" ht="15" hidden="false" customHeight="false" outlineLevel="0" collapsed="false">
      <c r="A1059" s="56"/>
      <c r="E1059" s="57" t="str">
        <f aca="false">IF(AND($F1059="",$G1059=""),"",IF($G1059="",$F1059,HYPERLINK($G1059,$F1059)))</f>
        <v/>
      </c>
      <c r="H1059" s="1" t="str">
        <f aca="false">IF($I1059="","None Attached",IF(LEFT($I1059,5)="https",HYPERLINK($I1059,"Datasheet"),HYPERLINK(_xlfn.CONCAT("https://",$I1059),"Datasheet")))</f>
        <v>None Attached</v>
      </c>
      <c r="M1059" s="56"/>
      <c r="P1059" s="58"/>
      <c r="Q1059" s="1" t="n">
        <f aca="false">$M1059-$N1059</f>
        <v>0</v>
      </c>
      <c r="R1059" s="56"/>
      <c r="T1059" s="59" t="s">
        <v>15</v>
      </c>
      <c r="U1059" s="1" t="n">
        <f aca="false">$S1059-$R1059</f>
        <v>0</v>
      </c>
      <c r="V1059" s="1" t="n">
        <f aca="false">IF($T1059="±",$Q1059*2,$Q1059)</f>
        <v>0</v>
      </c>
      <c r="W1059" s="60" t="str">
        <f aca="false">IFERROR($U1059/ABS($V1059),"N/A")</f>
        <v>N/A</v>
      </c>
      <c r="X1059" s="61" t="str">
        <f aca="false">IF(OR($W1059="N/A",$R1059="",$S1059=""),"N/A",IF($W1059&gt;=4,"Not Significant",IF($W1059&gt;=2,"Semi-Significant","Significant")))</f>
        <v>N/A</v>
      </c>
      <c r="Z1059" s="1" t="str">
        <f aca="false">IF($D1059="Z540.1 w/data",0,"")</f>
        <v/>
      </c>
      <c r="AA1059" s="1" t="e">
        <f aca="false">$Y1059+$Q1059+$Z1059</f>
        <v>#VALUE!</v>
      </c>
      <c r="AB1059" s="1" t="n">
        <f aca="false">$N1059+$Q1059</f>
        <v>0</v>
      </c>
      <c r="AC1059" s="1" t="str">
        <f aca="false">IF($Y1059="","",IF(AND($AA1059&gt;=$R1059,$AA1059&lt;=$S1059),"Pass","Fail"))</f>
        <v/>
      </c>
      <c r="AD1059" s="1" t="str">
        <f aca="false">IF($Y1059="","",IF($AA1059&gt;$R1059,"Pass","Fail"))</f>
        <v/>
      </c>
      <c r="AE1059" s="1" t="str">
        <f aca="false">IF($Y1059="","",IF($AA1059&gt;=$R1059,"Pass","Fail"))</f>
        <v/>
      </c>
      <c r="AF1059" s="1" t="str">
        <f aca="false">IF($Y1059="","",IF($AA1059&lt;=$S1059,"Pass","Fail"))</f>
        <v/>
      </c>
      <c r="AG1059" s="1" t="str">
        <f aca="false">IF($Y1059="","",IF($AA1059&lt;$S1059,"Pass","Fail"))</f>
        <v/>
      </c>
      <c r="AH1059" s="23" t="str">
        <f aca="true">INDIRECT(CHOOSE(MATCH($T1059,{"±","&gt;","≥","≤","&lt;"},0), "AC", "AD", "AE", "AF", "AG") &amp; ROW())</f>
        <v/>
      </c>
      <c r="AI1059" s="56" t="str">
        <f aca="false">IF($X1059="Not Significant","No Further Action Required",
IF($AH1059="","",
IF(AND($AH1059="Pass",$L1059="0 - Passed "),"Analysis performed; no further action required.",
IF(AND($AH1059="Fail",$L1059="1 - Failed "),"Analysis performed; no further action required.",
IF(AND($AH1059="Pass",$L1059="2 - Limited In Use "),"Analysis performed; no further action required.",
IF(AND($AH1059="Fail",$L1059="3 - Adjusted "),"Analysis performed; no further action required.",
"Unit fails analysis; TSM determination required."))))))</f>
        <v/>
      </c>
      <c r="AJ1059" s="58"/>
    </row>
    <row r="1060" customFormat="false" ht="15" hidden="false" customHeight="false" outlineLevel="0" collapsed="false">
      <c r="A1060" s="56"/>
      <c r="E1060" s="57" t="str">
        <f aca="false">IF(AND($F1060="",$G1060=""),"",IF($G1060="",$F1060,HYPERLINK($G1060,$F1060)))</f>
        <v/>
      </c>
      <c r="H1060" s="1" t="str">
        <f aca="false">IF($I1060="","None Attached",IF(LEFT($I1060,5)="https",HYPERLINK($I1060,"Datasheet"),HYPERLINK(_xlfn.CONCAT("https://",$I1060),"Datasheet")))</f>
        <v>None Attached</v>
      </c>
      <c r="M1060" s="56"/>
      <c r="P1060" s="58"/>
      <c r="Q1060" s="1" t="n">
        <f aca="false">$M1060-$N1060</f>
        <v>0</v>
      </c>
      <c r="R1060" s="56"/>
      <c r="T1060" s="59" t="s">
        <v>15</v>
      </c>
      <c r="U1060" s="1" t="n">
        <f aca="false">$S1060-$R1060</f>
        <v>0</v>
      </c>
      <c r="V1060" s="1" t="n">
        <f aca="false">IF($T1060="±",$Q1060*2,$Q1060)</f>
        <v>0</v>
      </c>
      <c r="W1060" s="60" t="str">
        <f aca="false">IFERROR($U1060/ABS($V1060),"N/A")</f>
        <v>N/A</v>
      </c>
      <c r="X1060" s="61" t="str">
        <f aca="false">IF(OR($W1060="N/A",$R1060="",$S1060=""),"N/A",IF($W1060&gt;=4,"Not Significant",IF($W1060&gt;=2,"Semi-Significant","Significant")))</f>
        <v>N/A</v>
      </c>
      <c r="Z1060" s="1" t="str">
        <f aca="false">IF($D1060="Z540.1 w/data",0,"")</f>
        <v/>
      </c>
      <c r="AA1060" s="1" t="e">
        <f aca="false">$Y1060+$Q1060+$Z1060</f>
        <v>#VALUE!</v>
      </c>
      <c r="AB1060" s="1" t="n">
        <f aca="false">$N1060+$Q1060</f>
        <v>0</v>
      </c>
      <c r="AC1060" s="1" t="str">
        <f aca="false">IF($Y1060="","",IF(AND($AA1060&gt;=$R1060,$AA1060&lt;=$S1060),"Pass","Fail"))</f>
        <v/>
      </c>
      <c r="AD1060" s="1" t="str">
        <f aca="false">IF($Y1060="","",IF($AA1060&gt;$R1060,"Pass","Fail"))</f>
        <v/>
      </c>
      <c r="AE1060" s="1" t="str">
        <f aca="false">IF($Y1060="","",IF($AA1060&gt;=$R1060,"Pass","Fail"))</f>
        <v/>
      </c>
      <c r="AF1060" s="1" t="str">
        <f aca="false">IF($Y1060="","",IF($AA1060&lt;=$S1060,"Pass","Fail"))</f>
        <v/>
      </c>
      <c r="AG1060" s="1" t="str">
        <f aca="false">IF($Y1060="","",IF($AA1060&lt;$S1060,"Pass","Fail"))</f>
        <v/>
      </c>
      <c r="AH1060" s="23" t="str">
        <f aca="true">INDIRECT(CHOOSE(MATCH($T1060,{"±","&gt;","≥","≤","&lt;"},0), "AC", "AD", "AE", "AF", "AG") &amp; ROW())</f>
        <v/>
      </c>
      <c r="AI1060" s="56" t="str">
        <f aca="false">IF($X1060="Not Significant","No Further Action Required",
IF($AH1060="","",
IF(AND($AH1060="Pass",$L1060="0 - Passed "),"Analysis performed; no further action required.",
IF(AND($AH1060="Fail",$L1060="1 - Failed "),"Analysis performed; no further action required.",
IF(AND($AH1060="Pass",$L1060="2 - Limited In Use "),"Analysis performed; no further action required.",
IF(AND($AH1060="Fail",$L1060="3 - Adjusted "),"Analysis performed; no further action required.",
"Unit fails analysis; TSM determination required."))))))</f>
        <v/>
      </c>
      <c r="AJ1060" s="58"/>
    </row>
    <row r="1061" customFormat="false" ht="15" hidden="false" customHeight="false" outlineLevel="0" collapsed="false">
      <c r="A1061" s="56"/>
      <c r="E1061" s="57" t="str">
        <f aca="false">IF(AND($F1061="",$G1061=""),"",IF($G1061="",$F1061,HYPERLINK($G1061,$F1061)))</f>
        <v/>
      </c>
      <c r="H1061" s="1" t="str">
        <f aca="false">IF($I1061="","None Attached",IF(LEFT($I1061,5)="https",HYPERLINK($I1061,"Datasheet"),HYPERLINK(_xlfn.CONCAT("https://",$I1061),"Datasheet")))</f>
        <v>None Attached</v>
      </c>
      <c r="M1061" s="56"/>
      <c r="P1061" s="58"/>
      <c r="Q1061" s="1" t="n">
        <f aca="false">$M1061-$N1061</f>
        <v>0</v>
      </c>
      <c r="R1061" s="56"/>
      <c r="T1061" s="59" t="s">
        <v>15</v>
      </c>
      <c r="U1061" s="1" t="n">
        <f aca="false">$S1061-$R1061</f>
        <v>0</v>
      </c>
      <c r="V1061" s="1" t="n">
        <f aca="false">IF($T1061="±",$Q1061*2,$Q1061)</f>
        <v>0</v>
      </c>
      <c r="W1061" s="60" t="str">
        <f aca="false">IFERROR($U1061/ABS($V1061),"N/A")</f>
        <v>N/A</v>
      </c>
      <c r="X1061" s="61" t="str">
        <f aca="false">IF(OR($W1061="N/A",$R1061="",$S1061=""),"N/A",IF($W1061&gt;=4,"Not Significant",IF($W1061&gt;=2,"Semi-Significant","Significant")))</f>
        <v>N/A</v>
      </c>
      <c r="Z1061" s="1" t="str">
        <f aca="false">IF($D1061="Z540.1 w/data",0,"")</f>
        <v/>
      </c>
      <c r="AA1061" s="1" t="e">
        <f aca="false">$Y1061+$Q1061+$Z1061</f>
        <v>#VALUE!</v>
      </c>
      <c r="AB1061" s="1" t="n">
        <f aca="false">$N1061+$Q1061</f>
        <v>0</v>
      </c>
      <c r="AC1061" s="1" t="str">
        <f aca="false">IF($Y1061="","",IF(AND($AA1061&gt;=$R1061,$AA1061&lt;=$S1061),"Pass","Fail"))</f>
        <v/>
      </c>
      <c r="AD1061" s="1" t="str">
        <f aca="false">IF($Y1061="","",IF($AA1061&gt;$R1061,"Pass","Fail"))</f>
        <v/>
      </c>
      <c r="AE1061" s="1" t="str">
        <f aca="false">IF($Y1061="","",IF($AA1061&gt;=$R1061,"Pass","Fail"))</f>
        <v/>
      </c>
      <c r="AF1061" s="1" t="str">
        <f aca="false">IF($Y1061="","",IF($AA1061&lt;=$S1061,"Pass","Fail"))</f>
        <v/>
      </c>
      <c r="AG1061" s="1" t="str">
        <f aca="false">IF($Y1061="","",IF($AA1061&lt;$S1061,"Pass","Fail"))</f>
        <v/>
      </c>
      <c r="AH1061" s="23" t="str">
        <f aca="true">INDIRECT(CHOOSE(MATCH($T1061,{"±","&gt;","≥","≤","&lt;"},0), "AC", "AD", "AE", "AF", "AG") &amp; ROW())</f>
        <v/>
      </c>
      <c r="AI1061" s="56" t="str">
        <f aca="false">IF($X1061="Not Significant","No Further Action Required",
IF($AH1061="","",
IF(AND($AH1061="Pass",$L1061="0 - Passed "),"Analysis performed; no further action required.",
IF(AND($AH1061="Fail",$L1061="1 - Failed "),"Analysis performed; no further action required.",
IF(AND($AH1061="Pass",$L1061="2 - Limited In Use "),"Analysis performed; no further action required.",
IF(AND($AH1061="Fail",$L1061="3 - Adjusted "),"Analysis performed; no further action required.",
"Unit fails analysis; TSM determination required."))))))</f>
        <v/>
      </c>
      <c r="AJ1061" s="58"/>
    </row>
    <row r="1062" customFormat="false" ht="15" hidden="false" customHeight="false" outlineLevel="0" collapsed="false">
      <c r="A1062" s="56"/>
      <c r="E1062" s="57" t="str">
        <f aca="false">IF(AND($F1062="",$G1062=""),"",IF($G1062="",$F1062,HYPERLINK($G1062,$F1062)))</f>
        <v/>
      </c>
      <c r="H1062" s="1" t="str">
        <f aca="false">IF($I1062="","None Attached",IF(LEFT($I1062,5)="https",HYPERLINK($I1062,"Datasheet"),HYPERLINK(_xlfn.CONCAT("https://",$I1062),"Datasheet")))</f>
        <v>None Attached</v>
      </c>
      <c r="M1062" s="56"/>
      <c r="P1062" s="58"/>
      <c r="Q1062" s="1" t="n">
        <f aca="false">$M1062-$N1062</f>
        <v>0</v>
      </c>
      <c r="R1062" s="56"/>
      <c r="T1062" s="59" t="s">
        <v>15</v>
      </c>
      <c r="U1062" s="1" t="n">
        <f aca="false">$S1062-$R1062</f>
        <v>0</v>
      </c>
      <c r="V1062" s="1" t="n">
        <f aca="false">IF($T1062="±",$Q1062*2,$Q1062)</f>
        <v>0</v>
      </c>
      <c r="W1062" s="60" t="str">
        <f aca="false">IFERROR($U1062/ABS($V1062),"N/A")</f>
        <v>N/A</v>
      </c>
      <c r="X1062" s="61" t="str">
        <f aca="false">IF(OR($W1062="N/A",$R1062="",$S1062=""),"N/A",IF($W1062&gt;=4,"Not Significant",IF($W1062&gt;=2,"Semi-Significant","Significant")))</f>
        <v>N/A</v>
      </c>
      <c r="Z1062" s="1" t="str">
        <f aca="false">IF($D1062="Z540.1 w/data",0,"")</f>
        <v/>
      </c>
      <c r="AA1062" s="1" t="e">
        <f aca="false">$Y1062+$Q1062+$Z1062</f>
        <v>#VALUE!</v>
      </c>
      <c r="AB1062" s="1" t="n">
        <f aca="false">$N1062+$Q1062</f>
        <v>0</v>
      </c>
      <c r="AC1062" s="1" t="str">
        <f aca="false">IF($Y1062="","",IF(AND($AA1062&gt;=$R1062,$AA1062&lt;=$S1062),"Pass","Fail"))</f>
        <v/>
      </c>
      <c r="AD1062" s="1" t="str">
        <f aca="false">IF($Y1062="","",IF($AA1062&gt;$R1062,"Pass","Fail"))</f>
        <v/>
      </c>
      <c r="AE1062" s="1" t="str">
        <f aca="false">IF($Y1062="","",IF($AA1062&gt;=$R1062,"Pass","Fail"))</f>
        <v/>
      </c>
      <c r="AF1062" s="1" t="str">
        <f aca="false">IF($Y1062="","",IF($AA1062&lt;=$S1062,"Pass","Fail"))</f>
        <v/>
      </c>
      <c r="AG1062" s="1" t="str">
        <f aca="false">IF($Y1062="","",IF($AA1062&lt;$S1062,"Pass","Fail"))</f>
        <v/>
      </c>
      <c r="AH1062" s="23" t="str">
        <f aca="true">INDIRECT(CHOOSE(MATCH($T1062,{"±","&gt;","≥","≤","&lt;"},0), "AC", "AD", "AE", "AF", "AG") &amp; ROW())</f>
        <v/>
      </c>
      <c r="AI1062" s="56" t="str">
        <f aca="false">IF($X1062="Not Significant","No Further Action Required",
IF($AH1062="","",
IF(AND($AH1062="Pass",$L1062="0 - Passed "),"Analysis performed; no further action required.",
IF(AND($AH1062="Fail",$L1062="1 - Failed "),"Analysis performed; no further action required.",
IF(AND($AH1062="Pass",$L1062="2 - Limited In Use "),"Analysis performed; no further action required.",
IF(AND($AH1062="Fail",$L1062="3 - Adjusted "),"Analysis performed; no further action required.",
"Unit fails analysis; TSM determination required."))))))</f>
        <v/>
      </c>
      <c r="AJ1062" s="58"/>
    </row>
    <row r="1063" customFormat="false" ht="15" hidden="false" customHeight="false" outlineLevel="0" collapsed="false">
      <c r="A1063" s="56"/>
      <c r="E1063" s="57" t="str">
        <f aca="false">IF(AND($F1063="",$G1063=""),"",IF($G1063="",$F1063,HYPERLINK($G1063,$F1063)))</f>
        <v/>
      </c>
      <c r="H1063" s="1" t="str">
        <f aca="false">IF($I1063="","None Attached",IF(LEFT($I1063,5)="https",HYPERLINK($I1063,"Datasheet"),HYPERLINK(_xlfn.CONCAT("https://",$I1063),"Datasheet")))</f>
        <v>None Attached</v>
      </c>
      <c r="M1063" s="56"/>
      <c r="P1063" s="58"/>
      <c r="Q1063" s="1" t="n">
        <f aca="false">$M1063-$N1063</f>
        <v>0</v>
      </c>
      <c r="R1063" s="56"/>
      <c r="T1063" s="59" t="s">
        <v>15</v>
      </c>
      <c r="U1063" s="1" t="n">
        <f aca="false">$S1063-$R1063</f>
        <v>0</v>
      </c>
      <c r="V1063" s="1" t="n">
        <f aca="false">IF($T1063="±",$Q1063*2,$Q1063)</f>
        <v>0</v>
      </c>
      <c r="W1063" s="60" t="str">
        <f aca="false">IFERROR($U1063/ABS($V1063),"N/A")</f>
        <v>N/A</v>
      </c>
      <c r="X1063" s="61" t="str">
        <f aca="false">IF(OR($W1063="N/A",$R1063="",$S1063=""),"N/A",IF($W1063&gt;=4,"Not Significant",IF($W1063&gt;=2,"Semi-Significant","Significant")))</f>
        <v>N/A</v>
      </c>
      <c r="Z1063" s="1" t="str">
        <f aca="false">IF($D1063="Z540.1 w/data",0,"")</f>
        <v/>
      </c>
      <c r="AA1063" s="1" t="e">
        <f aca="false">$Y1063+$Q1063+$Z1063</f>
        <v>#VALUE!</v>
      </c>
      <c r="AB1063" s="1" t="n">
        <f aca="false">$N1063+$Q1063</f>
        <v>0</v>
      </c>
      <c r="AC1063" s="1" t="str">
        <f aca="false">IF($Y1063="","",IF(AND($AA1063&gt;=$R1063,$AA1063&lt;=$S1063),"Pass","Fail"))</f>
        <v/>
      </c>
      <c r="AD1063" s="1" t="str">
        <f aca="false">IF($Y1063="","",IF($AA1063&gt;$R1063,"Pass","Fail"))</f>
        <v/>
      </c>
      <c r="AE1063" s="1" t="str">
        <f aca="false">IF($Y1063="","",IF($AA1063&gt;=$R1063,"Pass","Fail"))</f>
        <v/>
      </c>
      <c r="AF1063" s="1" t="str">
        <f aca="false">IF($Y1063="","",IF($AA1063&lt;=$S1063,"Pass","Fail"))</f>
        <v/>
      </c>
      <c r="AG1063" s="1" t="str">
        <f aca="false">IF($Y1063="","",IF($AA1063&lt;$S1063,"Pass","Fail"))</f>
        <v/>
      </c>
      <c r="AH1063" s="23" t="str">
        <f aca="true">INDIRECT(CHOOSE(MATCH($T1063,{"±","&gt;","≥","≤","&lt;"},0), "AC", "AD", "AE", "AF", "AG") &amp; ROW())</f>
        <v/>
      </c>
      <c r="AI1063" s="56" t="str">
        <f aca="false">IF($X1063="Not Significant","No Further Action Required",
IF($AH1063="","",
IF(AND($AH1063="Pass",$L1063="0 - Passed "),"Analysis performed; no further action required.",
IF(AND($AH1063="Fail",$L1063="1 - Failed "),"Analysis performed; no further action required.",
IF(AND($AH1063="Pass",$L1063="2 - Limited In Use "),"Analysis performed; no further action required.",
IF(AND($AH1063="Fail",$L1063="3 - Adjusted "),"Analysis performed; no further action required.",
"Unit fails analysis; TSM determination required."))))))</f>
        <v/>
      </c>
      <c r="AJ1063" s="58"/>
    </row>
    <row r="1064" customFormat="false" ht="15" hidden="false" customHeight="false" outlineLevel="0" collapsed="false">
      <c r="A1064" s="56"/>
      <c r="E1064" s="57" t="str">
        <f aca="false">IF(AND($F1064="",$G1064=""),"",IF($G1064="",$F1064,HYPERLINK($G1064,$F1064)))</f>
        <v/>
      </c>
      <c r="H1064" s="1" t="str">
        <f aca="false">IF($I1064="","None Attached",IF(LEFT($I1064,5)="https",HYPERLINK($I1064,"Datasheet"),HYPERLINK(_xlfn.CONCAT("https://",$I1064),"Datasheet")))</f>
        <v>None Attached</v>
      </c>
      <c r="M1064" s="56"/>
      <c r="P1064" s="58"/>
      <c r="Q1064" s="1" t="n">
        <f aca="false">$M1064-$N1064</f>
        <v>0</v>
      </c>
      <c r="R1064" s="56"/>
      <c r="T1064" s="59" t="s">
        <v>15</v>
      </c>
      <c r="U1064" s="1" t="n">
        <f aca="false">$S1064-$R1064</f>
        <v>0</v>
      </c>
      <c r="V1064" s="1" t="n">
        <f aca="false">IF($T1064="±",$Q1064*2,$Q1064)</f>
        <v>0</v>
      </c>
      <c r="W1064" s="60" t="str">
        <f aca="false">IFERROR($U1064/ABS($V1064),"N/A")</f>
        <v>N/A</v>
      </c>
      <c r="X1064" s="61" t="str">
        <f aca="false">IF(OR($W1064="N/A",$R1064="",$S1064=""),"N/A",IF($W1064&gt;=4,"Not Significant",IF($W1064&gt;=2,"Semi-Significant","Significant")))</f>
        <v>N/A</v>
      </c>
      <c r="Z1064" s="1" t="str">
        <f aca="false">IF($D1064="Z540.1 w/data",0,"")</f>
        <v/>
      </c>
      <c r="AA1064" s="1" t="e">
        <f aca="false">$Y1064+$Q1064+$Z1064</f>
        <v>#VALUE!</v>
      </c>
      <c r="AB1064" s="1" t="n">
        <f aca="false">$N1064+$Q1064</f>
        <v>0</v>
      </c>
      <c r="AC1064" s="1" t="str">
        <f aca="false">IF($Y1064="","",IF(AND($AA1064&gt;=$R1064,$AA1064&lt;=$S1064),"Pass","Fail"))</f>
        <v/>
      </c>
      <c r="AD1064" s="1" t="str">
        <f aca="false">IF($Y1064="","",IF($AA1064&gt;$R1064,"Pass","Fail"))</f>
        <v/>
      </c>
      <c r="AE1064" s="1" t="str">
        <f aca="false">IF($Y1064="","",IF($AA1064&gt;=$R1064,"Pass","Fail"))</f>
        <v/>
      </c>
      <c r="AF1064" s="1" t="str">
        <f aca="false">IF($Y1064="","",IF($AA1064&lt;=$S1064,"Pass","Fail"))</f>
        <v/>
      </c>
      <c r="AG1064" s="1" t="str">
        <f aca="false">IF($Y1064="","",IF($AA1064&lt;$S1064,"Pass","Fail"))</f>
        <v/>
      </c>
      <c r="AH1064" s="23" t="str">
        <f aca="true">INDIRECT(CHOOSE(MATCH($T1064,{"±","&gt;","≥","≤","&lt;"},0), "AC", "AD", "AE", "AF", "AG") &amp; ROW())</f>
        <v/>
      </c>
      <c r="AI1064" s="56" t="str">
        <f aca="false">IF($X1064="Not Significant","No Further Action Required",
IF($AH1064="","",
IF(AND($AH1064="Pass",$L1064="0 - Passed "),"Analysis performed; no further action required.",
IF(AND($AH1064="Fail",$L1064="1 - Failed "),"Analysis performed; no further action required.",
IF(AND($AH1064="Pass",$L1064="2 - Limited In Use "),"Analysis performed; no further action required.",
IF(AND($AH1064="Fail",$L1064="3 - Adjusted "),"Analysis performed; no further action required.",
"Unit fails analysis; TSM determination required."))))))</f>
        <v/>
      </c>
      <c r="AJ1064" s="58"/>
    </row>
    <row r="1065" customFormat="false" ht="15" hidden="false" customHeight="false" outlineLevel="0" collapsed="false">
      <c r="A1065" s="56"/>
      <c r="E1065" s="57" t="str">
        <f aca="false">IF(AND($F1065="",$G1065=""),"",IF($G1065="",$F1065,HYPERLINK($G1065,$F1065)))</f>
        <v/>
      </c>
      <c r="H1065" s="1" t="str">
        <f aca="false">IF($I1065="","None Attached",IF(LEFT($I1065,5)="https",HYPERLINK($I1065,"Datasheet"),HYPERLINK(_xlfn.CONCAT("https://",$I1065),"Datasheet")))</f>
        <v>None Attached</v>
      </c>
      <c r="M1065" s="56"/>
      <c r="P1065" s="58"/>
      <c r="Q1065" s="1" t="n">
        <f aca="false">$M1065-$N1065</f>
        <v>0</v>
      </c>
      <c r="R1065" s="56"/>
      <c r="T1065" s="59" t="s">
        <v>15</v>
      </c>
      <c r="U1065" s="1" t="n">
        <f aca="false">$S1065-$R1065</f>
        <v>0</v>
      </c>
      <c r="V1065" s="1" t="n">
        <f aca="false">IF($T1065="±",$Q1065*2,$Q1065)</f>
        <v>0</v>
      </c>
      <c r="W1065" s="60" t="str">
        <f aca="false">IFERROR($U1065/ABS($V1065),"N/A")</f>
        <v>N/A</v>
      </c>
      <c r="X1065" s="61" t="str">
        <f aca="false">IF(OR($W1065="N/A",$R1065="",$S1065=""),"N/A",IF($W1065&gt;=4,"Not Significant",IF($W1065&gt;=2,"Semi-Significant","Significant")))</f>
        <v>N/A</v>
      </c>
      <c r="Z1065" s="1" t="str">
        <f aca="false">IF($D1065="Z540.1 w/data",0,"")</f>
        <v/>
      </c>
      <c r="AA1065" s="1" t="e">
        <f aca="false">$Y1065+$Q1065+$Z1065</f>
        <v>#VALUE!</v>
      </c>
      <c r="AB1065" s="1" t="n">
        <f aca="false">$N1065+$Q1065</f>
        <v>0</v>
      </c>
      <c r="AC1065" s="1" t="str">
        <f aca="false">IF($Y1065="","",IF(AND($AA1065&gt;=$R1065,$AA1065&lt;=$S1065),"Pass","Fail"))</f>
        <v/>
      </c>
      <c r="AD1065" s="1" t="str">
        <f aca="false">IF($Y1065="","",IF($AA1065&gt;$R1065,"Pass","Fail"))</f>
        <v/>
      </c>
      <c r="AE1065" s="1" t="str">
        <f aca="false">IF($Y1065="","",IF($AA1065&gt;=$R1065,"Pass","Fail"))</f>
        <v/>
      </c>
      <c r="AF1065" s="1" t="str">
        <f aca="false">IF($Y1065="","",IF($AA1065&lt;=$S1065,"Pass","Fail"))</f>
        <v/>
      </c>
      <c r="AG1065" s="1" t="str">
        <f aca="false">IF($Y1065="","",IF($AA1065&lt;$S1065,"Pass","Fail"))</f>
        <v/>
      </c>
      <c r="AH1065" s="23" t="str">
        <f aca="true">INDIRECT(CHOOSE(MATCH($T1065,{"±","&gt;","≥","≤","&lt;"},0), "AC", "AD", "AE", "AF", "AG") &amp; ROW())</f>
        <v/>
      </c>
      <c r="AI1065" s="56" t="str">
        <f aca="false">IF($X1065="Not Significant","No Further Action Required",
IF($AH1065="","",
IF(AND($AH1065="Pass",$L1065="0 - Passed "),"Analysis performed; no further action required.",
IF(AND($AH1065="Fail",$L1065="1 - Failed "),"Analysis performed; no further action required.",
IF(AND($AH1065="Pass",$L1065="2 - Limited In Use "),"Analysis performed; no further action required.",
IF(AND($AH1065="Fail",$L1065="3 - Adjusted "),"Analysis performed; no further action required.",
"Unit fails analysis; TSM determination required."))))))</f>
        <v/>
      </c>
      <c r="AJ1065" s="58"/>
    </row>
    <row r="1066" customFormat="false" ht="15" hidden="false" customHeight="false" outlineLevel="0" collapsed="false">
      <c r="A1066" s="56"/>
      <c r="E1066" s="57" t="str">
        <f aca="false">IF(AND($F1066="",$G1066=""),"",IF($G1066="",$F1066,HYPERLINK($G1066,$F1066)))</f>
        <v/>
      </c>
      <c r="H1066" s="1" t="str">
        <f aca="false">IF($I1066="","None Attached",IF(LEFT($I1066,5)="https",HYPERLINK($I1066,"Datasheet"),HYPERLINK(_xlfn.CONCAT("https://",$I1066),"Datasheet")))</f>
        <v>None Attached</v>
      </c>
      <c r="M1066" s="56"/>
      <c r="P1066" s="58"/>
      <c r="Q1066" s="1" t="n">
        <f aca="false">$M1066-$N1066</f>
        <v>0</v>
      </c>
      <c r="R1066" s="56"/>
      <c r="T1066" s="59" t="s">
        <v>15</v>
      </c>
      <c r="U1066" s="1" t="n">
        <f aca="false">$S1066-$R1066</f>
        <v>0</v>
      </c>
      <c r="V1066" s="1" t="n">
        <f aca="false">IF($T1066="±",$Q1066*2,$Q1066)</f>
        <v>0</v>
      </c>
      <c r="W1066" s="60" t="str">
        <f aca="false">IFERROR($U1066/ABS($V1066),"N/A")</f>
        <v>N/A</v>
      </c>
      <c r="X1066" s="61" t="str">
        <f aca="false">IF(OR($W1066="N/A",$R1066="",$S1066=""),"N/A",IF($W1066&gt;=4,"Not Significant",IF($W1066&gt;=2,"Semi-Significant","Significant")))</f>
        <v>N/A</v>
      </c>
      <c r="Z1066" s="1" t="str">
        <f aca="false">IF($D1066="Z540.1 w/data",0,"")</f>
        <v/>
      </c>
      <c r="AA1066" s="1" t="e">
        <f aca="false">$Y1066+$Q1066+$Z1066</f>
        <v>#VALUE!</v>
      </c>
      <c r="AB1066" s="1" t="n">
        <f aca="false">$N1066+$Q1066</f>
        <v>0</v>
      </c>
      <c r="AC1066" s="1" t="str">
        <f aca="false">IF($Y1066="","",IF(AND($AA1066&gt;=$R1066,$AA1066&lt;=$S1066),"Pass","Fail"))</f>
        <v/>
      </c>
      <c r="AD1066" s="1" t="str">
        <f aca="false">IF($Y1066="","",IF($AA1066&gt;$R1066,"Pass","Fail"))</f>
        <v/>
      </c>
      <c r="AE1066" s="1" t="str">
        <f aca="false">IF($Y1066="","",IF($AA1066&gt;=$R1066,"Pass","Fail"))</f>
        <v/>
      </c>
      <c r="AF1066" s="1" t="str">
        <f aca="false">IF($Y1066="","",IF($AA1066&lt;=$S1066,"Pass","Fail"))</f>
        <v/>
      </c>
      <c r="AG1066" s="1" t="str">
        <f aca="false">IF($Y1066="","",IF($AA1066&lt;$S1066,"Pass","Fail"))</f>
        <v/>
      </c>
      <c r="AH1066" s="23" t="str">
        <f aca="true">INDIRECT(CHOOSE(MATCH($T1066,{"±","&gt;","≥","≤","&lt;"},0), "AC", "AD", "AE", "AF", "AG") &amp; ROW())</f>
        <v/>
      </c>
      <c r="AI1066" s="56" t="str">
        <f aca="false">IF($X1066="Not Significant","No Further Action Required",
IF($AH1066="","",
IF(AND($AH1066="Pass",$L1066="0 - Passed "),"Analysis performed; no further action required.",
IF(AND($AH1066="Fail",$L1066="1 - Failed "),"Analysis performed; no further action required.",
IF(AND($AH1066="Pass",$L1066="2 - Limited In Use "),"Analysis performed; no further action required.",
IF(AND($AH1066="Fail",$L1066="3 - Adjusted "),"Analysis performed; no further action required.",
"Unit fails analysis; TSM determination required."))))))</f>
        <v/>
      </c>
      <c r="AJ1066" s="58"/>
    </row>
    <row r="1067" customFormat="false" ht="15" hidden="false" customHeight="false" outlineLevel="0" collapsed="false">
      <c r="A1067" s="56"/>
      <c r="E1067" s="57" t="str">
        <f aca="false">IF(AND($F1067="",$G1067=""),"",IF($G1067="",$F1067,HYPERLINK($G1067,$F1067)))</f>
        <v/>
      </c>
      <c r="H1067" s="1" t="str">
        <f aca="false">IF($I1067="","None Attached",IF(LEFT($I1067,5)="https",HYPERLINK($I1067,"Datasheet"),HYPERLINK(_xlfn.CONCAT("https://",$I1067),"Datasheet")))</f>
        <v>None Attached</v>
      </c>
      <c r="M1067" s="56"/>
      <c r="P1067" s="58"/>
      <c r="Q1067" s="1" t="n">
        <f aca="false">$M1067-$N1067</f>
        <v>0</v>
      </c>
      <c r="R1067" s="56"/>
      <c r="T1067" s="59" t="s">
        <v>15</v>
      </c>
      <c r="U1067" s="1" t="n">
        <f aca="false">$S1067-$R1067</f>
        <v>0</v>
      </c>
      <c r="V1067" s="1" t="n">
        <f aca="false">IF($T1067="±",$Q1067*2,$Q1067)</f>
        <v>0</v>
      </c>
      <c r="W1067" s="60" t="str">
        <f aca="false">IFERROR($U1067/ABS($V1067),"N/A")</f>
        <v>N/A</v>
      </c>
      <c r="X1067" s="61" t="str">
        <f aca="false">IF(OR($W1067="N/A",$R1067="",$S1067=""),"N/A",IF($W1067&gt;=4,"Not Significant",IF($W1067&gt;=2,"Semi-Significant","Significant")))</f>
        <v>N/A</v>
      </c>
      <c r="Z1067" s="1" t="str">
        <f aca="false">IF($D1067="Z540.1 w/data",0,"")</f>
        <v/>
      </c>
      <c r="AA1067" s="1" t="e">
        <f aca="false">$Y1067+$Q1067+$Z1067</f>
        <v>#VALUE!</v>
      </c>
      <c r="AB1067" s="1" t="n">
        <f aca="false">$N1067+$Q1067</f>
        <v>0</v>
      </c>
      <c r="AC1067" s="1" t="str">
        <f aca="false">IF($Y1067="","",IF(AND($AA1067&gt;=$R1067,$AA1067&lt;=$S1067),"Pass","Fail"))</f>
        <v/>
      </c>
      <c r="AD1067" s="1" t="str">
        <f aca="false">IF($Y1067="","",IF($AA1067&gt;$R1067,"Pass","Fail"))</f>
        <v/>
      </c>
      <c r="AE1067" s="1" t="str">
        <f aca="false">IF($Y1067="","",IF($AA1067&gt;=$R1067,"Pass","Fail"))</f>
        <v/>
      </c>
      <c r="AF1067" s="1" t="str">
        <f aca="false">IF($Y1067="","",IF($AA1067&lt;=$S1067,"Pass","Fail"))</f>
        <v/>
      </c>
      <c r="AG1067" s="1" t="str">
        <f aca="false">IF($Y1067="","",IF($AA1067&lt;$S1067,"Pass","Fail"))</f>
        <v/>
      </c>
      <c r="AH1067" s="23" t="str">
        <f aca="true">INDIRECT(CHOOSE(MATCH($T1067,{"±","&gt;","≥","≤","&lt;"},0), "AC", "AD", "AE", "AF", "AG") &amp; ROW())</f>
        <v/>
      </c>
      <c r="AI1067" s="56" t="str">
        <f aca="false">IF($X1067="Not Significant","No Further Action Required",
IF($AH1067="","",
IF(AND($AH1067="Pass",$L1067="0 - Passed "),"Analysis performed; no further action required.",
IF(AND($AH1067="Fail",$L1067="1 - Failed "),"Analysis performed; no further action required.",
IF(AND($AH1067="Pass",$L1067="2 - Limited In Use "),"Analysis performed; no further action required.",
IF(AND($AH1067="Fail",$L1067="3 - Adjusted "),"Analysis performed; no further action required.",
"Unit fails analysis; TSM determination required."))))))</f>
        <v/>
      </c>
      <c r="AJ1067" s="58"/>
    </row>
    <row r="1068" customFormat="false" ht="15" hidden="false" customHeight="false" outlineLevel="0" collapsed="false">
      <c r="A1068" s="56"/>
      <c r="E1068" s="57" t="str">
        <f aca="false">IF(AND($F1068="",$G1068=""),"",IF($G1068="",$F1068,HYPERLINK($G1068,$F1068)))</f>
        <v/>
      </c>
      <c r="H1068" s="1" t="str">
        <f aca="false">IF($I1068="","None Attached",IF(LEFT($I1068,5)="https",HYPERLINK($I1068,"Datasheet"),HYPERLINK(_xlfn.CONCAT("https://",$I1068),"Datasheet")))</f>
        <v>None Attached</v>
      </c>
      <c r="M1068" s="56"/>
      <c r="P1068" s="58"/>
      <c r="Q1068" s="1" t="n">
        <f aca="false">$M1068-$N1068</f>
        <v>0</v>
      </c>
      <c r="R1068" s="56"/>
      <c r="T1068" s="59" t="s">
        <v>15</v>
      </c>
      <c r="U1068" s="1" t="n">
        <f aca="false">$S1068-$R1068</f>
        <v>0</v>
      </c>
      <c r="V1068" s="1" t="n">
        <f aca="false">IF($T1068="±",$Q1068*2,$Q1068)</f>
        <v>0</v>
      </c>
      <c r="W1068" s="60" t="str">
        <f aca="false">IFERROR($U1068/ABS($V1068),"N/A")</f>
        <v>N/A</v>
      </c>
      <c r="X1068" s="61" t="str">
        <f aca="false">IF(OR($W1068="N/A",$R1068="",$S1068=""),"N/A",IF($W1068&gt;=4,"Not Significant",IF($W1068&gt;=2,"Semi-Significant","Significant")))</f>
        <v>N/A</v>
      </c>
      <c r="Z1068" s="1" t="str">
        <f aca="false">IF($D1068="Z540.1 w/data",0,"")</f>
        <v/>
      </c>
      <c r="AA1068" s="1" t="e">
        <f aca="false">$Y1068+$Q1068+$Z1068</f>
        <v>#VALUE!</v>
      </c>
      <c r="AB1068" s="1" t="n">
        <f aca="false">$N1068+$Q1068</f>
        <v>0</v>
      </c>
      <c r="AC1068" s="1" t="str">
        <f aca="false">IF($Y1068="","",IF(AND($AA1068&gt;=$R1068,$AA1068&lt;=$S1068),"Pass","Fail"))</f>
        <v/>
      </c>
      <c r="AD1068" s="1" t="str">
        <f aca="false">IF($Y1068="","",IF($AA1068&gt;$R1068,"Pass","Fail"))</f>
        <v/>
      </c>
      <c r="AE1068" s="1" t="str">
        <f aca="false">IF($Y1068="","",IF($AA1068&gt;=$R1068,"Pass","Fail"))</f>
        <v/>
      </c>
      <c r="AF1068" s="1" t="str">
        <f aca="false">IF($Y1068="","",IF($AA1068&lt;=$S1068,"Pass","Fail"))</f>
        <v/>
      </c>
      <c r="AG1068" s="1" t="str">
        <f aca="false">IF($Y1068="","",IF($AA1068&lt;$S1068,"Pass","Fail"))</f>
        <v/>
      </c>
      <c r="AH1068" s="23" t="str">
        <f aca="true">INDIRECT(CHOOSE(MATCH($T1068,{"±","&gt;","≥","≤","&lt;"},0), "AC", "AD", "AE", "AF", "AG") &amp; ROW())</f>
        <v/>
      </c>
      <c r="AI1068" s="56" t="str">
        <f aca="false">IF($X1068="Not Significant","No Further Action Required",
IF($AH1068="","",
IF(AND($AH1068="Pass",$L1068="0 - Passed "),"Analysis performed; no further action required.",
IF(AND($AH1068="Fail",$L1068="1 - Failed "),"Analysis performed; no further action required.",
IF(AND($AH1068="Pass",$L1068="2 - Limited In Use "),"Analysis performed; no further action required.",
IF(AND($AH1068="Fail",$L1068="3 - Adjusted "),"Analysis performed; no further action required.",
"Unit fails analysis; TSM determination required."))))))</f>
        <v/>
      </c>
      <c r="AJ1068" s="58"/>
    </row>
    <row r="1069" customFormat="false" ht="15" hidden="false" customHeight="false" outlineLevel="0" collapsed="false">
      <c r="A1069" s="56"/>
      <c r="E1069" s="57" t="str">
        <f aca="false">IF(AND($F1069="",$G1069=""),"",IF($G1069="",$F1069,HYPERLINK($G1069,$F1069)))</f>
        <v/>
      </c>
      <c r="H1069" s="1" t="str">
        <f aca="false">IF($I1069="","None Attached",IF(LEFT($I1069,5)="https",HYPERLINK($I1069,"Datasheet"),HYPERLINK(_xlfn.CONCAT("https://",$I1069),"Datasheet")))</f>
        <v>None Attached</v>
      </c>
      <c r="M1069" s="56"/>
      <c r="P1069" s="58"/>
      <c r="Q1069" s="1" t="n">
        <f aca="false">$M1069-$N1069</f>
        <v>0</v>
      </c>
      <c r="R1069" s="56"/>
      <c r="T1069" s="59" t="s">
        <v>15</v>
      </c>
      <c r="U1069" s="1" t="n">
        <f aca="false">$S1069-$R1069</f>
        <v>0</v>
      </c>
      <c r="V1069" s="1" t="n">
        <f aca="false">IF($T1069="±",$Q1069*2,$Q1069)</f>
        <v>0</v>
      </c>
      <c r="W1069" s="60" t="str">
        <f aca="false">IFERROR($U1069/ABS($V1069),"N/A")</f>
        <v>N/A</v>
      </c>
      <c r="X1069" s="61" t="str">
        <f aca="false">IF(OR($W1069="N/A",$R1069="",$S1069=""),"N/A",IF($W1069&gt;=4,"Not Significant",IF($W1069&gt;=2,"Semi-Significant","Significant")))</f>
        <v>N/A</v>
      </c>
      <c r="Z1069" s="1" t="str">
        <f aca="false">IF($D1069="Z540.1 w/data",0,"")</f>
        <v/>
      </c>
      <c r="AA1069" s="1" t="e">
        <f aca="false">$Y1069+$Q1069+$Z1069</f>
        <v>#VALUE!</v>
      </c>
      <c r="AB1069" s="1" t="n">
        <f aca="false">$N1069+$Q1069</f>
        <v>0</v>
      </c>
      <c r="AC1069" s="1" t="str">
        <f aca="false">IF($Y1069="","",IF(AND($AA1069&gt;=$R1069,$AA1069&lt;=$S1069),"Pass","Fail"))</f>
        <v/>
      </c>
      <c r="AD1069" s="1" t="str">
        <f aca="false">IF($Y1069="","",IF($AA1069&gt;$R1069,"Pass","Fail"))</f>
        <v/>
      </c>
      <c r="AE1069" s="1" t="str">
        <f aca="false">IF($Y1069="","",IF($AA1069&gt;=$R1069,"Pass","Fail"))</f>
        <v/>
      </c>
      <c r="AF1069" s="1" t="str">
        <f aca="false">IF($Y1069="","",IF($AA1069&lt;=$S1069,"Pass","Fail"))</f>
        <v/>
      </c>
      <c r="AG1069" s="1" t="str">
        <f aca="false">IF($Y1069="","",IF($AA1069&lt;$S1069,"Pass","Fail"))</f>
        <v/>
      </c>
      <c r="AH1069" s="23" t="str">
        <f aca="true">INDIRECT(CHOOSE(MATCH($T1069,{"±","&gt;","≥","≤","&lt;"},0), "AC", "AD", "AE", "AF", "AG") &amp; ROW())</f>
        <v/>
      </c>
      <c r="AI1069" s="56" t="str">
        <f aca="false">IF($X1069="Not Significant","No Further Action Required",
IF($AH1069="","",
IF(AND($AH1069="Pass",$L1069="0 - Passed "),"Analysis performed; no further action required.",
IF(AND($AH1069="Fail",$L1069="1 - Failed "),"Analysis performed; no further action required.",
IF(AND($AH1069="Pass",$L1069="2 - Limited In Use "),"Analysis performed; no further action required.",
IF(AND($AH1069="Fail",$L1069="3 - Adjusted "),"Analysis performed; no further action required.",
"Unit fails analysis; TSM determination required."))))))</f>
        <v/>
      </c>
      <c r="AJ1069" s="58"/>
    </row>
    <row r="1070" customFormat="false" ht="15" hidden="false" customHeight="false" outlineLevel="0" collapsed="false">
      <c r="A1070" s="56"/>
      <c r="E1070" s="57" t="str">
        <f aca="false">IF(AND($F1070="",$G1070=""),"",IF($G1070="",$F1070,HYPERLINK($G1070,$F1070)))</f>
        <v/>
      </c>
      <c r="H1070" s="1" t="str">
        <f aca="false">IF($I1070="","None Attached",IF(LEFT($I1070,5)="https",HYPERLINK($I1070,"Datasheet"),HYPERLINK(_xlfn.CONCAT("https://",$I1070),"Datasheet")))</f>
        <v>None Attached</v>
      </c>
      <c r="M1070" s="56"/>
      <c r="P1070" s="58"/>
      <c r="Q1070" s="1" t="n">
        <f aca="false">$M1070-$N1070</f>
        <v>0</v>
      </c>
      <c r="R1070" s="56"/>
      <c r="T1070" s="59" t="s">
        <v>15</v>
      </c>
      <c r="U1070" s="1" t="n">
        <f aca="false">$S1070-$R1070</f>
        <v>0</v>
      </c>
      <c r="V1070" s="1" t="n">
        <f aca="false">IF($T1070="±",$Q1070*2,$Q1070)</f>
        <v>0</v>
      </c>
      <c r="W1070" s="60" t="str">
        <f aca="false">IFERROR($U1070/ABS($V1070),"N/A")</f>
        <v>N/A</v>
      </c>
      <c r="X1070" s="61" t="str">
        <f aca="false">IF(OR($W1070="N/A",$R1070="",$S1070=""),"N/A",IF($W1070&gt;=4,"Not Significant",IF($W1070&gt;=2,"Semi-Significant","Significant")))</f>
        <v>N/A</v>
      </c>
      <c r="Z1070" s="1" t="str">
        <f aca="false">IF($D1070="Z540.1 w/data",0,"")</f>
        <v/>
      </c>
      <c r="AA1070" s="1" t="e">
        <f aca="false">$Y1070+$Q1070+$Z1070</f>
        <v>#VALUE!</v>
      </c>
      <c r="AB1070" s="1" t="n">
        <f aca="false">$N1070+$Q1070</f>
        <v>0</v>
      </c>
      <c r="AC1070" s="1" t="str">
        <f aca="false">IF($Y1070="","",IF(AND($AA1070&gt;=$R1070,$AA1070&lt;=$S1070),"Pass","Fail"))</f>
        <v/>
      </c>
      <c r="AD1070" s="1" t="str">
        <f aca="false">IF($Y1070="","",IF($AA1070&gt;$R1070,"Pass","Fail"))</f>
        <v/>
      </c>
      <c r="AE1070" s="1" t="str">
        <f aca="false">IF($Y1070="","",IF($AA1070&gt;=$R1070,"Pass","Fail"))</f>
        <v/>
      </c>
      <c r="AF1070" s="1" t="str">
        <f aca="false">IF($Y1070="","",IF($AA1070&lt;=$S1070,"Pass","Fail"))</f>
        <v/>
      </c>
      <c r="AG1070" s="1" t="str">
        <f aca="false">IF($Y1070="","",IF($AA1070&lt;$S1070,"Pass","Fail"))</f>
        <v/>
      </c>
      <c r="AH1070" s="23" t="str">
        <f aca="true">INDIRECT(CHOOSE(MATCH($T1070,{"±","&gt;","≥","≤","&lt;"},0), "AC", "AD", "AE", "AF", "AG") &amp; ROW())</f>
        <v/>
      </c>
      <c r="AI1070" s="56" t="str">
        <f aca="false">IF($X1070="Not Significant","No Further Action Required",
IF($AH1070="","",
IF(AND($AH1070="Pass",$L1070="0 - Passed "),"Analysis performed; no further action required.",
IF(AND($AH1070="Fail",$L1070="1 - Failed "),"Analysis performed; no further action required.",
IF(AND($AH1070="Pass",$L1070="2 - Limited In Use "),"Analysis performed; no further action required.",
IF(AND($AH1070="Fail",$L1070="3 - Adjusted "),"Analysis performed; no further action required.",
"Unit fails analysis; TSM determination required."))))))</f>
        <v/>
      </c>
      <c r="AJ1070" s="58"/>
    </row>
    <row r="1071" customFormat="false" ht="15" hidden="false" customHeight="false" outlineLevel="0" collapsed="false">
      <c r="A1071" s="56"/>
      <c r="E1071" s="57" t="str">
        <f aca="false">IF(AND($F1071="",$G1071=""),"",IF($G1071="",$F1071,HYPERLINK($G1071,$F1071)))</f>
        <v/>
      </c>
      <c r="H1071" s="1" t="str">
        <f aca="false">IF($I1071="","None Attached",IF(LEFT($I1071,5)="https",HYPERLINK($I1071,"Datasheet"),HYPERLINK(_xlfn.CONCAT("https://",$I1071),"Datasheet")))</f>
        <v>None Attached</v>
      </c>
      <c r="M1071" s="56"/>
      <c r="P1071" s="58"/>
      <c r="Q1071" s="1" t="n">
        <f aca="false">$M1071-$N1071</f>
        <v>0</v>
      </c>
      <c r="R1071" s="56"/>
      <c r="T1071" s="59" t="s">
        <v>15</v>
      </c>
      <c r="U1071" s="1" t="n">
        <f aca="false">$S1071-$R1071</f>
        <v>0</v>
      </c>
      <c r="V1071" s="1" t="n">
        <f aca="false">IF($T1071="±",$Q1071*2,$Q1071)</f>
        <v>0</v>
      </c>
      <c r="W1071" s="60" t="str">
        <f aca="false">IFERROR($U1071/ABS($V1071),"N/A")</f>
        <v>N/A</v>
      </c>
      <c r="X1071" s="61" t="str">
        <f aca="false">IF(OR($W1071="N/A",$R1071="",$S1071=""),"N/A",IF($W1071&gt;=4,"Not Significant",IF($W1071&gt;=2,"Semi-Significant","Significant")))</f>
        <v>N/A</v>
      </c>
      <c r="Z1071" s="1" t="str">
        <f aca="false">IF($D1071="Z540.1 w/data",0,"")</f>
        <v/>
      </c>
      <c r="AA1071" s="1" t="e">
        <f aca="false">$Y1071+$Q1071+$Z1071</f>
        <v>#VALUE!</v>
      </c>
      <c r="AB1071" s="1" t="n">
        <f aca="false">$N1071+$Q1071</f>
        <v>0</v>
      </c>
      <c r="AC1071" s="1" t="str">
        <f aca="false">IF($Y1071="","",IF(AND($AA1071&gt;=$R1071,$AA1071&lt;=$S1071),"Pass","Fail"))</f>
        <v/>
      </c>
      <c r="AD1071" s="1" t="str">
        <f aca="false">IF($Y1071="","",IF($AA1071&gt;$R1071,"Pass","Fail"))</f>
        <v/>
      </c>
      <c r="AE1071" s="1" t="str">
        <f aca="false">IF($Y1071="","",IF($AA1071&gt;=$R1071,"Pass","Fail"))</f>
        <v/>
      </c>
      <c r="AF1071" s="1" t="str">
        <f aca="false">IF($Y1071="","",IF($AA1071&lt;=$S1071,"Pass","Fail"))</f>
        <v/>
      </c>
      <c r="AG1071" s="1" t="str">
        <f aca="false">IF($Y1071="","",IF($AA1071&lt;$S1071,"Pass","Fail"))</f>
        <v/>
      </c>
      <c r="AH1071" s="23" t="str">
        <f aca="true">INDIRECT(CHOOSE(MATCH($T1071,{"±","&gt;","≥","≤","&lt;"},0), "AC", "AD", "AE", "AF", "AG") &amp; ROW())</f>
        <v/>
      </c>
      <c r="AI1071" s="56" t="str">
        <f aca="false">IF($X1071="Not Significant","No Further Action Required",
IF($AH1071="","",
IF(AND($AH1071="Pass",$L1071="0 - Passed "),"Analysis performed; no further action required.",
IF(AND($AH1071="Fail",$L1071="1 - Failed "),"Analysis performed; no further action required.",
IF(AND($AH1071="Pass",$L1071="2 - Limited In Use "),"Analysis performed; no further action required.",
IF(AND($AH1071="Fail",$L1071="3 - Adjusted "),"Analysis performed; no further action required.",
"Unit fails analysis; TSM determination required."))))))</f>
        <v/>
      </c>
      <c r="AJ1071" s="58"/>
    </row>
    <row r="1072" customFormat="false" ht="15" hidden="false" customHeight="false" outlineLevel="0" collapsed="false">
      <c r="A1072" s="56"/>
      <c r="E1072" s="57" t="str">
        <f aca="false">IF(AND($F1072="",$G1072=""),"",IF($G1072="",$F1072,HYPERLINK($G1072,$F1072)))</f>
        <v/>
      </c>
      <c r="H1072" s="1" t="str">
        <f aca="false">IF($I1072="","None Attached",IF(LEFT($I1072,5)="https",HYPERLINK($I1072,"Datasheet"),HYPERLINK(_xlfn.CONCAT("https://",$I1072),"Datasheet")))</f>
        <v>None Attached</v>
      </c>
      <c r="M1072" s="56"/>
      <c r="P1072" s="58"/>
      <c r="Q1072" s="1" t="n">
        <f aca="false">$M1072-$N1072</f>
        <v>0</v>
      </c>
      <c r="R1072" s="56"/>
      <c r="T1072" s="59" t="s">
        <v>15</v>
      </c>
      <c r="U1072" s="1" t="n">
        <f aca="false">$S1072-$R1072</f>
        <v>0</v>
      </c>
      <c r="V1072" s="1" t="n">
        <f aca="false">IF($T1072="±",$Q1072*2,$Q1072)</f>
        <v>0</v>
      </c>
      <c r="W1072" s="60" t="str">
        <f aca="false">IFERROR($U1072/ABS($V1072),"N/A")</f>
        <v>N/A</v>
      </c>
      <c r="X1072" s="61" t="str">
        <f aca="false">IF(OR($W1072="N/A",$R1072="",$S1072=""),"N/A",IF($W1072&gt;=4,"Not Significant",IF($W1072&gt;=2,"Semi-Significant","Significant")))</f>
        <v>N/A</v>
      </c>
      <c r="Z1072" s="1" t="str">
        <f aca="false">IF($D1072="Z540.1 w/data",0,"")</f>
        <v/>
      </c>
      <c r="AA1072" s="1" t="e">
        <f aca="false">$Y1072+$Q1072+$Z1072</f>
        <v>#VALUE!</v>
      </c>
      <c r="AB1072" s="1" t="n">
        <f aca="false">$N1072+$Q1072</f>
        <v>0</v>
      </c>
      <c r="AC1072" s="1" t="str">
        <f aca="false">IF($Y1072="","",IF(AND($AA1072&gt;=$R1072,$AA1072&lt;=$S1072),"Pass","Fail"))</f>
        <v/>
      </c>
      <c r="AD1072" s="1" t="str">
        <f aca="false">IF($Y1072="","",IF($AA1072&gt;$R1072,"Pass","Fail"))</f>
        <v/>
      </c>
      <c r="AE1072" s="1" t="str">
        <f aca="false">IF($Y1072="","",IF($AA1072&gt;=$R1072,"Pass","Fail"))</f>
        <v/>
      </c>
      <c r="AF1072" s="1" t="str">
        <f aca="false">IF($Y1072="","",IF($AA1072&lt;=$S1072,"Pass","Fail"))</f>
        <v/>
      </c>
      <c r="AG1072" s="1" t="str">
        <f aca="false">IF($Y1072="","",IF($AA1072&lt;$S1072,"Pass","Fail"))</f>
        <v/>
      </c>
      <c r="AH1072" s="23" t="str">
        <f aca="true">INDIRECT(CHOOSE(MATCH($T1072,{"±","&gt;","≥","≤","&lt;"},0), "AC", "AD", "AE", "AF", "AG") &amp; ROW())</f>
        <v/>
      </c>
      <c r="AI1072" s="56" t="str">
        <f aca="false">IF($X1072="Not Significant","No Further Action Required",
IF($AH1072="","",
IF(AND($AH1072="Pass",$L1072="0 - Passed "),"Analysis performed; no further action required.",
IF(AND($AH1072="Fail",$L1072="1 - Failed "),"Analysis performed; no further action required.",
IF(AND($AH1072="Pass",$L1072="2 - Limited In Use "),"Analysis performed; no further action required.",
IF(AND($AH1072="Fail",$L1072="3 - Adjusted "),"Analysis performed; no further action required.",
"Unit fails analysis; TSM determination required."))))))</f>
        <v/>
      </c>
      <c r="AJ1072" s="58"/>
    </row>
    <row r="1073" customFormat="false" ht="15" hidden="false" customHeight="false" outlineLevel="0" collapsed="false">
      <c r="A1073" s="56"/>
      <c r="E1073" s="57" t="str">
        <f aca="false">IF(AND($F1073="",$G1073=""),"",IF($G1073="",$F1073,HYPERLINK($G1073,$F1073)))</f>
        <v/>
      </c>
      <c r="H1073" s="1" t="str">
        <f aca="false">IF($I1073="","None Attached",IF(LEFT($I1073,5)="https",HYPERLINK($I1073,"Datasheet"),HYPERLINK(_xlfn.CONCAT("https://",$I1073),"Datasheet")))</f>
        <v>None Attached</v>
      </c>
      <c r="M1073" s="56"/>
      <c r="P1073" s="58"/>
      <c r="Q1073" s="1" t="n">
        <f aca="false">$M1073-$N1073</f>
        <v>0</v>
      </c>
      <c r="R1073" s="56"/>
      <c r="T1073" s="59" t="s">
        <v>15</v>
      </c>
      <c r="U1073" s="1" t="n">
        <f aca="false">$S1073-$R1073</f>
        <v>0</v>
      </c>
      <c r="V1073" s="1" t="n">
        <f aca="false">IF($T1073="±",$Q1073*2,$Q1073)</f>
        <v>0</v>
      </c>
      <c r="W1073" s="60" t="str">
        <f aca="false">IFERROR($U1073/ABS($V1073),"N/A")</f>
        <v>N/A</v>
      </c>
      <c r="X1073" s="61" t="str">
        <f aca="false">IF(OR($W1073="N/A",$R1073="",$S1073=""),"N/A",IF($W1073&gt;=4,"Not Significant",IF($W1073&gt;=2,"Semi-Significant","Significant")))</f>
        <v>N/A</v>
      </c>
      <c r="Z1073" s="1" t="str">
        <f aca="false">IF($D1073="Z540.1 w/data",0,"")</f>
        <v/>
      </c>
      <c r="AA1073" s="1" t="e">
        <f aca="false">$Y1073+$Q1073+$Z1073</f>
        <v>#VALUE!</v>
      </c>
      <c r="AB1073" s="1" t="n">
        <f aca="false">$N1073+$Q1073</f>
        <v>0</v>
      </c>
      <c r="AC1073" s="1" t="str">
        <f aca="false">IF($Y1073="","",IF(AND($AA1073&gt;=$R1073,$AA1073&lt;=$S1073),"Pass","Fail"))</f>
        <v/>
      </c>
      <c r="AD1073" s="1" t="str">
        <f aca="false">IF($Y1073="","",IF($AA1073&gt;$R1073,"Pass","Fail"))</f>
        <v/>
      </c>
      <c r="AE1073" s="1" t="str">
        <f aca="false">IF($Y1073="","",IF($AA1073&gt;=$R1073,"Pass","Fail"))</f>
        <v/>
      </c>
      <c r="AF1073" s="1" t="str">
        <f aca="false">IF($Y1073="","",IF($AA1073&lt;=$S1073,"Pass","Fail"))</f>
        <v/>
      </c>
      <c r="AG1073" s="1" t="str">
        <f aca="false">IF($Y1073="","",IF($AA1073&lt;$S1073,"Pass","Fail"))</f>
        <v/>
      </c>
      <c r="AH1073" s="23" t="str">
        <f aca="true">INDIRECT(CHOOSE(MATCH($T1073,{"±","&gt;","≥","≤","&lt;"},0), "AC", "AD", "AE", "AF", "AG") &amp; ROW())</f>
        <v/>
      </c>
      <c r="AI1073" s="56" t="str">
        <f aca="false">IF($X1073="Not Significant","No Further Action Required",
IF($AH1073="","",
IF(AND($AH1073="Pass",$L1073="0 - Passed "),"Analysis performed; no further action required.",
IF(AND($AH1073="Fail",$L1073="1 - Failed "),"Analysis performed; no further action required.",
IF(AND($AH1073="Pass",$L1073="2 - Limited In Use "),"Analysis performed; no further action required.",
IF(AND($AH1073="Fail",$L1073="3 - Adjusted "),"Analysis performed; no further action required.",
"Unit fails analysis; TSM determination required."))))))</f>
        <v/>
      </c>
      <c r="AJ1073" s="58"/>
    </row>
    <row r="1074" customFormat="false" ht="15" hidden="false" customHeight="false" outlineLevel="0" collapsed="false">
      <c r="A1074" s="56"/>
      <c r="E1074" s="57" t="str">
        <f aca="false">IF(AND($F1074="",$G1074=""),"",IF($G1074="",$F1074,HYPERLINK($G1074,$F1074)))</f>
        <v/>
      </c>
      <c r="H1074" s="1" t="str">
        <f aca="false">IF($I1074="","None Attached",IF(LEFT($I1074,5)="https",HYPERLINK($I1074,"Datasheet"),HYPERLINK(_xlfn.CONCAT("https://",$I1074),"Datasheet")))</f>
        <v>None Attached</v>
      </c>
      <c r="M1074" s="56"/>
      <c r="P1074" s="58"/>
      <c r="Q1074" s="1" t="n">
        <f aca="false">$M1074-$N1074</f>
        <v>0</v>
      </c>
      <c r="R1074" s="56"/>
      <c r="T1074" s="59" t="s">
        <v>15</v>
      </c>
      <c r="U1074" s="1" t="n">
        <f aca="false">$S1074-$R1074</f>
        <v>0</v>
      </c>
      <c r="V1074" s="1" t="n">
        <f aca="false">IF($T1074="±",$Q1074*2,$Q1074)</f>
        <v>0</v>
      </c>
      <c r="W1074" s="60" t="str">
        <f aca="false">IFERROR($U1074/ABS($V1074),"N/A")</f>
        <v>N/A</v>
      </c>
      <c r="X1074" s="61" t="str">
        <f aca="false">IF(OR($W1074="N/A",$R1074="",$S1074=""),"N/A",IF($W1074&gt;=4,"Not Significant",IF($W1074&gt;=2,"Semi-Significant","Significant")))</f>
        <v>N/A</v>
      </c>
      <c r="Z1074" s="1" t="str">
        <f aca="false">IF($D1074="Z540.1 w/data",0,"")</f>
        <v/>
      </c>
      <c r="AA1074" s="1" t="e">
        <f aca="false">$Y1074+$Q1074+$Z1074</f>
        <v>#VALUE!</v>
      </c>
      <c r="AB1074" s="1" t="n">
        <f aca="false">$N1074+$Q1074</f>
        <v>0</v>
      </c>
      <c r="AC1074" s="1" t="str">
        <f aca="false">IF($Y1074="","",IF(AND($AA1074&gt;=$R1074,$AA1074&lt;=$S1074),"Pass","Fail"))</f>
        <v/>
      </c>
      <c r="AD1074" s="1" t="str">
        <f aca="false">IF($Y1074="","",IF($AA1074&gt;$R1074,"Pass","Fail"))</f>
        <v/>
      </c>
      <c r="AE1074" s="1" t="str">
        <f aca="false">IF($Y1074="","",IF($AA1074&gt;=$R1074,"Pass","Fail"))</f>
        <v/>
      </c>
      <c r="AF1074" s="1" t="str">
        <f aca="false">IF($Y1074="","",IF($AA1074&lt;=$S1074,"Pass","Fail"))</f>
        <v/>
      </c>
      <c r="AG1074" s="1" t="str">
        <f aca="false">IF($Y1074="","",IF($AA1074&lt;$S1074,"Pass","Fail"))</f>
        <v/>
      </c>
      <c r="AH1074" s="23" t="str">
        <f aca="true">INDIRECT(CHOOSE(MATCH($T1074,{"±","&gt;","≥","≤","&lt;"},0), "AC", "AD", "AE", "AF", "AG") &amp; ROW())</f>
        <v/>
      </c>
      <c r="AI1074" s="56" t="str">
        <f aca="false">IF($X1074="Not Significant","No Further Action Required",
IF($AH1074="","",
IF(AND($AH1074="Pass",$L1074="0 - Passed "),"Analysis performed; no further action required.",
IF(AND($AH1074="Fail",$L1074="1 - Failed "),"Analysis performed; no further action required.",
IF(AND($AH1074="Pass",$L1074="2 - Limited In Use "),"Analysis performed; no further action required.",
IF(AND($AH1074="Fail",$L1074="3 - Adjusted "),"Analysis performed; no further action required.",
"Unit fails analysis; TSM determination required."))))))</f>
        <v/>
      </c>
      <c r="AJ1074" s="58"/>
    </row>
    <row r="1075" customFormat="false" ht="15" hidden="false" customHeight="false" outlineLevel="0" collapsed="false">
      <c r="A1075" s="56"/>
      <c r="E1075" s="57" t="str">
        <f aca="false">IF(AND($F1075="",$G1075=""),"",IF($G1075="",$F1075,HYPERLINK($G1075,$F1075)))</f>
        <v/>
      </c>
      <c r="H1075" s="1" t="str">
        <f aca="false">IF($I1075="","None Attached",IF(LEFT($I1075,5)="https",HYPERLINK($I1075,"Datasheet"),HYPERLINK(_xlfn.CONCAT("https://",$I1075),"Datasheet")))</f>
        <v>None Attached</v>
      </c>
      <c r="M1075" s="56"/>
      <c r="P1075" s="58"/>
      <c r="Q1075" s="1" t="n">
        <f aca="false">$M1075-$N1075</f>
        <v>0</v>
      </c>
      <c r="R1075" s="56"/>
      <c r="T1075" s="59" t="s">
        <v>15</v>
      </c>
      <c r="U1075" s="1" t="n">
        <f aca="false">$S1075-$R1075</f>
        <v>0</v>
      </c>
      <c r="V1075" s="1" t="n">
        <f aca="false">IF($T1075="±",$Q1075*2,$Q1075)</f>
        <v>0</v>
      </c>
      <c r="W1075" s="60" t="str">
        <f aca="false">IFERROR($U1075/ABS($V1075),"N/A")</f>
        <v>N/A</v>
      </c>
      <c r="X1075" s="61" t="str">
        <f aca="false">IF(OR($W1075="N/A",$R1075="",$S1075=""),"N/A",IF($W1075&gt;=4,"Not Significant",IF($W1075&gt;=2,"Semi-Significant","Significant")))</f>
        <v>N/A</v>
      </c>
      <c r="Z1075" s="1" t="str">
        <f aca="false">IF($D1075="Z540.1 w/data",0,"")</f>
        <v/>
      </c>
      <c r="AA1075" s="1" t="e">
        <f aca="false">$Y1075+$Q1075+$Z1075</f>
        <v>#VALUE!</v>
      </c>
      <c r="AB1075" s="1" t="n">
        <f aca="false">$N1075+$Q1075</f>
        <v>0</v>
      </c>
      <c r="AC1075" s="1" t="str">
        <f aca="false">IF($Y1075="","",IF(AND($AA1075&gt;=$R1075,$AA1075&lt;=$S1075),"Pass","Fail"))</f>
        <v/>
      </c>
      <c r="AD1075" s="1" t="str">
        <f aca="false">IF($Y1075="","",IF($AA1075&gt;$R1075,"Pass","Fail"))</f>
        <v/>
      </c>
      <c r="AE1075" s="1" t="str">
        <f aca="false">IF($Y1075="","",IF($AA1075&gt;=$R1075,"Pass","Fail"))</f>
        <v/>
      </c>
      <c r="AF1075" s="1" t="str">
        <f aca="false">IF($Y1075="","",IF($AA1075&lt;=$S1075,"Pass","Fail"))</f>
        <v/>
      </c>
      <c r="AG1075" s="1" t="str">
        <f aca="false">IF($Y1075="","",IF($AA1075&lt;$S1075,"Pass","Fail"))</f>
        <v/>
      </c>
      <c r="AH1075" s="23" t="str">
        <f aca="true">INDIRECT(CHOOSE(MATCH($T1075,{"±","&gt;","≥","≤","&lt;"},0), "AC", "AD", "AE", "AF", "AG") &amp; ROW())</f>
        <v/>
      </c>
      <c r="AI1075" s="56" t="str">
        <f aca="false">IF($X1075="Not Significant","No Further Action Required",
IF($AH1075="","",
IF(AND($AH1075="Pass",$L1075="0 - Passed "),"Analysis performed; no further action required.",
IF(AND($AH1075="Fail",$L1075="1 - Failed "),"Analysis performed; no further action required.",
IF(AND($AH1075="Pass",$L1075="2 - Limited In Use "),"Analysis performed; no further action required.",
IF(AND($AH1075="Fail",$L1075="3 - Adjusted "),"Analysis performed; no further action required.",
"Unit fails analysis; TSM determination required."))))))</f>
        <v/>
      </c>
      <c r="AJ1075" s="58"/>
    </row>
    <row r="1076" customFormat="false" ht="15" hidden="false" customHeight="false" outlineLevel="0" collapsed="false">
      <c r="A1076" s="56"/>
      <c r="E1076" s="57" t="str">
        <f aca="false">IF(AND($F1076="",$G1076=""),"",IF($G1076="",$F1076,HYPERLINK($G1076,$F1076)))</f>
        <v/>
      </c>
      <c r="H1076" s="1" t="str">
        <f aca="false">IF($I1076="","None Attached",IF(LEFT($I1076,5)="https",HYPERLINK($I1076,"Datasheet"),HYPERLINK(_xlfn.CONCAT("https://",$I1076),"Datasheet")))</f>
        <v>None Attached</v>
      </c>
      <c r="M1076" s="56"/>
      <c r="P1076" s="58"/>
      <c r="Q1076" s="1" t="n">
        <f aca="false">$M1076-$N1076</f>
        <v>0</v>
      </c>
      <c r="R1076" s="56"/>
      <c r="T1076" s="59" t="s">
        <v>15</v>
      </c>
      <c r="U1076" s="1" t="n">
        <f aca="false">$S1076-$R1076</f>
        <v>0</v>
      </c>
      <c r="V1076" s="1" t="n">
        <f aca="false">IF($T1076="±",$Q1076*2,$Q1076)</f>
        <v>0</v>
      </c>
      <c r="W1076" s="60" t="str">
        <f aca="false">IFERROR($U1076/ABS($V1076),"N/A")</f>
        <v>N/A</v>
      </c>
      <c r="X1076" s="61" t="str">
        <f aca="false">IF(OR($W1076="N/A",$R1076="",$S1076=""),"N/A",IF($W1076&gt;=4,"Not Significant",IF($W1076&gt;=2,"Semi-Significant","Significant")))</f>
        <v>N/A</v>
      </c>
      <c r="Z1076" s="1" t="str">
        <f aca="false">IF($D1076="Z540.1 w/data",0,"")</f>
        <v/>
      </c>
      <c r="AA1076" s="1" t="e">
        <f aca="false">$Y1076+$Q1076+$Z1076</f>
        <v>#VALUE!</v>
      </c>
      <c r="AB1076" s="1" t="n">
        <f aca="false">$N1076+$Q1076</f>
        <v>0</v>
      </c>
      <c r="AC1076" s="1" t="str">
        <f aca="false">IF($Y1076="","",IF(AND($AA1076&gt;=$R1076,$AA1076&lt;=$S1076),"Pass","Fail"))</f>
        <v/>
      </c>
      <c r="AD1076" s="1" t="str">
        <f aca="false">IF($Y1076="","",IF($AA1076&gt;$R1076,"Pass","Fail"))</f>
        <v/>
      </c>
      <c r="AE1076" s="1" t="str">
        <f aca="false">IF($Y1076="","",IF($AA1076&gt;=$R1076,"Pass","Fail"))</f>
        <v/>
      </c>
      <c r="AF1076" s="1" t="str">
        <f aca="false">IF($Y1076="","",IF($AA1076&lt;=$S1076,"Pass","Fail"))</f>
        <v/>
      </c>
      <c r="AG1076" s="1" t="str">
        <f aca="false">IF($Y1076="","",IF($AA1076&lt;$S1076,"Pass","Fail"))</f>
        <v/>
      </c>
      <c r="AH1076" s="23" t="str">
        <f aca="true">INDIRECT(CHOOSE(MATCH($T1076,{"±","&gt;","≥","≤","&lt;"},0), "AC", "AD", "AE", "AF", "AG") &amp; ROW())</f>
        <v/>
      </c>
      <c r="AI1076" s="56" t="str">
        <f aca="false">IF($X1076="Not Significant","No Further Action Required",
IF($AH1076="","",
IF(AND($AH1076="Pass",$L1076="0 - Passed "),"Analysis performed; no further action required.",
IF(AND($AH1076="Fail",$L1076="1 - Failed "),"Analysis performed; no further action required.",
IF(AND($AH1076="Pass",$L1076="2 - Limited In Use "),"Analysis performed; no further action required.",
IF(AND($AH1076="Fail",$L1076="3 - Adjusted "),"Analysis performed; no further action required.",
"Unit fails analysis; TSM determination required."))))))</f>
        <v/>
      </c>
      <c r="AJ1076" s="58"/>
    </row>
    <row r="1077" customFormat="false" ht="15" hidden="false" customHeight="false" outlineLevel="0" collapsed="false">
      <c r="A1077" s="56"/>
      <c r="E1077" s="57" t="str">
        <f aca="false">IF(AND($F1077="",$G1077=""),"",IF($G1077="",$F1077,HYPERLINK($G1077,$F1077)))</f>
        <v/>
      </c>
      <c r="H1077" s="1" t="str">
        <f aca="false">IF($I1077="","None Attached",IF(LEFT($I1077,5)="https",HYPERLINK($I1077,"Datasheet"),HYPERLINK(_xlfn.CONCAT("https://",$I1077),"Datasheet")))</f>
        <v>None Attached</v>
      </c>
      <c r="M1077" s="56"/>
      <c r="P1077" s="58"/>
      <c r="Q1077" s="1" t="n">
        <f aca="false">$M1077-$N1077</f>
        <v>0</v>
      </c>
      <c r="R1077" s="56"/>
      <c r="T1077" s="59" t="s">
        <v>15</v>
      </c>
      <c r="U1077" s="1" t="n">
        <f aca="false">$S1077-$R1077</f>
        <v>0</v>
      </c>
      <c r="V1077" s="1" t="n">
        <f aca="false">IF($T1077="±",$Q1077*2,$Q1077)</f>
        <v>0</v>
      </c>
      <c r="W1077" s="60" t="str">
        <f aca="false">IFERROR($U1077/ABS($V1077),"N/A")</f>
        <v>N/A</v>
      </c>
      <c r="X1077" s="61" t="str">
        <f aca="false">IF(OR($W1077="N/A",$R1077="",$S1077=""),"N/A",IF($W1077&gt;=4,"Not Significant",IF($W1077&gt;=2,"Semi-Significant","Significant")))</f>
        <v>N/A</v>
      </c>
      <c r="Z1077" s="1" t="str">
        <f aca="false">IF($D1077="Z540.1 w/data",0,"")</f>
        <v/>
      </c>
      <c r="AA1077" s="1" t="e">
        <f aca="false">$Y1077+$Q1077+$Z1077</f>
        <v>#VALUE!</v>
      </c>
      <c r="AB1077" s="1" t="n">
        <f aca="false">$N1077+$Q1077</f>
        <v>0</v>
      </c>
      <c r="AC1077" s="1" t="str">
        <f aca="false">IF($Y1077="","",IF(AND($AA1077&gt;=$R1077,$AA1077&lt;=$S1077),"Pass","Fail"))</f>
        <v/>
      </c>
      <c r="AD1077" s="1" t="str">
        <f aca="false">IF($Y1077="","",IF($AA1077&gt;$R1077,"Pass","Fail"))</f>
        <v/>
      </c>
      <c r="AE1077" s="1" t="str">
        <f aca="false">IF($Y1077="","",IF($AA1077&gt;=$R1077,"Pass","Fail"))</f>
        <v/>
      </c>
      <c r="AF1077" s="1" t="str">
        <f aca="false">IF($Y1077="","",IF($AA1077&lt;=$S1077,"Pass","Fail"))</f>
        <v/>
      </c>
      <c r="AG1077" s="1" t="str">
        <f aca="false">IF($Y1077="","",IF($AA1077&lt;$S1077,"Pass","Fail"))</f>
        <v/>
      </c>
      <c r="AH1077" s="23" t="str">
        <f aca="true">INDIRECT(CHOOSE(MATCH($T1077,{"±","&gt;","≥","≤","&lt;"},0), "AC", "AD", "AE", "AF", "AG") &amp; ROW())</f>
        <v/>
      </c>
      <c r="AI1077" s="56" t="str">
        <f aca="false">IF($X1077="Not Significant","No Further Action Required",
IF($AH1077="","",
IF(AND($AH1077="Pass",$L1077="0 - Passed "),"Analysis performed; no further action required.",
IF(AND($AH1077="Fail",$L1077="1 - Failed "),"Analysis performed; no further action required.",
IF(AND($AH1077="Pass",$L1077="2 - Limited In Use "),"Analysis performed; no further action required.",
IF(AND($AH1077="Fail",$L1077="3 - Adjusted "),"Analysis performed; no further action required.",
"Unit fails analysis; TSM determination required."))))))</f>
        <v/>
      </c>
      <c r="AJ1077" s="58"/>
    </row>
    <row r="1078" customFormat="false" ht="15" hidden="false" customHeight="false" outlineLevel="0" collapsed="false">
      <c r="A1078" s="56"/>
      <c r="E1078" s="57" t="str">
        <f aca="false">IF(AND($F1078="",$G1078=""),"",IF($G1078="",$F1078,HYPERLINK($G1078,$F1078)))</f>
        <v/>
      </c>
      <c r="H1078" s="1" t="str">
        <f aca="false">IF($I1078="","None Attached",IF(LEFT($I1078,5)="https",HYPERLINK($I1078,"Datasheet"),HYPERLINK(_xlfn.CONCAT("https://",$I1078),"Datasheet")))</f>
        <v>None Attached</v>
      </c>
      <c r="M1078" s="56"/>
      <c r="P1078" s="58"/>
      <c r="Q1078" s="1" t="n">
        <f aca="false">$M1078-$N1078</f>
        <v>0</v>
      </c>
      <c r="R1078" s="56"/>
      <c r="T1078" s="59" t="s">
        <v>15</v>
      </c>
      <c r="U1078" s="1" t="n">
        <f aca="false">$S1078-$R1078</f>
        <v>0</v>
      </c>
      <c r="V1078" s="1" t="n">
        <f aca="false">IF($T1078="±",$Q1078*2,$Q1078)</f>
        <v>0</v>
      </c>
      <c r="W1078" s="60" t="str">
        <f aca="false">IFERROR($U1078/ABS($V1078),"N/A")</f>
        <v>N/A</v>
      </c>
      <c r="X1078" s="61" t="str">
        <f aca="false">IF(OR($W1078="N/A",$R1078="",$S1078=""),"N/A",IF($W1078&gt;=4,"Not Significant",IF($W1078&gt;=2,"Semi-Significant","Significant")))</f>
        <v>N/A</v>
      </c>
      <c r="Z1078" s="1" t="str">
        <f aca="false">IF($D1078="Z540.1 w/data",0,"")</f>
        <v/>
      </c>
      <c r="AA1078" s="1" t="e">
        <f aca="false">$Y1078+$Q1078+$Z1078</f>
        <v>#VALUE!</v>
      </c>
      <c r="AB1078" s="1" t="n">
        <f aca="false">$N1078+$Q1078</f>
        <v>0</v>
      </c>
      <c r="AC1078" s="1" t="str">
        <f aca="false">IF($Y1078="","",IF(AND($AA1078&gt;=$R1078,$AA1078&lt;=$S1078),"Pass","Fail"))</f>
        <v/>
      </c>
      <c r="AD1078" s="1" t="str">
        <f aca="false">IF($Y1078="","",IF($AA1078&gt;$R1078,"Pass","Fail"))</f>
        <v/>
      </c>
      <c r="AE1078" s="1" t="str">
        <f aca="false">IF($Y1078="","",IF($AA1078&gt;=$R1078,"Pass","Fail"))</f>
        <v/>
      </c>
      <c r="AF1078" s="1" t="str">
        <f aca="false">IF($Y1078="","",IF($AA1078&lt;=$S1078,"Pass","Fail"))</f>
        <v/>
      </c>
      <c r="AG1078" s="1" t="str">
        <f aca="false">IF($Y1078="","",IF($AA1078&lt;$S1078,"Pass","Fail"))</f>
        <v/>
      </c>
      <c r="AH1078" s="23" t="str">
        <f aca="true">INDIRECT(CHOOSE(MATCH($T1078,{"±","&gt;","≥","≤","&lt;"},0), "AC", "AD", "AE", "AF", "AG") &amp; ROW())</f>
        <v/>
      </c>
      <c r="AI1078" s="56" t="str">
        <f aca="false">IF($X1078="Not Significant","No Further Action Required",
IF($AH1078="","",
IF(AND($AH1078="Pass",$L1078="0 - Passed "),"Analysis performed; no further action required.",
IF(AND($AH1078="Fail",$L1078="1 - Failed "),"Analysis performed; no further action required.",
IF(AND($AH1078="Pass",$L1078="2 - Limited In Use "),"Analysis performed; no further action required.",
IF(AND($AH1078="Fail",$L1078="3 - Adjusted "),"Analysis performed; no further action required.",
"Unit fails analysis; TSM determination required."))))))</f>
        <v/>
      </c>
      <c r="AJ1078" s="58"/>
    </row>
    <row r="1079" customFormat="false" ht="15" hidden="false" customHeight="false" outlineLevel="0" collapsed="false">
      <c r="A1079" s="56"/>
      <c r="E1079" s="57" t="str">
        <f aca="false">IF(AND($F1079="",$G1079=""),"",IF($G1079="",$F1079,HYPERLINK($G1079,$F1079)))</f>
        <v/>
      </c>
      <c r="H1079" s="1" t="str">
        <f aca="false">IF($I1079="","None Attached",IF(LEFT($I1079,5)="https",HYPERLINK($I1079,"Datasheet"),HYPERLINK(_xlfn.CONCAT("https://",$I1079),"Datasheet")))</f>
        <v>None Attached</v>
      </c>
      <c r="M1079" s="56"/>
      <c r="P1079" s="58"/>
      <c r="Q1079" s="1" t="n">
        <f aca="false">$M1079-$N1079</f>
        <v>0</v>
      </c>
      <c r="R1079" s="56"/>
      <c r="T1079" s="59" t="s">
        <v>15</v>
      </c>
      <c r="U1079" s="1" t="n">
        <f aca="false">$S1079-$R1079</f>
        <v>0</v>
      </c>
      <c r="V1079" s="1" t="n">
        <f aca="false">IF($T1079="±",$Q1079*2,$Q1079)</f>
        <v>0</v>
      </c>
      <c r="W1079" s="60" t="str">
        <f aca="false">IFERROR($U1079/ABS($V1079),"N/A")</f>
        <v>N/A</v>
      </c>
      <c r="X1079" s="61" t="str">
        <f aca="false">IF(OR($W1079="N/A",$R1079="",$S1079=""),"N/A",IF($W1079&gt;=4,"Not Significant",IF($W1079&gt;=2,"Semi-Significant","Significant")))</f>
        <v>N/A</v>
      </c>
      <c r="Z1079" s="1" t="str">
        <f aca="false">IF($D1079="Z540.1 w/data",0,"")</f>
        <v/>
      </c>
      <c r="AA1079" s="1" t="e">
        <f aca="false">$Y1079+$Q1079+$Z1079</f>
        <v>#VALUE!</v>
      </c>
      <c r="AB1079" s="1" t="n">
        <f aca="false">$N1079+$Q1079</f>
        <v>0</v>
      </c>
      <c r="AC1079" s="1" t="str">
        <f aca="false">IF($Y1079="","",IF(AND($AA1079&gt;=$R1079,$AA1079&lt;=$S1079),"Pass","Fail"))</f>
        <v/>
      </c>
      <c r="AD1079" s="1" t="str">
        <f aca="false">IF($Y1079="","",IF($AA1079&gt;$R1079,"Pass","Fail"))</f>
        <v/>
      </c>
      <c r="AE1079" s="1" t="str">
        <f aca="false">IF($Y1079="","",IF($AA1079&gt;=$R1079,"Pass","Fail"))</f>
        <v/>
      </c>
      <c r="AF1079" s="1" t="str">
        <f aca="false">IF($Y1079="","",IF($AA1079&lt;=$S1079,"Pass","Fail"))</f>
        <v/>
      </c>
      <c r="AG1079" s="1" t="str">
        <f aca="false">IF($Y1079="","",IF($AA1079&lt;$S1079,"Pass","Fail"))</f>
        <v/>
      </c>
      <c r="AH1079" s="23" t="str">
        <f aca="true">INDIRECT(CHOOSE(MATCH($T1079,{"±","&gt;","≥","≤","&lt;"},0), "AC", "AD", "AE", "AF", "AG") &amp; ROW())</f>
        <v/>
      </c>
      <c r="AI1079" s="56" t="str">
        <f aca="false">IF($X1079="Not Significant","No Further Action Required",
IF($AH1079="","",
IF(AND($AH1079="Pass",$L1079="0 - Passed "),"Analysis performed; no further action required.",
IF(AND($AH1079="Fail",$L1079="1 - Failed "),"Analysis performed; no further action required.",
IF(AND($AH1079="Pass",$L1079="2 - Limited In Use "),"Analysis performed; no further action required.",
IF(AND($AH1079="Fail",$L1079="3 - Adjusted "),"Analysis performed; no further action required.",
"Unit fails analysis; TSM determination required."))))))</f>
        <v/>
      </c>
      <c r="AJ1079" s="58"/>
    </row>
    <row r="1080" customFormat="false" ht="15" hidden="false" customHeight="false" outlineLevel="0" collapsed="false">
      <c r="A1080" s="56"/>
      <c r="E1080" s="57" t="str">
        <f aca="false">IF(AND($F1080="",$G1080=""),"",IF($G1080="",$F1080,HYPERLINK($G1080,$F1080)))</f>
        <v/>
      </c>
      <c r="H1080" s="1" t="str">
        <f aca="false">IF($I1080="","None Attached",IF(LEFT($I1080,5)="https",HYPERLINK($I1080,"Datasheet"),HYPERLINK(_xlfn.CONCAT("https://",$I1080),"Datasheet")))</f>
        <v>None Attached</v>
      </c>
      <c r="M1080" s="56"/>
      <c r="P1080" s="58"/>
      <c r="Q1080" s="1" t="n">
        <f aca="false">$M1080-$N1080</f>
        <v>0</v>
      </c>
      <c r="R1080" s="56"/>
      <c r="T1080" s="59" t="s">
        <v>15</v>
      </c>
      <c r="U1080" s="1" t="n">
        <f aca="false">$S1080-$R1080</f>
        <v>0</v>
      </c>
      <c r="V1080" s="1" t="n">
        <f aca="false">IF($T1080="±",$Q1080*2,$Q1080)</f>
        <v>0</v>
      </c>
      <c r="W1080" s="60" t="str">
        <f aca="false">IFERROR($U1080/ABS($V1080),"N/A")</f>
        <v>N/A</v>
      </c>
      <c r="X1080" s="61" t="str">
        <f aca="false">IF(OR($W1080="N/A",$R1080="",$S1080=""),"N/A",IF($W1080&gt;=4,"Not Significant",IF($W1080&gt;=2,"Semi-Significant","Significant")))</f>
        <v>N/A</v>
      </c>
      <c r="Z1080" s="1" t="str">
        <f aca="false">IF($D1080="Z540.1 w/data",0,"")</f>
        <v/>
      </c>
      <c r="AA1080" s="1" t="e">
        <f aca="false">$Y1080+$Q1080+$Z1080</f>
        <v>#VALUE!</v>
      </c>
      <c r="AB1080" s="1" t="n">
        <f aca="false">$N1080+$Q1080</f>
        <v>0</v>
      </c>
      <c r="AC1080" s="1" t="str">
        <f aca="false">IF($Y1080="","",IF(AND($AA1080&gt;=$R1080,$AA1080&lt;=$S1080),"Pass","Fail"))</f>
        <v/>
      </c>
      <c r="AD1080" s="1" t="str">
        <f aca="false">IF($Y1080="","",IF($AA1080&gt;$R1080,"Pass","Fail"))</f>
        <v/>
      </c>
      <c r="AE1080" s="1" t="str">
        <f aca="false">IF($Y1080="","",IF($AA1080&gt;=$R1080,"Pass","Fail"))</f>
        <v/>
      </c>
      <c r="AF1080" s="1" t="str">
        <f aca="false">IF($Y1080="","",IF($AA1080&lt;=$S1080,"Pass","Fail"))</f>
        <v/>
      </c>
      <c r="AG1080" s="1" t="str">
        <f aca="false">IF($Y1080="","",IF($AA1080&lt;$S1080,"Pass","Fail"))</f>
        <v/>
      </c>
      <c r="AH1080" s="23" t="str">
        <f aca="true">INDIRECT(CHOOSE(MATCH($T1080,{"±","&gt;","≥","≤","&lt;"},0), "AC", "AD", "AE", "AF", "AG") &amp; ROW())</f>
        <v/>
      </c>
      <c r="AI1080" s="56" t="str">
        <f aca="false">IF($X1080="Not Significant","No Further Action Required",
IF($AH1080="","",
IF(AND($AH1080="Pass",$L1080="0 - Passed "),"Analysis performed; no further action required.",
IF(AND($AH1080="Fail",$L1080="1 - Failed "),"Analysis performed; no further action required.",
IF(AND($AH1080="Pass",$L1080="2 - Limited In Use "),"Analysis performed; no further action required.",
IF(AND($AH1080="Fail",$L1080="3 - Adjusted "),"Analysis performed; no further action required.",
"Unit fails analysis; TSM determination required."))))))</f>
        <v/>
      </c>
      <c r="AJ1080" s="58"/>
    </row>
    <row r="1081" customFormat="false" ht="15" hidden="false" customHeight="false" outlineLevel="0" collapsed="false">
      <c r="A1081" s="56"/>
      <c r="E1081" s="57" t="str">
        <f aca="false">IF(AND($F1081="",$G1081=""),"",IF($G1081="",$F1081,HYPERLINK($G1081,$F1081)))</f>
        <v/>
      </c>
      <c r="H1081" s="1" t="str">
        <f aca="false">IF($I1081="","None Attached",IF(LEFT($I1081,5)="https",HYPERLINK($I1081,"Datasheet"),HYPERLINK(_xlfn.CONCAT("https://",$I1081),"Datasheet")))</f>
        <v>None Attached</v>
      </c>
      <c r="M1081" s="56"/>
      <c r="P1081" s="58"/>
      <c r="Q1081" s="1" t="n">
        <f aca="false">$M1081-$N1081</f>
        <v>0</v>
      </c>
      <c r="R1081" s="56"/>
      <c r="T1081" s="59" t="s">
        <v>15</v>
      </c>
      <c r="U1081" s="1" t="n">
        <f aca="false">$S1081-$R1081</f>
        <v>0</v>
      </c>
      <c r="V1081" s="1" t="n">
        <f aca="false">IF($T1081="±",$Q1081*2,$Q1081)</f>
        <v>0</v>
      </c>
      <c r="W1081" s="60" t="str">
        <f aca="false">IFERROR($U1081/ABS($V1081),"N/A")</f>
        <v>N/A</v>
      </c>
      <c r="X1081" s="61" t="str">
        <f aca="false">IF(OR($W1081="N/A",$R1081="",$S1081=""),"N/A",IF($W1081&gt;=4,"Not Significant",IF($W1081&gt;=2,"Semi-Significant","Significant")))</f>
        <v>N/A</v>
      </c>
      <c r="Z1081" s="1" t="str">
        <f aca="false">IF($D1081="Z540.1 w/data",0,"")</f>
        <v/>
      </c>
      <c r="AA1081" s="1" t="e">
        <f aca="false">$Y1081+$Q1081+$Z1081</f>
        <v>#VALUE!</v>
      </c>
      <c r="AB1081" s="1" t="n">
        <f aca="false">$N1081+$Q1081</f>
        <v>0</v>
      </c>
      <c r="AC1081" s="1" t="str">
        <f aca="false">IF($Y1081="","",IF(AND($AA1081&gt;=$R1081,$AA1081&lt;=$S1081),"Pass","Fail"))</f>
        <v/>
      </c>
      <c r="AD1081" s="1" t="str">
        <f aca="false">IF($Y1081="","",IF($AA1081&gt;$R1081,"Pass","Fail"))</f>
        <v/>
      </c>
      <c r="AE1081" s="1" t="str">
        <f aca="false">IF($Y1081="","",IF($AA1081&gt;=$R1081,"Pass","Fail"))</f>
        <v/>
      </c>
      <c r="AF1081" s="1" t="str">
        <f aca="false">IF($Y1081="","",IF($AA1081&lt;=$S1081,"Pass","Fail"))</f>
        <v/>
      </c>
      <c r="AG1081" s="1" t="str">
        <f aca="false">IF($Y1081="","",IF($AA1081&lt;$S1081,"Pass","Fail"))</f>
        <v/>
      </c>
      <c r="AH1081" s="23" t="str">
        <f aca="true">INDIRECT(CHOOSE(MATCH($T1081,{"±","&gt;","≥","≤","&lt;"},0), "AC", "AD", "AE", "AF", "AG") &amp; ROW())</f>
        <v/>
      </c>
      <c r="AI1081" s="56" t="str">
        <f aca="false">IF($X1081="Not Significant","No Further Action Required",
IF($AH1081="","",
IF(AND($AH1081="Pass",$L1081="0 - Passed "),"Analysis performed; no further action required.",
IF(AND($AH1081="Fail",$L1081="1 - Failed "),"Analysis performed; no further action required.",
IF(AND($AH1081="Pass",$L1081="2 - Limited In Use "),"Analysis performed; no further action required.",
IF(AND($AH1081="Fail",$L1081="3 - Adjusted "),"Analysis performed; no further action required.",
"Unit fails analysis; TSM determination required."))))))</f>
        <v/>
      </c>
      <c r="AJ1081" s="58"/>
    </row>
    <row r="1082" customFormat="false" ht="15" hidden="false" customHeight="false" outlineLevel="0" collapsed="false">
      <c r="A1082" s="56"/>
      <c r="E1082" s="57" t="str">
        <f aca="false">IF(AND($F1082="",$G1082=""),"",IF($G1082="",$F1082,HYPERLINK($G1082,$F1082)))</f>
        <v/>
      </c>
      <c r="H1082" s="1" t="str">
        <f aca="false">IF($I1082="","None Attached",IF(LEFT($I1082,5)="https",HYPERLINK($I1082,"Datasheet"),HYPERLINK(_xlfn.CONCAT("https://",$I1082),"Datasheet")))</f>
        <v>None Attached</v>
      </c>
      <c r="M1082" s="56"/>
      <c r="P1082" s="58"/>
      <c r="Q1082" s="1" t="n">
        <f aca="false">$M1082-$N1082</f>
        <v>0</v>
      </c>
      <c r="R1082" s="56"/>
      <c r="T1082" s="59" t="s">
        <v>15</v>
      </c>
      <c r="U1082" s="1" t="n">
        <f aca="false">$S1082-$R1082</f>
        <v>0</v>
      </c>
      <c r="V1082" s="1" t="n">
        <f aca="false">IF($T1082="±",$Q1082*2,$Q1082)</f>
        <v>0</v>
      </c>
      <c r="W1082" s="60" t="str">
        <f aca="false">IFERROR($U1082/ABS($V1082),"N/A")</f>
        <v>N/A</v>
      </c>
      <c r="X1082" s="61" t="str">
        <f aca="false">IF(OR($W1082="N/A",$R1082="",$S1082=""),"N/A",IF($W1082&gt;=4,"Not Significant",IF($W1082&gt;=2,"Semi-Significant","Significant")))</f>
        <v>N/A</v>
      </c>
      <c r="Z1082" s="1" t="str">
        <f aca="false">IF($D1082="Z540.1 w/data",0,"")</f>
        <v/>
      </c>
      <c r="AA1082" s="1" t="e">
        <f aca="false">$Y1082+$Q1082+$Z1082</f>
        <v>#VALUE!</v>
      </c>
      <c r="AB1082" s="1" t="n">
        <f aca="false">$N1082+$Q1082</f>
        <v>0</v>
      </c>
      <c r="AC1082" s="1" t="str">
        <f aca="false">IF($Y1082="","",IF(AND($AA1082&gt;=$R1082,$AA1082&lt;=$S1082),"Pass","Fail"))</f>
        <v/>
      </c>
      <c r="AD1082" s="1" t="str">
        <f aca="false">IF($Y1082="","",IF($AA1082&gt;$R1082,"Pass","Fail"))</f>
        <v/>
      </c>
      <c r="AE1082" s="1" t="str">
        <f aca="false">IF($Y1082="","",IF($AA1082&gt;=$R1082,"Pass","Fail"))</f>
        <v/>
      </c>
      <c r="AF1082" s="1" t="str">
        <f aca="false">IF($Y1082="","",IF($AA1082&lt;=$S1082,"Pass","Fail"))</f>
        <v/>
      </c>
      <c r="AG1082" s="1" t="str">
        <f aca="false">IF($Y1082="","",IF($AA1082&lt;$S1082,"Pass","Fail"))</f>
        <v/>
      </c>
      <c r="AH1082" s="23" t="str">
        <f aca="true">INDIRECT(CHOOSE(MATCH($T1082,{"±","&gt;","≥","≤","&lt;"},0), "AC", "AD", "AE", "AF", "AG") &amp; ROW())</f>
        <v/>
      </c>
      <c r="AI1082" s="56" t="str">
        <f aca="false">IF($X1082="Not Significant","No Further Action Required",
IF($AH1082="","",
IF(AND($AH1082="Pass",$L1082="0 - Passed "),"Analysis performed; no further action required.",
IF(AND($AH1082="Fail",$L1082="1 - Failed "),"Analysis performed; no further action required.",
IF(AND($AH1082="Pass",$L1082="2 - Limited In Use "),"Analysis performed; no further action required.",
IF(AND($AH1082="Fail",$L1082="3 - Adjusted "),"Analysis performed; no further action required.",
"Unit fails analysis; TSM determination required."))))))</f>
        <v/>
      </c>
      <c r="AJ1082" s="58"/>
    </row>
    <row r="1083" customFormat="false" ht="15" hidden="false" customHeight="false" outlineLevel="0" collapsed="false">
      <c r="A1083" s="56"/>
      <c r="E1083" s="57" t="str">
        <f aca="false">IF(AND($F1083="",$G1083=""),"",IF($G1083="",$F1083,HYPERLINK($G1083,$F1083)))</f>
        <v/>
      </c>
      <c r="H1083" s="1" t="str">
        <f aca="false">IF($I1083="","None Attached",IF(LEFT($I1083,5)="https",HYPERLINK($I1083,"Datasheet"),HYPERLINK(_xlfn.CONCAT("https://",$I1083),"Datasheet")))</f>
        <v>None Attached</v>
      </c>
      <c r="M1083" s="56"/>
      <c r="P1083" s="58"/>
      <c r="Q1083" s="1" t="n">
        <f aca="false">$M1083-$N1083</f>
        <v>0</v>
      </c>
      <c r="R1083" s="56"/>
      <c r="T1083" s="59" t="s">
        <v>15</v>
      </c>
      <c r="U1083" s="1" t="n">
        <f aca="false">$S1083-$R1083</f>
        <v>0</v>
      </c>
      <c r="V1083" s="1" t="n">
        <f aca="false">IF($T1083="±",$Q1083*2,$Q1083)</f>
        <v>0</v>
      </c>
      <c r="W1083" s="60" t="str">
        <f aca="false">IFERROR($U1083/ABS($V1083),"N/A")</f>
        <v>N/A</v>
      </c>
      <c r="X1083" s="61" t="str">
        <f aca="false">IF(OR($W1083="N/A",$R1083="",$S1083=""),"N/A",IF($W1083&gt;=4,"Not Significant",IF($W1083&gt;=2,"Semi-Significant","Significant")))</f>
        <v>N/A</v>
      </c>
      <c r="Z1083" s="1" t="str">
        <f aca="false">IF($D1083="Z540.1 w/data",0,"")</f>
        <v/>
      </c>
      <c r="AA1083" s="1" t="e">
        <f aca="false">$Y1083+$Q1083+$Z1083</f>
        <v>#VALUE!</v>
      </c>
      <c r="AB1083" s="1" t="n">
        <f aca="false">$N1083+$Q1083</f>
        <v>0</v>
      </c>
      <c r="AC1083" s="1" t="str">
        <f aca="false">IF($Y1083="","",IF(AND($AA1083&gt;=$R1083,$AA1083&lt;=$S1083),"Pass","Fail"))</f>
        <v/>
      </c>
      <c r="AD1083" s="1" t="str">
        <f aca="false">IF($Y1083="","",IF($AA1083&gt;$R1083,"Pass","Fail"))</f>
        <v/>
      </c>
      <c r="AE1083" s="1" t="str">
        <f aca="false">IF($Y1083="","",IF($AA1083&gt;=$R1083,"Pass","Fail"))</f>
        <v/>
      </c>
      <c r="AF1083" s="1" t="str">
        <f aca="false">IF($Y1083="","",IF($AA1083&lt;=$S1083,"Pass","Fail"))</f>
        <v/>
      </c>
      <c r="AG1083" s="1" t="str">
        <f aca="false">IF($Y1083="","",IF($AA1083&lt;$S1083,"Pass","Fail"))</f>
        <v/>
      </c>
      <c r="AH1083" s="23" t="str">
        <f aca="true">INDIRECT(CHOOSE(MATCH($T1083,{"±","&gt;","≥","≤","&lt;"},0), "AC", "AD", "AE", "AF", "AG") &amp; ROW())</f>
        <v/>
      </c>
      <c r="AI1083" s="56" t="str">
        <f aca="false">IF($X1083="Not Significant","No Further Action Required",
IF($AH1083="","",
IF(AND($AH1083="Pass",$L1083="0 - Passed "),"Analysis performed; no further action required.",
IF(AND($AH1083="Fail",$L1083="1 - Failed "),"Analysis performed; no further action required.",
IF(AND($AH1083="Pass",$L1083="2 - Limited In Use "),"Analysis performed; no further action required.",
IF(AND($AH1083="Fail",$L1083="3 - Adjusted "),"Analysis performed; no further action required.",
"Unit fails analysis; TSM determination required."))))))</f>
        <v/>
      </c>
      <c r="AJ1083" s="58"/>
    </row>
    <row r="1084" customFormat="false" ht="15" hidden="false" customHeight="false" outlineLevel="0" collapsed="false">
      <c r="A1084" s="56"/>
      <c r="E1084" s="57" t="str">
        <f aca="false">IF(AND($F1084="",$G1084=""),"",IF($G1084="",$F1084,HYPERLINK($G1084,$F1084)))</f>
        <v/>
      </c>
      <c r="H1084" s="1" t="str">
        <f aca="false">IF($I1084="","None Attached",IF(LEFT($I1084,5)="https",HYPERLINK($I1084,"Datasheet"),HYPERLINK(_xlfn.CONCAT("https://",$I1084),"Datasheet")))</f>
        <v>None Attached</v>
      </c>
      <c r="M1084" s="56"/>
      <c r="P1084" s="58"/>
      <c r="Q1084" s="1" t="n">
        <f aca="false">$M1084-$N1084</f>
        <v>0</v>
      </c>
      <c r="R1084" s="56"/>
      <c r="T1084" s="59" t="s">
        <v>15</v>
      </c>
      <c r="U1084" s="1" t="n">
        <f aca="false">$S1084-$R1084</f>
        <v>0</v>
      </c>
      <c r="V1084" s="1" t="n">
        <f aca="false">IF($T1084="±",$Q1084*2,$Q1084)</f>
        <v>0</v>
      </c>
      <c r="W1084" s="60" t="str">
        <f aca="false">IFERROR($U1084/ABS($V1084),"N/A")</f>
        <v>N/A</v>
      </c>
      <c r="X1084" s="61" t="str">
        <f aca="false">IF(OR($W1084="N/A",$R1084="",$S1084=""),"N/A",IF($W1084&gt;=4,"Not Significant",IF($W1084&gt;=2,"Semi-Significant","Significant")))</f>
        <v>N/A</v>
      </c>
      <c r="Z1084" s="1" t="str">
        <f aca="false">IF($D1084="Z540.1 w/data",0,"")</f>
        <v/>
      </c>
      <c r="AA1084" s="1" t="e">
        <f aca="false">$Y1084+$Q1084+$Z1084</f>
        <v>#VALUE!</v>
      </c>
      <c r="AB1084" s="1" t="n">
        <f aca="false">$N1084+$Q1084</f>
        <v>0</v>
      </c>
      <c r="AC1084" s="1" t="str">
        <f aca="false">IF($Y1084="","",IF(AND($AA1084&gt;=$R1084,$AA1084&lt;=$S1084),"Pass","Fail"))</f>
        <v/>
      </c>
      <c r="AD1084" s="1" t="str">
        <f aca="false">IF($Y1084="","",IF($AA1084&gt;$R1084,"Pass","Fail"))</f>
        <v/>
      </c>
      <c r="AE1084" s="1" t="str">
        <f aca="false">IF($Y1084="","",IF($AA1084&gt;=$R1084,"Pass","Fail"))</f>
        <v/>
      </c>
      <c r="AF1084" s="1" t="str">
        <f aca="false">IF($Y1084="","",IF($AA1084&lt;=$S1084,"Pass","Fail"))</f>
        <v/>
      </c>
      <c r="AG1084" s="1" t="str">
        <f aca="false">IF($Y1084="","",IF($AA1084&lt;$S1084,"Pass","Fail"))</f>
        <v/>
      </c>
      <c r="AH1084" s="23" t="str">
        <f aca="true">INDIRECT(CHOOSE(MATCH($T1084,{"±","&gt;","≥","≤","&lt;"},0), "AC", "AD", "AE", "AF", "AG") &amp; ROW())</f>
        <v/>
      </c>
      <c r="AI1084" s="56" t="str">
        <f aca="false">IF($X1084="Not Significant","No Further Action Required",
IF($AH1084="","",
IF(AND($AH1084="Pass",$L1084="0 - Passed "),"Analysis performed; no further action required.",
IF(AND($AH1084="Fail",$L1084="1 - Failed "),"Analysis performed; no further action required.",
IF(AND($AH1084="Pass",$L1084="2 - Limited In Use "),"Analysis performed; no further action required.",
IF(AND($AH1084="Fail",$L1084="3 - Adjusted "),"Analysis performed; no further action required.",
"Unit fails analysis; TSM determination required."))))))</f>
        <v/>
      </c>
      <c r="AJ1084" s="58"/>
    </row>
    <row r="1085" customFormat="false" ht="15" hidden="false" customHeight="false" outlineLevel="0" collapsed="false">
      <c r="A1085" s="56"/>
      <c r="E1085" s="57" t="str">
        <f aca="false">IF(AND($F1085="",$G1085=""),"",IF($G1085="",$F1085,HYPERLINK($G1085,$F1085)))</f>
        <v/>
      </c>
      <c r="H1085" s="1" t="str">
        <f aca="false">IF($I1085="","None Attached",IF(LEFT($I1085,5)="https",HYPERLINK($I1085,"Datasheet"),HYPERLINK(_xlfn.CONCAT("https://",$I1085),"Datasheet")))</f>
        <v>None Attached</v>
      </c>
      <c r="M1085" s="56"/>
      <c r="P1085" s="58"/>
      <c r="Q1085" s="1" t="n">
        <f aca="false">$M1085-$N1085</f>
        <v>0</v>
      </c>
      <c r="R1085" s="56"/>
      <c r="T1085" s="59" t="s">
        <v>15</v>
      </c>
      <c r="U1085" s="1" t="n">
        <f aca="false">$S1085-$R1085</f>
        <v>0</v>
      </c>
      <c r="V1085" s="1" t="n">
        <f aca="false">IF($T1085="±",$Q1085*2,$Q1085)</f>
        <v>0</v>
      </c>
      <c r="W1085" s="60" t="str">
        <f aca="false">IFERROR($U1085/ABS($V1085),"N/A")</f>
        <v>N/A</v>
      </c>
      <c r="X1085" s="61" t="str">
        <f aca="false">IF(OR($W1085="N/A",$R1085="",$S1085=""),"N/A",IF($W1085&gt;=4,"Not Significant",IF($W1085&gt;=2,"Semi-Significant","Significant")))</f>
        <v>N/A</v>
      </c>
      <c r="Z1085" s="1" t="str">
        <f aca="false">IF($D1085="Z540.1 w/data",0,"")</f>
        <v/>
      </c>
      <c r="AA1085" s="1" t="e">
        <f aca="false">$Y1085+$Q1085+$Z1085</f>
        <v>#VALUE!</v>
      </c>
      <c r="AB1085" s="1" t="n">
        <f aca="false">$N1085+$Q1085</f>
        <v>0</v>
      </c>
      <c r="AC1085" s="1" t="str">
        <f aca="false">IF($Y1085="","",IF(AND($AA1085&gt;=$R1085,$AA1085&lt;=$S1085),"Pass","Fail"))</f>
        <v/>
      </c>
      <c r="AD1085" s="1" t="str">
        <f aca="false">IF($Y1085="","",IF($AA1085&gt;$R1085,"Pass","Fail"))</f>
        <v/>
      </c>
      <c r="AE1085" s="1" t="str">
        <f aca="false">IF($Y1085="","",IF($AA1085&gt;=$R1085,"Pass","Fail"))</f>
        <v/>
      </c>
      <c r="AF1085" s="1" t="str">
        <f aca="false">IF($Y1085="","",IF($AA1085&lt;=$S1085,"Pass","Fail"))</f>
        <v/>
      </c>
      <c r="AG1085" s="1" t="str">
        <f aca="false">IF($Y1085="","",IF($AA1085&lt;$S1085,"Pass","Fail"))</f>
        <v/>
      </c>
      <c r="AH1085" s="23" t="str">
        <f aca="true">INDIRECT(CHOOSE(MATCH($T1085,{"±","&gt;","≥","≤","&lt;"},0), "AC", "AD", "AE", "AF", "AG") &amp; ROW())</f>
        <v/>
      </c>
      <c r="AI1085" s="56" t="str">
        <f aca="false">IF($X1085="Not Significant","No Further Action Required",
IF($AH1085="","",
IF(AND($AH1085="Pass",$L1085="0 - Passed "),"Analysis performed; no further action required.",
IF(AND($AH1085="Fail",$L1085="1 - Failed "),"Analysis performed; no further action required.",
IF(AND($AH1085="Pass",$L1085="2 - Limited In Use "),"Analysis performed; no further action required.",
IF(AND($AH1085="Fail",$L1085="3 - Adjusted "),"Analysis performed; no further action required.",
"Unit fails analysis; TSM determination required."))))))</f>
        <v/>
      </c>
      <c r="AJ1085" s="58"/>
    </row>
    <row r="1086" customFormat="false" ht="15" hidden="false" customHeight="false" outlineLevel="0" collapsed="false">
      <c r="A1086" s="56"/>
      <c r="E1086" s="57" t="str">
        <f aca="false">IF(AND($F1086="",$G1086=""),"",IF($G1086="",$F1086,HYPERLINK($G1086,$F1086)))</f>
        <v/>
      </c>
      <c r="H1086" s="1" t="str">
        <f aca="false">IF($I1086="","None Attached",IF(LEFT($I1086,5)="https",HYPERLINK($I1086,"Datasheet"),HYPERLINK(_xlfn.CONCAT("https://",$I1086),"Datasheet")))</f>
        <v>None Attached</v>
      </c>
      <c r="M1086" s="56"/>
      <c r="P1086" s="58"/>
      <c r="Q1086" s="1" t="n">
        <f aca="false">$M1086-$N1086</f>
        <v>0</v>
      </c>
      <c r="R1086" s="56"/>
      <c r="T1086" s="59" t="s">
        <v>15</v>
      </c>
      <c r="U1086" s="1" t="n">
        <f aca="false">$S1086-$R1086</f>
        <v>0</v>
      </c>
      <c r="V1086" s="1" t="n">
        <f aca="false">IF($T1086="±",$Q1086*2,$Q1086)</f>
        <v>0</v>
      </c>
      <c r="W1086" s="60" t="str">
        <f aca="false">IFERROR($U1086/ABS($V1086),"N/A")</f>
        <v>N/A</v>
      </c>
      <c r="X1086" s="61" t="str">
        <f aca="false">IF(OR($W1086="N/A",$R1086="",$S1086=""),"N/A",IF($W1086&gt;=4,"Not Significant",IF($W1086&gt;=2,"Semi-Significant","Significant")))</f>
        <v>N/A</v>
      </c>
      <c r="Z1086" s="1" t="str">
        <f aca="false">IF($D1086="Z540.1 w/data",0,"")</f>
        <v/>
      </c>
      <c r="AA1086" s="1" t="e">
        <f aca="false">$Y1086+$Q1086+$Z1086</f>
        <v>#VALUE!</v>
      </c>
      <c r="AB1086" s="1" t="n">
        <f aca="false">$N1086+$Q1086</f>
        <v>0</v>
      </c>
      <c r="AC1086" s="1" t="str">
        <f aca="false">IF($Y1086="","",IF(AND($AA1086&gt;=$R1086,$AA1086&lt;=$S1086),"Pass","Fail"))</f>
        <v/>
      </c>
      <c r="AD1086" s="1" t="str">
        <f aca="false">IF($Y1086="","",IF($AA1086&gt;$R1086,"Pass","Fail"))</f>
        <v/>
      </c>
      <c r="AE1086" s="1" t="str">
        <f aca="false">IF($Y1086="","",IF($AA1086&gt;=$R1086,"Pass","Fail"))</f>
        <v/>
      </c>
      <c r="AF1086" s="1" t="str">
        <f aca="false">IF($Y1086="","",IF($AA1086&lt;=$S1086,"Pass","Fail"))</f>
        <v/>
      </c>
      <c r="AG1086" s="1" t="str">
        <f aca="false">IF($Y1086="","",IF($AA1086&lt;$S1086,"Pass","Fail"))</f>
        <v/>
      </c>
      <c r="AH1086" s="23" t="str">
        <f aca="true">INDIRECT(CHOOSE(MATCH($T1086,{"±","&gt;","≥","≤","&lt;"},0), "AC", "AD", "AE", "AF", "AG") &amp; ROW())</f>
        <v/>
      </c>
      <c r="AI1086" s="56" t="str">
        <f aca="false">IF($X1086="Not Significant","No Further Action Required",
IF($AH1086="","",
IF(AND($AH1086="Pass",$L1086="0 - Passed "),"Analysis performed; no further action required.",
IF(AND($AH1086="Fail",$L1086="1 - Failed "),"Analysis performed; no further action required.",
IF(AND($AH1086="Pass",$L1086="2 - Limited In Use "),"Analysis performed; no further action required.",
IF(AND($AH1086="Fail",$L1086="3 - Adjusted "),"Analysis performed; no further action required.",
"Unit fails analysis; TSM determination required."))))))</f>
        <v/>
      </c>
      <c r="AJ1086" s="58"/>
    </row>
    <row r="1087" customFormat="false" ht="15" hidden="false" customHeight="false" outlineLevel="0" collapsed="false">
      <c r="A1087" s="56"/>
      <c r="E1087" s="57" t="str">
        <f aca="false">IF(AND($F1087="",$G1087=""),"",IF($G1087="",$F1087,HYPERLINK($G1087,$F1087)))</f>
        <v/>
      </c>
      <c r="H1087" s="1" t="str">
        <f aca="false">IF($I1087="","None Attached",IF(LEFT($I1087,5)="https",HYPERLINK($I1087,"Datasheet"),HYPERLINK(_xlfn.CONCAT("https://",$I1087),"Datasheet")))</f>
        <v>None Attached</v>
      </c>
      <c r="M1087" s="56"/>
      <c r="P1087" s="58"/>
      <c r="Q1087" s="1" t="n">
        <f aca="false">$M1087-$N1087</f>
        <v>0</v>
      </c>
      <c r="R1087" s="56"/>
      <c r="T1087" s="59" t="s">
        <v>15</v>
      </c>
      <c r="U1087" s="1" t="n">
        <f aca="false">$S1087-$R1087</f>
        <v>0</v>
      </c>
      <c r="V1087" s="1" t="n">
        <f aca="false">IF($T1087="±",$Q1087*2,$Q1087)</f>
        <v>0</v>
      </c>
      <c r="W1087" s="60" t="str">
        <f aca="false">IFERROR($U1087/ABS($V1087),"N/A")</f>
        <v>N/A</v>
      </c>
      <c r="X1087" s="61" t="str">
        <f aca="false">IF(OR($W1087="N/A",$R1087="",$S1087=""),"N/A",IF($W1087&gt;=4,"Not Significant",IF($W1087&gt;=2,"Semi-Significant","Significant")))</f>
        <v>N/A</v>
      </c>
      <c r="Z1087" s="1" t="str">
        <f aca="false">IF($D1087="Z540.1 w/data",0,"")</f>
        <v/>
      </c>
      <c r="AA1087" s="1" t="e">
        <f aca="false">$Y1087+$Q1087+$Z1087</f>
        <v>#VALUE!</v>
      </c>
      <c r="AB1087" s="1" t="n">
        <f aca="false">$N1087+$Q1087</f>
        <v>0</v>
      </c>
      <c r="AC1087" s="1" t="str">
        <f aca="false">IF($Y1087="","",IF(AND($AA1087&gt;=$R1087,$AA1087&lt;=$S1087),"Pass","Fail"))</f>
        <v/>
      </c>
      <c r="AD1087" s="1" t="str">
        <f aca="false">IF($Y1087="","",IF($AA1087&gt;$R1087,"Pass","Fail"))</f>
        <v/>
      </c>
      <c r="AE1087" s="1" t="str">
        <f aca="false">IF($Y1087="","",IF($AA1087&gt;=$R1087,"Pass","Fail"))</f>
        <v/>
      </c>
      <c r="AF1087" s="1" t="str">
        <f aca="false">IF($Y1087="","",IF($AA1087&lt;=$S1087,"Pass","Fail"))</f>
        <v/>
      </c>
      <c r="AG1087" s="1" t="str">
        <f aca="false">IF($Y1087="","",IF($AA1087&lt;$S1087,"Pass","Fail"))</f>
        <v/>
      </c>
      <c r="AH1087" s="23" t="str">
        <f aca="true">INDIRECT(CHOOSE(MATCH($T1087,{"±","&gt;","≥","≤","&lt;"},0), "AC", "AD", "AE", "AF", "AG") &amp; ROW())</f>
        <v/>
      </c>
      <c r="AI1087" s="56" t="str">
        <f aca="false">IF($X1087="Not Significant","No Further Action Required",
IF($AH1087="","",
IF(AND($AH1087="Pass",$L1087="0 - Passed "),"Analysis performed; no further action required.",
IF(AND($AH1087="Fail",$L1087="1 - Failed "),"Analysis performed; no further action required.",
IF(AND($AH1087="Pass",$L1087="2 - Limited In Use "),"Analysis performed; no further action required.",
IF(AND($AH1087="Fail",$L1087="3 - Adjusted "),"Analysis performed; no further action required.",
"Unit fails analysis; TSM determination required."))))))</f>
        <v/>
      </c>
      <c r="AJ1087" s="58"/>
    </row>
    <row r="1088" customFormat="false" ht="15" hidden="false" customHeight="false" outlineLevel="0" collapsed="false">
      <c r="A1088" s="56"/>
      <c r="E1088" s="57" t="str">
        <f aca="false">IF(AND($F1088="",$G1088=""),"",IF($G1088="",$F1088,HYPERLINK($G1088,$F1088)))</f>
        <v/>
      </c>
      <c r="H1088" s="1" t="str">
        <f aca="false">IF($I1088="","None Attached",IF(LEFT($I1088,5)="https",HYPERLINK($I1088,"Datasheet"),HYPERLINK(_xlfn.CONCAT("https://",$I1088),"Datasheet")))</f>
        <v>None Attached</v>
      </c>
      <c r="M1088" s="56"/>
      <c r="P1088" s="58"/>
      <c r="Q1088" s="1" t="n">
        <f aca="false">$M1088-$N1088</f>
        <v>0</v>
      </c>
      <c r="R1088" s="56"/>
      <c r="T1088" s="59" t="s">
        <v>15</v>
      </c>
      <c r="U1088" s="1" t="n">
        <f aca="false">$S1088-$R1088</f>
        <v>0</v>
      </c>
      <c r="V1088" s="1" t="n">
        <f aca="false">IF($T1088="±",$Q1088*2,$Q1088)</f>
        <v>0</v>
      </c>
      <c r="W1088" s="60" t="str">
        <f aca="false">IFERROR($U1088/ABS($V1088),"N/A")</f>
        <v>N/A</v>
      </c>
      <c r="X1088" s="61" t="str">
        <f aca="false">IF(OR($W1088="N/A",$R1088="",$S1088=""),"N/A",IF($W1088&gt;=4,"Not Significant",IF($W1088&gt;=2,"Semi-Significant","Significant")))</f>
        <v>N/A</v>
      </c>
      <c r="Z1088" s="1" t="str">
        <f aca="false">IF($D1088="Z540.1 w/data",0,"")</f>
        <v/>
      </c>
      <c r="AA1088" s="1" t="e">
        <f aca="false">$Y1088+$Q1088+$Z1088</f>
        <v>#VALUE!</v>
      </c>
      <c r="AB1088" s="1" t="n">
        <f aca="false">$N1088+$Q1088</f>
        <v>0</v>
      </c>
      <c r="AC1088" s="1" t="str">
        <f aca="false">IF($Y1088="","",IF(AND($AA1088&gt;=$R1088,$AA1088&lt;=$S1088),"Pass","Fail"))</f>
        <v/>
      </c>
      <c r="AD1088" s="1" t="str">
        <f aca="false">IF($Y1088="","",IF($AA1088&gt;$R1088,"Pass","Fail"))</f>
        <v/>
      </c>
      <c r="AE1088" s="1" t="str">
        <f aca="false">IF($Y1088="","",IF($AA1088&gt;=$R1088,"Pass","Fail"))</f>
        <v/>
      </c>
      <c r="AF1088" s="1" t="str">
        <f aca="false">IF($Y1088="","",IF($AA1088&lt;=$S1088,"Pass","Fail"))</f>
        <v/>
      </c>
      <c r="AG1088" s="1" t="str">
        <f aca="false">IF($Y1088="","",IF($AA1088&lt;$S1088,"Pass","Fail"))</f>
        <v/>
      </c>
      <c r="AH1088" s="23" t="str">
        <f aca="true">INDIRECT(CHOOSE(MATCH($T1088,{"±","&gt;","≥","≤","&lt;"},0), "AC", "AD", "AE", "AF", "AG") &amp; ROW())</f>
        <v/>
      </c>
      <c r="AI1088" s="56" t="str">
        <f aca="false">IF($X1088="Not Significant","No Further Action Required",
IF($AH1088="","",
IF(AND($AH1088="Pass",$L1088="0 - Passed "),"Analysis performed; no further action required.",
IF(AND($AH1088="Fail",$L1088="1 - Failed "),"Analysis performed; no further action required.",
IF(AND($AH1088="Pass",$L1088="2 - Limited In Use "),"Analysis performed; no further action required.",
IF(AND($AH1088="Fail",$L1088="3 - Adjusted "),"Analysis performed; no further action required.",
"Unit fails analysis; TSM determination required."))))))</f>
        <v/>
      </c>
      <c r="AJ1088" s="58"/>
    </row>
    <row r="1089" customFormat="false" ht="15" hidden="false" customHeight="false" outlineLevel="0" collapsed="false">
      <c r="A1089" s="56"/>
      <c r="E1089" s="57" t="str">
        <f aca="false">IF(AND($F1089="",$G1089=""),"",IF($G1089="",$F1089,HYPERLINK($G1089,$F1089)))</f>
        <v/>
      </c>
      <c r="H1089" s="1" t="str">
        <f aca="false">IF($I1089="","None Attached",IF(LEFT($I1089,5)="https",HYPERLINK($I1089,"Datasheet"),HYPERLINK(_xlfn.CONCAT("https://",$I1089),"Datasheet")))</f>
        <v>None Attached</v>
      </c>
      <c r="M1089" s="56"/>
      <c r="P1089" s="58"/>
      <c r="Q1089" s="1" t="n">
        <f aca="false">$M1089-$N1089</f>
        <v>0</v>
      </c>
      <c r="R1089" s="56"/>
      <c r="T1089" s="59" t="s">
        <v>15</v>
      </c>
      <c r="U1089" s="1" t="n">
        <f aca="false">$S1089-$R1089</f>
        <v>0</v>
      </c>
      <c r="V1089" s="1" t="n">
        <f aca="false">IF($T1089="±",$Q1089*2,$Q1089)</f>
        <v>0</v>
      </c>
      <c r="W1089" s="60" t="str">
        <f aca="false">IFERROR($U1089/ABS($V1089),"N/A")</f>
        <v>N/A</v>
      </c>
      <c r="X1089" s="61" t="str">
        <f aca="false">IF(OR($W1089="N/A",$R1089="",$S1089=""),"N/A",IF($W1089&gt;=4,"Not Significant",IF($W1089&gt;=2,"Semi-Significant","Significant")))</f>
        <v>N/A</v>
      </c>
      <c r="Z1089" s="1" t="str">
        <f aca="false">IF($D1089="Z540.1 w/data",0,"")</f>
        <v/>
      </c>
      <c r="AA1089" s="1" t="e">
        <f aca="false">$Y1089+$Q1089+$Z1089</f>
        <v>#VALUE!</v>
      </c>
      <c r="AB1089" s="1" t="n">
        <f aca="false">$N1089+$Q1089</f>
        <v>0</v>
      </c>
      <c r="AC1089" s="1" t="str">
        <f aca="false">IF($Y1089="","",IF(AND($AA1089&gt;=$R1089,$AA1089&lt;=$S1089),"Pass","Fail"))</f>
        <v/>
      </c>
      <c r="AD1089" s="1" t="str">
        <f aca="false">IF($Y1089="","",IF($AA1089&gt;$R1089,"Pass","Fail"))</f>
        <v/>
      </c>
      <c r="AE1089" s="1" t="str">
        <f aca="false">IF($Y1089="","",IF($AA1089&gt;=$R1089,"Pass","Fail"))</f>
        <v/>
      </c>
      <c r="AF1089" s="1" t="str">
        <f aca="false">IF($Y1089="","",IF($AA1089&lt;=$S1089,"Pass","Fail"))</f>
        <v/>
      </c>
      <c r="AG1089" s="1" t="str">
        <f aca="false">IF($Y1089="","",IF($AA1089&lt;$S1089,"Pass","Fail"))</f>
        <v/>
      </c>
      <c r="AH1089" s="23" t="str">
        <f aca="true">INDIRECT(CHOOSE(MATCH($T1089,{"±","&gt;","≥","≤","&lt;"},0), "AC", "AD", "AE", "AF", "AG") &amp; ROW())</f>
        <v/>
      </c>
      <c r="AI1089" s="56" t="str">
        <f aca="false">IF($X1089="Not Significant","No Further Action Required",
IF($AH1089="","",
IF(AND($AH1089="Pass",$L1089="0 - Passed "),"Analysis performed; no further action required.",
IF(AND($AH1089="Fail",$L1089="1 - Failed "),"Analysis performed; no further action required.",
IF(AND($AH1089="Pass",$L1089="2 - Limited In Use "),"Analysis performed; no further action required.",
IF(AND($AH1089="Fail",$L1089="3 - Adjusted "),"Analysis performed; no further action required.",
"Unit fails analysis; TSM determination required."))))))</f>
        <v/>
      </c>
      <c r="AJ1089" s="58"/>
    </row>
    <row r="1090" customFormat="false" ht="15" hidden="false" customHeight="false" outlineLevel="0" collapsed="false">
      <c r="A1090" s="56"/>
      <c r="E1090" s="57" t="str">
        <f aca="false">IF(AND($F1090="",$G1090=""),"",IF($G1090="",$F1090,HYPERLINK($G1090,$F1090)))</f>
        <v/>
      </c>
      <c r="H1090" s="1" t="str">
        <f aca="false">IF($I1090="","None Attached",IF(LEFT($I1090,5)="https",HYPERLINK($I1090,"Datasheet"),HYPERLINK(_xlfn.CONCAT("https://",$I1090),"Datasheet")))</f>
        <v>None Attached</v>
      </c>
      <c r="M1090" s="56"/>
      <c r="P1090" s="58"/>
      <c r="Q1090" s="1" t="n">
        <f aca="false">$M1090-$N1090</f>
        <v>0</v>
      </c>
      <c r="R1090" s="56"/>
      <c r="T1090" s="59" t="s">
        <v>15</v>
      </c>
      <c r="U1090" s="1" t="n">
        <f aca="false">$S1090-$R1090</f>
        <v>0</v>
      </c>
      <c r="V1090" s="1" t="n">
        <f aca="false">IF($T1090="±",$Q1090*2,$Q1090)</f>
        <v>0</v>
      </c>
      <c r="W1090" s="60" t="str">
        <f aca="false">IFERROR($U1090/ABS($V1090),"N/A")</f>
        <v>N/A</v>
      </c>
      <c r="X1090" s="61" t="str">
        <f aca="false">IF(OR($W1090="N/A",$R1090="",$S1090=""),"N/A",IF($W1090&gt;=4,"Not Significant",IF($W1090&gt;=2,"Semi-Significant","Significant")))</f>
        <v>N/A</v>
      </c>
      <c r="Z1090" s="1" t="str">
        <f aca="false">IF($D1090="Z540.1 w/data",0,"")</f>
        <v/>
      </c>
      <c r="AA1090" s="1" t="e">
        <f aca="false">$Y1090+$Q1090+$Z1090</f>
        <v>#VALUE!</v>
      </c>
      <c r="AB1090" s="1" t="n">
        <f aca="false">$N1090+$Q1090</f>
        <v>0</v>
      </c>
      <c r="AC1090" s="1" t="str">
        <f aca="false">IF($Y1090="","",IF(AND($AA1090&gt;=$R1090,$AA1090&lt;=$S1090),"Pass","Fail"))</f>
        <v/>
      </c>
      <c r="AD1090" s="1" t="str">
        <f aca="false">IF($Y1090="","",IF($AA1090&gt;$R1090,"Pass","Fail"))</f>
        <v/>
      </c>
      <c r="AE1090" s="1" t="str">
        <f aca="false">IF($Y1090="","",IF($AA1090&gt;=$R1090,"Pass","Fail"))</f>
        <v/>
      </c>
      <c r="AF1090" s="1" t="str">
        <f aca="false">IF($Y1090="","",IF($AA1090&lt;=$S1090,"Pass","Fail"))</f>
        <v/>
      </c>
      <c r="AG1090" s="1" t="str">
        <f aca="false">IF($Y1090="","",IF($AA1090&lt;$S1090,"Pass","Fail"))</f>
        <v/>
      </c>
      <c r="AH1090" s="23" t="str">
        <f aca="true">INDIRECT(CHOOSE(MATCH($T1090,{"±","&gt;","≥","≤","&lt;"},0), "AC", "AD", "AE", "AF", "AG") &amp; ROW())</f>
        <v/>
      </c>
      <c r="AI1090" s="56" t="str">
        <f aca="false">IF($X1090="Not Significant","No Further Action Required",
IF($AH1090="","",
IF(AND($AH1090="Pass",$L1090="0 - Passed "),"Analysis performed; no further action required.",
IF(AND($AH1090="Fail",$L1090="1 - Failed "),"Analysis performed; no further action required.",
IF(AND($AH1090="Pass",$L1090="2 - Limited In Use "),"Analysis performed; no further action required.",
IF(AND($AH1090="Fail",$L1090="3 - Adjusted "),"Analysis performed; no further action required.",
"Unit fails analysis; TSM determination required."))))))</f>
        <v/>
      </c>
      <c r="AJ1090" s="58"/>
    </row>
    <row r="1091" customFormat="false" ht="15" hidden="false" customHeight="false" outlineLevel="0" collapsed="false">
      <c r="A1091" s="56"/>
      <c r="E1091" s="57" t="str">
        <f aca="false">IF(AND($F1091="",$G1091=""),"",IF($G1091="",$F1091,HYPERLINK($G1091,$F1091)))</f>
        <v/>
      </c>
      <c r="H1091" s="1" t="str">
        <f aca="false">IF($I1091="","None Attached",IF(LEFT($I1091,5)="https",HYPERLINK($I1091,"Datasheet"),HYPERLINK(_xlfn.CONCAT("https://",$I1091),"Datasheet")))</f>
        <v>None Attached</v>
      </c>
      <c r="M1091" s="56"/>
      <c r="P1091" s="58"/>
      <c r="Q1091" s="1" t="n">
        <f aca="false">$M1091-$N1091</f>
        <v>0</v>
      </c>
      <c r="R1091" s="56"/>
      <c r="T1091" s="59" t="s">
        <v>15</v>
      </c>
      <c r="U1091" s="1" t="n">
        <f aca="false">$S1091-$R1091</f>
        <v>0</v>
      </c>
      <c r="V1091" s="1" t="n">
        <f aca="false">IF($T1091="±",$Q1091*2,$Q1091)</f>
        <v>0</v>
      </c>
      <c r="W1091" s="60" t="str">
        <f aca="false">IFERROR($U1091/ABS($V1091),"N/A")</f>
        <v>N/A</v>
      </c>
      <c r="X1091" s="61" t="str">
        <f aca="false">IF(OR($W1091="N/A",$R1091="",$S1091=""),"N/A",IF($W1091&gt;=4,"Not Significant",IF($W1091&gt;=2,"Semi-Significant","Significant")))</f>
        <v>N/A</v>
      </c>
      <c r="Z1091" s="1" t="str">
        <f aca="false">IF($D1091="Z540.1 w/data",0,"")</f>
        <v/>
      </c>
      <c r="AA1091" s="1" t="e">
        <f aca="false">$Y1091+$Q1091+$Z1091</f>
        <v>#VALUE!</v>
      </c>
      <c r="AB1091" s="1" t="n">
        <f aca="false">$N1091+$Q1091</f>
        <v>0</v>
      </c>
      <c r="AC1091" s="1" t="str">
        <f aca="false">IF($Y1091="","",IF(AND($AA1091&gt;=$R1091,$AA1091&lt;=$S1091),"Pass","Fail"))</f>
        <v/>
      </c>
      <c r="AD1091" s="1" t="str">
        <f aca="false">IF($Y1091="","",IF($AA1091&gt;$R1091,"Pass","Fail"))</f>
        <v/>
      </c>
      <c r="AE1091" s="1" t="str">
        <f aca="false">IF($Y1091="","",IF($AA1091&gt;=$R1091,"Pass","Fail"))</f>
        <v/>
      </c>
      <c r="AF1091" s="1" t="str">
        <f aca="false">IF($Y1091="","",IF($AA1091&lt;=$S1091,"Pass","Fail"))</f>
        <v/>
      </c>
      <c r="AG1091" s="1" t="str">
        <f aca="false">IF($Y1091="","",IF($AA1091&lt;$S1091,"Pass","Fail"))</f>
        <v/>
      </c>
      <c r="AH1091" s="23" t="str">
        <f aca="true">INDIRECT(CHOOSE(MATCH($T1091,{"±","&gt;","≥","≤","&lt;"},0), "AC", "AD", "AE", "AF", "AG") &amp; ROW())</f>
        <v/>
      </c>
      <c r="AI1091" s="56" t="str">
        <f aca="false">IF($X1091="Not Significant","No Further Action Required",
IF($AH1091="","",
IF(AND($AH1091="Pass",$L1091="0 - Passed "),"Analysis performed; no further action required.",
IF(AND($AH1091="Fail",$L1091="1 - Failed "),"Analysis performed; no further action required.",
IF(AND($AH1091="Pass",$L1091="2 - Limited In Use "),"Analysis performed; no further action required.",
IF(AND($AH1091="Fail",$L1091="3 - Adjusted "),"Analysis performed; no further action required.",
"Unit fails analysis; TSM determination required."))))))</f>
        <v/>
      </c>
      <c r="AJ1091" s="58"/>
    </row>
    <row r="1092" customFormat="false" ht="15" hidden="false" customHeight="false" outlineLevel="0" collapsed="false">
      <c r="A1092" s="56"/>
      <c r="E1092" s="57" t="str">
        <f aca="false">IF(AND($F1092="",$G1092=""),"",IF($G1092="",$F1092,HYPERLINK($G1092,$F1092)))</f>
        <v/>
      </c>
      <c r="H1092" s="1" t="str">
        <f aca="false">IF($I1092="","None Attached",IF(LEFT($I1092,5)="https",HYPERLINK($I1092,"Datasheet"),HYPERLINK(_xlfn.CONCAT("https://",$I1092),"Datasheet")))</f>
        <v>None Attached</v>
      </c>
      <c r="M1092" s="56"/>
      <c r="P1092" s="58"/>
      <c r="Q1092" s="1" t="n">
        <f aca="false">$M1092-$N1092</f>
        <v>0</v>
      </c>
      <c r="R1092" s="56"/>
      <c r="T1092" s="59" t="s">
        <v>15</v>
      </c>
      <c r="U1092" s="1" t="n">
        <f aca="false">$S1092-$R1092</f>
        <v>0</v>
      </c>
      <c r="V1092" s="1" t="n">
        <f aca="false">IF($T1092="±",$Q1092*2,$Q1092)</f>
        <v>0</v>
      </c>
      <c r="W1092" s="60" t="str">
        <f aca="false">IFERROR($U1092/ABS($V1092),"N/A")</f>
        <v>N/A</v>
      </c>
      <c r="X1092" s="61" t="str">
        <f aca="false">IF(OR($W1092="N/A",$R1092="",$S1092=""),"N/A",IF($W1092&gt;=4,"Not Significant",IF($W1092&gt;=2,"Semi-Significant","Significant")))</f>
        <v>N/A</v>
      </c>
      <c r="Z1092" s="1" t="str">
        <f aca="false">IF($D1092="Z540.1 w/data",0,"")</f>
        <v/>
      </c>
      <c r="AA1092" s="1" t="e">
        <f aca="false">$Y1092+$Q1092+$Z1092</f>
        <v>#VALUE!</v>
      </c>
      <c r="AB1092" s="1" t="n">
        <f aca="false">$N1092+$Q1092</f>
        <v>0</v>
      </c>
      <c r="AC1092" s="1" t="str">
        <f aca="false">IF($Y1092="","",IF(AND($AA1092&gt;=$R1092,$AA1092&lt;=$S1092),"Pass","Fail"))</f>
        <v/>
      </c>
      <c r="AD1092" s="1" t="str">
        <f aca="false">IF($Y1092="","",IF($AA1092&gt;$R1092,"Pass","Fail"))</f>
        <v/>
      </c>
      <c r="AE1092" s="1" t="str">
        <f aca="false">IF($Y1092="","",IF($AA1092&gt;=$R1092,"Pass","Fail"))</f>
        <v/>
      </c>
      <c r="AF1092" s="1" t="str">
        <f aca="false">IF($Y1092="","",IF($AA1092&lt;=$S1092,"Pass","Fail"))</f>
        <v/>
      </c>
      <c r="AG1092" s="1" t="str">
        <f aca="false">IF($Y1092="","",IF($AA1092&lt;$S1092,"Pass","Fail"))</f>
        <v/>
      </c>
      <c r="AH1092" s="23" t="str">
        <f aca="true">INDIRECT(CHOOSE(MATCH($T1092,{"±","&gt;","≥","≤","&lt;"},0), "AC", "AD", "AE", "AF", "AG") &amp; ROW())</f>
        <v/>
      </c>
      <c r="AI1092" s="56" t="str">
        <f aca="false">IF($X1092="Not Significant","No Further Action Required",
IF($AH1092="","",
IF(AND($AH1092="Pass",$L1092="0 - Passed "),"Analysis performed; no further action required.",
IF(AND($AH1092="Fail",$L1092="1 - Failed "),"Analysis performed; no further action required.",
IF(AND($AH1092="Pass",$L1092="2 - Limited In Use "),"Analysis performed; no further action required.",
IF(AND($AH1092="Fail",$L1092="3 - Adjusted "),"Analysis performed; no further action required.",
"Unit fails analysis; TSM determination required."))))))</f>
        <v/>
      </c>
      <c r="AJ1092" s="58"/>
    </row>
    <row r="1093" customFormat="false" ht="15" hidden="false" customHeight="false" outlineLevel="0" collapsed="false">
      <c r="A1093" s="56"/>
      <c r="E1093" s="57" t="str">
        <f aca="false">IF(AND($F1093="",$G1093=""),"",IF($G1093="",$F1093,HYPERLINK($G1093,$F1093)))</f>
        <v/>
      </c>
      <c r="H1093" s="1" t="str">
        <f aca="false">IF($I1093="","None Attached",IF(LEFT($I1093,5)="https",HYPERLINK($I1093,"Datasheet"),HYPERLINK(_xlfn.CONCAT("https://",$I1093),"Datasheet")))</f>
        <v>None Attached</v>
      </c>
      <c r="M1093" s="56"/>
      <c r="P1093" s="58"/>
      <c r="Q1093" s="1" t="n">
        <f aca="false">$M1093-$N1093</f>
        <v>0</v>
      </c>
      <c r="R1093" s="56"/>
      <c r="T1093" s="59" t="s">
        <v>15</v>
      </c>
      <c r="U1093" s="1" t="n">
        <f aca="false">$S1093-$R1093</f>
        <v>0</v>
      </c>
      <c r="V1093" s="1" t="n">
        <f aca="false">IF($T1093="±",$Q1093*2,$Q1093)</f>
        <v>0</v>
      </c>
      <c r="W1093" s="60" t="str">
        <f aca="false">IFERROR($U1093/ABS($V1093),"N/A")</f>
        <v>N/A</v>
      </c>
      <c r="X1093" s="61" t="str">
        <f aca="false">IF(OR($W1093="N/A",$R1093="",$S1093=""),"N/A",IF($W1093&gt;=4,"Not Significant",IF($W1093&gt;=2,"Semi-Significant","Significant")))</f>
        <v>N/A</v>
      </c>
      <c r="Z1093" s="1" t="str">
        <f aca="false">IF($D1093="Z540.1 w/data",0,"")</f>
        <v/>
      </c>
      <c r="AA1093" s="1" t="e">
        <f aca="false">$Y1093+$Q1093+$Z1093</f>
        <v>#VALUE!</v>
      </c>
      <c r="AB1093" s="1" t="n">
        <f aca="false">$N1093+$Q1093</f>
        <v>0</v>
      </c>
      <c r="AC1093" s="1" t="str">
        <f aca="false">IF($Y1093="","",IF(AND($AA1093&gt;=$R1093,$AA1093&lt;=$S1093),"Pass","Fail"))</f>
        <v/>
      </c>
      <c r="AD1093" s="1" t="str">
        <f aca="false">IF($Y1093="","",IF($AA1093&gt;$R1093,"Pass","Fail"))</f>
        <v/>
      </c>
      <c r="AE1093" s="1" t="str">
        <f aca="false">IF($Y1093="","",IF($AA1093&gt;=$R1093,"Pass","Fail"))</f>
        <v/>
      </c>
      <c r="AF1093" s="1" t="str">
        <f aca="false">IF($Y1093="","",IF($AA1093&lt;=$S1093,"Pass","Fail"))</f>
        <v/>
      </c>
      <c r="AG1093" s="1" t="str">
        <f aca="false">IF($Y1093="","",IF($AA1093&lt;$S1093,"Pass","Fail"))</f>
        <v/>
      </c>
      <c r="AH1093" s="23" t="str">
        <f aca="true">INDIRECT(CHOOSE(MATCH($T1093,{"±","&gt;","≥","≤","&lt;"},0), "AC", "AD", "AE", "AF", "AG") &amp; ROW())</f>
        <v/>
      </c>
      <c r="AI1093" s="56" t="str">
        <f aca="false">IF($X1093="Not Significant","No Further Action Required",
IF($AH1093="","",
IF(AND($AH1093="Pass",$L1093="0 - Passed "),"Analysis performed; no further action required.",
IF(AND($AH1093="Fail",$L1093="1 - Failed "),"Analysis performed; no further action required.",
IF(AND($AH1093="Pass",$L1093="2 - Limited In Use "),"Analysis performed; no further action required.",
IF(AND($AH1093="Fail",$L1093="3 - Adjusted "),"Analysis performed; no further action required.",
"Unit fails analysis; TSM determination required."))))))</f>
        <v/>
      </c>
      <c r="AJ1093" s="58"/>
    </row>
    <row r="1094" customFormat="false" ht="15" hidden="false" customHeight="false" outlineLevel="0" collapsed="false">
      <c r="A1094" s="56"/>
      <c r="E1094" s="57" t="str">
        <f aca="false">IF(AND($F1094="",$G1094=""),"",IF($G1094="",$F1094,HYPERLINK($G1094,$F1094)))</f>
        <v/>
      </c>
      <c r="H1094" s="1" t="str">
        <f aca="false">IF($I1094="","None Attached",IF(LEFT($I1094,5)="https",HYPERLINK($I1094,"Datasheet"),HYPERLINK(_xlfn.CONCAT("https://",$I1094),"Datasheet")))</f>
        <v>None Attached</v>
      </c>
      <c r="M1094" s="56"/>
      <c r="P1094" s="58"/>
      <c r="Q1094" s="1" t="n">
        <f aca="false">$M1094-$N1094</f>
        <v>0</v>
      </c>
      <c r="R1094" s="56"/>
      <c r="T1094" s="59" t="s">
        <v>15</v>
      </c>
      <c r="U1094" s="1" t="n">
        <f aca="false">$S1094-$R1094</f>
        <v>0</v>
      </c>
      <c r="V1094" s="1" t="n">
        <f aca="false">IF($T1094="±",$Q1094*2,$Q1094)</f>
        <v>0</v>
      </c>
      <c r="W1094" s="60" t="str">
        <f aca="false">IFERROR($U1094/ABS($V1094),"N/A")</f>
        <v>N/A</v>
      </c>
      <c r="X1094" s="61" t="str">
        <f aca="false">IF(OR($W1094="N/A",$R1094="",$S1094=""),"N/A",IF($W1094&gt;=4,"Not Significant",IF($W1094&gt;=2,"Semi-Significant","Significant")))</f>
        <v>N/A</v>
      </c>
      <c r="Z1094" s="1" t="str">
        <f aca="false">IF($D1094="Z540.1 w/data",0,"")</f>
        <v/>
      </c>
      <c r="AA1094" s="1" t="e">
        <f aca="false">$Y1094+$Q1094+$Z1094</f>
        <v>#VALUE!</v>
      </c>
      <c r="AB1094" s="1" t="n">
        <f aca="false">$N1094+$Q1094</f>
        <v>0</v>
      </c>
      <c r="AC1094" s="1" t="str">
        <f aca="false">IF($Y1094="","",IF(AND($AA1094&gt;=$R1094,$AA1094&lt;=$S1094),"Pass","Fail"))</f>
        <v/>
      </c>
      <c r="AD1094" s="1" t="str">
        <f aca="false">IF($Y1094="","",IF($AA1094&gt;$R1094,"Pass","Fail"))</f>
        <v/>
      </c>
      <c r="AE1094" s="1" t="str">
        <f aca="false">IF($Y1094="","",IF($AA1094&gt;=$R1094,"Pass","Fail"))</f>
        <v/>
      </c>
      <c r="AF1094" s="1" t="str">
        <f aca="false">IF($Y1094="","",IF($AA1094&lt;=$S1094,"Pass","Fail"))</f>
        <v/>
      </c>
      <c r="AG1094" s="1" t="str">
        <f aca="false">IF($Y1094="","",IF($AA1094&lt;$S1094,"Pass","Fail"))</f>
        <v/>
      </c>
      <c r="AH1094" s="23" t="str">
        <f aca="true">INDIRECT(CHOOSE(MATCH($T1094,{"±","&gt;","≥","≤","&lt;"},0), "AC", "AD", "AE", "AF", "AG") &amp; ROW())</f>
        <v/>
      </c>
      <c r="AI1094" s="56" t="str">
        <f aca="false">IF($X1094="Not Significant","No Further Action Required",
IF($AH1094="","",
IF(AND($AH1094="Pass",$L1094="0 - Passed "),"Analysis performed; no further action required.",
IF(AND($AH1094="Fail",$L1094="1 - Failed "),"Analysis performed; no further action required.",
IF(AND($AH1094="Pass",$L1094="2 - Limited In Use "),"Analysis performed; no further action required.",
IF(AND($AH1094="Fail",$L1094="3 - Adjusted "),"Analysis performed; no further action required.",
"Unit fails analysis; TSM determination required."))))))</f>
        <v/>
      </c>
      <c r="AJ1094" s="58"/>
    </row>
    <row r="1095" customFormat="false" ht="15" hidden="false" customHeight="false" outlineLevel="0" collapsed="false">
      <c r="A1095" s="56"/>
      <c r="E1095" s="57" t="str">
        <f aca="false">IF(AND($F1095="",$G1095=""),"",IF($G1095="",$F1095,HYPERLINK($G1095,$F1095)))</f>
        <v/>
      </c>
      <c r="H1095" s="1" t="str">
        <f aca="false">IF($I1095="","None Attached",IF(LEFT($I1095,5)="https",HYPERLINK($I1095,"Datasheet"),HYPERLINK(_xlfn.CONCAT("https://",$I1095),"Datasheet")))</f>
        <v>None Attached</v>
      </c>
      <c r="M1095" s="56"/>
      <c r="P1095" s="58"/>
      <c r="Q1095" s="1" t="n">
        <f aca="false">$M1095-$N1095</f>
        <v>0</v>
      </c>
      <c r="R1095" s="56"/>
      <c r="T1095" s="59" t="s">
        <v>15</v>
      </c>
      <c r="U1095" s="1" t="n">
        <f aca="false">$S1095-$R1095</f>
        <v>0</v>
      </c>
      <c r="V1095" s="1" t="n">
        <f aca="false">IF($T1095="±",$Q1095*2,$Q1095)</f>
        <v>0</v>
      </c>
      <c r="W1095" s="60" t="str">
        <f aca="false">IFERROR($U1095/ABS($V1095),"N/A")</f>
        <v>N/A</v>
      </c>
      <c r="X1095" s="61" t="str">
        <f aca="false">IF(OR($W1095="N/A",$R1095="",$S1095=""),"N/A",IF($W1095&gt;=4,"Not Significant",IF($W1095&gt;=2,"Semi-Significant","Significant")))</f>
        <v>N/A</v>
      </c>
      <c r="Z1095" s="1" t="str">
        <f aca="false">IF($D1095="Z540.1 w/data",0,"")</f>
        <v/>
      </c>
      <c r="AA1095" s="1" t="e">
        <f aca="false">$Y1095+$Q1095+$Z1095</f>
        <v>#VALUE!</v>
      </c>
      <c r="AB1095" s="1" t="n">
        <f aca="false">$N1095+$Q1095</f>
        <v>0</v>
      </c>
      <c r="AC1095" s="1" t="str">
        <f aca="false">IF($Y1095="","",IF(AND($AA1095&gt;=$R1095,$AA1095&lt;=$S1095),"Pass","Fail"))</f>
        <v/>
      </c>
      <c r="AD1095" s="1" t="str">
        <f aca="false">IF($Y1095="","",IF($AA1095&gt;$R1095,"Pass","Fail"))</f>
        <v/>
      </c>
      <c r="AE1095" s="1" t="str">
        <f aca="false">IF($Y1095="","",IF($AA1095&gt;=$R1095,"Pass","Fail"))</f>
        <v/>
      </c>
      <c r="AF1095" s="1" t="str">
        <f aca="false">IF($Y1095="","",IF($AA1095&lt;=$S1095,"Pass","Fail"))</f>
        <v/>
      </c>
      <c r="AG1095" s="1" t="str">
        <f aca="false">IF($Y1095="","",IF($AA1095&lt;$S1095,"Pass","Fail"))</f>
        <v/>
      </c>
      <c r="AH1095" s="23" t="str">
        <f aca="true">INDIRECT(CHOOSE(MATCH($T1095,{"±","&gt;","≥","≤","&lt;"},0), "AC", "AD", "AE", "AF", "AG") &amp; ROW())</f>
        <v/>
      </c>
      <c r="AI1095" s="56" t="str">
        <f aca="false">IF($X1095="Not Significant","No Further Action Required",
IF($AH1095="","",
IF(AND($AH1095="Pass",$L1095="0 - Passed "),"Analysis performed; no further action required.",
IF(AND($AH1095="Fail",$L1095="1 - Failed "),"Analysis performed; no further action required.",
IF(AND($AH1095="Pass",$L1095="2 - Limited In Use "),"Analysis performed; no further action required.",
IF(AND($AH1095="Fail",$L1095="3 - Adjusted "),"Analysis performed; no further action required.",
"Unit fails analysis; TSM determination required."))))))</f>
        <v/>
      </c>
      <c r="AJ1095" s="58"/>
    </row>
    <row r="1096" customFormat="false" ht="15" hidden="false" customHeight="false" outlineLevel="0" collapsed="false">
      <c r="A1096" s="56"/>
      <c r="E1096" s="57" t="str">
        <f aca="false">IF(AND($F1096="",$G1096=""),"",IF($G1096="",$F1096,HYPERLINK($G1096,$F1096)))</f>
        <v/>
      </c>
      <c r="H1096" s="1" t="str">
        <f aca="false">IF($I1096="","None Attached",IF(LEFT($I1096,5)="https",HYPERLINK($I1096,"Datasheet"),HYPERLINK(_xlfn.CONCAT("https://",$I1096),"Datasheet")))</f>
        <v>None Attached</v>
      </c>
      <c r="M1096" s="56"/>
      <c r="P1096" s="58"/>
      <c r="Q1096" s="1" t="n">
        <f aca="false">$M1096-$N1096</f>
        <v>0</v>
      </c>
      <c r="R1096" s="56"/>
      <c r="T1096" s="59" t="s">
        <v>15</v>
      </c>
      <c r="U1096" s="1" t="n">
        <f aca="false">$S1096-$R1096</f>
        <v>0</v>
      </c>
      <c r="V1096" s="1" t="n">
        <f aca="false">IF($T1096="±",$Q1096*2,$Q1096)</f>
        <v>0</v>
      </c>
      <c r="W1096" s="60" t="str">
        <f aca="false">IFERROR($U1096/ABS($V1096),"N/A")</f>
        <v>N/A</v>
      </c>
      <c r="X1096" s="61" t="str">
        <f aca="false">IF(OR($W1096="N/A",$R1096="",$S1096=""),"N/A",IF($W1096&gt;=4,"Not Significant",IF($W1096&gt;=2,"Semi-Significant","Significant")))</f>
        <v>N/A</v>
      </c>
      <c r="Z1096" s="1" t="str">
        <f aca="false">IF($D1096="Z540.1 w/data",0,"")</f>
        <v/>
      </c>
      <c r="AA1096" s="1" t="e">
        <f aca="false">$Y1096+$Q1096+$Z1096</f>
        <v>#VALUE!</v>
      </c>
      <c r="AB1096" s="1" t="n">
        <f aca="false">$N1096+$Q1096</f>
        <v>0</v>
      </c>
      <c r="AC1096" s="1" t="str">
        <f aca="false">IF($Y1096="","",IF(AND($AA1096&gt;=$R1096,$AA1096&lt;=$S1096),"Pass","Fail"))</f>
        <v/>
      </c>
      <c r="AD1096" s="1" t="str">
        <f aca="false">IF($Y1096="","",IF($AA1096&gt;$R1096,"Pass","Fail"))</f>
        <v/>
      </c>
      <c r="AE1096" s="1" t="str">
        <f aca="false">IF($Y1096="","",IF($AA1096&gt;=$R1096,"Pass","Fail"))</f>
        <v/>
      </c>
      <c r="AF1096" s="1" t="str">
        <f aca="false">IF($Y1096="","",IF($AA1096&lt;=$S1096,"Pass","Fail"))</f>
        <v/>
      </c>
      <c r="AG1096" s="1" t="str">
        <f aca="false">IF($Y1096="","",IF($AA1096&lt;$S1096,"Pass","Fail"))</f>
        <v/>
      </c>
      <c r="AH1096" s="23" t="str">
        <f aca="true">INDIRECT(CHOOSE(MATCH($T1096,{"±","&gt;","≥","≤","&lt;"},0), "AC", "AD", "AE", "AF", "AG") &amp; ROW())</f>
        <v/>
      </c>
      <c r="AI1096" s="56" t="str">
        <f aca="false">IF($X1096="Not Significant","No Further Action Required",
IF($AH1096="","",
IF(AND($AH1096="Pass",$L1096="0 - Passed "),"Analysis performed; no further action required.",
IF(AND($AH1096="Fail",$L1096="1 - Failed "),"Analysis performed; no further action required.",
IF(AND($AH1096="Pass",$L1096="2 - Limited In Use "),"Analysis performed; no further action required.",
IF(AND($AH1096="Fail",$L1096="3 - Adjusted "),"Analysis performed; no further action required.",
"Unit fails analysis; TSM determination required."))))))</f>
        <v/>
      </c>
      <c r="AJ1096" s="58"/>
    </row>
    <row r="1097" customFormat="false" ht="15" hidden="false" customHeight="false" outlineLevel="0" collapsed="false">
      <c r="A1097" s="56"/>
      <c r="E1097" s="57" t="str">
        <f aca="false">IF(AND($F1097="",$G1097=""),"",IF($G1097="",$F1097,HYPERLINK($G1097,$F1097)))</f>
        <v/>
      </c>
      <c r="H1097" s="1" t="str">
        <f aca="false">IF($I1097="","None Attached",IF(LEFT($I1097,5)="https",HYPERLINK($I1097,"Datasheet"),HYPERLINK(_xlfn.CONCAT("https://",$I1097),"Datasheet")))</f>
        <v>None Attached</v>
      </c>
      <c r="M1097" s="56"/>
      <c r="P1097" s="58"/>
      <c r="Q1097" s="1" t="n">
        <f aca="false">$M1097-$N1097</f>
        <v>0</v>
      </c>
      <c r="R1097" s="56"/>
      <c r="T1097" s="59" t="s">
        <v>15</v>
      </c>
      <c r="U1097" s="1" t="n">
        <f aca="false">$S1097-$R1097</f>
        <v>0</v>
      </c>
      <c r="V1097" s="1" t="n">
        <f aca="false">IF($T1097="±",$Q1097*2,$Q1097)</f>
        <v>0</v>
      </c>
      <c r="W1097" s="60" t="str">
        <f aca="false">IFERROR($U1097/ABS($V1097),"N/A")</f>
        <v>N/A</v>
      </c>
      <c r="X1097" s="61" t="str">
        <f aca="false">IF(OR($W1097="N/A",$R1097="",$S1097=""),"N/A",IF($W1097&gt;=4,"Not Significant",IF($W1097&gt;=2,"Semi-Significant","Significant")))</f>
        <v>N/A</v>
      </c>
      <c r="Z1097" s="1" t="str">
        <f aca="false">IF($D1097="Z540.1 w/data",0,"")</f>
        <v/>
      </c>
      <c r="AA1097" s="1" t="e">
        <f aca="false">$Y1097+$Q1097+$Z1097</f>
        <v>#VALUE!</v>
      </c>
      <c r="AB1097" s="1" t="n">
        <f aca="false">$N1097+$Q1097</f>
        <v>0</v>
      </c>
      <c r="AC1097" s="1" t="str">
        <f aca="false">IF($Y1097="","",IF(AND($AA1097&gt;=$R1097,$AA1097&lt;=$S1097),"Pass","Fail"))</f>
        <v/>
      </c>
      <c r="AD1097" s="1" t="str">
        <f aca="false">IF($Y1097="","",IF($AA1097&gt;$R1097,"Pass","Fail"))</f>
        <v/>
      </c>
      <c r="AE1097" s="1" t="str">
        <f aca="false">IF($Y1097="","",IF($AA1097&gt;=$R1097,"Pass","Fail"))</f>
        <v/>
      </c>
      <c r="AF1097" s="1" t="str">
        <f aca="false">IF($Y1097="","",IF($AA1097&lt;=$S1097,"Pass","Fail"))</f>
        <v/>
      </c>
      <c r="AG1097" s="1" t="str">
        <f aca="false">IF($Y1097="","",IF($AA1097&lt;$S1097,"Pass","Fail"))</f>
        <v/>
      </c>
      <c r="AH1097" s="23" t="str">
        <f aca="true">INDIRECT(CHOOSE(MATCH($T1097,{"±","&gt;","≥","≤","&lt;"},0), "AC", "AD", "AE", "AF", "AG") &amp; ROW())</f>
        <v/>
      </c>
      <c r="AI1097" s="56" t="str">
        <f aca="false">IF($X1097="Not Significant","No Further Action Required",
IF($AH1097="","",
IF(AND($AH1097="Pass",$L1097="0 - Passed "),"Analysis performed; no further action required.",
IF(AND($AH1097="Fail",$L1097="1 - Failed "),"Analysis performed; no further action required.",
IF(AND($AH1097="Pass",$L1097="2 - Limited In Use "),"Analysis performed; no further action required.",
IF(AND($AH1097="Fail",$L1097="3 - Adjusted "),"Analysis performed; no further action required.",
"Unit fails analysis; TSM determination required."))))))</f>
        <v/>
      </c>
      <c r="AJ1097" s="58"/>
    </row>
    <row r="1098" customFormat="false" ht="15" hidden="false" customHeight="false" outlineLevel="0" collapsed="false">
      <c r="A1098" s="56"/>
      <c r="E1098" s="57" t="str">
        <f aca="false">IF(AND($F1098="",$G1098=""),"",IF($G1098="",$F1098,HYPERLINK($G1098,$F1098)))</f>
        <v/>
      </c>
      <c r="H1098" s="1" t="str">
        <f aca="false">IF($I1098="","None Attached",IF(LEFT($I1098,5)="https",HYPERLINK($I1098,"Datasheet"),HYPERLINK(_xlfn.CONCAT("https://",$I1098),"Datasheet")))</f>
        <v>None Attached</v>
      </c>
      <c r="M1098" s="56"/>
      <c r="P1098" s="58"/>
      <c r="Q1098" s="1" t="n">
        <f aca="false">$M1098-$N1098</f>
        <v>0</v>
      </c>
      <c r="R1098" s="56"/>
      <c r="T1098" s="59" t="s">
        <v>15</v>
      </c>
      <c r="U1098" s="1" t="n">
        <f aca="false">$S1098-$R1098</f>
        <v>0</v>
      </c>
      <c r="V1098" s="1" t="n">
        <f aca="false">IF($T1098="±",$Q1098*2,$Q1098)</f>
        <v>0</v>
      </c>
      <c r="W1098" s="60" t="str">
        <f aca="false">IFERROR($U1098/ABS($V1098),"N/A")</f>
        <v>N/A</v>
      </c>
      <c r="X1098" s="61" t="str">
        <f aca="false">IF(OR($W1098="N/A",$R1098="",$S1098=""),"N/A",IF($W1098&gt;=4,"Not Significant",IF($W1098&gt;=2,"Semi-Significant","Significant")))</f>
        <v>N/A</v>
      </c>
      <c r="Z1098" s="1" t="str">
        <f aca="false">IF($D1098="Z540.1 w/data",0,"")</f>
        <v/>
      </c>
      <c r="AA1098" s="1" t="e">
        <f aca="false">$Y1098+$Q1098+$Z1098</f>
        <v>#VALUE!</v>
      </c>
      <c r="AB1098" s="1" t="n">
        <f aca="false">$N1098+$Q1098</f>
        <v>0</v>
      </c>
      <c r="AC1098" s="1" t="str">
        <f aca="false">IF($Y1098="","",IF(AND($AA1098&gt;=$R1098,$AA1098&lt;=$S1098),"Pass","Fail"))</f>
        <v/>
      </c>
      <c r="AD1098" s="1" t="str">
        <f aca="false">IF($Y1098="","",IF($AA1098&gt;$R1098,"Pass","Fail"))</f>
        <v/>
      </c>
      <c r="AE1098" s="1" t="str">
        <f aca="false">IF($Y1098="","",IF($AA1098&gt;=$R1098,"Pass","Fail"))</f>
        <v/>
      </c>
      <c r="AF1098" s="1" t="str">
        <f aca="false">IF($Y1098="","",IF($AA1098&lt;=$S1098,"Pass","Fail"))</f>
        <v/>
      </c>
      <c r="AG1098" s="1" t="str">
        <f aca="false">IF($Y1098="","",IF($AA1098&lt;$S1098,"Pass","Fail"))</f>
        <v/>
      </c>
      <c r="AH1098" s="23" t="str">
        <f aca="true">INDIRECT(CHOOSE(MATCH($T1098,{"±","&gt;","≥","≤","&lt;"},0), "AC", "AD", "AE", "AF", "AG") &amp; ROW())</f>
        <v/>
      </c>
      <c r="AI1098" s="56" t="str">
        <f aca="false">IF($X1098="Not Significant","No Further Action Required",
IF($AH1098="","",
IF(AND($AH1098="Pass",$L1098="0 - Passed "),"Analysis performed; no further action required.",
IF(AND($AH1098="Fail",$L1098="1 - Failed "),"Analysis performed; no further action required.",
IF(AND($AH1098="Pass",$L1098="2 - Limited In Use "),"Analysis performed; no further action required.",
IF(AND($AH1098="Fail",$L1098="3 - Adjusted "),"Analysis performed; no further action required.",
"Unit fails analysis; TSM determination required."))))))</f>
        <v/>
      </c>
      <c r="AJ1098" s="58"/>
    </row>
    <row r="1099" customFormat="false" ht="15" hidden="false" customHeight="false" outlineLevel="0" collapsed="false">
      <c r="A1099" s="56"/>
      <c r="E1099" s="57" t="str">
        <f aca="false">IF(AND($F1099="",$G1099=""),"",IF($G1099="",$F1099,HYPERLINK($G1099,$F1099)))</f>
        <v/>
      </c>
      <c r="H1099" s="1" t="str">
        <f aca="false">IF($I1099="","None Attached",IF(LEFT($I1099,5)="https",HYPERLINK($I1099,"Datasheet"),HYPERLINK(_xlfn.CONCAT("https://",$I1099),"Datasheet")))</f>
        <v>None Attached</v>
      </c>
      <c r="M1099" s="56"/>
      <c r="P1099" s="58"/>
      <c r="Q1099" s="1" t="n">
        <f aca="false">$M1099-$N1099</f>
        <v>0</v>
      </c>
      <c r="R1099" s="56"/>
      <c r="T1099" s="59" t="s">
        <v>15</v>
      </c>
      <c r="U1099" s="1" t="n">
        <f aca="false">$S1099-$R1099</f>
        <v>0</v>
      </c>
      <c r="V1099" s="1" t="n">
        <f aca="false">IF($T1099="±",$Q1099*2,$Q1099)</f>
        <v>0</v>
      </c>
      <c r="W1099" s="60" t="str">
        <f aca="false">IFERROR($U1099/ABS($V1099),"N/A")</f>
        <v>N/A</v>
      </c>
      <c r="X1099" s="61" t="str">
        <f aca="false">IF(OR($W1099="N/A",$R1099="",$S1099=""),"N/A",IF($W1099&gt;=4,"Not Significant",IF($W1099&gt;=2,"Semi-Significant","Significant")))</f>
        <v>N/A</v>
      </c>
      <c r="Z1099" s="1" t="str">
        <f aca="false">IF($D1099="Z540.1 w/data",0,"")</f>
        <v/>
      </c>
      <c r="AA1099" s="1" t="e">
        <f aca="false">$Y1099+$Q1099+$Z1099</f>
        <v>#VALUE!</v>
      </c>
      <c r="AB1099" s="1" t="n">
        <f aca="false">$N1099+$Q1099</f>
        <v>0</v>
      </c>
      <c r="AC1099" s="1" t="str">
        <f aca="false">IF($Y1099="","",IF(AND($AA1099&gt;=$R1099,$AA1099&lt;=$S1099),"Pass","Fail"))</f>
        <v/>
      </c>
      <c r="AD1099" s="1" t="str">
        <f aca="false">IF($Y1099="","",IF($AA1099&gt;$R1099,"Pass","Fail"))</f>
        <v/>
      </c>
      <c r="AE1099" s="1" t="str">
        <f aca="false">IF($Y1099="","",IF($AA1099&gt;=$R1099,"Pass","Fail"))</f>
        <v/>
      </c>
      <c r="AF1099" s="1" t="str">
        <f aca="false">IF($Y1099="","",IF($AA1099&lt;=$S1099,"Pass","Fail"))</f>
        <v/>
      </c>
      <c r="AG1099" s="1" t="str">
        <f aca="false">IF($Y1099="","",IF($AA1099&lt;$S1099,"Pass","Fail"))</f>
        <v/>
      </c>
      <c r="AH1099" s="23" t="str">
        <f aca="true">INDIRECT(CHOOSE(MATCH($T1099,{"±","&gt;","≥","≤","&lt;"},0), "AC", "AD", "AE", "AF", "AG") &amp; ROW())</f>
        <v/>
      </c>
      <c r="AI1099" s="56" t="str">
        <f aca="false">IF($X1099="Not Significant","No Further Action Required",
IF($AH1099="","",
IF(AND($AH1099="Pass",$L1099="0 - Passed "),"Analysis performed; no further action required.",
IF(AND($AH1099="Fail",$L1099="1 - Failed "),"Analysis performed; no further action required.",
IF(AND($AH1099="Pass",$L1099="2 - Limited In Use "),"Analysis performed; no further action required.",
IF(AND($AH1099="Fail",$L1099="3 - Adjusted "),"Analysis performed; no further action required.",
"Unit fails analysis; TSM determination required."))))))</f>
        <v/>
      </c>
      <c r="AJ1099" s="58"/>
    </row>
    <row r="1100" customFormat="false" ht="15" hidden="false" customHeight="false" outlineLevel="0" collapsed="false">
      <c r="A1100" s="56"/>
      <c r="E1100" s="57" t="str">
        <f aca="false">IF(AND($F1100="",$G1100=""),"",IF($G1100="",$F1100,HYPERLINK($G1100,$F1100)))</f>
        <v/>
      </c>
      <c r="H1100" s="1" t="str">
        <f aca="false">IF($I1100="","None Attached",IF(LEFT($I1100,5)="https",HYPERLINK($I1100,"Datasheet"),HYPERLINK(_xlfn.CONCAT("https://",$I1100),"Datasheet")))</f>
        <v>None Attached</v>
      </c>
      <c r="M1100" s="56"/>
      <c r="P1100" s="58"/>
      <c r="Q1100" s="1" t="n">
        <f aca="false">$M1100-$N1100</f>
        <v>0</v>
      </c>
      <c r="R1100" s="56"/>
      <c r="T1100" s="59" t="s">
        <v>15</v>
      </c>
      <c r="U1100" s="1" t="n">
        <f aca="false">$S1100-$R1100</f>
        <v>0</v>
      </c>
      <c r="V1100" s="1" t="n">
        <f aca="false">IF($T1100="±",$Q1100*2,$Q1100)</f>
        <v>0</v>
      </c>
      <c r="W1100" s="60" t="str">
        <f aca="false">IFERROR($U1100/ABS($V1100),"N/A")</f>
        <v>N/A</v>
      </c>
      <c r="X1100" s="61" t="str">
        <f aca="false">IF(OR($W1100="N/A",$R1100="",$S1100=""),"N/A",IF($W1100&gt;=4,"Not Significant",IF($W1100&gt;=2,"Semi-Significant","Significant")))</f>
        <v>N/A</v>
      </c>
      <c r="Z1100" s="1" t="str">
        <f aca="false">IF($D1100="Z540.1 w/data",0,"")</f>
        <v/>
      </c>
      <c r="AA1100" s="1" t="e">
        <f aca="false">$Y1100+$Q1100+$Z1100</f>
        <v>#VALUE!</v>
      </c>
      <c r="AB1100" s="1" t="n">
        <f aca="false">$N1100+$Q1100</f>
        <v>0</v>
      </c>
      <c r="AC1100" s="1" t="str">
        <f aca="false">IF($Y1100="","",IF(AND($AA1100&gt;=$R1100,$AA1100&lt;=$S1100),"Pass","Fail"))</f>
        <v/>
      </c>
      <c r="AD1100" s="1" t="str">
        <f aca="false">IF($Y1100="","",IF($AA1100&gt;$R1100,"Pass","Fail"))</f>
        <v/>
      </c>
      <c r="AE1100" s="1" t="str">
        <f aca="false">IF($Y1100="","",IF($AA1100&gt;=$R1100,"Pass","Fail"))</f>
        <v/>
      </c>
      <c r="AF1100" s="1" t="str">
        <f aca="false">IF($Y1100="","",IF($AA1100&lt;=$S1100,"Pass","Fail"))</f>
        <v/>
      </c>
      <c r="AG1100" s="1" t="str">
        <f aca="false">IF($Y1100="","",IF($AA1100&lt;$S1100,"Pass","Fail"))</f>
        <v/>
      </c>
      <c r="AH1100" s="23" t="str">
        <f aca="true">INDIRECT(CHOOSE(MATCH($T1100,{"±","&gt;","≥","≤","&lt;"},0), "AC", "AD", "AE", "AF", "AG") &amp; ROW())</f>
        <v/>
      </c>
      <c r="AI1100" s="56" t="str">
        <f aca="false">IF($X1100="Not Significant","No Further Action Required",
IF($AH1100="","",
IF(AND($AH1100="Pass",$L1100="0 - Passed "),"Analysis performed; no further action required.",
IF(AND($AH1100="Fail",$L1100="1 - Failed "),"Analysis performed; no further action required.",
IF(AND($AH1100="Pass",$L1100="2 - Limited In Use "),"Analysis performed; no further action required.",
IF(AND($AH1100="Fail",$L1100="3 - Adjusted "),"Analysis performed; no further action required.",
"Unit fails analysis; TSM determination required."))))))</f>
        <v/>
      </c>
      <c r="AJ1100" s="58"/>
    </row>
    <row r="1101" customFormat="false" ht="15" hidden="false" customHeight="false" outlineLevel="0" collapsed="false">
      <c r="A1101" s="56"/>
      <c r="E1101" s="57" t="str">
        <f aca="false">IF(AND($F1101="",$G1101=""),"",IF($G1101="",$F1101,HYPERLINK($G1101,$F1101)))</f>
        <v/>
      </c>
      <c r="H1101" s="1" t="str">
        <f aca="false">IF($I1101="","None Attached",IF(LEFT($I1101,5)="https",HYPERLINK($I1101,"Datasheet"),HYPERLINK(_xlfn.CONCAT("https://",$I1101),"Datasheet")))</f>
        <v>None Attached</v>
      </c>
      <c r="M1101" s="56"/>
      <c r="P1101" s="58"/>
      <c r="Q1101" s="1" t="n">
        <f aca="false">$M1101-$N1101</f>
        <v>0</v>
      </c>
      <c r="R1101" s="56"/>
      <c r="T1101" s="59" t="s">
        <v>15</v>
      </c>
      <c r="U1101" s="1" t="n">
        <f aca="false">$S1101-$R1101</f>
        <v>0</v>
      </c>
      <c r="V1101" s="1" t="n">
        <f aca="false">IF($T1101="±",$Q1101*2,$Q1101)</f>
        <v>0</v>
      </c>
      <c r="W1101" s="60" t="str">
        <f aca="false">IFERROR($U1101/ABS($V1101),"N/A")</f>
        <v>N/A</v>
      </c>
      <c r="X1101" s="61" t="str">
        <f aca="false">IF(OR($W1101="N/A",$R1101="",$S1101=""),"N/A",IF($W1101&gt;=4,"Not Significant",IF($W1101&gt;=2,"Semi-Significant","Significant")))</f>
        <v>N/A</v>
      </c>
      <c r="Z1101" s="1" t="str">
        <f aca="false">IF($D1101="Z540.1 w/data",0,"")</f>
        <v/>
      </c>
      <c r="AA1101" s="1" t="e">
        <f aca="false">$Y1101+$Q1101+$Z1101</f>
        <v>#VALUE!</v>
      </c>
      <c r="AB1101" s="1" t="n">
        <f aca="false">$N1101+$Q1101</f>
        <v>0</v>
      </c>
      <c r="AC1101" s="1" t="str">
        <f aca="false">IF($Y1101="","",IF(AND($AA1101&gt;=$R1101,$AA1101&lt;=$S1101),"Pass","Fail"))</f>
        <v/>
      </c>
      <c r="AD1101" s="1" t="str">
        <f aca="false">IF($Y1101="","",IF($AA1101&gt;$R1101,"Pass","Fail"))</f>
        <v/>
      </c>
      <c r="AE1101" s="1" t="str">
        <f aca="false">IF($Y1101="","",IF($AA1101&gt;=$R1101,"Pass","Fail"))</f>
        <v/>
      </c>
      <c r="AF1101" s="1" t="str">
        <f aca="false">IF($Y1101="","",IF($AA1101&lt;=$S1101,"Pass","Fail"))</f>
        <v/>
      </c>
      <c r="AG1101" s="1" t="str">
        <f aca="false">IF($Y1101="","",IF($AA1101&lt;$S1101,"Pass","Fail"))</f>
        <v/>
      </c>
      <c r="AH1101" s="23" t="str">
        <f aca="true">INDIRECT(CHOOSE(MATCH($T1101,{"±","&gt;","≥","≤","&lt;"},0), "AC", "AD", "AE", "AF", "AG") &amp; ROW())</f>
        <v/>
      </c>
      <c r="AI1101" s="56" t="str">
        <f aca="false">IF($X1101="Not Significant","No Further Action Required",
IF($AH1101="","",
IF(AND($AH1101="Pass",$L1101="0 - Passed "),"Analysis performed; no further action required.",
IF(AND($AH1101="Fail",$L1101="1 - Failed "),"Analysis performed; no further action required.",
IF(AND($AH1101="Pass",$L1101="2 - Limited In Use "),"Analysis performed; no further action required.",
IF(AND($AH1101="Fail",$L1101="3 - Adjusted "),"Analysis performed; no further action required.",
"Unit fails analysis; TSM determination required."))))))</f>
        <v/>
      </c>
      <c r="AJ1101" s="58"/>
    </row>
    <row r="1102" customFormat="false" ht="15" hidden="false" customHeight="false" outlineLevel="0" collapsed="false">
      <c r="A1102" s="56"/>
      <c r="E1102" s="57" t="str">
        <f aca="false">IF(AND($F1102="",$G1102=""),"",IF($G1102="",$F1102,HYPERLINK($G1102,$F1102)))</f>
        <v/>
      </c>
      <c r="H1102" s="1" t="str">
        <f aca="false">IF($I1102="","None Attached",IF(LEFT($I1102,5)="https",HYPERLINK($I1102,"Datasheet"),HYPERLINK(_xlfn.CONCAT("https://",$I1102),"Datasheet")))</f>
        <v>None Attached</v>
      </c>
      <c r="M1102" s="56"/>
      <c r="P1102" s="58"/>
      <c r="Q1102" s="1" t="n">
        <f aca="false">$M1102-$N1102</f>
        <v>0</v>
      </c>
      <c r="R1102" s="56"/>
      <c r="T1102" s="59" t="s">
        <v>15</v>
      </c>
      <c r="U1102" s="1" t="n">
        <f aca="false">$S1102-$R1102</f>
        <v>0</v>
      </c>
      <c r="V1102" s="1" t="n">
        <f aca="false">IF($T1102="±",$Q1102*2,$Q1102)</f>
        <v>0</v>
      </c>
      <c r="W1102" s="60" t="str">
        <f aca="false">IFERROR($U1102/ABS($V1102),"N/A")</f>
        <v>N/A</v>
      </c>
      <c r="X1102" s="61" t="str">
        <f aca="false">IF(OR($W1102="N/A",$R1102="",$S1102=""),"N/A",IF($W1102&gt;=4,"Not Significant",IF($W1102&gt;=2,"Semi-Significant","Significant")))</f>
        <v>N/A</v>
      </c>
      <c r="Z1102" s="1" t="str">
        <f aca="false">IF($D1102="Z540.1 w/data",0,"")</f>
        <v/>
      </c>
      <c r="AA1102" s="1" t="e">
        <f aca="false">$Y1102+$Q1102+$Z1102</f>
        <v>#VALUE!</v>
      </c>
      <c r="AB1102" s="1" t="n">
        <f aca="false">$N1102+$Q1102</f>
        <v>0</v>
      </c>
      <c r="AC1102" s="1" t="str">
        <f aca="false">IF($Y1102="","",IF(AND($AA1102&gt;=$R1102,$AA1102&lt;=$S1102),"Pass","Fail"))</f>
        <v/>
      </c>
      <c r="AD1102" s="1" t="str">
        <f aca="false">IF($Y1102="","",IF($AA1102&gt;$R1102,"Pass","Fail"))</f>
        <v/>
      </c>
      <c r="AE1102" s="1" t="str">
        <f aca="false">IF($Y1102="","",IF($AA1102&gt;=$R1102,"Pass","Fail"))</f>
        <v/>
      </c>
      <c r="AF1102" s="1" t="str">
        <f aca="false">IF($Y1102="","",IF($AA1102&lt;=$S1102,"Pass","Fail"))</f>
        <v/>
      </c>
      <c r="AG1102" s="1" t="str">
        <f aca="false">IF($Y1102="","",IF($AA1102&lt;$S1102,"Pass","Fail"))</f>
        <v/>
      </c>
      <c r="AH1102" s="23" t="str">
        <f aca="true">INDIRECT(CHOOSE(MATCH($T1102,{"±","&gt;","≥","≤","&lt;"},0), "AC", "AD", "AE", "AF", "AG") &amp; ROW())</f>
        <v/>
      </c>
      <c r="AI1102" s="56" t="str">
        <f aca="false">IF($X1102="Not Significant","No Further Action Required",
IF($AH1102="","",
IF(AND($AH1102="Pass",$L1102="0 - Passed "),"Analysis performed; no further action required.",
IF(AND($AH1102="Fail",$L1102="1 - Failed "),"Analysis performed; no further action required.",
IF(AND($AH1102="Pass",$L1102="2 - Limited In Use "),"Analysis performed; no further action required.",
IF(AND($AH1102="Fail",$L1102="3 - Adjusted "),"Analysis performed; no further action required.",
"Unit fails analysis; TSM determination required."))))))</f>
        <v/>
      </c>
      <c r="AJ1102" s="58"/>
    </row>
    <row r="1103" customFormat="false" ht="15" hidden="false" customHeight="false" outlineLevel="0" collapsed="false">
      <c r="A1103" s="56"/>
      <c r="E1103" s="57" t="str">
        <f aca="false">IF(AND($F1103="",$G1103=""),"",IF($G1103="",$F1103,HYPERLINK($G1103,$F1103)))</f>
        <v/>
      </c>
      <c r="H1103" s="1" t="str">
        <f aca="false">IF($I1103="","None Attached",IF(LEFT($I1103,5)="https",HYPERLINK($I1103,"Datasheet"),HYPERLINK(_xlfn.CONCAT("https://",$I1103),"Datasheet")))</f>
        <v>None Attached</v>
      </c>
      <c r="M1103" s="56"/>
      <c r="P1103" s="58"/>
      <c r="Q1103" s="1" t="n">
        <f aca="false">$M1103-$N1103</f>
        <v>0</v>
      </c>
      <c r="R1103" s="56"/>
      <c r="T1103" s="59" t="s">
        <v>15</v>
      </c>
      <c r="U1103" s="1" t="n">
        <f aca="false">$S1103-$R1103</f>
        <v>0</v>
      </c>
      <c r="V1103" s="1" t="n">
        <f aca="false">IF($T1103="±",$Q1103*2,$Q1103)</f>
        <v>0</v>
      </c>
      <c r="W1103" s="60" t="str">
        <f aca="false">IFERROR($U1103/ABS($V1103),"N/A")</f>
        <v>N/A</v>
      </c>
      <c r="X1103" s="61" t="str">
        <f aca="false">IF(OR($W1103="N/A",$R1103="",$S1103=""),"N/A",IF($W1103&gt;=4,"Not Significant",IF($W1103&gt;=2,"Semi-Significant","Significant")))</f>
        <v>N/A</v>
      </c>
      <c r="Z1103" s="1" t="str">
        <f aca="false">IF($D1103="Z540.1 w/data",0,"")</f>
        <v/>
      </c>
      <c r="AA1103" s="1" t="e">
        <f aca="false">$Y1103+$Q1103+$Z1103</f>
        <v>#VALUE!</v>
      </c>
      <c r="AB1103" s="1" t="n">
        <f aca="false">$N1103+$Q1103</f>
        <v>0</v>
      </c>
      <c r="AC1103" s="1" t="str">
        <f aca="false">IF($Y1103="","",IF(AND($AA1103&gt;=$R1103,$AA1103&lt;=$S1103),"Pass","Fail"))</f>
        <v/>
      </c>
      <c r="AD1103" s="1" t="str">
        <f aca="false">IF($Y1103="","",IF($AA1103&gt;$R1103,"Pass","Fail"))</f>
        <v/>
      </c>
      <c r="AE1103" s="1" t="str">
        <f aca="false">IF($Y1103="","",IF($AA1103&gt;=$R1103,"Pass","Fail"))</f>
        <v/>
      </c>
      <c r="AF1103" s="1" t="str">
        <f aca="false">IF($Y1103="","",IF($AA1103&lt;=$S1103,"Pass","Fail"))</f>
        <v/>
      </c>
      <c r="AG1103" s="1" t="str">
        <f aca="false">IF($Y1103="","",IF($AA1103&lt;$S1103,"Pass","Fail"))</f>
        <v/>
      </c>
      <c r="AH1103" s="23" t="str">
        <f aca="true">INDIRECT(CHOOSE(MATCH($T1103,{"±","&gt;","≥","≤","&lt;"},0), "AC", "AD", "AE", "AF", "AG") &amp; ROW())</f>
        <v/>
      </c>
      <c r="AI1103" s="56" t="str">
        <f aca="false">IF($X1103="Not Significant","No Further Action Required",
IF($AH1103="","",
IF(AND($AH1103="Pass",$L1103="0 - Passed "),"Analysis performed; no further action required.",
IF(AND($AH1103="Fail",$L1103="1 - Failed "),"Analysis performed; no further action required.",
IF(AND($AH1103="Pass",$L1103="2 - Limited In Use "),"Analysis performed; no further action required.",
IF(AND($AH1103="Fail",$L1103="3 - Adjusted "),"Analysis performed; no further action required.",
"Unit fails analysis; TSM determination required."))))))</f>
        <v/>
      </c>
      <c r="AJ1103" s="58"/>
    </row>
    <row r="1104" customFormat="false" ht="15" hidden="false" customHeight="false" outlineLevel="0" collapsed="false">
      <c r="A1104" s="56"/>
      <c r="E1104" s="57" t="str">
        <f aca="false">IF(AND($F1104="",$G1104=""),"",IF($G1104="",$F1104,HYPERLINK($G1104,$F1104)))</f>
        <v/>
      </c>
      <c r="H1104" s="1" t="str">
        <f aca="false">IF($I1104="","None Attached",IF(LEFT($I1104,5)="https",HYPERLINK($I1104,"Datasheet"),HYPERLINK(_xlfn.CONCAT("https://",$I1104),"Datasheet")))</f>
        <v>None Attached</v>
      </c>
      <c r="M1104" s="56"/>
      <c r="P1104" s="58"/>
      <c r="Q1104" s="1" t="n">
        <f aca="false">$M1104-$N1104</f>
        <v>0</v>
      </c>
      <c r="R1104" s="56"/>
      <c r="T1104" s="59" t="s">
        <v>15</v>
      </c>
      <c r="U1104" s="1" t="n">
        <f aca="false">$S1104-$R1104</f>
        <v>0</v>
      </c>
      <c r="V1104" s="1" t="n">
        <f aca="false">IF($T1104="±",$Q1104*2,$Q1104)</f>
        <v>0</v>
      </c>
      <c r="W1104" s="60" t="str">
        <f aca="false">IFERROR($U1104/ABS($V1104),"N/A")</f>
        <v>N/A</v>
      </c>
      <c r="X1104" s="61" t="str">
        <f aca="false">IF(OR($W1104="N/A",$R1104="",$S1104=""),"N/A",IF($W1104&gt;=4,"Not Significant",IF($W1104&gt;=2,"Semi-Significant","Significant")))</f>
        <v>N/A</v>
      </c>
      <c r="Z1104" s="1" t="str">
        <f aca="false">IF($D1104="Z540.1 w/data",0,"")</f>
        <v/>
      </c>
      <c r="AA1104" s="1" t="e">
        <f aca="false">$Y1104+$Q1104+$Z1104</f>
        <v>#VALUE!</v>
      </c>
      <c r="AB1104" s="1" t="n">
        <f aca="false">$N1104+$Q1104</f>
        <v>0</v>
      </c>
      <c r="AC1104" s="1" t="str">
        <f aca="false">IF($Y1104="","",IF(AND($AA1104&gt;=$R1104,$AA1104&lt;=$S1104),"Pass","Fail"))</f>
        <v/>
      </c>
      <c r="AD1104" s="1" t="str">
        <f aca="false">IF($Y1104="","",IF($AA1104&gt;$R1104,"Pass","Fail"))</f>
        <v/>
      </c>
      <c r="AE1104" s="1" t="str">
        <f aca="false">IF($Y1104="","",IF($AA1104&gt;=$R1104,"Pass","Fail"))</f>
        <v/>
      </c>
      <c r="AF1104" s="1" t="str">
        <f aca="false">IF($Y1104="","",IF($AA1104&lt;=$S1104,"Pass","Fail"))</f>
        <v/>
      </c>
      <c r="AG1104" s="1" t="str">
        <f aca="false">IF($Y1104="","",IF($AA1104&lt;$S1104,"Pass","Fail"))</f>
        <v/>
      </c>
      <c r="AH1104" s="23" t="str">
        <f aca="true">INDIRECT(CHOOSE(MATCH($T1104,{"±","&gt;","≥","≤","&lt;"},0), "AC", "AD", "AE", "AF", "AG") &amp; ROW())</f>
        <v/>
      </c>
      <c r="AI1104" s="56" t="str">
        <f aca="false">IF($X1104="Not Significant","No Further Action Required",
IF($AH1104="","",
IF(AND($AH1104="Pass",$L1104="0 - Passed "),"Analysis performed; no further action required.",
IF(AND($AH1104="Fail",$L1104="1 - Failed "),"Analysis performed; no further action required.",
IF(AND($AH1104="Pass",$L1104="2 - Limited In Use "),"Analysis performed; no further action required.",
IF(AND($AH1104="Fail",$L1104="3 - Adjusted "),"Analysis performed; no further action required.",
"Unit fails analysis; TSM determination required."))))))</f>
        <v/>
      </c>
      <c r="AJ1104" s="58"/>
    </row>
    <row r="1105" customFormat="false" ht="15" hidden="false" customHeight="false" outlineLevel="0" collapsed="false">
      <c r="A1105" s="56"/>
      <c r="E1105" s="57" t="str">
        <f aca="false">IF(AND($F1105="",$G1105=""),"",IF($G1105="",$F1105,HYPERLINK($G1105,$F1105)))</f>
        <v/>
      </c>
      <c r="H1105" s="1" t="str">
        <f aca="false">IF($I1105="","None Attached",IF(LEFT($I1105,5)="https",HYPERLINK($I1105,"Datasheet"),HYPERLINK(_xlfn.CONCAT("https://",$I1105),"Datasheet")))</f>
        <v>None Attached</v>
      </c>
      <c r="M1105" s="56"/>
      <c r="P1105" s="58"/>
      <c r="Q1105" s="1" t="n">
        <f aca="false">$M1105-$N1105</f>
        <v>0</v>
      </c>
      <c r="R1105" s="56"/>
      <c r="T1105" s="59" t="s">
        <v>15</v>
      </c>
      <c r="U1105" s="1" t="n">
        <f aca="false">$S1105-$R1105</f>
        <v>0</v>
      </c>
      <c r="V1105" s="1" t="n">
        <f aca="false">IF($T1105="±",$Q1105*2,$Q1105)</f>
        <v>0</v>
      </c>
      <c r="W1105" s="60" t="str">
        <f aca="false">IFERROR($U1105/ABS($V1105),"N/A")</f>
        <v>N/A</v>
      </c>
      <c r="X1105" s="61" t="str">
        <f aca="false">IF(OR($W1105="N/A",$R1105="",$S1105=""),"N/A",IF($W1105&gt;=4,"Not Significant",IF($W1105&gt;=2,"Semi-Significant","Significant")))</f>
        <v>N/A</v>
      </c>
      <c r="Z1105" s="1" t="str">
        <f aca="false">IF($D1105="Z540.1 w/data",0,"")</f>
        <v/>
      </c>
      <c r="AA1105" s="1" t="e">
        <f aca="false">$Y1105+$Q1105+$Z1105</f>
        <v>#VALUE!</v>
      </c>
      <c r="AB1105" s="1" t="n">
        <f aca="false">$N1105+$Q1105</f>
        <v>0</v>
      </c>
      <c r="AC1105" s="1" t="str">
        <f aca="false">IF($Y1105="","",IF(AND($AA1105&gt;=$R1105,$AA1105&lt;=$S1105),"Pass","Fail"))</f>
        <v/>
      </c>
      <c r="AD1105" s="1" t="str">
        <f aca="false">IF($Y1105="","",IF($AA1105&gt;$R1105,"Pass","Fail"))</f>
        <v/>
      </c>
      <c r="AE1105" s="1" t="str">
        <f aca="false">IF($Y1105="","",IF($AA1105&gt;=$R1105,"Pass","Fail"))</f>
        <v/>
      </c>
      <c r="AF1105" s="1" t="str">
        <f aca="false">IF($Y1105="","",IF($AA1105&lt;=$S1105,"Pass","Fail"))</f>
        <v/>
      </c>
      <c r="AG1105" s="1" t="str">
        <f aca="false">IF($Y1105="","",IF($AA1105&lt;$S1105,"Pass","Fail"))</f>
        <v/>
      </c>
      <c r="AH1105" s="23" t="str">
        <f aca="true">INDIRECT(CHOOSE(MATCH($T1105,{"±","&gt;","≥","≤","&lt;"},0), "AC", "AD", "AE", "AF", "AG") &amp; ROW())</f>
        <v/>
      </c>
      <c r="AI1105" s="56" t="str">
        <f aca="false">IF($X1105="Not Significant","No Further Action Required",
IF($AH1105="","",
IF(AND($AH1105="Pass",$L1105="0 - Passed "),"Analysis performed; no further action required.",
IF(AND($AH1105="Fail",$L1105="1 - Failed "),"Analysis performed; no further action required.",
IF(AND($AH1105="Pass",$L1105="2 - Limited In Use "),"Analysis performed; no further action required.",
IF(AND($AH1105="Fail",$L1105="3 - Adjusted "),"Analysis performed; no further action required.",
"Unit fails analysis; TSM determination required."))))))</f>
        <v/>
      </c>
      <c r="AJ1105" s="58"/>
    </row>
    <row r="1106" customFormat="false" ht="15" hidden="false" customHeight="false" outlineLevel="0" collapsed="false">
      <c r="A1106" s="56"/>
      <c r="E1106" s="57" t="str">
        <f aca="false">IF(AND($F1106="",$G1106=""),"",IF($G1106="",$F1106,HYPERLINK($G1106,$F1106)))</f>
        <v/>
      </c>
      <c r="H1106" s="1" t="str">
        <f aca="false">IF($I1106="","None Attached",IF(LEFT($I1106,5)="https",HYPERLINK($I1106,"Datasheet"),HYPERLINK(_xlfn.CONCAT("https://",$I1106),"Datasheet")))</f>
        <v>None Attached</v>
      </c>
      <c r="M1106" s="56"/>
      <c r="P1106" s="58"/>
      <c r="Q1106" s="1" t="n">
        <f aca="false">$M1106-$N1106</f>
        <v>0</v>
      </c>
      <c r="R1106" s="56"/>
      <c r="T1106" s="59" t="s">
        <v>15</v>
      </c>
      <c r="U1106" s="1" t="n">
        <f aca="false">$S1106-$R1106</f>
        <v>0</v>
      </c>
      <c r="V1106" s="1" t="n">
        <f aca="false">IF($T1106="±",$Q1106*2,$Q1106)</f>
        <v>0</v>
      </c>
      <c r="W1106" s="60" t="str">
        <f aca="false">IFERROR($U1106/ABS($V1106),"N/A")</f>
        <v>N/A</v>
      </c>
      <c r="X1106" s="61" t="str">
        <f aca="false">IF(OR($W1106="N/A",$R1106="",$S1106=""),"N/A",IF($W1106&gt;=4,"Not Significant",IF($W1106&gt;=2,"Semi-Significant","Significant")))</f>
        <v>N/A</v>
      </c>
      <c r="Z1106" s="1" t="str">
        <f aca="false">IF($D1106="Z540.1 w/data",0,"")</f>
        <v/>
      </c>
      <c r="AA1106" s="1" t="e">
        <f aca="false">$Y1106+$Q1106+$Z1106</f>
        <v>#VALUE!</v>
      </c>
      <c r="AB1106" s="1" t="n">
        <f aca="false">$N1106+$Q1106</f>
        <v>0</v>
      </c>
      <c r="AC1106" s="1" t="str">
        <f aca="false">IF($Y1106="","",IF(AND($AA1106&gt;=$R1106,$AA1106&lt;=$S1106),"Pass","Fail"))</f>
        <v/>
      </c>
      <c r="AD1106" s="1" t="str">
        <f aca="false">IF($Y1106="","",IF($AA1106&gt;$R1106,"Pass","Fail"))</f>
        <v/>
      </c>
      <c r="AE1106" s="1" t="str">
        <f aca="false">IF($Y1106="","",IF($AA1106&gt;=$R1106,"Pass","Fail"))</f>
        <v/>
      </c>
      <c r="AF1106" s="1" t="str">
        <f aca="false">IF($Y1106="","",IF($AA1106&lt;=$S1106,"Pass","Fail"))</f>
        <v/>
      </c>
      <c r="AG1106" s="1" t="str">
        <f aca="false">IF($Y1106="","",IF($AA1106&lt;$S1106,"Pass","Fail"))</f>
        <v/>
      </c>
      <c r="AH1106" s="23" t="str">
        <f aca="true">INDIRECT(CHOOSE(MATCH($T1106,{"±","&gt;","≥","≤","&lt;"},0), "AC", "AD", "AE", "AF", "AG") &amp; ROW())</f>
        <v/>
      </c>
      <c r="AI1106" s="56" t="str">
        <f aca="false">IF($X1106="Not Significant","No Further Action Required",
IF($AH1106="","",
IF(AND($AH1106="Pass",$L1106="0 - Passed "),"Analysis performed; no further action required.",
IF(AND($AH1106="Fail",$L1106="1 - Failed "),"Analysis performed; no further action required.",
IF(AND($AH1106="Pass",$L1106="2 - Limited In Use "),"Analysis performed; no further action required.",
IF(AND($AH1106="Fail",$L1106="3 - Adjusted "),"Analysis performed; no further action required.",
"Unit fails analysis; TSM determination required."))))))</f>
        <v/>
      </c>
      <c r="AJ1106" s="58"/>
    </row>
    <row r="1107" customFormat="false" ht="15" hidden="false" customHeight="false" outlineLevel="0" collapsed="false">
      <c r="A1107" s="56"/>
      <c r="E1107" s="57" t="str">
        <f aca="false">IF(AND($F1107="",$G1107=""),"",IF($G1107="",$F1107,HYPERLINK($G1107,$F1107)))</f>
        <v/>
      </c>
      <c r="H1107" s="1" t="str">
        <f aca="false">IF($I1107="","None Attached",IF(LEFT($I1107,5)="https",HYPERLINK($I1107,"Datasheet"),HYPERLINK(_xlfn.CONCAT("https://",$I1107),"Datasheet")))</f>
        <v>None Attached</v>
      </c>
      <c r="M1107" s="56"/>
      <c r="P1107" s="58"/>
      <c r="Q1107" s="1" t="n">
        <f aca="false">$M1107-$N1107</f>
        <v>0</v>
      </c>
      <c r="R1107" s="56"/>
      <c r="T1107" s="59" t="s">
        <v>15</v>
      </c>
      <c r="U1107" s="1" t="n">
        <f aca="false">$S1107-$R1107</f>
        <v>0</v>
      </c>
      <c r="V1107" s="1" t="n">
        <f aca="false">IF($T1107="±",$Q1107*2,$Q1107)</f>
        <v>0</v>
      </c>
      <c r="W1107" s="60" t="str">
        <f aca="false">IFERROR($U1107/ABS($V1107),"N/A")</f>
        <v>N/A</v>
      </c>
      <c r="X1107" s="61" t="str">
        <f aca="false">IF(OR($W1107="N/A",$R1107="",$S1107=""),"N/A",IF($W1107&gt;=4,"Not Significant",IF($W1107&gt;=2,"Semi-Significant","Significant")))</f>
        <v>N/A</v>
      </c>
      <c r="Z1107" s="1" t="str">
        <f aca="false">IF($D1107="Z540.1 w/data",0,"")</f>
        <v/>
      </c>
      <c r="AA1107" s="1" t="e">
        <f aca="false">$Y1107+$Q1107+$Z1107</f>
        <v>#VALUE!</v>
      </c>
      <c r="AB1107" s="1" t="n">
        <f aca="false">$N1107+$Q1107</f>
        <v>0</v>
      </c>
      <c r="AC1107" s="1" t="str">
        <f aca="false">IF($Y1107="","",IF(AND($AA1107&gt;=$R1107,$AA1107&lt;=$S1107),"Pass","Fail"))</f>
        <v/>
      </c>
      <c r="AD1107" s="1" t="str">
        <f aca="false">IF($Y1107="","",IF($AA1107&gt;$R1107,"Pass","Fail"))</f>
        <v/>
      </c>
      <c r="AE1107" s="1" t="str">
        <f aca="false">IF($Y1107="","",IF($AA1107&gt;=$R1107,"Pass","Fail"))</f>
        <v/>
      </c>
      <c r="AF1107" s="1" t="str">
        <f aca="false">IF($Y1107="","",IF($AA1107&lt;=$S1107,"Pass","Fail"))</f>
        <v/>
      </c>
      <c r="AG1107" s="1" t="str">
        <f aca="false">IF($Y1107="","",IF($AA1107&lt;$S1107,"Pass","Fail"))</f>
        <v/>
      </c>
      <c r="AH1107" s="23" t="str">
        <f aca="true">INDIRECT(CHOOSE(MATCH($T1107,{"±","&gt;","≥","≤","&lt;"},0), "AC", "AD", "AE", "AF", "AG") &amp; ROW())</f>
        <v/>
      </c>
      <c r="AI1107" s="56" t="str">
        <f aca="false">IF($X1107="Not Significant","No Further Action Required",
IF($AH1107="","",
IF(AND($AH1107="Pass",$L1107="0 - Passed "),"Analysis performed; no further action required.",
IF(AND($AH1107="Fail",$L1107="1 - Failed "),"Analysis performed; no further action required.",
IF(AND($AH1107="Pass",$L1107="2 - Limited In Use "),"Analysis performed; no further action required.",
IF(AND($AH1107="Fail",$L1107="3 - Adjusted "),"Analysis performed; no further action required.",
"Unit fails analysis; TSM determination required."))))))</f>
        <v/>
      </c>
      <c r="AJ1107" s="58"/>
    </row>
    <row r="1108" customFormat="false" ht="15" hidden="false" customHeight="false" outlineLevel="0" collapsed="false">
      <c r="A1108" s="56"/>
      <c r="E1108" s="57" t="str">
        <f aca="false">IF(AND($F1108="",$G1108=""),"",IF($G1108="",$F1108,HYPERLINK($G1108,$F1108)))</f>
        <v/>
      </c>
      <c r="H1108" s="1" t="str">
        <f aca="false">IF($I1108="","None Attached",IF(LEFT($I1108,5)="https",HYPERLINK($I1108,"Datasheet"),HYPERLINK(_xlfn.CONCAT("https://",$I1108),"Datasheet")))</f>
        <v>None Attached</v>
      </c>
      <c r="M1108" s="56"/>
      <c r="P1108" s="58"/>
      <c r="Q1108" s="1" t="n">
        <f aca="false">$M1108-$N1108</f>
        <v>0</v>
      </c>
      <c r="R1108" s="56"/>
      <c r="T1108" s="59" t="s">
        <v>15</v>
      </c>
      <c r="U1108" s="1" t="n">
        <f aca="false">$S1108-$R1108</f>
        <v>0</v>
      </c>
      <c r="V1108" s="1" t="n">
        <f aca="false">IF($T1108="±",$Q1108*2,$Q1108)</f>
        <v>0</v>
      </c>
      <c r="W1108" s="60" t="str">
        <f aca="false">IFERROR($U1108/ABS($V1108),"N/A")</f>
        <v>N/A</v>
      </c>
      <c r="X1108" s="61" t="str">
        <f aca="false">IF(OR($W1108="N/A",$R1108="",$S1108=""),"N/A",IF($W1108&gt;=4,"Not Significant",IF($W1108&gt;=2,"Semi-Significant","Significant")))</f>
        <v>N/A</v>
      </c>
      <c r="Z1108" s="1" t="str">
        <f aca="false">IF($D1108="Z540.1 w/data",0,"")</f>
        <v/>
      </c>
      <c r="AA1108" s="1" t="e">
        <f aca="false">$Y1108+$Q1108+$Z1108</f>
        <v>#VALUE!</v>
      </c>
      <c r="AB1108" s="1" t="n">
        <f aca="false">$N1108+$Q1108</f>
        <v>0</v>
      </c>
      <c r="AC1108" s="1" t="str">
        <f aca="false">IF($Y1108="","",IF(AND($AA1108&gt;=$R1108,$AA1108&lt;=$S1108),"Pass","Fail"))</f>
        <v/>
      </c>
      <c r="AD1108" s="1" t="str">
        <f aca="false">IF($Y1108="","",IF($AA1108&gt;$R1108,"Pass","Fail"))</f>
        <v/>
      </c>
      <c r="AE1108" s="1" t="str">
        <f aca="false">IF($Y1108="","",IF($AA1108&gt;=$R1108,"Pass","Fail"))</f>
        <v/>
      </c>
      <c r="AF1108" s="1" t="str">
        <f aca="false">IF($Y1108="","",IF($AA1108&lt;=$S1108,"Pass","Fail"))</f>
        <v/>
      </c>
      <c r="AG1108" s="1" t="str">
        <f aca="false">IF($Y1108="","",IF($AA1108&lt;$S1108,"Pass","Fail"))</f>
        <v/>
      </c>
      <c r="AH1108" s="23" t="str">
        <f aca="true">INDIRECT(CHOOSE(MATCH($T1108,{"±","&gt;","≥","≤","&lt;"},0), "AC", "AD", "AE", "AF", "AG") &amp; ROW())</f>
        <v/>
      </c>
      <c r="AI1108" s="56" t="str">
        <f aca="false">IF($X1108="Not Significant","No Further Action Required",
IF($AH1108="","",
IF(AND($AH1108="Pass",$L1108="0 - Passed "),"Analysis performed; no further action required.",
IF(AND($AH1108="Fail",$L1108="1 - Failed "),"Analysis performed; no further action required.",
IF(AND($AH1108="Pass",$L1108="2 - Limited In Use "),"Analysis performed; no further action required.",
IF(AND($AH1108="Fail",$L1108="3 - Adjusted "),"Analysis performed; no further action required.",
"Unit fails analysis; TSM determination required."))))))</f>
        <v/>
      </c>
      <c r="AJ1108" s="58"/>
    </row>
    <row r="1109" customFormat="false" ht="15" hidden="false" customHeight="false" outlineLevel="0" collapsed="false">
      <c r="A1109" s="56"/>
      <c r="E1109" s="57" t="str">
        <f aca="false">IF(AND($F1109="",$G1109=""),"",IF($G1109="",$F1109,HYPERLINK($G1109,$F1109)))</f>
        <v/>
      </c>
      <c r="H1109" s="1" t="str">
        <f aca="false">IF($I1109="","None Attached",IF(LEFT($I1109,5)="https",HYPERLINK($I1109,"Datasheet"),HYPERLINK(_xlfn.CONCAT("https://",$I1109),"Datasheet")))</f>
        <v>None Attached</v>
      </c>
      <c r="M1109" s="56"/>
      <c r="P1109" s="58"/>
      <c r="Q1109" s="1" t="n">
        <f aca="false">$M1109-$N1109</f>
        <v>0</v>
      </c>
      <c r="R1109" s="56"/>
      <c r="T1109" s="59" t="s">
        <v>15</v>
      </c>
      <c r="U1109" s="1" t="n">
        <f aca="false">$S1109-$R1109</f>
        <v>0</v>
      </c>
      <c r="V1109" s="1" t="n">
        <f aca="false">IF($T1109="±",$Q1109*2,$Q1109)</f>
        <v>0</v>
      </c>
      <c r="W1109" s="60" t="str">
        <f aca="false">IFERROR($U1109/ABS($V1109),"N/A")</f>
        <v>N/A</v>
      </c>
      <c r="X1109" s="61" t="str">
        <f aca="false">IF(OR($W1109="N/A",$R1109="",$S1109=""),"N/A",IF($W1109&gt;=4,"Not Significant",IF($W1109&gt;=2,"Semi-Significant","Significant")))</f>
        <v>N/A</v>
      </c>
      <c r="Z1109" s="1" t="str">
        <f aca="false">IF($D1109="Z540.1 w/data",0,"")</f>
        <v/>
      </c>
      <c r="AA1109" s="1" t="e">
        <f aca="false">$Y1109+$Q1109+$Z1109</f>
        <v>#VALUE!</v>
      </c>
      <c r="AB1109" s="1" t="n">
        <f aca="false">$N1109+$Q1109</f>
        <v>0</v>
      </c>
      <c r="AC1109" s="1" t="str">
        <f aca="false">IF($Y1109="","",IF(AND($AA1109&gt;=$R1109,$AA1109&lt;=$S1109),"Pass","Fail"))</f>
        <v/>
      </c>
      <c r="AD1109" s="1" t="str">
        <f aca="false">IF($Y1109="","",IF($AA1109&gt;$R1109,"Pass","Fail"))</f>
        <v/>
      </c>
      <c r="AE1109" s="1" t="str">
        <f aca="false">IF($Y1109="","",IF($AA1109&gt;=$R1109,"Pass","Fail"))</f>
        <v/>
      </c>
      <c r="AF1109" s="1" t="str">
        <f aca="false">IF($Y1109="","",IF($AA1109&lt;=$S1109,"Pass","Fail"))</f>
        <v/>
      </c>
      <c r="AG1109" s="1" t="str">
        <f aca="false">IF($Y1109="","",IF($AA1109&lt;$S1109,"Pass","Fail"))</f>
        <v/>
      </c>
      <c r="AH1109" s="23" t="str">
        <f aca="true">INDIRECT(CHOOSE(MATCH($T1109,{"±","&gt;","≥","≤","&lt;"},0), "AC", "AD", "AE", "AF", "AG") &amp; ROW())</f>
        <v/>
      </c>
      <c r="AI1109" s="56" t="str">
        <f aca="false">IF($X1109="Not Significant","No Further Action Required",
IF($AH1109="","",
IF(AND($AH1109="Pass",$L1109="0 - Passed "),"Analysis performed; no further action required.",
IF(AND($AH1109="Fail",$L1109="1 - Failed "),"Analysis performed; no further action required.",
IF(AND($AH1109="Pass",$L1109="2 - Limited In Use "),"Analysis performed; no further action required.",
IF(AND($AH1109="Fail",$L1109="3 - Adjusted "),"Analysis performed; no further action required.",
"Unit fails analysis; TSM determination required."))))))</f>
        <v/>
      </c>
      <c r="AJ1109" s="58"/>
    </row>
    <row r="1110" customFormat="false" ht="15" hidden="false" customHeight="false" outlineLevel="0" collapsed="false">
      <c r="A1110" s="56"/>
      <c r="E1110" s="57" t="str">
        <f aca="false">IF(AND($F1110="",$G1110=""),"",IF($G1110="",$F1110,HYPERLINK($G1110,$F1110)))</f>
        <v/>
      </c>
      <c r="H1110" s="1" t="str">
        <f aca="false">IF($I1110="","None Attached",IF(LEFT($I1110,5)="https",HYPERLINK($I1110,"Datasheet"),HYPERLINK(_xlfn.CONCAT("https://",$I1110),"Datasheet")))</f>
        <v>None Attached</v>
      </c>
      <c r="M1110" s="56"/>
      <c r="P1110" s="58"/>
      <c r="Q1110" s="1" t="n">
        <f aca="false">$M1110-$N1110</f>
        <v>0</v>
      </c>
      <c r="R1110" s="56"/>
      <c r="T1110" s="59" t="s">
        <v>15</v>
      </c>
      <c r="U1110" s="1" t="n">
        <f aca="false">$S1110-$R1110</f>
        <v>0</v>
      </c>
      <c r="V1110" s="1" t="n">
        <f aca="false">IF($T1110="±",$Q1110*2,$Q1110)</f>
        <v>0</v>
      </c>
      <c r="W1110" s="60" t="str">
        <f aca="false">IFERROR($U1110/ABS($V1110),"N/A")</f>
        <v>N/A</v>
      </c>
      <c r="X1110" s="61" t="str">
        <f aca="false">IF(OR($W1110="N/A",$R1110="",$S1110=""),"N/A",IF($W1110&gt;=4,"Not Significant",IF($W1110&gt;=2,"Semi-Significant","Significant")))</f>
        <v>N/A</v>
      </c>
      <c r="Z1110" s="1" t="str">
        <f aca="false">IF($D1110="Z540.1 w/data",0,"")</f>
        <v/>
      </c>
      <c r="AA1110" s="1" t="e">
        <f aca="false">$Y1110+$Q1110+$Z1110</f>
        <v>#VALUE!</v>
      </c>
      <c r="AB1110" s="1" t="n">
        <f aca="false">$N1110+$Q1110</f>
        <v>0</v>
      </c>
      <c r="AC1110" s="1" t="str">
        <f aca="false">IF($Y1110="","",IF(AND($AA1110&gt;=$R1110,$AA1110&lt;=$S1110),"Pass","Fail"))</f>
        <v/>
      </c>
      <c r="AD1110" s="1" t="str">
        <f aca="false">IF($Y1110="","",IF($AA1110&gt;$R1110,"Pass","Fail"))</f>
        <v/>
      </c>
      <c r="AE1110" s="1" t="str">
        <f aca="false">IF($Y1110="","",IF($AA1110&gt;=$R1110,"Pass","Fail"))</f>
        <v/>
      </c>
      <c r="AF1110" s="1" t="str">
        <f aca="false">IF($Y1110="","",IF($AA1110&lt;=$S1110,"Pass","Fail"))</f>
        <v/>
      </c>
      <c r="AG1110" s="1" t="str">
        <f aca="false">IF($Y1110="","",IF($AA1110&lt;$S1110,"Pass","Fail"))</f>
        <v/>
      </c>
      <c r="AH1110" s="23" t="str">
        <f aca="true">INDIRECT(CHOOSE(MATCH($T1110,{"±","&gt;","≥","≤","&lt;"},0), "AC", "AD", "AE", "AF", "AG") &amp; ROW())</f>
        <v/>
      </c>
      <c r="AI1110" s="56" t="str">
        <f aca="false">IF($X1110="Not Significant","No Further Action Required",
IF($AH1110="","",
IF(AND($AH1110="Pass",$L1110="0 - Passed "),"Analysis performed; no further action required.",
IF(AND($AH1110="Fail",$L1110="1 - Failed "),"Analysis performed; no further action required.",
IF(AND($AH1110="Pass",$L1110="2 - Limited In Use "),"Analysis performed; no further action required.",
IF(AND($AH1110="Fail",$L1110="3 - Adjusted "),"Analysis performed; no further action required.",
"Unit fails analysis; TSM determination required."))))))</f>
        <v/>
      </c>
      <c r="AJ1110" s="58"/>
    </row>
    <row r="1111" customFormat="false" ht="15" hidden="false" customHeight="false" outlineLevel="0" collapsed="false">
      <c r="A1111" s="56"/>
      <c r="E1111" s="57" t="str">
        <f aca="false">IF(AND($F1111="",$G1111=""),"",IF($G1111="",$F1111,HYPERLINK($G1111,$F1111)))</f>
        <v/>
      </c>
      <c r="H1111" s="1" t="str">
        <f aca="false">IF($I1111="","None Attached",IF(LEFT($I1111,5)="https",HYPERLINK($I1111,"Datasheet"),HYPERLINK(_xlfn.CONCAT("https://",$I1111),"Datasheet")))</f>
        <v>None Attached</v>
      </c>
      <c r="M1111" s="56"/>
      <c r="P1111" s="58"/>
      <c r="Q1111" s="1" t="n">
        <f aca="false">$M1111-$N1111</f>
        <v>0</v>
      </c>
      <c r="R1111" s="56"/>
      <c r="T1111" s="59" t="s">
        <v>15</v>
      </c>
      <c r="U1111" s="1" t="n">
        <f aca="false">$S1111-$R1111</f>
        <v>0</v>
      </c>
      <c r="V1111" s="1" t="n">
        <f aca="false">IF($T1111="±",$Q1111*2,$Q1111)</f>
        <v>0</v>
      </c>
      <c r="W1111" s="60" t="str">
        <f aca="false">IFERROR($U1111/ABS($V1111),"N/A")</f>
        <v>N/A</v>
      </c>
      <c r="X1111" s="61" t="str">
        <f aca="false">IF(OR($W1111="N/A",$R1111="",$S1111=""),"N/A",IF($W1111&gt;=4,"Not Significant",IF($W1111&gt;=2,"Semi-Significant","Significant")))</f>
        <v>N/A</v>
      </c>
      <c r="Z1111" s="1" t="str">
        <f aca="false">IF($D1111="Z540.1 w/data",0,"")</f>
        <v/>
      </c>
      <c r="AA1111" s="1" t="e">
        <f aca="false">$Y1111+$Q1111+$Z1111</f>
        <v>#VALUE!</v>
      </c>
      <c r="AB1111" s="1" t="n">
        <f aca="false">$N1111+$Q1111</f>
        <v>0</v>
      </c>
      <c r="AC1111" s="1" t="str">
        <f aca="false">IF($Y1111="","",IF(AND($AA1111&gt;=$R1111,$AA1111&lt;=$S1111),"Pass","Fail"))</f>
        <v/>
      </c>
      <c r="AD1111" s="1" t="str">
        <f aca="false">IF($Y1111="","",IF($AA1111&gt;$R1111,"Pass","Fail"))</f>
        <v/>
      </c>
      <c r="AE1111" s="1" t="str">
        <f aca="false">IF($Y1111="","",IF($AA1111&gt;=$R1111,"Pass","Fail"))</f>
        <v/>
      </c>
      <c r="AF1111" s="1" t="str">
        <f aca="false">IF($Y1111="","",IF($AA1111&lt;=$S1111,"Pass","Fail"))</f>
        <v/>
      </c>
      <c r="AG1111" s="1" t="str">
        <f aca="false">IF($Y1111="","",IF($AA1111&lt;$S1111,"Pass","Fail"))</f>
        <v/>
      </c>
      <c r="AH1111" s="23" t="str">
        <f aca="true">INDIRECT(CHOOSE(MATCH($T1111,{"±","&gt;","≥","≤","&lt;"},0), "AC", "AD", "AE", "AF", "AG") &amp; ROW())</f>
        <v/>
      </c>
      <c r="AI1111" s="56" t="str">
        <f aca="false">IF($X1111="Not Significant","No Further Action Required",
IF($AH1111="","",
IF(AND($AH1111="Pass",$L1111="0 - Passed "),"Analysis performed; no further action required.",
IF(AND($AH1111="Fail",$L1111="1 - Failed "),"Analysis performed; no further action required.",
IF(AND($AH1111="Pass",$L1111="2 - Limited In Use "),"Analysis performed; no further action required.",
IF(AND($AH1111="Fail",$L1111="3 - Adjusted "),"Analysis performed; no further action required.",
"Unit fails analysis; TSM determination required."))))))</f>
        <v/>
      </c>
      <c r="AJ1111" s="58"/>
    </row>
    <row r="1112" customFormat="false" ht="15" hidden="false" customHeight="false" outlineLevel="0" collapsed="false">
      <c r="A1112" s="56"/>
      <c r="E1112" s="57" t="str">
        <f aca="false">IF(AND($F1112="",$G1112=""),"",IF($G1112="",$F1112,HYPERLINK($G1112,$F1112)))</f>
        <v/>
      </c>
      <c r="H1112" s="1" t="str">
        <f aca="false">IF($I1112="","None Attached",IF(LEFT($I1112,5)="https",HYPERLINK($I1112,"Datasheet"),HYPERLINK(_xlfn.CONCAT("https://",$I1112),"Datasheet")))</f>
        <v>None Attached</v>
      </c>
      <c r="M1112" s="56"/>
      <c r="P1112" s="58"/>
      <c r="Q1112" s="1" t="n">
        <f aca="false">$M1112-$N1112</f>
        <v>0</v>
      </c>
      <c r="R1112" s="56"/>
      <c r="T1112" s="59" t="s">
        <v>15</v>
      </c>
      <c r="U1112" s="1" t="n">
        <f aca="false">$S1112-$R1112</f>
        <v>0</v>
      </c>
      <c r="V1112" s="1" t="n">
        <f aca="false">IF($T1112="±",$Q1112*2,$Q1112)</f>
        <v>0</v>
      </c>
      <c r="W1112" s="60" t="str">
        <f aca="false">IFERROR($U1112/ABS($V1112),"N/A")</f>
        <v>N/A</v>
      </c>
      <c r="X1112" s="61" t="str">
        <f aca="false">IF(OR($W1112="N/A",$R1112="",$S1112=""),"N/A",IF($W1112&gt;=4,"Not Significant",IF($W1112&gt;=2,"Semi-Significant","Significant")))</f>
        <v>N/A</v>
      </c>
      <c r="Z1112" s="1" t="str">
        <f aca="false">IF($D1112="Z540.1 w/data",0,"")</f>
        <v/>
      </c>
      <c r="AA1112" s="1" t="e">
        <f aca="false">$Y1112+$Q1112+$Z1112</f>
        <v>#VALUE!</v>
      </c>
      <c r="AB1112" s="1" t="n">
        <f aca="false">$N1112+$Q1112</f>
        <v>0</v>
      </c>
      <c r="AC1112" s="1" t="str">
        <f aca="false">IF($Y1112="","",IF(AND($AA1112&gt;=$R1112,$AA1112&lt;=$S1112),"Pass","Fail"))</f>
        <v/>
      </c>
      <c r="AD1112" s="1" t="str">
        <f aca="false">IF($Y1112="","",IF($AA1112&gt;$R1112,"Pass","Fail"))</f>
        <v/>
      </c>
      <c r="AE1112" s="1" t="str">
        <f aca="false">IF($Y1112="","",IF($AA1112&gt;=$R1112,"Pass","Fail"))</f>
        <v/>
      </c>
      <c r="AF1112" s="1" t="str">
        <f aca="false">IF($Y1112="","",IF($AA1112&lt;=$S1112,"Pass","Fail"))</f>
        <v/>
      </c>
      <c r="AG1112" s="1" t="str">
        <f aca="false">IF($Y1112="","",IF($AA1112&lt;$S1112,"Pass","Fail"))</f>
        <v/>
      </c>
      <c r="AH1112" s="23" t="str">
        <f aca="true">INDIRECT(CHOOSE(MATCH($T1112,{"±","&gt;","≥","≤","&lt;"},0), "AC", "AD", "AE", "AF", "AG") &amp; ROW())</f>
        <v/>
      </c>
      <c r="AI1112" s="56" t="str">
        <f aca="false">IF($X1112="Not Significant","No Further Action Required",
IF($AH1112="","",
IF(AND($AH1112="Pass",$L1112="0 - Passed "),"Analysis performed; no further action required.",
IF(AND($AH1112="Fail",$L1112="1 - Failed "),"Analysis performed; no further action required.",
IF(AND($AH1112="Pass",$L1112="2 - Limited In Use "),"Analysis performed; no further action required.",
IF(AND($AH1112="Fail",$L1112="3 - Adjusted "),"Analysis performed; no further action required.",
"Unit fails analysis; TSM determination required."))))))</f>
        <v/>
      </c>
      <c r="AJ1112" s="58"/>
    </row>
    <row r="1113" customFormat="false" ht="15" hidden="false" customHeight="false" outlineLevel="0" collapsed="false">
      <c r="A1113" s="56"/>
      <c r="E1113" s="57" t="str">
        <f aca="false">IF(AND($F1113="",$G1113=""),"",IF($G1113="",$F1113,HYPERLINK($G1113,$F1113)))</f>
        <v/>
      </c>
      <c r="H1113" s="1" t="str">
        <f aca="false">IF($I1113="","None Attached",IF(LEFT($I1113,5)="https",HYPERLINK($I1113,"Datasheet"),HYPERLINK(_xlfn.CONCAT("https://",$I1113),"Datasheet")))</f>
        <v>None Attached</v>
      </c>
      <c r="M1113" s="56"/>
      <c r="P1113" s="58"/>
      <c r="Q1113" s="1" t="n">
        <f aca="false">$M1113-$N1113</f>
        <v>0</v>
      </c>
      <c r="R1113" s="56"/>
      <c r="T1113" s="59" t="s">
        <v>15</v>
      </c>
      <c r="U1113" s="1" t="n">
        <f aca="false">$S1113-$R1113</f>
        <v>0</v>
      </c>
      <c r="V1113" s="1" t="n">
        <f aca="false">IF($T1113="±",$Q1113*2,$Q1113)</f>
        <v>0</v>
      </c>
      <c r="W1113" s="60" t="str">
        <f aca="false">IFERROR($U1113/ABS($V1113),"N/A")</f>
        <v>N/A</v>
      </c>
      <c r="X1113" s="61" t="str">
        <f aca="false">IF(OR($W1113="N/A",$R1113="",$S1113=""),"N/A",IF($W1113&gt;=4,"Not Significant",IF($W1113&gt;=2,"Semi-Significant","Significant")))</f>
        <v>N/A</v>
      </c>
      <c r="Z1113" s="1" t="str">
        <f aca="false">IF($D1113="Z540.1 w/data",0,"")</f>
        <v/>
      </c>
      <c r="AA1113" s="1" t="e">
        <f aca="false">$Y1113+$Q1113+$Z1113</f>
        <v>#VALUE!</v>
      </c>
      <c r="AB1113" s="1" t="n">
        <f aca="false">$N1113+$Q1113</f>
        <v>0</v>
      </c>
      <c r="AC1113" s="1" t="str">
        <f aca="false">IF($Y1113="","",IF(AND($AA1113&gt;=$R1113,$AA1113&lt;=$S1113),"Pass","Fail"))</f>
        <v/>
      </c>
      <c r="AD1113" s="1" t="str">
        <f aca="false">IF($Y1113="","",IF($AA1113&gt;$R1113,"Pass","Fail"))</f>
        <v/>
      </c>
      <c r="AE1113" s="1" t="str">
        <f aca="false">IF($Y1113="","",IF($AA1113&gt;=$R1113,"Pass","Fail"))</f>
        <v/>
      </c>
      <c r="AF1113" s="1" t="str">
        <f aca="false">IF($Y1113="","",IF($AA1113&lt;=$S1113,"Pass","Fail"))</f>
        <v/>
      </c>
      <c r="AG1113" s="1" t="str">
        <f aca="false">IF($Y1113="","",IF($AA1113&lt;$S1113,"Pass","Fail"))</f>
        <v/>
      </c>
      <c r="AH1113" s="23" t="str">
        <f aca="true">INDIRECT(CHOOSE(MATCH($T1113,{"±","&gt;","≥","≤","&lt;"},0), "AC", "AD", "AE", "AF", "AG") &amp; ROW())</f>
        <v/>
      </c>
      <c r="AI1113" s="56" t="str">
        <f aca="false">IF($X1113="Not Significant","No Further Action Required",
IF($AH1113="","",
IF(AND($AH1113="Pass",$L1113="0 - Passed "),"Analysis performed; no further action required.",
IF(AND($AH1113="Fail",$L1113="1 - Failed "),"Analysis performed; no further action required.",
IF(AND($AH1113="Pass",$L1113="2 - Limited In Use "),"Analysis performed; no further action required.",
IF(AND($AH1113="Fail",$L1113="3 - Adjusted "),"Analysis performed; no further action required.",
"Unit fails analysis; TSM determination required."))))))</f>
        <v/>
      </c>
      <c r="AJ1113" s="58"/>
    </row>
    <row r="1114" customFormat="false" ht="15" hidden="false" customHeight="false" outlineLevel="0" collapsed="false">
      <c r="A1114" s="56"/>
      <c r="E1114" s="57" t="str">
        <f aca="false">IF(AND($F1114="",$G1114=""),"",IF($G1114="",$F1114,HYPERLINK($G1114,$F1114)))</f>
        <v/>
      </c>
      <c r="H1114" s="1" t="str">
        <f aca="false">IF($I1114="","None Attached",IF(LEFT($I1114,5)="https",HYPERLINK($I1114,"Datasheet"),HYPERLINK(_xlfn.CONCAT("https://",$I1114),"Datasheet")))</f>
        <v>None Attached</v>
      </c>
      <c r="M1114" s="56"/>
      <c r="P1114" s="58"/>
      <c r="Q1114" s="1" t="n">
        <f aca="false">$M1114-$N1114</f>
        <v>0</v>
      </c>
      <c r="R1114" s="56"/>
      <c r="T1114" s="59" t="s">
        <v>15</v>
      </c>
      <c r="U1114" s="1" t="n">
        <f aca="false">$S1114-$R1114</f>
        <v>0</v>
      </c>
      <c r="V1114" s="1" t="n">
        <f aca="false">IF($T1114="±",$Q1114*2,$Q1114)</f>
        <v>0</v>
      </c>
      <c r="W1114" s="60" t="str">
        <f aca="false">IFERROR($U1114/ABS($V1114),"N/A")</f>
        <v>N/A</v>
      </c>
      <c r="X1114" s="61" t="str">
        <f aca="false">IF(OR($W1114="N/A",$R1114="",$S1114=""),"N/A",IF($W1114&gt;=4,"Not Significant",IF($W1114&gt;=2,"Semi-Significant","Significant")))</f>
        <v>N/A</v>
      </c>
      <c r="Z1114" s="1" t="str">
        <f aca="false">IF($D1114="Z540.1 w/data",0,"")</f>
        <v/>
      </c>
      <c r="AA1114" s="1" t="e">
        <f aca="false">$Y1114+$Q1114+$Z1114</f>
        <v>#VALUE!</v>
      </c>
      <c r="AB1114" s="1" t="n">
        <f aca="false">$N1114+$Q1114</f>
        <v>0</v>
      </c>
      <c r="AC1114" s="1" t="str">
        <f aca="false">IF($Y1114="","",IF(AND($AA1114&gt;=$R1114,$AA1114&lt;=$S1114),"Pass","Fail"))</f>
        <v/>
      </c>
      <c r="AD1114" s="1" t="str">
        <f aca="false">IF($Y1114="","",IF($AA1114&gt;$R1114,"Pass","Fail"))</f>
        <v/>
      </c>
      <c r="AE1114" s="1" t="str">
        <f aca="false">IF($Y1114="","",IF($AA1114&gt;=$R1114,"Pass","Fail"))</f>
        <v/>
      </c>
      <c r="AF1114" s="1" t="str">
        <f aca="false">IF($Y1114="","",IF($AA1114&lt;=$S1114,"Pass","Fail"))</f>
        <v/>
      </c>
      <c r="AG1114" s="1" t="str">
        <f aca="false">IF($Y1114="","",IF($AA1114&lt;$S1114,"Pass","Fail"))</f>
        <v/>
      </c>
      <c r="AH1114" s="23" t="str">
        <f aca="true">INDIRECT(CHOOSE(MATCH($T1114,{"±","&gt;","≥","≤","&lt;"},0), "AC", "AD", "AE", "AF", "AG") &amp; ROW())</f>
        <v/>
      </c>
      <c r="AI1114" s="56" t="str">
        <f aca="false">IF($X1114="Not Significant","No Further Action Required",
IF($AH1114="","",
IF(AND($AH1114="Pass",$L1114="0 - Passed "),"Analysis performed; no further action required.",
IF(AND($AH1114="Fail",$L1114="1 - Failed "),"Analysis performed; no further action required.",
IF(AND($AH1114="Pass",$L1114="2 - Limited In Use "),"Analysis performed; no further action required.",
IF(AND($AH1114="Fail",$L1114="3 - Adjusted "),"Analysis performed; no further action required.",
"Unit fails analysis; TSM determination required."))))))</f>
        <v/>
      </c>
      <c r="AJ1114" s="58"/>
    </row>
    <row r="1115" customFormat="false" ht="15" hidden="false" customHeight="false" outlineLevel="0" collapsed="false">
      <c r="A1115" s="56"/>
      <c r="E1115" s="57" t="str">
        <f aca="false">IF(AND($F1115="",$G1115=""),"",IF($G1115="",$F1115,HYPERLINK($G1115,$F1115)))</f>
        <v/>
      </c>
      <c r="H1115" s="1" t="str">
        <f aca="false">IF($I1115="","None Attached",IF(LEFT($I1115,5)="https",HYPERLINK($I1115,"Datasheet"),HYPERLINK(_xlfn.CONCAT("https://",$I1115),"Datasheet")))</f>
        <v>None Attached</v>
      </c>
      <c r="M1115" s="56"/>
      <c r="P1115" s="58"/>
      <c r="Q1115" s="1" t="n">
        <f aca="false">$M1115-$N1115</f>
        <v>0</v>
      </c>
      <c r="R1115" s="56"/>
      <c r="T1115" s="59" t="s">
        <v>15</v>
      </c>
      <c r="U1115" s="1" t="n">
        <f aca="false">$S1115-$R1115</f>
        <v>0</v>
      </c>
      <c r="V1115" s="1" t="n">
        <f aca="false">IF($T1115="±",$Q1115*2,$Q1115)</f>
        <v>0</v>
      </c>
      <c r="W1115" s="60" t="str">
        <f aca="false">IFERROR($U1115/ABS($V1115),"N/A")</f>
        <v>N/A</v>
      </c>
      <c r="X1115" s="61" t="str">
        <f aca="false">IF(OR($W1115="N/A",$R1115="",$S1115=""),"N/A",IF($W1115&gt;=4,"Not Significant",IF($W1115&gt;=2,"Semi-Significant","Significant")))</f>
        <v>N/A</v>
      </c>
      <c r="Z1115" s="1" t="str">
        <f aca="false">IF($D1115="Z540.1 w/data",0,"")</f>
        <v/>
      </c>
      <c r="AA1115" s="1" t="e">
        <f aca="false">$Y1115+$Q1115+$Z1115</f>
        <v>#VALUE!</v>
      </c>
      <c r="AB1115" s="1" t="n">
        <f aca="false">$N1115+$Q1115</f>
        <v>0</v>
      </c>
      <c r="AC1115" s="1" t="str">
        <f aca="false">IF($Y1115="","",IF(AND($AA1115&gt;=$R1115,$AA1115&lt;=$S1115),"Pass","Fail"))</f>
        <v/>
      </c>
      <c r="AD1115" s="1" t="str">
        <f aca="false">IF($Y1115="","",IF($AA1115&gt;$R1115,"Pass","Fail"))</f>
        <v/>
      </c>
      <c r="AE1115" s="1" t="str">
        <f aca="false">IF($Y1115="","",IF($AA1115&gt;=$R1115,"Pass","Fail"))</f>
        <v/>
      </c>
      <c r="AF1115" s="1" t="str">
        <f aca="false">IF($Y1115="","",IF($AA1115&lt;=$S1115,"Pass","Fail"))</f>
        <v/>
      </c>
      <c r="AG1115" s="1" t="str">
        <f aca="false">IF($Y1115="","",IF($AA1115&lt;$S1115,"Pass","Fail"))</f>
        <v/>
      </c>
      <c r="AH1115" s="23" t="str">
        <f aca="true">INDIRECT(CHOOSE(MATCH($T1115,{"±","&gt;","≥","≤","&lt;"},0), "AC", "AD", "AE", "AF", "AG") &amp; ROW())</f>
        <v/>
      </c>
      <c r="AI1115" s="56" t="str">
        <f aca="false">IF($X1115="Not Significant","No Further Action Required",
IF($AH1115="","",
IF(AND($AH1115="Pass",$L1115="0 - Passed "),"Analysis performed; no further action required.",
IF(AND($AH1115="Fail",$L1115="1 - Failed "),"Analysis performed; no further action required.",
IF(AND($AH1115="Pass",$L1115="2 - Limited In Use "),"Analysis performed; no further action required.",
IF(AND($AH1115="Fail",$L1115="3 - Adjusted "),"Analysis performed; no further action required.",
"Unit fails analysis; TSM determination required."))))))</f>
        <v/>
      </c>
      <c r="AJ1115" s="58"/>
    </row>
    <row r="1116" customFormat="false" ht="15" hidden="false" customHeight="false" outlineLevel="0" collapsed="false">
      <c r="A1116" s="56"/>
      <c r="E1116" s="57" t="str">
        <f aca="false">IF(AND($F1116="",$G1116=""),"",IF($G1116="",$F1116,HYPERLINK($G1116,$F1116)))</f>
        <v/>
      </c>
      <c r="H1116" s="1" t="str">
        <f aca="false">IF($I1116="","None Attached",IF(LEFT($I1116,5)="https",HYPERLINK($I1116,"Datasheet"),HYPERLINK(_xlfn.CONCAT("https://",$I1116),"Datasheet")))</f>
        <v>None Attached</v>
      </c>
      <c r="M1116" s="56"/>
      <c r="P1116" s="58"/>
      <c r="Q1116" s="1" t="n">
        <f aca="false">$M1116-$N1116</f>
        <v>0</v>
      </c>
      <c r="R1116" s="56"/>
      <c r="T1116" s="59" t="s">
        <v>15</v>
      </c>
      <c r="U1116" s="1" t="n">
        <f aca="false">$S1116-$R1116</f>
        <v>0</v>
      </c>
      <c r="V1116" s="1" t="n">
        <f aca="false">IF($T1116="±",$Q1116*2,$Q1116)</f>
        <v>0</v>
      </c>
      <c r="W1116" s="60" t="str">
        <f aca="false">IFERROR($U1116/ABS($V1116),"N/A")</f>
        <v>N/A</v>
      </c>
      <c r="X1116" s="61" t="str">
        <f aca="false">IF(OR($W1116="N/A",$R1116="",$S1116=""),"N/A",IF($W1116&gt;=4,"Not Significant",IF($W1116&gt;=2,"Semi-Significant","Significant")))</f>
        <v>N/A</v>
      </c>
      <c r="Z1116" s="1" t="str">
        <f aca="false">IF($D1116="Z540.1 w/data",0,"")</f>
        <v/>
      </c>
      <c r="AA1116" s="1" t="e">
        <f aca="false">$Y1116+$Q1116+$Z1116</f>
        <v>#VALUE!</v>
      </c>
      <c r="AB1116" s="1" t="n">
        <f aca="false">$N1116+$Q1116</f>
        <v>0</v>
      </c>
      <c r="AC1116" s="1" t="str">
        <f aca="false">IF($Y1116="","",IF(AND($AA1116&gt;=$R1116,$AA1116&lt;=$S1116),"Pass","Fail"))</f>
        <v/>
      </c>
      <c r="AD1116" s="1" t="str">
        <f aca="false">IF($Y1116="","",IF($AA1116&gt;$R1116,"Pass","Fail"))</f>
        <v/>
      </c>
      <c r="AE1116" s="1" t="str">
        <f aca="false">IF($Y1116="","",IF($AA1116&gt;=$R1116,"Pass","Fail"))</f>
        <v/>
      </c>
      <c r="AF1116" s="1" t="str">
        <f aca="false">IF($Y1116="","",IF($AA1116&lt;=$S1116,"Pass","Fail"))</f>
        <v/>
      </c>
      <c r="AG1116" s="1" t="str">
        <f aca="false">IF($Y1116="","",IF($AA1116&lt;$S1116,"Pass","Fail"))</f>
        <v/>
      </c>
      <c r="AH1116" s="23" t="str">
        <f aca="true">INDIRECT(CHOOSE(MATCH($T1116,{"±","&gt;","≥","≤","&lt;"},0), "AC", "AD", "AE", "AF", "AG") &amp; ROW())</f>
        <v/>
      </c>
      <c r="AI1116" s="56" t="str">
        <f aca="false">IF($X1116="Not Significant","No Further Action Required",
IF($AH1116="","",
IF(AND($AH1116="Pass",$L1116="0 - Passed "),"Analysis performed; no further action required.",
IF(AND($AH1116="Fail",$L1116="1 - Failed "),"Analysis performed; no further action required.",
IF(AND($AH1116="Pass",$L1116="2 - Limited In Use "),"Analysis performed; no further action required.",
IF(AND($AH1116="Fail",$L1116="3 - Adjusted "),"Analysis performed; no further action required.",
"Unit fails analysis; TSM determination required."))))))</f>
        <v/>
      </c>
      <c r="AJ1116" s="58"/>
    </row>
    <row r="1117" customFormat="false" ht="15" hidden="false" customHeight="false" outlineLevel="0" collapsed="false">
      <c r="A1117" s="56"/>
      <c r="E1117" s="57" t="str">
        <f aca="false">IF(AND($F1117="",$G1117=""),"",IF($G1117="",$F1117,HYPERLINK($G1117,$F1117)))</f>
        <v/>
      </c>
      <c r="H1117" s="1" t="str">
        <f aca="false">IF($I1117="","None Attached",IF(LEFT($I1117,5)="https",HYPERLINK($I1117,"Datasheet"),HYPERLINK(_xlfn.CONCAT("https://",$I1117),"Datasheet")))</f>
        <v>None Attached</v>
      </c>
      <c r="M1117" s="56"/>
      <c r="P1117" s="58"/>
      <c r="Q1117" s="1" t="n">
        <f aca="false">$M1117-$N1117</f>
        <v>0</v>
      </c>
      <c r="R1117" s="56"/>
      <c r="T1117" s="59" t="s">
        <v>15</v>
      </c>
      <c r="U1117" s="1" t="n">
        <f aca="false">$S1117-$R1117</f>
        <v>0</v>
      </c>
      <c r="V1117" s="1" t="n">
        <f aca="false">IF($T1117="±",$Q1117*2,$Q1117)</f>
        <v>0</v>
      </c>
      <c r="W1117" s="60" t="str">
        <f aca="false">IFERROR($U1117/ABS($V1117),"N/A")</f>
        <v>N/A</v>
      </c>
      <c r="X1117" s="61" t="str">
        <f aca="false">IF(OR($W1117="N/A",$R1117="",$S1117=""),"N/A",IF($W1117&gt;=4,"Not Significant",IF($W1117&gt;=2,"Semi-Significant","Significant")))</f>
        <v>N/A</v>
      </c>
      <c r="Z1117" s="1" t="str">
        <f aca="false">IF($D1117="Z540.1 w/data",0,"")</f>
        <v/>
      </c>
      <c r="AA1117" s="1" t="e">
        <f aca="false">$Y1117+$Q1117+$Z1117</f>
        <v>#VALUE!</v>
      </c>
      <c r="AB1117" s="1" t="n">
        <f aca="false">$N1117+$Q1117</f>
        <v>0</v>
      </c>
      <c r="AC1117" s="1" t="str">
        <f aca="false">IF($Y1117="","",IF(AND($AA1117&gt;=$R1117,$AA1117&lt;=$S1117),"Pass","Fail"))</f>
        <v/>
      </c>
      <c r="AD1117" s="1" t="str">
        <f aca="false">IF($Y1117="","",IF($AA1117&gt;$R1117,"Pass","Fail"))</f>
        <v/>
      </c>
      <c r="AE1117" s="1" t="str">
        <f aca="false">IF($Y1117="","",IF($AA1117&gt;=$R1117,"Pass","Fail"))</f>
        <v/>
      </c>
      <c r="AF1117" s="1" t="str">
        <f aca="false">IF($Y1117="","",IF($AA1117&lt;=$S1117,"Pass","Fail"))</f>
        <v/>
      </c>
      <c r="AG1117" s="1" t="str">
        <f aca="false">IF($Y1117="","",IF($AA1117&lt;$S1117,"Pass","Fail"))</f>
        <v/>
      </c>
      <c r="AH1117" s="23" t="str">
        <f aca="true">INDIRECT(CHOOSE(MATCH($T1117,{"±","&gt;","≥","≤","&lt;"},0), "AC", "AD", "AE", "AF", "AG") &amp; ROW())</f>
        <v/>
      </c>
      <c r="AI1117" s="56" t="str">
        <f aca="false">IF($X1117="Not Significant","No Further Action Required",
IF($AH1117="","",
IF(AND($AH1117="Pass",$L1117="0 - Passed "),"Analysis performed; no further action required.",
IF(AND($AH1117="Fail",$L1117="1 - Failed "),"Analysis performed; no further action required.",
IF(AND($AH1117="Pass",$L1117="2 - Limited In Use "),"Analysis performed; no further action required.",
IF(AND($AH1117="Fail",$L1117="3 - Adjusted "),"Analysis performed; no further action required.",
"Unit fails analysis; TSM determination required."))))))</f>
        <v/>
      </c>
      <c r="AJ1117" s="58"/>
    </row>
    <row r="1118" customFormat="false" ht="15" hidden="false" customHeight="false" outlineLevel="0" collapsed="false">
      <c r="A1118" s="56"/>
      <c r="E1118" s="57" t="str">
        <f aca="false">IF(AND($F1118="",$G1118=""),"",IF($G1118="",$F1118,HYPERLINK($G1118,$F1118)))</f>
        <v/>
      </c>
      <c r="H1118" s="1" t="str">
        <f aca="false">IF($I1118="","None Attached",IF(LEFT($I1118,5)="https",HYPERLINK($I1118,"Datasheet"),HYPERLINK(_xlfn.CONCAT("https://",$I1118),"Datasheet")))</f>
        <v>None Attached</v>
      </c>
      <c r="M1118" s="56"/>
      <c r="P1118" s="58"/>
      <c r="Q1118" s="1" t="n">
        <f aca="false">$M1118-$N1118</f>
        <v>0</v>
      </c>
      <c r="R1118" s="56"/>
      <c r="T1118" s="59" t="s">
        <v>15</v>
      </c>
      <c r="U1118" s="1" t="n">
        <f aca="false">$S1118-$R1118</f>
        <v>0</v>
      </c>
      <c r="V1118" s="1" t="n">
        <f aca="false">IF($T1118="±",$Q1118*2,$Q1118)</f>
        <v>0</v>
      </c>
      <c r="W1118" s="60" t="str">
        <f aca="false">IFERROR($U1118/ABS($V1118),"N/A")</f>
        <v>N/A</v>
      </c>
      <c r="X1118" s="61" t="str">
        <f aca="false">IF(OR($W1118="N/A",$R1118="",$S1118=""),"N/A",IF($W1118&gt;=4,"Not Significant",IF($W1118&gt;=2,"Semi-Significant","Significant")))</f>
        <v>N/A</v>
      </c>
      <c r="Z1118" s="1" t="str">
        <f aca="false">IF($D1118="Z540.1 w/data",0,"")</f>
        <v/>
      </c>
      <c r="AA1118" s="1" t="e">
        <f aca="false">$Y1118+$Q1118+$Z1118</f>
        <v>#VALUE!</v>
      </c>
      <c r="AB1118" s="1" t="n">
        <f aca="false">$N1118+$Q1118</f>
        <v>0</v>
      </c>
      <c r="AC1118" s="1" t="str">
        <f aca="false">IF($Y1118="","",IF(AND($AA1118&gt;=$R1118,$AA1118&lt;=$S1118),"Pass","Fail"))</f>
        <v/>
      </c>
      <c r="AD1118" s="1" t="str">
        <f aca="false">IF($Y1118="","",IF($AA1118&gt;$R1118,"Pass","Fail"))</f>
        <v/>
      </c>
      <c r="AE1118" s="1" t="str">
        <f aca="false">IF($Y1118="","",IF($AA1118&gt;=$R1118,"Pass","Fail"))</f>
        <v/>
      </c>
      <c r="AF1118" s="1" t="str">
        <f aca="false">IF($Y1118="","",IF($AA1118&lt;=$S1118,"Pass","Fail"))</f>
        <v/>
      </c>
      <c r="AG1118" s="1" t="str">
        <f aca="false">IF($Y1118="","",IF($AA1118&lt;$S1118,"Pass","Fail"))</f>
        <v/>
      </c>
      <c r="AH1118" s="23" t="str">
        <f aca="true">INDIRECT(CHOOSE(MATCH($T1118,{"±","&gt;","≥","≤","&lt;"},0), "AC", "AD", "AE", "AF", "AG") &amp; ROW())</f>
        <v/>
      </c>
      <c r="AI1118" s="56" t="str">
        <f aca="false">IF($X1118="Not Significant","No Further Action Required",
IF($AH1118="","",
IF(AND($AH1118="Pass",$L1118="0 - Passed "),"Analysis performed; no further action required.",
IF(AND($AH1118="Fail",$L1118="1 - Failed "),"Analysis performed; no further action required.",
IF(AND($AH1118="Pass",$L1118="2 - Limited In Use "),"Analysis performed; no further action required.",
IF(AND($AH1118="Fail",$L1118="3 - Adjusted "),"Analysis performed; no further action required.",
"Unit fails analysis; TSM determination required."))))))</f>
        <v/>
      </c>
      <c r="AJ1118" s="58"/>
    </row>
    <row r="1119" customFormat="false" ht="15" hidden="false" customHeight="false" outlineLevel="0" collapsed="false">
      <c r="A1119" s="56"/>
      <c r="E1119" s="57" t="str">
        <f aca="false">IF(AND($F1119="",$G1119=""),"",IF($G1119="",$F1119,HYPERLINK($G1119,$F1119)))</f>
        <v/>
      </c>
      <c r="H1119" s="1" t="str">
        <f aca="false">IF($I1119="","None Attached",IF(LEFT($I1119,5)="https",HYPERLINK($I1119,"Datasheet"),HYPERLINK(_xlfn.CONCAT("https://",$I1119),"Datasheet")))</f>
        <v>None Attached</v>
      </c>
      <c r="M1119" s="56"/>
      <c r="P1119" s="58"/>
      <c r="Q1119" s="1" t="n">
        <f aca="false">$M1119-$N1119</f>
        <v>0</v>
      </c>
      <c r="R1119" s="56"/>
      <c r="T1119" s="59" t="s">
        <v>15</v>
      </c>
      <c r="U1119" s="1" t="n">
        <f aca="false">$S1119-$R1119</f>
        <v>0</v>
      </c>
      <c r="V1119" s="1" t="n">
        <f aca="false">IF($T1119="±",$Q1119*2,$Q1119)</f>
        <v>0</v>
      </c>
      <c r="W1119" s="60" t="str">
        <f aca="false">IFERROR($U1119/ABS($V1119),"N/A")</f>
        <v>N/A</v>
      </c>
      <c r="X1119" s="61" t="str">
        <f aca="false">IF(OR($W1119="N/A",$R1119="",$S1119=""),"N/A",IF($W1119&gt;=4,"Not Significant",IF($W1119&gt;=2,"Semi-Significant","Significant")))</f>
        <v>N/A</v>
      </c>
      <c r="Z1119" s="1" t="str">
        <f aca="false">IF($D1119="Z540.1 w/data",0,"")</f>
        <v/>
      </c>
      <c r="AA1119" s="1" t="e">
        <f aca="false">$Y1119+$Q1119+$Z1119</f>
        <v>#VALUE!</v>
      </c>
      <c r="AB1119" s="1" t="n">
        <f aca="false">$N1119+$Q1119</f>
        <v>0</v>
      </c>
      <c r="AC1119" s="1" t="str">
        <f aca="false">IF($Y1119="","",IF(AND($AA1119&gt;=$R1119,$AA1119&lt;=$S1119),"Pass","Fail"))</f>
        <v/>
      </c>
      <c r="AD1119" s="1" t="str">
        <f aca="false">IF($Y1119="","",IF($AA1119&gt;$R1119,"Pass","Fail"))</f>
        <v/>
      </c>
      <c r="AE1119" s="1" t="str">
        <f aca="false">IF($Y1119="","",IF($AA1119&gt;=$R1119,"Pass","Fail"))</f>
        <v/>
      </c>
      <c r="AF1119" s="1" t="str">
        <f aca="false">IF($Y1119="","",IF($AA1119&lt;=$S1119,"Pass","Fail"))</f>
        <v/>
      </c>
      <c r="AG1119" s="1" t="str">
        <f aca="false">IF($Y1119="","",IF($AA1119&lt;$S1119,"Pass","Fail"))</f>
        <v/>
      </c>
      <c r="AH1119" s="23" t="str">
        <f aca="true">INDIRECT(CHOOSE(MATCH($T1119,{"±","&gt;","≥","≤","&lt;"},0), "AC", "AD", "AE", "AF", "AG") &amp; ROW())</f>
        <v/>
      </c>
      <c r="AI1119" s="56" t="str">
        <f aca="false">IF($X1119="Not Significant","No Further Action Required",
IF($AH1119="","",
IF(AND($AH1119="Pass",$L1119="0 - Passed "),"Analysis performed; no further action required.",
IF(AND($AH1119="Fail",$L1119="1 - Failed "),"Analysis performed; no further action required.",
IF(AND($AH1119="Pass",$L1119="2 - Limited In Use "),"Analysis performed; no further action required.",
IF(AND($AH1119="Fail",$L1119="3 - Adjusted "),"Analysis performed; no further action required.",
"Unit fails analysis; TSM determination required."))))))</f>
        <v/>
      </c>
      <c r="AJ1119" s="58"/>
    </row>
    <row r="1120" customFormat="false" ht="15" hidden="false" customHeight="false" outlineLevel="0" collapsed="false">
      <c r="A1120" s="56"/>
      <c r="E1120" s="57" t="str">
        <f aca="false">IF(AND($F1120="",$G1120=""),"",IF($G1120="",$F1120,HYPERLINK($G1120,$F1120)))</f>
        <v/>
      </c>
      <c r="H1120" s="1" t="str">
        <f aca="false">IF($I1120="","None Attached",IF(LEFT($I1120,5)="https",HYPERLINK($I1120,"Datasheet"),HYPERLINK(_xlfn.CONCAT("https://",$I1120),"Datasheet")))</f>
        <v>None Attached</v>
      </c>
      <c r="M1120" s="56"/>
      <c r="P1120" s="58"/>
      <c r="Q1120" s="1" t="n">
        <f aca="false">$M1120-$N1120</f>
        <v>0</v>
      </c>
      <c r="R1120" s="56"/>
      <c r="T1120" s="59" t="s">
        <v>15</v>
      </c>
      <c r="U1120" s="1" t="n">
        <f aca="false">$S1120-$R1120</f>
        <v>0</v>
      </c>
      <c r="V1120" s="1" t="n">
        <f aca="false">IF($T1120="±",$Q1120*2,$Q1120)</f>
        <v>0</v>
      </c>
      <c r="W1120" s="60" t="str">
        <f aca="false">IFERROR($U1120/ABS($V1120),"N/A")</f>
        <v>N/A</v>
      </c>
      <c r="X1120" s="61" t="str">
        <f aca="false">IF(OR($W1120="N/A",$R1120="",$S1120=""),"N/A",IF($W1120&gt;=4,"Not Significant",IF($W1120&gt;=2,"Semi-Significant","Significant")))</f>
        <v>N/A</v>
      </c>
      <c r="Z1120" s="1" t="str">
        <f aca="false">IF($D1120="Z540.1 w/data",0,"")</f>
        <v/>
      </c>
      <c r="AA1120" s="1" t="e">
        <f aca="false">$Y1120+$Q1120+$Z1120</f>
        <v>#VALUE!</v>
      </c>
      <c r="AB1120" s="1" t="n">
        <f aca="false">$N1120+$Q1120</f>
        <v>0</v>
      </c>
      <c r="AC1120" s="1" t="str">
        <f aca="false">IF($Y1120="","",IF(AND($AA1120&gt;=$R1120,$AA1120&lt;=$S1120),"Pass","Fail"))</f>
        <v/>
      </c>
      <c r="AD1120" s="1" t="str">
        <f aca="false">IF($Y1120="","",IF($AA1120&gt;$R1120,"Pass","Fail"))</f>
        <v/>
      </c>
      <c r="AE1120" s="1" t="str">
        <f aca="false">IF($Y1120="","",IF($AA1120&gt;=$R1120,"Pass","Fail"))</f>
        <v/>
      </c>
      <c r="AF1120" s="1" t="str">
        <f aca="false">IF($Y1120="","",IF($AA1120&lt;=$S1120,"Pass","Fail"))</f>
        <v/>
      </c>
      <c r="AG1120" s="1" t="str">
        <f aca="false">IF($Y1120="","",IF($AA1120&lt;$S1120,"Pass","Fail"))</f>
        <v/>
      </c>
      <c r="AH1120" s="23" t="str">
        <f aca="true">INDIRECT(CHOOSE(MATCH($T1120,{"±","&gt;","≥","≤","&lt;"},0), "AC", "AD", "AE", "AF", "AG") &amp; ROW())</f>
        <v/>
      </c>
      <c r="AI1120" s="56" t="str">
        <f aca="false">IF($X1120="Not Significant","No Further Action Required",
IF($AH1120="","",
IF(AND($AH1120="Pass",$L1120="0 - Passed "),"Analysis performed; no further action required.",
IF(AND($AH1120="Fail",$L1120="1 - Failed "),"Analysis performed; no further action required.",
IF(AND($AH1120="Pass",$L1120="2 - Limited In Use "),"Analysis performed; no further action required.",
IF(AND($AH1120="Fail",$L1120="3 - Adjusted "),"Analysis performed; no further action required.",
"Unit fails analysis; TSM determination required."))))))</f>
        <v/>
      </c>
      <c r="AJ1120" s="58"/>
    </row>
    <row r="1121" customFormat="false" ht="15" hidden="false" customHeight="false" outlineLevel="0" collapsed="false">
      <c r="A1121" s="56"/>
      <c r="E1121" s="57" t="str">
        <f aca="false">IF(AND($F1121="",$G1121=""),"",IF($G1121="",$F1121,HYPERLINK($G1121,$F1121)))</f>
        <v/>
      </c>
      <c r="H1121" s="1" t="str">
        <f aca="false">IF($I1121="","None Attached",IF(LEFT($I1121,5)="https",HYPERLINK($I1121,"Datasheet"),HYPERLINK(_xlfn.CONCAT("https://",$I1121),"Datasheet")))</f>
        <v>None Attached</v>
      </c>
      <c r="M1121" s="56"/>
      <c r="P1121" s="58"/>
      <c r="Q1121" s="1" t="n">
        <f aca="false">$M1121-$N1121</f>
        <v>0</v>
      </c>
      <c r="R1121" s="56"/>
      <c r="T1121" s="59" t="s">
        <v>15</v>
      </c>
      <c r="U1121" s="1" t="n">
        <f aca="false">$S1121-$R1121</f>
        <v>0</v>
      </c>
      <c r="V1121" s="1" t="n">
        <f aca="false">IF($T1121="±",$Q1121*2,$Q1121)</f>
        <v>0</v>
      </c>
      <c r="W1121" s="60" t="str">
        <f aca="false">IFERROR($U1121/ABS($V1121),"N/A")</f>
        <v>N/A</v>
      </c>
      <c r="X1121" s="61" t="str">
        <f aca="false">IF(OR($W1121="N/A",$R1121="",$S1121=""),"N/A",IF($W1121&gt;=4,"Not Significant",IF($W1121&gt;=2,"Semi-Significant","Significant")))</f>
        <v>N/A</v>
      </c>
      <c r="Z1121" s="1" t="str">
        <f aca="false">IF($D1121="Z540.1 w/data",0,"")</f>
        <v/>
      </c>
      <c r="AA1121" s="1" t="e">
        <f aca="false">$Y1121+$Q1121+$Z1121</f>
        <v>#VALUE!</v>
      </c>
      <c r="AB1121" s="1" t="n">
        <f aca="false">$N1121+$Q1121</f>
        <v>0</v>
      </c>
      <c r="AC1121" s="1" t="str">
        <f aca="false">IF($Y1121="","",IF(AND($AA1121&gt;=$R1121,$AA1121&lt;=$S1121),"Pass","Fail"))</f>
        <v/>
      </c>
      <c r="AD1121" s="1" t="str">
        <f aca="false">IF($Y1121="","",IF($AA1121&gt;$R1121,"Pass","Fail"))</f>
        <v/>
      </c>
      <c r="AE1121" s="1" t="str">
        <f aca="false">IF($Y1121="","",IF($AA1121&gt;=$R1121,"Pass","Fail"))</f>
        <v/>
      </c>
      <c r="AF1121" s="1" t="str">
        <f aca="false">IF($Y1121="","",IF($AA1121&lt;=$S1121,"Pass","Fail"))</f>
        <v/>
      </c>
      <c r="AG1121" s="1" t="str">
        <f aca="false">IF($Y1121="","",IF($AA1121&lt;$S1121,"Pass","Fail"))</f>
        <v/>
      </c>
      <c r="AH1121" s="23" t="str">
        <f aca="true">INDIRECT(CHOOSE(MATCH($T1121,{"±","&gt;","≥","≤","&lt;"},0), "AC", "AD", "AE", "AF", "AG") &amp; ROW())</f>
        <v/>
      </c>
      <c r="AI1121" s="56" t="str">
        <f aca="false">IF($X1121="Not Significant","No Further Action Required",
IF($AH1121="","",
IF(AND($AH1121="Pass",$L1121="0 - Passed "),"Analysis performed; no further action required.",
IF(AND($AH1121="Fail",$L1121="1 - Failed "),"Analysis performed; no further action required.",
IF(AND($AH1121="Pass",$L1121="2 - Limited In Use "),"Analysis performed; no further action required.",
IF(AND($AH1121="Fail",$L1121="3 - Adjusted "),"Analysis performed; no further action required.",
"Unit fails analysis; TSM determination required."))))))</f>
        <v/>
      </c>
      <c r="AJ1121" s="58"/>
    </row>
    <row r="1122" customFormat="false" ht="15" hidden="false" customHeight="false" outlineLevel="0" collapsed="false">
      <c r="A1122" s="56"/>
      <c r="E1122" s="57" t="str">
        <f aca="false">IF(AND($F1122="",$G1122=""),"",IF($G1122="",$F1122,HYPERLINK($G1122,$F1122)))</f>
        <v/>
      </c>
      <c r="H1122" s="1" t="str">
        <f aca="false">IF($I1122="","None Attached",IF(LEFT($I1122,5)="https",HYPERLINK($I1122,"Datasheet"),HYPERLINK(_xlfn.CONCAT("https://",$I1122),"Datasheet")))</f>
        <v>None Attached</v>
      </c>
      <c r="M1122" s="56"/>
      <c r="P1122" s="58"/>
      <c r="Q1122" s="1" t="n">
        <f aca="false">$M1122-$N1122</f>
        <v>0</v>
      </c>
      <c r="R1122" s="56"/>
      <c r="T1122" s="59" t="s">
        <v>15</v>
      </c>
      <c r="U1122" s="1" t="n">
        <f aca="false">$S1122-$R1122</f>
        <v>0</v>
      </c>
      <c r="V1122" s="1" t="n">
        <f aca="false">IF($T1122="±",$Q1122*2,$Q1122)</f>
        <v>0</v>
      </c>
      <c r="W1122" s="60" t="str">
        <f aca="false">IFERROR($U1122/ABS($V1122),"N/A")</f>
        <v>N/A</v>
      </c>
      <c r="X1122" s="61" t="str">
        <f aca="false">IF(OR($W1122="N/A",$R1122="",$S1122=""),"N/A",IF($W1122&gt;=4,"Not Significant",IF($W1122&gt;=2,"Semi-Significant","Significant")))</f>
        <v>N/A</v>
      </c>
      <c r="Z1122" s="1" t="str">
        <f aca="false">IF($D1122="Z540.1 w/data",0,"")</f>
        <v/>
      </c>
      <c r="AA1122" s="1" t="e">
        <f aca="false">$Y1122+$Q1122+$Z1122</f>
        <v>#VALUE!</v>
      </c>
      <c r="AB1122" s="1" t="n">
        <f aca="false">$N1122+$Q1122</f>
        <v>0</v>
      </c>
      <c r="AC1122" s="1" t="str">
        <f aca="false">IF($Y1122="","",IF(AND($AA1122&gt;=$R1122,$AA1122&lt;=$S1122),"Pass","Fail"))</f>
        <v/>
      </c>
      <c r="AD1122" s="1" t="str">
        <f aca="false">IF($Y1122="","",IF($AA1122&gt;$R1122,"Pass","Fail"))</f>
        <v/>
      </c>
      <c r="AE1122" s="1" t="str">
        <f aca="false">IF($Y1122="","",IF($AA1122&gt;=$R1122,"Pass","Fail"))</f>
        <v/>
      </c>
      <c r="AF1122" s="1" t="str">
        <f aca="false">IF($Y1122="","",IF($AA1122&lt;=$S1122,"Pass","Fail"))</f>
        <v/>
      </c>
      <c r="AG1122" s="1" t="str">
        <f aca="false">IF($Y1122="","",IF($AA1122&lt;$S1122,"Pass","Fail"))</f>
        <v/>
      </c>
      <c r="AH1122" s="23" t="str">
        <f aca="true">INDIRECT(CHOOSE(MATCH($T1122,{"±","&gt;","≥","≤","&lt;"},0), "AC", "AD", "AE", "AF", "AG") &amp; ROW())</f>
        <v/>
      </c>
      <c r="AI1122" s="56" t="str">
        <f aca="false">IF($X1122="Not Significant","No Further Action Required",
IF($AH1122="","",
IF(AND($AH1122="Pass",$L1122="0 - Passed "),"Analysis performed; no further action required.",
IF(AND($AH1122="Fail",$L1122="1 - Failed "),"Analysis performed; no further action required.",
IF(AND($AH1122="Pass",$L1122="2 - Limited In Use "),"Analysis performed; no further action required.",
IF(AND($AH1122="Fail",$L1122="3 - Adjusted "),"Analysis performed; no further action required.",
"Unit fails analysis; TSM determination required."))))))</f>
        <v/>
      </c>
      <c r="AJ1122" s="58"/>
    </row>
    <row r="1123" customFormat="false" ht="15" hidden="false" customHeight="false" outlineLevel="0" collapsed="false">
      <c r="A1123" s="56"/>
      <c r="E1123" s="57" t="str">
        <f aca="false">IF(AND($F1123="",$G1123=""),"",IF($G1123="",$F1123,HYPERLINK($G1123,$F1123)))</f>
        <v/>
      </c>
      <c r="H1123" s="1" t="str">
        <f aca="false">IF($I1123="","None Attached",IF(LEFT($I1123,5)="https",HYPERLINK($I1123,"Datasheet"),HYPERLINK(_xlfn.CONCAT("https://",$I1123),"Datasheet")))</f>
        <v>None Attached</v>
      </c>
      <c r="M1123" s="56"/>
      <c r="P1123" s="58"/>
      <c r="Q1123" s="1" t="n">
        <f aca="false">$M1123-$N1123</f>
        <v>0</v>
      </c>
      <c r="R1123" s="56"/>
      <c r="T1123" s="59" t="s">
        <v>15</v>
      </c>
      <c r="U1123" s="1" t="n">
        <f aca="false">$S1123-$R1123</f>
        <v>0</v>
      </c>
      <c r="V1123" s="1" t="n">
        <f aca="false">IF($T1123="±",$Q1123*2,$Q1123)</f>
        <v>0</v>
      </c>
      <c r="W1123" s="60" t="str">
        <f aca="false">IFERROR($U1123/ABS($V1123),"N/A")</f>
        <v>N/A</v>
      </c>
      <c r="X1123" s="61" t="str">
        <f aca="false">IF(OR($W1123="N/A",$R1123="",$S1123=""),"N/A",IF($W1123&gt;=4,"Not Significant",IF($W1123&gt;=2,"Semi-Significant","Significant")))</f>
        <v>N/A</v>
      </c>
      <c r="Z1123" s="1" t="str">
        <f aca="false">IF($D1123="Z540.1 w/data",0,"")</f>
        <v/>
      </c>
      <c r="AA1123" s="1" t="e">
        <f aca="false">$Y1123+$Q1123+$Z1123</f>
        <v>#VALUE!</v>
      </c>
      <c r="AB1123" s="1" t="n">
        <f aca="false">$N1123+$Q1123</f>
        <v>0</v>
      </c>
      <c r="AC1123" s="1" t="str">
        <f aca="false">IF($Y1123="","",IF(AND($AA1123&gt;=$R1123,$AA1123&lt;=$S1123),"Pass","Fail"))</f>
        <v/>
      </c>
      <c r="AD1123" s="1" t="str">
        <f aca="false">IF($Y1123="","",IF($AA1123&gt;$R1123,"Pass","Fail"))</f>
        <v/>
      </c>
      <c r="AE1123" s="1" t="str">
        <f aca="false">IF($Y1123="","",IF($AA1123&gt;=$R1123,"Pass","Fail"))</f>
        <v/>
      </c>
      <c r="AF1123" s="1" t="str">
        <f aca="false">IF($Y1123="","",IF($AA1123&lt;=$S1123,"Pass","Fail"))</f>
        <v/>
      </c>
      <c r="AG1123" s="1" t="str">
        <f aca="false">IF($Y1123="","",IF($AA1123&lt;$S1123,"Pass","Fail"))</f>
        <v/>
      </c>
      <c r="AH1123" s="23" t="str">
        <f aca="true">INDIRECT(CHOOSE(MATCH($T1123,{"±","&gt;","≥","≤","&lt;"},0), "AC", "AD", "AE", "AF", "AG") &amp; ROW())</f>
        <v/>
      </c>
      <c r="AI1123" s="56" t="str">
        <f aca="false">IF($X1123="Not Significant","No Further Action Required",
IF($AH1123="","",
IF(AND($AH1123="Pass",$L1123="0 - Passed "),"Analysis performed; no further action required.",
IF(AND($AH1123="Fail",$L1123="1 - Failed "),"Analysis performed; no further action required.",
IF(AND($AH1123="Pass",$L1123="2 - Limited In Use "),"Analysis performed; no further action required.",
IF(AND($AH1123="Fail",$L1123="3 - Adjusted "),"Analysis performed; no further action required.",
"Unit fails analysis; TSM determination required."))))))</f>
        <v/>
      </c>
      <c r="AJ1123" s="58"/>
    </row>
    <row r="1124" customFormat="false" ht="15" hidden="false" customHeight="false" outlineLevel="0" collapsed="false">
      <c r="A1124" s="56"/>
      <c r="E1124" s="57" t="str">
        <f aca="false">IF(AND($F1124="",$G1124=""),"",IF($G1124="",$F1124,HYPERLINK($G1124,$F1124)))</f>
        <v/>
      </c>
      <c r="H1124" s="1" t="str">
        <f aca="false">IF($I1124="","None Attached",IF(LEFT($I1124,5)="https",HYPERLINK($I1124,"Datasheet"),HYPERLINK(_xlfn.CONCAT("https://",$I1124),"Datasheet")))</f>
        <v>None Attached</v>
      </c>
      <c r="M1124" s="56"/>
      <c r="P1124" s="58"/>
      <c r="Q1124" s="1" t="n">
        <f aca="false">$M1124-$N1124</f>
        <v>0</v>
      </c>
      <c r="R1124" s="56"/>
      <c r="T1124" s="59" t="s">
        <v>15</v>
      </c>
      <c r="U1124" s="1" t="n">
        <f aca="false">$S1124-$R1124</f>
        <v>0</v>
      </c>
      <c r="V1124" s="1" t="n">
        <f aca="false">IF($T1124="±",$Q1124*2,$Q1124)</f>
        <v>0</v>
      </c>
      <c r="W1124" s="60" t="str">
        <f aca="false">IFERROR($U1124/ABS($V1124),"N/A")</f>
        <v>N/A</v>
      </c>
      <c r="X1124" s="61" t="str">
        <f aca="false">IF(OR($W1124="N/A",$R1124="",$S1124=""),"N/A",IF($W1124&gt;=4,"Not Significant",IF($W1124&gt;=2,"Semi-Significant","Significant")))</f>
        <v>N/A</v>
      </c>
      <c r="Z1124" s="1" t="str">
        <f aca="false">IF($D1124="Z540.1 w/data",0,"")</f>
        <v/>
      </c>
      <c r="AA1124" s="1" t="e">
        <f aca="false">$Y1124+$Q1124+$Z1124</f>
        <v>#VALUE!</v>
      </c>
      <c r="AB1124" s="1" t="n">
        <f aca="false">$N1124+$Q1124</f>
        <v>0</v>
      </c>
      <c r="AC1124" s="1" t="str">
        <f aca="false">IF($Y1124="","",IF(AND($AA1124&gt;=$R1124,$AA1124&lt;=$S1124),"Pass","Fail"))</f>
        <v/>
      </c>
      <c r="AD1124" s="1" t="str">
        <f aca="false">IF($Y1124="","",IF($AA1124&gt;$R1124,"Pass","Fail"))</f>
        <v/>
      </c>
      <c r="AE1124" s="1" t="str">
        <f aca="false">IF($Y1124="","",IF($AA1124&gt;=$R1124,"Pass","Fail"))</f>
        <v/>
      </c>
      <c r="AF1124" s="1" t="str">
        <f aca="false">IF($Y1124="","",IF($AA1124&lt;=$S1124,"Pass","Fail"))</f>
        <v/>
      </c>
      <c r="AG1124" s="1" t="str">
        <f aca="false">IF($Y1124="","",IF($AA1124&lt;$S1124,"Pass","Fail"))</f>
        <v/>
      </c>
      <c r="AH1124" s="23" t="str">
        <f aca="true">INDIRECT(CHOOSE(MATCH($T1124,{"±","&gt;","≥","≤","&lt;"},0), "AC", "AD", "AE", "AF", "AG") &amp; ROW())</f>
        <v/>
      </c>
      <c r="AI1124" s="56" t="str">
        <f aca="false">IF($X1124="Not Significant","No Further Action Required",
IF($AH1124="","",
IF(AND($AH1124="Pass",$L1124="0 - Passed "),"Analysis performed; no further action required.",
IF(AND($AH1124="Fail",$L1124="1 - Failed "),"Analysis performed; no further action required.",
IF(AND($AH1124="Pass",$L1124="2 - Limited In Use "),"Analysis performed; no further action required.",
IF(AND($AH1124="Fail",$L1124="3 - Adjusted "),"Analysis performed; no further action required.",
"Unit fails analysis; TSM determination required."))))))</f>
        <v/>
      </c>
      <c r="AJ1124" s="58"/>
    </row>
    <row r="1125" customFormat="false" ht="15" hidden="false" customHeight="false" outlineLevel="0" collapsed="false">
      <c r="A1125" s="56"/>
      <c r="E1125" s="57" t="str">
        <f aca="false">IF(AND($F1125="",$G1125=""),"",IF($G1125="",$F1125,HYPERLINK($G1125,$F1125)))</f>
        <v/>
      </c>
      <c r="H1125" s="1" t="str">
        <f aca="false">IF($I1125="","None Attached",IF(LEFT($I1125,5)="https",HYPERLINK($I1125,"Datasheet"),HYPERLINK(_xlfn.CONCAT("https://",$I1125),"Datasheet")))</f>
        <v>None Attached</v>
      </c>
      <c r="M1125" s="56"/>
      <c r="P1125" s="58"/>
      <c r="Q1125" s="1" t="n">
        <f aca="false">$M1125-$N1125</f>
        <v>0</v>
      </c>
      <c r="R1125" s="56"/>
      <c r="T1125" s="59" t="s">
        <v>15</v>
      </c>
      <c r="U1125" s="1" t="n">
        <f aca="false">$S1125-$R1125</f>
        <v>0</v>
      </c>
      <c r="V1125" s="1" t="n">
        <f aca="false">IF($T1125="±",$Q1125*2,$Q1125)</f>
        <v>0</v>
      </c>
      <c r="W1125" s="60" t="str">
        <f aca="false">IFERROR($U1125/ABS($V1125),"N/A")</f>
        <v>N/A</v>
      </c>
      <c r="X1125" s="61" t="str">
        <f aca="false">IF(OR($W1125="N/A",$R1125="",$S1125=""),"N/A",IF($W1125&gt;=4,"Not Significant",IF($W1125&gt;=2,"Semi-Significant","Significant")))</f>
        <v>N/A</v>
      </c>
      <c r="Z1125" s="1" t="str">
        <f aca="false">IF($D1125="Z540.1 w/data",0,"")</f>
        <v/>
      </c>
      <c r="AA1125" s="1" t="e">
        <f aca="false">$Y1125+$Q1125+$Z1125</f>
        <v>#VALUE!</v>
      </c>
      <c r="AB1125" s="1" t="n">
        <f aca="false">$N1125+$Q1125</f>
        <v>0</v>
      </c>
      <c r="AC1125" s="1" t="str">
        <f aca="false">IF($Y1125="","",IF(AND($AA1125&gt;=$R1125,$AA1125&lt;=$S1125),"Pass","Fail"))</f>
        <v/>
      </c>
      <c r="AD1125" s="1" t="str">
        <f aca="false">IF($Y1125="","",IF($AA1125&gt;$R1125,"Pass","Fail"))</f>
        <v/>
      </c>
      <c r="AE1125" s="1" t="str">
        <f aca="false">IF($Y1125="","",IF($AA1125&gt;=$R1125,"Pass","Fail"))</f>
        <v/>
      </c>
      <c r="AF1125" s="1" t="str">
        <f aca="false">IF($Y1125="","",IF($AA1125&lt;=$S1125,"Pass","Fail"))</f>
        <v/>
      </c>
      <c r="AG1125" s="1" t="str">
        <f aca="false">IF($Y1125="","",IF($AA1125&lt;$S1125,"Pass","Fail"))</f>
        <v/>
      </c>
      <c r="AH1125" s="23" t="str">
        <f aca="true">INDIRECT(CHOOSE(MATCH($T1125,{"±","&gt;","≥","≤","&lt;"},0), "AC", "AD", "AE", "AF", "AG") &amp; ROW())</f>
        <v/>
      </c>
      <c r="AI1125" s="56" t="str">
        <f aca="false">IF($X1125="Not Significant","No Further Action Required",
IF($AH1125="","",
IF(AND($AH1125="Pass",$L1125="0 - Passed "),"Analysis performed; no further action required.",
IF(AND($AH1125="Fail",$L1125="1 - Failed "),"Analysis performed; no further action required.",
IF(AND($AH1125="Pass",$L1125="2 - Limited In Use "),"Analysis performed; no further action required.",
IF(AND($AH1125="Fail",$L1125="3 - Adjusted "),"Analysis performed; no further action required.",
"Unit fails analysis; TSM determination required."))))))</f>
        <v/>
      </c>
      <c r="AJ1125" s="58"/>
    </row>
    <row r="1126" customFormat="false" ht="15" hidden="false" customHeight="false" outlineLevel="0" collapsed="false">
      <c r="A1126" s="56"/>
      <c r="E1126" s="57" t="str">
        <f aca="false">IF(AND($F1126="",$G1126=""),"",IF($G1126="",$F1126,HYPERLINK($G1126,$F1126)))</f>
        <v/>
      </c>
      <c r="H1126" s="1" t="str">
        <f aca="false">IF($I1126="","None Attached",IF(LEFT($I1126,5)="https",HYPERLINK($I1126,"Datasheet"),HYPERLINK(_xlfn.CONCAT("https://",$I1126),"Datasheet")))</f>
        <v>None Attached</v>
      </c>
      <c r="M1126" s="56"/>
      <c r="P1126" s="58"/>
      <c r="Q1126" s="1" t="n">
        <f aca="false">$M1126-$N1126</f>
        <v>0</v>
      </c>
      <c r="R1126" s="56"/>
      <c r="T1126" s="59" t="s">
        <v>15</v>
      </c>
      <c r="U1126" s="1" t="n">
        <f aca="false">$S1126-$R1126</f>
        <v>0</v>
      </c>
      <c r="V1126" s="1" t="n">
        <f aca="false">IF($T1126="±",$Q1126*2,$Q1126)</f>
        <v>0</v>
      </c>
      <c r="W1126" s="60" t="str">
        <f aca="false">IFERROR($U1126/ABS($V1126),"N/A")</f>
        <v>N/A</v>
      </c>
      <c r="X1126" s="61" t="str">
        <f aca="false">IF(OR($W1126="N/A",$R1126="",$S1126=""),"N/A",IF($W1126&gt;=4,"Not Significant",IF($W1126&gt;=2,"Semi-Significant","Significant")))</f>
        <v>N/A</v>
      </c>
      <c r="Z1126" s="1" t="str">
        <f aca="false">IF($D1126="Z540.1 w/data",0,"")</f>
        <v/>
      </c>
      <c r="AA1126" s="1" t="e">
        <f aca="false">$Y1126+$Q1126+$Z1126</f>
        <v>#VALUE!</v>
      </c>
      <c r="AB1126" s="1" t="n">
        <f aca="false">$N1126+$Q1126</f>
        <v>0</v>
      </c>
      <c r="AC1126" s="1" t="str">
        <f aca="false">IF($Y1126="","",IF(AND($AA1126&gt;=$R1126,$AA1126&lt;=$S1126),"Pass","Fail"))</f>
        <v/>
      </c>
      <c r="AD1126" s="1" t="str">
        <f aca="false">IF($Y1126="","",IF($AA1126&gt;$R1126,"Pass","Fail"))</f>
        <v/>
      </c>
      <c r="AE1126" s="1" t="str">
        <f aca="false">IF($Y1126="","",IF($AA1126&gt;=$R1126,"Pass","Fail"))</f>
        <v/>
      </c>
      <c r="AF1126" s="1" t="str">
        <f aca="false">IF($Y1126="","",IF($AA1126&lt;=$S1126,"Pass","Fail"))</f>
        <v/>
      </c>
      <c r="AG1126" s="1" t="str">
        <f aca="false">IF($Y1126="","",IF($AA1126&lt;$S1126,"Pass","Fail"))</f>
        <v/>
      </c>
      <c r="AH1126" s="23" t="str">
        <f aca="true">INDIRECT(CHOOSE(MATCH($T1126,{"±","&gt;","≥","≤","&lt;"},0), "AC", "AD", "AE", "AF", "AG") &amp; ROW())</f>
        <v/>
      </c>
      <c r="AI1126" s="56" t="str">
        <f aca="false">IF($X1126="Not Significant","No Further Action Required",
IF($AH1126="","",
IF(AND($AH1126="Pass",$L1126="0 - Passed "),"Analysis performed; no further action required.",
IF(AND($AH1126="Fail",$L1126="1 - Failed "),"Analysis performed; no further action required.",
IF(AND($AH1126="Pass",$L1126="2 - Limited In Use "),"Analysis performed; no further action required.",
IF(AND($AH1126="Fail",$L1126="3 - Adjusted "),"Analysis performed; no further action required.",
"Unit fails analysis; TSM determination required."))))))</f>
        <v/>
      </c>
      <c r="AJ1126" s="58"/>
    </row>
    <row r="1127" customFormat="false" ht="15" hidden="false" customHeight="false" outlineLevel="0" collapsed="false">
      <c r="A1127" s="56"/>
      <c r="E1127" s="57" t="str">
        <f aca="false">IF(AND($F1127="",$G1127=""),"",IF($G1127="",$F1127,HYPERLINK($G1127,$F1127)))</f>
        <v/>
      </c>
      <c r="H1127" s="1" t="str">
        <f aca="false">IF($I1127="","None Attached",IF(LEFT($I1127,5)="https",HYPERLINK($I1127,"Datasheet"),HYPERLINK(_xlfn.CONCAT("https://",$I1127),"Datasheet")))</f>
        <v>None Attached</v>
      </c>
      <c r="M1127" s="56"/>
      <c r="P1127" s="58"/>
      <c r="Q1127" s="1" t="n">
        <f aca="false">$M1127-$N1127</f>
        <v>0</v>
      </c>
      <c r="R1127" s="56"/>
      <c r="T1127" s="59" t="s">
        <v>15</v>
      </c>
      <c r="U1127" s="1" t="n">
        <f aca="false">$S1127-$R1127</f>
        <v>0</v>
      </c>
      <c r="V1127" s="1" t="n">
        <f aca="false">IF($T1127="±",$Q1127*2,$Q1127)</f>
        <v>0</v>
      </c>
      <c r="W1127" s="60" t="str">
        <f aca="false">IFERROR($U1127/ABS($V1127),"N/A")</f>
        <v>N/A</v>
      </c>
      <c r="X1127" s="61" t="str">
        <f aca="false">IF(OR($W1127="N/A",$R1127="",$S1127=""),"N/A",IF($W1127&gt;=4,"Not Significant",IF($W1127&gt;=2,"Semi-Significant","Significant")))</f>
        <v>N/A</v>
      </c>
      <c r="Z1127" s="1" t="str">
        <f aca="false">IF($D1127="Z540.1 w/data",0,"")</f>
        <v/>
      </c>
      <c r="AA1127" s="1" t="e">
        <f aca="false">$Y1127+$Q1127+$Z1127</f>
        <v>#VALUE!</v>
      </c>
      <c r="AB1127" s="1" t="n">
        <f aca="false">$N1127+$Q1127</f>
        <v>0</v>
      </c>
      <c r="AC1127" s="1" t="str">
        <f aca="false">IF($Y1127="","",IF(AND($AA1127&gt;=$R1127,$AA1127&lt;=$S1127),"Pass","Fail"))</f>
        <v/>
      </c>
      <c r="AD1127" s="1" t="str">
        <f aca="false">IF($Y1127="","",IF($AA1127&gt;$R1127,"Pass","Fail"))</f>
        <v/>
      </c>
      <c r="AE1127" s="1" t="str">
        <f aca="false">IF($Y1127="","",IF($AA1127&gt;=$R1127,"Pass","Fail"))</f>
        <v/>
      </c>
      <c r="AF1127" s="1" t="str">
        <f aca="false">IF($Y1127="","",IF($AA1127&lt;=$S1127,"Pass","Fail"))</f>
        <v/>
      </c>
      <c r="AG1127" s="1" t="str">
        <f aca="false">IF($Y1127="","",IF($AA1127&lt;$S1127,"Pass","Fail"))</f>
        <v/>
      </c>
      <c r="AH1127" s="23" t="str">
        <f aca="true">INDIRECT(CHOOSE(MATCH($T1127,{"±","&gt;","≥","≤","&lt;"},0), "AC", "AD", "AE", "AF", "AG") &amp; ROW())</f>
        <v/>
      </c>
      <c r="AI1127" s="56" t="str">
        <f aca="false">IF($X1127="Not Significant","No Further Action Required",
IF($AH1127="","",
IF(AND($AH1127="Pass",$L1127="0 - Passed "),"Analysis performed; no further action required.",
IF(AND($AH1127="Fail",$L1127="1 - Failed "),"Analysis performed; no further action required.",
IF(AND($AH1127="Pass",$L1127="2 - Limited In Use "),"Analysis performed; no further action required.",
IF(AND($AH1127="Fail",$L1127="3 - Adjusted "),"Analysis performed; no further action required.",
"Unit fails analysis; TSM determination required."))))))</f>
        <v/>
      </c>
      <c r="AJ1127" s="58"/>
    </row>
    <row r="1128" customFormat="false" ht="15" hidden="false" customHeight="false" outlineLevel="0" collapsed="false">
      <c r="A1128" s="56"/>
      <c r="E1128" s="57" t="str">
        <f aca="false">IF(AND($F1128="",$G1128=""),"",IF($G1128="",$F1128,HYPERLINK($G1128,$F1128)))</f>
        <v/>
      </c>
      <c r="H1128" s="1" t="str">
        <f aca="false">IF($I1128="","None Attached",IF(LEFT($I1128,5)="https",HYPERLINK($I1128,"Datasheet"),HYPERLINK(_xlfn.CONCAT("https://",$I1128),"Datasheet")))</f>
        <v>None Attached</v>
      </c>
      <c r="M1128" s="56"/>
      <c r="P1128" s="58"/>
      <c r="Q1128" s="1" t="n">
        <f aca="false">$M1128-$N1128</f>
        <v>0</v>
      </c>
      <c r="R1128" s="56"/>
      <c r="T1128" s="59" t="s">
        <v>15</v>
      </c>
      <c r="U1128" s="1" t="n">
        <f aca="false">$S1128-$R1128</f>
        <v>0</v>
      </c>
      <c r="V1128" s="1" t="n">
        <f aca="false">IF($T1128="±",$Q1128*2,$Q1128)</f>
        <v>0</v>
      </c>
      <c r="W1128" s="60" t="str">
        <f aca="false">IFERROR($U1128/ABS($V1128),"N/A")</f>
        <v>N/A</v>
      </c>
      <c r="X1128" s="61" t="str">
        <f aca="false">IF(OR($W1128="N/A",$R1128="",$S1128=""),"N/A",IF($W1128&gt;=4,"Not Significant",IF($W1128&gt;=2,"Semi-Significant","Significant")))</f>
        <v>N/A</v>
      </c>
      <c r="Z1128" s="1" t="str">
        <f aca="false">IF($D1128="Z540.1 w/data",0,"")</f>
        <v/>
      </c>
      <c r="AA1128" s="1" t="e">
        <f aca="false">$Y1128+$Q1128+$Z1128</f>
        <v>#VALUE!</v>
      </c>
      <c r="AB1128" s="1" t="n">
        <f aca="false">$N1128+$Q1128</f>
        <v>0</v>
      </c>
      <c r="AC1128" s="1" t="str">
        <f aca="false">IF($Y1128="","",IF(AND($AA1128&gt;=$R1128,$AA1128&lt;=$S1128),"Pass","Fail"))</f>
        <v/>
      </c>
      <c r="AD1128" s="1" t="str">
        <f aca="false">IF($Y1128="","",IF($AA1128&gt;$R1128,"Pass","Fail"))</f>
        <v/>
      </c>
      <c r="AE1128" s="1" t="str">
        <f aca="false">IF($Y1128="","",IF($AA1128&gt;=$R1128,"Pass","Fail"))</f>
        <v/>
      </c>
      <c r="AF1128" s="1" t="str">
        <f aca="false">IF($Y1128="","",IF($AA1128&lt;=$S1128,"Pass","Fail"))</f>
        <v/>
      </c>
      <c r="AG1128" s="1" t="str">
        <f aca="false">IF($Y1128="","",IF($AA1128&lt;$S1128,"Pass","Fail"))</f>
        <v/>
      </c>
      <c r="AH1128" s="23" t="str">
        <f aca="true">INDIRECT(CHOOSE(MATCH($T1128,{"±","&gt;","≥","≤","&lt;"},0), "AC", "AD", "AE", "AF", "AG") &amp; ROW())</f>
        <v/>
      </c>
      <c r="AI1128" s="56" t="str">
        <f aca="false">IF($X1128="Not Significant","No Further Action Required",
IF($AH1128="","",
IF(AND($AH1128="Pass",$L1128="0 - Passed "),"Analysis performed; no further action required.",
IF(AND($AH1128="Fail",$L1128="1 - Failed "),"Analysis performed; no further action required.",
IF(AND($AH1128="Pass",$L1128="2 - Limited In Use "),"Analysis performed; no further action required.",
IF(AND($AH1128="Fail",$L1128="3 - Adjusted "),"Analysis performed; no further action required.",
"Unit fails analysis; TSM determination required."))))))</f>
        <v/>
      </c>
      <c r="AJ1128" s="58"/>
    </row>
    <row r="1129" customFormat="false" ht="15" hidden="false" customHeight="false" outlineLevel="0" collapsed="false">
      <c r="A1129" s="56"/>
      <c r="E1129" s="57" t="str">
        <f aca="false">IF(AND($F1129="",$G1129=""),"",IF($G1129="",$F1129,HYPERLINK($G1129,$F1129)))</f>
        <v/>
      </c>
      <c r="H1129" s="1" t="str">
        <f aca="false">IF($I1129="","None Attached",IF(LEFT($I1129,5)="https",HYPERLINK($I1129,"Datasheet"),HYPERLINK(_xlfn.CONCAT("https://",$I1129),"Datasheet")))</f>
        <v>None Attached</v>
      </c>
      <c r="M1129" s="56"/>
      <c r="P1129" s="58"/>
      <c r="Q1129" s="1" t="n">
        <f aca="false">$M1129-$N1129</f>
        <v>0</v>
      </c>
      <c r="R1129" s="56"/>
      <c r="T1129" s="59" t="s">
        <v>15</v>
      </c>
      <c r="U1129" s="1" t="n">
        <f aca="false">$S1129-$R1129</f>
        <v>0</v>
      </c>
      <c r="V1129" s="1" t="n">
        <f aca="false">IF($T1129="±",$Q1129*2,$Q1129)</f>
        <v>0</v>
      </c>
      <c r="W1129" s="60" t="str">
        <f aca="false">IFERROR($U1129/ABS($V1129),"N/A")</f>
        <v>N/A</v>
      </c>
      <c r="X1129" s="61" t="str">
        <f aca="false">IF(OR($W1129="N/A",$R1129="",$S1129=""),"N/A",IF($W1129&gt;=4,"Not Significant",IF($W1129&gt;=2,"Semi-Significant","Significant")))</f>
        <v>N/A</v>
      </c>
      <c r="Z1129" s="1" t="str">
        <f aca="false">IF($D1129="Z540.1 w/data",0,"")</f>
        <v/>
      </c>
      <c r="AA1129" s="1" t="e">
        <f aca="false">$Y1129+$Q1129+$Z1129</f>
        <v>#VALUE!</v>
      </c>
      <c r="AB1129" s="1" t="n">
        <f aca="false">$N1129+$Q1129</f>
        <v>0</v>
      </c>
      <c r="AC1129" s="1" t="str">
        <f aca="false">IF($Y1129="","",IF(AND($AA1129&gt;=$R1129,$AA1129&lt;=$S1129),"Pass","Fail"))</f>
        <v/>
      </c>
      <c r="AD1129" s="1" t="str">
        <f aca="false">IF($Y1129="","",IF($AA1129&gt;$R1129,"Pass","Fail"))</f>
        <v/>
      </c>
      <c r="AE1129" s="1" t="str">
        <f aca="false">IF($Y1129="","",IF($AA1129&gt;=$R1129,"Pass","Fail"))</f>
        <v/>
      </c>
      <c r="AF1129" s="1" t="str">
        <f aca="false">IF($Y1129="","",IF($AA1129&lt;=$S1129,"Pass","Fail"))</f>
        <v/>
      </c>
      <c r="AG1129" s="1" t="str">
        <f aca="false">IF($Y1129="","",IF($AA1129&lt;$S1129,"Pass","Fail"))</f>
        <v/>
      </c>
      <c r="AH1129" s="23" t="str">
        <f aca="true">INDIRECT(CHOOSE(MATCH($T1129,{"±","&gt;","≥","≤","&lt;"},0), "AC", "AD", "AE", "AF", "AG") &amp; ROW())</f>
        <v/>
      </c>
      <c r="AI1129" s="56" t="str">
        <f aca="false">IF($X1129="Not Significant","No Further Action Required",
IF($AH1129="","",
IF(AND($AH1129="Pass",$L1129="0 - Passed "),"Analysis performed; no further action required.",
IF(AND($AH1129="Fail",$L1129="1 - Failed "),"Analysis performed; no further action required.",
IF(AND($AH1129="Pass",$L1129="2 - Limited In Use "),"Analysis performed; no further action required.",
IF(AND($AH1129="Fail",$L1129="3 - Adjusted "),"Analysis performed; no further action required.",
"Unit fails analysis; TSM determination required."))))))</f>
        <v/>
      </c>
      <c r="AJ1129" s="58"/>
    </row>
    <row r="1130" customFormat="false" ht="15" hidden="false" customHeight="false" outlineLevel="0" collapsed="false">
      <c r="A1130" s="56"/>
      <c r="E1130" s="57" t="str">
        <f aca="false">IF(AND($F1130="",$G1130=""),"",IF($G1130="",$F1130,HYPERLINK($G1130,$F1130)))</f>
        <v/>
      </c>
      <c r="H1130" s="1" t="str">
        <f aca="false">IF($I1130="","None Attached",IF(LEFT($I1130,5)="https",HYPERLINK($I1130,"Datasheet"),HYPERLINK(_xlfn.CONCAT("https://",$I1130),"Datasheet")))</f>
        <v>None Attached</v>
      </c>
      <c r="M1130" s="56"/>
      <c r="P1130" s="58"/>
      <c r="Q1130" s="1" t="n">
        <f aca="false">$M1130-$N1130</f>
        <v>0</v>
      </c>
      <c r="R1130" s="56"/>
      <c r="T1130" s="59" t="s">
        <v>15</v>
      </c>
      <c r="U1130" s="1" t="n">
        <f aca="false">$S1130-$R1130</f>
        <v>0</v>
      </c>
      <c r="V1130" s="1" t="n">
        <f aca="false">IF($T1130="±",$Q1130*2,$Q1130)</f>
        <v>0</v>
      </c>
      <c r="W1130" s="60" t="str">
        <f aca="false">IFERROR($U1130/ABS($V1130),"N/A")</f>
        <v>N/A</v>
      </c>
      <c r="X1130" s="61" t="str">
        <f aca="false">IF(OR($W1130="N/A",$R1130="",$S1130=""),"N/A",IF($W1130&gt;=4,"Not Significant",IF($W1130&gt;=2,"Semi-Significant","Significant")))</f>
        <v>N/A</v>
      </c>
      <c r="Z1130" s="1" t="str">
        <f aca="false">IF($D1130="Z540.1 w/data",0,"")</f>
        <v/>
      </c>
      <c r="AA1130" s="1" t="e">
        <f aca="false">$Y1130+$Q1130+$Z1130</f>
        <v>#VALUE!</v>
      </c>
      <c r="AB1130" s="1" t="n">
        <f aca="false">$N1130+$Q1130</f>
        <v>0</v>
      </c>
      <c r="AC1130" s="1" t="str">
        <f aca="false">IF($Y1130="","",IF(AND($AA1130&gt;=$R1130,$AA1130&lt;=$S1130),"Pass","Fail"))</f>
        <v/>
      </c>
      <c r="AD1130" s="1" t="str">
        <f aca="false">IF($Y1130="","",IF($AA1130&gt;$R1130,"Pass","Fail"))</f>
        <v/>
      </c>
      <c r="AE1130" s="1" t="str">
        <f aca="false">IF($Y1130="","",IF($AA1130&gt;=$R1130,"Pass","Fail"))</f>
        <v/>
      </c>
      <c r="AF1130" s="1" t="str">
        <f aca="false">IF($Y1130="","",IF($AA1130&lt;=$S1130,"Pass","Fail"))</f>
        <v/>
      </c>
      <c r="AG1130" s="1" t="str">
        <f aca="false">IF($Y1130="","",IF($AA1130&lt;$S1130,"Pass","Fail"))</f>
        <v/>
      </c>
      <c r="AH1130" s="23" t="str">
        <f aca="true">INDIRECT(CHOOSE(MATCH($T1130,{"±","&gt;","≥","≤","&lt;"},0), "AC", "AD", "AE", "AF", "AG") &amp; ROW())</f>
        <v/>
      </c>
      <c r="AI1130" s="56" t="str">
        <f aca="false">IF($X1130="Not Significant","No Further Action Required",
IF($AH1130="","",
IF(AND($AH1130="Pass",$L1130="0 - Passed "),"Analysis performed; no further action required.",
IF(AND($AH1130="Fail",$L1130="1 - Failed "),"Analysis performed; no further action required.",
IF(AND($AH1130="Pass",$L1130="2 - Limited In Use "),"Analysis performed; no further action required.",
IF(AND($AH1130="Fail",$L1130="3 - Adjusted "),"Analysis performed; no further action required.",
"Unit fails analysis; TSM determination required."))))))</f>
        <v/>
      </c>
      <c r="AJ1130" s="58"/>
    </row>
    <row r="1131" customFormat="false" ht="15" hidden="false" customHeight="false" outlineLevel="0" collapsed="false">
      <c r="A1131" s="56"/>
      <c r="E1131" s="57" t="str">
        <f aca="false">IF(AND($F1131="",$G1131=""),"",IF($G1131="",$F1131,HYPERLINK($G1131,$F1131)))</f>
        <v/>
      </c>
      <c r="H1131" s="1" t="str">
        <f aca="false">IF($I1131="","None Attached",IF(LEFT($I1131,5)="https",HYPERLINK($I1131,"Datasheet"),HYPERLINK(_xlfn.CONCAT("https://",$I1131),"Datasheet")))</f>
        <v>None Attached</v>
      </c>
      <c r="M1131" s="56"/>
      <c r="P1131" s="58"/>
      <c r="Q1131" s="1" t="n">
        <f aca="false">$M1131-$N1131</f>
        <v>0</v>
      </c>
      <c r="R1131" s="56"/>
      <c r="T1131" s="59" t="s">
        <v>15</v>
      </c>
      <c r="U1131" s="1" t="n">
        <f aca="false">$S1131-$R1131</f>
        <v>0</v>
      </c>
      <c r="V1131" s="1" t="n">
        <f aca="false">IF($T1131="±",$Q1131*2,$Q1131)</f>
        <v>0</v>
      </c>
      <c r="W1131" s="60" t="str">
        <f aca="false">IFERROR($U1131/ABS($V1131),"N/A")</f>
        <v>N/A</v>
      </c>
      <c r="X1131" s="61" t="str">
        <f aca="false">IF(OR($W1131="N/A",$R1131="",$S1131=""),"N/A",IF($W1131&gt;=4,"Not Significant",IF($W1131&gt;=2,"Semi-Significant","Significant")))</f>
        <v>N/A</v>
      </c>
      <c r="Z1131" s="1" t="str">
        <f aca="false">IF($D1131="Z540.1 w/data",0,"")</f>
        <v/>
      </c>
      <c r="AA1131" s="1" t="e">
        <f aca="false">$Y1131+$Q1131+$Z1131</f>
        <v>#VALUE!</v>
      </c>
      <c r="AB1131" s="1" t="n">
        <f aca="false">$N1131+$Q1131</f>
        <v>0</v>
      </c>
      <c r="AC1131" s="1" t="str">
        <f aca="false">IF($Y1131="","",IF(AND($AA1131&gt;=$R1131,$AA1131&lt;=$S1131),"Pass","Fail"))</f>
        <v/>
      </c>
      <c r="AD1131" s="1" t="str">
        <f aca="false">IF($Y1131="","",IF($AA1131&gt;$R1131,"Pass","Fail"))</f>
        <v/>
      </c>
      <c r="AE1131" s="1" t="str">
        <f aca="false">IF($Y1131="","",IF($AA1131&gt;=$R1131,"Pass","Fail"))</f>
        <v/>
      </c>
      <c r="AF1131" s="1" t="str">
        <f aca="false">IF($Y1131="","",IF($AA1131&lt;=$S1131,"Pass","Fail"))</f>
        <v/>
      </c>
      <c r="AG1131" s="1" t="str">
        <f aca="false">IF($Y1131="","",IF($AA1131&lt;$S1131,"Pass","Fail"))</f>
        <v/>
      </c>
      <c r="AH1131" s="23" t="str">
        <f aca="true">INDIRECT(CHOOSE(MATCH($T1131,{"±","&gt;","≥","≤","&lt;"},0), "AC", "AD", "AE", "AF", "AG") &amp; ROW())</f>
        <v/>
      </c>
      <c r="AI1131" s="56" t="str">
        <f aca="false">IF($X1131="Not Significant","No Further Action Required",
IF($AH1131="","",
IF(AND($AH1131="Pass",$L1131="0 - Passed "),"Analysis performed; no further action required.",
IF(AND($AH1131="Fail",$L1131="1 - Failed "),"Analysis performed; no further action required.",
IF(AND($AH1131="Pass",$L1131="2 - Limited In Use "),"Analysis performed; no further action required.",
IF(AND($AH1131="Fail",$L1131="3 - Adjusted "),"Analysis performed; no further action required.",
"Unit fails analysis; TSM determination required."))))))</f>
        <v/>
      </c>
      <c r="AJ1131" s="58"/>
    </row>
    <row r="1132" customFormat="false" ht="15" hidden="false" customHeight="false" outlineLevel="0" collapsed="false">
      <c r="A1132" s="56"/>
      <c r="E1132" s="57" t="str">
        <f aca="false">IF(AND($F1132="",$G1132=""),"",IF($G1132="",$F1132,HYPERLINK($G1132,$F1132)))</f>
        <v/>
      </c>
      <c r="H1132" s="1" t="str">
        <f aca="false">IF($I1132="","None Attached",IF(LEFT($I1132,5)="https",HYPERLINK($I1132,"Datasheet"),HYPERLINK(_xlfn.CONCAT("https://",$I1132),"Datasheet")))</f>
        <v>None Attached</v>
      </c>
      <c r="M1132" s="56"/>
      <c r="P1132" s="58"/>
      <c r="Q1132" s="1" t="n">
        <f aca="false">$M1132-$N1132</f>
        <v>0</v>
      </c>
      <c r="R1132" s="56"/>
      <c r="T1132" s="59" t="s">
        <v>15</v>
      </c>
      <c r="U1132" s="1" t="n">
        <f aca="false">$S1132-$R1132</f>
        <v>0</v>
      </c>
      <c r="V1132" s="1" t="n">
        <f aca="false">IF($T1132="±",$Q1132*2,$Q1132)</f>
        <v>0</v>
      </c>
      <c r="W1132" s="60" t="str">
        <f aca="false">IFERROR($U1132/ABS($V1132),"N/A")</f>
        <v>N/A</v>
      </c>
      <c r="X1132" s="61" t="str">
        <f aca="false">IF(OR($W1132="N/A",$R1132="",$S1132=""),"N/A",IF($W1132&gt;=4,"Not Significant",IF($W1132&gt;=2,"Semi-Significant","Significant")))</f>
        <v>N/A</v>
      </c>
      <c r="Z1132" s="1" t="str">
        <f aca="false">IF($D1132="Z540.1 w/data",0,"")</f>
        <v/>
      </c>
      <c r="AA1132" s="1" t="e">
        <f aca="false">$Y1132+$Q1132+$Z1132</f>
        <v>#VALUE!</v>
      </c>
      <c r="AB1132" s="1" t="n">
        <f aca="false">$N1132+$Q1132</f>
        <v>0</v>
      </c>
      <c r="AC1132" s="1" t="str">
        <f aca="false">IF($Y1132="","",IF(AND($AA1132&gt;=$R1132,$AA1132&lt;=$S1132),"Pass","Fail"))</f>
        <v/>
      </c>
      <c r="AD1132" s="1" t="str">
        <f aca="false">IF($Y1132="","",IF($AA1132&gt;$R1132,"Pass","Fail"))</f>
        <v/>
      </c>
      <c r="AE1132" s="1" t="str">
        <f aca="false">IF($Y1132="","",IF($AA1132&gt;=$R1132,"Pass","Fail"))</f>
        <v/>
      </c>
      <c r="AF1132" s="1" t="str">
        <f aca="false">IF($Y1132="","",IF($AA1132&lt;=$S1132,"Pass","Fail"))</f>
        <v/>
      </c>
      <c r="AG1132" s="1" t="str">
        <f aca="false">IF($Y1132="","",IF($AA1132&lt;$S1132,"Pass","Fail"))</f>
        <v/>
      </c>
      <c r="AH1132" s="23" t="str">
        <f aca="true">INDIRECT(CHOOSE(MATCH($T1132,{"±","&gt;","≥","≤","&lt;"},0), "AC", "AD", "AE", "AF", "AG") &amp; ROW())</f>
        <v/>
      </c>
      <c r="AI1132" s="56" t="str">
        <f aca="false">IF($X1132="Not Significant","No Further Action Required",
IF($AH1132="","",
IF(AND($AH1132="Pass",$L1132="0 - Passed "),"Analysis performed; no further action required.",
IF(AND($AH1132="Fail",$L1132="1 - Failed "),"Analysis performed; no further action required.",
IF(AND($AH1132="Pass",$L1132="2 - Limited In Use "),"Analysis performed; no further action required.",
IF(AND($AH1132="Fail",$L1132="3 - Adjusted "),"Analysis performed; no further action required.",
"Unit fails analysis; TSM determination required."))))))</f>
        <v/>
      </c>
      <c r="AJ1132" s="58"/>
    </row>
    <row r="1133" customFormat="false" ht="15" hidden="false" customHeight="false" outlineLevel="0" collapsed="false">
      <c r="A1133" s="56"/>
      <c r="E1133" s="57" t="str">
        <f aca="false">IF(AND($F1133="",$G1133=""),"",IF($G1133="",$F1133,HYPERLINK($G1133,$F1133)))</f>
        <v/>
      </c>
      <c r="H1133" s="1" t="str">
        <f aca="false">IF($I1133="","None Attached",IF(LEFT($I1133,5)="https",HYPERLINK($I1133,"Datasheet"),HYPERLINK(_xlfn.CONCAT("https://",$I1133),"Datasheet")))</f>
        <v>None Attached</v>
      </c>
      <c r="M1133" s="56"/>
      <c r="P1133" s="58"/>
      <c r="Q1133" s="1" t="n">
        <f aca="false">$M1133-$N1133</f>
        <v>0</v>
      </c>
      <c r="R1133" s="56"/>
      <c r="T1133" s="59" t="s">
        <v>15</v>
      </c>
      <c r="U1133" s="1" t="n">
        <f aca="false">$S1133-$R1133</f>
        <v>0</v>
      </c>
      <c r="V1133" s="1" t="n">
        <f aca="false">IF($T1133="±",$Q1133*2,$Q1133)</f>
        <v>0</v>
      </c>
      <c r="W1133" s="60" t="str">
        <f aca="false">IFERROR($U1133/ABS($V1133),"N/A")</f>
        <v>N/A</v>
      </c>
      <c r="X1133" s="61" t="str">
        <f aca="false">IF(OR($W1133="N/A",$R1133="",$S1133=""),"N/A",IF($W1133&gt;=4,"Not Significant",IF($W1133&gt;=2,"Semi-Significant","Significant")))</f>
        <v>N/A</v>
      </c>
      <c r="Z1133" s="1" t="str">
        <f aca="false">IF($D1133="Z540.1 w/data",0,"")</f>
        <v/>
      </c>
      <c r="AA1133" s="1" t="e">
        <f aca="false">$Y1133+$Q1133+$Z1133</f>
        <v>#VALUE!</v>
      </c>
      <c r="AB1133" s="1" t="n">
        <f aca="false">$N1133+$Q1133</f>
        <v>0</v>
      </c>
      <c r="AC1133" s="1" t="str">
        <f aca="false">IF($Y1133="","",IF(AND($AA1133&gt;=$R1133,$AA1133&lt;=$S1133),"Pass","Fail"))</f>
        <v/>
      </c>
      <c r="AD1133" s="1" t="str">
        <f aca="false">IF($Y1133="","",IF($AA1133&gt;$R1133,"Pass","Fail"))</f>
        <v/>
      </c>
      <c r="AE1133" s="1" t="str">
        <f aca="false">IF($Y1133="","",IF($AA1133&gt;=$R1133,"Pass","Fail"))</f>
        <v/>
      </c>
      <c r="AF1133" s="1" t="str">
        <f aca="false">IF($Y1133="","",IF($AA1133&lt;=$S1133,"Pass","Fail"))</f>
        <v/>
      </c>
      <c r="AG1133" s="1" t="str">
        <f aca="false">IF($Y1133="","",IF($AA1133&lt;$S1133,"Pass","Fail"))</f>
        <v/>
      </c>
      <c r="AH1133" s="23" t="str">
        <f aca="true">INDIRECT(CHOOSE(MATCH($T1133,{"±","&gt;","≥","≤","&lt;"},0), "AC", "AD", "AE", "AF", "AG") &amp; ROW())</f>
        <v/>
      </c>
      <c r="AI1133" s="56" t="str">
        <f aca="false">IF($X1133="Not Significant","No Further Action Required",
IF($AH1133="","",
IF(AND($AH1133="Pass",$L1133="0 - Passed "),"Analysis performed; no further action required.",
IF(AND($AH1133="Fail",$L1133="1 - Failed "),"Analysis performed; no further action required.",
IF(AND($AH1133="Pass",$L1133="2 - Limited In Use "),"Analysis performed; no further action required.",
IF(AND($AH1133="Fail",$L1133="3 - Adjusted "),"Analysis performed; no further action required.",
"Unit fails analysis; TSM determination required."))))))</f>
        <v/>
      </c>
      <c r="AJ1133" s="58"/>
    </row>
    <row r="1134" customFormat="false" ht="15" hidden="false" customHeight="false" outlineLevel="0" collapsed="false">
      <c r="A1134" s="56"/>
      <c r="E1134" s="57" t="str">
        <f aca="false">IF(AND($F1134="",$G1134=""),"",IF($G1134="",$F1134,HYPERLINK($G1134,$F1134)))</f>
        <v/>
      </c>
      <c r="H1134" s="1" t="str">
        <f aca="false">IF($I1134="","None Attached",IF(LEFT($I1134,5)="https",HYPERLINK($I1134,"Datasheet"),HYPERLINK(_xlfn.CONCAT("https://",$I1134),"Datasheet")))</f>
        <v>None Attached</v>
      </c>
      <c r="M1134" s="56"/>
      <c r="P1134" s="58"/>
      <c r="Q1134" s="1" t="n">
        <f aca="false">$M1134-$N1134</f>
        <v>0</v>
      </c>
      <c r="R1134" s="56"/>
      <c r="T1134" s="59" t="s">
        <v>15</v>
      </c>
      <c r="U1134" s="1" t="n">
        <f aca="false">$S1134-$R1134</f>
        <v>0</v>
      </c>
      <c r="V1134" s="1" t="n">
        <f aca="false">IF($T1134="±",$Q1134*2,$Q1134)</f>
        <v>0</v>
      </c>
      <c r="W1134" s="60" t="str">
        <f aca="false">IFERROR($U1134/ABS($V1134),"N/A")</f>
        <v>N/A</v>
      </c>
      <c r="X1134" s="61" t="str">
        <f aca="false">IF(OR($W1134="N/A",$R1134="",$S1134=""),"N/A",IF($W1134&gt;=4,"Not Significant",IF($W1134&gt;=2,"Semi-Significant","Significant")))</f>
        <v>N/A</v>
      </c>
      <c r="Z1134" s="1" t="str">
        <f aca="false">IF($D1134="Z540.1 w/data",0,"")</f>
        <v/>
      </c>
      <c r="AA1134" s="1" t="e">
        <f aca="false">$Y1134+$Q1134+$Z1134</f>
        <v>#VALUE!</v>
      </c>
      <c r="AB1134" s="1" t="n">
        <f aca="false">$N1134+$Q1134</f>
        <v>0</v>
      </c>
      <c r="AC1134" s="1" t="str">
        <f aca="false">IF($Y1134="","",IF(AND($AA1134&gt;=$R1134,$AA1134&lt;=$S1134),"Pass","Fail"))</f>
        <v/>
      </c>
      <c r="AD1134" s="1" t="str">
        <f aca="false">IF($Y1134="","",IF($AA1134&gt;$R1134,"Pass","Fail"))</f>
        <v/>
      </c>
      <c r="AE1134" s="1" t="str">
        <f aca="false">IF($Y1134="","",IF($AA1134&gt;=$R1134,"Pass","Fail"))</f>
        <v/>
      </c>
      <c r="AF1134" s="1" t="str">
        <f aca="false">IF($Y1134="","",IF($AA1134&lt;=$S1134,"Pass","Fail"))</f>
        <v/>
      </c>
      <c r="AG1134" s="1" t="str">
        <f aca="false">IF($Y1134="","",IF($AA1134&lt;$S1134,"Pass","Fail"))</f>
        <v/>
      </c>
      <c r="AH1134" s="23" t="str">
        <f aca="true">INDIRECT(CHOOSE(MATCH($T1134,{"±","&gt;","≥","≤","&lt;"},0), "AC", "AD", "AE", "AF", "AG") &amp; ROW())</f>
        <v/>
      </c>
      <c r="AI1134" s="56" t="str">
        <f aca="false">IF($X1134="Not Significant","No Further Action Required",
IF($AH1134="","",
IF(AND($AH1134="Pass",$L1134="0 - Passed "),"Analysis performed; no further action required.",
IF(AND($AH1134="Fail",$L1134="1 - Failed "),"Analysis performed; no further action required.",
IF(AND($AH1134="Pass",$L1134="2 - Limited In Use "),"Analysis performed; no further action required.",
IF(AND($AH1134="Fail",$L1134="3 - Adjusted "),"Analysis performed; no further action required.",
"Unit fails analysis; TSM determination required."))))))</f>
        <v/>
      </c>
      <c r="AJ1134" s="58"/>
    </row>
    <row r="1135" customFormat="false" ht="15" hidden="false" customHeight="false" outlineLevel="0" collapsed="false">
      <c r="A1135" s="56"/>
      <c r="E1135" s="57" t="str">
        <f aca="false">IF(AND($F1135="",$G1135=""),"",IF($G1135="",$F1135,HYPERLINK($G1135,$F1135)))</f>
        <v/>
      </c>
      <c r="H1135" s="1" t="str">
        <f aca="false">IF($I1135="","None Attached",IF(LEFT($I1135,5)="https",HYPERLINK($I1135,"Datasheet"),HYPERLINK(_xlfn.CONCAT("https://",$I1135),"Datasheet")))</f>
        <v>None Attached</v>
      </c>
      <c r="M1135" s="56"/>
      <c r="P1135" s="58"/>
      <c r="Q1135" s="1" t="n">
        <f aca="false">$M1135-$N1135</f>
        <v>0</v>
      </c>
      <c r="R1135" s="56"/>
      <c r="T1135" s="59" t="s">
        <v>15</v>
      </c>
      <c r="U1135" s="1" t="n">
        <f aca="false">$S1135-$R1135</f>
        <v>0</v>
      </c>
      <c r="V1135" s="1" t="n">
        <f aca="false">IF($T1135="±",$Q1135*2,$Q1135)</f>
        <v>0</v>
      </c>
      <c r="W1135" s="60" t="str">
        <f aca="false">IFERROR($U1135/ABS($V1135),"N/A")</f>
        <v>N/A</v>
      </c>
      <c r="X1135" s="61" t="str">
        <f aca="false">IF(OR($W1135="N/A",$R1135="",$S1135=""),"N/A",IF($W1135&gt;=4,"Not Significant",IF($W1135&gt;=2,"Semi-Significant","Significant")))</f>
        <v>N/A</v>
      </c>
      <c r="Z1135" s="1" t="str">
        <f aca="false">IF($D1135="Z540.1 w/data",0,"")</f>
        <v/>
      </c>
      <c r="AA1135" s="1" t="e">
        <f aca="false">$Y1135+$Q1135+$Z1135</f>
        <v>#VALUE!</v>
      </c>
      <c r="AB1135" s="1" t="n">
        <f aca="false">$N1135+$Q1135</f>
        <v>0</v>
      </c>
      <c r="AC1135" s="1" t="str">
        <f aca="false">IF($Y1135="","",IF(AND($AA1135&gt;=$R1135,$AA1135&lt;=$S1135),"Pass","Fail"))</f>
        <v/>
      </c>
      <c r="AD1135" s="1" t="str">
        <f aca="false">IF($Y1135="","",IF($AA1135&gt;$R1135,"Pass","Fail"))</f>
        <v/>
      </c>
      <c r="AE1135" s="1" t="str">
        <f aca="false">IF($Y1135="","",IF($AA1135&gt;=$R1135,"Pass","Fail"))</f>
        <v/>
      </c>
      <c r="AF1135" s="1" t="str">
        <f aca="false">IF($Y1135="","",IF($AA1135&lt;=$S1135,"Pass","Fail"))</f>
        <v/>
      </c>
      <c r="AG1135" s="1" t="str">
        <f aca="false">IF($Y1135="","",IF($AA1135&lt;$S1135,"Pass","Fail"))</f>
        <v/>
      </c>
      <c r="AH1135" s="23" t="str">
        <f aca="true">INDIRECT(CHOOSE(MATCH($T1135,{"±","&gt;","≥","≤","&lt;"},0), "AC", "AD", "AE", "AF", "AG") &amp; ROW())</f>
        <v/>
      </c>
      <c r="AI1135" s="56" t="str">
        <f aca="false">IF($X1135="Not Significant","No Further Action Required",
IF($AH1135="","",
IF(AND($AH1135="Pass",$L1135="0 - Passed "),"Analysis performed; no further action required.",
IF(AND($AH1135="Fail",$L1135="1 - Failed "),"Analysis performed; no further action required.",
IF(AND($AH1135="Pass",$L1135="2 - Limited In Use "),"Analysis performed; no further action required.",
IF(AND($AH1135="Fail",$L1135="3 - Adjusted "),"Analysis performed; no further action required.",
"Unit fails analysis; TSM determination required."))))))</f>
        <v/>
      </c>
      <c r="AJ1135" s="58"/>
    </row>
    <row r="1136" customFormat="false" ht="15" hidden="false" customHeight="false" outlineLevel="0" collapsed="false">
      <c r="A1136" s="56"/>
      <c r="E1136" s="57" t="str">
        <f aca="false">IF(AND($F1136="",$G1136=""),"",IF($G1136="",$F1136,HYPERLINK($G1136,$F1136)))</f>
        <v/>
      </c>
      <c r="H1136" s="1" t="str">
        <f aca="false">IF($I1136="","None Attached",IF(LEFT($I1136,5)="https",HYPERLINK($I1136,"Datasheet"),HYPERLINK(_xlfn.CONCAT("https://",$I1136),"Datasheet")))</f>
        <v>None Attached</v>
      </c>
      <c r="M1136" s="56"/>
      <c r="P1136" s="58"/>
      <c r="Q1136" s="1" t="n">
        <f aca="false">$M1136-$N1136</f>
        <v>0</v>
      </c>
      <c r="R1136" s="56"/>
      <c r="T1136" s="59" t="s">
        <v>15</v>
      </c>
      <c r="U1136" s="1" t="n">
        <f aca="false">$S1136-$R1136</f>
        <v>0</v>
      </c>
      <c r="V1136" s="1" t="n">
        <f aca="false">IF($T1136="±",$Q1136*2,$Q1136)</f>
        <v>0</v>
      </c>
      <c r="W1136" s="60" t="str">
        <f aca="false">IFERROR($U1136/ABS($V1136),"N/A")</f>
        <v>N/A</v>
      </c>
      <c r="X1136" s="61" t="str">
        <f aca="false">IF(OR($W1136="N/A",$R1136="",$S1136=""),"N/A",IF($W1136&gt;=4,"Not Significant",IF($W1136&gt;=2,"Semi-Significant","Significant")))</f>
        <v>N/A</v>
      </c>
      <c r="Z1136" s="1" t="str">
        <f aca="false">IF($D1136="Z540.1 w/data",0,"")</f>
        <v/>
      </c>
      <c r="AA1136" s="1" t="e">
        <f aca="false">$Y1136+$Q1136+$Z1136</f>
        <v>#VALUE!</v>
      </c>
      <c r="AB1136" s="1" t="n">
        <f aca="false">$N1136+$Q1136</f>
        <v>0</v>
      </c>
      <c r="AC1136" s="1" t="str">
        <f aca="false">IF($Y1136="","",IF(AND($AA1136&gt;=$R1136,$AA1136&lt;=$S1136),"Pass","Fail"))</f>
        <v/>
      </c>
      <c r="AD1136" s="1" t="str">
        <f aca="false">IF($Y1136="","",IF($AA1136&gt;$R1136,"Pass","Fail"))</f>
        <v/>
      </c>
      <c r="AE1136" s="1" t="str">
        <f aca="false">IF($Y1136="","",IF($AA1136&gt;=$R1136,"Pass","Fail"))</f>
        <v/>
      </c>
      <c r="AF1136" s="1" t="str">
        <f aca="false">IF($Y1136="","",IF($AA1136&lt;=$S1136,"Pass","Fail"))</f>
        <v/>
      </c>
      <c r="AG1136" s="1" t="str">
        <f aca="false">IF($Y1136="","",IF($AA1136&lt;$S1136,"Pass","Fail"))</f>
        <v/>
      </c>
      <c r="AH1136" s="23" t="str">
        <f aca="true">INDIRECT(CHOOSE(MATCH($T1136,{"±","&gt;","≥","≤","&lt;"},0), "AC", "AD", "AE", "AF", "AG") &amp; ROW())</f>
        <v/>
      </c>
      <c r="AI1136" s="56" t="str">
        <f aca="false">IF($X1136="Not Significant","No Further Action Required",
IF($AH1136="","",
IF(AND($AH1136="Pass",$L1136="0 - Passed "),"Analysis performed; no further action required.",
IF(AND($AH1136="Fail",$L1136="1 - Failed "),"Analysis performed; no further action required.",
IF(AND($AH1136="Pass",$L1136="2 - Limited In Use "),"Analysis performed; no further action required.",
IF(AND($AH1136="Fail",$L1136="3 - Adjusted "),"Analysis performed; no further action required.",
"Unit fails analysis; TSM determination required."))))))</f>
        <v/>
      </c>
      <c r="AJ1136" s="58"/>
    </row>
    <row r="1137" customFormat="false" ht="15" hidden="false" customHeight="false" outlineLevel="0" collapsed="false">
      <c r="A1137" s="56"/>
      <c r="E1137" s="57" t="str">
        <f aca="false">IF(AND($F1137="",$G1137=""),"",IF($G1137="",$F1137,HYPERLINK($G1137,$F1137)))</f>
        <v/>
      </c>
      <c r="H1137" s="1" t="str">
        <f aca="false">IF($I1137="","None Attached",IF(LEFT($I1137,5)="https",HYPERLINK($I1137,"Datasheet"),HYPERLINK(_xlfn.CONCAT("https://",$I1137),"Datasheet")))</f>
        <v>None Attached</v>
      </c>
      <c r="M1137" s="56"/>
      <c r="P1137" s="58"/>
      <c r="Q1137" s="1" t="n">
        <f aca="false">$M1137-$N1137</f>
        <v>0</v>
      </c>
      <c r="R1137" s="56"/>
      <c r="T1137" s="59" t="s">
        <v>15</v>
      </c>
      <c r="U1137" s="1" t="n">
        <f aca="false">$S1137-$R1137</f>
        <v>0</v>
      </c>
      <c r="V1137" s="1" t="n">
        <f aca="false">IF($T1137="±",$Q1137*2,$Q1137)</f>
        <v>0</v>
      </c>
      <c r="W1137" s="60" t="str">
        <f aca="false">IFERROR($U1137/ABS($V1137),"N/A")</f>
        <v>N/A</v>
      </c>
      <c r="X1137" s="61" t="str">
        <f aca="false">IF(OR($W1137="N/A",$R1137="",$S1137=""),"N/A",IF($W1137&gt;=4,"Not Significant",IF($W1137&gt;=2,"Semi-Significant","Significant")))</f>
        <v>N/A</v>
      </c>
      <c r="Z1137" s="1" t="str">
        <f aca="false">IF($D1137="Z540.1 w/data",0,"")</f>
        <v/>
      </c>
      <c r="AA1137" s="1" t="e">
        <f aca="false">$Y1137+$Q1137+$Z1137</f>
        <v>#VALUE!</v>
      </c>
      <c r="AB1137" s="1" t="n">
        <f aca="false">$N1137+$Q1137</f>
        <v>0</v>
      </c>
      <c r="AC1137" s="1" t="str">
        <f aca="false">IF($Y1137="","",IF(AND($AA1137&gt;=$R1137,$AA1137&lt;=$S1137),"Pass","Fail"))</f>
        <v/>
      </c>
      <c r="AD1137" s="1" t="str">
        <f aca="false">IF($Y1137="","",IF($AA1137&gt;$R1137,"Pass","Fail"))</f>
        <v/>
      </c>
      <c r="AE1137" s="1" t="str">
        <f aca="false">IF($Y1137="","",IF($AA1137&gt;=$R1137,"Pass","Fail"))</f>
        <v/>
      </c>
      <c r="AF1137" s="1" t="str">
        <f aca="false">IF($Y1137="","",IF($AA1137&lt;=$S1137,"Pass","Fail"))</f>
        <v/>
      </c>
      <c r="AG1137" s="1" t="str">
        <f aca="false">IF($Y1137="","",IF($AA1137&lt;$S1137,"Pass","Fail"))</f>
        <v/>
      </c>
      <c r="AH1137" s="23" t="str">
        <f aca="true">INDIRECT(CHOOSE(MATCH($T1137,{"±","&gt;","≥","≤","&lt;"},0), "AC", "AD", "AE", "AF", "AG") &amp; ROW())</f>
        <v/>
      </c>
      <c r="AI1137" s="56" t="str">
        <f aca="false">IF($X1137="Not Significant","No Further Action Required",
IF($AH1137="","",
IF(AND($AH1137="Pass",$L1137="0 - Passed "),"Analysis performed; no further action required.",
IF(AND($AH1137="Fail",$L1137="1 - Failed "),"Analysis performed; no further action required.",
IF(AND($AH1137="Pass",$L1137="2 - Limited In Use "),"Analysis performed; no further action required.",
IF(AND($AH1137="Fail",$L1137="3 - Adjusted "),"Analysis performed; no further action required.",
"Unit fails analysis; TSM determination required."))))))</f>
        <v/>
      </c>
      <c r="AJ1137" s="58"/>
    </row>
    <row r="1138" customFormat="false" ht="15" hidden="false" customHeight="false" outlineLevel="0" collapsed="false">
      <c r="A1138" s="56"/>
      <c r="E1138" s="57" t="str">
        <f aca="false">IF(AND($F1138="",$G1138=""),"",IF($G1138="",$F1138,HYPERLINK($G1138,$F1138)))</f>
        <v/>
      </c>
      <c r="H1138" s="1" t="str">
        <f aca="false">IF($I1138="","None Attached",IF(LEFT($I1138,5)="https",HYPERLINK($I1138,"Datasheet"),HYPERLINK(_xlfn.CONCAT("https://",$I1138),"Datasheet")))</f>
        <v>None Attached</v>
      </c>
      <c r="M1138" s="56"/>
      <c r="P1138" s="58"/>
      <c r="Q1138" s="1" t="n">
        <f aca="false">$M1138-$N1138</f>
        <v>0</v>
      </c>
      <c r="R1138" s="56"/>
      <c r="T1138" s="59" t="s">
        <v>15</v>
      </c>
      <c r="U1138" s="1" t="n">
        <f aca="false">$S1138-$R1138</f>
        <v>0</v>
      </c>
      <c r="V1138" s="1" t="n">
        <f aca="false">IF($T1138="±",$Q1138*2,$Q1138)</f>
        <v>0</v>
      </c>
      <c r="W1138" s="60" t="str">
        <f aca="false">IFERROR($U1138/ABS($V1138),"N/A")</f>
        <v>N/A</v>
      </c>
      <c r="X1138" s="61" t="str">
        <f aca="false">IF(OR($W1138="N/A",$R1138="",$S1138=""),"N/A",IF($W1138&gt;=4,"Not Significant",IF($W1138&gt;=2,"Semi-Significant","Significant")))</f>
        <v>N/A</v>
      </c>
      <c r="Z1138" s="1" t="str">
        <f aca="false">IF($D1138="Z540.1 w/data",0,"")</f>
        <v/>
      </c>
      <c r="AA1138" s="1" t="e">
        <f aca="false">$Y1138+$Q1138+$Z1138</f>
        <v>#VALUE!</v>
      </c>
      <c r="AB1138" s="1" t="n">
        <f aca="false">$N1138+$Q1138</f>
        <v>0</v>
      </c>
      <c r="AC1138" s="1" t="str">
        <f aca="false">IF($Y1138="","",IF(AND($AA1138&gt;=$R1138,$AA1138&lt;=$S1138),"Pass","Fail"))</f>
        <v/>
      </c>
      <c r="AD1138" s="1" t="str">
        <f aca="false">IF($Y1138="","",IF($AA1138&gt;$R1138,"Pass","Fail"))</f>
        <v/>
      </c>
      <c r="AE1138" s="1" t="str">
        <f aca="false">IF($Y1138="","",IF($AA1138&gt;=$R1138,"Pass","Fail"))</f>
        <v/>
      </c>
      <c r="AF1138" s="1" t="str">
        <f aca="false">IF($Y1138="","",IF($AA1138&lt;=$S1138,"Pass","Fail"))</f>
        <v/>
      </c>
      <c r="AG1138" s="1" t="str">
        <f aca="false">IF($Y1138="","",IF($AA1138&lt;$S1138,"Pass","Fail"))</f>
        <v/>
      </c>
      <c r="AH1138" s="23" t="str">
        <f aca="true">INDIRECT(CHOOSE(MATCH($T1138,{"±","&gt;","≥","≤","&lt;"},0), "AC", "AD", "AE", "AF", "AG") &amp; ROW())</f>
        <v/>
      </c>
      <c r="AI1138" s="56" t="str">
        <f aca="false">IF($X1138="Not Significant","No Further Action Required",
IF($AH1138="","",
IF(AND($AH1138="Pass",$L1138="0 - Passed "),"Analysis performed; no further action required.",
IF(AND($AH1138="Fail",$L1138="1 - Failed "),"Analysis performed; no further action required.",
IF(AND($AH1138="Pass",$L1138="2 - Limited In Use "),"Analysis performed; no further action required.",
IF(AND($AH1138="Fail",$L1138="3 - Adjusted "),"Analysis performed; no further action required.",
"Unit fails analysis; TSM determination required."))))))</f>
        <v/>
      </c>
      <c r="AJ1138" s="58"/>
    </row>
    <row r="1139" customFormat="false" ht="15" hidden="false" customHeight="false" outlineLevel="0" collapsed="false">
      <c r="A1139" s="56"/>
      <c r="E1139" s="57" t="str">
        <f aca="false">IF(AND($F1139="",$G1139=""),"",IF($G1139="",$F1139,HYPERLINK($G1139,$F1139)))</f>
        <v/>
      </c>
      <c r="H1139" s="1" t="str">
        <f aca="false">IF($I1139="","None Attached",IF(LEFT($I1139,5)="https",HYPERLINK($I1139,"Datasheet"),HYPERLINK(_xlfn.CONCAT("https://",$I1139),"Datasheet")))</f>
        <v>None Attached</v>
      </c>
      <c r="M1139" s="56"/>
      <c r="P1139" s="58"/>
      <c r="Q1139" s="1" t="n">
        <f aca="false">$M1139-$N1139</f>
        <v>0</v>
      </c>
      <c r="R1139" s="56"/>
      <c r="T1139" s="59" t="s">
        <v>15</v>
      </c>
      <c r="U1139" s="1" t="n">
        <f aca="false">$S1139-$R1139</f>
        <v>0</v>
      </c>
      <c r="V1139" s="1" t="n">
        <f aca="false">IF($T1139="±",$Q1139*2,$Q1139)</f>
        <v>0</v>
      </c>
      <c r="W1139" s="60" t="str">
        <f aca="false">IFERROR($U1139/ABS($V1139),"N/A")</f>
        <v>N/A</v>
      </c>
      <c r="X1139" s="61" t="str">
        <f aca="false">IF(OR($W1139="N/A",$R1139="",$S1139=""),"N/A",IF($W1139&gt;=4,"Not Significant",IF($W1139&gt;=2,"Semi-Significant","Significant")))</f>
        <v>N/A</v>
      </c>
      <c r="Z1139" s="1" t="str">
        <f aca="false">IF($D1139="Z540.1 w/data",0,"")</f>
        <v/>
      </c>
      <c r="AA1139" s="1" t="e">
        <f aca="false">$Y1139+$Q1139+$Z1139</f>
        <v>#VALUE!</v>
      </c>
      <c r="AB1139" s="1" t="n">
        <f aca="false">$N1139+$Q1139</f>
        <v>0</v>
      </c>
      <c r="AC1139" s="1" t="str">
        <f aca="false">IF($Y1139="","",IF(AND($AA1139&gt;=$R1139,$AA1139&lt;=$S1139),"Pass","Fail"))</f>
        <v/>
      </c>
      <c r="AD1139" s="1" t="str">
        <f aca="false">IF($Y1139="","",IF($AA1139&gt;$R1139,"Pass","Fail"))</f>
        <v/>
      </c>
      <c r="AE1139" s="1" t="str">
        <f aca="false">IF($Y1139="","",IF($AA1139&gt;=$R1139,"Pass","Fail"))</f>
        <v/>
      </c>
      <c r="AF1139" s="1" t="str">
        <f aca="false">IF($Y1139="","",IF($AA1139&lt;=$S1139,"Pass","Fail"))</f>
        <v/>
      </c>
      <c r="AG1139" s="1" t="str">
        <f aca="false">IF($Y1139="","",IF($AA1139&lt;$S1139,"Pass","Fail"))</f>
        <v/>
      </c>
      <c r="AH1139" s="23" t="str">
        <f aca="true">INDIRECT(CHOOSE(MATCH($T1139,{"±","&gt;","≥","≤","&lt;"},0), "AC", "AD", "AE", "AF", "AG") &amp; ROW())</f>
        <v/>
      </c>
      <c r="AI1139" s="56" t="str">
        <f aca="false">IF($X1139="Not Significant","No Further Action Required",
IF($AH1139="","",
IF(AND($AH1139="Pass",$L1139="0 - Passed "),"Analysis performed; no further action required.",
IF(AND($AH1139="Fail",$L1139="1 - Failed "),"Analysis performed; no further action required.",
IF(AND($AH1139="Pass",$L1139="2 - Limited In Use "),"Analysis performed; no further action required.",
IF(AND($AH1139="Fail",$L1139="3 - Adjusted "),"Analysis performed; no further action required.",
"Unit fails analysis; TSM determination required."))))))</f>
        <v/>
      </c>
      <c r="AJ1139" s="58"/>
    </row>
    <row r="1140" customFormat="false" ht="15" hidden="false" customHeight="false" outlineLevel="0" collapsed="false">
      <c r="A1140" s="56"/>
      <c r="E1140" s="57" t="str">
        <f aca="false">IF(AND($F1140="",$G1140=""),"",IF($G1140="",$F1140,HYPERLINK($G1140,$F1140)))</f>
        <v/>
      </c>
      <c r="H1140" s="1" t="str">
        <f aca="false">IF($I1140="","None Attached",IF(LEFT($I1140,5)="https",HYPERLINK($I1140,"Datasheet"),HYPERLINK(_xlfn.CONCAT("https://",$I1140),"Datasheet")))</f>
        <v>None Attached</v>
      </c>
      <c r="M1140" s="56"/>
      <c r="P1140" s="58"/>
      <c r="Q1140" s="1" t="n">
        <f aca="false">$M1140-$N1140</f>
        <v>0</v>
      </c>
      <c r="R1140" s="56"/>
      <c r="T1140" s="59" t="s">
        <v>15</v>
      </c>
      <c r="U1140" s="1" t="n">
        <f aca="false">$S1140-$R1140</f>
        <v>0</v>
      </c>
      <c r="V1140" s="1" t="n">
        <f aca="false">IF($T1140="±",$Q1140*2,$Q1140)</f>
        <v>0</v>
      </c>
      <c r="W1140" s="60" t="str">
        <f aca="false">IFERROR($U1140/ABS($V1140),"N/A")</f>
        <v>N/A</v>
      </c>
      <c r="X1140" s="61" t="str">
        <f aca="false">IF(OR($W1140="N/A",$R1140="",$S1140=""),"N/A",IF($W1140&gt;=4,"Not Significant",IF($W1140&gt;=2,"Semi-Significant","Significant")))</f>
        <v>N/A</v>
      </c>
      <c r="Z1140" s="1" t="str">
        <f aca="false">IF($D1140="Z540.1 w/data",0,"")</f>
        <v/>
      </c>
      <c r="AA1140" s="1" t="e">
        <f aca="false">$Y1140+$Q1140+$Z1140</f>
        <v>#VALUE!</v>
      </c>
      <c r="AB1140" s="1" t="n">
        <f aca="false">$N1140+$Q1140</f>
        <v>0</v>
      </c>
      <c r="AC1140" s="1" t="str">
        <f aca="false">IF($Y1140="","",IF(AND($AA1140&gt;=$R1140,$AA1140&lt;=$S1140),"Pass","Fail"))</f>
        <v/>
      </c>
      <c r="AD1140" s="1" t="str">
        <f aca="false">IF($Y1140="","",IF($AA1140&gt;$R1140,"Pass","Fail"))</f>
        <v/>
      </c>
      <c r="AE1140" s="1" t="str">
        <f aca="false">IF($Y1140="","",IF($AA1140&gt;=$R1140,"Pass","Fail"))</f>
        <v/>
      </c>
      <c r="AF1140" s="1" t="str">
        <f aca="false">IF($Y1140="","",IF($AA1140&lt;=$S1140,"Pass","Fail"))</f>
        <v/>
      </c>
      <c r="AG1140" s="1" t="str">
        <f aca="false">IF($Y1140="","",IF($AA1140&lt;$S1140,"Pass","Fail"))</f>
        <v/>
      </c>
      <c r="AH1140" s="23" t="str">
        <f aca="true">INDIRECT(CHOOSE(MATCH($T1140,{"±","&gt;","≥","≤","&lt;"},0), "AC", "AD", "AE", "AF", "AG") &amp; ROW())</f>
        <v/>
      </c>
      <c r="AI1140" s="56" t="str">
        <f aca="false">IF($X1140="Not Significant","No Further Action Required",
IF($AH1140="","",
IF(AND($AH1140="Pass",$L1140="0 - Passed "),"Analysis performed; no further action required.",
IF(AND($AH1140="Fail",$L1140="1 - Failed "),"Analysis performed; no further action required.",
IF(AND($AH1140="Pass",$L1140="2 - Limited In Use "),"Analysis performed; no further action required.",
IF(AND($AH1140="Fail",$L1140="3 - Adjusted "),"Analysis performed; no further action required.",
"Unit fails analysis; TSM determination required."))))))</f>
        <v/>
      </c>
      <c r="AJ1140" s="58"/>
    </row>
    <row r="1141" customFormat="false" ht="15" hidden="false" customHeight="false" outlineLevel="0" collapsed="false">
      <c r="A1141" s="56"/>
      <c r="E1141" s="57" t="str">
        <f aca="false">IF(AND($F1141="",$G1141=""),"",IF($G1141="",$F1141,HYPERLINK($G1141,$F1141)))</f>
        <v/>
      </c>
      <c r="H1141" s="1" t="str">
        <f aca="false">IF($I1141="","None Attached",IF(LEFT($I1141,5)="https",HYPERLINK($I1141,"Datasheet"),HYPERLINK(_xlfn.CONCAT("https://",$I1141),"Datasheet")))</f>
        <v>None Attached</v>
      </c>
      <c r="M1141" s="56"/>
      <c r="P1141" s="58"/>
      <c r="Q1141" s="1" t="n">
        <f aca="false">$M1141-$N1141</f>
        <v>0</v>
      </c>
      <c r="R1141" s="56"/>
      <c r="T1141" s="59" t="s">
        <v>15</v>
      </c>
      <c r="U1141" s="1" t="n">
        <f aca="false">$S1141-$R1141</f>
        <v>0</v>
      </c>
      <c r="V1141" s="1" t="n">
        <f aca="false">IF($T1141="±",$Q1141*2,$Q1141)</f>
        <v>0</v>
      </c>
      <c r="W1141" s="60" t="str">
        <f aca="false">IFERROR($U1141/ABS($V1141),"N/A")</f>
        <v>N/A</v>
      </c>
      <c r="X1141" s="61" t="str">
        <f aca="false">IF(OR($W1141="N/A",$R1141="",$S1141=""),"N/A",IF($W1141&gt;=4,"Not Significant",IF($W1141&gt;=2,"Semi-Significant","Significant")))</f>
        <v>N/A</v>
      </c>
      <c r="Z1141" s="1" t="str">
        <f aca="false">IF($D1141="Z540.1 w/data",0,"")</f>
        <v/>
      </c>
      <c r="AA1141" s="1" t="e">
        <f aca="false">$Y1141+$Q1141+$Z1141</f>
        <v>#VALUE!</v>
      </c>
      <c r="AB1141" s="1" t="n">
        <f aca="false">$N1141+$Q1141</f>
        <v>0</v>
      </c>
      <c r="AC1141" s="1" t="str">
        <f aca="false">IF($Y1141="","",IF(AND($AA1141&gt;=$R1141,$AA1141&lt;=$S1141),"Pass","Fail"))</f>
        <v/>
      </c>
      <c r="AD1141" s="1" t="str">
        <f aca="false">IF($Y1141="","",IF($AA1141&gt;$R1141,"Pass","Fail"))</f>
        <v/>
      </c>
      <c r="AE1141" s="1" t="str">
        <f aca="false">IF($Y1141="","",IF($AA1141&gt;=$R1141,"Pass","Fail"))</f>
        <v/>
      </c>
      <c r="AF1141" s="1" t="str">
        <f aca="false">IF($Y1141="","",IF($AA1141&lt;=$S1141,"Pass","Fail"))</f>
        <v/>
      </c>
      <c r="AG1141" s="1" t="str">
        <f aca="false">IF($Y1141="","",IF($AA1141&lt;$S1141,"Pass","Fail"))</f>
        <v/>
      </c>
      <c r="AH1141" s="23" t="str">
        <f aca="true">INDIRECT(CHOOSE(MATCH($T1141,{"±","&gt;","≥","≤","&lt;"},0), "AC", "AD", "AE", "AF", "AG") &amp; ROW())</f>
        <v/>
      </c>
      <c r="AI1141" s="56" t="str">
        <f aca="false">IF($X1141="Not Significant","No Further Action Required",
IF($AH1141="","",
IF(AND($AH1141="Pass",$L1141="0 - Passed "),"Analysis performed; no further action required.",
IF(AND($AH1141="Fail",$L1141="1 - Failed "),"Analysis performed; no further action required.",
IF(AND($AH1141="Pass",$L1141="2 - Limited In Use "),"Analysis performed; no further action required.",
IF(AND($AH1141="Fail",$L1141="3 - Adjusted "),"Analysis performed; no further action required.",
"Unit fails analysis; TSM determination required."))))))</f>
        <v/>
      </c>
      <c r="AJ1141" s="58"/>
    </row>
    <row r="1142" customFormat="false" ht="15" hidden="false" customHeight="false" outlineLevel="0" collapsed="false">
      <c r="A1142" s="56"/>
      <c r="E1142" s="57" t="str">
        <f aca="false">IF(AND($F1142="",$G1142=""),"",IF($G1142="",$F1142,HYPERLINK($G1142,$F1142)))</f>
        <v/>
      </c>
      <c r="H1142" s="1" t="str">
        <f aca="false">IF($I1142="","None Attached",IF(LEFT($I1142,5)="https",HYPERLINK($I1142,"Datasheet"),HYPERLINK(_xlfn.CONCAT("https://",$I1142),"Datasheet")))</f>
        <v>None Attached</v>
      </c>
      <c r="M1142" s="56"/>
      <c r="P1142" s="58"/>
      <c r="Q1142" s="1" t="n">
        <f aca="false">$M1142-$N1142</f>
        <v>0</v>
      </c>
      <c r="R1142" s="56"/>
      <c r="T1142" s="59" t="s">
        <v>15</v>
      </c>
      <c r="U1142" s="1" t="n">
        <f aca="false">$S1142-$R1142</f>
        <v>0</v>
      </c>
      <c r="V1142" s="1" t="n">
        <f aca="false">IF($T1142="±",$Q1142*2,$Q1142)</f>
        <v>0</v>
      </c>
      <c r="W1142" s="60" t="str">
        <f aca="false">IFERROR($U1142/ABS($V1142),"N/A")</f>
        <v>N/A</v>
      </c>
      <c r="X1142" s="61" t="str">
        <f aca="false">IF(OR($W1142="N/A",$R1142="",$S1142=""),"N/A",IF($W1142&gt;=4,"Not Significant",IF($W1142&gt;=2,"Semi-Significant","Significant")))</f>
        <v>N/A</v>
      </c>
      <c r="Z1142" s="1" t="str">
        <f aca="false">IF($D1142="Z540.1 w/data",0,"")</f>
        <v/>
      </c>
      <c r="AA1142" s="1" t="e">
        <f aca="false">$Y1142+$Q1142+$Z1142</f>
        <v>#VALUE!</v>
      </c>
      <c r="AB1142" s="1" t="n">
        <f aca="false">$N1142+$Q1142</f>
        <v>0</v>
      </c>
      <c r="AC1142" s="1" t="str">
        <f aca="false">IF($Y1142="","",IF(AND($AA1142&gt;=$R1142,$AA1142&lt;=$S1142),"Pass","Fail"))</f>
        <v/>
      </c>
      <c r="AD1142" s="1" t="str">
        <f aca="false">IF($Y1142="","",IF($AA1142&gt;$R1142,"Pass","Fail"))</f>
        <v/>
      </c>
      <c r="AE1142" s="1" t="str">
        <f aca="false">IF($Y1142="","",IF($AA1142&gt;=$R1142,"Pass","Fail"))</f>
        <v/>
      </c>
      <c r="AF1142" s="1" t="str">
        <f aca="false">IF($Y1142="","",IF($AA1142&lt;=$S1142,"Pass","Fail"))</f>
        <v/>
      </c>
      <c r="AG1142" s="1" t="str">
        <f aca="false">IF($Y1142="","",IF($AA1142&lt;$S1142,"Pass","Fail"))</f>
        <v/>
      </c>
      <c r="AH1142" s="23" t="str">
        <f aca="true">INDIRECT(CHOOSE(MATCH($T1142,{"±","&gt;","≥","≤","&lt;"},0), "AC", "AD", "AE", "AF", "AG") &amp; ROW())</f>
        <v/>
      </c>
      <c r="AI1142" s="56" t="str">
        <f aca="false">IF($X1142="Not Significant","No Further Action Required",
IF($AH1142="","",
IF(AND($AH1142="Pass",$L1142="0 - Passed "),"Analysis performed; no further action required.",
IF(AND($AH1142="Fail",$L1142="1 - Failed "),"Analysis performed; no further action required.",
IF(AND($AH1142="Pass",$L1142="2 - Limited In Use "),"Analysis performed; no further action required.",
IF(AND($AH1142="Fail",$L1142="3 - Adjusted "),"Analysis performed; no further action required.",
"Unit fails analysis; TSM determination required."))))))</f>
        <v/>
      </c>
      <c r="AJ1142" s="58"/>
    </row>
    <row r="1143" customFormat="false" ht="15" hidden="false" customHeight="false" outlineLevel="0" collapsed="false">
      <c r="A1143" s="56"/>
      <c r="E1143" s="57" t="str">
        <f aca="false">IF(AND($F1143="",$G1143=""),"",IF($G1143="",$F1143,HYPERLINK($G1143,$F1143)))</f>
        <v/>
      </c>
      <c r="H1143" s="1" t="str">
        <f aca="false">IF($I1143="","None Attached",IF(LEFT($I1143,5)="https",HYPERLINK($I1143,"Datasheet"),HYPERLINK(_xlfn.CONCAT("https://",$I1143),"Datasheet")))</f>
        <v>None Attached</v>
      </c>
      <c r="M1143" s="56"/>
      <c r="P1143" s="58"/>
      <c r="Q1143" s="1" t="n">
        <f aca="false">$M1143-$N1143</f>
        <v>0</v>
      </c>
      <c r="R1143" s="56"/>
      <c r="T1143" s="59" t="s">
        <v>15</v>
      </c>
      <c r="U1143" s="1" t="n">
        <f aca="false">$S1143-$R1143</f>
        <v>0</v>
      </c>
      <c r="V1143" s="1" t="n">
        <f aca="false">IF($T1143="±",$Q1143*2,$Q1143)</f>
        <v>0</v>
      </c>
      <c r="W1143" s="60" t="str">
        <f aca="false">IFERROR($U1143/ABS($V1143),"N/A")</f>
        <v>N/A</v>
      </c>
      <c r="X1143" s="61" t="str">
        <f aca="false">IF(OR($W1143="N/A",$R1143="",$S1143=""),"N/A",IF($W1143&gt;=4,"Not Significant",IF($W1143&gt;=2,"Semi-Significant","Significant")))</f>
        <v>N/A</v>
      </c>
      <c r="Z1143" s="1" t="str">
        <f aca="false">IF($D1143="Z540.1 w/data",0,"")</f>
        <v/>
      </c>
      <c r="AA1143" s="1" t="e">
        <f aca="false">$Y1143+$Q1143+$Z1143</f>
        <v>#VALUE!</v>
      </c>
      <c r="AB1143" s="1" t="n">
        <f aca="false">$N1143+$Q1143</f>
        <v>0</v>
      </c>
      <c r="AC1143" s="1" t="str">
        <f aca="false">IF($Y1143="","",IF(AND($AA1143&gt;=$R1143,$AA1143&lt;=$S1143),"Pass","Fail"))</f>
        <v/>
      </c>
      <c r="AD1143" s="1" t="str">
        <f aca="false">IF($Y1143="","",IF($AA1143&gt;$R1143,"Pass","Fail"))</f>
        <v/>
      </c>
      <c r="AE1143" s="1" t="str">
        <f aca="false">IF($Y1143="","",IF($AA1143&gt;=$R1143,"Pass","Fail"))</f>
        <v/>
      </c>
      <c r="AF1143" s="1" t="str">
        <f aca="false">IF($Y1143="","",IF($AA1143&lt;=$S1143,"Pass","Fail"))</f>
        <v/>
      </c>
      <c r="AG1143" s="1" t="str">
        <f aca="false">IF($Y1143="","",IF($AA1143&lt;$S1143,"Pass","Fail"))</f>
        <v/>
      </c>
      <c r="AH1143" s="23" t="str">
        <f aca="true">INDIRECT(CHOOSE(MATCH($T1143,{"±","&gt;","≥","≤","&lt;"},0), "AC", "AD", "AE", "AF", "AG") &amp; ROW())</f>
        <v/>
      </c>
      <c r="AI1143" s="56" t="str">
        <f aca="false">IF($X1143="Not Significant","No Further Action Required",
IF($AH1143="","",
IF(AND($AH1143="Pass",$L1143="0 - Passed "),"Analysis performed; no further action required.",
IF(AND($AH1143="Fail",$L1143="1 - Failed "),"Analysis performed; no further action required.",
IF(AND($AH1143="Pass",$L1143="2 - Limited In Use "),"Analysis performed; no further action required.",
IF(AND($AH1143="Fail",$L1143="3 - Adjusted "),"Analysis performed; no further action required.",
"Unit fails analysis; TSM determination required."))))))</f>
        <v/>
      </c>
      <c r="AJ1143" s="58"/>
    </row>
    <row r="1144" customFormat="false" ht="15" hidden="false" customHeight="false" outlineLevel="0" collapsed="false">
      <c r="A1144" s="56"/>
      <c r="E1144" s="57" t="str">
        <f aca="false">IF(AND($F1144="",$G1144=""),"",IF($G1144="",$F1144,HYPERLINK($G1144,$F1144)))</f>
        <v/>
      </c>
      <c r="H1144" s="1" t="str">
        <f aca="false">IF($I1144="","None Attached",IF(LEFT($I1144,5)="https",HYPERLINK($I1144,"Datasheet"),HYPERLINK(_xlfn.CONCAT("https://",$I1144),"Datasheet")))</f>
        <v>None Attached</v>
      </c>
      <c r="M1144" s="56"/>
      <c r="P1144" s="58"/>
      <c r="Q1144" s="1" t="n">
        <f aca="false">$M1144-$N1144</f>
        <v>0</v>
      </c>
      <c r="R1144" s="56"/>
      <c r="T1144" s="59" t="s">
        <v>15</v>
      </c>
      <c r="U1144" s="1" t="n">
        <f aca="false">$S1144-$R1144</f>
        <v>0</v>
      </c>
      <c r="V1144" s="1" t="n">
        <f aca="false">IF($T1144="±",$Q1144*2,$Q1144)</f>
        <v>0</v>
      </c>
      <c r="W1144" s="60" t="str">
        <f aca="false">IFERROR($U1144/ABS($V1144),"N/A")</f>
        <v>N/A</v>
      </c>
      <c r="X1144" s="61" t="str">
        <f aca="false">IF(OR($W1144="N/A",$R1144="",$S1144=""),"N/A",IF($W1144&gt;=4,"Not Significant",IF($W1144&gt;=2,"Semi-Significant","Significant")))</f>
        <v>N/A</v>
      </c>
      <c r="Z1144" s="1" t="str">
        <f aca="false">IF($D1144="Z540.1 w/data",0,"")</f>
        <v/>
      </c>
      <c r="AA1144" s="1" t="e">
        <f aca="false">$Y1144+$Q1144+$Z1144</f>
        <v>#VALUE!</v>
      </c>
      <c r="AB1144" s="1" t="n">
        <f aca="false">$N1144+$Q1144</f>
        <v>0</v>
      </c>
      <c r="AC1144" s="1" t="str">
        <f aca="false">IF($Y1144="","",IF(AND($AA1144&gt;=$R1144,$AA1144&lt;=$S1144),"Pass","Fail"))</f>
        <v/>
      </c>
      <c r="AD1144" s="1" t="str">
        <f aca="false">IF($Y1144="","",IF($AA1144&gt;$R1144,"Pass","Fail"))</f>
        <v/>
      </c>
      <c r="AE1144" s="1" t="str">
        <f aca="false">IF($Y1144="","",IF($AA1144&gt;=$R1144,"Pass","Fail"))</f>
        <v/>
      </c>
      <c r="AF1144" s="1" t="str">
        <f aca="false">IF($Y1144="","",IF($AA1144&lt;=$S1144,"Pass","Fail"))</f>
        <v/>
      </c>
      <c r="AG1144" s="1" t="str">
        <f aca="false">IF($Y1144="","",IF($AA1144&lt;$S1144,"Pass","Fail"))</f>
        <v/>
      </c>
      <c r="AH1144" s="23" t="str">
        <f aca="true">INDIRECT(CHOOSE(MATCH($T1144,{"±","&gt;","≥","≤","&lt;"},0), "AC", "AD", "AE", "AF", "AG") &amp; ROW())</f>
        <v/>
      </c>
      <c r="AI1144" s="56" t="str">
        <f aca="false">IF($X1144="Not Significant","No Further Action Required",
IF($AH1144="","",
IF(AND($AH1144="Pass",$L1144="0 - Passed "),"Analysis performed; no further action required.",
IF(AND($AH1144="Fail",$L1144="1 - Failed "),"Analysis performed; no further action required.",
IF(AND($AH1144="Pass",$L1144="2 - Limited In Use "),"Analysis performed; no further action required.",
IF(AND($AH1144="Fail",$L1144="3 - Adjusted "),"Analysis performed; no further action required.",
"Unit fails analysis; TSM determination required."))))))</f>
        <v/>
      </c>
      <c r="AJ1144" s="58"/>
    </row>
    <row r="1145" customFormat="false" ht="15" hidden="false" customHeight="false" outlineLevel="0" collapsed="false">
      <c r="A1145" s="56"/>
      <c r="E1145" s="57" t="str">
        <f aca="false">IF(AND($F1145="",$G1145=""),"",IF($G1145="",$F1145,HYPERLINK($G1145,$F1145)))</f>
        <v/>
      </c>
      <c r="H1145" s="1" t="str">
        <f aca="false">IF($I1145="","None Attached",IF(LEFT($I1145,5)="https",HYPERLINK($I1145,"Datasheet"),HYPERLINK(_xlfn.CONCAT("https://",$I1145),"Datasheet")))</f>
        <v>None Attached</v>
      </c>
      <c r="M1145" s="56"/>
      <c r="P1145" s="58"/>
      <c r="Q1145" s="1" t="n">
        <f aca="false">$M1145-$N1145</f>
        <v>0</v>
      </c>
      <c r="R1145" s="56"/>
      <c r="T1145" s="59" t="s">
        <v>15</v>
      </c>
      <c r="U1145" s="1" t="n">
        <f aca="false">$S1145-$R1145</f>
        <v>0</v>
      </c>
      <c r="V1145" s="1" t="n">
        <f aca="false">IF($T1145="±",$Q1145*2,$Q1145)</f>
        <v>0</v>
      </c>
      <c r="W1145" s="60" t="str">
        <f aca="false">IFERROR($U1145/ABS($V1145),"N/A")</f>
        <v>N/A</v>
      </c>
      <c r="X1145" s="61" t="str">
        <f aca="false">IF(OR($W1145="N/A",$R1145="",$S1145=""),"N/A",IF($W1145&gt;=4,"Not Significant",IF($W1145&gt;=2,"Semi-Significant","Significant")))</f>
        <v>N/A</v>
      </c>
      <c r="Z1145" s="1" t="str">
        <f aca="false">IF($D1145="Z540.1 w/data",0,"")</f>
        <v/>
      </c>
      <c r="AA1145" s="1" t="e">
        <f aca="false">$Y1145+$Q1145+$Z1145</f>
        <v>#VALUE!</v>
      </c>
      <c r="AB1145" s="1" t="n">
        <f aca="false">$N1145+$Q1145</f>
        <v>0</v>
      </c>
      <c r="AC1145" s="1" t="str">
        <f aca="false">IF($Y1145="","",IF(AND($AA1145&gt;=$R1145,$AA1145&lt;=$S1145),"Pass","Fail"))</f>
        <v/>
      </c>
      <c r="AD1145" s="1" t="str">
        <f aca="false">IF($Y1145="","",IF($AA1145&gt;$R1145,"Pass","Fail"))</f>
        <v/>
      </c>
      <c r="AE1145" s="1" t="str">
        <f aca="false">IF($Y1145="","",IF($AA1145&gt;=$R1145,"Pass","Fail"))</f>
        <v/>
      </c>
      <c r="AF1145" s="1" t="str">
        <f aca="false">IF($Y1145="","",IF($AA1145&lt;=$S1145,"Pass","Fail"))</f>
        <v/>
      </c>
      <c r="AG1145" s="1" t="str">
        <f aca="false">IF($Y1145="","",IF($AA1145&lt;$S1145,"Pass","Fail"))</f>
        <v/>
      </c>
      <c r="AH1145" s="23" t="str">
        <f aca="true">INDIRECT(CHOOSE(MATCH($T1145,{"±","&gt;","≥","≤","&lt;"},0), "AC", "AD", "AE", "AF", "AG") &amp; ROW())</f>
        <v/>
      </c>
      <c r="AI1145" s="56" t="str">
        <f aca="false">IF($X1145="Not Significant","No Further Action Required",
IF($AH1145="","",
IF(AND($AH1145="Pass",$L1145="0 - Passed "),"Analysis performed; no further action required.",
IF(AND($AH1145="Fail",$L1145="1 - Failed "),"Analysis performed; no further action required.",
IF(AND($AH1145="Pass",$L1145="2 - Limited In Use "),"Analysis performed; no further action required.",
IF(AND($AH1145="Fail",$L1145="3 - Adjusted "),"Analysis performed; no further action required.",
"Unit fails analysis; TSM determination required."))))))</f>
        <v/>
      </c>
      <c r="AJ1145" s="58"/>
    </row>
    <row r="1146" customFormat="false" ht="15" hidden="false" customHeight="false" outlineLevel="0" collapsed="false">
      <c r="A1146" s="56"/>
      <c r="E1146" s="57" t="str">
        <f aca="false">IF(AND($F1146="",$G1146=""),"",IF($G1146="",$F1146,HYPERLINK($G1146,$F1146)))</f>
        <v/>
      </c>
      <c r="H1146" s="1" t="str">
        <f aca="false">IF($I1146="","None Attached",IF(LEFT($I1146,5)="https",HYPERLINK($I1146,"Datasheet"),HYPERLINK(_xlfn.CONCAT("https://",$I1146),"Datasheet")))</f>
        <v>None Attached</v>
      </c>
      <c r="M1146" s="56"/>
      <c r="P1146" s="58"/>
      <c r="Q1146" s="1" t="n">
        <f aca="false">$M1146-$N1146</f>
        <v>0</v>
      </c>
      <c r="R1146" s="56"/>
      <c r="T1146" s="59" t="s">
        <v>15</v>
      </c>
      <c r="U1146" s="1" t="n">
        <f aca="false">$S1146-$R1146</f>
        <v>0</v>
      </c>
      <c r="V1146" s="1" t="n">
        <f aca="false">IF($T1146="±",$Q1146*2,$Q1146)</f>
        <v>0</v>
      </c>
      <c r="W1146" s="60" t="str">
        <f aca="false">IFERROR($U1146/ABS($V1146),"N/A")</f>
        <v>N/A</v>
      </c>
      <c r="X1146" s="61" t="str">
        <f aca="false">IF(OR($W1146="N/A",$R1146="",$S1146=""),"N/A",IF($W1146&gt;=4,"Not Significant",IF($W1146&gt;=2,"Semi-Significant","Significant")))</f>
        <v>N/A</v>
      </c>
      <c r="Z1146" s="1" t="str">
        <f aca="false">IF($D1146="Z540.1 w/data",0,"")</f>
        <v/>
      </c>
      <c r="AA1146" s="1" t="e">
        <f aca="false">$Y1146+$Q1146+$Z1146</f>
        <v>#VALUE!</v>
      </c>
      <c r="AB1146" s="1" t="n">
        <f aca="false">$N1146+$Q1146</f>
        <v>0</v>
      </c>
      <c r="AC1146" s="1" t="str">
        <f aca="false">IF($Y1146="","",IF(AND($AA1146&gt;=$R1146,$AA1146&lt;=$S1146),"Pass","Fail"))</f>
        <v/>
      </c>
      <c r="AD1146" s="1" t="str">
        <f aca="false">IF($Y1146="","",IF($AA1146&gt;$R1146,"Pass","Fail"))</f>
        <v/>
      </c>
      <c r="AE1146" s="1" t="str">
        <f aca="false">IF($Y1146="","",IF($AA1146&gt;=$R1146,"Pass","Fail"))</f>
        <v/>
      </c>
      <c r="AF1146" s="1" t="str">
        <f aca="false">IF($Y1146="","",IF($AA1146&lt;=$S1146,"Pass","Fail"))</f>
        <v/>
      </c>
      <c r="AG1146" s="1" t="str">
        <f aca="false">IF($Y1146="","",IF($AA1146&lt;$S1146,"Pass","Fail"))</f>
        <v/>
      </c>
      <c r="AH1146" s="23" t="str">
        <f aca="true">INDIRECT(CHOOSE(MATCH($T1146,{"±","&gt;","≥","≤","&lt;"},0), "AC", "AD", "AE", "AF", "AG") &amp; ROW())</f>
        <v/>
      </c>
      <c r="AI1146" s="56" t="str">
        <f aca="false">IF($X1146="Not Significant","No Further Action Required",
IF($AH1146="","",
IF(AND($AH1146="Pass",$L1146="0 - Passed "),"Analysis performed; no further action required.",
IF(AND($AH1146="Fail",$L1146="1 - Failed "),"Analysis performed; no further action required.",
IF(AND($AH1146="Pass",$L1146="2 - Limited In Use "),"Analysis performed; no further action required.",
IF(AND($AH1146="Fail",$L1146="3 - Adjusted "),"Analysis performed; no further action required.",
"Unit fails analysis; TSM determination required."))))))</f>
        <v/>
      </c>
      <c r="AJ1146" s="58"/>
    </row>
    <row r="1147" customFormat="false" ht="15" hidden="false" customHeight="false" outlineLevel="0" collapsed="false">
      <c r="A1147" s="56"/>
      <c r="E1147" s="57" t="str">
        <f aca="false">IF(AND($F1147="",$G1147=""),"",IF($G1147="",$F1147,HYPERLINK($G1147,$F1147)))</f>
        <v/>
      </c>
      <c r="H1147" s="1" t="str">
        <f aca="false">IF($I1147="","None Attached",IF(LEFT($I1147,5)="https",HYPERLINK($I1147,"Datasheet"),HYPERLINK(_xlfn.CONCAT("https://",$I1147),"Datasheet")))</f>
        <v>None Attached</v>
      </c>
      <c r="M1147" s="56"/>
      <c r="P1147" s="58"/>
      <c r="Q1147" s="1" t="n">
        <f aca="false">$M1147-$N1147</f>
        <v>0</v>
      </c>
      <c r="R1147" s="56"/>
      <c r="T1147" s="59" t="s">
        <v>15</v>
      </c>
      <c r="U1147" s="1" t="n">
        <f aca="false">$S1147-$R1147</f>
        <v>0</v>
      </c>
      <c r="V1147" s="1" t="n">
        <f aca="false">IF($T1147="±",$Q1147*2,$Q1147)</f>
        <v>0</v>
      </c>
      <c r="W1147" s="60" t="str">
        <f aca="false">IFERROR($U1147/ABS($V1147),"N/A")</f>
        <v>N/A</v>
      </c>
      <c r="X1147" s="61" t="str">
        <f aca="false">IF(OR($W1147="N/A",$R1147="",$S1147=""),"N/A",IF($W1147&gt;=4,"Not Significant",IF($W1147&gt;=2,"Semi-Significant","Significant")))</f>
        <v>N/A</v>
      </c>
      <c r="Z1147" s="1" t="str">
        <f aca="false">IF($D1147="Z540.1 w/data",0,"")</f>
        <v/>
      </c>
      <c r="AA1147" s="1" t="e">
        <f aca="false">$Y1147+$Q1147+$Z1147</f>
        <v>#VALUE!</v>
      </c>
      <c r="AB1147" s="1" t="n">
        <f aca="false">$N1147+$Q1147</f>
        <v>0</v>
      </c>
      <c r="AC1147" s="1" t="str">
        <f aca="false">IF($Y1147="","",IF(AND($AA1147&gt;=$R1147,$AA1147&lt;=$S1147),"Pass","Fail"))</f>
        <v/>
      </c>
      <c r="AD1147" s="1" t="str">
        <f aca="false">IF($Y1147="","",IF($AA1147&gt;$R1147,"Pass","Fail"))</f>
        <v/>
      </c>
      <c r="AE1147" s="1" t="str">
        <f aca="false">IF($Y1147="","",IF($AA1147&gt;=$R1147,"Pass","Fail"))</f>
        <v/>
      </c>
      <c r="AF1147" s="1" t="str">
        <f aca="false">IF($Y1147="","",IF($AA1147&lt;=$S1147,"Pass","Fail"))</f>
        <v/>
      </c>
      <c r="AG1147" s="1" t="str">
        <f aca="false">IF($Y1147="","",IF($AA1147&lt;$S1147,"Pass","Fail"))</f>
        <v/>
      </c>
      <c r="AH1147" s="23" t="str">
        <f aca="true">INDIRECT(CHOOSE(MATCH($T1147,{"±","&gt;","≥","≤","&lt;"},0), "AC", "AD", "AE", "AF", "AG") &amp; ROW())</f>
        <v/>
      </c>
      <c r="AI1147" s="56" t="str">
        <f aca="false">IF($X1147="Not Significant","No Further Action Required",
IF($AH1147="","",
IF(AND($AH1147="Pass",$L1147="0 - Passed "),"Analysis performed; no further action required.",
IF(AND($AH1147="Fail",$L1147="1 - Failed "),"Analysis performed; no further action required.",
IF(AND($AH1147="Pass",$L1147="2 - Limited In Use "),"Analysis performed; no further action required.",
IF(AND($AH1147="Fail",$L1147="3 - Adjusted "),"Analysis performed; no further action required.",
"Unit fails analysis; TSM determination required."))))))</f>
        <v/>
      </c>
      <c r="AJ1147" s="58"/>
    </row>
    <row r="1148" customFormat="false" ht="15" hidden="false" customHeight="false" outlineLevel="0" collapsed="false">
      <c r="A1148" s="56"/>
      <c r="E1148" s="57" t="str">
        <f aca="false">IF(AND($F1148="",$G1148=""),"",IF($G1148="",$F1148,HYPERLINK($G1148,$F1148)))</f>
        <v/>
      </c>
      <c r="H1148" s="1" t="str">
        <f aca="false">IF($I1148="","None Attached",IF(LEFT($I1148,5)="https",HYPERLINK($I1148,"Datasheet"),HYPERLINK(_xlfn.CONCAT("https://",$I1148),"Datasheet")))</f>
        <v>None Attached</v>
      </c>
      <c r="M1148" s="56"/>
      <c r="P1148" s="58"/>
      <c r="Q1148" s="1" t="n">
        <f aca="false">$M1148-$N1148</f>
        <v>0</v>
      </c>
      <c r="R1148" s="56"/>
      <c r="T1148" s="59" t="s">
        <v>15</v>
      </c>
      <c r="U1148" s="1" t="n">
        <f aca="false">$S1148-$R1148</f>
        <v>0</v>
      </c>
      <c r="V1148" s="1" t="n">
        <f aca="false">IF($T1148="±",$Q1148*2,$Q1148)</f>
        <v>0</v>
      </c>
      <c r="W1148" s="60" t="str">
        <f aca="false">IFERROR($U1148/ABS($V1148),"N/A")</f>
        <v>N/A</v>
      </c>
      <c r="X1148" s="61" t="str">
        <f aca="false">IF(OR($W1148="N/A",$R1148="",$S1148=""),"N/A",IF($W1148&gt;=4,"Not Significant",IF($W1148&gt;=2,"Semi-Significant","Significant")))</f>
        <v>N/A</v>
      </c>
      <c r="Z1148" s="1" t="str">
        <f aca="false">IF($D1148="Z540.1 w/data",0,"")</f>
        <v/>
      </c>
      <c r="AA1148" s="1" t="e">
        <f aca="false">$Y1148+$Q1148+$Z1148</f>
        <v>#VALUE!</v>
      </c>
      <c r="AB1148" s="1" t="n">
        <f aca="false">$N1148+$Q1148</f>
        <v>0</v>
      </c>
      <c r="AC1148" s="1" t="str">
        <f aca="false">IF($Y1148="","",IF(AND($AA1148&gt;=$R1148,$AA1148&lt;=$S1148),"Pass","Fail"))</f>
        <v/>
      </c>
      <c r="AD1148" s="1" t="str">
        <f aca="false">IF($Y1148="","",IF($AA1148&gt;$R1148,"Pass","Fail"))</f>
        <v/>
      </c>
      <c r="AE1148" s="1" t="str">
        <f aca="false">IF($Y1148="","",IF($AA1148&gt;=$R1148,"Pass","Fail"))</f>
        <v/>
      </c>
      <c r="AF1148" s="1" t="str">
        <f aca="false">IF($Y1148="","",IF($AA1148&lt;=$S1148,"Pass","Fail"))</f>
        <v/>
      </c>
      <c r="AG1148" s="1" t="str">
        <f aca="false">IF($Y1148="","",IF($AA1148&lt;$S1148,"Pass","Fail"))</f>
        <v/>
      </c>
      <c r="AH1148" s="23" t="str">
        <f aca="true">INDIRECT(CHOOSE(MATCH($T1148,{"±","&gt;","≥","≤","&lt;"},0), "AC", "AD", "AE", "AF", "AG") &amp; ROW())</f>
        <v/>
      </c>
      <c r="AI1148" s="56" t="str">
        <f aca="false">IF($X1148="Not Significant","No Further Action Required",
IF($AH1148="","",
IF(AND($AH1148="Pass",$L1148="0 - Passed "),"Analysis performed; no further action required.",
IF(AND($AH1148="Fail",$L1148="1 - Failed "),"Analysis performed; no further action required.",
IF(AND($AH1148="Pass",$L1148="2 - Limited In Use "),"Analysis performed; no further action required.",
IF(AND($AH1148="Fail",$L1148="3 - Adjusted "),"Analysis performed; no further action required.",
"Unit fails analysis; TSM determination required."))))))</f>
        <v/>
      </c>
      <c r="AJ1148" s="58"/>
    </row>
    <row r="1149" customFormat="false" ht="15" hidden="false" customHeight="false" outlineLevel="0" collapsed="false">
      <c r="A1149" s="56"/>
      <c r="E1149" s="57" t="str">
        <f aca="false">IF(AND($F1149="",$G1149=""),"",IF($G1149="",$F1149,HYPERLINK($G1149,$F1149)))</f>
        <v/>
      </c>
      <c r="H1149" s="1" t="str">
        <f aca="false">IF($I1149="","None Attached",IF(LEFT($I1149,5)="https",HYPERLINK($I1149,"Datasheet"),HYPERLINK(_xlfn.CONCAT("https://",$I1149),"Datasheet")))</f>
        <v>None Attached</v>
      </c>
      <c r="M1149" s="56"/>
      <c r="P1149" s="58"/>
      <c r="Q1149" s="1" t="n">
        <f aca="false">$M1149-$N1149</f>
        <v>0</v>
      </c>
      <c r="R1149" s="56"/>
      <c r="T1149" s="59" t="s">
        <v>15</v>
      </c>
      <c r="U1149" s="1" t="n">
        <f aca="false">$S1149-$R1149</f>
        <v>0</v>
      </c>
      <c r="V1149" s="1" t="n">
        <f aca="false">IF($T1149="±",$Q1149*2,$Q1149)</f>
        <v>0</v>
      </c>
      <c r="W1149" s="60" t="str">
        <f aca="false">IFERROR($U1149/ABS($V1149),"N/A")</f>
        <v>N/A</v>
      </c>
      <c r="X1149" s="61" t="str">
        <f aca="false">IF(OR($W1149="N/A",$R1149="",$S1149=""),"N/A",IF($W1149&gt;=4,"Not Significant",IF($W1149&gt;=2,"Semi-Significant","Significant")))</f>
        <v>N/A</v>
      </c>
      <c r="Z1149" s="1" t="str">
        <f aca="false">IF($D1149="Z540.1 w/data",0,"")</f>
        <v/>
      </c>
      <c r="AA1149" s="1" t="e">
        <f aca="false">$Y1149+$Q1149+$Z1149</f>
        <v>#VALUE!</v>
      </c>
      <c r="AB1149" s="1" t="n">
        <f aca="false">$N1149+$Q1149</f>
        <v>0</v>
      </c>
      <c r="AC1149" s="1" t="str">
        <f aca="false">IF($Y1149="","",IF(AND($AA1149&gt;=$R1149,$AA1149&lt;=$S1149),"Pass","Fail"))</f>
        <v/>
      </c>
      <c r="AD1149" s="1" t="str">
        <f aca="false">IF($Y1149="","",IF($AA1149&gt;$R1149,"Pass","Fail"))</f>
        <v/>
      </c>
      <c r="AE1149" s="1" t="str">
        <f aca="false">IF($Y1149="","",IF($AA1149&gt;=$R1149,"Pass","Fail"))</f>
        <v/>
      </c>
      <c r="AF1149" s="1" t="str">
        <f aca="false">IF($Y1149="","",IF($AA1149&lt;=$S1149,"Pass","Fail"))</f>
        <v/>
      </c>
      <c r="AG1149" s="1" t="str">
        <f aca="false">IF($Y1149="","",IF($AA1149&lt;$S1149,"Pass","Fail"))</f>
        <v/>
      </c>
      <c r="AH1149" s="23" t="str">
        <f aca="true">INDIRECT(CHOOSE(MATCH($T1149,{"±","&gt;","≥","≤","&lt;"},0), "AC", "AD", "AE", "AF", "AG") &amp; ROW())</f>
        <v/>
      </c>
      <c r="AI1149" s="56" t="str">
        <f aca="false">IF($X1149="Not Significant","No Further Action Required",
IF($AH1149="","",
IF(AND($AH1149="Pass",$L1149="0 - Passed "),"Analysis performed; no further action required.",
IF(AND($AH1149="Fail",$L1149="1 - Failed "),"Analysis performed; no further action required.",
IF(AND($AH1149="Pass",$L1149="2 - Limited In Use "),"Analysis performed; no further action required.",
IF(AND($AH1149="Fail",$L1149="3 - Adjusted "),"Analysis performed; no further action required.",
"Unit fails analysis; TSM determination required."))))))</f>
        <v/>
      </c>
      <c r="AJ1149" s="58"/>
    </row>
    <row r="1150" customFormat="false" ht="15" hidden="false" customHeight="false" outlineLevel="0" collapsed="false">
      <c r="A1150" s="56"/>
      <c r="E1150" s="57" t="str">
        <f aca="false">IF(AND($F1150="",$G1150=""),"",IF($G1150="",$F1150,HYPERLINK($G1150,$F1150)))</f>
        <v/>
      </c>
      <c r="H1150" s="1" t="str">
        <f aca="false">IF($I1150="","None Attached",IF(LEFT($I1150,5)="https",HYPERLINK($I1150,"Datasheet"),HYPERLINK(_xlfn.CONCAT("https://",$I1150),"Datasheet")))</f>
        <v>None Attached</v>
      </c>
      <c r="M1150" s="56"/>
      <c r="P1150" s="58"/>
      <c r="Q1150" s="1" t="n">
        <f aca="false">$M1150-$N1150</f>
        <v>0</v>
      </c>
      <c r="R1150" s="56"/>
      <c r="T1150" s="59" t="s">
        <v>15</v>
      </c>
      <c r="U1150" s="1" t="n">
        <f aca="false">$S1150-$R1150</f>
        <v>0</v>
      </c>
      <c r="V1150" s="1" t="n">
        <f aca="false">IF($T1150="±",$Q1150*2,$Q1150)</f>
        <v>0</v>
      </c>
      <c r="W1150" s="60" t="str">
        <f aca="false">IFERROR($U1150/ABS($V1150),"N/A")</f>
        <v>N/A</v>
      </c>
      <c r="X1150" s="61" t="str">
        <f aca="false">IF(OR($W1150="N/A",$R1150="",$S1150=""),"N/A",IF($W1150&gt;=4,"Not Significant",IF($W1150&gt;=2,"Semi-Significant","Significant")))</f>
        <v>N/A</v>
      </c>
      <c r="Z1150" s="1" t="str">
        <f aca="false">IF($D1150="Z540.1 w/data",0,"")</f>
        <v/>
      </c>
      <c r="AA1150" s="1" t="e">
        <f aca="false">$Y1150+$Q1150+$Z1150</f>
        <v>#VALUE!</v>
      </c>
      <c r="AB1150" s="1" t="n">
        <f aca="false">$N1150+$Q1150</f>
        <v>0</v>
      </c>
      <c r="AC1150" s="1" t="str">
        <f aca="false">IF($Y1150="","",IF(AND($AA1150&gt;=$R1150,$AA1150&lt;=$S1150),"Pass","Fail"))</f>
        <v/>
      </c>
      <c r="AD1150" s="1" t="str">
        <f aca="false">IF($Y1150="","",IF($AA1150&gt;$R1150,"Pass","Fail"))</f>
        <v/>
      </c>
      <c r="AE1150" s="1" t="str">
        <f aca="false">IF($Y1150="","",IF($AA1150&gt;=$R1150,"Pass","Fail"))</f>
        <v/>
      </c>
      <c r="AF1150" s="1" t="str">
        <f aca="false">IF($Y1150="","",IF($AA1150&lt;=$S1150,"Pass","Fail"))</f>
        <v/>
      </c>
      <c r="AG1150" s="1" t="str">
        <f aca="false">IF($Y1150="","",IF($AA1150&lt;$S1150,"Pass","Fail"))</f>
        <v/>
      </c>
      <c r="AH1150" s="23" t="str">
        <f aca="true">INDIRECT(CHOOSE(MATCH($T1150,{"±","&gt;","≥","≤","&lt;"},0), "AC", "AD", "AE", "AF", "AG") &amp; ROW())</f>
        <v/>
      </c>
      <c r="AI1150" s="56" t="str">
        <f aca="false">IF($X1150="Not Significant","No Further Action Required",
IF($AH1150="","",
IF(AND($AH1150="Pass",$L1150="0 - Passed "),"Analysis performed; no further action required.",
IF(AND($AH1150="Fail",$L1150="1 - Failed "),"Analysis performed; no further action required.",
IF(AND($AH1150="Pass",$L1150="2 - Limited In Use "),"Analysis performed; no further action required.",
IF(AND($AH1150="Fail",$L1150="3 - Adjusted "),"Analysis performed; no further action required.",
"Unit fails analysis; TSM determination required."))))))</f>
        <v/>
      </c>
      <c r="AJ1150" s="58"/>
    </row>
    <row r="1151" customFormat="false" ht="15" hidden="false" customHeight="false" outlineLevel="0" collapsed="false">
      <c r="A1151" s="56"/>
      <c r="E1151" s="57" t="str">
        <f aca="false">IF(AND($F1151="",$G1151=""),"",IF($G1151="",$F1151,HYPERLINK($G1151,$F1151)))</f>
        <v/>
      </c>
      <c r="H1151" s="1" t="str">
        <f aca="false">IF($I1151="","None Attached",IF(LEFT($I1151,5)="https",HYPERLINK($I1151,"Datasheet"),HYPERLINK(_xlfn.CONCAT("https://",$I1151),"Datasheet")))</f>
        <v>None Attached</v>
      </c>
      <c r="M1151" s="56"/>
      <c r="P1151" s="58"/>
      <c r="Q1151" s="1" t="n">
        <f aca="false">$M1151-$N1151</f>
        <v>0</v>
      </c>
      <c r="R1151" s="56"/>
      <c r="T1151" s="59" t="s">
        <v>15</v>
      </c>
      <c r="U1151" s="1" t="n">
        <f aca="false">$S1151-$R1151</f>
        <v>0</v>
      </c>
      <c r="V1151" s="1" t="n">
        <f aca="false">IF($T1151="±",$Q1151*2,$Q1151)</f>
        <v>0</v>
      </c>
      <c r="W1151" s="60" t="str">
        <f aca="false">IFERROR($U1151/ABS($V1151),"N/A")</f>
        <v>N/A</v>
      </c>
      <c r="X1151" s="61" t="str">
        <f aca="false">IF(OR($W1151="N/A",$R1151="",$S1151=""),"N/A",IF($W1151&gt;=4,"Not Significant",IF($W1151&gt;=2,"Semi-Significant","Significant")))</f>
        <v>N/A</v>
      </c>
      <c r="Z1151" s="1" t="str">
        <f aca="false">IF($D1151="Z540.1 w/data",0,"")</f>
        <v/>
      </c>
      <c r="AA1151" s="1" t="e">
        <f aca="false">$Y1151+$Q1151+$Z1151</f>
        <v>#VALUE!</v>
      </c>
      <c r="AB1151" s="1" t="n">
        <f aca="false">$N1151+$Q1151</f>
        <v>0</v>
      </c>
      <c r="AC1151" s="1" t="str">
        <f aca="false">IF($Y1151="","",IF(AND($AA1151&gt;=$R1151,$AA1151&lt;=$S1151),"Pass","Fail"))</f>
        <v/>
      </c>
      <c r="AD1151" s="1" t="str">
        <f aca="false">IF($Y1151="","",IF($AA1151&gt;$R1151,"Pass","Fail"))</f>
        <v/>
      </c>
      <c r="AE1151" s="1" t="str">
        <f aca="false">IF($Y1151="","",IF($AA1151&gt;=$R1151,"Pass","Fail"))</f>
        <v/>
      </c>
      <c r="AF1151" s="1" t="str">
        <f aca="false">IF($Y1151="","",IF($AA1151&lt;=$S1151,"Pass","Fail"))</f>
        <v/>
      </c>
      <c r="AG1151" s="1" t="str">
        <f aca="false">IF($Y1151="","",IF($AA1151&lt;$S1151,"Pass","Fail"))</f>
        <v/>
      </c>
      <c r="AH1151" s="23" t="str">
        <f aca="true">INDIRECT(CHOOSE(MATCH($T1151,{"±","&gt;","≥","≤","&lt;"},0), "AC", "AD", "AE", "AF", "AG") &amp; ROW())</f>
        <v/>
      </c>
      <c r="AI1151" s="56" t="str">
        <f aca="false">IF($X1151="Not Significant","No Further Action Required",
IF($AH1151="","",
IF(AND($AH1151="Pass",$L1151="0 - Passed "),"Analysis performed; no further action required.",
IF(AND($AH1151="Fail",$L1151="1 - Failed "),"Analysis performed; no further action required.",
IF(AND($AH1151="Pass",$L1151="2 - Limited In Use "),"Analysis performed; no further action required.",
IF(AND($AH1151="Fail",$L1151="3 - Adjusted "),"Analysis performed; no further action required.",
"Unit fails analysis; TSM determination required."))))))</f>
        <v/>
      </c>
      <c r="AJ1151" s="58"/>
    </row>
    <row r="1152" customFormat="false" ht="15" hidden="false" customHeight="false" outlineLevel="0" collapsed="false">
      <c r="A1152" s="56"/>
      <c r="E1152" s="57" t="str">
        <f aca="false">IF(AND($F1152="",$G1152=""),"",IF($G1152="",$F1152,HYPERLINK($G1152,$F1152)))</f>
        <v/>
      </c>
      <c r="H1152" s="1" t="str">
        <f aca="false">IF($I1152="","None Attached",IF(LEFT($I1152,5)="https",HYPERLINK($I1152,"Datasheet"),HYPERLINK(_xlfn.CONCAT("https://",$I1152),"Datasheet")))</f>
        <v>None Attached</v>
      </c>
      <c r="M1152" s="56"/>
      <c r="P1152" s="58"/>
      <c r="Q1152" s="1" t="n">
        <f aca="false">$M1152-$N1152</f>
        <v>0</v>
      </c>
      <c r="R1152" s="56"/>
      <c r="T1152" s="59" t="s">
        <v>15</v>
      </c>
      <c r="U1152" s="1" t="n">
        <f aca="false">$S1152-$R1152</f>
        <v>0</v>
      </c>
      <c r="V1152" s="1" t="n">
        <f aca="false">IF($T1152="±",$Q1152*2,$Q1152)</f>
        <v>0</v>
      </c>
      <c r="W1152" s="60" t="str">
        <f aca="false">IFERROR($U1152/ABS($V1152),"N/A")</f>
        <v>N/A</v>
      </c>
      <c r="X1152" s="61" t="str">
        <f aca="false">IF(OR($W1152="N/A",$R1152="",$S1152=""),"N/A",IF($W1152&gt;=4,"Not Significant",IF($W1152&gt;=2,"Semi-Significant","Significant")))</f>
        <v>N/A</v>
      </c>
      <c r="Z1152" s="1" t="str">
        <f aca="false">IF($D1152="Z540.1 w/data",0,"")</f>
        <v/>
      </c>
      <c r="AA1152" s="1" t="e">
        <f aca="false">$Y1152+$Q1152+$Z1152</f>
        <v>#VALUE!</v>
      </c>
      <c r="AB1152" s="1" t="n">
        <f aca="false">$N1152+$Q1152</f>
        <v>0</v>
      </c>
      <c r="AC1152" s="1" t="str">
        <f aca="false">IF($Y1152="","",IF(AND($AA1152&gt;=$R1152,$AA1152&lt;=$S1152),"Pass","Fail"))</f>
        <v/>
      </c>
      <c r="AD1152" s="1" t="str">
        <f aca="false">IF($Y1152="","",IF($AA1152&gt;$R1152,"Pass","Fail"))</f>
        <v/>
      </c>
      <c r="AE1152" s="1" t="str">
        <f aca="false">IF($Y1152="","",IF($AA1152&gt;=$R1152,"Pass","Fail"))</f>
        <v/>
      </c>
      <c r="AF1152" s="1" t="str">
        <f aca="false">IF($Y1152="","",IF($AA1152&lt;=$S1152,"Pass","Fail"))</f>
        <v/>
      </c>
      <c r="AG1152" s="1" t="str">
        <f aca="false">IF($Y1152="","",IF($AA1152&lt;$S1152,"Pass","Fail"))</f>
        <v/>
      </c>
      <c r="AH1152" s="23" t="str">
        <f aca="true">INDIRECT(CHOOSE(MATCH($T1152,{"±","&gt;","≥","≤","&lt;"},0), "AC", "AD", "AE", "AF", "AG") &amp; ROW())</f>
        <v/>
      </c>
      <c r="AI1152" s="56" t="str">
        <f aca="false">IF($X1152="Not Significant","No Further Action Required",
IF($AH1152="","",
IF(AND($AH1152="Pass",$L1152="0 - Passed "),"Analysis performed; no further action required.",
IF(AND($AH1152="Fail",$L1152="1 - Failed "),"Analysis performed; no further action required.",
IF(AND($AH1152="Pass",$L1152="2 - Limited In Use "),"Analysis performed; no further action required.",
IF(AND($AH1152="Fail",$L1152="3 - Adjusted "),"Analysis performed; no further action required.",
"Unit fails analysis; TSM determination required."))))))</f>
        <v/>
      </c>
      <c r="AJ1152" s="58"/>
    </row>
    <row r="1153" customFormat="false" ht="15" hidden="false" customHeight="false" outlineLevel="0" collapsed="false">
      <c r="A1153" s="56"/>
      <c r="E1153" s="57" t="str">
        <f aca="false">IF(AND($F1153="",$G1153=""),"",IF($G1153="",$F1153,HYPERLINK($G1153,$F1153)))</f>
        <v/>
      </c>
      <c r="H1153" s="1" t="str">
        <f aca="false">IF($I1153="","None Attached",IF(LEFT($I1153,5)="https",HYPERLINK($I1153,"Datasheet"),HYPERLINK(_xlfn.CONCAT("https://",$I1153),"Datasheet")))</f>
        <v>None Attached</v>
      </c>
      <c r="M1153" s="56"/>
      <c r="P1153" s="58"/>
      <c r="Q1153" s="1" t="n">
        <f aca="false">$M1153-$N1153</f>
        <v>0</v>
      </c>
      <c r="R1153" s="56"/>
      <c r="T1153" s="59" t="s">
        <v>15</v>
      </c>
      <c r="U1153" s="1" t="n">
        <f aca="false">$S1153-$R1153</f>
        <v>0</v>
      </c>
      <c r="V1153" s="1" t="n">
        <f aca="false">IF($T1153="±",$Q1153*2,$Q1153)</f>
        <v>0</v>
      </c>
      <c r="W1153" s="60" t="str">
        <f aca="false">IFERROR($U1153/ABS($V1153),"N/A")</f>
        <v>N/A</v>
      </c>
      <c r="X1153" s="61" t="str">
        <f aca="false">IF(OR($W1153="N/A",$R1153="",$S1153=""),"N/A",IF($W1153&gt;=4,"Not Significant",IF($W1153&gt;=2,"Semi-Significant","Significant")))</f>
        <v>N/A</v>
      </c>
      <c r="Z1153" s="1" t="str">
        <f aca="false">IF($D1153="Z540.1 w/data",0,"")</f>
        <v/>
      </c>
      <c r="AA1153" s="1" t="e">
        <f aca="false">$Y1153+$Q1153+$Z1153</f>
        <v>#VALUE!</v>
      </c>
      <c r="AB1153" s="1" t="n">
        <f aca="false">$N1153+$Q1153</f>
        <v>0</v>
      </c>
      <c r="AC1153" s="1" t="str">
        <f aca="false">IF($Y1153="","",IF(AND($AA1153&gt;=$R1153,$AA1153&lt;=$S1153),"Pass","Fail"))</f>
        <v/>
      </c>
      <c r="AD1153" s="1" t="str">
        <f aca="false">IF($Y1153="","",IF($AA1153&gt;$R1153,"Pass","Fail"))</f>
        <v/>
      </c>
      <c r="AE1153" s="1" t="str">
        <f aca="false">IF($Y1153="","",IF($AA1153&gt;=$R1153,"Pass","Fail"))</f>
        <v/>
      </c>
      <c r="AF1153" s="1" t="str">
        <f aca="false">IF($Y1153="","",IF($AA1153&lt;=$S1153,"Pass","Fail"))</f>
        <v/>
      </c>
      <c r="AG1153" s="1" t="str">
        <f aca="false">IF($Y1153="","",IF($AA1153&lt;$S1153,"Pass","Fail"))</f>
        <v/>
      </c>
      <c r="AH1153" s="23" t="str">
        <f aca="true">INDIRECT(CHOOSE(MATCH($T1153,{"±","&gt;","≥","≤","&lt;"},0), "AC", "AD", "AE", "AF", "AG") &amp; ROW())</f>
        <v/>
      </c>
      <c r="AI1153" s="56" t="str">
        <f aca="false">IF($X1153="Not Significant","No Further Action Required",
IF($AH1153="","",
IF(AND($AH1153="Pass",$L1153="0 - Passed "),"Analysis performed; no further action required.",
IF(AND($AH1153="Fail",$L1153="1 - Failed "),"Analysis performed; no further action required.",
IF(AND($AH1153="Pass",$L1153="2 - Limited In Use "),"Analysis performed; no further action required.",
IF(AND($AH1153="Fail",$L1153="3 - Adjusted "),"Analysis performed; no further action required.",
"Unit fails analysis; TSM determination required."))))))</f>
        <v/>
      </c>
      <c r="AJ1153" s="58"/>
    </row>
    <row r="1154" customFormat="false" ht="15" hidden="false" customHeight="false" outlineLevel="0" collapsed="false">
      <c r="A1154" s="56"/>
      <c r="E1154" s="57" t="str">
        <f aca="false">IF(AND($F1154="",$G1154=""),"",IF($G1154="",$F1154,HYPERLINK($G1154,$F1154)))</f>
        <v/>
      </c>
      <c r="H1154" s="1" t="str">
        <f aca="false">IF($I1154="","None Attached",IF(LEFT($I1154,5)="https",HYPERLINK($I1154,"Datasheet"),HYPERLINK(_xlfn.CONCAT("https://",$I1154),"Datasheet")))</f>
        <v>None Attached</v>
      </c>
      <c r="M1154" s="56"/>
      <c r="P1154" s="58"/>
      <c r="Q1154" s="1" t="n">
        <f aca="false">$M1154-$N1154</f>
        <v>0</v>
      </c>
      <c r="R1154" s="56"/>
      <c r="T1154" s="59" t="s">
        <v>15</v>
      </c>
      <c r="U1154" s="1" t="n">
        <f aca="false">$S1154-$R1154</f>
        <v>0</v>
      </c>
      <c r="V1154" s="1" t="n">
        <f aca="false">IF($T1154="±",$Q1154*2,$Q1154)</f>
        <v>0</v>
      </c>
      <c r="W1154" s="60" t="str">
        <f aca="false">IFERROR($U1154/ABS($V1154),"N/A")</f>
        <v>N/A</v>
      </c>
      <c r="X1154" s="61" t="str">
        <f aca="false">IF(OR($W1154="N/A",$R1154="",$S1154=""),"N/A",IF($W1154&gt;=4,"Not Significant",IF($W1154&gt;=2,"Semi-Significant","Significant")))</f>
        <v>N/A</v>
      </c>
      <c r="Z1154" s="1" t="str">
        <f aca="false">IF($D1154="Z540.1 w/data",0,"")</f>
        <v/>
      </c>
      <c r="AA1154" s="1" t="e">
        <f aca="false">$Y1154+$Q1154+$Z1154</f>
        <v>#VALUE!</v>
      </c>
      <c r="AB1154" s="1" t="n">
        <f aca="false">$N1154+$Q1154</f>
        <v>0</v>
      </c>
      <c r="AC1154" s="1" t="str">
        <f aca="false">IF($Y1154="","",IF(AND($AA1154&gt;=$R1154,$AA1154&lt;=$S1154),"Pass","Fail"))</f>
        <v/>
      </c>
      <c r="AD1154" s="1" t="str">
        <f aca="false">IF($Y1154="","",IF($AA1154&gt;$R1154,"Pass","Fail"))</f>
        <v/>
      </c>
      <c r="AE1154" s="1" t="str">
        <f aca="false">IF($Y1154="","",IF($AA1154&gt;=$R1154,"Pass","Fail"))</f>
        <v/>
      </c>
      <c r="AF1154" s="1" t="str">
        <f aca="false">IF($Y1154="","",IF($AA1154&lt;=$S1154,"Pass","Fail"))</f>
        <v/>
      </c>
      <c r="AG1154" s="1" t="str">
        <f aca="false">IF($Y1154="","",IF($AA1154&lt;$S1154,"Pass","Fail"))</f>
        <v/>
      </c>
      <c r="AH1154" s="23" t="str">
        <f aca="true">INDIRECT(CHOOSE(MATCH($T1154,{"±","&gt;","≥","≤","&lt;"},0), "AC", "AD", "AE", "AF", "AG") &amp; ROW())</f>
        <v/>
      </c>
      <c r="AI1154" s="56" t="str">
        <f aca="false">IF($X1154="Not Significant","No Further Action Required",
IF($AH1154="","",
IF(AND($AH1154="Pass",$L1154="0 - Passed "),"Analysis performed; no further action required.",
IF(AND($AH1154="Fail",$L1154="1 - Failed "),"Analysis performed; no further action required.",
IF(AND($AH1154="Pass",$L1154="2 - Limited In Use "),"Analysis performed; no further action required.",
IF(AND($AH1154="Fail",$L1154="3 - Adjusted "),"Analysis performed; no further action required.",
"Unit fails analysis; TSM determination required."))))))</f>
        <v/>
      </c>
      <c r="AJ1154" s="58"/>
    </row>
    <row r="1155" customFormat="false" ht="15" hidden="false" customHeight="false" outlineLevel="0" collapsed="false">
      <c r="A1155" s="56"/>
      <c r="E1155" s="57" t="str">
        <f aca="false">IF(AND($F1155="",$G1155=""),"",IF($G1155="",$F1155,HYPERLINK($G1155,$F1155)))</f>
        <v/>
      </c>
      <c r="H1155" s="1" t="str">
        <f aca="false">IF($I1155="","None Attached",IF(LEFT($I1155,5)="https",HYPERLINK($I1155,"Datasheet"),HYPERLINK(_xlfn.CONCAT("https://",$I1155),"Datasheet")))</f>
        <v>None Attached</v>
      </c>
      <c r="M1155" s="56"/>
      <c r="P1155" s="58"/>
      <c r="Q1155" s="1" t="n">
        <f aca="false">$M1155-$N1155</f>
        <v>0</v>
      </c>
      <c r="R1155" s="56"/>
      <c r="T1155" s="59" t="s">
        <v>15</v>
      </c>
      <c r="U1155" s="1" t="n">
        <f aca="false">$S1155-$R1155</f>
        <v>0</v>
      </c>
      <c r="V1155" s="1" t="n">
        <f aca="false">IF($T1155="±",$Q1155*2,$Q1155)</f>
        <v>0</v>
      </c>
      <c r="W1155" s="60" t="str">
        <f aca="false">IFERROR($U1155/ABS($V1155),"N/A")</f>
        <v>N/A</v>
      </c>
      <c r="X1155" s="61" t="str">
        <f aca="false">IF(OR($W1155="N/A",$R1155="",$S1155=""),"N/A",IF($W1155&gt;=4,"Not Significant",IF($W1155&gt;=2,"Semi-Significant","Significant")))</f>
        <v>N/A</v>
      </c>
      <c r="Z1155" s="1" t="str">
        <f aca="false">IF($D1155="Z540.1 w/data",0,"")</f>
        <v/>
      </c>
      <c r="AA1155" s="1" t="e">
        <f aca="false">$Y1155+$Q1155+$Z1155</f>
        <v>#VALUE!</v>
      </c>
      <c r="AB1155" s="1" t="n">
        <f aca="false">$N1155+$Q1155</f>
        <v>0</v>
      </c>
      <c r="AC1155" s="1" t="str">
        <f aca="false">IF($Y1155="","",IF(AND($AA1155&gt;=$R1155,$AA1155&lt;=$S1155),"Pass","Fail"))</f>
        <v/>
      </c>
      <c r="AD1155" s="1" t="str">
        <f aca="false">IF($Y1155="","",IF($AA1155&gt;$R1155,"Pass","Fail"))</f>
        <v/>
      </c>
      <c r="AE1155" s="1" t="str">
        <f aca="false">IF($Y1155="","",IF($AA1155&gt;=$R1155,"Pass","Fail"))</f>
        <v/>
      </c>
      <c r="AF1155" s="1" t="str">
        <f aca="false">IF($Y1155="","",IF($AA1155&lt;=$S1155,"Pass","Fail"))</f>
        <v/>
      </c>
      <c r="AG1155" s="1" t="str">
        <f aca="false">IF($Y1155="","",IF($AA1155&lt;$S1155,"Pass","Fail"))</f>
        <v/>
      </c>
      <c r="AH1155" s="23" t="str">
        <f aca="true">INDIRECT(CHOOSE(MATCH($T1155,{"±","&gt;","≥","≤","&lt;"},0), "AC", "AD", "AE", "AF", "AG") &amp; ROW())</f>
        <v/>
      </c>
      <c r="AI1155" s="56" t="str">
        <f aca="false">IF($X1155="Not Significant","No Further Action Required",
IF($AH1155="","",
IF(AND($AH1155="Pass",$L1155="0 - Passed "),"Analysis performed; no further action required.",
IF(AND($AH1155="Fail",$L1155="1 - Failed "),"Analysis performed; no further action required.",
IF(AND($AH1155="Pass",$L1155="2 - Limited In Use "),"Analysis performed; no further action required.",
IF(AND($AH1155="Fail",$L1155="3 - Adjusted "),"Analysis performed; no further action required.",
"Unit fails analysis; TSM determination required."))))))</f>
        <v/>
      </c>
      <c r="AJ1155" s="58"/>
    </row>
    <row r="1156" customFormat="false" ht="15" hidden="false" customHeight="false" outlineLevel="0" collapsed="false">
      <c r="A1156" s="56"/>
      <c r="E1156" s="57" t="str">
        <f aca="false">IF(AND($F1156="",$G1156=""),"",IF($G1156="",$F1156,HYPERLINK($G1156,$F1156)))</f>
        <v/>
      </c>
      <c r="H1156" s="1" t="str">
        <f aca="false">IF($I1156="","None Attached",IF(LEFT($I1156,5)="https",HYPERLINK($I1156,"Datasheet"),HYPERLINK(_xlfn.CONCAT("https://",$I1156),"Datasheet")))</f>
        <v>None Attached</v>
      </c>
      <c r="M1156" s="56"/>
      <c r="P1156" s="58"/>
      <c r="Q1156" s="1" t="n">
        <f aca="false">$M1156-$N1156</f>
        <v>0</v>
      </c>
      <c r="R1156" s="56"/>
      <c r="T1156" s="59" t="s">
        <v>15</v>
      </c>
      <c r="U1156" s="1" t="n">
        <f aca="false">$S1156-$R1156</f>
        <v>0</v>
      </c>
      <c r="V1156" s="1" t="n">
        <f aca="false">IF($T1156="±",$Q1156*2,$Q1156)</f>
        <v>0</v>
      </c>
      <c r="W1156" s="60" t="str">
        <f aca="false">IFERROR($U1156/ABS($V1156),"N/A")</f>
        <v>N/A</v>
      </c>
      <c r="X1156" s="61" t="str">
        <f aca="false">IF(OR($W1156="N/A",$R1156="",$S1156=""),"N/A",IF($W1156&gt;=4,"Not Significant",IF($W1156&gt;=2,"Semi-Significant","Significant")))</f>
        <v>N/A</v>
      </c>
      <c r="Z1156" s="1" t="str">
        <f aca="false">IF($D1156="Z540.1 w/data",0,"")</f>
        <v/>
      </c>
      <c r="AA1156" s="1" t="e">
        <f aca="false">$Y1156+$Q1156+$Z1156</f>
        <v>#VALUE!</v>
      </c>
      <c r="AB1156" s="1" t="n">
        <f aca="false">$N1156+$Q1156</f>
        <v>0</v>
      </c>
      <c r="AC1156" s="1" t="str">
        <f aca="false">IF($Y1156="","",IF(AND($AA1156&gt;=$R1156,$AA1156&lt;=$S1156),"Pass","Fail"))</f>
        <v/>
      </c>
      <c r="AD1156" s="1" t="str">
        <f aca="false">IF($Y1156="","",IF($AA1156&gt;$R1156,"Pass","Fail"))</f>
        <v/>
      </c>
      <c r="AE1156" s="1" t="str">
        <f aca="false">IF($Y1156="","",IF($AA1156&gt;=$R1156,"Pass","Fail"))</f>
        <v/>
      </c>
      <c r="AF1156" s="1" t="str">
        <f aca="false">IF($Y1156="","",IF($AA1156&lt;=$S1156,"Pass","Fail"))</f>
        <v/>
      </c>
      <c r="AG1156" s="1" t="str">
        <f aca="false">IF($Y1156="","",IF($AA1156&lt;$S1156,"Pass","Fail"))</f>
        <v/>
      </c>
      <c r="AH1156" s="23" t="str">
        <f aca="true">INDIRECT(CHOOSE(MATCH($T1156,{"±","&gt;","≥","≤","&lt;"},0), "AC", "AD", "AE", "AF", "AG") &amp; ROW())</f>
        <v/>
      </c>
      <c r="AI1156" s="56" t="str">
        <f aca="false">IF($X1156="Not Significant","No Further Action Required",
IF($AH1156="","",
IF(AND($AH1156="Pass",$L1156="0 - Passed "),"Analysis performed; no further action required.",
IF(AND($AH1156="Fail",$L1156="1 - Failed "),"Analysis performed; no further action required.",
IF(AND($AH1156="Pass",$L1156="2 - Limited In Use "),"Analysis performed; no further action required.",
IF(AND($AH1156="Fail",$L1156="3 - Adjusted "),"Analysis performed; no further action required.",
"Unit fails analysis; TSM determination required."))))))</f>
        <v/>
      </c>
      <c r="AJ1156" s="58"/>
    </row>
    <row r="1157" customFormat="false" ht="15" hidden="false" customHeight="false" outlineLevel="0" collapsed="false">
      <c r="A1157" s="56"/>
      <c r="E1157" s="57" t="str">
        <f aca="false">IF(AND($F1157="",$G1157=""),"",IF($G1157="",$F1157,HYPERLINK($G1157,$F1157)))</f>
        <v/>
      </c>
      <c r="H1157" s="1" t="str">
        <f aca="false">IF($I1157="","None Attached",IF(LEFT($I1157,5)="https",HYPERLINK($I1157,"Datasheet"),HYPERLINK(_xlfn.CONCAT("https://",$I1157),"Datasheet")))</f>
        <v>None Attached</v>
      </c>
      <c r="M1157" s="56"/>
      <c r="P1157" s="58"/>
      <c r="Q1157" s="1" t="n">
        <f aca="false">$M1157-$N1157</f>
        <v>0</v>
      </c>
      <c r="R1157" s="56"/>
      <c r="T1157" s="59" t="s">
        <v>15</v>
      </c>
      <c r="U1157" s="1" t="n">
        <f aca="false">$S1157-$R1157</f>
        <v>0</v>
      </c>
      <c r="V1157" s="1" t="n">
        <f aca="false">IF($T1157="±",$Q1157*2,$Q1157)</f>
        <v>0</v>
      </c>
      <c r="W1157" s="60" t="str">
        <f aca="false">IFERROR($U1157/ABS($V1157),"N/A")</f>
        <v>N/A</v>
      </c>
      <c r="X1157" s="61" t="str">
        <f aca="false">IF(OR($W1157="N/A",$R1157="",$S1157=""),"N/A",IF($W1157&gt;=4,"Not Significant",IF($W1157&gt;=2,"Semi-Significant","Significant")))</f>
        <v>N/A</v>
      </c>
      <c r="Z1157" s="1" t="str">
        <f aca="false">IF($D1157="Z540.1 w/data",0,"")</f>
        <v/>
      </c>
      <c r="AA1157" s="1" t="e">
        <f aca="false">$Y1157+$Q1157+$Z1157</f>
        <v>#VALUE!</v>
      </c>
      <c r="AB1157" s="1" t="n">
        <f aca="false">$N1157+$Q1157</f>
        <v>0</v>
      </c>
      <c r="AC1157" s="1" t="str">
        <f aca="false">IF($Y1157="","",IF(AND($AA1157&gt;=$R1157,$AA1157&lt;=$S1157),"Pass","Fail"))</f>
        <v/>
      </c>
      <c r="AD1157" s="1" t="str">
        <f aca="false">IF($Y1157="","",IF($AA1157&gt;$R1157,"Pass","Fail"))</f>
        <v/>
      </c>
      <c r="AE1157" s="1" t="str">
        <f aca="false">IF($Y1157="","",IF($AA1157&gt;=$R1157,"Pass","Fail"))</f>
        <v/>
      </c>
      <c r="AF1157" s="1" t="str">
        <f aca="false">IF($Y1157="","",IF($AA1157&lt;=$S1157,"Pass","Fail"))</f>
        <v/>
      </c>
      <c r="AG1157" s="1" t="str">
        <f aca="false">IF($Y1157="","",IF($AA1157&lt;$S1157,"Pass","Fail"))</f>
        <v/>
      </c>
      <c r="AH1157" s="23" t="str">
        <f aca="true">INDIRECT(CHOOSE(MATCH($T1157,{"±","&gt;","≥","≤","&lt;"},0), "AC", "AD", "AE", "AF", "AG") &amp; ROW())</f>
        <v/>
      </c>
      <c r="AI1157" s="56" t="str">
        <f aca="false">IF($X1157="Not Significant","No Further Action Required",
IF($AH1157="","",
IF(AND($AH1157="Pass",$L1157="0 - Passed "),"Analysis performed; no further action required.",
IF(AND($AH1157="Fail",$L1157="1 - Failed "),"Analysis performed; no further action required.",
IF(AND($AH1157="Pass",$L1157="2 - Limited In Use "),"Analysis performed; no further action required.",
IF(AND($AH1157="Fail",$L1157="3 - Adjusted "),"Analysis performed; no further action required.",
"Unit fails analysis; TSM determination required."))))))</f>
        <v/>
      </c>
      <c r="AJ1157" s="58"/>
    </row>
    <row r="1158" customFormat="false" ht="15" hidden="false" customHeight="false" outlineLevel="0" collapsed="false">
      <c r="A1158" s="56"/>
      <c r="E1158" s="57" t="str">
        <f aca="false">IF(AND($F1158="",$G1158=""),"",IF($G1158="",$F1158,HYPERLINK($G1158,$F1158)))</f>
        <v/>
      </c>
      <c r="H1158" s="1" t="str">
        <f aca="false">IF($I1158="","None Attached",IF(LEFT($I1158,5)="https",HYPERLINK($I1158,"Datasheet"),HYPERLINK(_xlfn.CONCAT("https://",$I1158),"Datasheet")))</f>
        <v>None Attached</v>
      </c>
      <c r="M1158" s="56"/>
      <c r="P1158" s="58"/>
      <c r="Q1158" s="1" t="n">
        <f aca="false">$M1158-$N1158</f>
        <v>0</v>
      </c>
      <c r="R1158" s="56"/>
      <c r="T1158" s="59" t="s">
        <v>15</v>
      </c>
      <c r="U1158" s="1" t="n">
        <f aca="false">$S1158-$R1158</f>
        <v>0</v>
      </c>
      <c r="V1158" s="1" t="n">
        <f aca="false">IF($T1158="±",$Q1158*2,$Q1158)</f>
        <v>0</v>
      </c>
      <c r="W1158" s="60" t="str">
        <f aca="false">IFERROR($U1158/ABS($V1158),"N/A")</f>
        <v>N/A</v>
      </c>
      <c r="X1158" s="61" t="str">
        <f aca="false">IF(OR($W1158="N/A",$R1158="",$S1158=""),"N/A",IF($W1158&gt;=4,"Not Significant",IF($W1158&gt;=2,"Semi-Significant","Significant")))</f>
        <v>N/A</v>
      </c>
      <c r="Z1158" s="1" t="str">
        <f aca="false">IF($D1158="Z540.1 w/data",0,"")</f>
        <v/>
      </c>
      <c r="AA1158" s="1" t="e">
        <f aca="false">$Y1158+$Q1158+$Z1158</f>
        <v>#VALUE!</v>
      </c>
      <c r="AB1158" s="1" t="n">
        <f aca="false">$N1158+$Q1158</f>
        <v>0</v>
      </c>
      <c r="AC1158" s="1" t="str">
        <f aca="false">IF($Y1158="","",IF(AND($AA1158&gt;=$R1158,$AA1158&lt;=$S1158),"Pass","Fail"))</f>
        <v/>
      </c>
      <c r="AD1158" s="1" t="str">
        <f aca="false">IF($Y1158="","",IF($AA1158&gt;$R1158,"Pass","Fail"))</f>
        <v/>
      </c>
      <c r="AE1158" s="1" t="str">
        <f aca="false">IF($Y1158="","",IF($AA1158&gt;=$R1158,"Pass","Fail"))</f>
        <v/>
      </c>
      <c r="AF1158" s="1" t="str">
        <f aca="false">IF($Y1158="","",IF($AA1158&lt;=$S1158,"Pass","Fail"))</f>
        <v/>
      </c>
      <c r="AG1158" s="1" t="str">
        <f aca="false">IF($Y1158="","",IF($AA1158&lt;$S1158,"Pass","Fail"))</f>
        <v/>
      </c>
      <c r="AH1158" s="23" t="str">
        <f aca="true">INDIRECT(CHOOSE(MATCH($T1158,{"±","&gt;","≥","≤","&lt;"},0), "AC", "AD", "AE", "AF", "AG") &amp; ROW())</f>
        <v/>
      </c>
      <c r="AI1158" s="56" t="str">
        <f aca="false">IF($X1158="Not Significant","No Further Action Required",
IF($AH1158="","",
IF(AND($AH1158="Pass",$L1158="0 - Passed "),"Analysis performed; no further action required.",
IF(AND($AH1158="Fail",$L1158="1 - Failed "),"Analysis performed; no further action required.",
IF(AND($AH1158="Pass",$L1158="2 - Limited In Use "),"Analysis performed; no further action required.",
IF(AND($AH1158="Fail",$L1158="3 - Adjusted "),"Analysis performed; no further action required.",
"Unit fails analysis; TSM determination required."))))))</f>
        <v/>
      </c>
      <c r="AJ1158" s="58"/>
    </row>
    <row r="1159" customFormat="false" ht="15" hidden="false" customHeight="false" outlineLevel="0" collapsed="false">
      <c r="A1159" s="56"/>
      <c r="E1159" s="57" t="str">
        <f aca="false">IF(AND($F1159="",$G1159=""),"",IF($G1159="",$F1159,HYPERLINK($G1159,$F1159)))</f>
        <v/>
      </c>
      <c r="H1159" s="1" t="str">
        <f aca="false">IF($I1159="","None Attached",IF(LEFT($I1159,5)="https",HYPERLINK($I1159,"Datasheet"),HYPERLINK(_xlfn.CONCAT("https://",$I1159),"Datasheet")))</f>
        <v>None Attached</v>
      </c>
      <c r="M1159" s="56"/>
      <c r="P1159" s="58"/>
      <c r="Q1159" s="1" t="n">
        <f aca="false">$M1159-$N1159</f>
        <v>0</v>
      </c>
      <c r="R1159" s="56"/>
      <c r="T1159" s="59" t="s">
        <v>15</v>
      </c>
      <c r="U1159" s="1" t="n">
        <f aca="false">$S1159-$R1159</f>
        <v>0</v>
      </c>
      <c r="V1159" s="1" t="n">
        <f aca="false">IF($T1159="±",$Q1159*2,$Q1159)</f>
        <v>0</v>
      </c>
      <c r="W1159" s="60" t="str">
        <f aca="false">IFERROR($U1159/ABS($V1159),"N/A")</f>
        <v>N/A</v>
      </c>
      <c r="X1159" s="61" t="str">
        <f aca="false">IF(OR($W1159="N/A",$R1159="",$S1159=""),"N/A",IF($W1159&gt;=4,"Not Significant",IF($W1159&gt;=2,"Semi-Significant","Significant")))</f>
        <v>N/A</v>
      </c>
      <c r="Z1159" s="1" t="str">
        <f aca="false">IF($D1159="Z540.1 w/data",0,"")</f>
        <v/>
      </c>
      <c r="AA1159" s="1" t="e">
        <f aca="false">$Y1159+$Q1159+$Z1159</f>
        <v>#VALUE!</v>
      </c>
      <c r="AB1159" s="1" t="n">
        <f aca="false">$N1159+$Q1159</f>
        <v>0</v>
      </c>
      <c r="AC1159" s="1" t="str">
        <f aca="false">IF($Y1159="","",IF(AND($AA1159&gt;=$R1159,$AA1159&lt;=$S1159),"Pass","Fail"))</f>
        <v/>
      </c>
      <c r="AD1159" s="1" t="str">
        <f aca="false">IF($Y1159="","",IF($AA1159&gt;$R1159,"Pass","Fail"))</f>
        <v/>
      </c>
      <c r="AE1159" s="1" t="str">
        <f aca="false">IF($Y1159="","",IF($AA1159&gt;=$R1159,"Pass","Fail"))</f>
        <v/>
      </c>
      <c r="AF1159" s="1" t="str">
        <f aca="false">IF($Y1159="","",IF($AA1159&lt;=$S1159,"Pass","Fail"))</f>
        <v/>
      </c>
      <c r="AG1159" s="1" t="str">
        <f aca="false">IF($Y1159="","",IF($AA1159&lt;$S1159,"Pass","Fail"))</f>
        <v/>
      </c>
      <c r="AH1159" s="23" t="str">
        <f aca="true">INDIRECT(CHOOSE(MATCH($T1159,{"±","&gt;","≥","≤","&lt;"},0), "AC", "AD", "AE", "AF", "AG") &amp; ROW())</f>
        <v/>
      </c>
      <c r="AI1159" s="56" t="str">
        <f aca="false">IF($X1159="Not Significant","No Further Action Required",
IF($AH1159="","",
IF(AND($AH1159="Pass",$L1159="0 - Passed "),"Analysis performed; no further action required.",
IF(AND($AH1159="Fail",$L1159="1 - Failed "),"Analysis performed; no further action required.",
IF(AND($AH1159="Pass",$L1159="2 - Limited In Use "),"Analysis performed; no further action required.",
IF(AND($AH1159="Fail",$L1159="3 - Adjusted "),"Analysis performed; no further action required.",
"Unit fails analysis; TSM determination required."))))))</f>
        <v/>
      </c>
      <c r="AJ1159" s="58"/>
    </row>
    <row r="1160" customFormat="false" ht="15" hidden="false" customHeight="false" outlineLevel="0" collapsed="false">
      <c r="A1160" s="56"/>
      <c r="E1160" s="57" t="str">
        <f aca="false">IF(AND($F1160="",$G1160=""),"",IF($G1160="",$F1160,HYPERLINK($G1160,$F1160)))</f>
        <v/>
      </c>
      <c r="H1160" s="1" t="str">
        <f aca="false">IF($I1160="","None Attached",IF(LEFT($I1160,5)="https",HYPERLINK($I1160,"Datasheet"),HYPERLINK(_xlfn.CONCAT("https://",$I1160),"Datasheet")))</f>
        <v>None Attached</v>
      </c>
      <c r="M1160" s="56"/>
      <c r="P1160" s="58"/>
      <c r="Q1160" s="1" t="n">
        <f aca="false">$M1160-$N1160</f>
        <v>0</v>
      </c>
      <c r="R1160" s="56"/>
      <c r="T1160" s="59" t="s">
        <v>15</v>
      </c>
      <c r="U1160" s="1" t="n">
        <f aca="false">$S1160-$R1160</f>
        <v>0</v>
      </c>
      <c r="V1160" s="1" t="n">
        <f aca="false">IF($T1160="±",$Q1160*2,$Q1160)</f>
        <v>0</v>
      </c>
      <c r="W1160" s="60" t="str">
        <f aca="false">IFERROR($U1160/ABS($V1160),"N/A")</f>
        <v>N/A</v>
      </c>
      <c r="X1160" s="61" t="str">
        <f aca="false">IF(OR($W1160="N/A",$R1160="",$S1160=""),"N/A",IF($W1160&gt;=4,"Not Significant",IF($W1160&gt;=2,"Semi-Significant","Significant")))</f>
        <v>N/A</v>
      </c>
      <c r="Z1160" s="1" t="str">
        <f aca="false">IF($D1160="Z540.1 w/data",0,"")</f>
        <v/>
      </c>
      <c r="AA1160" s="1" t="e">
        <f aca="false">$Y1160+$Q1160+$Z1160</f>
        <v>#VALUE!</v>
      </c>
      <c r="AB1160" s="1" t="n">
        <f aca="false">$N1160+$Q1160</f>
        <v>0</v>
      </c>
      <c r="AC1160" s="1" t="str">
        <f aca="false">IF($Y1160="","",IF(AND($AA1160&gt;=$R1160,$AA1160&lt;=$S1160),"Pass","Fail"))</f>
        <v/>
      </c>
      <c r="AD1160" s="1" t="str">
        <f aca="false">IF($Y1160="","",IF($AA1160&gt;$R1160,"Pass","Fail"))</f>
        <v/>
      </c>
      <c r="AE1160" s="1" t="str">
        <f aca="false">IF($Y1160="","",IF($AA1160&gt;=$R1160,"Pass","Fail"))</f>
        <v/>
      </c>
      <c r="AF1160" s="1" t="str">
        <f aca="false">IF($Y1160="","",IF($AA1160&lt;=$S1160,"Pass","Fail"))</f>
        <v/>
      </c>
      <c r="AG1160" s="1" t="str">
        <f aca="false">IF($Y1160="","",IF($AA1160&lt;$S1160,"Pass","Fail"))</f>
        <v/>
      </c>
      <c r="AH1160" s="23" t="str">
        <f aca="true">INDIRECT(CHOOSE(MATCH($T1160,{"±","&gt;","≥","≤","&lt;"},0), "AC", "AD", "AE", "AF", "AG") &amp; ROW())</f>
        <v/>
      </c>
      <c r="AI1160" s="56" t="str">
        <f aca="false">IF($X1160="Not Significant","No Further Action Required",
IF($AH1160="","",
IF(AND($AH1160="Pass",$L1160="0 - Passed "),"Analysis performed; no further action required.",
IF(AND($AH1160="Fail",$L1160="1 - Failed "),"Analysis performed; no further action required.",
IF(AND($AH1160="Pass",$L1160="2 - Limited In Use "),"Analysis performed; no further action required.",
IF(AND($AH1160="Fail",$L1160="3 - Adjusted "),"Analysis performed; no further action required.",
"Unit fails analysis; TSM determination required."))))))</f>
        <v/>
      </c>
      <c r="AJ1160" s="58"/>
    </row>
    <row r="1161" customFormat="false" ht="15" hidden="false" customHeight="false" outlineLevel="0" collapsed="false">
      <c r="A1161" s="56"/>
      <c r="E1161" s="57" t="str">
        <f aca="false">IF(AND($F1161="",$G1161=""),"",IF($G1161="",$F1161,HYPERLINK($G1161,$F1161)))</f>
        <v/>
      </c>
      <c r="H1161" s="1" t="str">
        <f aca="false">IF($I1161="","None Attached",IF(LEFT($I1161,5)="https",HYPERLINK($I1161,"Datasheet"),HYPERLINK(_xlfn.CONCAT("https://",$I1161),"Datasheet")))</f>
        <v>None Attached</v>
      </c>
      <c r="M1161" s="56"/>
      <c r="P1161" s="58"/>
      <c r="Q1161" s="1" t="n">
        <f aca="false">$M1161-$N1161</f>
        <v>0</v>
      </c>
      <c r="R1161" s="56"/>
      <c r="T1161" s="59" t="s">
        <v>15</v>
      </c>
      <c r="U1161" s="1" t="n">
        <f aca="false">$S1161-$R1161</f>
        <v>0</v>
      </c>
      <c r="V1161" s="1" t="n">
        <f aca="false">IF($T1161="±",$Q1161*2,$Q1161)</f>
        <v>0</v>
      </c>
      <c r="W1161" s="60" t="str">
        <f aca="false">IFERROR($U1161/ABS($V1161),"N/A")</f>
        <v>N/A</v>
      </c>
      <c r="X1161" s="61" t="str">
        <f aca="false">IF(OR($W1161="N/A",$R1161="",$S1161=""),"N/A",IF($W1161&gt;=4,"Not Significant",IF($W1161&gt;=2,"Semi-Significant","Significant")))</f>
        <v>N/A</v>
      </c>
      <c r="Z1161" s="1" t="str">
        <f aca="false">IF($D1161="Z540.1 w/data",0,"")</f>
        <v/>
      </c>
      <c r="AA1161" s="1" t="e">
        <f aca="false">$Y1161+$Q1161+$Z1161</f>
        <v>#VALUE!</v>
      </c>
      <c r="AB1161" s="1" t="n">
        <f aca="false">$N1161+$Q1161</f>
        <v>0</v>
      </c>
      <c r="AC1161" s="1" t="str">
        <f aca="false">IF($Y1161="","",IF(AND($AA1161&gt;=$R1161,$AA1161&lt;=$S1161),"Pass","Fail"))</f>
        <v/>
      </c>
      <c r="AD1161" s="1" t="str">
        <f aca="false">IF($Y1161="","",IF($AA1161&gt;$R1161,"Pass","Fail"))</f>
        <v/>
      </c>
      <c r="AE1161" s="1" t="str">
        <f aca="false">IF($Y1161="","",IF($AA1161&gt;=$R1161,"Pass","Fail"))</f>
        <v/>
      </c>
      <c r="AF1161" s="1" t="str">
        <f aca="false">IF($Y1161="","",IF($AA1161&lt;=$S1161,"Pass","Fail"))</f>
        <v/>
      </c>
      <c r="AG1161" s="1" t="str">
        <f aca="false">IF($Y1161="","",IF($AA1161&lt;$S1161,"Pass","Fail"))</f>
        <v/>
      </c>
      <c r="AH1161" s="23" t="str">
        <f aca="true">INDIRECT(CHOOSE(MATCH($T1161,{"±","&gt;","≥","≤","&lt;"},0), "AC", "AD", "AE", "AF", "AG") &amp; ROW())</f>
        <v/>
      </c>
      <c r="AI1161" s="56" t="str">
        <f aca="false">IF($X1161="Not Significant","No Further Action Required",
IF($AH1161="","",
IF(AND($AH1161="Pass",$L1161="0 - Passed "),"Analysis performed; no further action required.",
IF(AND($AH1161="Fail",$L1161="1 - Failed "),"Analysis performed; no further action required.",
IF(AND($AH1161="Pass",$L1161="2 - Limited In Use "),"Analysis performed; no further action required.",
IF(AND($AH1161="Fail",$L1161="3 - Adjusted "),"Analysis performed; no further action required.",
"Unit fails analysis; TSM determination required."))))))</f>
        <v/>
      </c>
      <c r="AJ1161" s="58"/>
    </row>
    <row r="1162" customFormat="false" ht="15" hidden="false" customHeight="false" outlineLevel="0" collapsed="false">
      <c r="A1162" s="56"/>
      <c r="E1162" s="57" t="str">
        <f aca="false">IF(AND($F1162="",$G1162=""),"",IF($G1162="",$F1162,HYPERLINK($G1162,$F1162)))</f>
        <v/>
      </c>
      <c r="H1162" s="1" t="str">
        <f aca="false">IF($I1162="","None Attached",IF(LEFT($I1162,5)="https",HYPERLINK($I1162,"Datasheet"),HYPERLINK(_xlfn.CONCAT("https://",$I1162),"Datasheet")))</f>
        <v>None Attached</v>
      </c>
      <c r="M1162" s="56"/>
      <c r="P1162" s="58"/>
      <c r="Q1162" s="1" t="n">
        <f aca="false">$M1162-$N1162</f>
        <v>0</v>
      </c>
      <c r="R1162" s="56"/>
      <c r="T1162" s="59" t="s">
        <v>15</v>
      </c>
      <c r="U1162" s="1" t="n">
        <f aca="false">$S1162-$R1162</f>
        <v>0</v>
      </c>
      <c r="V1162" s="1" t="n">
        <f aca="false">IF($T1162="±",$Q1162*2,$Q1162)</f>
        <v>0</v>
      </c>
      <c r="W1162" s="60" t="str">
        <f aca="false">IFERROR($U1162/ABS($V1162),"N/A")</f>
        <v>N/A</v>
      </c>
      <c r="X1162" s="61" t="str">
        <f aca="false">IF(OR($W1162="N/A",$R1162="",$S1162=""),"N/A",IF($W1162&gt;=4,"Not Significant",IF($W1162&gt;=2,"Semi-Significant","Significant")))</f>
        <v>N/A</v>
      </c>
      <c r="Z1162" s="1" t="str">
        <f aca="false">IF($D1162="Z540.1 w/data",0,"")</f>
        <v/>
      </c>
      <c r="AA1162" s="1" t="e">
        <f aca="false">$Y1162+$Q1162+$Z1162</f>
        <v>#VALUE!</v>
      </c>
      <c r="AB1162" s="1" t="n">
        <f aca="false">$N1162+$Q1162</f>
        <v>0</v>
      </c>
      <c r="AC1162" s="1" t="str">
        <f aca="false">IF($Y1162="","",IF(AND($AA1162&gt;=$R1162,$AA1162&lt;=$S1162),"Pass","Fail"))</f>
        <v/>
      </c>
      <c r="AD1162" s="1" t="str">
        <f aca="false">IF($Y1162="","",IF($AA1162&gt;$R1162,"Pass","Fail"))</f>
        <v/>
      </c>
      <c r="AE1162" s="1" t="str">
        <f aca="false">IF($Y1162="","",IF($AA1162&gt;=$R1162,"Pass","Fail"))</f>
        <v/>
      </c>
      <c r="AF1162" s="1" t="str">
        <f aca="false">IF($Y1162="","",IF($AA1162&lt;=$S1162,"Pass","Fail"))</f>
        <v/>
      </c>
      <c r="AG1162" s="1" t="str">
        <f aca="false">IF($Y1162="","",IF($AA1162&lt;$S1162,"Pass","Fail"))</f>
        <v/>
      </c>
      <c r="AH1162" s="23" t="str">
        <f aca="true">INDIRECT(CHOOSE(MATCH($T1162,{"±","&gt;","≥","≤","&lt;"},0), "AC", "AD", "AE", "AF", "AG") &amp; ROW())</f>
        <v/>
      </c>
      <c r="AI1162" s="56" t="str">
        <f aca="false">IF($X1162="Not Significant","No Further Action Required",
IF($AH1162="","",
IF(AND($AH1162="Pass",$L1162="0 - Passed "),"Analysis performed; no further action required.",
IF(AND($AH1162="Fail",$L1162="1 - Failed "),"Analysis performed; no further action required.",
IF(AND($AH1162="Pass",$L1162="2 - Limited In Use "),"Analysis performed; no further action required.",
IF(AND($AH1162="Fail",$L1162="3 - Adjusted "),"Analysis performed; no further action required.",
"Unit fails analysis; TSM determination required."))))))</f>
        <v/>
      </c>
      <c r="AJ1162" s="58"/>
    </row>
    <row r="1163" customFormat="false" ht="15" hidden="false" customHeight="false" outlineLevel="0" collapsed="false">
      <c r="A1163" s="56"/>
      <c r="E1163" s="57" t="str">
        <f aca="false">IF(AND($F1163="",$G1163=""),"",IF($G1163="",$F1163,HYPERLINK($G1163,$F1163)))</f>
        <v/>
      </c>
      <c r="H1163" s="1" t="str">
        <f aca="false">IF($I1163="","None Attached",IF(LEFT($I1163,5)="https",HYPERLINK($I1163,"Datasheet"),HYPERLINK(_xlfn.CONCAT("https://",$I1163),"Datasheet")))</f>
        <v>None Attached</v>
      </c>
      <c r="M1163" s="56"/>
      <c r="P1163" s="58"/>
      <c r="Q1163" s="1" t="n">
        <f aca="false">$M1163-$N1163</f>
        <v>0</v>
      </c>
      <c r="R1163" s="56"/>
      <c r="T1163" s="59" t="s">
        <v>15</v>
      </c>
      <c r="U1163" s="1" t="n">
        <f aca="false">$S1163-$R1163</f>
        <v>0</v>
      </c>
      <c r="V1163" s="1" t="n">
        <f aca="false">IF($T1163="±",$Q1163*2,$Q1163)</f>
        <v>0</v>
      </c>
      <c r="W1163" s="60" t="str">
        <f aca="false">IFERROR($U1163/ABS($V1163),"N/A")</f>
        <v>N/A</v>
      </c>
      <c r="X1163" s="61" t="str">
        <f aca="false">IF(OR($W1163="N/A",$R1163="",$S1163=""),"N/A",IF($W1163&gt;=4,"Not Significant",IF($W1163&gt;=2,"Semi-Significant","Significant")))</f>
        <v>N/A</v>
      </c>
      <c r="Z1163" s="1" t="str">
        <f aca="false">IF($D1163="Z540.1 w/data",0,"")</f>
        <v/>
      </c>
      <c r="AA1163" s="1" t="e">
        <f aca="false">$Y1163+$Q1163+$Z1163</f>
        <v>#VALUE!</v>
      </c>
      <c r="AB1163" s="1" t="n">
        <f aca="false">$N1163+$Q1163</f>
        <v>0</v>
      </c>
      <c r="AC1163" s="1" t="str">
        <f aca="false">IF($Y1163="","",IF(AND($AA1163&gt;=$R1163,$AA1163&lt;=$S1163),"Pass","Fail"))</f>
        <v/>
      </c>
      <c r="AD1163" s="1" t="str">
        <f aca="false">IF($Y1163="","",IF($AA1163&gt;$R1163,"Pass","Fail"))</f>
        <v/>
      </c>
      <c r="AE1163" s="1" t="str">
        <f aca="false">IF($Y1163="","",IF($AA1163&gt;=$R1163,"Pass","Fail"))</f>
        <v/>
      </c>
      <c r="AF1163" s="1" t="str">
        <f aca="false">IF($Y1163="","",IF($AA1163&lt;=$S1163,"Pass","Fail"))</f>
        <v/>
      </c>
      <c r="AG1163" s="1" t="str">
        <f aca="false">IF($Y1163="","",IF($AA1163&lt;$S1163,"Pass","Fail"))</f>
        <v/>
      </c>
      <c r="AH1163" s="23" t="str">
        <f aca="true">INDIRECT(CHOOSE(MATCH($T1163,{"±","&gt;","≥","≤","&lt;"},0), "AC", "AD", "AE", "AF", "AG") &amp; ROW())</f>
        <v/>
      </c>
      <c r="AI1163" s="56" t="str">
        <f aca="false">IF($X1163="Not Significant","No Further Action Required",
IF($AH1163="","",
IF(AND($AH1163="Pass",$L1163="0 - Passed "),"Analysis performed; no further action required.",
IF(AND($AH1163="Fail",$L1163="1 - Failed "),"Analysis performed; no further action required.",
IF(AND($AH1163="Pass",$L1163="2 - Limited In Use "),"Analysis performed; no further action required.",
IF(AND($AH1163="Fail",$L1163="3 - Adjusted "),"Analysis performed; no further action required.",
"Unit fails analysis; TSM determination required."))))))</f>
        <v/>
      </c>
      <c r="AJ1163" s="58"/>
    </row>
    <row r="1164" customFormat="false" ht="15" hidden="false" customHeight="false" outlineLevel="0" collapsed="false">
      <c r="A1164" s="56"/>
      <c r="E1164" s="57" t="str">
        <f aca="false">IF(AND($F1164="",$G1164=""),"",IF($G1164="",$F1164,HYPERLINK($G1164,$F1164)))</f>
        <v/>
      </c>
      <c r="H1164" s="1" t="str">
        <f aca="false">IF($I1164="","None Attached",IF(LEFT($I1164,5)="https",HYPERLINK($I1164,"Datasheet"),HYPERLINK(_xlfn.CONCAT("https://",$I1164),"Datasheet")))</f>
        <v>None Attached</v>
      </c>
      <c r="M1164" s="56"/>
      <c r="P1164" s="58"/>
      <c r="Q1164" s="1" t="n">
        <f aca="false">$M1164-$N1164</f>
        <v>0</v>
      </c>
      <c r="R1164" s="56"/>
      <c r="T1164" s="59" t="s">
        <v>15</v>
      </c>
      <c r="U1164" s="1" t="n">
        <f aca="false">$S1164-$R1164</f>
        <v>0</v>
      </c>
      <c r="V1164" s="1" t="n">
        <f aca="false">IF($T1164="±",$Q1164*2,$Q1164)</f>
        <v>0</v>
      </c>
      <c r="W1164" s="60" t="str">
        <f aca="false">IFERROR($U1164/ABS($V1164),"N/A")</f>
        <v>N/A</v>
      </c>
      <c r="X1164" s="61" t="str">
        <f aca="false">IF(OR($W1164="N/A",$R1164="",$S1164=""),"N/A",IF($W1164&gt;=4,"Not Significant",IF($W1164&gt;=2,"Semi-Significant","Significant")))</f>
        <v>N/A</v>
      </c>
      <c r="Z1164" s="1" t="str">
        <f aca="false">IF($D1164="Z540.1 w/data",0,"")</f>
        <v/>
      </c>
      <c r="AA1164" s="1" t="e">
        <f aca="false">$Y1164+$Q1164+$Z1164</f>
        <v>#VALUE!</v>
      </c>
      <c r="AB1164" s="1" t="n">
        <f aca="false">$N1164+$Q1164</f>
        <v>0</v>
      </c>
      <c r="AC1164" s="1" t="str">
        <f aca="false">IF($Y1164="","",IF(AND($AA1164&gt;=$R1164,$AA1164&lt;=$S1164),"Pass","Fail"))</f>
        <v/>
      </c>
      <c r="AD1164" s="1" t="str">
        <f aca="false">IF($Y1164="","",IF($AA1164&gt;$R1164,"Pass","Fail"))</f>
        <v/>
      </c>
      <c r="AE1164" s="1" t="str">
        <f aca="false">IF($Y1164="","",IF($AA1164&gt;=$R1164,"Pass","Fail"))</f>
        <v/>
      </c>
      <c r="AF1164" s="1" t="str">
        <f aca="false">IF($Y1164="","",IF($AA1164&lt;=$S1164,"Pass","Fail"))</f>
        <v/>
      </c>
      <c r="AG1164" s="1" t="str">
        <f aca="false">IF($Y1164="","",IF($AA1164&lt;$S1164,"Pass","Fail"))</f>
        <v/>
      </c>
      <c r="AH1164" s="23" t="str">
        <f aca="true">INDIRECT(CHOOSE(MATCH($T1164,{"±","&gt;","≥","≤","&lt;"},0), "AC", "AD", "AE", "AF", "AG") &amp; ROW())</f>
        <v/>
      </c>
      <c r="AI1164" s="56" t="str">
        <f aca="false">IF($X1164="Not Significant","No Further Action Required",
IF($AH1164="","",
IF(AND($AH1164="Pass",$L1164="0 - Passed "),"Analysis performed; no further action required.",
IF(AND($AH1164="Fail",$L1164="1 - Failed "),"Analysis performed; no further action required.",
IF(AND($AH1164="Pass",$L1164="2 - Limited In Use "),"Analysis performed; no further action required.",
IF(AND($AH1164="Fail",$L1164="3 - Adjusted "),"Analysis performed; no further action required.",
"Unit fails analysis; TSM determination required."))))))</f>
        <v/>
      </c>
      <c r="AJ1164" s="58"/>
    </row>
    <row r="1165" customFormat="false" ht="15" hidden="false" customHeight="false" outlineLevel="0" collapsed="false">
      <c r="A1165" s="56"/>
      <c r="E1165" s="57" t="str">
        <f aca="false">IF(AND($F1165="",$G1165=""),"",IF($G1165="",$F1165,HYPERLINK($G1165,$F1165)))</f>
        <v/>
      </c>
      <c r="H1165" s="1" t="str">
        <f aca="false">IF($I1165="","None Attached",IF(LEFT($I1165,5)="https",HYPERLINK($I1165,"Datasheet"),HYPERLINK(_xlfn.CONCAT("https://",$I1165),"Datasheet")))</f>
        <v>None Attached</v>
      </c>
      <c r="M1165" s="56"/>
      <c r="P1165" s="58"/>
      <c r="Q1165" s="1" t="n">
        <f aca="false">$M1165-$N1165</f>
        <v>0</v>
      </c>
      <c r="R1165" s="56"/>
      <c r="T1165" s="59" t="s">
        <v>15</v>
      </c>
      <c r="U1165" s="1" t="n">
        <f aca="false">$S1165-$R1165</f>
        <v>0</v>
      </c>
      <c r="V1165" s="1" t="n">
        <f aca="false">IF($T1165="±",$Q1165*2,$Q1165)</f>
        <v>0</v>
      </c>
      <c r="W1165" s="60" t="str">
        <f aca="false">IFERROR($U1165/ABS($V1165),"N/A")</f>
        <v>N/A</v>
      </c>
      <c r="X1165" s="61" t="str">
        <f aca="false">IF(OR($W1165="N/A",$R1165="",$S1165=""),"N/A",IF($W1165&gt;=4,"Not Significant",IF($W1165&gt;=2,"Semi-Significant","Significant")))</f>
        <v>N/A</v>
      </c>
      <c r="Z1165" s="1" t="str">
        <f aca="false">IF($D1165="Z540.1 w/data",0,"")</f>
        <v/>
      </c>
      <c r="AA1165" s="1" t="e">
        <f aca="false">$Y1165+$Q1165+$Z1165</f>
        <v>#VALUE!</v>
      </c>
      <c r="AB1165" s="1" t="n">
        <f aca="false">$N1165+$Q1165</f>
        <v>0</v>
      </c>
      <c r="AC1165" s="1" t="str">
        <f aca="false">IF($Y1165="","",IF(AND($AA1165&gt;=$R1165,$AA1165&lt;=$S1165),"Pass","Fail"))</f>
        <v/>
      </c>
      <c r="AD1165" s="1" t="str">
        <f aca="false">IF($Y1165="","",IF($AA1165&gt;$R1165,"Pass","Fail"))</f>
        <v/>
      </c>
      <c r="AE1165" s="1" t="str">
        <f aca="false">IF($Y1165="","",IF($AA1165&gt;=$R1165,"Pass","Fail"))</f>
        <v/>
      </c>
      <c r="AF1165" s="1" t="str">
        <f aca="false">IF($Y1165="","",IF($AA1165&lt;=$S1165,"Pass","Fail"))</f>
        <v/>
      </c>
      <c r="AG1165" s="1" t="str">
        <f aca="false">IF($Y1165="","",IF($AA1165&lt;$S1165,"Pass","Fail"))</f>
        <v/>
      </c>
      <c r="AH1165" s="23" t="str">
        <f aca="true">INDIRECT(CHOOSE(MATCH($T1165,{"±","&gt;","≥","≤","&lt;"},0), "AC", "AD", "AE", "AF", "AG") &amp; ROW())</f>
        <v/>
      </c>
      <c r="AI1165" s="56" t="str">
        <f aca="false">IF($X1165="Not Significant","No Further Action Required",
IF($AH1165="","",
IF(AND($AH1165="Pass",$L1165="0 - Passed "),"Analysis performed; no further action required.",
IF(AND($AH1165="Fail",$L1165="1 - Failed "),"Analysis performed; no further action required.",
IF(AND($AH1165="Pass",$L1165="2 - Limited In Use "),"Analysis performed; no further action required.",
IF(AND($AH1165="Fail",$L1165="3 - Adjusted "),"Analysis performed; no further action required.",
"Unit fails analysis; TSM determination required."))))))</f>
        <v/>
      </c>
      <c r="AJ1165" s="58"/>
    </row>
    <row r="1166" customFormat="false" ht="15" hidden="false" customHeight="false" outlineLevel="0" collapsed="false">
      <c r="A1166" s="56"/>
      <c r="E1166" s="57" t="str">
        <f aca="false">IF(AND($F1166="",$G1166=""),"",IF($G1166="",$F1166,HYPERLINK($G1166,$F1166)))</f>
        <v/>
      </c>
      <c r="H1166" s="1" t="str">
        <f aca="false">IF($I1166="","None Attached",IF(LEFT($I1166,5)="https",HYPERLINK($I1166,"Datasheet"),HYPERLINK(_xlfn.CONCAT("https://",$I1166),"Datasheet")))</f>
        <v>None Attached</v>
      </c>
      <c r="M1166" s="56"/>
      <c r="P1166" s="58"/>
      <c r="Q1166" s="1" t="n">
        <f aca="false">$M1166-$N1166</f>
        <v>0</v>
      </c>
      <c r="R1166" s="56"/>
      <c r="T1166" s="59" t="s">
        <v>15</v>
      </c>
      <c r="U1166" s="1" t="n">
        <f aca="false">$S1166-$R1166</f>
        <v>0</v>
      </c>
      <c r="V1166" s="1" t="n">
        <f aca="false">IF($T1166="±",$Q1166*2,$Q1166)</f>
        <v>0</v>
      </c>
      <c r="W1166" s="60" t="str">
        <f aca="false">IFERROR($U1166/ABS($V1166),"N/A")</f>
        <v>N/A</v>
      </c>
      <c r="X1166" s="61" t="str">
        <f aca="false">IF(OR($W1166="N/A",$R1166="",$S1166=""),"N/A",IF($W1166&gt;=4,"Not Significant",IF($W1166&gt;=2,"Semi-Significant","Significant")))</f>
        <v>N/A</v>
      </c>
      <c r="Z1166" s="1" t="str">
        <f aca="false">IF($D1166="Z540.1 w/data",0,"")</f>
        <v/>
      </c>
      <c r="AA1166" s="1" t="e">
        <f aca="false">$Y1166+$Q1166+$Z1166</f>
        <v>#VALUE!</v>
      </c>
      <c r="AB1166" s="1" t="n">
        <f aca="false">$N1166+$Q1166</f>
        <v>0</v>
      </c>
      <c r="AC1166" s="1" t="str">
        <f aca="false">IF($Y1166="","",IF(AND($AA1166&gt;=$R1166,$AA1166&lt;=$S1166),"Pass","Fail"))</f>
        <v/>
      </c>
      <c r="AD1166" s="1" t="str">
        <f aca="false">IF($Y1166="","",IF($AA1166&gt;$R1166,"Pass","Fail"))</f>
        <v/>
      </c>
      <c r="AE1166" s="1" t="str">
        <f aca="false">IF($Y1166="","",IF($AA1166&gt;=$R1166,"Pass","Fail"))</f>
        <v/>
      </c>
      <c r="AF1166" s="1" t="str">
        <f aca="false">IF($Y1166="","",IF($AA1166&lt;=$S1166,"Pass","Fail"))</f>
        <v/>
      </c>
      <c r="AG1166" s="1" t="str">
        <f aca="false">IF($Y1166="","",IF($AA1166&lt;$S1166,"Pass","Fail"))</f>
        <v/>
      </c>
      <c r="AH1166" s="23" t="str">
        <f aca="true">INDIRECT(CHOOSE(MATCH($T1166,{"±","&gt;","≥","≤","&lt;"},0), "AC", "AD", "AE", "AF", "AG") &amp; ROW())</f>
        <v/>
      </c>
      <c r="AI1166" s="56" t="str">
        <f aca="false">IF($X1166="Not Significant","No Further Action Required",
IF($AH1166="","",
IF(AND($AH1166="Pass",$L1166="0 - Passed "),"Analysis performed; no further action required.",
IF(AND($AH1166="Fail",$L1166="1 - Failed "),"Analysis performed; no further action required.",
IF(AND($AH1166="Pass",$L1166="2 - Limited In Use "),"Analysis performed; no further action required.",
IF(AND($AH1166="Fail",$L1166="3 - Adjusted "),"Analysis performed; no further action required.",
"Unit fails analysis; TSM determination required."))))))</f>
        <v/>
      </c>
      <c r="AJ1166" s="58"/>
    </row>
    <row r="1167" customFormat="false" ht="15" hidden="false" customHeight="false" outlineLevel="0" collapsed="false">
      <c r="A1167" s="56"/>
      <c r="E1167" s="57" t="str">
        <f aca="false">IF(AND($F1167="",$G1167=""),"",IF($G1167="",$F1167,HYPERLINK($G1167,$F1167)))</f>
        <v/>
      </c>
      <c r="H1167" s="1" t="str">
        <f aca="false">IF($I1167="","None Attached",IF(LEFT($I1167,5)="https",HYPERLINK($I1167,"Datasheet"),HYPERLINK(_xlfn.CONCAT("https://",$I1167),"Datasheet")))</f>
        <v>None Attached</v>
      </c>
      <c r="M1167" s="56"/>
      <c r="P1167" s="58"/>
      <c r="Q1167" s="1" t="n">
        <f aca="false">$M1167-$N1167</f>
        <v>0</v>
      </c>
      <c r="R1167" s="56"/>
      <c r="T1167" s="59" t="s">
        <v>15</v>
      </c>
      <c r="U1167" s="1" t="n">
        <f aca="false">$S1167-$R1167</f>
        <v>0</v>
      </c>
      <c r="V1167" s="1" t="n">
        <f aca="false">IF($T1167="±",$Q1167*2,$Q1167)</f>
        <v>0</v>
      </c>
      <c r="W1167" s="60" t="str">
        <f aca="false">IFERROR($U1167/ABS($V1167),"N/A")</f>
        <v>N/A</v>
      </c>
      <c r="X1167" s="61" t="str">
        <f aca="false">IF(OR($W1167="N/A",$R1167="",$S1167=""),"N/A",IF($W1167&gt;=4,"Not Significant",IF($W1167&gt;=2,"Semi-Significant","Significant")))</f>
        <v>N/A</v>
      </c>
      <c r="Z1167" s="1" t="str">
        <f aca="false">IF($D1167="Z540.1 w/data",0,"")</f>
        <v/>
      </c>
      <c r="AA1167" s="1" t="e">
        <f aca="false">$Y1167+$Q1167+$Z1167</f>
        <v>#VALUE!</v>
      </c>
      <c r="AB1167" s="1" t="n">
        <f aca="false">$N1167+$Q1167</f>
        <v>0</v>
      </c>
      <c r="AC1167" s="1" t="str">
        <f aca="false">IF($Y1167="","",IF(AND($AA1167&gt;=$R1167,$AA1167&lt;=$S1167),"Pass","Fail"))</f>
        <v/>
      </c>
      <c r="AD1167" s="1" t="str">
        <f aca="false">IF($Y1167="","",IF($AA1167&gt;$R1167,"Pass","Fail"))</f>
        <v/>
      </c>
      <c r="AE1167" s="1" t="str">
        <f aca="false">IF($Y1167="","",IF($AA1167&gt;=$R1167,"Pass","Fail"))</f>
        <v/>
      </c>
      <c r="AF1167" s="1" t="str">
        <f aca="false">IF($Y1167="","",IF($AA1167&lt;=$S1167,"Pass","Fail"))</f>
        <v/>
      </c>
      <c r="AG1167" s="1" t="str">
        <f aca="false">IF($Y1167="","",IF($AA1167&lt;$S1167,"Pass","Fail"))</f>
        <v/>
      </c>
      <c r="AH1167" s="23" t="str">
        <f aca="true">INDIRECT(CHOOSE(MATCH($T1167,{"±","&gt;","≥","≤","&lt;"},0), "AC", "AD", "AE", "AF", "AG") &amp; ROW())</f>
        <v/>
      </c>
      <c r="AI1167" s="56" t="str">
        <f aca="false">IF($X1167="Not Significant","No Further Action Required",
IF($AH1167="","",
IF(AND($AH1167="Pass",$L1167="0 - Passed "),"Analysis performed; no further action required.",
IF(AND($AH1167="Fail",$L1167="1 - Failed "),"Analysis performed; no further action required.",
IF(AND($AH1167="Pass",$L1167="2 - Limited In Use "),"Analysis performed; no further action required.",
IF(AND($AH1167="Fail",$L1167="3 - Adjusted "),"Analysis performed; no further action required.",
"Unit fails analysis; TSM determination required."))))))</f>
        <v/>
      </c>
      <c r="AJ1167" s="58"/>
    </row>
    <row r="1168" customFormat="false" ht="15" hidden="false" customHeight="false" outlineLevel="0" collapsed="false">
      <c r="A1168" s="56"/>
      <c r="E1168" s="57" t="str">
        <f aca="false">IF(AND($F1168="",$G1168=""),"",IF($G1168="",$F1168,HYPERLINK($G1168,$F1168)))</f>
        <v/>
      </c>
      <c r="H1168" s="1" t="str">
        <f aca="false">IF($I1168="","None Attached",IF(LEFT($I1168,5)="https",HYPERLINK($I1168,"Datasheet"),HYPERLINK(_xlfn.CONCAT("https://",$I1168),"Datasheet")))</f>
        <v>None Attached</v>
      </c>
      <c r="M1168" s="56"/>
      <c r="P1168" s="58"/>
      <c r="Q1168" s="1" t="n">
        <f aca="false">$M1168-$N1168</f>
        <v>0</v>
      </c>
      <c r="R1168" s="56"/>
      <c r="T1168" s="59" t="s">
        <v>15</v>
      </c>
      <c r="U1168" s="1" t="n">
        <f aca="false">$S1168-$R1168</f>
        <v>0</v>
      </c>
      <c r="V1168" s="1" t="n">
        <f aca="false">IF($T1168="±",$Q1168*2,$Q1168)</f>
        <v>0</v>
      </c>
      <c r="W1168" s="60" t="str">
        <f aca="false">IFERROR($U1168/ABS($V1168),"N/A")</f>
        <v>N/A</v>
      </c>
      <c r="X1168" s="61" t="str">
        <f aca="false">IF(OR($W1168="N/A",$R1168="",$S1168=""),"N/A",IF($W1168&gt;=4,"Not Significant",IF($W1168&gt;=2,"Semi-Significant","Significant")))</f>
        <v>N/A</v>
      </c>
      <c r="Z1168" s="1" t="str">
        <f aca="false">IF($D1168="Z540.1 w/data",0,"")</f>
        <v/>
      </c>
      <c r="AA1168" s="1" t="e">
        <f aca="false">$Y1168+$Q1168+$Z1168</f>
        <v>#VALUE!</v>
      </c>
      <c r="AB1168" s="1" t="n">
        <f aca="false">$N1168+$Q1168</f>
        <v>0</v>
      </c>
      <c r="AC1168" s="1" t="str">
        <f aca="false">IF($Y1168="","",IF(AND($AA1168&gt;=$R1168,$AA1168&lt;=$S1168),"Pass","Fail"))</f>
        <v/>
      </c>
      <c r="AD1168" s="1" t="str">
        <f aca="false">IF($Y1168="","",IF($AA1168&gt;$R1168,"Pass","Fail"))</f>
        <v/>
      </c>
      <c r="AE1168" s="1" t="str">
        <f aca="false">IF($Y1168="","",IF($AA1168&gt;=$R1168,"Pass","Fail"))</f>
        <v/>
      </c>
      <c r="AF1168" s="1" t="str">
        <f aca="false">IF($Y1168="","",IF($AA1168&lt;=$S1168,"Pass","Fail"))</f>
        <v/>
      </c>
      <c r="AG1168" s="1" t="str">
        <f aca="false">IF($Y1168="","",IF($AA1168&lt;$S1168,"Pass","Fail"))</f>
        <v/>
      </c>
      <c r="AH1168" s="23" t="str">
        <f aca="true">INDIRECT(CHOOSE(MATCH($T1168,{"±","&gt;","≥","≤","&lt;"},0), "AC", "AD", "AE", "AF", "AG") &amp; ROW())</f>
        <v/>
      </c>
      <c r="AI1168" s="56" t="str">
        <f aca="false">IF($X1168="Not Significant","No Further Action Required",
IF($AH1168="","",
IF(AND($AH1168="Pass",$L1168="0 - Passed "),"Analysis performed; no further action required.",
IF(AND($AH1168="Fail",$L1168="1 - Failed "),"Analysis performed; no further action required.",
IF(AND($AH1168="Pass",$L1168="2 - Limited In Use "),"Analysis performed; no further action required.",
IF(AND($AH1168="Fail",$L1168="3 - Adjusted "),"Analysis performed; no further action required.",
"Unit fails analysis; TSM determination required."))))))</f>
        <v/>
      </c>
      <c r="AJ1168" s="58"/>
    </row>
    <row r="1169" customFormat="false" ht="15" hidden="false" customHeight="false" outlineLevel="0" collapsed="false">
      <c r="A1169" s="56"/>
      <c r="E1169" s="57" t="str">
        <f aca="false">IF(AND($F1169="",$G1169=""),"",IF($G1169="",$F1169,HYPERLINK($G1169,$F1169)))</f>
        <v/>
      </c>
      <c r="H1169" s="1" t="str">
        <f aca="false">IF($I1169="","None Attached",IF(LEFT($I1169,5)="https",HYPERLINK($I1169,"Datasheet"),HYPERLINK(_xlfn.CONCAT("https://",$I1169),"Datasheet")))</f>
        <v>None Attached</v>
      </c>
      <c r="M1169" s="56"/>
      <c r="P1169" s="58"/>
      <c r="Q1169" s="1" t="n">
        <f aca="false">$M1169-$N1169</f>
        <v>0</v>
      </c>
      <c r="R1169" s="56"/>
      <c r="T1169" s="59" t="s">
        <v>15</v>
      </c>
      <c r="U1169" s="1" t="n">
        <f aca="false">$S1169-$R1169</f>
        <v>0</v>
      </c>
      <c r="V1169" s="1" t="n">
        <f aca="false">IF($T1169="±",$Q1169*2,$Q1169)</f>
        <v>0</v>
      </c>
      <c r="W1169" s="60" t="str">
        <f aca="false">IFERROR($U1169/ABS($V1169),"N/A")</f>
        <v>N/A</v>
      </c>
      <c r="X1169" s="61" t="str">
        <f aca="false">IF(OR($W1169="N/A",$R1169="",$S1169=""),"N/A",IF($W1169&gt;=4,"Not Significant",IF($W1169&gt;=2,"Semi-Significant","Significant")))</f>
        <v>N/A</v>
      </c>
      <c r="Z1169" s="1" t="str">
        <f aca="false">IF($D1169="Z540.1 w/data",0,"")</f>
        <v/>
      </c>
      <c r="AA1169" s="1" t="e">
        <f aca="false">$Y1169+$Q1169+$Z1169</f>
        <v>#VALUE!</v>
      </c>
      <c r="AB1169" s="1" t="n">
        <f aca="false">$N1169+$Q1169</f>
        <v>0</v>
      </c>
      <c r="AC1169" s="1" t="str">
        <f aca="false">IF($Y1169="","",IF(AND($AA1169&gt;=$R1169,$AA1169&lt;=$S1169),"Pass","Fail"))</f>
        <v/>
      </c>
      <c r="AD1169" s="1" t="str">
        <f aca="false">IF($Y1169="","",IF($AA1169&gt;$R1169,"Pass","Fail"))</f>
        <v/>
      </c>
      <c r="AE1169" s="1" t="str">
        <f aca="false">IF($Y1169="","",IF($AA1169&gt;=$R1169,"Pass","Fail"))</f>
        <v/>
      </c>
      <c r="AF1169" s="1" t="str">
        <f aca="false">IF($Y1169="","",IF($AA1169&lt;=$S1169,"Pass","Fail"))</f>
        <v/>
      </c>
      <c r="AG1169" s="1" t="str">
        <f aca="false">IF($Y1169="","",IF($AA1169&lt;$S1169,"Pass","Fail"))</f>
        <v/>
      </c>
      <c r="AH1169" s="23" t="str">
        <f aca="true">INDIRECT(CHOOSE(MATCH($T1169,{"±","&gt;","≥","≤","&lt;"},0), "AC", "AD", "AE", "AF", "AG") &amp; ROW())</f>
        <v/>
      </c>
      <c r="AI1169" s="56" t="str">
        <f aca="false">IF($X1169="Not Significant","No Further Action Required",
IF($AH1169="","",
IF(AND($AH1169="Pass",$L1169="0 - Passed "),"Analysis performed; no further action required.",
IF(AND($AH1169="Fail",$L1169="1 - Failed "),"Analysis performed; no further action required.",
IF(AND($AH1169="Pass",$L1169="2 - Limited In Use "),"Analysis performed; no further action required.",
IF(AND($AH1169="Fail",$L1169="3 - Adjusted "),"Analysis performed; no further action required.",
"Unit fails analysis; TSM determination required."))))))</f>
        <v/>
      </c>
      <c r="AJ1169" s="58"/>
    </row>
    <row r="1170" customFormat="false" ht="15" hidden="false" customHeight="false" outlineLevel="0" collapsed="false">
      <c r="A1170" s="56"/>
      <c r="E1170" s="57" t="str">
        <f aca="false">IF(AND($F1170="",$G1170=""),"",IF($G1170="",$F1170,HYPERLINK($G1170,$F1170)))</f>
        <v/>
      </c>
      <c r="H1170" s="1" t="str">
        <f aca="false">IF($I1170="","None Attached",IF(LEFT($I1170,5)="https",HYPERLINK($I1170,"Datasheet"),HYPERLINK(_xlfn.CONCAT("https://",$I1170),"Datasheet")))</f>
        <v>None Attached</v>
      </c>
      <c r="M1170" s="56"/>
      <c r="P1170" s="58"/>
      <c r="Q1170" s="1" t="n">
        <f aca="false">$M1170-$N1170</f>
        <v>0</v>
      </c>
      <c r="R1170" s="56"/>
      <c r="T1170" s="59" t="s">
        <v>15</v>
      </c>
      <c r="U1170" s="1" t="n">
        <f aca="false">$S1170-$R1170</f>
        <v>0</v>
      </c>
      <c r="V1170" s="1" t="n">
        <f aca="false">IF($T1170="±",$Q1170*2,$Q1170)</f>
        <v>0</v>
      </c>
      <c r="W1170" s="60" t="str">
        <f aca="false">IFERROR($U1170/ABS($V1170),"N/A")</f>
        <v>N/A</v>
      </c>
      <c r="X1170" s="61" t="str">
        <f aca="false">IF(OR($W1170="N/A",$R1170="",$S1170=""),"N/A",IF($W1170&gt;=4,"Not Significant",IF($W1170&gt;=2,"Semi-Significant","Significant")))</f>
        <v>N/A</v>
      </c>
      <c r="Z1170" s="1" t="str">
        <f aca="false">IF($D1170="Z540.1 w/data",0,"")</f>
        <v/>
      </c>
      <c r="AA1170" s="1" t="e">
        <f aca="false">$Y1170+$Q1170+$Z1170</f>
        <v>#VALUE!</v>
      </c>
      <c r="AB1170" s="1" t="n">
        <f aca="false">$N1170+$Q1170</f>
        <v>0</v>
      </c>
      <c r="AC1170" s="1" t="str">
        <f aca="false">IF($Y1170="","",IF(AND($AA1170&gt;=$R1170,$AA1170&lt;=$S1170),"Pass","Fail"))</f>
        <v/>
      </c>
      <c r="AD1170" s="1" t="str">
        <f aca="false">IF($Y1170="","",IF($AA1170&gt;$R1170,"Pass","Fail"))</f>
        <v/>
      </c>
      <c r="AE1170" s="1" t="str">
        <f aca="false">IF($Y1170="","",IF($AA1170&gt;=$R1170,"Pass","Fail"))</f>
        <v/>
      </c>
      <c r="AF1170" s="1" t="str">
        <f aca="false">IF($Y1170="","",IF($AA1170&lt;=$S1170,"Pass","Fail"))</f>
        <v/>
      </c>
      <c r="AG1170" s="1" t="str">
        <f aca="false">IF($Y1170="","",IF($AA1170&lt;$S1170,"Pass","Fail"))</f>
        <v/>
      </c>
      <c r="AH1170" s="23" t="str">
        <f aca="true">INDIRECT(CHOOSE(MATCH($T1170,{"±","&gt;","≥","≤","&lt;"},0), "AC", "AD", "AE", "AF", "AG") &amp; ROW())</f>
        <v/>
      </c>
      <c r="AI1170" s="56" t="str">
        <f aca="false">IF($X1170="Not Significant","No Further Action Required",
IF($AH1170="","",
IF(AND($AH1170="Pass",$L1170="0 - Passed "),"Analysis performed; no further action required.",
IF(AND($AH1170="Fail",$L1170="1 - Failed "),"Analysis performed; no further action required.",
IF(AND($AH1170="Pass",$L1170="2 - Limited In Use "),"Analysis performed; no further action required.",
IF(AND($AH1170="Fail",$L1170="3 - Adjusted "),"Analysis performed; no further action required.",
"Unit fails analysis; TSM determination required."))))))</f>
        <v/>
      </c>
      <c r="AJ1170" s="58"/>
    </row>
    <row r="1171" customFormat="false" ht="15" hidden="false" customHeight="false" outlineLevel="0" collapsed="false">
      <c r="A1171" s="56"/>
      <c r="E1171" s="57" t="str">
        <f aca="false">IF(AND($F1171="",$G1171=""),"",IF($G1171="",$F1171,HYPERLINK($G1171,$F1171)))</f>
        <v/>
      </c>
      <c r="H1171" s="1" t="str">
        <f aca="false">IF($I1171="","None Attached",IF(LEFT($I1171,5)="https",HYPERLINK($I1171,"Datasheet"),HYPERLINK(_xlfn.CONCAT("https://",$I1171),"Datasheet")))</f>
        <v>None Attached</v>
      </c>
      <c r="M1171" s="56"/>
      <c r="P1171" s="58"/>
      <c r="Q1171" s="1" t="n">
        <f aca="false">$M1171-$N1171</f>
        <v>0</v>
      </c>
      <c r="R1171" s="56"/>
      <c r="T1171" s="59" t="s">
        <v>15</v>
      </c>
      <c r="U1171" s="1" t="n">
        <f aca="false">$S1171-$R1171</f>
        <v>0</v>
      </c>
      <c r="V1171" s="1" t="n">
        <f aca="false">IF($T1171="±",$Q1171*2,$Q1171)</f>
        <v>0</v>
      </c>
      <c r="W1171" s="60" t="str">
        <f aca="false">IFERROR($U1171/ABS($V1171),"N/A")</f>
        <v>N/A</v>
      </c>
      <c r="X1171" s="61" t="str">
        <f aca="false">IF(OR($W1171="N/A",$R1171="",$S1171=""),"N/A",IF($W1171&gt;=4,"Not Significant",IF($W1171&gt;=2,"Semi-Significant","Significant")))</f>
        <v>N/A</v>
      </c>
      <c r="Z1171" s="1" t="str">
        <f aca="false">IF($D1171="Z540.1 w/data",0,"")</f>
        <v/>
      </c>
      <c r="AA1171" s="1" t="e">
        <f aca="false">$Y1171+$Q1171+$Z1171</f>
        <v>#VALUE!</v>
      </c>
      <c r="AB1171" s="1" t="n">
        <f aca="false">$N1171+$Q1171</f>
        <v>0</v>
      </c>
      <c r="AC1171" s="1" t="str">
        <f aca="false">IF($Y1171="","",IF(AND($AA1171&gt;=$R1171,$AA1171&lt;=$S1171),"Pass","Fail"))</f>
        <v/>
      </c>
      <c r="AD1171" s="1" t="str">
        <f aca="false">IF($Y1171="","",IF($AA1171&gt;$R1171,"Pass","Fail"))</f>
        <v/>
      </c>
      <c r="AE1171" s="1" t="str">
        <f aca="false">IF($Y1171="","",IF($AA1171&gt;=$R1171,"Pass","Fail"))</f>
        <v/>
      </c>
      <c r="AF1171" s="1" t="str">
        <f aca="false">IF($Y1171="","",IF($AA1171&lt;=$S1171,"Pass","Fail"))</f>
        <v/>
      </c>
      <c r="AG1171" s="1" t="str">
        <f aca="false">IF($Y1171="","",IF($AA1171&lt;$S1171,"Pass","Fail"))</f>
        <v/>
      </c>
      <c r="AH1171" s="23" t="str">
        <f aca="true">INDIRECT(CHOOSE(MATCH($T1171,{"±","&gt;","≥","≤","&lt;"},0), "AC", "AD", "AE", "AF", "AG") &amp; ROW())</f>
        <v/>
      </c>
      <c r="AI1171" s="56" t="str">
        <f aca="false">IF($X1171="Not Significant","No Further Action Required",
IF($AH1171="","",
IF(AND($AH1171="Pass",$L1171="0 - Passed "),"Analysis performed; no further action required.",
IF(AND($AH1171="Fail",$L1171="1 - Failed "),"Analysis performed; no further action required.",
IF(AND($AH1171="Pass",$L1171="2 - Limited In Use "),"Analysis performed; no further action required.",
IF(AND($AH1171="Fail",$L1171="3 - Adjusted "),"Analysis performed; no further action required.",
"Unit fails analysis; TSM determination required."))))))</f>
        <v/>
      </c>
      <c r="AJ1171" s="58"/>
    </row>
    <row r="1172" customFormat="false" ht="15" hidden="false" customHeight="false" outlineLevel="0" collapsed="false">
      <c r="A1172" s="56"/>
      <c r="E1172" s="57" t="str">
        <f aca="false">IF(AND($F1172="",$G1172=""),"",IF($G1172="",$F1172,HYPERLINK($G1172,$F1172)))</f>
        <v/>
      </c>
      <c r="H1172" s="1" t="str">
        <f aca="false">IF($I1172="","None Attached",IF(LEFT($I1172,5)="https",HYPERLINK($I1172,"Datasheet"),HYPERLINK(_xlfn.CONCAT("https://",$I1172),"Datasheet")))</f>
        <v>None Attached</v>
      </c>
      <c r="M1172" s="56"/>
      <c r="P1172" s="58"/>
      <c r="Q1172" s="1" t="n">
        <f aca="false">$M1172-$N1172</f>
        <v>0</v>
      </c>
      <c r="R1172" s="56"/>
      <c r="T1172" s="59" t="s">
        <v>15</v>
      </c>
      <c r="U1172" s="1" t="n">
        <f aca="false">$S1172-$R1172</f>
        <v>0</v>
      </c>
      <c r="V1172" s="1" t="n">
        <f aca="false">IF($T1172="±",$Q1172*2,$Q1172)</f>
        <v>0</v>
      </c>
      <c r="W1172" s="60" t="str">
        <f aca="false">IFERROR($U1172/ABS($V1172),"N/A")</f>
        <v>N/A</v>
      </c>
      <c r="X1172" s="61" t="str">
        <f aca="false">IF(OR($W1172="N/A",$R1172="",$S1172=""),"N/A",IF($W1172&gt;=4,"Not Significant",IF($W1172&gt;=2,"Semi-Significant","Significant")))</f>
        <v>N/A</v>
      </c>
      <c r="Z1172" s="1" t="str">
        <f aca="false">IF($D1172="Z540.1 w/data",0,"")</f>
        <v/>
      </c>
      <c r="AA1172" s="1" t="e">
        <f aca="false">$Y1172+$Q1172+$Z1172</f>
        <v>#VALUE!</v>
      </c>
      <c r="AB1172" s="1" t="n">
        <f aca="false">$N1172+$Q1172</f>
        <v>0</v>
      </c>
      <c r="AC1172" s="1" t="str">
        <f aca="false">IF($Y1172="","",IF(AND($AA1172&gt;=$R1172,$AA1172&lt;=$S1172),"Pass","Fail"))</f>
        <v/>
      </c>
      <c r="AD1172" s="1" t="str">
        <f aca="false">IF($Y1172="","",IF($AA1172&gt;$R1172,"Pass","Fail"))</f>
        <v/>
      </c>
      <c r="AE1172" s="1" t="str">
        <f aca="false">IF($Y1172="","",IF($AA1172&gt;=$R1172,"Pass","Fail"))</f>
        <v/>
      </c>
      <c r="AF1172" s="1" t="str">
        <f aca="false">IF($Y1172="","",IF($AA1172&lt;=$S1172,"Pass","Fail"))</f>
        <v/>
      </c>
      <c r="AG1172" s="1" t="str">
        <f aca="false">IF($Y1172="","",IF($AA1172&lt;$S1172,"Pass","Fail"))</f>
        <v/>
      </c>
      <c r="AH1172" s="23" t="str">
        <f aca="true">INDIRECT(CHOOSE(MATCH($T1172,{"±","&gt;","≥","≤","&lt;"},0), "AC", "AD", "AE", "AF", "AG") &amp; ROW())</f>
        <v/>
      </c>
      <c r="AI1172" s="56" t="str">
        <f aca="false">IF($X1172="Not Significant","No Further Action Required",
IF($AH1172="","",
IF(AND($AH1172="Pass",$L1172="0 - Passed "),"Analysis performed; no further action required.",
IF(AND($AH1172="Fail",$L1172="1 - Failed "),"Analysis performed; no further action required.",
IF(AND($AH1172="Pass",$L1172="2 - Limited In Use "),"Analysis performed; no further action required.",
IF(AND($AH1172="Fail",$L1172="3 - Adjusted "),"Analysis performed; no further action required.",
"Unit fails analysis; TSM determination required."))))))</f>
        <v/>
      </c>
      <c r="AJ1172" s="58"/>
    </row>
    <row r="1173" customFormat="false" ht="15" hidden="false" customHeight="false" outlineLevel="0" collapsed="false">
      <c r="A1173" s="56"/>
      <c r="E1173" s="57" t="str">
        <f aca="false">IF(AND($F1173="",$G1173=""),"",IF($G1173="",$F1173,HYPERLINK($G1173,$F1173)))</f>
        <v/>
      </c>
      <c r="H1173" s="1" t="str">
        <f aca="false">IF($I1173="","None Attached",IF(LEFT($I1173,5)="https",HYPERLINK($I1173,"Datasheet"),HYPERLINK(_xlfn.CONCAT("https://",$I1173),"Datasheet")))</f>
        <v>None Attached</v>
      </c>
      <c r="M1173" s="56"/>
      <c r="P1173" s="58"/>
      <c r="Q1173" s="1" t="n">
        <f aca="false">$M1173-$N1173</f>
        <v>0</v>
      </c>
      <c r="R1173" s="56"/>
      <c r="T1173" s="59" t="s">
        <v>15</v>
      </c>
      <c r="U1173" s="1" t="n">
        <f aca="false">$S1173-$R1173</f>
        <v>0</v>
      </c>
      <c r="V1173" s="1" t="n">
        <f aca="false">IF($T1173="±",$Q1173*2,$Q1173)</f>
        <v>0</v>
      </c>
      <c r="W1173" s="60" t="str">
        <f aca="false">IFERROR($U1173/ABS($V1173),"N/A")</f>
        <v>N/A</v>
      </c>
      <c r="X1173" s="61" t="str">
        <f aca="false">IF(OR($W1173="N/A",$R1173="",$S1173=""),"N/A",IF($W1173&gt;=4,"Not Significant",IF($W1173&gt;=2,"Semi-Significant","Significant")))</f>
        <v>N/A</v>
      </c>
      <c r="Z1173" s="1" t="str">
        <f aca="false">IF($D1173="Z540.1 w/data",0,"")</f>
        <v/>
      </c>
      <c r="AA1173" s="1" t="e">
        <f aca="false">$Y1173+$Q1173+$Z1173</f>
        <v>#VALUE!</v>
      </c>
      <c r="AB1173" s="1" t="n">
        <f aca="false">$N1173+$Q1173</f>
        <v>0</v>
      </c>
      <c r="AC1173" s="1" t="str">
        <f aca="false">IF($Y1173="","",IF(AND($AA1173&gt;=$R1173,$AA1173&lt;=$S1173),"Pass","Fail"))</f>
        <v/>
      </c>
      <c r="AD1173" s="1" t="str">
        <f aca="false">IF($Y1173="","",IF($AA1173&gt;$R1173,"Pass","Fail"))</f>
        <v/>
      </c>
      <c r="AE1173" s="1" t="str">
        <f aca="false">IF($Y1173="","",IF($AA1173&gt;=$R1173,"Pass","Fail"))</f>
        <v/>
      </c>
      <c r="AF1173" s="1" t="str">
        <f aca="false">IF($Y1173="","",IF($AA1173&lt;=$S1173,"Pass","Fail"))</f>
        <v/>
      </c>
      <c r="AG1173" s="1" t="str">
        <f aca="false">IF($Y1173="","",IF($AA1173&lt;$S1173,"Pass","Fail"))</f>
        <v/>
      </c>
      <c r="AH1173" s="23" t="str">
        <f aca="true">INDIRECT(CHOOSE(MATCH($T1173,{"±","&gt;","≥","≤","&lt;"},0), "AC", "AD", "AE", "AF", "AG") &amp; ROW())</f>
        <v/>
      </c>
      <c r="AI1173" s="56" t="str">
        <f aca="false">IF($X1173="Not Significant","No Further Action Required",
IF($AH1173="","",
IF(AND($AH1173="Pass",$L1173="0 - Passed "),"Analysis performed; no further action required.",
IF(AND($AH1173="Fail",$L1173="1 - Failed "),"Analysis performed; no further action required.",
IF(AND($AH1173="Pass",$L1173="2 - Limited In Use "),"Analysis performed; no further action required.",
IF(AND($AH1173="Fail",$L1173="3 - Adjusted "),"Analysis performed; no further action required.",
"Unit fails analysis; TSM determination required."))))))</f>
        <v/>
      </c>
      <c r="AJ1173" s="58"/>
    </row>
    <row r="1174" customFormat="false" ht="15" hidden="false" customHeight="false" outlineLevel="0" collapsed="false">
      <c r="A1174" s="56"/>
      <c r="E1174" s="57" t="str">
        <f aca="false">IF(AND($F1174="",$G1174=""),"",IF($G1174="",$F1174,HYPERLINK($G1174,$F1174)))</f>
        <v/>
      </c>
      <c r="H1174" s="1" t="str">
        <f aca="false">IF($I1174="","None Attached",IF(LEFT($I1174,5)="https",HYPERLINK($I1174,"Datasheet"),HYPERLINK(_xlfn.CONCAT("https://",$I1174),"Datasheet")))</f>
        <v>None Attached</v>
      </c>
      <c r="M1174" s="56"/>
      <c r="P1174" s="58"/>
      <c r="Q1174" s="1" t="n">
        <f aca="false">$M1174-$N1174</f>
        <v>0</v>
      </c>
      <c r="R1174" s="56"/>
      <c r="T1174" s="59" t="s">
        <v>15</v>
      </c>
      <c r="U1174" s="1" t="n">
        <f aca="false">$S1174-$R1174</f>
        <v>0</v>
      </c>
      <c r="V1174" s="1" t="n">
        <f aca="false">IF($T1174="±",$Q1174*2,$Q1174)</f>
        <v>0</v>
      </c>
      <c r="W1174" s="60" t="str">
        <f aca="false">IFERROR($U1174/ABS($V1174),"N/A")</f>
        <v>N/A</v>
      </c>
      <c r="X1174" s="61" t="str">
        <f aca="false">IF(OR($W1174="N/A",$R1174="",$S1174=""),"N/A",IF($W1174&gt;=4,"Not Significant",IF($W1174&gt;=2,"Semi-Significant","Significant")))</f>
        <v>N/A</v>
      </c>
      <c r="Z1174" s="1" t="str">
        <f aca="false">IF($D1174="Z540.1 w/data",0,"")</f>
        <v/>
      </c>
      <c r="AA1174" s="1" t="e">
        <f aca="false">$Y1174+$Q1174+$Z1174</f>
        <v>#VALUE!</v>
      </c>
      <c r="AB1174" s="1" t="n">
        <f aca="false">$N1174+$Q1174</f>
        <v>0</v>
      </c>
      <c r="AC1174" s="1" t="str">
        <f aca="false">IF($Y1174="","",IF(AND($AA1174&gt;=$R1174,$AA1174&lt;=$S1174),"Pass","Fail"))</f>
        <v/>
      </c>
      <c r="AD1174" s="1" t="str">
        <f aca="false">IF($Y1174="","",IF($AA1174&gt;$R1174,"Pass","Fail"))</f>
        <v/>
      </c>
      <c r="AE1174" s="1" t="str">
        <f aca="false">IF($Y1174="","",IF($AA1174&gt;=$R1174,"Pass","Fail"))</f>
        <v/>
      </c>
      <c r="AF1174" s="1" t="str">
        <f aca="false">IF($Y1174="","",IF($AA1174&lt;=$S1174,"Pass","Fail"))</f>
        <v/>
      </c>
      <c r="AG1174" s="1" t="str">
        <f aca="false">IF($Y1174="","",IF($AA1174&lt;$S1174,"Pass","Fail"))</f>
        <v/>
      </c>
      <c r="AH1174" s="23" t="str">
        <f aca="true">INDIRECT(CHOOSE(MATCH($T1174,{"±","&gt;","≥","≤","&lt;"},0), "AC", "AD", "AE", "AF", "AG") &amp; ROW())</f>
        <v/>
      </c>
      <c r="AI1174" s="56" t="str">
        <f aca="false">IF($X1174="Not Significant","No Further Action Required",
IF($AH1174="","",
IF(AND($AH1174="Pass",$L1174="0 - Passed "),"Analysis performed; no further action required.",
IF(AND($AH1174="Fail",$L1174="1 - Failed "),"Analysis performed; no further action required.",
IF(AND($AH1174="Pass",$L1174="2 - Limited In Use "),"Analysis performed; no further action required.",
IF(AND($AH1174="Fail",$L1174="3 - Adjusted "),"Analysis performed; no further action required.",
"Unit fails analysis; TSM determination required."))))))</f>
        <v/>
      </c>
      <c r="AJ1174" s="58"/>
    </row>
    <row r="1175" customFormat="false" ht="15" hidden="false" customHeight="false" outlineLevel="0" collapsed="false">
      <c r="A1175" s="56"/>
      <c r="E1175" s="57" t="str">
        <f aca="false">IF(AND($F1175="",$G1175=""),"",IF($G1175="",$F1175,HYPERLINK($G1175,$F1175)))</f>
        <v/>
      </c>
      <c r="H1175" s="1" t="str">
        <f aca="false">IF($I1175="","None Attached",IF(LEFT($I1175,5)="https",HYPERLINK($I1175,"Datasheet"),HYPERLINK(_xlfn.CONCAT("https://",$I1175),"Datasheet")))</f>
        <v>None Attached</v>
      </c>
      <c r="M1175" s="56"/>
      <c r="P1175" s="58"/>
      <c r="Q1175" s="1" t="n">
        <f aca="false">$M1175-$N1175</f>
        <v>0</v>
      </c>
      <c r="R1175" s="56"/>
      <c r="T1175" s="59" t="s">
        <v>15</v>
      </c>
      <c r="U1175" s="1" t="n">
        <f aca="false">$S1175-$R1175</f>
        <v>0</v>
      </c>
      <c r="V1175" s="1" t="n">
        <f aca="false">IF($T1175="±",$Q1175*2,$Q1175)</f>
        <v>0</v>
      </c>
      <c r="W1175" s="60" t="str">
        <f aca="false">IFERROR($U1175/ABS($V1175),"N/A")</f>
        <v>N/A</v>
      </c>
      <c r="X1175" s="61" t="str">
        <f aca="false">IF(OR($W1175="N/A",$R1175="",$S1175=""),"N/A",IF($W1175&gt;=4,"Not Significant",IF($W1175&gt;=2,"Semi-Significant","Significant")))</f>
        <v>N/A</v>
      </c>
      <c r="Z1175" s="1" t="str">
        <f aca="false">IF($D1175="Z540.1 w/data",0,"")</f>
        <v/>
      </c>
      <c r="AA1175" s="1" t="e">
        <f aca="false">$Y1175+$Q1175+$Z1175</f>
        <v>#VALUE!</v>
      </c>
      <c r="AB1175" s="1" t="n">
        <f aca="false">$N1175+$Q1175</f>
        <v>0</v>
      </c>
      <c r="AC1175" s="1" t="str">
        <f aca="false">IF($Y1175="","",IF(AND($AA1175&gt;=$R1175,$AA1175&lt;=$S1175),"Pass","Fail"))</f>
        <v/>
      </c>
      <c r="AD1175" s="1" t="str">
        <f aca="false">IF($Y1175="","",IF($AA1175&gt;$R1175,"Pass","Fail"))</f>
        <v/>
      </c>
      <c r="AE1175" s="1" t="str">
        <f aca="false">IF($Y1175="","",IF($AA1175&gt;=$R1175,"Pass","Fail"))</f>
        <v/>
      </c>
      <c r="AF1175" s="1" t="str">
        <f aca="false">IF($Y1175="","",IF($AA1175&lt;=$S1175,"Pass","Fail"))</f>
        <v/>
      </c>
      <c r="AG1175" s="1" t="str">
        <f aca="false">IF($Y1175="","",IF($AA1175&lt;$S1175,"Pass","Fail"))</f>
        <v/>
      </c>
      <c r="AH1175" s="23" t="str">
        <f aca="true">INDIRECT(CHOOSE(MATCH($T1175,{"±","&gt;","≥","≤","&lt;"},0), "AC", "AD", "AE", "AF", "AG") &amp; ROW())</f>
        <v/>
      </c>
      <c r="AI1175" s="56" t="str">
        <f aca="false">IF($X1175="Not Significant","No Further Action Required",
IF($AH1175="","",
IF(AND($AH1175="Pass",$L1175="0 - Passed "),"Analysis performed; no further action required.",
IF(AND($AH1175="Fail",$L1175="1 - Failed "),"Analysis performed; no further action required.",
IF(AND($AH1175="Pass",$L1175="2 - Limited In Use "),"Analysis performed; no further action required.",
IF(AND($AH1175="Fail",$L1175="3 - Adjusted "),"Analysis performed; no further action required.",
"Unit fails analysis; TSM determination required."))))))</f>
        <v/>
      </c>
      <c r="AJ1175" s="58"/>
    </row>
    <row r="1176" customFormat="false" ht="15" hidden="false" customHeight="false" outlineLevel="0" collapsed="false">
      <c r="A1176" s="56"/>
      <c r="E1176" s="57" t="str">
        <f aca="false">IF(AND($F1176="",$G1176=""),"",IF($G1176="",$F1176,HYPERLINK($G1176,$F1176)))</f>
        <v/>
      </c>
      <c r="H1176" s="1" t="str">
        <f aca="false">IF($I1176="","None Attached",IF(LEFT($I1176,5)="https",HYPERLINK($I1176,"Datasheet"),HYPERLINK(_xlfn.CONCAT("https://",$I1176),"Datasheet")))</f>
        <v>None Attached</v>
      </c>
      <c r="M1176" s="56"/>
      <c r="P1176" s="58"/>
      <c r="Q1176" s="1" t="n">
        <f aca="false">$M1176-$N1176</f>
        <v>0</v>
      </c>
      <c r="R1176" s="56"/>
      <c r="T1176" s="59" t="s">
        <v>15</v>
      </c>
      <c r="U1176" s="1" t="n">
        <f aca="false">$S1176-$R1176</f>
        <v>0</v>
      </c>
      <c r="V1176" s="1" t="n">
        <f aca="false">IF($T1176="±",$Q1176*2,$Q1176)</f>
        <v>0</v>
      </c>
      <c r="W1176" s="60" t="str">
        <f aca="false">IFERROR($U1176/ABS($V1176),"N/A")</f>
        <v>N/A</v>
      </c>
      <c r="X1176" s="61" t="str">
        <f aca="false">IF(OR($W1176="N/A",$R1176="",$S1176=""),"N/A",IF($W1176&gt;=4,"Not Significant",IF($W1176&gt;=2,"Semi-Significant","Significant")))</f>
        <v>N/A</v>
      </c>
      <c r="Z1176" s="1" t="str">
        <f aca="false">IF($D1176="Z540.1 w/data",0,"")</f>
        <v/>
      </c>
      <c r="AA1176" s="1" t="e">
        <f aca="false">$Y1176+$Q1176+$Z1176</f>
        <v>#VALUE!</v>
      </c>
      <c r="AB1176" s="1" t="n">
        <f aca="false">$N1176+$Q1176</f>
        <v>0</v>
      </c>
      <c r="AC1176" s="1" t="str">
        <f aca="false">IF($Y1176="","",IF(AND($AA1176&gt;=$R1176,$AA1176&lt;=$S1176),"Pass","Fail"))</f>
        <v/>
      </c>
      <c r="AD1176" s="1" t="str">
        <f aca="false">IF($Y1176="","",IF($AA1176&gt;$R1176,"Pass","Fail"))</f>
        <v/>
      </c>
      <c r="AE1176" s="1" t="str">
        <f aca="false">IF($Y1176="","",IF($AA1176&gt;=$R1176,"Pass","Fail"))</f>
        <v/>
      </c>
      <c r="AF1176" s="1" t="str">
        <f aca="false">IF($Y1176="","",IF($AA1176&lt;=$S1176,"Pass","Fail"))</f>
        <v/>
      </c>
      <c r="AG1176" s="1" t="str">
        <f aca="false">IF($Y1176="","",IF($AA1176&lt;$S1176,"Pass","Fail"))</f>
        <v/>
      </c>
      <c r="AH1176" s="23" t="str">
        <f aca="true">INDIRECT(CHOOSE(MATCH($T1176,{"±","&gt;","≥","≤","&lt;"},0), "AC", "AD", "AE", "AF", "AG") &amp; ROW())</f>
        <v/>
      </c>
      <c r="AI1176" s="56" t="str">
        <f aca="false">IF($X1176="Not Significant","No Further Action Required",
IF($AH1176="","",
IF(AND($AH1176="Pass",$L1176="0 - Passed "),"Analysis performed; no further action required.",
IF(AND($AH1176="Fail",$L1176="1 - Failed "),"Analysis performed; no further action required.",
IF(AND($AH1176="Pass",$L1176="2 - Limited In Use "),"Analysis performed; no further action required.",
IF(AND($AH1176="Fail",$L1176="3 - Adjusted "),"Analysis performed; no further action required.",
"Unit fails analysis; TSM determination required."))))))</f>
        <v/>
      </c>
      <c r="AJ1176" s="58"/>
    </row>
    <row r="1177" customFormat="false" ht="15" hidden="false" customHeight="false" outlineLevel="0" collapsed="false">
      <c r="A1177" s="56"/>
      <c r="E1177" s="57" t="str">
        <f aca="false">IF(AND($F1177="",$G1177=""),"",IF($G1177="",$F1177,HYPERLINK($G1177,$F1177)))</f>
        <v/>
      </c>
      <c r="H1177" s="1" t="str">
        <f aca="false">IF($I1177="","None Attached",IF(LEFT($I1177,5)="https",HYPERLINK($I1177,"Datasheet"),HYPERLINK(_xlfn.CONCAT("https://",$I1177),"Datasheet")))</f>
        <v>None Attached</v>
      </c>
      <c r="M1177" s="56"/>
      <c r="P1177" s="58"/>
      <c r="Q1177" s="1" t="n">
        <f aca="false">$M1177-$N1177</f>
        <v>0</v>
      </c>
      <c r="R1177" s="56"/>
      <c r="T1177" s="59" t="s">
        <v>15</v>
      </c>
      <c r="U1177" s="1" t="n">
        <f aca="false">$S1177-$R1177</f>
        <v>0</v>
      </c>
      <c r="V1177" s="1" t="n">
        <f aca="false">IF($T1177="±",$Q1177*2,$Q1177)</f>
        <v>0</v>
      </c>
      <c r="W1177" s="60" t="str">
        <f aca="false">IFERROR($U1177/ABS($V1177),"N/A")</f>
        <v>N/A</v>
      </c>
      <c r="X1177" s="61" t="str">
        <f aca="false">IF(OR($W1177="N/A",$R1177="",$S1177=""),"N/A",IF($W1177&gt;=4,"Not Significant",IF($W1177&gt;=2,"Semi-Significant","Significant")))</f>
        <v>N/A</v>
      </c>
      <c r="Z1177" s="1" t="str">
        <f aca="false">IF($D1177="Z540.1 w/data",0,"")</f>
        <v/>
      </c>
      <c r="AA1177" s="1" t="e">
        <f aca="false">$Y1177+$Q1177+$Z1177</f>
        <v>#VALUE!</v>
      </c>
      <c r="AB1177" s="1" t="n">
        <f aca="false">$N1177+$Q1177</f>
        <v>0</v>
      </c>
      <c r="AC1177" s="1" t="str">
        <f aca="false">IF($Y1177="","",IF(AND($AA1177&gt;=$R1177,$AA1177&lt;=$S1177),"Pass","Fail"))</f>
        <v/>
      </c>
      <c r="AD1177" s="1" t="str">
        <f aca="false">IF($Y1177="","",IF($AA1177&gt;$R1177,"Pass","Fail"))</f>
        <v/>
      </c>
      <c r="AE1177" s="1" t="str">
        <f aca="false">IF($Y1177="","",IF($AA1177&gt;=$R1177,"Pass","Fail"))</f>
        <v/>
      </c>
      <c r="AF1177" s="1" t="str">
        <f aca="false">IF($Y1177="","",IF($AA1177&lt;=$S1177,"Pass","Fail"))</f>
        <v/>
      </c>
      <c r="AG1177" s="1" t="str">
        <f aca="false">IF($Y1177="","",IF($AA1177&lt;$S1177,"Pass","Fail"))</f>
        <v/>
      </c>
      <c r="AH1177" s="23" t="str">
        <f aca="true">INDIRECT(CHOOSE(MATCH($T1177,{"±","&gt;","≥","≤","&lt;"},0), "AC", "AD", "AE", "AF", "AG") &amp; ROW())</f>
        <v/>
      </c>
      <c r="AI1177" s="56" t="str">
        <f aca="false">IF($X1177="Not Significant","No Further Action Required",
IF($AH1177="","",
IF(AND($AH1177="Pass",$L1177="0 - Passed "),"Analysis performed; no further action required.",
IF(AND($AH1177="Fail",$L1177="1 - Failed "),"Analysis performed; no further action required.",
IF(AND($AH1177="Pass",$L1177="2 - Limited In Use "),"Analysis performed; no further action required.",
IF(AND($AH1177="Fail",$L1177="3 - Adjusted "),"Analysis performed; no further action required.",
"Unit fails analysis; TSM determination required."))))))</f>
        <v/>
      </c>
      <c r="AJ1177" s="58"/>
    </row>
    <row r="1178" customFormat="false" ht="15" hidden="false" customHeight="false" outlineLevel="0" collapsed="false">
      <c r="A1178" s="56"/>
      <c r="E1178" s="57" t="str">
        <f aca="false">IF(AND($F1178="",$G1178=""),"",IF($G1178="",$F1178,HYPERLINK($G1178,$F1178)))</f>
        <v/>
      </c>
      <c r="H1178" s="1" t="str">
        <f aca="false">IF($I1178="","None Attached",IF(LEFT($I1178,5)="https",HYPERLINK($I1178,"Datasheet"),HYPERLINK(_xlfn.CONCAT("https://",$I1178),"Datasheet")))</f>
        <v>None Attached</v>
      </c>
      <c r="M1178" s="56"/>
      <c r="P1178" s="58"/>
      <c r="Q1178" s="1" t="n">
        <f aca="false">$M1178-$N1178</f>
        <v>0</v>
      </c>
      <c r="R1178" s="56"/>
      <c r="T1178" s="59" t="s">
        <v>15</v>
      </c>
      <c r="U1178" s="1" t="n">
        <f aca="false">$S1178-$R1178</f>
        <v>0</v>
      </c>
      <c r="V1178" s="1" t="n">
        <f aca="false">IF($T1178="±",$Q1178*2,$Q1178)</f>
        <v>0</v>
      </c>
      <c r="W1178" s="60" t="str">
        <f aca="false">IFERROR($U1178/ABS($V1178),"N/A")</f>
        <v>N/A</v>
      </c>
      <c r="X1178" s="61" t="str">
        <f aca="false">IF(OR($W1178="N/A",$R1178="",$S1178=""),"N/A",IF($W1178&gt;=4,"Not Significant",IF($W1178&gt;=2,"Semi-Significant","Significant")))</f>
        <v>N/A</v>
      </c>
      <c r="Z1178" s="1" t="str">
        <f aca="false">IF($D1178="Z540.1 w/data",0,"")</f>
        <v/>
      </c>
      <c r="AA1178" s="1" t="e">
        <f aca="false">$Y1178+$Q1178+$Z1178</f>
        <v>#VALUE!</v>
      </c>
      <c r="AB1178" s="1" t="n">
        <f aca="false">$N1178+$Q1178</f>
        <v>0</v>
      </c>
      <c r="AC1178" s="1" t="str">
        <f aca="false">IF($Y1178="","",IF(AND($AA1178&gt;=$R1178,$AA1178&lt;=$S1178),"Pass","Fail"))</f>
        <v/>
      </c>
      <c r="AD1178" s="1" t="str">
        <f aca="false">IF($Y1178="","",IF($AA1178&gt;$R1178,"Pass","Fail"))</f>
        <v/>
      </c>
      <c r="AE1178" s="1" t="str">
        <f aca="false">IF($Y1178="","",IF($AA1178&gt;=$R1178,"Pass","Fail"))</f>
        <v/>
      </c>
      <c r="AF1178" s="1" t="str">
        <f aca="false">IF($Y1178="","",IF($AA1178&lt;=$S1178,"Pass","Fail"))</f>
        <v/>
      </c>
      <c r="AG1178" s="1" t="str">
        <f aca="false">IF($Y1178="","",IF($AA1178&lt;$S1178,"Pass","Fail"))</f>
        <v/>
      </c>
      <c r="AH1178" s="23" t="str">
        <f aca="true">INDIRECT(CHOOSE(MATCH($T1178,{"±","&gt;","≥","≤","&lt;"},0), "AC", "AD", "AE", "AF", "AG") &amp; ROW())</f>
        <v/>
      </c>
      <c r="AI1178" s="56" t="str">
        <f aca="false">IF($X1178="Not Significant","No Further Action Required",
IF($AH1178="","",
IF(AND($AH1178="Pass",$L1178="0 - Passed "),"Analysis performed; no further action required.",
IF(AND($AH1178="Fail",$L1178="1 - Failed "),"Analysis performed; no further action required.",
IF(AND($AH1178="Pass",$L1178="2 - Limited In Use "),"Analysis performed; no further action required.",
IF(AND($AH1178="Fail",$L1178="3 - Adjusted "),"Analysis performed; no further action required.",
"Unit fails analysis; TSM determination required."))))))</f>
        <v/>
      </c>
      <c r="AJ1178" s="58"/>
    </row>
    <row r="1179" customFormat="false" ht="15" hidden="false" customHeight="false" outlineLevel="0" collapsed="false">
      <c r="A1179" s="56"/>
      <c r="E1179" s="57" t="str">
        <f aca="false">IF(AND($F1179="",$G1179=""),"",IF($G1179="",$F1179,HYPERLINK($G1179,$F1179)))</f>
        <v/>
      </c>
      <c r="H1179" s="1" t="str">
        <f aca="false">IF($I1179="","None Attached",IF(LEFT($I1179,5)="https",HYPERLINK($I1179,"Datasheet"),HYPERLINK(_xlfn.CONCAT("https://",$I1179),"Datasheet")))</f>
        <v>None Attached</v>
      </c>
      <c r="M1179" s="56"/>
      <c r="P1179" s="58"/>
      <c r="Q1179" s="1" t="n">
        <f aca="false">$M1179-$N1179</f>
        <v>0</v>
      </c>
      <c r="R1179" s="56"/>
      <c r="T1179" s="59" t="s">
        <v>15</v>
      </c>
      <c r="U1179" s="1" t="n">
        <f aca="false">$S1179-$R1179</f>
        <v>0</v>
      </c>
      <c r="V1179" s="1" t="n">
        <f aca="false">IF($T1179="±",$Q1179*2,$Q1179)</f>
        <v>0</v>
      </c>
      <c r="W1179" s="60" t="str">
        <f aca="false">IFERROR($U1179/ABS($V1179),"N/A")</f>
        <v>N/A</v>
      </c>
      <c r="X1179" s="61" t="str">
        <f aca="false">IF(OR($W1179="N/A",$R1179="",$S1179=""),"N/A",IF($W1179&gt;=4,"Not Significant",IF($W1179&gt;=2,"Semi-Significant","Significant")))</f>
        <v>N/A</v>
      </c>
      <c r="Z1179" s="1" t="str">
        <f aca="false">IF($D1179="Z540.1 w/data",0,"")</f>
        <v/>
      </c>
      <c r="AA1179" s="1" t="e">
        <f aca="false">$Y1179+$Q1179+$Z1179</f>
        <v>#VALUE!</v>
      </c>
      <c r="AB1179" s="1" t="n">
        <f aca="false">$N1179+$Q1179</f>
        <v>0</v>
      </c>
      <c r="AC1179" s="1" t="str">
        <f aca="false">IF($Y1179="","",IF(AND($AA1179&gt;=$R1179,$AA1179&lt;=$S1179),"Pass","Fail"))</f>
        <v/>
      </c>
      <c r="AD1179" s="1" t="str">
        <f aca="false">IF($Y1179="","",IF($AA1179&gt;$R1179,"Pass","Fail"))</f>
        <v/>
      </c>
      <c r="AE1179" s="1" t="str">
        <f aca="false">IF($Y1179="","",IF($AA1179&gt;=$R1179,"Pass","Fail"))</f>
        <v/>
      </c>
      <c r="AF1179" s="1" t="str">
        <f aca="false">IF($Y1179="","",IF($AA1179&lt;=$S1179,"Pass","Fail"))</f>
        <v/>
      </c>
      <c r="AG1179" s="1" t="str">
        <f aca="false">IF($Y1179="","",IF($AA1179&lt;$S1179,"Pass","Fail"))</f>
        <v/>
      </c>
      <c r="AH1179" s="23" t="str">
        <f aca="true">INDIRECT(CHOOSE(MATCH($T1179,{"±","&gt;","≥","≤","&lt;"},0), "AC", "AD", "AE", "AF", "AG") &amp; ROW())</f>
        <v/>
      </c>
      <c r="AI1179" s="56" t="str">
        <f aca="false">IF($X1179="Not Significant","No Further Action Required",
IF($AH1179="","",
IF(AND($AH1179="Pass",$L1179="0 - Passed "),"Analysis performed; no further action required.",
IF(AND($AH1179="Fail",$L1179="1 - Failed "),"Analysis performed; no further action required.",
IF(AND($AH1179="Pass",$L1179="2 - Limited In Use "),"Analysis performed; no further action required.",
IF(AND($AH1179="Fail",$L1179="3 - Adjusted "),"Analysis performed; no further action required.",
"Unit fails analysis; TSM determination required."))))))</f>
        <v/>
      </c>
      <c r="AJ1179" s="58"/>
    </row>
    <row r="1180" customFormat="false" ht="15" hidden="false" customHeight="false" outlineLevel="0" collapsed="false">
      <c r="A1180" s="56"/>
      <c r="E1180" s="57" t="str">
        <f aca="false">IF(AND($F1180="",$G1180=""),"",IF($G1180="",$F1180,HYPERLINK($G1180,$F1180)))</f>
        <v/>
      </c>
      <c r="H1180" s="1" t="str">
        <f aca="false">IF($I1180="","None Attached",IF(LEFT($I1180,5)="https",HYPERLINK($I1180,"Datasheet"),HYPERLINK(_xlfn.CONCAT("https://",$I1180),"Datasheet")))</f>
        <v>None Attached</v>
      </c>
      <c r="M1180" s="56"/>
      <c r="P1180" s="58"/>
      <c r="Q1180" s="1" t="n">
        <f aca="false">$M1180-$N1180</f>
        <v>0</v>
      </c>
      <c r="R1180" s="56"/>
      <c r="T1180" s="59" t="s">
        <v>15</v>
      </c>
      <c r="U1180" s="1" t="n">
        <f aca="false">$S1180-$R1180</f>
        <v>0</v>
      </c>
      <c r="V1180" s="1" t="n">
        <f aca="false">IF($T1180="±",$Q1180*2,$Q1180)</f>
        <v>0</v>
      </c>
      <c r="W1180" s="60" t="str">
        <f aca="false">IFERROR($U1180/ABS($V1180),"N/A")</f>
        <v>N/A</v>
      </c>
      <c r="X1180" s="61" t="str">
        <f aca="false">IF(OR($W1180="N/A",$R1180="",$S1180=""),"N/A",IF($W1180&gt;=4,"Not Significant",IF($W1180&gt;=2,"Semi-Significant","Significant")))</f>
        <v>N/A</v>
      </c>
      <c r="Z1180" s="1" t="str">
        <f aca="false">IF($D1180="Z540.1 w/data",0,"")</f>
        <v/>
      </c>
      <c r="AA1180" s="1" t="e">
        <f aca="false">$Y1180+$Q1180+$Z1180</f>
        <v>#VALUE!</v>
      </c>
      <c r="AB1180" s="1" t="n">
        <f aca="false">$N1180+$Q1180</f>
        <v>0</v>
      </c>
      <c r="AC1180" s="1" t="str">
        <f aca="false">IF($Y1180="","",IF(AND($AA1180&gt;=$R1180,$AA1180&lt;=$S1180),"Pass","Fail"))</f>
        <v/>
      </c>
      <c r="AD1180" s="1" t="str">
        <f aca="false">IF($Y1180="","",IF($AA1180&gt;$R1180,"Pass","Fail"))</f>
        <v/>
      </c>
      <c r="AE1180" s="1" t="str">
        <f aca="false">IF($Y1180="","",IF($AA1180&gt;=$R1180,"Pass","Fail"))</f>
        <v/>
      </c>
      <c r="AF1180" s="1" t="str">
        <f aca="false">IF($Y1180="","",IF($AA1180&lt;=$S1180,"Pass","Fail"))</f>
        <v/>
      </c>
      <c r="AG1180" s="1" t="str">
        <f aca="false">IF($Y1180="","",IF($AA1180&lt;$S1180,"Pass","Fail"))</f>
        <v/>
      </c>
      <c r="AH1180" s="23" t="str">
        <f aca="true">INDIRECT(CHOOSE(MATCH($T1180,{"±","&gt;","≥","≤","&lt;"},0), "AC", "AD", "AE", "AF", "AG") &amp; ROW())</f>
        <v/>
      </c>
      <c r="AI1180" s="56" t="str">
        <f aca="false">IF($X1180="Not Significant","No Further Action Required",
IF($AH1180="","",
IF(AND($AH1180="Pass",$L1180="0 - Passed "),"Analysis performed; no further action required.",
IF(AND($AH1180="Fail",$L1180="1 - Failed "),"Analysis performed; no further action required.",
IF(AND($AH1180="Pass",$L1180="2 - Limited In Use "),"Analysis performed; no further action required.",
IF(AND($AH1180="Fail",$L1180="3 - Adjusted "),"Analysis performed; no further action required.",
"Unit fails analysis; TSM determination required."))))))</f>
        <v/>
      </c>
      <c r="AJ1180" s="58"/>
    </row>
    <row r="1181" customFormat="false" ht="15" hidden="false" customHeight="false" outlineLevel="0" collapsed="false">
      <c r="A1181" s="56"/>
      <c r="E1181" s="57" t="str">
        <f aca="false">IF(AND($F1181="",$G1181=""),"",IF($G1181="",$F1181,HYPERLINK($G1181,$F1181)))</f>
        <v/>
      </c>
      <c r="H1181" s="1" t="str">
        <f aca="false">IF($I1181="","None Attached",IF(LEFT($I1181,5)="https",HYPERLINK($I1181,"Datasheet"),HYPERLINK(_xlfn.CONCAT("https://",$I1181),"Datasheet")))</f>
        <v>None Attached</v>
      </c>
      <c r="M1181" s="56"/>
      <c r="P1181" s="58"/>
      <c r="Q1181" s="1" t="n">
        <f aca="false">$M1181-$N1181</f>
        <v>0</v>
      </c>
      <c r="R1181" s="56"/>
      <c r="T1181" s="59" t="s">
        <v>15</v>
      </c>
      <c r="U1181" s="1" t="n">
        <f aca="false">$S1181-$R1181</f>
        <v>0</v>
      </c>
      <c r="V1181" s="1" t="n">
        <f aca="false">IF($T1181="±",$Q1181*2,$Q1181)</f>
        <v>0</v>
      </c>
      <c r="W1181" s="60" t="str">
        <f aca="false">IFERROR($U1181/ABS($V1181),"N/A")</f>
        <v>N/A</v>
      </c>
      <c r="X1181" s="61" t="str">
        <f aca="false">IF(OR($W1181="N/A",$R1181="",$S1181=""),"N/A",IF($W1181&gt;=4,"Not Significant",IF($W1181&gt;=2,"Semi-Significant","Significant")))</f>
        <v>N/A</v>
      </c>
      <c r="Z1181" s="1" t="str">
        <f aca="false">IF($D1181="Z540.1 w/data",0,"")</f>
        <v/>
      </c>
      <c r="AA1181" s="1" t="e">
        <f aca="false">$Y1181+$Q1181+$Z1181</f>
        <v>#VALUE!</v>
      </c>
      <c r="AB1181" s="1" t="n">
        <f aca="false">$N1181+$Q1181</f>
        <v>0</v>
      </c>
      <c r="AC1181" s="1" t="str">
        <f aca="false">IF($Y1181="","",IF(AND($AA1181&gt;=$R1181,$AA1181&lt;=$S1181),"Pass","Fail"))</f>
        <v/>
      </c>
      <c r="AD1181" s="1" t="str">
        <f aca="false">IF($Y1181="","",IF($AA1181&gt;$R1181,"Pass","Fail"))</f>
        <v/>
      </c>
      <c r="AE1181" s="1" t="str">
        <f aca="false">IF($Y1181="","",IF($AA1181&gt;=$R1181,"Pass","Fail"))</f>
        <v/>
      </c>
      <c r="AF1181" s="1" t="str">
        <f aca="false">IF($Y1181="","",IF($AA1181&lt;=$S1181,"Pass","Fail"))</f>
        <v/>
      </c>
      <c r="AG1181" s="1" t="str">
        <f aca="false">IF($Y1181="","",IF($AA1181&lt;$S1181,"Pass","Fail"))</f>
        <v/>
      </c>
      <c r="AH1181" s="23" t="str">
        <f aca="true">INDIRECT(CHOOSE(MATCH($T1181,{"±","&gt;","≥","≤","&lt;"},0), "AC", "AD", "AE", "AF", "AG") &amp; ROW())</f>
        <v/>
      </c>
      <c r="AI1181" s="56" t="str">
        <f aca="false">IF($X1181="Not Significant","No Further Action Required",
IF($AH1181="","",
IF(AND($AH1181="Pass",$L1181="0 - Passed "),"Analysis performed; no further action required.",
IF(AND($AH1181="Fail",$L1181="1 - Failed "),"Analysis performed; no further action required.",
IF(AND($AH1181="Pass",$L1181="2 - Limited In Use "),"Analysis performed; no further action required.",
IF(AND($AH1181="Fail",$L1181="3 - Adjusted "),"Analysis performed; no further action required.",
"Unit fails analysis; TSM determination required."))))))</f>
        <v/>
      </c>
      <c r="AJ1181" s="58"/>
    </row>
    <row r="1182" customFormat="false" ht="15" hidden="false" customHeight="false" outlineLevel="0" collapsed="false">
      <c r="A1182" s="56"/>
      <c r="E1182" s="57" t="str">
        <f aca="false">IF(AND($F1182="",$G1182=""),"",IF($G1182="",$F1182,HYPERLINK($G1182,$F1182)))</f>
        <v/>
      </c>
      <c r="H1182" s="1" t="str">
        <f aca="false">IF($I1182="","None Attached",IF(LEFT($I1182,5)="https",HYPERLINK($I1182,"Datasheet"),HYPERLINK(_xlfn.CONCAT("https://",$I1182),"Datasheet")))</f>
        <v>None Attached</v>
      </c>
      <c r="M1182" s="56"/>
      <c r="P1182" s="58"/>
      <c r="Q1182" s="1" t="n">
        <f aca="false">$M1182-$N1182</f>
        <v>0</v>
      </c>
      <c r="R1182" s="56"/>
      <c r="T1182" s="59" t="s">
        <v>15</v>
      </c>
      <c r="U1182" s="1" t="n">
        <f aca="false">$S1182-$R1182</f>
        <v>0</v>
      </c>
      <c r="V1182" s="1" t="n">
        <f aca="false">IF($T1182="±",$Q1182*2,$Q1182)</f>
        <v>0</v>
      </c>
      <c r="W1182" s="60" t="str">
        <f aca="false">IFERROR($U1182/ABS($V1182),"N/A")</f>
        <v>N/A</v>
      </c>
      <c r="X1182" s="61" t="str">
        <f aca="false">IF(OR($W1182="N/A",$R1182="",$S1182=""),"N/A",IF($W1182&gt;=4,"Not Significant",IF($W1182&gt;=2,"Semi-Significant","Significant")))</f>
        <v>N/A</v>
      </c>
      <c r="Z1182" s="1" t="str">
        <f aca="false">IF($D1182="Z540.1 w/data",0,"")</f>
        <v/>
      </c>
      <c r="AA1182" s="1" t="e">
        <f aca="false">$Y1182+$Q1182+$Z1182</f>
        <v>#VALUE!</v>
      </c>
      <c r="AB1182" s="1" t="n">
        <f aca="false">$N1182+$Q1182</f>
        <v>0</v>
      </c>
      <c r="AC1182" s="1" t="str">
        <f aca="false">IF($Y1182="","",IF(AND($AA1182&gt;=$R1182,$AA1182&lt;=$S1182),"Pass","Fail"))</f>
        <v/>
      </c>
      <c r="AD1182" s="1" t="str">
        <f aca="false">IF($Y1182="","",IF($AA1182&gt;$R1182,"Pass","Fail"))</f>
        <v/>
      </c>
      <c r="AE1182" s="1" t="str">
        <f aca="false">IF($Y1182="","",IF($AA1182&gt;=$R1182,"Pass","Fail"))</f>
        <v/>
      </c>
      <c r="AF1182" s="1" t="str">
        <f aca="false">IF($Y1182="","",IF($AA1182&lt;=$S1182,"Pass","Fail"))</f>
        <v/>
      </c>
      <c r="AG1182" s="1" t="str">
        <f aca="false">IF($Y1182="","",IF($AA1182&lt;$S1182,"Pass","Fail"))</f>
        <v/>
      </c>
      <c r="AH1182" s="23" t="str">
        <f aca="true">INDIRECT(CHOOSE(MATCH($T1182,{"±","&gt;","≥","≤","&lt;"},0), "AC", "AD", "AE", "AF", "AG") &amp; ROW())</f>
        <v/>
      </c>
      <c r="AI1182" s="56" t="str">
        <f aca="false">IF($X1182="Not Significant","No Further Action Required",
IF($AH1182="","",
IF(AND($AH1182="Pass",$L1182="0 - Passed "),"Analysis performed; no further action required.",
IF(AND($AH1182="Fail",$L1182="1 - Failed "),"Analysis performed; no further action required.",
IF(AND($AH1182="Pass",$L1182="2 - Limited In Use "),"Analysis performed; no further action required.",
IF(AND($AH1182="Fail",$L1182="3 - Adjusted "),"Analysis performed; no further action required.",
"Unit fails analysis; TSM determination required."))))))</f>
        <v/>
      </c>
      <c r="AJ1182" s="58"/>
    </row>
    <row r="1183" customFormat="false" ht="15" hidden="false" customHeight="false" outlineLevel="0" collapsed="false">
      <c r="A1183" s="56"/>
      <c r="E1183" s="57" t="str">
        <f aca="false">IF(AND($F1183="",$G1183=""),"",IF($G1183="",$F1183,HYPERLINK($G1183,$F1183)))</f>
        <v/>
      </c>
      <c r="H1183" s="1" t="str">
        <f aca="false">IF($I1183="","None Attached",IF(LEFT($I1183,5)="https",HYPERLINK($I1183,"Datasheet"),HYPERLINK(_xlfn.CONCAT("https://",$I1183),"Datasheet")))</f>
        <v>None Attached</v>
      </c>
      <c r="M1183" s="56"/>
      <c r="P1183" s="58"/>
      <c r="Q1183" s="1" t="n">
        <f aca="false">$M1183-$N1183</f>
        <v>0</v>
      </c>
      <c r="R1183" s="56"/>
      <c r="T1183" s="59" t="s">
        <v>15</v>
      </c>
      <c r="U1183" s="1" t="n">
        <f aca="false">$S1183-$R1183</f>
        <v>0</v>
      </c>
      <c r="V1183" s="1" t="n">
        <f aca="false">IF($T1183="±",$Q1183*2,$Q1183)</f>
        <v>0</v>
      </c>
      <c r="W1183" s="60" t="str">
        <f aca="false">IFERROR($U1183/ABS($V1183),"N/A")</f>
        <v>N/A</v>
      </c>
      <c r="X1183" s="61" t="str">
        <f aca="false">IF(OR($W1183="N/A",$R1183="",$S1183=""),"N/A",IF($W1183&gt;=4,"Not Significant",IF($W1183&gt;=2,"Semi-Significant","Significant")))</f>
        <v>N/A</v>
      </c>
      <c r="Z1183" s="1" t="str">
        <f aca="false">IF($D1183="Z540.1 w/data",0,"")</f>
        <v/>
      </c>
      <c r="AA1183" s="1" t="e">
        <f aca="false">$Y1183+$Q1183+$Z1183</f>
        <v>#VALUE!</v>
      </c>
      <c r="AB1183" s="1" t="n">
        <f aca="false">$N1183+$Q1183</f>
        <v>0</v>
      </c>
      <c r="AC1183" s="1" t="str">
        <f aca="false">IF($Y1183="","",IF(AND($AA1183&gt;=$R1183,$AA1183&lt;=$S1183),"Pass","Fail"))</f>
        <v/>
      </c>
      <c r="AD1183" s="1" t="str">
        <f aca="false">IF($Y1183="","",IF($AA1183&gt;$R1183,"Pass","Fail"))</f>
        <v/>
      </c>
      <c r="AE1183" s="1" t="str">
        <f aca="false">IF($Y1183="","",IF($AA1183&gt;=$R1183,"Pass","Fail"))</f>
        <v/>
      </c>
      <c r="AF1183" s="1" t="str">
        <f aca="false">IF($Y1183="","",IF($AA1183&lt;=$S1183,"Pass","Fail"))</f>
        <v/>
      </c>
      <c r="AG1183" s="1" t="str">
        <f aca="false">IF($Y1183="","",IF($AA1183&lt;$S1183,"Pass","Fail"))</f>
        <v/>
      </c>
      <c r="AH1183" s="23" t="str">
        <f aca="true">INDIRECT(CHOOSE(MATCH($T1183,{"±","&gt;","≥","≤","&lt;"},0), "AC", "AD", "AE", "AF", "AG") &amp; ROW())</f>
        <v/>
      </c>
      <c r="AI1183" s="56" t="str">
        <f aca="false">IF($X1183="Not Significant","No Further Action Required",
IF($AH1183="","",
IF(AND($AH1183="Pass",$L1183="0 - Passed "),"Analysis performed; no further action required.",
IF(AND($AH1183="Fail",$L1183="1 - Failed "),"Analysis performed; no further action required.",
IF(AND($AH1183="Pass",$L1183="2 - Limited In Use "),"Analysis performed; no further action required.",
IF(AND($AH1183="Fail",$L1183="3 - Adjusted "),"Analysis performed; no further action required.",
"Unit fails analysis; TSM determination required."))))))</f>
        <v/>
      </c>
      <c r="AJ1183" s="58"/>
    </row>
    <row r="1184" customFormat="false" ht="15" hidden="false" customHeight="false" outlineLevel="0" collapsed="false">
      <c r="A1184" s="56"/>
      <c r="E1184" s="57" t="str">
        <f aca="false">IF(AND($F1184="",$G1184=""),"",IF($G1184="",$F1184,HYPERLINK($G1184,$F1184)))</f>
        <v/>
      </c>
      <c r="H1184" s="1" t="str">
        <f aca="false">IF($I1184="","None Attached",IF(LEFT($I1184,5)="https",HYPERLINK($I1184,"Datasheet"),HYPERLINK(_xlfn.CONCAT("https://",$I1184),"Datasheet")))</f>
        <v>None Attached</v>
      </c>
      <c r="M1184" s="56"/>
      <c r="P1184" s="58"/>
      <c r="Q1184" s="1" t="n">
        <f aca="false">$M1184-$N1184</f>
        <v>0</v>
      </c>
      <c r="R1184" s="56"/>
      <c r="T1184" s="59" t="s">
        <v>15</v>
      </c>
      <c r="U1184" s="1" t="n">
        <f aca="false">$S1184-$R1184</f>
        <v>0</v>
      </c>
      <c r="V1184" s="1" t="n">
        <f aca="false">IF($T1184="±",$Q1184*2,$Q1184)</f>
        <v>0</v>
      </c>
      <c r="W1184" s="60" t="str">
        <f aca="false">IFERROR($U1184/ABS($V1184),"N/A")</f>
        <v>N/A</v>
      </c>
      <c r="X1184" s="61" t="str">
        <f aca="false">IF(OR($W1184="N/A",$R1184="",$S1184=""),"N/A",IF($W1184&gt;=4,"Not Significant",IF($W1184&gt;=2,"Semi-Significant","Significant")))</f>
        <v>N/A</v>
      </c>
      <c r="Z1184" s="1" t="str">
        <f aca="false">IF($D1184="Z540.1 w/data",0,"")</f>
        <v/>
      </c>
      <c r="AA1184" s="1" t="e">
        <f aca="false">$Y1184+$Q1184+$Z1184</f>
        <v>#VALUE!</v>
      </c>
      <c r="AB1184" s="1" t="n">
        <f aca="false">$N1184+$Q1184</f>
        <v>0</v>
      </c>
      <c r="AC1184" s="1" t="str">
        <f aca="false">IF($Y1184="","",IF(AND($AA1184&gt;=$R1184,$AA1184&lt;=$S1184),"Pass","Fail"))</f>
        <v/>
      </c>
      <c r="AD1184" s="1" t="str">
        <f aca="false">IF($Y1184="","",IF($AA1184&gt;$R1184,"Pass","Fail"))</f>
        <v/>
      </c>
      <c r="AE1184" s="1" t="str">
        <f aca="false">IF($Y1184="","",IF($AA1184&gt;=$R1184,"Pass","Fail"))</f>
        <v/>
      </c>
      <c r="AF1184" s="1" t="str">
        <f aca="false">IF($Y1184="","",IF($AA1184&lt;=$S1184,"Pass","Fail"))</f>
        <v/>
      </c>
      <c r="AG1184" s="1" t="str">
        <f aca="false">IF($Y1184="","",IF($AA1184&lt;$S1184,"Pass","Fail"))</f>
        <v/>
      </c>
      <c r="AH1184" s="23" t="str">
        <f aca="true">INDIRECT(CHOOSE(MATCH($T1184,{"±","&gt;","≥","≤","&lt;"},0), "AC", "AD", "AE", "AF", "AG") &amp; ROW())</f>
        <v/>
      </c>
      <c r="AI1184" s="56" t="str">
        <f aca="false">IF($X1184="Not Significant","No Further Action Required",
IF($AH1184="","",
IF(AND($AH1184="Pass",$L1184="0 - Passed "),"Analysis performed; no further action required.",
IF(AND($AH1184="Fail",$L1184="1 - Failed "),"Analysis performed; no further action required.",
IF(AND($AH1184="Pass",$L1184="2 - Limited In Use "),"Analysis performed; no further action required.",
IF(AND($AH1184="Fail",$L1184="3 - Adjusted "),"Analysis performed; no further action required.",
"Unit fails analysis; TSM determination required."))))))</f>
        <v/>
      </c>
      <c r="AJ1184" s="58"/>
    </row>
    <row r="1185" customFormat="false" ht="15" hidden="false" customHeight="false" outlineLevel="0" collapsed="false">
      <c r="A1185" s="56"/>
      <c r="E1185" s="57" t="str">
        <f aca="false">IF(AND($F1185="",$G1185=""),"",IF($G1185="",$F1185,HYPERLINK($G1185,$F1185)))</f>
        <v/>
      </c>
      <c r="H1185" s="1" t="str">
        <f aca="false">IF($I1185="","None Attached",IF(LEFT($I1185,5)="https",HYPERLINK($I1185,"Datasheet"),HYPERLINK(_xlfn.CONCAT("https://",$I1185),"Datasheet")))</f>
        <v>None Attached</v>
      </c>
      <c r="M1185" s="56"/>
      <c r="P1185" s="58"/>
      <c r="Q1185" s="1" t="n">
        <f aca="false">$M1185-$N1185</f>
        <v>0</v>
      </c>
      <c r="R1185" s="56"/>
      <c r="T1185" s="59" t="s">
        <v>15</v>
      </c>
      <c r="U1185" s="1" t="n">
        <f aca="false">$S1185-$R1185</f>
        <v>0</v>
      </c>
      <c r="V1185" s="1" t="n">
        <f aca="false">IF($T1185="±",$Q1185*2,$Q1185)</f>
        <v>0</v>
      </c>
      <c r="W1185" s="60" t="str">
        <f aca="false">IFERROR($U1185/ABS($V1185),"N/A")</f>
        <v>N/A</v>
      </c>
      <c r="X1185" s="61" t="str">
        <f aca="false">IF(OR($W1185="N/A",$R1185="",$S1185=""),"N/A",IF($W1185&gt;=4,"Not Significant",IF($W1185&gt;=2,"Semi-Significant","Significant")))</f>
        <v>N/A</v>
      </c>
      <c r="Z1185" s="1" t="str">
        <f aca="false">IF($D1185="Z540.1 w/data",0,"")</f>
        <v/>
      </c>
      <c r="AA1185" s="1" t="e">
        <f aca="false">$Y1185+$Q1185+$Z1185</f>
        <v>#VALUE!</v>
      </c>
      <c r="AB1185" s="1" t="n">
        <f aca="false">$N1185+$Q1185</f>
        <v>0</v>
      </c>
      <c r="AC1185" s="1" t="str">
        <f aca="false">IF($Y1185="","",IF(AND($AA1185&gt;=$R1185,$AA1185&lt;=$S1185),"Pass","Fail"))</f>
        <v/>
      </c>
      <c r="AD1185" s="1" t="str">
        <f aca="false">IF($Y1185="","",IF($AA1185&gt;$R1185,"Pass","Fail"))</f>
        <v/>
      </c>
      <c r="AE1185" s="1" t="str">
        <f aca="false">IF($Y1185="","",IF($AA1185&gt;=$R1185,"Pass","Fail"))</f>
        <v/>
      </c>
      <c r="AF1185" s="1" t="str">
        <f aca="false">IF($Y1185="","",IF($AA1185&lt;=$S1185,"Pass","Fail"))</f>
        <v/>
      </c>
      <c r="AG1185" s="1" t="str">
        <f aca="false">IF($Y1185="","",IF($AA1185&lt;$S1185,"Pass","Fail"))</f>
        <v/>
      </c>
      <c r="AH1185" s="23" t="str">
        <f aca="true">INDIRECT(CHOOSE(MATCH($T1185,{"±","&gt;","≥","≤","&lt;"},0), "AC", "AD", "AE", "AF", "AG") &amp; ROW())</f>
        <v/>
      </c>
      <c r="AI1185" s="56" t="str">
        <f aca="false">IF($X1185="Not Significant","No Further Action Required",
IF($AH1185="","",
IF(AND($AH1185="Pass",$L1185="0 - Passed "),"Analysis performed; no further action required.",
IF(AND($AH1185="Fail",$L1185="1 - Failed "),"Analysis performed; no further action required.",
IF(AND($AH1185="Pass",$L1185="2 - Limited In Use "),"Analysis performed; no further action required.",
IF(AND($AH1185="Fail",$L1185="3 - Adjusted "),"Analysis performed; no further action required.",
"Unit fails analysis; TSM determination required."))))))</f>
        <v/>
      </c>
      <c r="AJ1185" s="58"/>
    </row>
    <row r="1186" customFormat="false" ht="15" hidden="false" customHeight="false" outlineLevel="0" collapsed="false">
      <c r="A1186" s="56"/>
      <c r="E1186" s="57" t="str">
        <f aca="false">IF(AND($F1186="",$G1186=""),"",IF($G1186="",$F1186,HYPERLINK($G1186,$F1186)))</f>
        <v/>
      </c>
      <c r="H1186" s="1" t="str">
        <f aca="false">IF($I1186="","None Attached",IF(LEFT($I1186,5)="https",HYPERLINK($I1186,"Datasheet"),HYPERLINK(_xlfn.CONCAT("https://",$I1186),"Datasheet")))</f>
        <v>None Attached</v>
      </c>
      <c r="M1186" s="56"/>
      <c r="P1186" s="58"/>
      <c r="Q1186" s="1" t="n">
        <f aca="false">$M1186-$N1186</f>
        <v>0</v>
      </c>
      <c r="R1186" s="56"/>
      <c r="T1186" s="59" t="s">
        <v>15</v>
      </c>
      <c r="U1186" s="1" t="n">
        <f aca="false">$S1186-$R1186</f>
        <v>0</v>
      </c>
      <c r="V1186" s="1" t="n">
        <f aca="false">IF($T1186="±",$Q1186*2,$Q1186)</f>
        <v>0</v>
      </c>
      <c r="W1186" s="60" t="str">
        <f aca="false">IFERROR($U1186/ABS($V1186),"N/A")</f>
        <v>N/A</v>
      </c>
      <c r="X1186" s="61" t="str">
        <f aca="false">IF(OR($W1186="N/A",$R1186="",$S1186=""),"N/A",IF($W1186&gt;=4,"Not Significant",IF($W1186&gt;=2,"Semi-Significant","Significant")))</f>
        <v>N/A</v>
      </c>
      <c r="Z1186" s="1" t="str">
        <f aca="false">IF($D1186="Z540.1 w/data",0,"")</f>
        <v/>
      </c>
      <c r="AA1186" s="1" t="e">
        <f aca="false">$Y1186+$Q1186+$Z1186</f>
        <v>#VALUE!</v>
      </c>
      <c r="AB1186" s="1" t="n">
        <f aca="false">$N1186+$Q1186</f>
        <v>0</v>
      </c>
      <c r="AC1186" s="1" t="str">
        <f aca="false">IF($Y1186="","",IF(AND($AA1186&gt;=$R1186,$AA1186&lt;=$S1186),"Pass","Fail"))</f>
        <v/>
      </c>
      <c r="AD1186" s="1" t="str">
        <f aca="false">IF($Y1186="","",IF($AA1186&gt;$R1186,"Pass","Fail"))</f>
        <v/>
      </c>
      <c r="AE1186" s="1" t="str">
        <f aca="false">IF($Y1186="","",IF($AA1186&gt;=$R1186,"Pass","Fail"))</f>
        <v/>
      </c>
      <c r="AF1186" s="1" t="str">
        <f aca="false">IF($Y1186="","",IF($AA1186&lt;=$S1186,"Pass","Fail"))</f>
        <v/>
      </c>
      <c r="AG1186" s="1" t="str">
        <f aca="false">IF($Y1186="","",IF($AA1186&lt;$S1186,"Pass","Fail"))</f>
        <v/>
      </c>
      <c r="AH1186" s="23" t="str">
        <f aca="true">INDIRECT(CHOOSE(MATCH($T1186,{"±","&gt;","≥","≤","&lt;"},0), "AC", "AD", "AE", "AF", "AG") &amp; ROW())</f>
        <v/>
      </c>
      <c r="AI1186" s="56" t="str">
        <f aca="false">IF($X1186="Not Significant","No Further Action Required",
IF($AH1186="","",
IF(AND($AH1186="Pass",$L1186="0 - Passed "),"Analysis performed; no further action required.",
IF(AND($AH1186="Fail",$L1186="1 - Failed "),"Analysis performed; no further action required.",
IF(AND($AH1186="Pass",$L1186="2 - Limited In Use "),"Analysis performed; no further action required.",
IF(AND($AH1186="Fail",$L1186="3 - Adjusted "),"Analysis performed; no further action required.",
"Unit fails analysis; TSM determination required."))))))</f>
        <v/>
      </c>
      <c r="AJ1186" s="58"/>
    </row>
    <row r="1187" customFormat="false" ht="15" hidden="false" customHeight="false" outlineLevel="0" collapsed="false">
      <c r="A1187" s="56"/>
      <c r="E1187" s="57" t="str">
        <f aca="false">IF(AND($F1187="",$G1187=""),"",IF($G1187="",$F1187,HYPERLINK($G1187,$F1187)))</f>
        <v/>
      </c>
      <c r="H1187" s="1" t="str">
        <f aca="false">IF($I1187="","None Attached",IF(LEFT($I1187,5)="https",HYPERLINK($I1187,"Datasheet"),HYPERLINK(_xlfn.CONCAT("https://",$I1187),"Datasheet")))</f>
        <v>None Attached</v>
      </c>
      <c r="M1187" s="56"/>
      <c r="P1187" s="58"/>
      <c r="Q1187" s="1" t="n">
        <f aca="false">$M1187-$N1187</f>
        <v>0</v>
      </c>
      <c r="R1187" s="56"/>
      <c r="T1187" s="59" t="s">
        <v>15</v>
      </c>
      <c r="U1187" s="1" t="n">
        <f aca="false">$S1187-$R1187</f>
        <v>0</v>
      </c>
      <c r="V1187" s="1" t="n">
        <f aca="false">IF($T1187="±",$Q1187*2,$Q1187)</f>
        <v>0</v>
      </c>
      <c r="W1187" s="60" t="str">
        <f aca="false">IFERROR($U1187/ABS($V1187),"N/A")</f>
        <v>N/A</v>
      </c>
      <c r="X1187" s="61" t="str">
        <f aca="false">IF(OR($W1187="N/A",$R1187="",$S1187=""),"N/A",IF($W1187&gt;=4,"Not Significant",IF($W1187&gt;=2,"Semi-Significant","Significant")))</f>
        <v>N/A</v>
      </c>
      <c r="Z1187" s="1" t="str">
        <f aca="false">IF($D1187="Z540.1 w/data",0,"")</f>
        <v/>
      </c>
      <c r="AA1187" s="1" t="e">
        <f aca="false">$Y1187+$Q1187+$Z1187</f>
        <v>#VALUE!</v>
      </c>
      <c r="AB1187" s="1" t="n">
        <f aca="false">$N1187+$Q1187</f>
        <v>0</v>
      </c>
      <c r="AC1187" s="1" t="str">
        <f aca="false">IF($Y1187="","",IF(AND($AA1187&gt;=$R1187,$AA1187&lt;=$S1187),"Pass","Fail"))</f>
        <v/>
      </c>
      <c r="AD1187" s="1" t="str">
        <f aca="false">IF($Y1187="","",IF($AA1187&gt;$R1187,"Pass","Fail"))</f>
        <v/>
      </c>
      <c r="AE1187" s="1" t="str">
        <f aca="false">IF($Y1187="","",IF($AA1187&gt;=$R1187,"Pass","Fail"))</f>
        <v/>
      </c>
      <c r="AF1187" s="1" t="str">
        <f aca="false">IF($Y1187="","",IF($AA1187&lt;=$S1187,"Pass","Fail"))</f>
        <v/>
      </c>
      <c r="AG1187" s="1" t="str">
        <f aca="false">IF($Y1187="","",IF($AA1187&lt;$S1187,"Pass","Fail"))</f>
        <v/>
      </c>
      <c r="AH1187" s="23" t="str">
        <f aca="true">INDIRECT(CHOOSE(MATCH($T1187,{"±","&gt;","≥","≤","&lt;"},0), "AC", "AD", "AE", "AF", "AG") &amp; ROW())</f>
        <v/>
      </c>
      <c r="AI1187" s="56" t="str">
        <f aca="false">IF($X1187="Not Significant","No Further Action Required",
IF($AH1187="","",
IF(AND($AH1187="Pass",$L1187="0 - Passed "),"Analysis performed; no further action required.",
IF(AND($AH1187="Fail",$L1187="1 - Failed "),"Analysis performed; no further action required.",
IF(AND($AH1187="Pass",$L1187="2 - Limited In Use "),"Analysis performed; no further action required.",
IF(AND($AH1187="Fail",$L1187="3 - Adjusted "),"Analysis performed; no further action required.",
"Unit fails analysis; TSM determination required."))))))</f>
        <v/>
      </c>
      <c r="AJ1187" s="58"/>
    </row>
    <row r="1188" customFormat="false" ht="15" hidden="false" customHeight="false" outlineLevel="0" collapsed="false">
      <c r="A1188" s="56"/>
      <c r="E1188" s="57" t="str">
        <f aca="false">IF(AND($F1188="",$G1188=""),"",IF($G1188="",$F1188,HYPERLINK($G1188,$F1188)))</f>
        <v/>
      </c>
      <c r="H1188" s="1" t="str">
        <f aca="false">IF($I1188="","None Attached",IF(LEFT($I1188,5)="https",HYPERLINK($I1188,"Datasheet"),HYPERLINK(_xlfn.CONCAT("https://",$I1188),"Datasheet")))</f>
        <v>None Attached</v>
      </c>
      <c r="M1188" s="56"/>
      <c r="P1188" s="58"/>
      <c r="Q1188" s="1" t="n">
        <f aca="false">$M1188-$N1188</f>
        <v>0</v>
      </c>
      <c r="R1188" s="56"/>
      <c r="T1188" s="59" t="s">
        <v>15</v>
      </c>
      <c r="U1188" s="1" t="n">
        <f aca="false">$S1188-$R1188</f>
        <v>0</v>
      </c>
      <c r="V1188" s="1" t="n">
        <f aca="false">IF($T1188="±",$Q1188*2,$Q1188)</f>
        <v>0</v>
      </c>
      <c r="W1188" s="60" t="str">
        <f aca="false">IFERROR($U1188/ABS($V1188),"N/A")</f>
        <v>N/A</v>
      </c>
      <c r="X1188" s="61" t="str">
        <f aca="false">IF(OR($W1188="N/A",$R1188="",$S1188=""),"N/A",IF($W1188&gt;=4,"Not Significant",IF($W1188&gt;=2,"Semi-Significant","Significant")))</f>
        <v>N/A</v>
      </c>
      <c r="Z1188" s="1" t="str">
        <f aca="false">IF($D1188="Z540.1 w/data",0,"")</f>
        <v/>
      </c>
      <c r="AA1188" s="1" t="e">
        <f aca="false">$Y1188+$Q1188+$Z1188</f>
        <v>#VALUE!</v>
      </c>
      <c r="AB1188" s="1" t="n">
        <f aca="false">$N1188+$Q1188</f>
        <v>0</v>
      </c>
      <c r="AC1188" s="1" t="str">
        <f aca="false">IF($Y1188="","",IF(AND($AA1188&gt;=$R1188,$AA1188&lt;=$S1188),"Pass","Fail"))</f>
        <v/>
      </c>
      <c r="AD1188" s="1" t="str">
        <f aca="false">IF($Y1188="","",IF($AA1188&gt;$R1188,"Pass","Fail"))</f>
        <v/>
      </c>
      <c r="AE1188" s="1" t="str">
        <f aca="false">IF($Y1188="","",IF($AA1188&gt;=$R1188,"Pass","Fail"))</f>
        <v/>
      </c>
      <c r="AF1188" s="1" t="str">
        <f aca="false">IF($Y1188="","",IF($AA1188&lt;=$S1188,"Pass","Fail"))</f>
        <v/>
      </c>
      <c r="AG1188" s="1" t="str">
        <f aca="false">IF($Y1188="","",IF($AA1188&lt;$S1188,"Pass","Fail"))</f>
        <v/>
      </c>
      <c r="AH1188" s="23" t="str">
        <f aca="true">INDIRECT(CHOOSE(MATCH($T1188,{"±","&gt;","≥","≤","&lt;"},0), "AC", "AD", "AE", "AF", "AG") &amp; ROW())</f>
        <v/>
      </c>
      <c r="AI1188" s="56" t="str">
        <f aca="false">IF($X1188="Not Significant","No Further Action Required",
IF($AH1188="","",
IF(AND($AH1188="Pass",$L1188="0 - Passed "),"Analysis performed; no further action required.",
IF(AND($AH1188="Fail",$L1188="1 - Failed "),"Analysis performed; no further action required.",
IF(AND($AH1188="Pass",$L1188="2 - Limited In Use "),"Analysis performed; no further action required.",
IF(AND($AH1188="Fail",$L1188="3 - Adjusted "),"Analysis performed; no further action required.",
"Unit fails analysis; TSM determination required."))))))</f>
        <v/>
      </c>
      <c r="AJ1188" s="58"/>
    </row>
    <row r="1189" customFormat="false" ht="15" hidden="false" customHeight="false" outlineLevel="0" collapsed="false">
      <c r="A1189" s="56"/>
      <c r="E1189" s="57" t="str">
        <f aca="false">IF(AND($F1189="",$G1189=""),"",IF($G1189="",$F1189,HYPERLINK($G1189,$F1189)))</f>
        <v/>
      </c>
      <c r="H1189" s="1" t="str">
        <f aca="false">IF($I1189="","None Attached",IF(LEFT($I1189,5)="https",HYPERLINK($I1189,"Datasheet"),HYPERLINK(_xlfn.CONCAT("https://",$I1189),"Datasheet")))</f>
        <v>None Attached</v>
      </c>
      <c r="M1189" s="56"/>
      <c r="P1189" s="58"/>
      <c r="Q1189" s="1" t="n">
        <f aca="false">$M1189-$N1189</f>
        <v>0</v>
      </c>
      <c r="R1189" s="56"/>
      <c r="T1189" s="59" t="s">
        <v>15</v>
      </c>
      <c r="U1189" s="1" t="n">
        <f aca="false">$S1189-$R1189</f>
        <v>0</v>
      </c>
      <c r="V1189" s="1" t="n">
        <f aca="false">IF($T1189="±",$Q1189*2,$Q1189)</f>
        <v>0</v>
      </c>
      <c r="W1189" s="60" t="str">
        <f aca="false">IFERROR($U1189/ABS($V1189),"N/A")</f>
        <v>N/A</v>
      </c>
      <c r="X1189" s="61" t="str">
        <f aca="false">IF(OR($W1189="N/A",$R1189="",$S1189=""),"N/A",IF($W1189&gt;=4,"Not Significant",IF($W1189&gt;=2,"Semi-Significant","Significant")))</f>
        <v>N/A</v>
      </c>
      <c r="Z1189" s="1" t="str">
        <f aca="false">IF($D1189="Z540.1 w/data",0,"")</f>
        <v/>
      </c>
      <c r="AA1189" s="1" t="e">
        <f aca="false">$Y1189+$Q1189+$Z1189</f>
        <v>#VALUE!</v>
      </c>
      <c r="AB1189" s="1" t="n">
        <f aca="false">$N1189+$Q1189</f>
        <v>0</v>
      </c>
      <c r="AC1189" s="1" t="str">
        <f aca="false">IF($Y1189="","",IF(AND($AA1189&gt;=$R1189,$AA1189&lt;=$S1189),"Pass","Fail"))</f>
        <v/>
      </c>
      <c r="AD1189" s="1" t="str">
        <f aca="false">IF($Y1189="","",IF($AA1189&gt;$R1189,"Pass","Fail"))</f>
        <v/>
      </c>
      <c r="AE1189" s="1" t="str">
        <f aca="false">IF($Y1189="","",IF($AA1189&gt;=$R1189,"Pass","Fail"))</f>
        <v/>
      </c>
      <c r="AF1189" s="1" t="str">
        <f aca="false">IF($Y1189="","",IF($AA1189&lt;=$S1189,"Pass","Fail"))</f>
        <v/>
      </c>
      <c r="AG1189" s="1" t="str">
        <f aca="false">IF($Y1189="","",IF($AA1189&lt;$S1189,"Pass","Fail"))</f>
        <v/>
      </c>
      <c r="AH1189" s="23" t="str">
        <f aca="true">INDIRECT(CHOOSE(MATCH($T1189,{"±","&gt;","≥","≤","&lt;"},0), "AC", "AD", "AE", "AF", "AG") &amp; ROW())</f>
        <v/>
      </c>
      <c r="AI1189" s="56" t="str">
        <f aca="false">IF($X1189="Not Significant","No Further Action Required",
IF($AH1189="","",
IF(AND($AH1189="Pass",$L1189="0 - Passed "),"Analysis performed; no further action required.",
IF(AND($AH1189="Fail",$L1189="1 - Failed "),"Analysis performed; no further action required.",
IF(AND($AH1189="Pass",$L1189="2 - Limited In Use "),"Analysis performed; no further action required.",
IF(AND($AH1189="Fail",$L1189="3 - Adjusted "),"Analysis performed; no further action required.",
"Unit fails analysis; TSM determination required."))))))</f>
        <v/>
      </c>
      <c r="AJ1189" s="58"/>
    </row>
    <row r="1190" customFormat="false" ht="15" hidden="false" customHeight="false" outlineLevel="0" collapsed="false">
      <c r="A1190" s="56"/>
      <c r="E1190" s="57" t="str">
        <f aca="false">IF(AND($F1190="",$G1190=""),"",IF($G1190="",$F1190,HYPERLINK($G1190,$F1190)))</f>
        <v/>
      </c>
      <c r="H1190" s="1" t="str">
        <f aca="false">IF($I1190="","None Attached",IF(LEFT($I1190,5)="https",HYPERLINK($I1190,"Datasheet"),HYPERLINK(_xlfn.CONCAT("https://",$I1190),"Datasheet")))</f>
        <v>None Attached</v>
      </c>
      <c r="M1190" s="56"/>
      <c r="P1190" s="58"/>
      <c r="Q1190" s="1" t="n">
        <f aca="false">$M1190-$N1190</f>
        <v>0</v>
      </c>
      <c r="R1190" s="56"/>
      <c r="T1190" s="59" t="s">
        <v>15</v>
      </c>
      <c r="U1190" s="1" t="n">
        <f aca="false">$S1190-$R1190</f>
        <v>0</v>
      </c>
      <c r="V1190" s="1" t="n">
        <f aca="false">IF($T1190="±",$Q1190*2,$Q1190)</f>
        <v>0</v>
      </c>
      <c r="W1190" s="60" t="str">
        <f aca="false">IFERROR($U1190/ABS($V1190),"N/A")</f>
        <v>N/A</v>
      </c>
      <c r="X1190" s="61" t="str">
        <f aca="false">IF(OR($W1190="N/A",$R1190="",$S1190=""),"N/A",IF($W1190&gt;=4,"Not Significant",IF($W1190&gt;=2,"Semi-Significant","Significant")))</f>
        <v>N/A</v>
      </c>
      <c r="Z1190" s="1" t="str">
        <f aca="false">IF($D1190="Z540.1 w/data",0,"")</f>
        <v/>
      </c>
      <c r="AA1190" s="1" t="e">
        <f aca="false">$Y1190+$Q1190+$Z1190</f>
        <v>#VALUE!</v>
      </c>
      <c r="AB1190" s="1" t="n">
        <f aca="false">$N1190+$Q1190</f>
        <v>0</v>
      </c>
      <c r="AC1190" s="1" t="str">
        <f aca="false">IF($Y1190="","",IF(AND($AA1190&gt;=$R1190,$AA1190&lt;=$S1190),"Pass","Fail"))</f>
        <v/>
      </c>
      <c r="AD1190" s="1" t="str">
        <f aca="false">IF($Y1190="","",IF($AA1190&gt;$R1190,"Pass","Fail"))</f>
        <v/>
      </c>
      <c r="AE1190" s="1" t="str">
        <f aca="false">IF($Y1190="","",IF($AA1190&gt;=$R1190,"Pass","Fail"))</f>
        <v/>
      </c>
      <c r="AF1190" s="1" t="str">
        <f aca="false">IF($Y1190="","",IF($AA1190&lt;=$S1190,"Pass","Fail"))</f>
        <v/>
      </c>
      <c r="AG1190" s="1" t="str">
        <f aca="false">IF($Y1190="","",IF($AA1190&lt;$S1190,"Pass","Fail"))</f>
        <v/>
      </c>
      <c r="AH1190" s="23" t="str">
        <f aca="true">INDIRECT(CHOOSE(MATCH($T1190,{"±","&gt;","≥","≤","&lt;"},0), "AC", "AD", "AE", "AF", "AG") &amp; ROW())</f>
        <v/>
      </c>
      <c r="AI1190" s="56" t="str">
        <f aca="false">IF($X1190="Not Significant","No Further Action Required",
IF($AH1190="","",
IF(AND($AH1190="Pass",$L1190="0 - Passed "),"Analysis performed; no further action required.",
IF(AND($AH1190="Fail",$L1190="1 - Failed "),"Analysis performed; no further action required.",
IF(AND($AH1190="Pass",$L1190="2 - Limited In Use "),"Analysis performed; no further action required.",
IF(AND($AH1190="Fail",$L1190="3 - Adjusted "),"Analysis performed; no further action required.",
"Unit fails analysis; TSM determination required."))))))</f>
        <v/>
      </c>
      <c r="AJ1190" s="58"/>
    </row>
    <row r="1191" customFormat="false" ht="15" hidden="false" customHeight="false" outlineLevel="0" collapsed="false">
      <c r="A1191" s="56"/>
      <c r="E1191" s="57" t="str">
        <f aca="false">IF(AND($F1191="",$G1191=""),"",IF($G1191="",$F1191,HYPERLINK($G1191,$F1191)))</f>
        <v/>
      </c>
      <c r="H1191" s="1" t="str">
        <f aca="false">IF($I1191="","None Attached",IF(LEFT($I1191,5)="https",HYPERLINK($I1191,"Datasheet"),HYPERLINK(_xlfn.CONCAT("https://",$I1191),"Datasheet")))</f>
        <v>None Attached</v>
      </c>
      <c r="M1191" s="56"/>
      <c r="P1191" s="58"/>
      <c r="Q1191" s="1" t="n">
        <f aca="false">$M1191-$N1191</f>
        <v>0</v>
      </c>
      <c r="R1191" s="56"/>
      <c r="T1191" s="59" t="s">
        <v>15</v>
      </c>
      <c r="U1191" s="1" t="n">
        <f aca="false">$S1191-$R1191</f>
        <v>0</v>
      </c>
      <c r="V1191" s="1" t="n">
        <f aca="false">IF($T1191="±",$Q1191*2,$Q1191)</f>
        <v>0</v>
      </c>
      <c r="W1191" s="60" t="str">
        <f aca="false">IFERROR($U1191/ABS($V1191),"N/A")</f>
        <v>N/A</v>
      </c>
      <c r="X1191" s="61" t="str">
        <f aca="false">IF(OR($W1191="N/A",$R1191="",$S1191=""),"N/A",IF($W1191&gt;=4,"Not Significant",IF($W1191&gt;=2,"Semi-Significant","Significant")))</f>
        <v>N/A</v>
      </c>
      <c r="Z1191" s="1" t="str">
        <f aca="false">IF($D1191="Z540.1 w/data",0,"")</f>
        <v/>
      </c>
      <c r="AA1191" s="1" t="e">
        <f aca="false">$Y1191+$Q1191+$Z1191</f>
        <v>#VALUE!</v>
      </c>
      <c r="AB1191" s="1" t="n">
        <f aca="false">$N1191+$Q1191</f>
        <v>0</v>
      </c>
      <c r="AC1191" s="1" t="str">
        <f aca="false">IF($Y1191="","",IF(AND($AA1191&gt;=$R1191,$AA1191&lt;=$S1191),"Pass","Fail"))</f>
        <v/>
      </c>
      <c r="AD1191" s="1" t="str">
        <f aca="false">IF($Y1191="","",IF($AA1191&gt;$R1191,"Pass","Fail"))</f>
        <v/>
      </c>
      <c r="AE1191" s="1" t="str">
        <f aca="false">IF($Y1191="","",IF($AA1191&gt;=$R1191,"Pass","Fail"))</f>
        <v/>
      </c>
      <c r="AF1191" s="1" t="str">
        <f aca="false">IF($Y1191="","",IF($AA1191&lt;=$S1191,"Pass","Fail"))</f>
        <v/>
      </c>
      <c r="AG1191" s="1" t="str">
        <f aca="false">IF($Y1191="","",IF($AA1191&lt;$S1191,"Pass","Fail"))</f>
        <v/>
      </c>
      <c r="AH1191" s="23" t="str">
        <f aca="true">INDIRECT(CHOOSE(MATCH($T1191,{"±","&gt;","≥","≤","&lt;"},0), "AC", "AD", "AE", "AF", "AG") &amp; ROW())</f>
        <v/>
      </c>
      <c r="AI1191" s="56" t="str">
        <f aca="false">IF($X1191="Not Significant","No Further Action Required",
IF($AH1191="","",
IF(AND($AH1191="Pass",$L1191="0 - Passed "),"Analysis performed; no further action required.",
IF(AND($AH1191="Fail",$L1191="1 - Failed "),"Analysis performed; no further action required.",
IF(AND($AH1191="Pass",$L1191="2 - Limited In Use "),"Analysis performed; no further action required.",
IF(AND($AH1191="Fail",$L1191="3 - Adjusted "),"Analysis performed; no further action required.",
"Unit fails analysis; TSM determination required."))))))</f>
        <v/>
      </c>
      <c r="AJ1191" s="58"/>
    </row>
    <row r="1192" customFormat="false" ht="15" hidden="false" customHeight="false" outlineLevel="0" collapsed="false">
      <c r="A1192" s="56"/>
      <c r="E1192" s="57" t="str">
        <f aca="false">IF(AND($F1192="",$G1192=""),"",IF($G1192="",$F1192,HYPERLINK($G1192,$F1192)))</f>
        <v/>
      </c>
      <c r="H1192" s="1" t="str">
        <f aca="false">IF($I1192="","None Attached",IF(LEFT($I1192,5)="https",HYPERLINK($I1192,"Datasheet"),HYPERLINK(_xlfn.CONCAT("https://",$I1192),"Datasheet")))</f>
        <v>None Attached</v>
      </c>
      <c r="M1192" s="56"/>
      <c r="P1192" s="58"/>
      <c r="Q1192" s="1" t="n">
        <f aca="false">$M1192-$N1192</f>
        <v>0</v>
      </c>
      <c r="R1192" s="56"/>
      <c r="T1192" s="59" t="s">
        <v>15</v>
      </c>
      <c r="U1192" s="1" t="n">
        <f aca="false">$S1192-$R1192</f>
        <v>0</v>
      </c>
      <c r="V1192" s="1" t="n">
        <f aca="false">IF($T1192="±",$Q1192*2,$Q1192)</f>
        <v>0</v>
      </c>
      <c r="W1192" s="60" t="str">
        <f aca="false">IFERROR($U1192/ABS($V1192),"N/A")</f>
        <v>N/A</v>
      </c>
      <c r="X1192" s="61" t="str">
        <f aca="false">IF(OR($W1192="N/A",$R1192="",$S1192=""),"N/A",IF($W1192&gt;=4,"Not Significant",IF($W1192&gt;=2,"Semi-Significant","Significant")))</f>
        <v>N/A</v>
      </c>
      <c r="Z1192" s="1" t="str">
        <f aca="false">IF($D1192="Z540.1 w/data",0,"")</f>
        <v/>
      </c>
      <c r="AA1192" s="1" t="e">
        <f aca="false">$Y1192+$Q1192+$Z1192</f>
        <v>#VALUE!</v>
      </c>
      <c r="AB1192" s="1" t="n">
        <f aca="false">$N1192+$Q1192</f>
        <v>0</v>
      </c>
      <c r="AC1192" s="1" t="str">
        <f aca="false">IF($Y1192="","",IF(AND($AA1192&gt;=$R1192,$AA1192&lt;=$S1192),"Pass","Fail"))</f>
        <v/>
      </c>
      <c r="AD1192" s="1" t="str">
        <f aca="false">IF($Y1192="","",IF($AA1192&gt;$R1192,"Pass","Fail"))</f>
        <v/>
      </c>
      <c r="AE1192" s="1" t="str">
        <f aca="false">IF($Y1192="","",IF($AA1192&gt;=$R1192,"Pass","Fail"))</f>
        <v/>
      </c>
      <c r="AF1192" s="1" t="str">
        <f aca="false">IF($Y1192="","",IF($AA1192&lt;=$S1192,"Pass","Fail"))</f>
        <v/>
      </c>
      <c r="AG1192" s="1" t="str">
        <f aca="false">IF($Y1192="","",IF($AA1192&lt;$S1192,"Pass","Fail"))</f>
        <v/>
      </c>
      <c r="AH1192" s="23" t="str">
        <f aca="true">INDIRECT(CHOOSE(MATCH($T1192,{"±","&gt;","≥","≤","&lt;"},0), "AC", "AD", "AE", "AF", "AG") &amp; ROW())</f>
        <v/>
      </c>
      <c r="AI1192" s="56" t="str">
        <f aca="false">IF($X1192="Not Significant","No Further Action Required",
IF($AH1192="","",
IF(AND($AH1192="Pass",$L1192="0 - Passed "),"Analysis performed; no further action required.",
IF(AND($AH1192="Fail",$L1192="1 - Failed "),"Analysis performed; no further action required.",
IF(AND($AH1192="Pass",$L1192="2 - Limited In Use "),"Analysis performed; no further action required.",
IF(AND($AH1192="Fail",$L1192="3 - Adjusted "),"Analysis performed; no further action required.",
"Unit fails analysis; TSM determination required."))))))</f>
        <v/>
      </c>
      <c r="AJ1192" s="58"/>
    </row>
    <row r="1193" customFormat="false" ht="15" hidden="false" customHeight="false" outlineLevel="0" collapsed="false">
      <c r="A1193" s="56"/>
      <c r="E1193" s="57" t="str">
        <f aca="false">IF(AND($F1193="",$G1193=""),"",IF($G1193="",$F1193,HYPERLINK($G1193,$F1193)))</f>
        <v/>
      </c>
      <c r="H1193" s="1" t="str">
        <f aca="false">IF($I1193="","None Attached",IF(LEFT($I1193,5)="https",HYPERLINK($I1193,"Datasheet"),HYPERLINK(_xlfn.CONCAT("https://",$I1193),"Datasheet")))</f>
        <v>None Attached</v>
      </c>
      <c r="M1193" s="56"/>
      <c r="P1193" s="58"/>
      <c r="Q1193" s="1" t="n">
        <f aca="false">$M1193-$N1193</f>
        <v>0</v>
      </c>
      <c r="R1193" s="56"/>
      <c r="T1193" s="59" t="s">
        <v>15</v>
      </c>
      <c r="U1193" s="1" t="n">
        <f aca="false">$S1193-$R1193</f>
        <v>0</v>
      </c>
      <c r="V1193" s="1" t="n">
        <f aca="false">IF($T1193="±",$Q1193*2,$Q1193)</f>
        <v>0</v>
      </c>
      <c r="W1193" s="60" t="str">
        <f aca="false">IFERROR($U1193/ABS($V1193),"N/A")</f>
        <v>N/A</v>
      </c>
      <c r="X1193" s="61" t="str">
        <f aca="false">IF(OR($W1193="N/A",$R1193="",$S1193=""),"N/A",IF($W1193&gt;=4,"Not Significant",IF($W1193&gt;=2,"Semi-Significant","Significant")))</f>
        <v>N/A</v>
      </c>
      <c r="Z1193" s="1" t="str">
        <f aca="false">IF($D1193="Z540.1 w/data",0,"")</f>
        <v/>
      </c>
      <c r="AA1193" s="1" t="e">
        <f aca="false">$Y1193+$Q1193+$Z1193</f>
        <v>#VALUE!</v>
      </c>
      <c r="AB1193" s="1" t="n">
        <f aca="false">$N1193+$Q1193</f>
        <v>0</v>
      </c>
      <c r="AC1193" s="1" t="str">
        <f aca="false">IF($Y1193="","",IF(AND($AA1193&gt;=$R1193,$AA1193&lt;=$S1193),"Pass","Fail"))</f>
        <v/>
      </c>
      <c r="AD1193" s="1" t="str">
        <f aca="false">IF($Y1193="","",IF($AA1193&gt;$R1193,"Pass","Fail"))</f>
        <v/>
      </c>
      <c r="AE1193" s="1" t="str">
        <f aca="false">IF($Y1193="","",IF($AA1193&gt;=$R1193,"Pass","Fail"))</f>
        <v/>
      </c>
      <c r="AF1193" s="1" t="str">
        <f aca="false">IF($Y1193="","",IF($AA1193&lt;=$S1193,"Pass","Fail"))</f>
        <v/>
      </c>
      <c r="AG1193" s="1" t="str">
        <f aca="false">IF($Y1193="","",IF($AA1193&lt;$S1193,"Pass","Fail"))</f>
        <v/>
      </c>
      <c r="AH1193" s="23" t="str">
        <f aca="true">INDIRECT(CHOOSE(MATCH($T1193,{"±","&gt;","≥","≤","&lt;"},0), "AC", "AD", "AE", "AF", "AG") &amp; ROW())</f>
        <v/>
      </c>
      <c r="AI1193" s="56" t="str">
        <f aca="false">IF($X1193="Not Significant","No Further Action Required",
IF($AH1193="","",
IF(AND($AH1193="Pass",$L1193="0 - Passed "),"Analysis performed; no further action required.",
IF(AND($AH1193="Fail",$L1193="1 - Failed "),"Analysis performed; no further action required.",
IF(AND($AH1193="Pass",$L1193="2 - Limited In Use "),"Analysis performed; no further action required.",
IF(AND($AH1193="Fail",$L1193="3 - Adjusted "),"Analysis performed; no further action required.",
"Unit fails analysis; TSM determination required."))))))</f>
        <v/>
      </c>
      <c r="AJ1193" s="58"/>
    </row>
    <row r="1194" customFormat="false" ht="15" hidden="false" customHeight="false" outlineLevel="0" collapsed="false">
      <c r="A1194" s="56"/>
      <c r="E1194" s="57" t="str">
        <f aca="false">IF(AND($F1194="",$G1194=""),"",IF($G1194="",$F1194,HYPERLINK($G1194,$F1194)))</f>
        <v/>
      </c>
      <c r="H1194" s="1" t="str">
        <f aca="false">IF($I1194="","None Attached",IF(LEFT($I1194,5)="https",HYPERLINK($I1194,"Datasheet"),HYPERLINK(_xlfn.CONCAT("https://",$I1194),"Datasheet")))</f>
        <v>None Attached</v>
      </c>
      <c r="M1194" s="56"/>
      <c r="P1194" s="58"/>
      <c r="Q1194" s="1" t="n">
        <f aca="false">$M1194-$N1194</f>
        <v>0</v>
      </c>
      <c r="R1194" s="56"/>
      <c r="T1194" s="59" t="s">
        <v>15</v>
      </c>
      <c r="U1194" s="1" t="n">
        <f aca="false">$S1194-$R1194</f>
        <v>0</v>
      </c>
      <c r="V1194" s="1" t="n">
        <f aca="false">IF($T1194="±",$Q1194*2,$Q1194)</f>
        <v>0</v>
      </c>
      <c r="W1194" s="60" t="str">
        <f aca="false">IFERROR($U1194/ABS($V1194),"N/A")</f>
        <v>N/A</v>
      </c>
      <c r="X1194" s="61" t="str">
        <f aca="false">IF(OR($W1194="N/A",$R1194="",$S1194=""),"N/A",IF($W1194&gt;=4,"Not Significant",IF($W1194&gt;=2,"Semi-Significant","Significant")))</f>
        <v>N/A</v>
      </c>
      <c r="Z1194" s="1" t="str">
        <f aca="false">IF($D1194="Z540.1 w/data",0,"")</f>
        <v/>
      </c>
      <c r="AA1194" s="1" t="e">
        <f aca="false">$Y1194+$Q1194+$Z1194</f>
        <v>#VALUE!</v>
      </c>
      <c r="AB1194" s="1" t="n">
        <f aca="false">$N1194+$Q1194</f>
        <v>0</v>
      </c>
      <c r="AC1194" s="1" t="str">
        <f aca="false">IF($Y1194="","",IF(AND($AA1194&gt;=$R1194,$AA1194&lt;=$S1194),"Pass","Fail"))</f>
        <v/>
      </c>
      <c r="AD1194" s="1" t="str">
        <f aca="false">IF($Y1194="","",IF($AA1194&gt;$R1194,"Pass","Fail"))</f>
        <v/>
      </c>
      <c r="AE1194" s="1" t="str">
        <f aca="false">IF($Y1194="","",IF($AA1194&gt;=$R1194,"Pass","Fail"))</f>
        <v/>
      </c>
      <c r="AF1194" s="1" t="str">
        <f aca="false">IF($Y1194="","",IF($AA1194&lt;=$S1194,"Pass","Fail"))</f>
        <v/>
      </c>
      <c r="AG1194" s="1" t="str">
        <f aca="false">IF($Y1194="","",IF($AA1194&lt;$S1194,"Pass","Fail"))</f>
        <v/>
      </c>
      <c r="AH1194" s="23" t="str">
        <f aca="true">INDIRECT(CHOOSE(MATCH($T1194,{"±","&gt;","≥","≤","&lt;"},0), "AC", "AD", "AE", "AF", "AG") &amp; ROW())</f>
        <v/>
      </c>
      <c r="AI1194" s="56" t="str">
        <f aca="false">IF($X1194="Not Significant","No Further Action Required",
IF($AH1194="","",
IF(AND($AH1194="Pass",$L1194="0 - Passed "),"Analysis performed; no further action required.",
IF(AND($AH1194="Fail",$L1194="1 - Failed "),"Analysis performed; no further action required.",
IF(AND($AH1194="Pass",$L1194="2 - Limited In Use "),"Analysis performed; no further action required.",
IF(AND($AH1194="Fail",$L1194="3 - Adjusted "),"Analysis performed; no further action required.",
"Unit fails analysis; TSM determination required."))))))</f>
        <v/>
      </c>
      <c r="AJ1194" s="58"/>
    </row>
    <row r="1195" customFormat="false" ht="15" hidden="false" customHeight="false" outlineLevel="0" collapsed="false">
      <c r="A1195" s="56"/>
      <c r="E1195" s="57" t="str">
        <f aca="false">IF(AND($F1195="",$G1195=""),"",IF($G1195="",$F1195,HYPERLINK($G1195,$F1195)))</f>
        <v/>
      </c>
      <c r="H1195" s="1" t="str">
        <f aca="false">IF($I1195="","None Attached",IF(LEFT($I1195,5)="https",HYPERLINK($I1195,"Datasheet"),HYPERLINK(_xlfn.CONCAT("https://",$I1195),"Datasheet")))</f>
        <v>None Attached</v>
      </c>
      <c r="M1195" s="56"/>
      <c r="P1195" s="58"/>
      <c r="Q1195" s="1" t="n">
        <f aca="false">$M1195-$N1195</f>
        <v>0</v>
      </c>
      <c r="R1195" s="56"/>
      <c r="T1195" s="59" t="s">
        <v>15</v>
      </c>
      <c r="U1195" s="1" t="n">
        <f aca="false">$S1195-$R1195</f>
        <v>0</v>
      </c>
      <c r="V1195" s="1" t="n">
        <f aca="false">IF($T1195="±",$Q1195*2,$Q1195)</f>
        <v>0</v>
      </c>
      <c r="W1195" s="60" t="str">
        <f aca="false">IFERROR($U1195/ABS($V1195),"N/A")</f>
        <v>N/A</v>
      </c>
      <c r="X1195" s="61" t="str">
        <f aca="false">IF(OR($W1195="N/A",$R1195="",$S1195=""),"N/A",IF($W1195&gt;=4,"Not Significant",IF($W1195&gt;=2,"Semi-Significant","Significant")))</f>
        <v>N/A</v>
      </c>
      <c r="Z1195" s="1" t="str">
        <f aca="false">IF($D1195="Z540.1 w/data",0,"")</f>
        <v/>
      </c>
      <c r="AA1195" s="1" t="e">
        <f aca="false">$Y1195+$Q1195+$Z1195</f>
        <v>#VALUE!</v>
      </c>
      <c r="AB1195" s="1" t="n">
        <f aca="false">$N1195+$Q1195</f>
        <v>0</v>
      </c>
      <c r="AC1195" s="1" t="str">
        <f aca="false">IF($Y1195="","",IF(AND($AA1195&gt;=$R1195,$AA1195&lt;=$S1195),"Pass","Fail"))</f>
        <v/>
      </c>
      <c r="AD1195" s="1" t="str">
        <f aca="false">IF($Y1195="","",IF($AA1195&gt;$R1195,"Pass","Fail"))</f>
        <v/>
      </c>
      <c r="AE1195" s="1" t="str">
        <f aca="false">IF($Y1195="","",IF($AA1195&gt;=$R1195,"Pass","Fail"))</f>
        <v/>
      </c>
      <c r="AF1195" s="1" t="str">
        <f aca="false">IF($Y1195="","",IF($AA1195&lt;=$S1195,"Pass","Fail"))</f>
        <v/>
      </c>
      <c r="AG1195" s="1" t="str">
        <f aca="false">IF($Y1195="","",IF($AA1195&lt;$S1195,"Pass","Fail"))</f>
        <v/>
      </c>
      <c r="AH1195" s="23" t="str">
        <f aca="true">INDIRECT(CHOOSE(MATCH($T1195,{"±","&gt;","≥","≤","&lt;"},0), "AC", "AD", "AE", "AF", "AG") &amp; ROW())</f>
        <v/>
      </c>
      <c r="AI1195" s="56" t="str">
        <f aca="false">IF($X1195="Not Significant","No Further Action Required",
IF($AH1195="","",
IF(AND($AH1195="Pass",$L1195="0 - Passed "),"Analysis performed; no further action required.",
IF(AND($AH1195="Fail",$L1195="1 - Failed "),"Analysis performed; no further action required.",
IF(AND($AH1195="Pass",$L1195="2 - Limited In Use "),"Analysis performed; no further action required.",
IF(AND($AH1195="Fail",$L1195="3 - Adjusted "),"Analysis performed; no further action required.",
"Unit fails analysis; TSM determination required."))))))</f>
        <v/>
      </c>
      <c r="AJ1195" s="58"/>
    </row>
    <row r="1196" customFormat="false" ht="15" hidden="false" customHeight="false" outlineLevel="0" collapsed="false">
      <c r="A1196" s="56"/>
      <c r="E1196" s="57" t="str">
        <f aca="false">IF(AND($F1196="",$G1196=""),"",IF($G1196="",$F1196,HYPERLINK($G1196,$F1196)))</f>
        <v/>
      </c>
      <c r="H1196" s="1" t="str">
        <f aca="false">IF($I1196="","None Attached",IF(LEFT($I1196,5)="https",HYPERLINK($I1196,"Datasheet"),HYPERLINK(_xlfn.CONCAT("https://",$I1196),"Datasheet")))</f>
        <v>None Attached</v>
      </c>
      <c r="M1196" s="56"/>
      <c r="P1196" s="58"/>
      <c r="Q1196" s="1" t="n">
        <f aca="false">$M1196-$N1196</f>
        <v>0</v>
      </c>
      <c r="R1196" s="56"/>
      <c r="T1196" s="59" t="s">
        <v>15</v>
      </c>
      <c r="U1196" s="1" t="n">
        <f aca="false">$S1196-$R1196</f>
        <v>0</v>
      </c>
      <c r="V1196" s="1" t="n">
        <f aca="false">IF($T1196="±",$Q1196*2,$Q1196)</f>
        <v>0</v>
      </c>
      <c r="W1196" s="60" t="str">
        <f aca="false">IFERROR($U1196/ABS($V1196),"N/A")</f>
        <v>N/A</v>
      </c>
      <c r="X1196" s="61" t="str">
        <f aca="false">IF(OR($W1196="N/A",$R1196="",$S1196=""),"N/A",IF($W1196&gt;=4,"Not Significant",IF($W1196&gt;=2,"Semi-Significant","Significant")))</f>
        <v>N/A</v>
      </c>
      <c r="Z1196" s="1" t="str">
        <f aca="false">IF($D1196="Z540.1 w/data",0,"")</f>
        <v/>
      </c>
      <c r="AA1196" s="1" t="e">
        <f aca="false">$Y1196+$Q1196+$Z1196</f>
        <v>#VALUE!</v>
      </c>
      <c r="AB1196" s="1" t="n">
        <f aca="false">$N1196+$Q1196</f>
        <v>0</v>
      </c>
      <c r="AC1196" s="1" t="str">
        <f aca="false">IF($Y1196="","",IF(AND($AA1196&gt;=$R1196,$AA1196&lt;=$S1196),"Pass","Fail"))</f>
        <v/>
      </c>
      <c r="AD1196" s="1" t="str">
        <f aca="false">IF($Y1196="","",IF($AA1196&gt;$R1196,"Pass","Fail"))</f>
        <v/>
      </c>
      <c r="AE1196" s="1" t="str">
        <f aca="false">IF($Y1196="","",IF($AA1196&gt;=$R1196,"Pass","Fail"))</f>
        <v/>
      </c>
      <c r="AF1196" s="1" t="str">
        <f aca="false">IF($Y1196="","",IF($AA1196&lt;=$S1196,"Pass","Fail"))</f>
        <v/>
      </c>
      <c r="AG1196" s="1" t="str">
        <f aca="false">IF($Y1196="","",IF($AA1196&lt;$S1196,"Pass","Fail"))</f>
        <v/>
      </c>
      <c r="AH1196" s="23" t="str">
        <f aca="true">INDIRECT(CHOOSE(MATCH($T1196,{"±","&gt;","≥","≤","&lt;"},0), "AC", "AD", "AE", "AF", "AG") &amp; ROW())</f>
        <v/>
      </c>
      <c r="AI1196" s="56" t="str">
        <f aca="false">IF($X1196="Not Significant","No Further Action Required",
IF($AH1196="","",
IF(AND($AH1196="Pass",$L1196="0 - Passed "),"Analysis performed; no further action required.",
IF(AND($AH1196="Fail",$L1196="1 - Failed "),"Analysis performed; no further action required.",
IF(AND($AH1196="Pass",$L1196="2 - Limited In Use "),"Analysis performed; no further action required.",
IF(AND($AH1196="Fail",$L1196="3 - Adjusted "),"Analysis performed; no further action required.",
"Unit fails analysis; TSM determination required."))))))</f>
        <v/>
      </c>
      <c r="AJ1196" s="58"/>
    </row>
    <row r="1197" customFormat="false" ht="15" hidden="false" customHeight="false" outlineLevel="0" collapsed="false">
      <c r="A1197" s="56"/>
      <c r="E1197" s="57" t="str">
        <f aca="false">IF(AND($F1197="",$G1197=""),"",IF($G1197="",$F1197,HYPERLINK($G1197,$F1197)))</f>
        <v/>
      </c>
      <c r="H1197" s="1" t="str">
        <f aca="false">IF($I1197="","None Attached",IF(LEFT($I1197,5)="https",HYPERLINK($I1197,"Datasheet"),HYPERLINK(_xlfn.CONCAT("https://",$I1197),"Datasheet")))</f>
        <v>None Attached</v>
      </c>
      <c r="M1197" s="56"/>
      <c r="P1197" s="58"/>
      <c r="Q1197" s="1" t="n">
        <f aca="false">$M1197-$N1197</f>
        <v>0</v>
      </c>
      <c r="R1197" s="56"/>
      <c r="T1197" s="59" t="s">
        <v>15</v>
      </c>
      <c r="U1197" s="1" t="n">
        <f aca="false">$S1197-$R1197</f>
        <v>0</v>
      </c>
      <c r="V1197" s="1" t="n">
        <f aca="false">IF($T1197="±",$Q1197*2,$Q1197)</f>
        <v>0</v>
      </c>
      <c r="W1197" s="60" t="str">
        <f aca="false">IFERROR($U1197/ABS($V1197),"N/A")</f>
        <v>N/A</v>
      </c>
      <c r="X1197" s="61" t="str">
        <f aca="false">IF(OR($W1197="N/A",$R1197="",$S1197=""),"N/A",IF($W1197&gt;=4,"Not Significant",IF($W1197&gt;=2,"Semi-Significant","Significant")))</f>
        <v>N/A</v>
      </c>
      <c r="Z1197" s="1" t="str">
        <f aca="false">IF($D1197="Z540.1 w/data",0,"")</f>
        <v/>
      </c>
      <c r="AA1197" s="1" t="e">
        <f aca="false">$Y1197+$Q1197+$Z1197</f>
        <v>#VALUE!</v>
      </c>
      <c r="AB1197" s="1" t="n">
        <f aca="false">$N1197+$Q1197</f>
        <v>0</v>
      </c>
      <c r="AC1197" s="1" t="str">
        <f aca="false">IF($Y1197="","",IF(AND($AA1197&gt;=$R1197,$AA1197&lt;=$S1197),"Pass","Fail"))</f>
        <v/>
      </c>
      <c r="AD1197" s="1" t="str">
        <f aca="false">IF($Y1197="","",IF($AA1197&gt;$R1197,"Pass","Fail"))</f>
        <v/>
      </c>
      <c r="AE1197" s="1" t="str">
        <f aca="false">IF($Y1197="","",IF($AA1197&gt;=$R1197,"Pass","Fail"))</f>
        <v/>
      </c>
      <c r="AF1197" s="1" t="str">
        <f aca="false">IF($Y1197="","",IF($AA1197&lt;=$S1197,"Pass","Fail"))</f>
        <v/>
      </c>
      <c r="AG1197" s="1" t="str">
        <f aca="false">IF($Y1197="","",IF($AA1197&lt;$S1197,"Pass","Fail"))</f>
        <v/>
      </c>
      <c r="AH1197" s="23" t="str">
        <f aca="true">INDIRECT(CHOOSE(MATCH($T1197,{"±","&gt;","≥","≤","&lt;"},0), "AC", "AD", "AE", "AF", "AG") &amp; ROW())</f>
        <v/>
      </c>
      <c r="AI1197" s="56" t="str">
        <f aca="false">IF($X1197="Not Significant","No Further Action Required",
IF($AH1197="","",
IF(AND($AH1197="Pass",$L1197="0 - Passed "),"Analysis performed; no further action required.",
IF(AND($AH1197="Fail",$L1197="1 - Failed "),"Analysis performed; no further action required.",
IF(AND($AH1197="Pass",$L1197="2 - Limited In Use "),"Analysis performed; no further action required.",
IF(AND($AH1197="Fail",$L1197="3 - Adjusted "),"Analysis performed; no further action required.",
"Unit fails analysis; TSM determination required."))))))</f>
        <v/>
      </c>
      <c r="AJ1197" s="58"/>
    </row>
    <row r="1198" customFormat="false" ht="15" hidden="false" customHeight="false" outlineLevel="0" collapsed="false">
      <c r="A1198" s="56"/>
      <c r="E1198" s="57" t="str">
        <f aca="false">IF(AND($F1198="",$G1198=""),"",IF($G1198="",$F1198,HYPERLINK($G1198,$F1198)))</f>
        <v/>
      </c>
      <c r="H1198" s="1" t="str">
        <f aca="false">IF($I1198="","None Attached",IF(LEFT($I1198,5)="https",HYPERLINK($I1198,"Datasheet"),HYPERLINK(_xlfn.CONCAT("https://",$I1198),"Datasheet")))</f>
        <v>None Attached</v>
      </c>
      <c r="M1198" s="56"/>
      <c r="P1198" s="58"/>
      <c r="Q1198" s="1" t="n">
        <f aca="false">$M1198-$N1198</f>
        <v>0</v>
      </c>
      <c r="R1198" s="56"/>
      <c r="T1198" s="59" t="s">
        <v>15</v>
      </c>
      <c r="U1198" s="1" t="n">
        <f aca="false">$S1198-$R1198</f>
        <v>0</v>
      </c>
      <c r="V1198" s="1" t="n">
        <f aca="false">IF($T1198="±",$Q1198*2,$Q1198)</f>
        <v>0</v>
      </c>
      <c r="W1198" s="60" t="str">
        <f aca="false">IFERROR($U1198/ABS($V1198),"N/A")</f>
        <v>N/A</v>
      </c>
      <c r="X1198" s="61" t="str">
        <f aca="false">IF(OR($W1198="N/A",$R1198="",$S1198=""),"N/A",IF($W1198&gt;=4,"Not Significant",IF($W1198&gt;=2,"Semi-Significant","Significant")))</f>
        <v>N/A</v>
      </c>
      <c r="Z1198" s="1" t="str">
        <f aca="false">IF($D1198="Z540.1 w/data",0,"")</f>
        <v/>
      </c>
      <c r="AA1198" s="1" t="e">
        <f aca="false">$Y1198+$Q1198+$Z1198</f>
        <v>#VALUE!</v>
      </c>
      <c r="AB1198" s="1" t="n">
        <f aca="false">$N1198+$Q1198</f>
        <v>0</v>
      </c>
      <c r="AC1198" s="1" t="str">
        <f aca="false">IF($Y1198="","",IF(AND($AA1198&gt;=$R1198,$AA1198&lt;=$S1198),"Pass","Fail"))</f>
        <v/>
      </c>
      <c r="AD1198" s="1" t="str">
        <f aca="false">IF($Y1198="","",IF($AA1198&gt;$R1198,"Pass","Fail"))</f>
        <v/>
      </c>
      <c r="AE1198" s="1" t="str">
        <f aca="false">IF($Y1198="","",IF($AA1198&gt;=$R1198,"Pass","Fail"))</f>
        <v/>
      </c>
      <c r="AF1198" s="1" t="str">
        <f aca="false">IF($Y1198="","",IF($AA1198&lt;=$S1198,"Pass","Fail"))</f>
        <v/>
      </c>
      <c r="AG1198" s="1" t="str">
        <f aca="false">IF($Y1198="","",IF($AA1198&lt;$S1198,"Pass","Fail"))</f>
        <v/>
      </c>
      <c r="AH1198" s="23" t="str">
        <f aca="true">INDIRECT(CHOOSE(MATCH($T1198,{"±","&gt;","≥","≤","&lt;"},0), "AC", "AD", "AE", "AF", "AG") &amp; ROW())</f>
        <v/>
      </c>
      <c r="AI1198" s="56" t="str">
        <f aca="false">IF($X1198="Not Significant","No Further Action Required",
IF($AH1198="","",
IF(AND($AH1198="Pass",$L1198="0 - Passed "),"Analysis performed; no further action required.",
IF(AND($AH1198="Fail",$L1198="1 - Failed "),"Analysis performed; no further action required.",
IF(AND($AH1198="Pass",$L1198="2 - Limited In Use "),"Analysis performed; no further action required.",
IF(AND($AH1198="Fail",$L1198="3 - Adjusted "),"Analysis performed; no further action required.",
"Unit fails analysis; TSM determination required."))))))</f>
        <v/>
      </c>
      <c r="AJ1198" s="58"/>
    </row>
    <row r="1199" customFormat="false" ht="15" hidden="false" customHeight="false" outlineLevel="0" collapsed="false">
      <c r="A1199" s="56"/>
      <c r="E1199" s="57" t="str">
        <f aca="false">IF(AND($F1199="",$G1199=""),"",IF($G1199="",$F1199,HYPERLINK($G1199,$F1199)))</f>
        <v/>
      </c>
      <c r="H1199" s="1" t="str">
        <f aca="false">IF($I1199="","None Attached",IF(LEFT($I1199,5)="https",HYPERLINK($I1199,"Datasheet"),HYPERLINK(_xlfn.CONCAT("https://",$I1199),"Datasheet")))</f>
        <v>None Attached</v>
      </c>
      <c r="M1199" s="56"/>
      <c r="P1199" s="58"/>
      <c r="Q1199" s="1" t="n">
        <f aca="false">$M1199-$N1199</f>
        <v>0</v>
      </c>
      <c r="R1199" s="56"/>
      <c r="T1199" s="59" t="s">
        <v>15</v>
      </c>
      <c r="U1199" s="1" t="n">
        <f aca="false">$S1199-$R1199</f>
        <v>0</v>
      </c>
      <c r="V1199" s="1" t="n">
        <f aca="false">IF($T1199="±",$Q1199*2,$Q1199)</f>
        <v>0</v>
      </c>
      <c r="W1199" s="60" t="str">
        <f aca="false">IFERROR($U1199/ABS($V1199),"N/A")</f>
        <v>N/A</v>
      </c>
      <c r="X1199" s="61" t="str">
        <f aca="false">IF(OR($W1199="N/A",$R1199="",$S1199=""),"N/A",IF($W1199&gt;=4,"Not Significant",IF($W1199&gt;=2,"Semi-Significant","Significant")))</f>
        <v>N/A</v>
      </c>
      <c r="Z1199" s="1" t="str">
        <f aca="false">IF($D1199="Z540.1 w/data",0,"")</f>
        <v/>
      </c>
      <c r="AA1199" s="1" t="e">
        <f aca="false">$Y1199+$Q1199+$Z1199</f>
        <v>#VALUE!</v>
      </c>
      <c r="AB1199" s="1" t="n">
        <f aca="false">$N1199+$Q1199</f>
        <v>0</v>
      </c>
      <c r="AC1199" s="1" t="str">
        <f aca="false">IF($Y1199="","",IF(AND($AA1199&gt;=$R1199,$AA1199&lt;=$S1199),"Pass","Fail"))</f>
        <v/>
      </c>
      <c r="AD1199" s="1" t="str">
        <f aca="false">IF($Y1199="","",IF($AA1199&gt;$R1199,"Pass","Fail"))</f>
        <v/>
      </c>
      <c r="AE1199" s="1" t="str">
        <f aca="false">IF($Y1199="","",IF($AA1199&gt;=$R1199,"Pass","Fail"))</f>
        <v/>
      </c>
      <c r="AF1199" s="1" t="str">
        <f aca="false">IF($Y1199="","",IF($AA1199&lt;=$S1199,"Pass","Fail"))</f>
        <v/>
      </c>
      <c r="AG1199" s="1" t="str">
        <f aca="false">IF($Y1199="","",IF($AA1199&lt;$S1199,"Pass","Fail"))</f>
        <v/>
      </c>
      <c r="AH1199" s="23" t="str">
        <f aca="true">INDIRECT(CHOOSE(MATCH($T1199,{"±","&gt;","≥","≤","&lt;"},0), "AC", "AD", "AE", "AF", "AG") &amp; ROW())</f>
        <v/>
      </c>
      <c r="AI1199" s="56" t="str">
        <f aca="false">IF($X1199="Not Significant","No Further Action Required",
IF($AH1199="","",
IF(AND($AH1199="Pass",$L1199="0 - Passed "),"Analysis performed; no further action required.",
IF(AND($AH1199="Fail",$L1199="1 - Failed "),"Analysis performed; no further action required.",
IF(AND($AH1199="Pass",$L1199="2 - Limited In Use "),"Analysis performed; no further action required.",
IF(AND($AH1199="Fail",$L1199="3 - Adjusted "),"Analysis performed; no further action required.",
"Unit fails analysis; TSM determination required."))))))</f>
        <v/>
      </c>
      <c r="AJ1199" s="58"/>
    </row>
    <row r="1200" customFormat="false" ht="15" hidden="false" customHeight="false" outlineLevel="0" collapsed="false">
      <c r="A1200" s="56"/>
      <c r="E1200" s="57" t="str">
        <f aca="false">IF(AND($F1200="",$G1200=""),"",IF($G1200="",$F1200,HYPERLINK($G1200,$F1200)))</f>
        <v/>
      </c>
      <c r="H1200" s="1" t="str">
        <f aca="false">IF($I1200="","None Attached",IF(LEFT($I1200,5)="https",HYPERLINK($I1200,"Datasheet"),HYPERLINK(_xlfn.CONCAT("https://",$I1200),"Datasheet")))</f>
        <v>None Attached</v>
      </c>
      <c r="M1200" s="56"/>
      <c r="P1200" s="58"/>
      <c r="Q1200" s="1" t="n">
        <f aca="false">$M1200-$N1200</f>
        <v>0</v>
      </c>
      <c r="R1200" s="56"/>
      <c r="T1200" s="59" t="s">
        <v>15</v>
      </c>
      <c r="U1200" s="1" t="n">
        <f aca="false">$S1200-$R1200</f>
        <v>0</v>
      </c>
      <c r="V1200" s="1" t="n">
        <f aca="false">IF($T1200="±",$Q1200*2,$Q1200)</f>
        <v>0</v>
      </c>
      <c r="W1200" s="60" t="str">
        <f aca="false">IFERROR($U1200/ABS($V1200),"N/A")</f>
        <v>N/A</v>
      </c>
      <c r="X1200" s="61" t="str">
        <f aca="false">IF(OR($W1200="N/A",$R1200="",$S1200=""),"N/A",IF($W1200&gt;=4,"Not Significant",IF($W1200&gt;=2,"Semi-Significant","Significant")))</f>
        <v>N/A</v>
      </c>
      <c r="Z1200" s="1" t="str">
        <f aca="false">IF($D1200="Z540.1 w/data",0,"")</f>
        <v/>
      </c>
      <c r="AA1200" s="1" t="e">
        <f aca="false">$Y1200+$Q1200+$Z1200</f>
        <v>#VALUE!</v>
      </c>
      <c r="AB1200" s="1" t="n">
        <f aca="false">$N1200+$Q1200</f>
        <v>0</v>
      </c>
      <c r="AC1200" s="1" t="str">
        <f aca="false">IF($Y1200="","",IF(AND($AA1200&gt;=$R1200,$AA1200&lt;=$S1200),"Pass","Fail"))</f>
        <v/>
      </c>
      <c r="AD1200" s="1" t="str">
        <f aca="false">IF($Y1200="","",IF($AA1200&gt;$R1200,"Pass","Fail"))</f>
        <v/>
      </c>
      <c r="AE1200" s="1" t="str">
        <f aca="false">IF($Y1200="","",IF($AA1200&gt;=$R1200,"Pass","Fail"))</f>
        <v/>
      </c>
      <c r="AF1200" s="1" t="str">
        <f aca="false">IF($Y1200="","",IF($AA1200&lt;=$S1200,"Pass","Fail"))</f>
        <v/>
      </c>
      <c r="AG1200" s="1" t="str">
        <f aca="false">IF($Y1200="","",IF($AA1200&lt;$S1200,"Pass","Fail"))</f>
        <v/>
      </c>
      <c r="AH1200" s="23" t="str">
        <f aca="true">INDIRECT(CHOOSE(MATCH($T1200,{"±","&gt;","≥","≤","&lt;"},0), "AC", "AD", "AE", "AF", "AG") &amp; ROW())</f>
        <v/>
      </c>
      <c r="AI1200" s="56" t="str">
        <f aca="false">IF($X1200="Not Significant","No Further Action Required",
IF($AH1200="","",
IF(AND($AH1200="Pass",$L1200="0 - Passed "),"Analysis performed; no further action required.",
IF(AND($AH1200="Fail",$L1200="1 - Failed "),"Analysis performed; no further action required.",
IF(AND($AH1200="Pass",$L1200="2 - Limited In Use "),"Analysis performed; no further action required.",
IF(AND($AH1200="Fail",$L1200="3 - Adjusted "),"Analysis performed; no further action required.",
"Unit fails analysis; TSM determination required."))))))</f>
        <v/>
      </c>
      <c r="AJ1200" s="58"/>
    </row>
    <row r="1201" customFormat="false" ht="15" hidden="false" customHeight="false" outlineLevel="0" collapsed="false">
      <c r="A1201" s="56"/>
      <c r="E1201" s="57" t="str">
        <f aca="false">IF(AND($F1201="",$G1201=""),"",IF($G1201="",$F1201,HYPERLINK($G1201,$F1201)))</f>
        <v/>
      </c>
      <c r="H1201" s="1" t="str">
        <f aca="false">IF($I1201="","None Attached",IF(LEFT($I1201,5)="https",HYPERLINK($I1201,"Datasheet"),HYPERLINK(_xlfn.CONCAT("https://",$I1201),"Datasheet")))</f>
        <v>None Attached</v>
      </c>
      <c r="M1201" s="56"/>
      <c r="P1201" s="58"/>
      <c r="Q1201" s="1" t="n">
        <f aca="false">$M1201-$N1201</f>
        <v>0</v>
      </c>
      <c r="R1201" s="56"/>
      <c r="T1201" s="59" t="s">
        <v>15</v>
      </c>
      <c r="U1201" s="1" t="n">
        <f aca="false">$S1201-$R1201</f>
        <v>0</v>
      </c>
      <c r="V1201" s="1" t="n">
        <f aca="false">IF($T1201="±",$Q1201*2,$Q1201)</f>
        <v>0</v>
      </c>
      <c r="W1201" s="60" t="str">
        <f aca="false">IFERROR($U1201/ABS($V1201),"N/A")</f>
        <v>N/A</v>
      </c>
      <c r="X1201" s="61" t="str">
        <f aca="false">IF(OR($W1201="N/A",$R1201="",$S1201=""),"N/A",IF($W1201&gt;=4,"Not Significant",IF($W1201&gt;=2,"Semi-Significant","Significant")))</f>
        <v>N/A</v>
      </c>
      <c r="Z1201" s="1" t="str">
        <f aca="false">IF($D1201="Z540.1 w/data",0,"")</f>
        <v/>
      </c>
      <c r="AA1201" s="1" t="e">
        <f aca="false">$Y1201+$Q1201+$Z1201</f>
        <v>#VALUE!</v>
      </c>
      <c r="AB1201" s="1" t="n">
        <f aca="false">$N1201+$Q1201</f>
        <v>0</v>
      </c>
      <c r="AC1201" s="1" t="str">
        <f aca="false">IF($Y1201="","",IF(AND($AA1201&gt;=$R1201,$AA1201&lt;=$S1201),"Pass","Fail"))</f>
        <v/>
      </c>
      <c r="AD1201" s="1" t="str">
        <f aca="false">IF($Y1201="","",IF($AA1201&gt;$R1201,"Pass","Fail"))</f>
        <v/>
      </c>
      <c r="AE1201" s="1" t="str">
        <f aca="false">IF($Y1201="","",IF($AA1201&gt;=$R1201,"Pass","Fail"))</f>
        <v/>
      </c>
      <c r="AF1201" s="1" t="str">
        <f aca="false">IF($Y1201="","",IF($AA1201&lt;=$S1201,"Pass","Fail"))</f>
        <v/>
      </c>
      <c r="AG1201" s="1" t="str">
        <f aca="false">IF($Y1201="","",IF($AA1201&lt;$S1201,"Pass","Fail"))</f>
        <v/>
      </c>
      <c r="AH1201" s="23" t="str">
        <f aca="true">INDIRECT(CHOOSE(MATCH($T1201,{"±","&gt;","≥","≤","&lt;"},0), "AC", "AD", "AE", "AF", "AG") &amp; ROW())</f>
        <v/>
      </c>
      <c r="AI1201" s="56" t="str">
        <f aca="false">IF($X1201="Not Significant","No Further Action Required",
IF($AH1201="","",
IF(AND($AH1201="Pass",$L1201="0 - Passed "),"Analysis performed; no further action required.",
IF(AND($AH1201="Fail",$L1201="1 - Failed "),"Analysis performed; no further action required.",
IF(AND($AH1201="Pass",$L1201="2 - Limited In Use "),"Analysis performed; no further action required.",
IF(AND($AH1201="Fail",$L1201="3 - Adjusted "),"Analysis performed; no further action required.",
"Unit fails analysis; TSM determination required."))))))</f>
        <v/>
      </c>
      <c r="AJ1201" s="58"/>
    </row>
    <row r="1202" customFormat="false" ht="15" hidden="false" customHeight="false" outlineLevel="0" collapsed="false">
      <c r="A1202" s="56"/>
      <c r="E1202" s="57" t="str">
        <f aca="false">IF(AND($F1202="",$G1202=""),"",IF($G1202="",$F1202,HYPERLINK($G1202,$F1202)))</f>
        <v/>
      </c>
      <c r="H1202" s="1" t="str">
        <f aca="false">IF($I1202="","None Attached",IF(LEFT($I1202,5)="https",HYPERLINK($I1202,"Datasheet"),HYPERLINK(_xlfn.CONCAT("https://",$I1202),"Datasheet")))</f>
        <v>None Attached</v>
      </c>
      <c r="M1202" s="56"/>
      <c r="P1202" s="58"/>
      <c r="Q1202" s="1" t="n">
        <f aca="false">$M1202-$N1202</f>
        <v>0</v>
      </c>
      <c r="R1202" s="56"/>
      <c r="T1202" s="59" t="s">
        <v>15</v>
      </c>
      <c r="U1202" s="1" t="n">
        <f aca="false">$S1202-$R1202</f>
        <v>0</v>
      </c>
      <c r="V1202" s="1" t="n">
        <f aca="false">IF($T1202="±",$Q1202*2,$Q1202)</f>
        <v>0</v>
      </c>
      <c r="W1202" s="60" t="str">
        <f aca="false">IFERROR($U1202/ABS($V1202),"N/A")</f>
        <v>N/A</v>
      </c>
      <c r="X1202" s="61" t="str">
        <f aca="false">IF(OR($W1202="N/A",$R1202="",$S1202=""),"N/A",IF($W1202&gt;=4,"Not Significant",IF($W1202&gt;=2,"Semi-Significant","Significant")))</f>
        <v>N/A</v>
      </c>
      <c r="Z1202" s="1" t="str">
        <f aca="false">IF($D1202="Z540.1 w/data",0,"")</f>
        <v/>
      </c>
      <c r="AA1202" s="1" t="e">
        <f aca="false">$Y1202+$Q1202+$Z1202</f>
        <v>#VALUE!</v>
      </c>
      <c r="AB1202" s="1" t="n">
        <f aca="false">$N1202+$Q1202</f>
        <v>0</v>
      </c>
      <c r="AC1202" s="1" t="str">
        <f aca="false">IF($Y1202="","",IF(AND($AA1202&gt;=$R1202,$AA1202&lt;=$S1202),"Pass","Fail"))</f>
        <v/>
      </c>
      <c r="AD1202" s="1" t="str">
        <f aca="false">IF($Y1202="","",IF($AA1202&gt;$R1202,"Pass","Fail"))</f>
        <v/>
      </c>
      <c r="AE1202" s="1" t="str">
        <f aca="false">IF($Y1202="","",IF($AA1202&gt;=$R1202,"Pass","Fail"))</f>
        <v/>
      </c>
      <c r="AF1202" s="1" t="str">
        <f aca="false">IF($Y1202="","",IF($AA1202&lt;=$S1202,"Pass","Fail"))</f>
        <v/>
      </c>
      <c r="AG1202" s="1" t="str">
        <f aca="false">IF($Y1202="","",IF($AA1202&lt;$S1202,"Pass","Fail"))</f>
        <v/>
      </c>
      <c r="AH1202" s="23" t="str">
        <f aca="true">INDIRECT(CHOOSE(MATCH($T1202,{"±","&gt;","≥","≤","&lt;"},0), "AC", "AD", "AE", "AF", "AG") &amp; ROW())</f>
        <v/>
      </c>
      <c r="AI1202" s="56" t="str">
        <f aca="false">IF($X1202="Not Significant","No Further Action Required",
IF($AH1202="","",
IF(AND($AH1202="Pass",$L1202="0 - Passed "),"Analysis performed; no further action required.",
IF(AND($AH1202="Fail",$L1202="1 - Failed "),"Analysis performed; no further action required.",
IF(AND($AH1202="Pass",$L1202="2 - Limited In Use "),"Analysis performed; no further action required.",
IF(AND($AH1202="Fail",$L1202="3 - Adjusted "),"Analysis performed; no further action required.",
"Unit fails analysis; TSM determination required."))))))</f>
        <v/>
      </c>
      <c r="AJ1202" s="58"/>
    </row>
    <row r="1203" customFormat="false" ht="15" hidden="false" customHeight="false" outlineLevel="0" collapsed="false">
      <c r="A1203" s="56"/>
      <c r="E1203" s="57" t="str">
        <f aca="false">IF(AND($F1203="",$G1203=""),"",IF($G1203="",$F1203,HYPERLINK($G1203,$F1203)))</f>
        <v/>
      </c>
      <c r="H1203" s="1" t="str">
        <f aca="false">IF($I1203="","None Attached",IF(LEFT($I1203,5)="https",HYPERLINK($I1203,"Datasheet"),HYPERLINK(_xlfn.CONCAT("https://",$I1203),"Datasheet")))</f>
        <v>None Attached</v>
      </c>
      <c r="M1203" s="56"/>
      <c r="P1203" s="58"/>
      <c r="Q1203" s="1" t="n">
        <f aca="false">$M1203-$N1203</f>
        <v>0</v>
      </c>
      <c r="R1203" s="56"/>
      <c r="T1203" s="59" t="s">
        <v>15</v>
      </c>
      <c r="U1203" s="1" t="n">
        <f aca="false">$S1203-$R1203</f>
        <v>0</v>
      </c>
      <c r="V1203" s="1" t="n">
        <f aca="false">IF($T1203="±",$Q1203*2,$Q1203)</f>
        <v>0</v>
      </c>
      <c r="W1203" s="60" t="str">
        <f aca="false">IFERROR($U1203/ABS($V1203),"N/A")</f>
        <v>N/A</v>
      </c>
      <c r="X1203" s="61" t="str">
        <f aca="false">IF(OR($W1203="N/A",$R1203="",$S1203=""),"N/A",IF($W1203&gt;=4,"Not Significant",IF($W1203&gt;=2,"Semi-Significant","Significant")))</f>
        <v>N/A</v>
      </c>
      <c r="Z1203" s="1" t="str">
        <f aca="false">IF($D1203="Z540.1 w/data",0,"")</f>
        <v/>
      </c>
      <c r="AA1203" s="1" t="e">
        <f aca="false">$Y1203+$Q1203+$Z1203</f>
        <v>#VALUE!</v>
      </c>
      <c r="AB1203" s="1" t="n">
        <f aca="false">$N1203+$Q1203</f>
        <v>0</v>
      </c>
      <c r="AC1203" s="1" t="str">
        <f aca="false">IF($Y1203="","",IF(AND($AA1203&gt;=$R1203,$AA1203&lt;=$S1203),"Pass","Fail"))</f>
        <v/>
      </c>
      <c r="AD1203" s="1" t="str">
        <f aca="false">IF($Y1203="","",IF($AA1203&gt;$R1203,"Pass","Fail"))</f>
        <v/>
      </c>
      <c r="AE1203" s="1" t="str">
        <f aca="false">IF($Y1203="","",IF($AA1203&gt;=$R1203,"Pass","Fail"))</f>
        <v/>
      </c>
      <c r="AF1203" s="1" t="str">
        <f aca="false">IF($Y1203="","",IF($AA1203&lt;=$S1203,"Pass","Fail"))</f>
        <v/>
      </c>
      <c r="AG1203" s="1" t="str">
        <f aca="false">IF($Y1203="","",IF($AA1203&lt;$S1203,"Pass","Fail"))</f>
        <v/>
      </c>
      <c r="AH1203" s="23" t="str">
        <f aca="true">INDIRECT(CHOOSE(MATCH($T1203,{"±","&gt;","≥","≤","&lt;"},0), "AC", "AD", "AE", "AF", "AG") &amp; ROW())</f>
        <v/>
      </c>
      <c r="AI1203" s="56" t="str">
        <f aca="false">IF($X1203="Not Significant","No Further Action Required",
IF($AH1203="","",
IF(AND($AH1203="Pass",$L1203="0 - Passed "),"Analysis performed; no further action required.",
IF(AND($AH1203="Fail",$L1203="1 - Failed "),"Analysis performed; no further action required.",
IF(AND($AH1203="Pass",$L1203="2 - Limited In Use "),"Analysis performed; no further action required.",
IF(AND($AH1203="Fail",$L1203="3 - Adjusted "),"Analysis performed; no further action required.",
"Unit fails analysis; TSM determination required."))))))</f>
        <v/>
      </c>
      <c r="AJ1203" s="58"/>
    </row>
    <row r="1204" customFormat="false" ht="15" hidden="false" customHeight="false" outlineLevel="0" collapsed="false">
      <c r="A1204" s="56"/>
      <c r="E1204" s="57" t="str">
        <f aca="false">IF(AND($F1204="",$G1204=""),"",IF($G1204="",$F1204,HYPERLINK($G1204,$F1204)))</f>
        <v/>
      </c>
      <c r="H1204" s="1" t="str">
        <f aca="false">IF($I1204="","None Attached",IF(LEFT($I1204,5)="https",HYPERLINK($I1204,"Datasheet"),HYPERLINK(_xlfn.CONCAT("https://",$I1204),"Datasheet")))</f>
        <v>None Attached</v>
      </c>
      <c r="M1204" s="56"/>
      <c r="P1204" s="58"/>
      <c r="Q1204" s="1" t="n">
        <f aca="false">$M1204-$N1204</f>
        <v>0</v>
      </c>
      <c r="R1204" s="56"/>
      <c r="T1204" s="59" t="s">
        <v>15</v>
      </c>
      <c r="U1204" s="1" t="n">
        <f aca="false">$S1204-$R1204</f>
        <v>0</v>
      </c>
      <c r="V1204" s="1" t="n">
        <f aca="false">IF($T1204="±",$Q1204*2,$Q1204)</f>
        <v>0</v>
      </c>
      <c r="W1204" s="60" t="str">
        <f aca="false">IFERROR($U1204/ABS($V1204),"N/A")</f>
        <v>N/A</v>
      </c>
      <c r="X1204" s="61" t="str">
        <f aca="false">IF(OR($W1204="N/A",$R1204="",$S1204=""),"N/A",IF($W1204&gt;=4,"Not Significant",IF($W1204&gt;=2,"Semi-Significant","Significant")))</f>
        <v>N/A</v>
      </c>
      <c r="Z1204" s="1" t="str">
        <f aca="false">IF($D1204="Z540.1 w/data",0,"")</f>
        <v/>
      </c>
      <c r="AA1204" s="1" t="e">
        <f aca="false">$Y1204+$Q1204+$Z1204</f>
        <v>#VALUE!</v>
      </c>
      <c r="AB1204" s="1" t="n">
        <f aca="false">$N1204+$Q1204</f>
        <v>0</v>
      </c>
      <c r="AC1204" s="1" t="str">
        <f aca="false">IF($Y1204="","",IF(AND($AA1204&gt;=$R1204,$AA1204&lt;=$S1204),"Pass","Fail"))</f>
        <v/>
      </c>
      <c r="AD1204" s="1" t="str">
        <f aca="false">IF($Y1204="","",IF($AA1204&gt;$R1204,"Pass","Fail"))</f>
        <v/>
      </c>
      <c r="AE1204" s="1" t="str">
        <f aca="false">IF($Y1204="","",IF($AA1204&gt;=$R1204,"Pass","Fail"))</f>
        <v/>
      </c>
      <c r="AF1204" s="1" t="str">
        <f aca="false">IF($Y1204="","",IF($AA1204&lt;=$S1204,"Pass","Fail"))</f>
        <v/>
      </c>
      <c r="AG1204" s="1" t="str">
        <f aca="false">IF($Y1204="","",IF($AA1204&lt;$S1204,"Pass","Fail"))</f>
        <v/>
      </c>
      <c r="AH1204" s="23" t="str">
        <f aca="true">INDIRECT(CHOOSE(MATCH($T1204,{"±","&gt;","≥","≤","&lt;"},0), "AC", "AD", "AE", "AF", "AG") &amp; ROW())</f>
        <v/>
      </c>
      <c r="AI1204" s="56" t="str">
        <f aca="false">IF($X1204="Not Significant","No Further Action Required",
IF($AH1204="","",
IF(AND($AH1204="Pass",$L1204="0 - Passed "),"Analysis performed; no further action required.",
IF(AND($AH1204="Fail",$L1204="1 - Failed "),"Analysis performed; no further action required.",
IF(AND($AH1204="Pass",$L1204="2 - Limited In Use "),"Analysis performed; no further action required.",
IF(AND($AH1204="Fail",$L1204="3 - Adjusted "),"Analysis performed; no further action required.",
"Unit fails analysis; TSM determination required."))))))</f>
        <v/>
      </c>
      <c r="AJ1204" s="58"/>
    </row>
    <row r="1205" customFormat="false" ht="15" hidden="false" customHeight="false" outlineLevel="0" collapsed="false">
      <c r="A1205" s="56"/>
      <c r="E1205" s="57" t="str">
        <f aca="false">IF(AND($F1205="",$G1205=""),"",IF($G1205="",$F1205,HYPERLINK($G1205,$F1205)))</f>
        <v/>
      </c>
      <c r="H1205" s="1" t="str">
        <f aca="false">IF($I1205="","None Attached",IF(LEFT($I1205,5)="https",HYPERLINK($I1205,"Datasheet"),HYPERLINK(_xlfn.CONCAT("https://",$I1205),"Datasheet")))</f>
        <v>None Attached</v>
      </c>
      <c r="M1205" s="56"/>
      <c r="P1205" s="58"/>
      <c r="Q1205" s="1" t="n">
        <f aca="false">$M1205-$N1205</f>
        <v>0</v>
      </c>
      <c r="R1205" s="56"/>
      <c r="T1205" s="59" t="s">
        <v>15</v>
      </c>
      <c r="U1205" s="1" t="n">
        <f aca="false">$S1205-$R1205</f>
        <v>0</v>
      </c>
      <c r="V1205" s="1" t="n">
        <f aca="false">IF($T1205="±",$Q1205*2,$Q1205)</f>
        <v>0</v>
      </c>
      <c r="W1205" s="60" t="str">
        <f aca="false">IFERROR($U1205/ABS($V1205),"N/A")</f>
        <v>N/A</v>
      </c>
      <c r="X1205" s="61" t="str">
        <f aca="false">IF(OR($W1205="N/A",$R1205="",$S1205=""),"N/A",IF($W1205&gt;=4,"Not Significant",IF($W1205&gt;=2,"Semi-Significant","Significant")))</f>
        <v>N/A</v>
      </c>
      <c r="Z1205" s="1" t="str">
        <f aca="false">IF($D1205="Z540.1 w/data",0,"")</f>
        <v/>
      </c>
      <c r="AA1205" s="1" t="e">
        <f aca="false">$Y1205+$Q1205+$Z1205</f>
        <v>#VALUE!</v>
      </c>
      <c r="AB1205" s="1" t="n">
        <f aca="false">$N1205+$Q1205</f>
        <v>0</v>
      </c>
      <c r="AC1205" s="1" t="str">
        <f aca="false">IF($Y1205="","",IF(AND($AA1205&gt;=$R1205,$AA1205&lt;=$S1205),"Pass","Fail"))</f>
        <v/>
      </c>
      <c r="AD1205" s="1" t="str">
        <f aca="false">IF($Y1205="","",IF($AA1205&gt;$R1205,"Pass","Fail"))</f>
        <v/>
      </c>
      <c r="AE1205" s="1" t="str">
        <f aca="false">IF($Y1205="","",IF($AA1205&gt;=$R1205,"Pass","Fail"))</f>
        <v/>
      </c>
      <c r="AF1205" s="1" t="str">
        <f aca="false">IF($Y1205="","",IF($AA1205&lt;=$S1205,"Pass","Fail"))</f>
        <v/>
      </c>
      <c r="AG1205" s="1" t="str">
        <f aca="false">IF($Y1205="","",IF($AA1205&lt;$S1205,"Pass","Fail"))</f>
        <v/>
      </c>
      <c r="AH1205" s="23" t="str">
        <f aca="true">INDIRECT(CHOOSE(MATCH($T1205,{"±","&gt;","≥","≤","&lt;"},0), "AC", "AD", "AE", "AF", "AG") &amp; ROW())</f>
        <v/>
      </c>
      <c r="AI1205" s="56" t="str">
        <f aca="false">IF($X1205="Not Significant","No Further Action Required",
IF($AH1205="","",
IF(AND($AH1205="Pass",$L1205="0 - Passed "),"Analysis performed; no further action required.",
IF(AND($AH1205="Fail",$L1205="1 - Failed "),"Analysis performed; no further action required.",
IF(AND($AH1205="Pass",$L1205="2 - Limited In Use "),"Analysis performed; no further action required.",
IF(AND($AH1205="Fail",$L1205="3 - Adjusted "),"Analysis performed; no further action required.",
"Unit fails analysis; TSM determination required."))))))</f>
        <v/>
      </c>
      <c r="AJ1205" s="58"/>
    </row>
    <row r="1206" customFormat="false" ht="15" hidden="false" customHeight="false" outlineLevel="0" collapsed="false">
      <c r="A1206" s="56"/>
      <c r="E1206" s="57" t="str">
        <f aca="false">IF(AND($F1206="",$G1206=""),"",IF($G1206="",$F1206,HYPERLINK($G1206,$F1206)))</f>
        <v/>
      </c>
      <c r="H1206" s="1" t="str">
        <f aca="false">IF($I1206="","None Attached",IF(LEFT($I1206,5)="https",HYPERLINK($I1206,"Datasheet"),HYPERLINK(_xlfn.CONCAT("https://",$I1206),"Datasheet")))</f>
        <v>None Attached</v>
      </c>
      <c r="M1206" s="56"/>
      <c r="P1206" s="58"/>
      <c r="Q1206" s="1" t="n">
        <f aca="false">$M1206-$N1206</f>
        <v>0</v>
      </c>
      <c r="R1206" s="56"/>
      <c r="T1206" s="59" t="s">
        <v>15</v>
      </c>
      <c r="U1206" s="1" t="n">
        <f aca="false">$S1206-$R1206</f>
        <v>0</v>
      </c>
      <c r="V1206" s="1" t="n">
        <f aca="false">IF($T1206="±",$Q1206*2,$Q1206)</f>
        <v>0</v>
      </c>
      <c r="W1206" s="60" t="str">
        <f aca="false">IFERROR($U1206/ABS($V1206),"N/A")</f>
        <v>N/A</v>
      </c>
      <c r="X1206" s="61" t="str">
        <f aca="false">IF(OR($W1206="N/A",$R1206="",$S1206=""),"N/A",IF($W1206&gt;=4,"Not Significant",IF($W1206&gt;=2,"Semi-Significant","Significant")))</f>
        <v>N/A</v>
      </c>
      <c r="Z1206" s="1" t="str">
        <f aca="false">IF($D1206="Z540.1 w/data",0,"")</f>
        <v/>
      </c>
      <c r="AA1206" s="1" t="e">
        <f aca="false">$Y1206+$Q1206+$Z1206</f>
        <v>#VALUE!</v>
      </c>
      <c r="AB1206" s="1" t="n">
        <f aca="false">$N1206+$Q1206</f>
        <v>0</v>
      </c>
      <c r="AC1206" s="1" t="str">
        <f aca="false">IF($Y1206="","",IF(AND($AA1206&gt;=$R1206,$AA1206&lt;=$S1206),"Pass","Fail"))</f>
        <v/>
      </c>
      <c r="AD1206" s="1" t="str">
        <f aca="false">IF($Y1206="","",IF($AA1206&gt;$R1206,"Pass","Fail"))</f>
        <v/>
      </c>
      <c r="AE1206" s="1" t="str">
        <f aca="false">IF($Y1206="","",IF($AA1206&gt;=$R1206,"Pass","Fail"))</f>
        <v/>
      </c>
      <c r="AF1206" s="1" t="str">
        <f aca="false">IF($Y1206="","",IF($AA1206&lt;=$S1206,"Pass","Fail"))</f>
        <v/>
      </c>
      <c r="AG1206" s="1" t="str">
        <f aca="false">IF($Y1206="","",IF($AA1206&lt;$S1206,"Pass","Fail"))</f>
        <v/>
      </c>
      <c r="AH1206" s="23" t="str">
        <f aca="true">INDIRECT(CHOOSE(MATCH($T1206,{"±","&gt;","≥","≤","&lt;"},0), "AC", "AD", "AE", "AF", "AG") &amp; ROW())</f>
        <v/>
      </c>
      <c r="AI1206" s="56" t="str">
        <f aca="false">IF($X1206="Not Significant","No Further Action Required",
IF($AH1206="","",
IF(AND($AH1206="Pass",$L1206="0 - Passed "),"Analysis performed; no further action required.",
IF(AND($AH1206="Fail",$L1206="1 - Failed "),"Analysis performed; no further action required.",
IF(AND($AH1206="Pass",$L1206="2 - Limited In Use "),"Analysis performed; no further action required.",
IF(AND($AH1206="Fail",$L1206="3 - Adjusted "),"Analysis performed; no further action required.",
"Unit fails analysis; TSM determination required."))))))</f>
        <v/>
      </c>
      <c r="AJ1206" s="58"/>
    </row>
    <row r="1207" customFormat="false" ht="15" hidden="false" customHeight="false" outlineLevel="0" collapsed="false">
      <c r="A1207" s="56"/>
      <c r="E1207" s="57" t="str">
        <f aca="false">IF(AND($F1207="",$G1207=""),"",IF($G1207="",$F1207,HYPERLINK($G1207,$F1207)))</f>
        <v/>
      </c>
      <c r="H1207" s="1" t="str">
        <f aca="false">IF($I1207="","None Attached",IF(LEFT($I1207,5)="https",HYPERLINK($I1207,"Datasheet"),HYPERLINK(_xlfn.CONCAT("https://",$I1207),"Datasheet")))</f>
        <v>None Attached</v>
      </c>
      <c r="M1207" s="56"/>
      <c r="P1207" s="58"/>
      <c r="Q1207" s="1" t="n">
        <f aca="false">$M1207-$N1207</f>
        <v>0</v>
      </c>
      <c r="R1207" s="56"/>
      <c r="T1207" s="59" t="s">
        <v>15</v>
      </c>
      <c r="U1207" s="1" t="n">
        <f aca="false">$S1207-$R1207</f>
        <v>0</v>
      </c>
      <c r="V1207" s="1" t="n">
        <f aca="false">IF($T1207="±",$Q1207*2,$Q1207)</f>
        <v>0</v>
      </c>
      <c r="W1207" s="60" t="str">
        <f aca="false">IFERROR($U1207/ABS($V1207),"N/A")</f>
        <v>N/A</v>
      </c>
      <c r="X1207" s="61" t="str">
        <f aca="false">IF(OR($W1207="N/A",$R1207="",$S1207=""),"N/A",IF($W1207&gt;=4,"Not Significant",IF($W1207&gt;=2,"Semi-Significant","Significant")))</f>
        <v>N/A</v>
      </c>
      <c r="Z1207" s="1" t="str">
        <f aca="false">IF($D1207="Z540.1 w/data",0,"")</f>
        <v/>
      </c>
      <c r="AA1207" s="1" t="e">
        <f aca="false">$Y1207+$Q1207+$Z1207</f>
        <v>#VALUE!</v>
      </c>
      <c r="AB1207" s="1" t="n">
        <f aca="false">$N1207+$Q1207</f>
        <v>0</v>
      </c>
      <c r="AC1207" s="1" t="str">
        <f aca="false">IF($Y1207="","",IF(AND($AA1207&gt;=$R1207,$AA1207&lt;=$S1207),"Pass","Fail"))</f>
        <v/>
      </c>
      <c r="AD1207" s="1" t="str">
        <f aca="false">IF($Y1207="","",IF($AA1207&gt;$R1207,"Pass","Fail"))</f>
        <v/>
      </c>
      <c r="AE1207" s="1" t="str">
        <f aca="false">IF($Y1207="","",IF($AA1207&gt;=$R1207,"Pass","Fail"))</f>
        <v/>
      </c>
      <c r="AF1207" s="1" t="str">
        <f aca="false">IF($Y1207="","",IF($AA1207&lt;=$S1207,"Pass","Fail"))</f>
        <v/>
      </c>
      <c r="AG1207" s="1" t="str">
        <f aca="false">IF($Y1207="","",IF($AA1207&lt;$S1207,"Pass","Fail"))</f>
        <v/>
      </c>
      <c r="AH1207" s="23" t="str">
        <f aca="true">INDIRECT(CHOOSE(MATCH($T1207,{"±","&gt;","≥","≤","&lt;"},0), "AC", "AD", "AE", "AF", "AG") &amp; ROW())</f>
        <v/>
      </c>
      <c r="AI1207" s="56" t="str">
        <f aca="false">IF($X1207="Not Significant","No Further Action Required",
IF($AH1207="","",
IF(AND($AH1207="Pass",$L1207="0 - Passed "),"Analysis performed; no further action required.",
IF(AND($AH1207="Fail",$L1207="1 - Failed "),"Analysis performed; no further action required.",
IF(AND($AH1207="Pass",$L1207="2 - Limited In Use "),"Analysis performed; no further action required.",
IF(AND($AH1207="Fail",$L1207="3 - Adjusted "),"Analysis performed; no further action required.",
"Unit fails analysis; TSM determination required."))))))</f>
        <v/>
      </c>
      <c r="AJ1207" s="58"/>
    </row>
    <row r="1208" customFormat="false" ht="15" hidden="false" customHeight="false" outlineLevel="0" collapsed="false">
      <c r="A1208" s="56"/>
      <c r="E1208" s="57" t="str">
        <f aca="false">IF(AND($F1208="",$G1208=""),"",IF($G1208="",$F1208,HYPERLINK($G1208,$F1208)))</f>
        <v/>
      </c>
      <c r="H1208" s="1" t="str">
        <f aca="false">IF($I1208="","None Attached",IF(LEFT($I1208,5)="https",HYPERLINK($I1208,"Datasheet"),HYPERLINK(_xlfn.CONCAT("https://",$I1208),"Datasheet")))</f>
        <v>None Attached</v>
      </c>
      <c r="M1208" s="56"/>
      <c r="P1208" s="58"/>
      <c r="Q1208" s="1" t="n">
        <f aca="false">$M1208-$N1208</f>
        <v>0</v>
      </c>
      <c r="R1208" s="56"/>
      <c r="T1208" s="59" t="s">
        <v>15</v>
      </c>
      <c r="U1208" s="1" t="n">
        <f aca="false">$S1208-$R1208</f>
        <v>0</v>
      </c>
      <c r="V1208" s="1" t="n">
        <f aca="false">IF($T1208="±",$Q1208*2,$Q1208)</f>
        <v>0</v>
      </c>
      <c r="W1208" s="60" t="str">
        <f aca="false">IFERROR($U1208/ABS($V1208),"N/A")</f>
        <v>N/A</v>
      </c>
      <c r="X1208" s="61" t="str">
        <f aca="false">IF(OR($W1208="N/A",$R1208="",$S1208=""),"N/A",IF($W1208&gt;=4,"Not Significant",IF($W1208&gt;=2,"Semi-Significant","Significant")))</f>
        <v>N/A</v>
      </c>
      <c r="Z1208" s="1" t="str">
        <f aca="false">IF($D1208="Z540.1 w/data",0,"")</f>
        <v/>
      </c>
      <c r="AA1208" s="1" t="e">
        <f aca="false">$Y1208+$Q1208+$Z1208</f>
        <v>#VALUE!</v>
      </c>
      <c r="AB1208" s="1" t="n">
        <f aca="false">$N1208+$Q1208</f>
        <v>0</v>
      </c>
      <c r="AC1208" s="1" t="str">
        <f aca="false">IF($Y1208="","",IF(AND($AA1208&gt;=$R1208,$AA1208&lt;=$S1208),"Pass","Fail"))</f>
        <v/>
      </c>
      <c r="AD1208" s="1" t="str">
        <f aca="false">IF($Y1208="","",IF($AA1208&gt;$R1208,"Pass","Fail"))</f>
        <v/>
      </c>
      <c r="AE1208" s="1" t="str">
        <f aca="false">IF($Y1208="","",IF($AA1208&gt;=$R1208,"Pass","Fail"))</f>
        <v/>
      </c>
      <c r="AF1208" s="1" t="str">
        <f aca="false">IF($Y1208="","",IF($AA1208&lt;=$S1208,"Pass","Fail"))</f>
        <v/>
      </c>
      <c r="AG1208" s="1" t="str">
        <f aca="false">IF($Y1208="","",IF($AA1208&lt;$S1208,"Pass","Fail"))</f>
        <v/>
      </c>
      <c r="AH1208" s="23" t="str">
        <f aca="true">INDIRECT(CHOOSE(MATCH($T1208,{"±","&gt;","≥","≤","&lt;"},0), "AC", "AD", "AE", "AF", "AG") &amp; ROW())</f>
        <v/>
      </c>
      <c r="AI1208" s="56" t="str">
        <f aca="false">IF($X1208="Not Significant","No Further Action Required",
IF($AH1208="","",
IF(AND($AH1208="Pass",$L1208="0 - Passed "),"Analysis performed; no further action required.",
IF(AND($AH1208="Fail",$L1208="1 - Failed "),"Analysis performed; no further action required.",
IF(AND($AH1208="Pass",$L1208="2 - Limited In Use "),"Analysis performed; no further action required.",
IF(AND($AH1208="Fail",$L1208="3 - Adjusted "),"Analysis performed; no further action required.",
"Unit fails analysis; TSM determination required."))))))</f>
        <v/>
      </c>
      <c r="AJ1208" s="58"/>
    </row>
    <row r="1209" customFormat="false" ht="15" hidden="false" customHeight="false" outlineLevel="0" collapsed="false">
      <c r="A1209" s="56"/>
      <c r="E1209" s="57" t="str">
        <f aca="false">IF(AND($F1209="",$G1209=""),"",IF($G1209="",$F1209,HYPERLINK($G1209,$F1209)))</f>
        <v/>
      </c>
      <c r="H1209" s="1" t="str">
        <f aca="false">IF($I1209="","None Attached",IF(LEFT($I1209,5)="https",HYPERLINK($I1209,"Datasheet"),HYPERLINK(_xlfn.CONCAT("https://",$I1209),"Datasheet")))</f>
        <v>None Attached</v>
      </c>
      <c r="M1209" s="56"/>
      <c r="P1209" s="58"/>
      <c r="Q1209" s="1" t="n">
        <f aca="false">$M1209-$N1209</f>
        <v>0</v>
      </c>
      <c r="R1209" s="56"/>
      <c r="T1209" s="59" t="s">
        <v>15</v>
      </c>
      <c r="U1209" s="1" t="n">
        <f aca="false">$S1209-$R1209</f>
        <v>0</v>
      </c>
      <c r="V1209" s="1" t="n">
        <f aca="false">IF($T1209="±",$Q1209*2,$Q1209)</f>
        <v>0</v>
      </c>
      <c r="W1209" s="60" t="str">
        <f aca="false">IFERROR($U1209/ABS($V1209),"N/A")</f>
        <v>N/A</v>
      </c>
      <c r="X1209" s="61" t="str">
        <f aca="false">IF(OR($W1209="N/A",$R1209="",$S1209=""),"N/A",IF($W1209&gt;=4,"Not Significant",IF($W1209&gt;=2,"Semi-Significant","Significant")))</f>
        <v>N/A</v>
      </c>
      <c r="Z1209" s="1" t="str">
        <f aca="false">IF($D1209="Z540.1 w/data",0,"")</f>
        <v/>
      </c>
      <c r="AA1209" s="1" t="e">
        <f aca="false">$Y1209+$Q1209+$Z1209</f>
        <v>#VALUE!</v>
      </c>
      <c r="AB1209" s="1" t="n">
        <f aca="false">$N1209+$Q1209</f>
        <v>0</v>
      </c>
      <c r="AC1209" s="1" t="str">
        <f aca="false">IF($Y1209="","",IF(AND($AA1209&gt;=$R1209,$AA1209&lt;=$S1209),"Pass","Fail"))</f>
        <v/>
      </c>
      <c r="AD1209" s="1" t="str">
        <f aca="false">IF($Y1209="","",IF($AA1209&gt;$R1209,"Pass","Fail"))</f>
        <v/>
      </c>
      <c r="AE1209" s="1" t="str">
        <f aca="false">IF($Y1209="","",IF($AA1209&gt;=$R1209,"Pass","Fail"))</f>
        <v/>
      </c>
      <c r="AF1209" s="1" t="str">
        <f aca="false">IF($Y1209="","",IF($AA1209&lt;=$S1209,"Pass","Fail"))</f>
        <v/>
      </c>
      <c r="AG1209" s="1" t="str">
        <f aca="false">IF($Y1209="","",IF($AA1209&lt;$S1209,"Pass","Fail"))</f>
        <v/>
      </c>
      <c r="AH1209" s="23" t="str">
        <f aca="true">INDIRECT(CHOOSE(MATCH($T1209,{"±","&gt;","≥","≤","&lt;"},0), "AC", "AD", "AE", "AF", "AG") &amp; ROW())</f>
        <v/>
      </c>
      <c r="AI1209" s="56" t="str">
        <f aca="false">IF($X1209="Not Significant","No Further Action Required",
IF($AH1209="","",
IF(AND($AH1209="Pass",$L1209="0 - Passed "),"Analysis performed; no further action required.",
IF(AND($AH1209="Fail",$L1209="1 - Failed "),"Analysis performed; no further action required.",
IF(AND($AH1209="Pass",$L1209="2 - Limited In Use "),"Analysis performed; no further action required.",
IF(AND($AH1209="Fail",$L1209="3 - Adjusted "),"Analysis performed; no further action required.",
"Unit fails analysis; TSM determination required."))))))</f>
        <v/>
      </c>
      <c r="AJ1209" s="58"/>
    </row>
    <row r="1210" customFormat="false" ht="15" hidden="false" customHeight="false" outlineLevel="0" collapsed="false">
      <c r="A1210" s="56"/>
      <c r="E1210" s="57" t="str">
        <f aca="false">IF(AND($F1210="",$G1210=""),"",IF($G1210="",$F1210,HYPERLINK($G1210,$F1210)))</f>
        <v/>
      </c>
      <c r="H1210" s="1" t="str">
        <f aca="false">IF($I1210="","None Attached",IF(LEFT($I1210,5)="https",HYPERLINK($I1210,"Datasheet"),HYPERLINK(_xlfn.CONCAT("https://",$I1210),"Datasheet")))</f>
        <v>None Attached</v>
      </c>
      <c r="M1210" s="56"/>
      <c r="P1210" s="58"/>
      <c r="Q1210" s="1" t="n">
        <f aca="false">$M1210-$N1210</f>
        <v>0</v>
      </c>
      <c r="R1210" s="56"/>
      <c r="T1210" s="59" t="s">
        <v>15</v>
      </c>
      <c r="U1210" s="1" t="n">
        <f aca="false">$S1210-$R1210</f>
        <v>0</v>
      </c>
      <c r="V1210" s="1" t="n">
        <f aca="false">IF($T1210="±",$Q1210*2,$Q1210)</f>
        <v>0</v>
      </c>
      <c r="W1210" s="60" t="str">
        <f aca="false">IFERROR($U1210/ABS($V1210),"N/A")</f>
        <v>N/A</v>
      </c>
      <c r="X1210" s="61" t="str">
        <f aca="false">IF(OR($W1210="N/A",$R1210="",$S1210=""),"N/A",IF($W1210&gt;=4,"Not Significant",IF($W1210&gt;=2,"Semi-Significant","Significant")))</f>
        <v>N/A</v>
      </c>
      <c r="Z1210" s="1" t="str">
        <f aca="false">IF($D1210="Z540.1 w/data",0,"")</f>
        <v/>
      </c>
      <c r="AA1210" s="1" t="e">
        <f aca="false">$Y1210+$Q1210+$Z1210</f>
        <v>#VALUE!</v>
      </c>
      <c r="AB1210" s="1" t="n">
        <f aca="false">$N1210+$Q1210</f>
        <v>0</v>
      </c>
      <c r="AC1210" s="1" t="str">
        <f aca="false">IF($Y1210="","",IF(AND($AA1210&gt;=$R1210,$AA1210&lt;=$S1210),"Pass","Fail"))</f>
        <v/>
      </c>
      <c r="AD1210" s="1" t="str">
        <f aca="false">IF($Y1210="","",IF($AA1210&gt;$R1210,"Pass","Fail"))</f>
        <v/>
      </c>
      <c r="AE1210" s="1" t="str">
        <f aca="false">IF($Y1210="","",IF($AA1210&gt;=$R1210,"Pass","Fail"))</f>
        <v/>
      </c>
      <c r="AF1210" s="1" t="str">
        <f aca="false">IF($Y1210="","",IF($AA1210&lt;=$S1210,"Pass","Fail"))</f>
        <v/>
      </c>
      <c r="AG1210" s="1" t="str">
        <f aca="false">IF($Y1210="","",IF($AA1210&lt;$S1210,"Pass","Fail"))</f>
        <v/>
      </c>
      <c r="AH1210" s="23" t="str">
        <f aca="true">INDIRECT(CHOOSE(MATCH($T1210,{"±","&gt;","≥","≤","&lt;"},0), "AC", "AD", "AE", "AF", "AG") &amp; ROW())</f>
        <v/>
      </c>
      <c r="AI1210" s="56" t="str">
        <f aca="false">IF($X1210="Not Significant","No Further Action Required",
IF($AH1210="","",
IF(AND($AH1210="Pass",$L1210="0 - Passed "),"Analysis performed; no further action required.",
IF(AND($AH1210="Fail",$L1210="1 - Failed "),"Analysis performed; no further action required.",
IF(AND($AH1210="Pass",$L1210="2 - Limited In Use "),"Analysis performed; no further action required.",
IF(AND($AH1210="Fail",$L1210="3 - Adjusted "),"Analysis performed; no further action required.",
"Unit fails analysis; TSM determination required."))))))</f>
        <v/>
      </c>
      <c r="AJ1210" s="58"/>
    </row>
    <row r="1211" customFormat="false" ht="15" hidden="false" customHeight="false" outlineLevel="0" collapsed="false">
      <c r="A1211" s="56"/>
      <c r="E1211" s="57" t="str">
        <f aca="false">IF(AND($F1211="",$G1211=""),"",IF($G1211="",$F1211,HYPERLINK($G1211,$F1211)))</f>
        <v/>
      </c>
      <c r="H1211" s="1" t="str">
        <f aca="false">IF($I1211="","None Attached",IF(LEFT($I1211,5)="https",HYPERLINK($I1211,"Datasheet"),HYPERLINK(_xlfn.CONCAT("https://",$I1211),"Datasheet")))</f>
        <v>None Attached</v>
      </c>
      <c r="M1211" s="56"/>
      <c r="P1211" s="58"/>
      <c r="Q1211" s="1" t="n">
        <f aca="false">$M1211-$N1211</f>
        <v>0</v>
      </c>
      <c r="R1211" s="56"/>
      <c r="T1211" s="59" t="s">
        <v>15</v>
      </c>
      <c r="U1211" s="1" t="n">
        <f aca="false">$S1211-$R1211</f>
        <v>0</v>
      </c>
      <c r="V1211" s="1" t="n">
        <f aca="false">IF($T1211="±",$Q1211*2,$Q1211)</f>
        <v>0</v>
      </c>
      <c r="W1211" s="60" t="str">
        <f aca="false">IFERROR($U1211/ABS($V1211),"N/A")</f>
        <v>N/A</v>
      </c>
      <c r="X1211" s="61" t="str">
        <f aca="false">IF(OR($W1211="N/A",$R1211="",$S1211=""),"N/A",IF($W1211&gt;=4,"Not Significant",IF($W1211&gt;=2,"Semi-Significant","Significant")))</f>
        <v>N/A</v>
      </c>
      <c r="Z1211" s="1" t="str">
        <f aca="false">IF($D1211="Z540.1 w/data",0,"")</f>
        <v/>
      </c>
      <c r="AA1211" s="1" t="e">
        <f aca="false">$Y1211+$Q1211+$Z1211</f>
        <v>#VALUE!</v>
      </c>
      <c r="AB1211" s="1" t="n">
        <f aca="false">$N1211+$Q1211</f>
        <v>0</v>
      </c>
      <c r="AC1211" s="1" t="str">
        <f aca="false">IF($Y1211="","",IF(AND($AA1211&gt;=$R1211,$AA1211&lt;=$S1211),"Pass","Fail"))</f>
        <v/>
      </c>
      <c r="AD1211" s="1" t="str">
        <f aca="false">IF($Y1211="","",IF($AA1211&gt;$R1211,"Pass","Fail"))</f>
        <v/>
      </c>
      <c r="AE1211" s="1" t="str">
        <f aca="false">IF($Y1211="","",IF($AA1211&gt;=$R1211,"Pass","Fail"))</f>
        <v/>
      </c>
      <c r="AF1211" s="1" t="str">
        <f aca="false">IF($Y1211="","",IF($AA1211&lt;=$S1211,"Pass","Fail"))</f>
        <v/>
      </c>
      <c r="AG1211" s="1" t="str">
        <f aca="false">IF($Y1211="","",IF($AA1211&lt;$S1211,"Pass","Fail"))</f>
        <v/>
      </c>
      <c r="AH1211" s="23" t="str">
        <f aca="true">INDIRECT(CHOOSE(MATCH($T1211,{"±","&gt;","≥","≤","&lt;"},0), "AC", "AD", "AE", "AF", "AG") &amp; ROW())</f>
        <v/>
      </c>
      <c r="AI1211" s="56" t="str">
        <f aca="false">IF($X1211="Not Significant","No Further Action Required",
IF($AH1211="","",
IF(AND($AH1211="Pass",$L1211="0 - Passed "),"Analysis performed; no further action required.",
IF(AND($AH1211="Fail",$L1211="1 - Failed "),"Analysis performed; no further action required.",
IF(AND($AH1211="Pass",$L1211="2 - Limited In Use "),"Analysis performed; no further action required.",
IF(AND($AH1211="Fail",$L1211="3 - Adjusted "),"Analysis performed; no further action required.",
"Unit fails analysis; TSM determination required."))))))</f>
        <v/>
      </c>
      <c r="AJ1211" s="58"/>
    </row>
    <row r="1212" customFormat="false" ht="15" hidden="false" customHeight="false" outlineLevel="0" collapsed="false">
      <c r="A1212" s="56"/>
      <c r="E1212" s="57" t="str">
        <f aca="false">IF(AND($F1212="",$G1212=""),"",IF($G1212="",$F1212,HYPERLINK($G1212,$F1212)))</f>
        <v/>
      </c>
      <c r="H1212" s="1" t="str">
        <f aca="false">IF($I1212="","None Attached",IF(LEFT($I1212,5)="https",HYPERLINK($I1212,"Datasheet"),HYPERLINK(_xlfn.CONCAT("https://",$I1212),"Datasheet")))</f>
        <v>None Attached</v>
      </c>
      <c r="M1212" s="56"/>
      <c r="P1212" s="58"/>
      <c r="Q1212" s="1" t="n">
        <f aca="false">$M1212-$N1212</f>
        <v>0</v>
      </c>
      <c r="R1212" s="56"/>
      <c r="T1212" s="59" t="s">
        <v>15</v>
      </c>
      <c r="U1212" s="1" t="n">
        <f aca="false">$S1212-$R1212</f>
        <v>0</v>
      </c>
      <c r="V1212" s="1" t="n">
        <f aca="false">IF($T1212="±",$Q1212*2,$Q1212)</f>
        <v>0</v>
      </c>
      <c r="W1212" s="60" t="str">
        <f aca="false">IFERROR($U1212/ABS($V1212),"N/A")</f>
        <v>N/A</v>
      </c>
      <c r="X1212" s="61" t="str">
        <f aca="false">IF(OR($W1212="N/A",$R1212="",$S1212=""),"N/A",IF($W1212&gt;=4,"Not Significant",IF($W1212&gt;=2,"Semi-Significant","Significant")))</f>
        <v>N/A</v>
      </c>
      <c r="Z1212" s="1" t="str">
        <f aca="false">IF($D1212="Z540.1 w/data",0,"")</f>
        <v/>
      </c>
      <c r="AA1212" s="1" t="e">
        <f aca="false">$Y1212+$Q1212+$Z1212</f>
        <v>#VALUE!</v>
      </c>
      <c r="AB1212" s="1" t="n">
        <f aca="false">$N1212+$Q1212</f>
        <v>0</v>
      </c>
      <c r="AC1212" s="1" t="str">
        <f aca="false">IF($Y1212="","",IF(AND($AA1212&gt;=$R1212,$AA1212&lt;=$S1212),"Pass","Fail"))</f>
        <v/>
      </c>
      <c r="AD1212" s="1" t="str">
        <f aca="false">IF($Y1212="","",IF($AA1212&gt;$R1212,"Pass","Fail"))</f>
        <v/>
      </c>
      <c r="AE1212" s="1" t="str">
        <f aca="false">IF($Y1212="","",IF($AA1212&gt;=$R1212,"Pass","Fail"))</f>
        <v/>
      </c>
      <c r="AF1212" s="1" t="str">
        <f aca="false">IF($Y1212="","",IF($AA1212&lt;=$S1212,"Pass","Fail"))</f>
        <v/>
      </c>
      <c r="AG1212" s="1" t="str">
        <f aca="false">IF($Y1212="","",IF($AA1212&lt;$S1212,"Pass","Fail"))</f>
        <v/>
      </c>
      <c r="AH1212" s="23" t="str">
        <f aca="true">INDIRECT(CHOOSE(MATCH($T1212,{"±","&gt;","≥","≤","&lt;"},0), "AC", "AD", "AE", "AF", "AG") &amp; ROW())</f>
        <v/>
      </c>
      <c r="AI1212" s="56" t="str">
        <f aca="false">IF($X1212="Not Significant","No Further Action Required",
IF($AH1212="","",
IF(AND($AH1212="Pass",$L1212="0 - Passed "),"Analysis performed; no further action required.",
IF(AND($AH1212="Fail",$L1212="1 - Failed "),"Analysis performed; no further action required.",
IF(AND($AH1212="Pass",$L1212="2 - Limited In Use "),"Analysis performed; no further action required.",
IF(AND($AH1212="Fail",$L1212="3 - Adjusted "),"Analysis performed; no further action required.",
"Unit fails analysis; TSM determination required."))))))</f>
        <v/>
      </c>
      <c r="AJ1212" s="58"/>
    </row>
    <row r="1213" customFormat="false" ht="15" hidden="false" customHeight="false" outlineLevel="0" collapsed="false">
      <c r="A1213" s="56"/>
      <c r="E1213" s="57" t="str">
        <f aca="false">IF(AND($F1213="",$G1213=""),"",IF($G1213="",$F1213,HYPERLINK($G1213,$F1213)))</f>
        <v/>
      </c>
      <c r="H1213" s="1" t="str">
        <f aca="false">IF($I1213="","None Attached",IF(LEFT($I1213,5)="https",HYPERLINK($I1213,"Datasheet"),HYPERLINK(_xlfn.CONCAT("https://",$I1213),"Datasheet")))</f>
        <v>None Attached</v>
      </c>
      <c r="M1213" s="56"/>
      <c r="P1213" s="58"/>
      <c r="Q1213" s="1" t="n">
        <f aca="false">$M1213-$N1213</f>
        <v>0</v>
      </c>
      <c r="R1213" s="56"/>
      <c r="T1213" s="59" t="s">
        <v>15</v>
      </c>
      <c r="U1213" s="1" t="n">
        <f aca="false">$S1213-$R1213</f>
        <v>0</v>
      </c>
      <c r="V1213" s="1" t="n">
        <f aca="false">IF($T1213="±",$Q1213*2,$Q1213)</f>
        <v>0</v>
      </c>
      <c r="W1213" s="60" t="str">
        <f aca="false">IFERROR($U1213/ABS($V1213),"N/A")</f>
        <v>N/A</v>
      </c>
      <c r="X1213" s="61" t="str">
        <f aca="false">IF(OR($W1213="N/A",$R1213="",$S1213=""),"N/A",IF($W1213&gt;=4,"Not Significant",IF($W1213&gt;=2,"Semi-Significant","Significant")))</f>
        <v>N/A</v>
      </c>
      <c r="Z1213" s="1" t="str">
        <f aca="false">IF($D1213="Z540.1 w/data",0,"")</f>
        <v/>
      </c>
      <c r="AA1213" s="1" t="e">
        <f aca="false">$Y1213+$Q1213+$Z1213</f>
        <v>#VALUE!</v>
      </c>
      <c r="AB1213" s="1" t="n">
        <f aca="false">$N1213+$Q1213</f>
        <v>0</v>
      </c>
      <c r="AC1213" s="1" t="str">
        <f aca="false">IF($Y1213="","",IF(AND($AA1213&gt;=$R1213,$AA1213&lt;=$S1213),"Pass","Fail"))</f>
        <v/>
      </c>
      <c r="AD1213" s="1" t="str">
        <f aca="false">IF($Y1213="","",IF($AA1213&gt;$R1213,"Pass","Fail"))</f>
        <v/>
      </c>
      <c r="AE1213" s="1" t="str">
        <f aca="false">IF($Y1213="","",IF($AA1213&gt;=$R1213,"Pass","Fail"))</f>
        <v/>
      </c>
      <c r="AF1213" s="1" t="str">
        <f aca="false">IF($Y1213="","",IF($AA1213&lt;=$S1213,"Pass","Fail"))</f>
        <v/>
      </c>
      <c r="AG1213" s="1" t="str">
        <f aca="false">IF($Y1213="","",IF($AA1213&lt;$S1213,"Pass","Fail"))</f>
        <v/>
      </c>
      <c r="AH1213" s="23" t="str">
        <f aca="true">INDIRECT(CHOOSE(MATCH($T1213,{"±","&gt;","≥","≤","&lt;"},0), "AC", "AD", "AE", "AF", "AG") &amp; ROW())</f>
        <v/>
      </c>
      <c r="AI1213" s="56" t="str">
        <f aca="false">IF($X1213="Not Significant","No Further Action Required",
IF($AH1213="","",
IF(AND($AH1213="Pass",$L1213="0 - Passed "),"Analysis performed; no further action required.",
IF(AND($AH1213="Fail",$L1213="1 - Failed "),"Analysis performed; no further action required.",
IF(AND($AH1213="Pass",$L1213="2 - Limited In Use "),"Analysis performed; no further action required.",
IF(AND($AH1213="Fail",$L1213="3 - Adjusted "),"Analysis performed; no further action required.",
"Unit fails analysis; TSM determination required."))))))</f>
        <v/>
      </c>
      <c r="AJ1213" s="58"/>
    </row>
    <row r="1214" customFormat="false" ht="15" hidden="false" customHeight="false" outlineLevel="0" collapsed="false">
      <c r="A1214" s="56"/>
      <c r="E1214" s="57" t="str">
        <f aca="false">IF(AND($F1214="",$G1214=""),"",IF($G1214="",$F1214,HYPERLINK($G1214,$F1214)))</f>
        <v/>
      </c>
      <c r="H1214" s="1" t="str">
        <f aca="false">IF($I1214="","None Attached",IF(LEFT($I1214,5)="https",HYPERLINK($I1214,"Datasheet"),HYPERLINK(_xlfn.CONCAT("https://",$I1214),"Datasheet")))</f>
        <v>None Attached</v>
      </c>
      <c r="M1214" s="56"/>
      <c r="P1214" s="58"/>
      <c r="Q1214" s="1" t="n">
        <f aca="false">$M1214-$N1214</f>
        <v>0</v>
      </c>
      <c r="R1214" s="56"/>
      <c r="T1214" s="59" t="s">
        <v>15</v>
      </c>
      <c r="U1214" s="1" t="n">
        <f aca="false">$S1214-$R1214</f>
        <v>0</v>
      </c>
      <c r="V1214" s="1" t="n">
        <f aca="false">IF($T1214="±",$Q1214*2,$Q1214)</f>
        <v>0</v>
      </c>
      <c r="W1214" s="60" t="str">
        <f aca="false">IFERROR($U1214/ABS($V1214),"N/A")</f>
        <v>N/A</v>
      </c>
      <c r="X1214" s="61" t="str">
        <f aca="false">IF(OR($W1214="N/A",$R1214="",$S1214=""),"N/A",IF($W1214&gt;=4,"Not Significant",IF($W1214&gt;=2,"Semi-Significant","Significant")))</f>
        <v>N/A</v>
      </c>
      <c r="Z1214" s="1" t="str">
        <f aca="false">IF($D1214="Z540.1 w/data",0,"")</f>
        <v/>
      </c>
      <c r="AA1214" s="1" t="e">
        <f aca="false">$Y1214+$Q1214+$Z1214</f>
        <v>#VALUE!</v>
      </c>
      <c r="AB1214" s="1" t="n">
        <f aca="false">$N1214+$Q1214</f>
        <v>0</v>
      </c>
      <c r="AC1214" s="1" t="str">
        <f aca="false">IF($Y1214="","",IF(AND($AA1214&gt;=$R1214,$AA1214&lt;=$S1214),"Pass","Fail"))</f>
        <v/>
      </c>
      <c r="AD1214" s="1" t="str">
        <f aca="false">IF($Y1214="","",IF($AA1214&gt;$R1214,"Pass","Fail"))</f>
        <v/>
      </c>
      <c r="AE1214" s="1" t="str">
        <f aca="false">IF($Y1214="","",IF($AA1214&gt;=$R1214,"Pass","Fail"))</f>
        <v/>
      </c>
      <c r="AF1214" s="1" t="str">
        <f aca="false">IF($Y1214="","",IF($AA1214&lt;=$S1214,"Pass","Fail"))</f>
        <v/>
      </c>
      <c r="AG1214" s="1" t="str">
        <f aca="false">IF($Y1214="","",IF($AA1214&lt;$S1214,"Pass","Fail"))</f>
        <v/>
      </c>
      <c r="AH1214" s="23" t="str">
        <f aca="true">INDIRECT(CHOOSE(MATCH($T1214,{"±","&gt;","≥","≤","&lt;"},0), "AC", "AD", "AE", "AF", "AG") &amp; ROW())</f>
        <v/>
      </c>
      <c r="AI1214" s="56" t="str">
        <f aca="false">IF($X1214="Not Significant","No Further Action Required",
IF($AH1214="","",
IF(AND($AH1214="Pass",$L1214="0 - Passed "),"Analysis performed; no further action required.",
IF(AND($AH1214="Fail",$L1214="1 - Failed "),"Analysis performed; no further action required.",
IF(AND($AH1214="Pass",$L1214="2 - Limited In Use "),"Analysis performed; no further action required.",
IF(AND($AH1214="Fail",$L1214="3 - Adjusted "),"Analysis performed; no further action required.",
"Unit fails analysis; TSM determination required."))))))</f>
        <v/>
      </c>
      <c r="AJ1214" s="58"/>
    </row>
    <row r="1215" customFormat="false" ht="15" hidden="false" customHeight="false" outlineLevel="0" collapsed="false">
      <c r="A1215" s="56"/>
      <c r="E1215" s="57" t="str">
        <f aca="false">IF(AND($F1215="",$G1215=""),"",IF($G1215="",$F1215,HYPERLINK($G1215,$F1215)))</f>
        <v/>
      </c>
      <c r="H1215" s="1" t="str">
        <f aca="false">IF($I1215="","None Attached",IF(LEFT($I1215,5)="https",HYPERLINK($I1215,"Datasheet"),HYPERLINK(_xlfn.CONCAT("https://",$I1215),"Datasheet")))</f>
        <v>None Attached</v>
      </c>
      <c r="M1215" s="56"/>
      <c r="P1215" s="58"/>
      <c r="Q1215" s="1" t="n">
        <f aca="false">$M1215-$N1215</f>
        <v>0</v>
      </c>
      <c r="R1215" s="56"/>
      <c r="T1215" s="59" t="s">
        <v>15</v>
      </c>
      <c r="U1215" s="1" t="n">
        <f aca="false">$S1215-$R1215</f>
        <v>0</v>
      </c>
      <c r="V1215" s="1" t="n">
        <f aca="false">IF($T1215="±",$Q1215*2,$Q1215)</f>
        <v>0</v>
      </c>
      <c r="W1215" s="60" t="str">
        <f aca="false">IFERROR($U1215/ABS($V1215),"N/A")</f>
        <v>N/A</v>
      </c>
      <c r="X1215" s="61" t="str">
        <f aca="false">IF(OR($W1215="N/A",$R1215="",$S1215=""),"N/A",IF($W1215&gt;=4,"Not Significant",IF($W1215&gt;=2,"Semi-Significant","Significant")))</f>
        <v>N/A</v>
      </c>
      <c r="Z1215" s="1" t="str">
        <f aca="false">IF($D1215="Z540.1 w/data",0,"")</f>
        <v/>
      </c>
      <c r="AA1215" s="1" t="e">
        <f aca="false">$Y1215+$Q1215+$Z1215</f>
        <v>#VALUE!</v>
      </c>
      <c r="AB1215" s="1" t="n">
        <f aca="false">$N1215+$Q1215</f>
        <v>0</v>
      </c>
      <c r="AC1215" s="1" t="str">
        <f aca="false">IF($Y1215="","",IF(AND($AA1215&gt;=$R1215,$AA1215&lt;=$S1215),"Pass","Fail"))</f>
        <v/>
      </c>
      <c r="AD1215" s="1" t="str">
        <f aca="false">IF($Y1215="","",IF($AA1215&gt;$R1215,"Pass","Fail"))</f>
        <v/>
      </c>
      <c r="AE1215" s="1" t="str">
        <f aca="false">IF($Y1215="","",IF($AA1215&gt;=$R1215,"Pass","Fail"))</f>
        <v/>
      </c>
      <c r="AF1215" s="1" t="str">
        <f aca="false">IF($Y1215="","",IF($AA1215&lt;=$S1215,"Pass","Fail"))</f>
        <v/>
      </c>
      <c r="AG1215" s="1" t="str">
        <f aca="false">IF($Y1215="","",IF($AA1215&lt;$S1215,"Pass","Fail"))</f>
        <v/>
      </c>
      <c r="AH1215" s="23" t="str">
        <f aca="true">INDIRECT(CHOOSE(MATCH($T1215,{"±","&gt;","≥","≤","&lt;"},0), "AC", "AD", "AE", "AF", "AG") &amp; ROW())</f>
        <v/>
      </c>
      <c r="AI1215" s="56" t="str">
        <f aca="false">IF($X1215="Not Significant","No Further Action Required",
IF($AH1215="","",
IF(AND($AH1215="Pass",$L1215="0 - Passed "),"Analysis performed; no further action required.",
IF(AND($AH1215="Fail",$L1215="1 - Failed "),"Analysis performed; no further action required.",
IF(AND($AH1215="Pass",$L1215="2 - Limited In Use "),"Analysis performed; no further action required.",
IF(AND($AH1215="Fail",$L1215="3 - Adjusted "),"Analysis performed; no further action required.",
"Unit fails analysis; TSM determination required."))))))</f>
        <v/>
      </c>
      <c r="AJ1215" s="58"/>
    </row>
    <row r="1216" customFormat="false" ht="15" hidden="false" customHeight="false" outlineLevel="0" collapsed="false">
      <c r="A1216" s="56"/>
      <c r="E1216" s="57" t="str">
        <f aca="false">IF(AND($F1216="",$G1216=""),"",IF($G1216="",$F1216,HYPERLINK($G1216,$F1216)))</f>
        <v/>
      </c>
      <c r="H1216" s="1" t="str">
        <f aca="false">IF($I1216="","None Attached",IF(LEFT($I1216,5)="https",HYPERLINK($I1216,"Datasheet"),HYPERLINK(_xlfn.CONCAT("https://",$I1216),"Datasheet")))</f>
        <v>None Attached</v>
      </c>
      <c r="M1216" s="56"/>
      <c r="P1216" s="58"/>
      <c r="Q1216" s="1" t="n">
        <f aca="false">$M1216-$N1216</f>
        <v>0</v>
      </c>
      <c r="R1216" s="56"/>
      <c r="T1216" s="59" t="s">
        <v>15</v>
      </c>
      <c r="U1216" s="1" t="n">
        <f aca="false">$S1216-$R1216</f>
        <v>0</v>
      </c>
      <c r="V1216" s="1" t="n">
        <f aca="false">IF($T1216="±",$Q1216*2,$Q1216)</f>
        <v>0</v>
      </c>
      <c r="W1216" s="60" t="str">
        <f aca="false">IFERROR($U1216/ABS($V1216),"N/A")</f>
        <v>N/A</v>
      </c>
      <c r="X1216" s="61" t="str">
        <f aca="false">IF(OR($W1216="N/A",$R1216="",$S1216=""),"N/A",IF($W1216&gt;=4,"Not Significant",IF($W1216&gt;=2,"Semi-Significant","Significant")))</f>
        <v>N/A</v>
      </c>
      <c r="Z1216" s="1" t="str">
        <f aca="false">IF($D1216="Z540.1 w/data",0,"")</f>
        <v/>
      </c>
      <c r="AA1216" s="1" t="e">
        <f aca="false">$Y1216+$Q1216+$Z1216</f>
        <v>#VALUE!</v>
      </c>
      <c r="AB1216" s="1" t="n">
        <f aca="false">$N1216+$Q1216</f>
        <v>0</v>
      </c>
      <c r="AC1216" s="1" t="str">
        <f aca="false">IF($Y1216="","",IF(AND($AA1216&gt;=$R1216,$AA1216&lt;=$S1216),"Pass","Fail"))</f>
        <v/>
      </c>
      <c r="AD1216" s="1" t="str">
        <f aca="false">IF($Y1216="","",IF($AA1216&gt;$R1216,"Pass","Fail"))</f>
        <v/>
      </c>
      <c r="AE1216" s="1" t="str">
        <f aca="false">IF($Y1216="","",IF($AA1216&gt;=$R1216,"Pass","Fail"))</f>
        <v/>
      </c>
      <c r="AF1216" s="1" t="str">
        <f aca="false">IF($Y1216="","",IF($AA1216&lt;=$S1216,"Pass","Fail"))</f>
        <v/>
      </c>
      <c r="AG1216" s="1" t="str">
        <f aca="false">IF($Y1216="","",IF($AA1216&lt;$S1216,"Pass","Fail"))</f>
        <v/>
      </c>
      <c r="AH1216" s="23" t="str">
        <f aca="true">INDIRECT(CHOOSE(MATCH($T1216,{"±","&gt;","≥","≤","&lt;"},0), "AC", "AD", "AE", "AF", "AG") &amp; ROW())</f>
        <v/>
      </c>
      <c r="AI1216" s="56" t="str">
        <f aca="false">IF($X1216="Not Significant","No Further Action Required",
IF($AH1216="","",
IF(AND($AH1216="Pass",$L1216="0 - Passed "),"Analysis performed; no further action required.",
IF(AND($AH1216="Fail",$L1216="1 - Failed "),"Analysis performed; no further action required.",
IF(AND($AH1216="Pass",$L1216="2 - Limited In Use "),"Analysis performed; no further action required.",
IF(AND($AH1216="Fail",$L1216="3 - Adjusted "),"Analysis performed; no further action required.",
"Unit fails analysis; TSM determination required."))))))</f>
        <v/>
      </c>
      <c r="AJ1216" s="58"/>
    </row>
    <row r="1217" customFormat="false" ht="15" hidden="false" customHeight="false" outlineLevel="0" collapsed="false">
      <c r="A1217" s="56"/>
      <c r="E1217" s="57" t="str">
        <f aca="false">IF(AND($F1217="",$G1217=""),"",IF($G1217="",$F1217,HYPERLINK($G1217,$F1217)))</f>
        <v/>
      </c>
      <c r="H1217" s="1" t="str">
        <f aca="false">IF($I1217="","None Attached",IF(LEFT($I1217,5)="https",HYPERLINK($I1217,"Datasheet"),HYPERLINK(_xlfn.CONCAT("https://",$I1217),"Datasheet")))</f>
        <v>None Attached</v>
      </c>
      <c r="M1217" s="56"/>
      <c r="P1217" s="58"/>
      <c r="Q1217" s="1" t="n">
        <f aca="false">$M1217-$N1217</f>
        <v>0</v>
      </c>
      <c r="R1217" s="56"/>
      <c r="T1217" s="59" t="s">
        <v>15</v>
      </c>
      <c r="U1217" s="1" t="n">
        <f aca="false">$S1217-$R1217</f>
        <v>0</v>
      </c>
      <c r="V1217" s="1" t="n">
        <f aca="false">IF($T1217="±",$Q1217*2,$Q1217)</f>
        <v>0</v>
      </c>
      <c r="W1217" s="60" t="str">
        <f aca="false">IFERROR($U1217/ABS($V1217),"N/A")</f>
        <v>N/A</v>
      </c>
      <c r="X1217" s="61" t="str">
        <f aca="false">IF(OR($W1217="N/A",$R1217="",$S1217=""),"N/A",IF($W1217&gt;=4,"Not Significant",IF($W1217&gt;=2,"Semi-Significant","Significant")))</f>
        <v>N/A</v>
      </c>
      <c r="Z1217" s="1" t="str">
        <f aca="false">IF($D1217="Z540.1 w/data",0,"")</f>
        <v/>
      </c>
      <c r="AA1217" s="1" t="e">
        <f aca="false">$Y1217+$Q1217+$Z1217</f>
        <v>#VALUE!</v>
      </c>
      <c r="AB1217" s="1" t="n">
        <f aca="false">$N1217+$Q1217</f>
        <v>0</v>
      </c>
      <c r="AC1217" s="1" t="str">
        <f aca="false">IF($Y1217="","",IF(AND($AA1217&gt;=$R1217,$AA1217&lt;=$S1217),"Pass","Fail"))</f>
        <v/>
      </c>
      <c r="AD1217" s="1" t="str">
        <f aca="false">IF($Y1217="","",IF($AA1217&gt;$R1217,"Pass","Fail"))</f>
        <v/>
      </c>
      <c r="AE1217" s="1" t="str">
        <f aca="false">IF($Y1217="","",IF($AA1217&gt;=$R1217,"Pass","Fail"))</f>
        <v/>
      </c>
      <c r="AF1217" s="1" t="str">
        <f aca="false">IF($Y1217="","",IF($AA1217&lt;=$S1217,"Pass","Fail"))</f>
        <v/>
      </c>
      <c r="AG1217" s="1" t="str">
        <f aca="false">IF($Y1217="","",IF($AA1217&lt;$S1217,"Pass","Fail"))</f>
        <v/>
      </c>
      <c r="AH1217" s="23" t="str">
        <f aca="true">INDIRECT(CHOOSE(MATCH($T1217,{"±","&gt;","≥","≤","&lt;"},0), "AC", "AD", "AE", "AF", "AG") &amp; ROW())</f>
        <v/>
      </c>
      <c r="AI1217" s="56" t="str">
        <f aca="false">IF($X1217="Not Significant","No Further Action Required",
IF($AH1217="","",
IF(AND($AH1217="Pass",$L1217="0 - Passed "),"Analysis performed; no further action required.",
IF(AND($AH1217="Fail",$L1217="1 - Failed "),"Analysis performed; no further action required.",
IF(AND($AH1217="Pass",$L1217="2 - Limited In Use "),"Analysis performed; no further action required.",
IF(AND($AH1217="Fail",$L1217="3 - Adjusted "),"Analysis performed; no further action required.",
"Unit fails analysis; TSM determination required."))))))</f>
        <v/>
      </c>
      <c r="AJ1217" s="58"/>
    </row>
    <row r="1218" customFormat="false" ht="15" hidden="false" customHeight="false" outlineLevel="0" collapsed="false">
      <c r="A1218" s="56"/>
      <c r="E1218" s="57" t="str">
        <f aca="false">IF(AND($F1218="",$G1218=""),"",IF($G1218="",$F1218,HYPERLINK($G1218,$F1218)))</f>
        <v/>
      </c>
      <c r="H1218" s="1" t="str">
        <f aca="false">IF($I1218="","None Attached",IF(LEFT($I1218,5)="https",HYPERLINK($I1218,"Datasheet"),HYPERLINK(_xlfn.CONCAT("https://",$I1218),"Datasheet")))</f>
        <v>None Attached</v>
      </c>
      <c r="M1218" s="56"/>
      <c r="P1218" s="58"/>
      <c r="Q1218" s="1" t="n">
        <f aca="false">$M1218-$N1218</f>
        <v>0</v>
      </c>
      <c r="R1218" s="56"/>
      <c r="T1218" s="59" t="s">
        <v>15</v>
      </c>
      <c r="U1218" s="1" t="n">
        <f aca="false">$S1218-$R1218</f>
        <v>0</v>
      </c>
      <c r="V1218" s="1" t="n">
        <f aca="false">IF($T1218="±",$Q1218*2,$Q1218)</f>
        <v>0</v>
      </c>
      <c r="W1218" s="60" t="str">
        <f aca="false">IFERROR($U1218/ABS($V1218),"N/A")</f>
        <v>N/A</v>
      </c>
      <c r="X1218" s="61" t="str">
        <f aca="false">IF(OR($W1218="N/A",$R1218="",$S1218=""),"N/A",IF($W1218&gt;=4,"Not Significant",IF($W1218&gt;=2,"Semi-Significant","Significant")))</f>
        <v>N/A</v>
      </c>
      <c r="Z1218" s="1" t="str">
        <f aca="false">IF($D1218="Z540.1 w/data",0,"")</f>
        <v/>
      </c>
      <c r="AA1218" s="1" t="e">
        <f aca="false">$Y1218+$Q1218+$Z1218</f>
        <v>#VALUE!</v>
      </c>
      <c r="AB1218" s="1" t="n">
        <f aca="false">$N1218+$Q1218</f>
        <v>0</v>
      </c>
      <c r="AC1218" s="1" t="str">
        <f aca="false">IF($Y1218="","",IF(AND($AA1218&gt;=$R1218,$AA1218&lt;=$S1218),"Pass","Fail"))</f>
        <v/>
      </c>
      <c r="AD1218" s="1" t="str">
        <f aca="false">IF($Y1218="","",IF($AA1218&gt;$R1218,"Pass","Fail"))</f>
        <v/>
      </c>
      <c r="AE1218" s="1" t="str">
        <f aca="false">IF($Y1218="","",IF($AA1218&gt;=$R1218,"Pass","Fail"))</f>
        <v/>
      </c>
      <c r="AF1218" s="1" t="str">
        <f aca="false">IF($Y1218="","",IF($AA1218&lt;=$S1218,"Pass","Fail"))</f>
        <v/>
      </c>
      <c r="AG1218" s="1" t="str">
        <f aca="false">IF($Y1218="","",IF($AA1218&lt;$S1218,"Pass","Fail"))</f>
        <v/>
      </c>
      <c r="AH1218" s="23" t="str">
        <f aca="true">INDIRECT(CHOOSE(MATCH($T1218,{"±","&gt;","≥","≤","&lt;"},0), "AC", "AD", "AE", "AF", "AG") &amp; ROW())</f>
        <v/>
      </c>
      <c r="AI1218" s="56" t="str">
        <f aca="false">IF($X1218="Not Significant","No Further Action Required",
IF($AH1218="","",
IF(AND($AH1218="Pass",$L1218="0 - Passed "),"Analysis performed; no further action required.",
IF(AND($AH1218="Fail",$L1218="1 - Failed "),"Analysis performed; no further action required.",
IF(AND($AH1218="Pass",$L1218="2 - Limited In Use "),"Analysis performed; no further action required.",
IF(AND($AH1218="Fail",$L1218="3 - Adjusted "),"Analysis performed; no further action required.",
"Unit fails analysis; TSM determination required."))))))</f>
        <v/>
      </c>
      <c r="AJ1218" s="58"/>
    </row>
    <row r="1219" customFormat="false" ht="15" hidden="false" customHeight="false" outlineLevel="0" collapsed="false">
      <c r="A1219" s="56"/>
      <c r="E1219" s="57" t="str">
        <f aca="false">IF(AND($F1219="",$G1219=""),"",IF($G1219="",$F1219,HYPERLINK($G1219,$F1219)))</f>
        <v/>
      </c>
      <c r="H1219" s="1" t="str">
        <f aca="false">IF($I1219="","None Attached",IF(LEFT($I1219,5)="https",HYPERLINK($I1219,"Datasheet"),HYPERLINK(_xlfn.CONCAT("https://",$I1219),"Datasheet")))</f>
        <v>None Attached</v>
      </c>
      <c r="M1219" s="56"/>
      <c r="P1219" s="58"/>
      <c r="Q1219" s="1" t="n">
        <f aca="false">$M1219-$N1219</f>
        <v>0</v>
      </c>
      <c r="R1219" s="56"/>
      <c r="T1219" s="59" t="s">
        <v>15</v>
      </c>
      <c r="U1219" s="1" t="n">
        <f aca="false">$S1219-$R1219</f>
        <v>0</v>
      </c>
      <c r="V1219" s="1" t="n">
        <f aca="false">IF($T1219="±",$Q1219*2,$Q1219)</f>
        <v>0</v>
      </c>
      <c r="W1219" s="60" t="str">
        <f aca="false">IFERROR($U1219/ABS($V1219),"N/A")</f>
        <v>N/A</v>
      </c>
      <c r="X1219" s="61" t="str">
        <f aca="false">IF(OR($W1219="N/A",$R1219="",$S1219=""),"N/A",IF($W1219&gt;=4,"Not Significant",IF($W1219&gt;=2,"Semi-Significant","Significant")))</f>
        <v>N/A</v>
      </c>
      <c r="Z1219" s="1" t="str">
        <f aca="false">IF($D1219="Z540.1 w/data",0,"")</f>
        <v/>
      </c>
      <c r="AA1219" s="1" t="e">
        <f aca="false">$Y1219+$Q1219+$Z1219</f>
        <v>#VALUE!</v>
      </c>
      <c r="AB1219" s="1" t="n">
        <f aca="false">$N1219+$Q1219</f>
        <v>0</v>
      </c>
      <c r="AC1219" s="1" t="str">
        <f aca="false">IF($Y1219="","",IF(AND($AA1219&gt;=$R1219,$AA1219&lt;=$S1219),"Pass","Fail"))</f>
        <v/>
      </c>
      <c r="AD1219" s="1" t="str">
        <f aca="false">IF($Y1219="","",IF($AA1219&gt;$R1219,"Pass","Fail"))</f>
        <v/>
      </c>
      <c r="AE1219" s="1" t="str">
        <f aca="false">IF($Y1219="","",IF($AA1219&gt;=$R1219,"Pass","Fail"))</f>
        <v/>
      </c>
      <c r="AF1219" s="1" t="str">
        <f aca="false">IF($Y1219="","",IF($AA1219&lt;=$S1219,"Pass","Fail"))</f>
        <v/>
      </c>
      <c r="AG1219" s="1" t="str">
        <f aca="false">IF($Y1219="","",IF($AA1219&lt;$S1219,"Pass","Fail"))</f>
        <v/>
      </c>
      <c r="AH1219" s="23" t="str">
        <f aca="true">INDIRECT(CHOOSE(MATCH($T1219,{"±","&gt;","≥","≤","&lt;"},0), "AC", "AD", "AE", "AF", "AG") &amp; ROW())</f>
        <v/>
      </c>
      <c r="AI1219" s="56" t="str">
        <f aca="false">IF($X1219="Not Significant","No Further Action Required",
IF($AH1219="","",
IF(AND($AH1219="Pass",$L1219="0 - Passed "),"Analysis performed; no further action required.",
IF(AND($AH1219="Fail",$L1219="1 - Failed "),"Analysis performed; no further action required.",
IF(AND($AH1219="Pass",$L1219="2 - Limited In Use "),"Analysis performed; no further action required.",
IF(AND($AH1219="Fail",$L1219="3 - Adjusted "),"Analysis performed; no further action required.",
"Unit fails analysis; TSM determination required."))))))</f>
        <v/>
      </c>
      <c r="AJ1219" s="58"/>
    </row>
    <row r="1220" customFormat="false" ht="15" hidden="false" customHeight="false" outlineLevel="0" collapsed="false">
      <c r="A1220" s="56"/>
      <c r="E1220" s="57" t="str">
        <f aca="false">IF(AND($F1220="",$G1220=""),"",IF($G1220="",$F1220,HYPERLINK($G1220,$F1220)))</f>
        <v/>
      </c>
      <c r="H1220" s="1" t="str">
        <f aca="false">IF($I1220="","None Attached",IF(LEFT($I1220,5)="https",HYPERLINK($I1220,"Datasheet"),HYPERLINK(_xlfn.CONCAT("https://",$I1220),"Datasheet")))</f>
        <v>None Attached</v>
      </c>
      <c r="M1220" s="56"/>
      <c r="P1220" s="58"/>
      <c r="Q1220" s="1" t="n">
        <f aca="false">$M1220-$N1220</f>
        <v>0</v>
      </c>
      <c r="R1220" s="56"/>
      <c r="T1220" s="59" t="s">
        <v>15</v>
      </c>
      <c r="U1220" s="1" t="n">
        <f aca="false">$S1220-$R1220</f>
        <v>0</v>
      </c>
      <c r="V1220" s="1" t="n">
        <f aca="false">IF($T1220="±",$Q1220*2,$Q1220)</f>
        <v>0</v>
      </c>
      <c r="W1220" s="60" t="str">
        <f aca="false">IFERROR($U1220/ABS($V1220),"N/A")</f>
        <v>N/A</v>
      </c>
      <c r="X1220" s="61" t="str">
        <f aca="false">IF(OR($W1220="N/A",$R1220="",$S1220=""),"N/A",IF($W1220&gt;=4,"Not Significant",IF($W1220&gt;=2,"Semi-Significant","Significant")))</f>
        <v>N/A</v>
      </c>
      <c r="Z1220" s="1" t="str">
        <f aca="false">IF($D1220="Z540.1 w/data",0,"")</f>
        <v/>
      </c>
      <c r="AA1220" s="1" t="e">
        <f aca="false">$Y1220+$Q1220+$Z1220</f>
        <v>#VALUE!</v>
      </c>
      <c r="AB1220" s="1" t="n">
        <f aca="false">$N1220+$Q1220</f>
        <v>0</v>
      </c>
      <c r="AC1220" s="1" t="str">
        <f aca="false">IF($Y1220="","",IF(AND($AA1220&gt;=$R1220,$AA1220&lt;=$S1220),"Pass","Fail"))</f>
        <v/>
      </c>
      <c r="AD1220" s="1" t="str">
        <f aca="false">IF($Y1220="","",IF($AA1220&gt;$R1220,"Pass","Fail"))</f>
        <v/>
      </c>
      <c r="AE1220" s="1" t="str">
        <f aca="false">IF($Y1220="","",IF($AA1220&gt;=$R1220,"Pass","Fail"))</f>
        <v/>
      </c>
      <c r="AF1220" s="1" t="str">
        <f aca="false">IF($Y1220="","",IF($AA1220&lt;=$S1220,"Pass","Fail"))</f>
        <v/>
      </c>
      <c r="AG1220" s="1" t="str">
        <f aca="false">IF($Y1220="","",IF($AA1220&lt;$S1220,"Pass","Fail"))</f>
        <v/>
      </c>
      <c r="AH1220" s="23" t="str">
        <f aca="true">INDIRECT(CHOOSE(MATCH($T1220,{"±","&gt;","≥","≤","&lt;"},0), "AC", "AD", "AE", "AF", "AG") &amp; ROW())</f>
        <v/>
      </c>
      <c r="AI1220" s="56" t="str">
        <f aca="false">IF($X1220="Not Significant","No Further Action Required",
IF($AH1220="","",
IF(AND($AH1220="Pass",$L1220="0 - Passed "),"Analysis performed; no further action required.",
IF(AND($AH1220="Fail",$L1220="1 - Failed "),"Analysis performed; no further action required.",
IF(AND($AH1220="Pass",$L1220="2 - Limited In Use "),"Analysis performed; no further action required.",
IF(AND($AH1220="Fail",$L1220="3 - Adjusted "),"Analysis performed; no further action required.",
"Unit fails analysis; TSM determination required."))))))</f>
        <v/>
      </c>
      <c r="AJ1220" s="58"/>
    </row>
    <row r="1221" customFormat="false" ht="15" hidden="false" customHeight="false" outlineLevel="0" collapsed="false">
      <c r="A1221" s="56"/>
      <c r="E1221" s="57" t="str">
        <f aca="false">IF(AND($F1221="",$G1221=""),"",IF($G1221="",$F1221,HYPERLINK($G1221,$F1221)))</f>
        <v/>
      </c>
      <c r="H1221" s="1" t="str">
        <f aca="false">IF($I1221="","None Attached",IF(LEFT($I1221,5)="https",HYPERLINK($I1221,"Datasheet"),HYPERLINK(_xlfn.CONCAT("https://",$I1221),"Datasheet")))</f>
        <v>None Attached</v>
      </c>
      <c r="M1221" s="56"/>
      <c r="P1221" s="58"/>
      <c r="Q1221" s="1" t="n">
        <f aca="false">$M1221-$N1221</f>
        <v>0</v>
      </c>
      <c r="R1221" s="56"/>
      <c r="T1221" s="59" t="s">
        <v>15</v>
      </c>
      <c r="U1221" s="1" t="n">
        <f aca="false">$S1221-$R1221</f>
        <v>0</v>
      </c>
      <c r="V1221" s="1" t="n">
        <f aca="false">IF($T1221="±",$Q1221*2,$Q1221)</f>
        <v>0</v>
      </c>
      <c r="W1221" s="60" t="str">
        <f aca="false">IFERROR($U1221/ABS($V1221),"N/A")</f>
        <v>N/A</v>
      </c>
      <c r="X1221" s="61" t="str">
        <f aca="false">IF(OR($W1221="N/A",$R1221="",$S1221=""),"N/A",IF($W1221&gt;=4,"Not Significant",IF($W1221&gt;=2,"Semi-Significant","Significant")))</f>
        <v>N/A</v>
      </c>
      <c r="Z1221" s="1" t="str">
        <f aca="false">IF($D1221="Z540.1 w/data",0,"")</f>
        <v/>
      </c>
      <c r="AA1221" s="1" t="e">
        <f aca="false">$Y1221+$Q1221+$Z1221</f>
        <v>#VALUE!</v>
      </c>
      <c r="AB1221" s="1" t="n">
        <f aca="false">$N1221+$Q1221</f>
        <v>0</v>
      </c>
      <c r="AC1221" s="1" t="str">
        <f aca="false">IF($Y1221="","",IF(AND($AA1221&gt;=$R1221,$AA1221&lt;=$S1221),"Pass","Fail"))</f>
        <v/>
      </c>
      <c r="AD1221" s="1" t="str">
        <f aca="false">IF($Y1221="","",IF($AA1221&gt;$R1221,"Pass","Fail"))</f>
        <v/>
      </c>
      <c r="AE1221" s="1" t="str">
        <f aca="false">IF($Y1221="","",IF($AA1221&gt;=$R1221,"Pass","Fail"))</f>
        <v/>
      </c>
      <c r="AF1221" s="1" t="str">
        <f aca="false">IF($Y1221="","",IF($AA1221&lt;=$S1221,"Pass","Fail"))</f>
        <v/>
      </c>
      <c r="AG1221" s="1" t="str">
        <f aca="false">IF($Y1221="","",IF($AA1221&lt;$S1221,"Pass","Fail"))</f>
        <v/>
      </c>
      <c r="AH1221" s="23" t="str">
        <f aca="true">INDIRECT(CHOOSE(MATCH($T1221,{"±","&gt;","≥","≤","&lt;"},0), "AC", "AD", "AE", "AF", "AG") &amp; ROW())</f>
        <v/>
      </c>
      <c r="AI1221" s="56" t="str">
        <f aca="false">IF($X1221="Not Significant","No Further Action Required",
IF($AH1221="","",
IF(AND($AH1221="Pass",$L1221="0 - Passed "),"Analysis performed; no further action required.",
IF(AND($AH1221="Fail",$L1221="1 - Failed "),"Analysis performed; no further action required.",
IF(AND($AH1221="Pass",$L1221="2 - Limited In Use "),"Analysis performed; no further action required.",
IF(AND($AH1221="Fail",$L1221="3 - Adjusted "),"Analysis performed; no further action required.",
"Unit fails analysis; TSM determination required."))))))</f>
        <v/>
      </c>
      <c r="AJ1221" s="58"/>
    </row>
    <row r="1222" customFormat="false" ht="15" hidden="false" customHeight="false" outlineLevel="0" collapsed="false">
      <c r="A1222" s="56"/>
      <c r="E1222" s="57" t="str">
        <f aca="false">IF(AND($F1222="",$G1222=""),"",IF($G1222="",$F1222,HYPERLINK($G1222,$F1222)))</f>
        <v/>
      </c>
      <c r="H1222" s="1" t="str">
        <f aca="false">IF($I1222="","None Attached",IF(LEFT($I1222,5)="https",HYPERLINK($I1222,"Datasheet"),HYPERLINK(_xlfn.CONCAT("https://",$I1222),"Datasheet")))</f>
        <v>None Attached</v>
      </c>
      <c r="M1222" s="56"/>
      <c r="P1222" s="58"/>
      <c r="Q1222" s="1" t="n">
        <f aca="false">$M1222-$N1222</f>
        <v>0</v>
      </c>
      <c r="R1222" s="56"/>
      <c r="T1222" s="59" t="s">
        <v>15</v>
      </c>
      <c r="U1222" s="1" t="n">
        <f aca="false">$S1222-$R1222</f>
        <v>0</v>
      </c>
      <c r="V1222" s="1" t="n">
        <f aca="false">IF($T1222="±",$Q1222*2,$Q1222)</f>
        <v>0</v>
      </c>
      <c r="W1222" s="60" t="str">
        <f aca="false">IFERROR($U1222/ABS($V1222),"N/A")</f>
        <v>N/A</v>
      </c>
      <c r="X1222" s="61" t="str">
        <f aca="false">IF(OR($W1222="N/A",$R1222="",$S1222=""),"N/A",IF($W1222&gt;=4,"Not Significant",IF($W1222&gt;=2,"Semi-Significant","Significant")))</f>
        <v>N/A</v>
      </c>
      <c r="Z1222" s="1" t="str">
        <f aca="false">IF($D1222="Z540.1 w/data",0,"")</f>
        <v/>
      </c>
      <c r="AA1222" s="1" t="e">
        <f aca="false">$Y1222+$Q1222+$Z1222</f>
        <v>#VALUE!</v>
      </c>
      <c r="AB1222" s="1" t="n">
        <f aca="false">$N1222+$Q1222</f>
        <v>0</v>
      </c>
      <c r="AC1222" s="1" t="str">
        <f aca="false">IF($Y1222="","",IF(AND($AA1222&gt;=$R1222,$AA1222&lt;=$S1222),"Pass","Fail"))</f>
        <v/>
      </c>
      <c r="AD1222" s="1" t="str">
        <f aca="false">IF($Y1222="","",IF($AA1222&gt;$R1222,"Pass","Fail"))</f>
        <v/>
      </c>
      <c r="AE1222" s="1" t="str">
        <f aca="false">IF($Y1222="","",IF($AA1222&gt;=$R1222,"Pass","Fail"))</f>
        <v/>
      </c>
      <c r="AF1222" s="1" t="str">
        <f aca="false">IF($Y1222="","",IF($AA1222&lt;=$S1222,"Pass","Fail"))</f>
        <v/>
      </c>
      <c r="AG1222" s="1" t="str">
        <f aca="false">IF($Y1222="","",IF($AA1222&lt;$S1222,"Pass","Fail"))</f>
        <v/>
      </c>
      <c r="AH1222" s="23" t="str">
        <f aca="true">INDIRECT(CHOOSE(MATCH($T1222,{"±","&gt;","≥","≤","&lt;"},0), "AC", "AD", "AE", "AF", "AG") &amp; ROW())</f>
        <v/>
      </c>
      <c r="AI1222" s="56" t="str">
        <f aca="false">IF($X1222="Not Significant","No Further Action Required",
IF($AH1222="","",
IF(AND($AH1222="Pass",$L1222="0 - Passed "),"Analysis performed; no further action required.",
IF(AND($AH1222="Fail",$L1222="1 - Failed "),"Analysis performed; no further action required.",
IF(AND($AH1222="Pass",$L1222="2 - Limited In Use "),"Analysis performed; no further action required.",
IF(AND($AH1222="Fail",$L1222="3 - Adjusted "),"Analysis performed; no further action required.",
"Unit fails analysis; TSM determination required."))))))</f>
        <v/>
      </c>
      <c r="AJ1222" s="58"/>
    </row>
    <row r="1223" customFormat="false" ht="15" hidden="false" customHeight="false" outlineLevel="0" collapsed="false">
      <c r="A1223" s="56"/>
      <c r="E1223" s="57" t="str">
        <f aca="false">IF(AND($F1223="",$G1223=""),"",IF($G1223="",$F1223,HYPERLINK($G1223,$F1223)))</f>
        <v/>
      </c>
      <c r="H1223" s="1" t="str">
        <f aca="false">IF($I1223="","None Attached",IF(LEFT($I1223,5)="https",HYPERLINK($I1223,"Datasheet"),HYPERLINK(_xlfn.CONCAT("https://",$I1223),"Datasheet")))</f>
        <v>None Attached</v>
      </c>
      <c r="M1223" s="56"/>
      <c r="P1223" s="58"/>
      <c r="Q1223" s="1" t="n">
        <f aca="false">$M1223-$N1223</f>
        <v>0</v>
      </c>
      <c r="R1223" s="56"/>
      <c r="T1223" s="59" t="s">
        <v>15</v>
      </c>
      <c r="U1223" s="1" t="n">
        <f aca="false">$S1223-$R1223</f>
        <v>0</v>
      </c>
      <c r="V1223" s="1" t="n">
        <f aca="false">IF($T1223="±",$Q1223*2,$Q1223)</f>
        <v>0</v>
      </c>
      <c r="W1223" s="60" t="str">
        <f aca="false">IFERROR($U1223/ABS($V1223),"N/A")</f>
        <v>N/A</v>
      </c>
      <c r="X1223" s="61" t="str">
        <f aca="false">IF(OR($W1223="N/A",$R1223="",$S1223=""),"N/A",IF($W1223&gt;=4,"Not Significant",IF($W1223&gt;=2,"Semi-Significant","Significant")))</f>
        <v>N/A</v>
      </c>
      <c r="Z1223" s="1" t="str">
        <f aca="false">IF($D1223="Z540.1 w/data",0,"")</f>
        <v/>
      </c>
      <c r="AA1223" s="1" t="e">
        <f aca="false">$Y1223+$Q1223+$Z1223</f>
        <v>#VALUE!</v>
      </c>
      <c r="AB1223" s="1" t="n">
        <f aca="false">$N1223+$Q1223</f>
        <v>0</v>
      </c>
      <c r="AC1223" s="1" t="str">
        <f aca="false">IF($Y1223="","",IF(AND($AA1223&gt;=$R1223,$AA1223&lt;=$S1223),"Pass","Fail"))</f>
        <v/>
      </c>
      <c r="AD1223" s="1" t="str">
        <f aca="false">IF($Y1223="","",IF($AA1223&gt;$R1223,"Pass","Fail"))</f>
        <v/>
      </c>
      <c r="AE1223" s="1" t="str">
        <f aca="false">IF($Y1223="","",IF($AA1223&gt;=$R1223,"Pass","Fail"))</f>
        <v/>
      </c>
      <c r="AF1223" s="1" t="str">
        <f aca="false">IF($Y1223="","",IF($AA1223&lt;=$S1223,"Pass","Fail"))</f>
        <v/>
      </c>
      <c r="AG1223" s="1" t="str">
        <f aca="false">IF($Y1223="","",IF($AA1223&lt;$S1223,"Pass","Fail"))</f>
        <v/>
      </c>
      <c r="AH1223" s="23" t="str">
        <f aca="true">INDIRECT(CHOOSE(MATCH($T1223,{"±","&gt;","≥","≤","&lt;"},0), "AC", "AD", "AE", "AF", "AG") &amp; ROW())</f>
        <v/>
      </c>
      <c r="AI1223" s="56" t="str">
        <f aca="false">IF($X1223="Not Significant","No Further Action Required",
IF($AH1223="","",
IF(AND($AH1223="Pass",$L1223="0 - Passed "),"Analysis performed; no further action required.",
IF(AND($AH1223="Fail",$L1223="1 - Failed "),"Analysis performed; no further action required.",
IF(AND($AH1223="Pass",$L1223="2 - Limited In Use "),"Analysis performed; no further action required.",
IF(AND($AH1223="Fail",$L1223="3 - Adjusted "),"Analysis performed; no further action required.",
"Unit fails analysis; TSM determination required."))))))</f>
        <v/>
      </c>
      <c r="AJ1223" s="58"/>
    </row>
    <row r="1224" customFormat="false" ht="15" hidden="false" customHeight="false" outlineLevel="0" collapsed="false">
      <c r="A1224" s="56"/>
      <c r="E1224" s="57" t="str">
        <f aca="false">IF(AND($F1224="",$G1224=""),"",IF($G1224="",$F1224,HYPERLINK($G1224,$F1224)))</f>
        <v/>
      </c>
      <c r="H1224" s="1" t="str">
        <f aca="false">IF($I1224="","None Attached",IF(LEFT($I1224,5)="https",HYPERLINK($I1224,"Datasheet"),HYPERLINK(_xlfn.CONCAT("https://",$I1224),"Datasheet")))</f>
        <v>None Attached</v>
      </c>
      <c r="M1224" s="56"/>
      <c r="P1224" s="58"/>
      <c r="Q1224" s="1" t="n">
        <f aca="false">$M1224-$N1224</f>
        <v>0</v>
      </c>
      <c r="R1224" s="56"/>
      <c r="T1224" s="59" t="s">
        <v>15</v>
      </c>
      <c r="U1224" s="1" t="n">
        <f aca="false">$S1224-$R1224</f>
        <v>0</v>
      </c>
      <c r="V1224" s="1" t="n">
        <f aca="false">IF($T1224="±",$Q1224*2,$Q1224)</f>
        <v>0</v>
      </c>
      <c r="W1224" s="60" t="str">
        <f aca="false">IFERROR($U1224/ABS($V1224),"N/A")</f>
        <v>N/A</v>
      </c>
      <c r="X1224" s="61" t="str">
        <f aca="false">IF(OR($W1224="N/A",$R1224="",$S1224=""),"N/A",IF($W1224&gt;=4,"Not Significant",IF($W1224&gt;=2,"Semi-Significant","Significant")))</f>
        <v>N/A</v>
      </c>
      <c r="Z1224" s="1" t="str">
        <f aca="false">IF($D1224="Z540.1 w/data",0,"")</f>
        <v/>
      </c>
      <c r="AA1224" s="1" t="e">
        <f aca="false">$Y1224+$Q1224+$Z1224</f>
        <v>#VALUE!</v>
      </c>
      <c r="AB1224" s="1" t="n">
        <f aca="false">$N1224+$Q1224</f>
        <v>0</v>
      </c>
      <c r="AC1224" s="1" t="str">
        <f aca="false">IF($Y1224="","",IF(AND($AA1224&gt;=$R1224,$AA1224&lt;=$S1224),"Pass","Fail"))</f>
        <v/>
      </c>
      <c r="AD1224" s="1" t="str">
        <f aca="false">IF($Y1224="","",IF($AA1224&gt;$R1224,"Pass","Fail"))</f>
        <v/>
      </c>
      <c r="AE1224" s="1" t="str">
        <f aca="false">IF($Y1224="","",IF($AA1224&gt;=$R1224,"Pass","Fail"))</f>
        <v/>
      </c>
      <c r="AF1224" s="1" t="str">
        <f aca="false">IF($Y1224="","",IF($AA1224&lt;=$S1224,"Pass","Fail"))</f>
        <v/>
      </c>
      <c r="AG1224" s="1" t="str">
        <f aca="false">IF($Y1224="","",IF($AA1224&lt;$S1224,"Pass","Fail"))</f>
        <v/>
      </c>
      <c r="AH1224" s="23" t="str">
        <f aca="true">INDIRECT(CHOOSE(MATCH($T1224,{"±","&gt;","≥","≤","&lt;"},0), "AC", "AD", "AE", "AF", "AG") &amp; ROW())</f>
        <v/>
      </c>
      <c r="AI1224" s="56" t="str">
        <f aca="false">IF($X1224="Not Significant","No Further Action Required",
IF($AH1224="","",
IF(AND($AH1224="Pass",$L1224="0 - Passed "),"Analysis performed; no further action required.",
IF(AND($AH1224="Fail",$L1224="1 - Failed "),"Analysis performed; no further action required.",
IF(AND($AH1224="Pass",$L1224="2 - Limited In Use "),"Analysis performed; no further action required.",
IF(AND($AH1224="Fail",$L1224="3 - Adjusted "),"Analysis performed; no further action required.",
"Unit fails analysis; TSM determination required."))))))</f>
        <v/>
      </c>
      <c r="AJ1224" s="58"/>
    </row>
    <row r="1225" customFormat="false" ht="15" hidden="false" customHeight="false" outlineLevel="0" collapsed="false">
      <c r="A1225" s="56"/>
      <c r="E1225" s="57" t="str">
        <f aca="false">IF(AND($F1225="",$G1225=""),"",IF($G1225="",$F1225,HYPERLINK($G1225,$F1225)))</f>
        <v/>
      </c>
      <c r="H1225" s="1" t="str">
        <f aca="false">IF($I1225="","None Attached",IF(LEFT($I1225,5)="https",HYPERLINK($I1225,"Datasheet"),HYPERLINK(_xlfn.CONCAT("https://",$I1225),"Datasheet")))</f>
        <v>None Attached</v>
      </c>
      <c r="M1225" s="56"/>
      <c r="P1225" s="58"/>
      <c r="Q1225" s="1" t="n">
        <f aca="false">$M1225-$N1225</f>
        <v>0</v>
      </c>
      <c r="R1225" s="56"/>
      <c r="T1225" s="59" t="s">
        <v>15</v>
      </c>
      <c r="U1225" s="1" t="n">
        <f aca="false">$S1225-$R1225</f>
        <v>0</v>
      </c>
      <c r="V1225" s="1" t="n">
        <f aca="false">IF($T1225="±",$Q1225*2,$Q1225)</f>
        <v>0</v>
      </c>
      <c r="W1225" s="60" t="str">
        <f aca="false">IFERROR($U1225/ABS($V1225),"N/A")</f>
        <v>N/A</v>
      </c>
      <c r="X1225" s="61" t="str">
        <f aca="false">IF(OR($W1225="N/A",$R1225="",$S1225=""),"N/A",IF($W1225&gt;=4,"Not Significant",IF($W1225&gt;=2,"Semi-Significant","Significant")))</f>
        <v>N/A</v>
      </c>
      <c r="Z1225" s="1" t="str">
        <f aca="false">IF($D1225="Z540.1 w/data",0,"")</f>
        <v/>
      </c>
      <c r="AA1225" s="1" t="e">
        <f aca="false">$Y1225+$Q1225+$Z1225</f>
        <v>#VALUE!</v>
      </c>
      <c r="AB1225" s="1" t="n">
        <f aca="false">$N1225+$Q1225</f>
        <v>0</v>
      </c>
      <c r="AC1225" s="1" t="str">
        <f aca="false">IF($Y1225="","",IF(AND($AA1225&gt;=$R1225,$AA1225&lt;=$S1225),"Pass","Fail"))</f>
        <v/>
      </c>
      <c r="AD1225" s="1" t="str">
        <f aca="false">IF($Y1225="","",IF($AA1225&gt;$R1225,"Pass","Fail"))</f>
        <v/>
      </c>
      <c r="AE1225" s="1" t="str">
        <f aca="false">IF($Y1225="","",IF($AA1225&gt;=$R1225,"Pass","Fail"))</f>
        <v/>
      </c>
      <c r="AF1225" s="1" t="str">
        <f aca="false">IF($Y1225="","",IF($AA1225&lt;=$S1225,"Pass","Fail"))</f>
        <v/>
      </c>
      <c r="AG1225" s="1" t="str">
        <f aca="false">IF($Y1225="","",IF($AA1225&lt;$S1225,"Pass","Fail"))</f>
        <v/>
      </c>
      <c r="AH1225" s="23" t="str">
        <f aca="true">INDIRECT(CHOOSE(MATCH($T1225,{"±","&gt;","≥","≤","&lt;"},0), "AC", "AD", "AE", "AF", "AG") &amp; ROW())</f>
        <v/>
      </c>
      <c r="AI1225" s="56" t="str">
        <f aca="false">IF($X1225="Not Significant","No Further Action Required",
IF($AH1225="","",
IF(AND($AH1225="Pass",$L1225="0 - Passed "),"Analysis performed; no further action required.",
IF(AND($AH1225="Fail",$L1225="1 - Failed "),"Analysis performed; no further action required.",
IF(AND($AH1225="Pass",$L1225="2 - Limited In Use "),"Analysis performed; no further action required.",
IF(AND($AH1225="Fail",$L1225="3 - Adjusted "),"Analysis performed; no further action required.",
"Unit fails analysis; TSM determination required."))))))</f>
        <v/>
      </c>
      <c r="AJ1225" s="58"/>
    </row>
    <row r="1226" customFormat="false" ht="15" hidden="false" customHeight="false" outlineLevel="0" collapsed="false">
      <c r="A1226" s="56"/>
      <c r="E1226" s="57" t="str">
        <f aca="false">IF(AND($F1226="",$G1226=""),"",IF($G1226="",$F1226,HYPERLINK($G1226,$F1226)))</f>
        <v/>
      </c>
      <c r="H1226" s="1" t="str">
        <f aca="false">IF($I1226="","None Attached",IF(LEFT($I1226,5)="https",HYPERLINK($I1226,"Datasheet"),HYPERLINK(_xlfn.CONCAT("https://",$I1226),"Datasheet")))</f>
        <v>None Attached</v>
      </c>
      <c r="M1226" s="56"/>
      <c r="P1226" s="58"/>
      <c r="Q1226" s="1" t="n">
        <f aca="false">$M1226-$N1226</f>
        <v>0</v>
      </c>
      <c r="R1226" s="56"/>
      <c r="T1226" s="59" t="s">
        <v>15</v>
      </c>
      <c r="U1226" s="1" t="n">
        <f aca="false">$S1226-$R1226</f>
        <v>0</v>
      </c>
      <c r="V1226" s="1" t="n">
        <f aca="false">IF($T1226="±",$Q1226*2,$Q1226)</f>
        <v>0</v>
      </c>
      <c r="W1226" s="60" t="str">
        <f aca="false">IFERROR($U1226/ABS($V1226),"N/A")</f>
        <v>N/A</v>
      </c>
      <c r="X1226" s="61" t="str">
        <f aca="false">IF(OR($W1226="N/A",$R1226="",$S1226=""),"N/A",IF($W1226&gt;=4,"Not Significant",IF($W1226&gt;=2,"Semi-Significant","Significant")))</f>
        <v>N/A</v>
      </c>
      <c r="Z1226" s="1" t="str">
        <f aca="false">IF($D1226="Z540.1 w/data",0,"")</f>
        <v/>
      </c>
      <c r="AA1226" s="1" t="e">
        <f aca="false">$Y1226+$Q1226+$Z1226</f>
        <v>#VALUE!</v>
      </c>
      <c r="AB1226" s="1" t="n">
        <f aca="false">$N1226+$Q1226</f>
        <v>0</v>
      </c>
      <c r="AC1226" s="1" t="str">
        <f aca="false">IF($Y1226="","",IF(AND($AA1226&gt;=$R1226,$AA1226&lt;=$S1226),"Pass","Fail"))</f>
        <v/>
      </c>
      <c r="AD1226" s="1" t="str">
        <f aca="false">IF($Y1226="","",IF($AA1226&gt;$R1226,"Pass","Fail"))</f>
        <v/>
      </c>
      <c r="AE1226" s="1" t="str">
        <f aca="false">IF($Y1226="","",IF($AA1226&gt;=$R1226,"Pass","Fail"))</f>
        <v/>
      </c>
      <c r="AF1226" s="1" t="str">
        <f aca="false">IF($Y1226="","",IF($AA1226&lt;=$S1226,"Pass","Fail"))</f>
        <v/>
      </c>
      <c r="AG1226" s="1" t="str">
        <f aca="false">IF($Y1226="","",IF($AA1226&lt;$S1226,"Pass","Fail"))</f>
        <v/>
      </c>
      <c r="AH1226" s="23" t="str">
        <f aca="true">INDIRECT(CHOOSE(MATCH($T1226,{"±","&gt;","≥","≤","&lt;"},0), "AC", "AD", "AE", "AF", "AG") &amp; ROW())</f>
        <v/>
      </c>
      <c r="AI1226" s="56" t="str">
        <f aca="false">IF($X1226="Not Significant","No Further Action Required",
IF($AH1226="","",
IF(AND($AH1226="Pass",$L1226="0 - Passed "),"Analysis performed; no further action required.",
IF(AND($AH1226="Fail",$L1226="1 - Failed "),"Analysis performed; no further action required.",
IF(AND($AH1226="Pass",$L1226="2 - Limited In Use "),"Analysis performed; no further action required.",
IF(AND($AH1226="Fail",$L1226="3 - Adjusted "),"Analysis performed; no further action required.",
"Unit fails analysis; TSM determination required."))))))</f>
        <v/>
      </c>
      <c r="AJ1226" s="58"/>
    </row>
    <row r="1227" customFormat="false" ht="15" hidden="false" customHeight="false" outlineLevel="0" collapsed="false">
      <c r="A1227" s="56"/>
      <c r="E1227" s="57" t="str">
        <f aca="false">IF(AND($F1227="",$G1227=""),"",IF($G1227="",$F1227,HYPERLINK($G1227,$F1227)))</f>
        <v/>
      </c>
      <c r="H1227" s="1" t="str">
        <f aca="false">IF($I1227="","None Attached",IF(LEFT($I1227,5)="https",HYPERLINK($I1227,"Datasheet"),HYPERLINK(_xlfn.CONCAT("https://",$I1227),"Datasheet")))</f>
        <v>None Attached</v>
      </c>
      <c r="M1227" s="56"/>
      <c r="P1227" s="58"/>
      <c r="Q1227" s="1" t="n">
        <f aca="false">$M1227-$N1227</f>
        <v>0</v>
      </c>
      <c r="R1227" s="56"/>
      <c r="T1227" s="59" t="s">
        <v>15</v>
      </c>
      <c r="U1227" s="1" t="n">
        <f aca="false">$S1227-$R1227</f>
        <v>0</v>
      </c>
      <c r="V1227" s="1" t="n">
        <f aca="false">IF($T1227="±",$Q1227*2,$Q1227)</f>
        <v>0</v>
      </c>
      <c r="W1227" s="60" t="str">
        <f aca="false">IFERROR($U1227/ABS($V1227),"N/A")</f>
        <v>N/A</v>
      </c>
      <c r="X1227" s="61" t="str">
        <f aca="false">IF(OR($W1227="N/A",$R1227="",$S1227=""),"N/A",IF($W1227&gt;=4,"Not Significant",IF($W1227&gt;=2,"Semi-Significant","Significant")))</f>
        <v>N/A</v>
      </c>
      <c r="Z1227" s="1" t="str">
        <f aca="false">IF($D1227="Z540.1 w/data",0,"")</f>
        <v/>
      </c>
      <c r="AA1227" s="1" t="e">
        <f aca="false">$Y1227+$Q1227+$Z1227</f>
        <v>#VALUE!</v>
      </c>
      <c r="AB1227" s="1" t="n">
        <f aca="false">$N1227+$Q1227</f>
        <v>0</v>
      </c>
      <c r="AC1227" s="1" t="str">
        <f aca="false">IF($Y1227="","",IF(AND($AA1227&gt;=$R1227,$AA1227&lt;=$S1227),"Pass","Fail"))</f>
        <v/>
      </c>
      <c r="AD1227" s="1" t="str">
        <f aca="false">IF($Y1227="","",IF($AA1227&gt;$R1227,"Pass","Fail"))</f>
        <v/>
      </c>
      <c r="AE1227" s="1" t="str">
        <f aca="false">IF($Y1227="","",IF($AA1227&gt;=$R1227,"Pass","Fail"))</f>
        <v/>
      </c>
      <c r="AF1227" s="1" t="str">
        <f aca="false">IF($Y1227="","",IF($AA1227&lt;=$S1227,"Pass","Fail"))</f>
        <v/>
      </c>
      <c r="AG1227" s="1" t="str">
        <f aca="false">IF($Y1227="","",IF($AA1227&lt;$S1227,"Pass","Fail"))</f>
        <v/>
      </c>
      <c r="AH1227" s="23" t="str">
        <f aca="true">INDIRECT(CHOOSE(MATCH($T1227,{"±","&gt;","≥","≤","&lt;"},0), "AC", "AD", "AE", "AF", "AG") &amp; ROW())</f>
        <v/>
      </c>
      <c r="AI1227" s="56" t="str">
        <f aca="false">IF($X1227="Not Significant","No Further Action Required",
IF($AH1227="","",
IF(AND($AH1227="Pass",$L1227="0 - Passed "),"Analysis performed; no further action required.",
IF(AND($AH1227="Fail",$L1227="1 - Failed "),"Analysis performed; no further action required.",
IF(AND($AH1227="Pass",$L1227="2 - Limited In Use "),"Analysis performed; no further action required.",
IF(AND($AH1227="Fail",$L1227="3 - Adjusted "),"Analysis performed; no further action required.",
"Unit fails analysis; TSM determination required."))))))</f>
        <v/>
      </c>
      <c r="AJ1227" s="58"/>
    </row>
    <row r="1228" customFormat="false" ht="15" hidden="false" customHeight="false" outlineLevel="0" collapsed="false">
      <c r="A1228" s="56"/>
      <c r="E1228" s="57" t="str">
        <f aca="false">IF(AND($F1228="",$G1228=""),"",IF($G1228="",$F1228,HYPERLINK($G1228,$F1228)))</f>
        <v/>
      </c>
      <c r="H1228" s="1" t="str">
        <f aca="false">IF($I1228="","None Attached",IF(LEFT($I1228,5)="https",HYPERLINK($I1228,"Datasheet"),HYPERLINK(_xlfn.CONCAT("https://",$I1228),"Datasheet")))</f>
        <v>None Attached</v>
      </c>
      <c r="M1228" s="56"/>
      <c r="P1228" s="58"/>
      <c r="Q1228" s="1" t="n">
        <f aca="false">$M1228-$N1228</f>
        <v>0</v>
      </c>
      <c r="R1228" s="56"/>
      <c r="T1228" s="59" t="s">
        <v>15</v>
      </c>
      <c r="U1228" s="1" t="n">
        <f aca="false">$S1228-$R1228</f>
        <v>0</v>
      </c>
      <c r="V1228" s="1" t="n">
        <f aca="false">IF($T1228="±",$Q1228*2,$Q1228)</f>
        <v>0</v>
      </c>
      <c r="W1228" s="60" t="str">
        <f aca="false">IFERROR($U1228/ABS($V1228),"N/A")</f>
        <v>N/A</v>
      </c>
      <c r="X1228" s="61" t="str">
        <f aca="false">IF(OR($W1228="N/A",$R1228="",$S1228=""),"N/A",IF($W1228&gt;=4,"Not Significant",IF($W1228&gt;=2,"Semi-Significant","Significant")))</f>
        <v>N/A</v>
      </c>
      <c r="Z1228" s="1" t="str">
        <f aca="false">IF($D1228="Z540.1 w/data",0,"")</f>
        <v/>
      </c>
      <c r="AA1228" s="1" t="e">
        <f aca="false">$Y1228+$Q1228+$Z1228</f>
        <v>#VALUE!</v>
      </c>
      <c r="AB1228" s="1" t="n">
        <f aca="false">$N1228+$Q1228</f>
        <v>0</v>
      </c>
      <c r="AC1228" s="1" t="str">
        <f aca="false">IF($Y1228="","",IF(AND($AA1228&gt;=$R1228,$AA1228&lt;=$S1228),"Pass","Fail"))</f>
        <v/>
      </c>
      <c r="AD1228" s="1" t="str">
        <f aca="false">IF($Y1228="","",IF($AA1228&gt;$R1228,"Pass","Fail"))</f>
        <v/>
      </c>
      <c r="AE1228" s="1" t="str">
        <f aca="false">IF($Y1228="","",IF($AA1228&gt;=$R1228,"Pass","Fail"))</f>
        <v/>
      </c>
      <c r="AF1228" s="1" t="str">
        <f aca="false">IF($Y1228="","",IF($AA1228&lt;=$S1228,"Pass","Fail"))</f>
        <v/>
      </c>
      <c r="AG1228" s="1" t="str">
        <f aca="false">IF($Y1228="","",IF($AA1228&lt;$S1228,"Pass","Fail"))</f>
        <v/>
      </c>
      <c r="AH1228" s="23" t="str">
        <f aca="true">INDIRECT(CHOOSE(MATCH($T1228,{"±","&gt;","≥","≤","&lt;"},0), "AC", "AD", "AE", "AF", "AG") &amp; ROW())</f>
        <v/>
      </c>
      <c r="AI1228" s="56" t="str">
        <f aca="false">IF($X1228="Not Significant","No Further Action Required",
IF($AH1228="","",
IF(AND($AH1228="Pass",$L1228="0 - Passed "),"Analysis performed; no further action required.",
IF(AND($AH1228="Fail",$L1228="1 - Failed "),"Analysis performed; no further action required.",
IF(AND($AH1228="Pass",$L1228="2 - Limited In Use "),"Analysis performed; no further action required.",
IF(AND($AH1228="Fail",$L1228="3 - Adjusted "),"Analysis performed; no further action required.",
"Unit fails analysis; TSM determination required."))))))</f>
        <v/>
      </c>
      <c r="AJ1228" s="58"/>
    </row>
    <row r="1229" customFormat="false" ht="15" hidden="false" customHeight="false" outlineLevel="0" collapsed="false">
      <c r="A1229" s="56"/>
      <c r="E1229" s="57" t="str">
        <f aca="false">IF(AND($F1229="",$G1229=""),"",IF($G1229="",$F1229,HYPERLINK($G1229,$F1229)))</f>
        <v/>
      </c>
      <c r="H1229" s="1" t="str">
        <f aca="false">IF($I1229="","None Attached",IF(LEFT($I1229,5)="https",HYPERLINK($I1229,"Datasheet"),HYPERLINK(_xlfn.CONCAT("https://",$I1229),"Datasheet")))</f>
        <v>None Attached</v>
      </c>
      <c r="M1229" s="56"/>
      <c r="P1229" s="58"/>
      <c r="Q1229" s="1" t="n">
        <f aca="false">$M1229-$N1229</f>
        <v>0</v>
      </c>
      <c r="R1229" s="56"/>
      <c r="T1229" s="59" t="s">
        <v>15</v>
      </c>
      <c r="U1229" s="1" t="n">
        <f aca="false">$S1229-$R1229</f>
        <v>0</v>
      </c>
      <c r="V1229" s="1" t="n">
        <f aca="false">IF($T1229="±",$Q1229*2,$Q1229)</f>
        <v>0</v>
      </c>
      <c r="W1229" s="60" t="str">
        <f aca="false">IFERROR($U1229/ABS($V1229),"N/A")</f>
        <v>N/A</v>
      </c>
      <c r="X1229" s="61" t="str">
        <f aca="false">IF(OR($W1229="N/A",$R1229="",$S1229=""),"N/A",IF($W1229&gt;=4,"Not Significant",IF($W1229&gt;=2,"Semi-Significant","Significant")))</f>
        <v>N/A</v>
      </c>
      <c r="Z1229" s="1" t="str">
        <f aca="false">IF($D1229="Z540.1 w/data",0,"")</f>
        <v/>
      </c>
      <c r="AA1229" s="1" t="e">
        <f aca="false">$Y1229+$Q1229+$Z1229</f>
        <v>#VALUE!</v>
      </c>
      <c r="AB1229" s="1" t="n">
        <f aca="false">$N1229+$Q1229</f>
        <v>0</v>
      </c>
      <c r="AC1229" s="1" t="str">
        <f aca="false">IF($Y1229="","",IF(AND($AA1229&gt;=$R1229,$AA1229&lt;=$S1229),"Pass","Fail"))</f>
        <v/>
      </c>
      <c r="AD1229" s="1" t="str">
        <f aca="false">IF($Y1229="","",IF($AA1229&gt;$R1229,"Pass","Fail"))</f>
        <v/>
      </c>
      <c r="AE1229" s="1" t="str">
        <f aca="false">IF($Y1229="","",IF($AA1229&gt;=$R1229,"Pass","Fail"))</f>
        <v/>
      </c>
      <c r="AF1229" s="1" t="str">
        <f aca="false">IF($Y1229="","",IF($AA1229&lt;=$S1229,"Pass","Fail"))</f>
        <v/>
      </c>
      <c r="AG1229" s="1" t="str">
        <f aca="false">IF($Y1229="","",IF($AA1229&lt;$S1229,"Pass","Fail"))</f>
        <v/>
      </c>
      <c r="AH1229" s="23" t="str">
        <f aca="true">INDIRECT(CHOOSE(MATCH($T1229,{"±","&gt;","≥","≤","&lt;"},0), "AC", "AD", "AE", "AF", "AG") &amp; ROW())</f>
        <v/>
      </c>
      <c r="AI1229" s="56" t="str">
        <f aca="false">IF($X1229="Not Significant","No Further Action Required",
IF($AH1229="","",
IF(AND($AH1229="Pass",$L1229="0 - Passed "),"Analysis performed; no further action required.",
IF(AND($AH1229="Fail",$L1229="1 - Failed "),"Analysis performed; no further action required.",
IF(AND($AH1229="Pass",$L1229="2 - Limited In Use "),"Analysis performed; no further action required.",
IF(AND($AH1229="Fail",$L1229="3 - Adjusted "),"Analysis performed; no further action required.",
"Unit fails analysis; TSM determination required."))))))</f>
        <v/>
      </c>
      <c r="AJ1229" s="58"/>
    </row>
    <row r="1230" customFormat="false" ht="15" hidden="false" customHeight="false" outlineLevel="0" collapsed="false">
      <c r="A1230" s="56"/>
      <c r="E1230" s="57" t="str">
        <f aca="false">IF(AND($F1230="",$G1230=""),"",IF($G1230="",$F1230,HYPERLINK($G1230,$F1230)))</f>
        <v/>
      </c>
      <c r="H1230" s="1" t="str">
        <f aca="false">IF($I1230="","None Attached",IF(LEFT($I1230,5)="https",HYPERLINK($I1230,"Datasheet"),HYPERLINK(_xlfn.CONCAT("https://",$I1230),"Datasheet")))</f>
        <v>None Attached</v>
      </c>
      <c r="M1230" s="56"/>
      <c r="P1230" s="58"/>
      <c r="Q1230" s="1" t="n">
        <f aca="false">$M1230-$N1230</f>
        <v>0</v>
      </c>
      <c r="R1230" s="56"/>
      <c r="T1230" s="59" t="s">
        <v>15</v>
      </c>
      <c r="U1230" s="1" t="n">
        <f aca="false">$S1230-$R1230</f>
        <v>0</v>
      </c>
      <c r="V1230" s="1" t="n">
        <f aca="false">IF($T1230="±",$Q1230*2,$Q1230)</f>
        <v>0</v>
      </c>
      <c r="W1230" s="60" t="str">
        <f aca="false">IFERROR($U1230/ABS($V1230),"N/A")</f>
        <v>N/A</v>
      </c>
      <c r="X1230" s="61" t="str">
        <f aca="false">IF(OR($W1230="N/A",$R1230="",$S1230=""),"N/A",IF($W1230&gt;=4,"Not Significant",IF($W1230&gt;=2,"Semi-Significant","Significant")))</f>
        <v>N/A</v>
      </c>
      <c r="Z1230" s="1" t="str">
        <f aca="false">IF($D1230="Z540.1 w/data",0,"")</f>
        <v/>
      </c>
      <c r="AA1230" s="1" t="e">
        <f aca="false">$Y1230+$Q1230+$Z1230</f>
        <v>#VALUE!</v>
      </c>
      <c r="AB1230" s="1" t="n">
        <f aca="false">$N1230+$Q1230</f>
        <v>0</v>
      </c>
      <c r="AC1230" s="1" t="str">
        <f aca="false">IF($Y1230="","",IF(AND($AA1230&gt;=$R1230,$AA1230&lt;=$S1230),"Pass","Fail"))</f>
        <v/>
      </c>
      <c r="AD1230" s="1" t="str">
        <f aca="false">IF($Y1230="","",IF($AA1230&gt;$R1230,"Pass","Fail"))</f>
        <v/>
      </c>
      <c r="AE1230" s="1" t="str">
        <f aca="false">IF($Y1230="","",IF($AA1230&gt;=$R1230,"Pass","Fail"))</f>
        <v/>
      </c>
      <c r="AF1230" s="1" t="str">
        <f aca="false">IF($Y1230="","",IF($AA1230&lt;=$S1230,"Pass","Fail"))</f>
        <v/>
      </c>
      <c r="AG1230" s="1" t="str">
        <f aca="false">IF($Y1230="","",IF($AA1230&lt;$S1230,"Pass","Fail"))</f>
        <v/>
      </c>
      <c r="AH1230" s="23" t="str">
        <f aca="true">INDIRECT(CHOOSE(MATCH($T1230,{"±","&gt;","≥","≤","&lt;"},0), "AC", "AD", "AE", "AF", "AG") &amp; ROW())</f>
        <v/>
      </c>
      <c r="AI1230" s="56" t="str">
        <f aca="false">IF($X1230="Not Significant","No Further Action Required",
IF($AH1230="","",
IF(AND($AH1230="Pass",$L1230="0 - Passed "),"Analysis performed; no further action required.",
IF(AND($AH1230="Fail",$L1230="1 - Failed "),"Analysis performed; no further action required.",
IF(AND($AH1230="Pass",$L1230="2 - Limited In Use "),"Analysis performed; no further action required.",
IF(AND($AH1230="Fail",$L1230="3 - Adjusted "),"Analysis performed; no further action required.",
"Unit fails analysis; TSM determination required."))))))</f>
        <v/>
      </c>
      <c r="AJ1230" s="58"/>
    </row>
    <row r="1231" customFormat="false" ht="15" hidden="false" customHeight="false" outlineLevel="0" collapsed="false">
      <c r="A1231" s="56"/>
      <c r="E1231" s="57" t="str">
        <f aca="false">IF(AND($F1231="",$G1231=""),"",IF($G1231="",$F1231,HYPERLINK($G1231,$F1231)))</f>
        <v/>
      </c>
      <c r="H1231" s="1" t="str">
        <f aca="false">IF($I1231="","None Attached",IF(LEFT($I1231,5)="https",HYPERLINK($I1231,"Datasheet"),HYPERLINK(_xlfn.CONCAT("https://",$I1231),"Datasheet")))</f>
        <v>None Attached</v>
      </c>
      <c r="M1231" s="56"/>
      <c r="P1231" s="58"/>
      <c r="Q1231" s="1" t="n">
        <f aca="false">$M1231-$N1231</f>
        <v>0</v>
      </c>
      <c r="R1231" s="56"/>
      <c r="T1231" s="59" t="s">
        <v>15</v>
      </c>
      <c r="U1231" s="1" t="n">
        <f aca="false">$S1231-$R1231</f>
        <v>0</v>
      </c>
      <c r="V1231" s="1" t="n">
        <f aca="false">IF($T1231="±",$Q1231*2,$Q1231)</f>
        <v>0</v>
      </c>
      <c r="W1231" s="60" t="str">
        <f aca="false">IFERROR($U1231/ABS($V1231),"N/A")</f>
        <v>N/A</v>
      </c>
      <c r="X1231" s="61" t="str">
        <f aca="false">IF(OR($W1231="N/A",$R1231="",$S1231=""),"N/A",IF($W1231&gt;=4,"Not Significant",IF($W1231&gt;=2,"Semi-Significant","Significant")))</f>
        <v>N/A</v>
      </c>
      <c r="Z1231" s="1" t="str">
        <f aca="false">IF($D1231="Z540.1 w/data",0,"")</f>
        <v/>
      </c>
      <c r="AA1231" s="1" t="e">
        <f aca="false">$Y1231+$Q1231+$Z1231</f>
        <v>#VALUE!</v>
      </c>
      <c r="AB1231" s="1" t="n">
        <f aca="false">$N1231+$Q1231</f>
        <v>0</v>
      </c>
      <c r="AC1231" s="1" t="str">
        <f aca="false">IF($Y1231="","",IF(AND($AA1231&gt;=$R1231,$AA1231&lt;=$S1231),"Pass","Fail"))</f>
        <v/>
      </c>
      <c r="AD1231" s="1" t="str">
        <f aca="false">IF($Y1231="","",IF($AA1231&gt;$R1231,"Pass","Fail"))</f>
        <v/>
      </c>
      <c r="AE1231" s="1" t="str">
        <f aca="false">IF($Y1231="","",IF($AA1231&gt;=$R1231,"Pass","Fail"))</f>
        <v/>
      </c>
      <c r="AF1231" s="1" t="str">
        <f aca="false">IF($Y1231="","",IF($AA1231&lt;=$S1231,"Pass","Fail"))</f>
        <v/>
      </c>
      <c r="AG1231" s="1" t="str">
        <f aca="false">IF($Y1231="","",IF($AA1231&lt;$S1231,"Pass","Fail"))</f>
        <v/>
      </c>
      <c r="AH1231" s="23" t="str">
        <f aca="true">INDIRECT(CHOOSE(MATCH($T1231,{"±","&gt;","≥","≤","&lt;"},0), "AC", "AD", "AE", "AF", "AG") &amp; ROW())</f>
        <v/>
      </c>
      <c r="AI1231" s="56" t="str">
        <f aca="false">IF($X1231="Not Significant","No Further Action Required",
IF($AH1231="","",
IF(AND($AH1231="Pass",$L1231="0 - Passed "),"Analysis performed; no further action required.",
IF(AND($AH1231="Fail",$L1231="1 - Failed "),"Analysis performed; no further action required.",
IF(AND($AH1231="Pass",$L1231="2 - Limited In Use "),"Analysis performed; no further action required.",
IF(AND($AH1231="Fail",$L1231="3 - Adjusted "),"Analysis performed; no further action required.",
"Unit fails analysis; TSM determination required."))))))</f>
        <v/>
      </c>
      <c r="AJ1231" s="58"/>
    </row>
    <row r="1232" customFormat="false" ht="15" hidden="false" customHeight="false" outlineLevel="0" collapsed="false">
      <c r="A1232" s="56"/>
      <c r="E1232" s="57" t="str">
        <f aca="false">IF(AND($F1232="",$G1232=""),"",IF($G1232="",$F1232,HYPERLINK($G1232,$F1232)))</f>
        <v/>
      </c>
      <c r="H1232" s="1" t="str">
        <f aca="false">IF($I1232="","None Attached",IF(LEFT($I1232,5)="https",HYPERLINK($I1232,"Datasheet"),HYPERLINK(_xlfn.CONCAT("https://",$I1232),"Datasheet")))</f>
        <v>None Attached</v>
      </c>
      <c r="M1232" s="56"/>
      <c r="P1232" s="58"/>
      <c r="Q1232" s="1" t="n">
        <f aca="false">$M1232-$N1232</f>
        <v>0</v>
      </c>
      <c r="R1232" s="56"/>
      <c r="T1232" s="59" t="s">
        <v>15</v>
      </c>
      <c r="U1232" s="1" t="n">
        <f aca="false">$S1232-$R1232</f>
        <v>0</v>
      </c>
      <c r="V1232" s="1" t="n">
        <f aca="false">IF($T1232="±",$Q1232*2,$Q1232)</f>
        <v>0</v>
      </c>
      <c r="W1232" s="60" t="str">
        <f aca="false">IFERROR($U1232/ABS($V1232),"N/A")</f>
        <v>N/A</v>
      </c>
      <c r="X1232" s="61" t="str">
        <f aca="false">IF(OR($W1232="N/A",$R1232="",$S1232=""),"N/A",IF($W1232&gt;=4,"Not Significant",IF($W1232&gt;=2,"Semi-Significant","Significant")))</f>
        <v>N/A</v>
      </c>
      <c r="Z1232" s="1" t="str">
        <f aca="false">IF($D1232="Z540.1 w/data",0,"")</f>
        <v/>
      </c>
      <c r="AA1232" s="1" t="e">
        <f aca="false">$Y1232+$Q1232+$Z1232</f>
        <v>#VALUE!</v>
      </c>
      <c r="AB1232" s="1" t="n">
        <f aca="false">$N1232+$Q1232</f>
        <v>0</v>
      </c>
      <c r="AC1232" s="1" t="str">
        <f aca="false">IF($Y1232="","",IF(AND($AA1232&gt;=$R1232,$AA1232&lt;=$S1232),"Pass","Fail"))</f>
        <v/>
      </c>
      <c r="AD1232" s="1" t="str">
        <f aca="false">IF($Y1232="","",IF($AA1232&gt;$R1232,"Pass","Fail"))</f>
        <v/>
      </c>
      <c r="AE1232" s="1" t="str">
        <f aca="false">IF($Y1232="","",IF($AA1232&gt;=$R1232,"Pass","Fail"))</f>
        <v/>
      </c>
      <c r="AF1232" s="1" t="str">
        <f aca="false">IF($Y1232="","",IF($AA1232&lt;=$S1232,"Pass","Fail"))</f>
        <v/>
      </c>
      <c r="AG1232" s="1" t="str">
        <f aca="false">IF($Y1232="","",IF($AA1232&lt;$S1232,"Pass","Fail"))</f>
        <v/>
      </c>
      <c r="AH1232" s="23" t="str">
        <f aca="true">INDIRECT(CHOOSE(MATCH($T1232,{"±","&gt;","≥","≤","&lt;"},0), "AC", "AD", "AE", "AF", "AG") &amp; ROW())</f>
        <v/>
      </c>
      <c r="AI1232" s="56" t="str">
        <f aca="false">IF($X1232="Not Significant","No Further Action Required",
IF($AH1232="","",
IF(AND($AH1232="Pass",$L1232="0 - Passed "),"Analysis performed; no further action required.",
IF(AND($AH1232="Fail",$L1232="1 - Failed "),"Analysis performed; no further action required.",
IF(AND($AH1232="Pass",$L1232="2 - Limited In Use "),"Analysis performed; no further action required.",
IF(AND($AH1232="Fail",$L1232="3 - Adjusted "),"Analysis performed; no further action required.",
"Unit fails analysis; TSM determination required."))))))</f>
        <v/>
      </c>
      <c r="AJ1232" s="58"/>
    </row>
    <row r="1233" customFormat="false" ht="15" hidden="false" customHeight="false" outlineLevel="0" collapsed="false">
      <c r="A1233" s="56"/>
      <c r="E1233" s="57" t="str">
        <f aca="false">IF(AND($F1233="",$G1233=""),"",IF($G1233="",$F1233,HYPERLINK($G1233,$F1233)))</f>
        <v/>
      </c>
      <c r="H1233" s="1" t="str">
        <f aca="false">IF($I1233="","None Attached",IF(LEFT($I1233,5)="https",HYPERLINK($I1233,"Datasheet"),HYPERLINK(_xlfn.CONCAT("https://",$I1233),"Datasheet")))</f>
        <v>None Attached</v>
      </c>
      <c r="M1233" s="56"/>
      <c r="P1233" s="58"/>
      <c r="Q1233" s="1" t="n">
        <f aca="false">$M1233-$N1233</f>
        <v>0</v>
      </c>
      <c r="R1233" s="56"/>
      <c r="T1233" s="59" t="s">
        <v>15</v>
      </c>
      <c r="U1233" s="1" t="n">
        <f aca="false">$S1233-$R1233</f>
        <v>0</v>
      </c>
      <c r="V1233" s="1" t="n">
        <f aca="false">IF($T1233="±",$Q1233*2,$Q1233)</f>
        <v>0</v>
      </c>
      <c r="W1233" s="60" t="str">
        <f aca="false">IFERROR($U1233/ABS($V1233),"N/A")</f>
        <v>N/A</v>
      </c>
      <c r="X1233" s="61" t="str">
        <f aca="false">IF(OR($W1233="N/A",$R1233="",$S1233=""),"N/A",IF($W1233&gt;=4,"Not Significant",IF($W1233&gt;=2,"Semi-Significant","Significant")))</f>
        <v>N/A</v>
      </c>
      <c r="Z1233" s="1" t="str">
        <f aca="false">IF($D1233="Z540.1 w/data",0,"")</f>
        <v/>
      </c>
      <c r="AA1233" s="1" t="e">
        <f aca="false">$Y1233+$Q1233+$Z1233</f>
        <v>#VALUE!</v>
      </c>
      <c r="AB1233" s="1" t="n">
        <f aca="false">$N1233+$Q1233</f>
        <v>0</v>
      </c>
      <c r="AC1233" s="1" t="str">
        <f aca="false">IF($Y1233="","",IF(AND($AA1233&gt;=$R1233,$AA1233&lt;=$S1233),"Pass","Fail"))</f>
        <v/>
      </c>
      <c r="AD1233" s="1" t="str">
        <f aca="false">IF($Y1233="","",IF($AA1233&gt;$R1233,"Pass","Fail"))</f>
        <v/>
      </c>
      <c r="AE1233" s="1" t="str">
        <f aca="false">IF($Y1233="","",IF($AA1233&gt;=$R1233,"Pass","Fail"))</f>
        <v/>
      </c>
      <c r="AF1233" s="1" t="str">
        <f aca="false">IF($Y1233="","",IF($AA1233&lt;=$S1233,"Pass","Fail"))</f>
        <v/>
      </c>
      <c r="AG1233" s="1" t="str">
        <f aca="false">IF($Y1233="","",IF($AA1233&lt;$S1233,"Pass","Fail"))</f>
        <v/>
      </c>
      <c r="AH1233" s="23" t="str">
        <f aca="true">INDIRECT(CHOOSE(MATCH($T1233,{"±","&gt;","≥","≤","&lt;"},0), "AC", "AD", "AE", "AF", "AG") &amp; ROW())</f>
        <v/>
      </c>
      <c r="AI1233" s="56" t="str">
        <f aca="false">IF($X1233="Not Significant","No Further Action Required",
IF($AH1233="","",
IF(AND($AH1233="Pass",$L1233="0 - Passed "),"Analysis performed; no further action required.",
IF(AND($AH1233="Fail",$L1233="1 - Failed "),"Analysis performed; no further action required.",
IF(AND($AH1233="Pass",$L1233="2 - Limited In Use "),"Analysis performed; no further action required.",
IF(AND($AH1233="Fail",$L1233="3 - Adjusted "),"Analysis performed; no further action required.",
"Unit fails analysis; TSM determination required."))))))</f>
        <v/>
      </c>
      <c r="AJ1233" s="58"/>
    </row>
    <row r="1234" customFormat="false" ht="15" hidden="false" customHeight="false" outlineLevel="0" collapsed="false">
      <c r="A1234" s="56"/>
      <c r="E1234" s="57" t="str">
        <f aca="false">IF(AND($F1234="",$G1234=""),"",IF($G1234="",$F1234,HYPERLINK($G1234,$F1234)))</f>
        <v/>
      </c>
      <c r="H1234" s="1" t="str">
        <f aca="false">IF($I1234="","None Attached",IF(LEFT($I1234,5)="https",HYPERLINK($I1234,"Datasheet"),HYPERLINK(_xlfn.CONCAT("https://",$I1234),"Datasheet")))</f>
        <v>None Attached</v>
      </c>
      <c r="M1234" s="56"/>
      <c r="P1234" s="58"/>
      <c r="Q1234" s="1" t="n">
        <f aca="false">$M1234-$N1234</f>
        <v>0</v>
      </c>
      <c r="R1234" s="56"/>
      <c r="T1234" s="59" t="s">
        <v>15</v>
      </c>
      <c r="U1234" s="1" t="n">
        <f aca="false">$S1234-$R1234</f>
        <v>0</v>
      </c>
      <c r="V1234" s="1" t="n">
        <f aca="false">IF($T1234="±",$Q1234*2,$Q1234)</f>
        <v>0</v>
      </c>
      <c r="W1234" s="60" t="str">
        <f aca="false">IFERROR($U1234/ABS($V1234),"N/A")</f>
        <v>N/A</v>
      </c>
      <c r="X1234" s="61" t="str">
        <f aca="false">IF(OR($W1234="N/A",$R1234="",$S1234=""),"N/A",IF($W1234&gt;=4,"Not Significant",IF($W1234&gt;=2,"Semi-Significant","Significant")))</f>
        <v>N/A</v>
      </c>
      <c r="Z1234" s="1" t="str">
        <f aca="false">IF($D1234="Z540.1 w/data",0,"")</f>
        <v/>
      </c>
      <c r="AA1234" s="1" t="e">
        <f aca="false">$Y1234+$Q1234+$Z1234</f>
        <v>#VALUE!</v>
      </c>
      <c r="AB1234" s="1" t="n">
        <f aca="false">$N1234+$Q1234</f>
        <v>0</v>
      </c>
      <c r="AC1234" s="1" t="str">
        <f aca="false">IF($Y1234="","",IF(AND($AA1234&gt;=$R1234,$AA1234&lt;=$S1234),"Pass","Fail"))</f>
        <v/>
      </c>
      <c r="AD1234" s="1" t="str">
        <f aca="false">IF($Y1234="","",IF($AA1234&gt;$R1234,"Pass","Fail"))</f>
        <v/>
      </c>
      <c r="AE1234" s="1" t="str">
        <f aca="false">IF($Y1234="","",IF($AA1234&gt;=$R1234,"Pass","Fail"))</f>
        <v/>
      </c>
      <c r="AF1234" s="1" t="str">
        <f aca="false">IF($Y1234="","",IF($AA1234&lt;=$S1234,"Pass","Fail"))</f>
        <v/>
      </c>
      <c r="AG1234" s="1" t="str">
        <f aca="false">IF($Y1234="","",IF($AA1234&lt;$S1234,"Pass","Fail"))</f>
        <v/>
      </c>
      <c r="AH1234" s="23" t="str">
        <f aca="true">INDIRECT(CHOOSE(MATCH($T1234,{"±","&gt;","≥","≤","&lt;"},0), "AC", "AD", "AE", "AF", "AG") &amp; ROW())</f>
        <v/>
      </c>
      <c r="AI1234" s="56" t="str">
        <f aca="false">IF($X1234="Not Significant","No Further Action Required",
IF($AH1234="","",
IF(AND($AH1234="Pass",$L1234="0 - Passed "),"Analysis performed; no further action required.",
IF(AND($AH1234="Fail",$L1234="1 - Failed "),"Analysis performed; no further action required.",
IF(AND($AH1234="Pass",$L1234="2 - Limited In Use "),"Analysis performed; no further action required.",
IF(AND($AH1234="Fail",$L1234="3 - Adjusted "),"Analysis performed; no further action required.",
"Unit fails analysis; TSM determination required."))))))</f>
        <v/>
      </c>
      <c r="AJ1234" s="58"/>
    </row>
    <row r="1235" customFormat="false" ht="15" hidden="false" customHeight="false" outlineLevel="0" collapsed="false">
      <c r="A1235" s="56"/>
      <c r="E1235" s="57" t="str">
        <f aca="false">IF(AND($F1235="",$G1235=""),"",IF($G1235="",$F1235,HYPERLINK($G1235,$F1235)))</f>
        <v/>
      </c>
      <c r="H1235" s="1" t="str">
        <f aca="false">IF($I1235="","None Attached",IF(LEFT($I1235,5)="https",HYPERLINK($I1235,"Datasheet"),HYPERLINK(_xlfn.CONCAT("https://",$I1235),"Datasheet")))</f>
        <v>None Attached</v>
      </c>
      <c r="M1235" s="56"/>
      <c r="P1235" s="58"/>
      <c r="Q1235" s="1" t="n">
        <f aca="false">$M1235-$N1235</f>
        <v>0</v>
      </c>
      <c r="R1235" s="56"/>
      <c r="T1235" s="59" t="s">
        <v>15</v>
      </c>
      <c r="U1235" s="1" t="n">
        <f aca="false">$S1235-$R1235</f>
        <v>0</v>
      </c>
      <c r="V1235" s="1" t="n">
        <f aca="false">IF($T1235="±",$Q1235*2,$Q1235)</f>
        <v>0</v>
      </c>
      <c r="W1235" s="60" t="str">
        <f aca="false">IFERROR($U1235/ABS($V1235),"N/A")</f>
        <v>N/A</v>
      </c>
      <c r="X1235" s="61" t="str">
        <f aca="false">IF(OR($W1235="N/A",$R1235="",$S1235=""),"N/A",IF($W1235&gt;=4,"Not Significant",IF($W1235&gt;=2,"Semi-Significant","Significant")))</f>
        <v>N/A</v>
      </c>
      <c r="Z1235" s="1" t="str">
        <f aca="false">IF($D1235="Z540.1 w/data",0,"")</f>
        <v/>
      </c>
      <c r="AA1235" s="1" t="e">
        <f aca="false">$Y1235+$Q1235+$Z1235</f>
        <v>#VALUE!</v>
      </c>
      <c r="AB1235" s="1" t="n">
        <f aca="false">$N1235+$Q1235</f>
        <v>0</v>
      </c>
      <c r="AC1235" s="1" t="str">
        <f aca="false">IF($Y1235="","",IF(AND($AA1235&gt;=$R1235,$AA1235&lt;=$S1235),"Pass","Fail"))</f>
        <v/>
      </c>
      <c r="AD1235" s="1" t="str">
        <f aca="false">IF($Y1235="","",IF($AA1235&gt;$R1235,"Pass","Fail"))</f>
        <v/>
      </c>
      <c r="AE1235" s="1" t="str">
        <f aca="false">IF($Y1235="","",IF($AA1235&gt;=$R1235,"Pass","Fail"))</f>
        <v/>
      </c>
      <c r="AF1235" s="1" t="str">
        <f aca="false">IF($Y1235="","",IF($AA1235&lt;=$S1235,"Pass","Fail"))</f>
        <v/>
      </c>
      <c r="AG1235" s="1" t="str">
        <f aca="false">IF($Y1235="","",IF($AA1235&lt;$S1235,"Pass","Fail"))</f>
        <v/>
      </c>
      <c r="AH1235" s="23" t="str">
        <f aca="true">INDIRECT(CHOOSE(MATCH($T1235,{"±","&gt;","≥","≤","&lt;"},0), "AC", "AD", "AE", "AF", "AG") &amp; ROW())</f>
        <v/>
      </c>
      <c r="AI1235" s="56" t="str">
        <f aca="false">IF($X1235="Not Significant","No Further Action Required",
IF($AH1235="","",
IF(AND($AH1235="Pass",$L1235="0 - Passed "),"Analysis performed; no further action required.",
IF(AND($AH1235="Fail",$L1235="1 - Failed "),"Analysis performed; no further action required.",
IF(AND($AH1235="Pass",$L1235="2 - Limited In Use "),"Analysis performed; no further action required.",
IF(AND($AH1235="Fail",$L1235="3 - Adjusted "),"Analysis performed; no further action required.",
"Unit fails analysis; TSM determination required."))))))</f>
        <v/>
      </c>
      <c r="AJ1235" s="58"/>
    </row>
    <row r="1236" customFormat="false" ht="15" hidden="false" customHeight="false" outlineLevel="0" collapsed="false">
      <c r="A1236" s="56"/>
      <c r="E1236" s="57" t="str">
        <f aca="false">IF(AND($F1236="",$G1236=""),"",IF($G1236="",$F1236,HYPERLINK($G1236,$F1236)))</f>
        <v/>
      </c>
      <c r="H1236" s="1" t="str">
        <f aca="false">IF($I1236="","None Attached",IF(LEFT($I1236,5)="https",HYPERLINK($I1236,"Datasheet"),HYPERLINK(_xlfn.CONCAT("https://",$I1236),"Datasheet")))</f>
        <v>None Attached</v>
      </c>
      <c r="M1236" s="56"/>
      <c r="P1236" s="58"/>
      <c r="Q1236" s="1" t="n">
        <f aca="false">$M1236-$N1236</f>
        <v>0</v>
      </c>
      <c r="R1236" s="56"/>
      <c r="T1236" s="59" t="s">
        <v>15</v>
      </c>
      <c r="U1236" s="1" t="n">
        <f aca="false">$S1236-$R1236</f>
        <v>0</v>
      </c>
      <c r="V1236" s="1" t="n">
        <f aca="false">IF($T1236="±",$Q1236*2,$Q1236)</f>
        <v>0</v>
      </c>
      <c r="W1236" s="60" t="str">
        <f aca="false">IFERROR($U1236/ABS($V1236),"N/A")</f>
        <v>N/A</v>
      </c>
      <c r="X1236" s="61" t="str">
        <f aca="false">IF(OR($W1236="N/A",$R1236="",$S1236=""),"N/A",IF($W1236&gt;=4,"Not Significant",IF($W1236&gt;=2,"Semi-Significant","Significant")))</f>
        <v>N/A</v>
      </c>
      <c r="Z1236" s="1" t="str">
        <f aca="false">IF($D1236="Z540.1 w/data",0,"")</f>
        <v/>
      </c>
      <c r="AA1236" s="1" t="e">
        <f aca="false">$Y1236+$Q1236+$Z1236</f>
        <v>#VALUE!</v>
      </c>
      <c r="AB1236" s="1" t="n">
        <f aca="false">$N1236+$Q1236</f>
        <v>0</v>
      </c>
      <c r="AC1236" s="1" t="str">
        <f aca="false">IF($Y1236="","",IF(AND($AA1236&gt;=$R1236,$AA1236&lt;=$S1236),"Pass","Fail"))</f>
        <v/>
      </c>
      <c r="AD1236" s="1" t="str">
        <f aca="false">IF($Y1236="","",IF($AA1236&gt;$R1236,"Pass","Fail"))</f>
        <v/>
      </c>
      <c r="AE1236" s="1" t="str">
        <f aca="false">IF($Y1236="","",IF($AA1236&gt;=$R1236,"Pass","Fail"))</f>
        <v/>
      </c>
      <c r="AF1236" s="1" t="str">
        <f aca="false">IF($Y1236="","",IF($AA1236&lt;=$S1236,"Pass","Fail"))</f>
        <v/>
      </c>
      <c r="AG1236" s="1" t="str">
        <f aca="false">IF($Y1236="","",IF($AA1236&lt;$S1236,"Pass","Fail"))</f>
        <v/>
      </c>
      <c r="AH1236" s="23" t="str">
        <f aca="true">INDIRECT(CHOOSE(MATCH($T1236,{"±","&gt;","≥","≤","&lt;"},0), "AC", "AD", "AE", "AF", "AG") &amp; ROW())</f>
        <v/>
      </c>
      <c r="AI1236" s="56" t="str">
        <f aca="false">IF($X1236="Not Significant","No Further Action Required",
IF($AH1236="","",
IF(AND($AH1236="Pass",$L1236="0 - Passed "),"Analysis performed; no further action required.",
IF(AND($AH1236="Fail",$L1236="1 - Failed "),"Analysis performed; no further action required.",
IF(AND($AH1236="Pass",$L1236="2 - Limited In Use "),"Analysis performed; no further action required.",
IF(AND($AH1236="Fail",$L1236="3 - Adjusted "),"Analysis performed; no further action required.",
"Unit fails analysis; TSM determination required."))))))</f>
        <v/>
      </c>
      <c r="AJ1236" s="58"/>
    </row>
    <row r="1237" customFormat="false" ht="15" hidden="false" customHeight="false" outlineLevel="0" collapsed="false">
      <c r="A1237" s="56"/>
      <c r="E1237" s="57" t="str">
        <f aca="false">IF(AND($F1237="",$G1237=""),"",IF($G1237="",$F1237,HYPERLINK($G1237,$F1237)))</f>
        <v/>
      </c>
      <c r="H1237" s="1" t="str">
        <f aca="false">IF($I1237="","None Attached",IF(LEFT($I1237,5)="https",HYPERLINK($I1237,"Datasheet"),HYPERLINK(_xlfn.CONCAT("https://",$I1237),"Datasheet")))</f>
        <v>None Attached</v>
      </c>
      <c r="M1237" s="56"/>
      <c r="P1237" s="58"/>
      <c r="Q1237" s="1" t="n">
        <f aca="false">$M1237-$N1237</f>
        <v>0</v>
      </c>
      <c r="R1237" s="56"/>
      <c r="T1237" s="59" t="s">
        <v>15</v>
      </c>
      <c r="U1237" s="1" t="n">
        <f aca="false">$S1237-$R1237</f>
        <v>0</v>
      </c>
      <c r="V1237" s="1" t="n">
        <f aca="false">IF($T1237="±",$Q1237*2,$Q1237)</f>
        <v>0</v>
      </c>
      <c r="W1237" s="60" t="str">
        <f aca="false">IFERROR($U1237/ABS($V1237),"N/A")</f>
        <v>N/A</v>
      </c>
      <c r="X1237" s="61" t="str">
        <f aca="false">IF(OR($W1237="N/A",$R1237="",$S1237=""),"N/A",IF($W1237&gt;=4,"Not Significant",IF($W1237&gt;=2,"Semi-Significant","Significant")))</f>
        <v>N/A</v>
      </c>
      <c r="Z1237" s="1" t="str">
        <f aca="false">IF($D1237="Z540.1 w/data",0,"")</f>
        <v/>
      </c>
      <c r="AA1237" s="1" t="e">
        <f aca="false">$Y1237+$Q1237+$Z1237</f>
        <v>#VALUE!</v>
      </c>
      <c r="AB1237" s="1" t="n">
        <f aca="false">$N1237+$Q1237</f>
        <v>0</v>
      </c>
      <c r="AC1237" s="1" t="str">
        <f aca="false">IF($Y1237="","",IF(AND($AA1237&gt;=$R1237,$AA1237&lt;=$S1237),"Pass","Fail"))</f>
        <v/>
      </c>
      <c r="AD1237" s="1" t="str">
        <f aca="false">IF($Y1237="","",IF($AA1237&gt;$R1237,"Pass","Fail"))</f>
        <v/>
      </c>
      <c r="AE1237" s="1" t="str">
        <f aca="false">IF($Y1237="","",IF($AA1237&gt;=$R1237,"Pass","Fail"))</f>
        <v/>
      </c>
      <c r="AF1237" s="1" t="str">
        <f aca="false">IF($Y1237="","",IF($AA1237&lt;=$S1237,"Pass","Fail"))</f>
        <v/>
      </c>
      <c r="AG1237" s="1" t="str">
        <f aca="false">IF($Y1237="","",IF($AA1237&lt;$S1237,"Pass","Fail"))</f>
        <v/>
      </c>
      <c r="AH1237" s="23" t="str">
        <f aca="true">INDIRECT(CHOOSE(MATCH($T1237,{"±","&gt;","≥","≤","&lt;"},0), "AC", "AD", "AE", "AF", "AG") &amp; ROW())</f>
        <v/>
      </c>
      <c r="AI1237" s="56" t="str">
        <f aca="false">IF($X1237="Not Significant","No Further Action Required",
IF($AH1237="","",
IF(AND($AH1237="Pass",$L1237="0 - Passed "),"Analysis performed; no further action required.",
IF(AND($AH1237="Fail",$L1237="1 - Failed "),"Analysis performed; no further action required.",
IF(AND($AH1237="Pass",$L1237="2 - Limited In Use "),"Analysis performed; no further action required.",
IF(AND($AH1237="Fail",$L1237="3 - Adjusted "),"Analysis performed; no further action required.",
"Unit fails analysis; TSM determination required."))))))</f>
        <v/>
      </c>
      <c r="AJ1237" s="58"/>
    </row>
    <row r="1238" customFormat="false" ht="15" hidden="false" customHeight="false" outlineLevel="0" collapsed="false">
      <c r="A1238" s="56"/>
      <c r="E1238" s="57" t="str">
        <f aca="false">IF(AND($F1238="",$G1238=""),"",IF($G1238="",$F1238,HYPERLINK($G1238,$F1238)))</f>
        <v/>
      </c>
      <c r="H1238" s="1" t="str">
        <f aca="false">IF($I1238="","None Attached",IF(LEFT($I1238,5)="https",HYPERLINK($I1238,"Datasheet"),HYPERLINK(_xlfn.CONCAT("https://",$I1238),"Datasheet")))</f>
        <v>None Attached</v>
      </c>
      <c r="M1238" s="56"/>
      <c r="P1238" s="58"/>
      <c r="Q1238" s="1" t="n">
        <f aca="false">$M1238-$N1238</f>
        <v>0</v>
      </c>
      <c r="R1238" s="56"/>
      <c r="T1238" s="59" t="s">
        <v>15</v>
      </c>
      <c r="U1238" s="1" t="n">
        <f aca="false">$S1238-$R1238</f>
        <v>0</v>
      </c>
      <c r="V1238" s="1" t="n">
        <f aca="false">IF($T1238="±",$Q1238*2,$Q1238)</f>
        <v>0</v>
      </c>
      <c r="W1238" s="60" t="str">
        <f aca="false">IFERROR($U1238/ABS($V1238),"N/A")</f>
        <v>N/A</v>
      </c>
      <c r="X1238" s="61" t="str">
        <f aca="false">IF(OR($W1238="N/A",$R1238="",$S1238=""),"N/A",IF($W1238&gt;=4,"Not Significant",IF($W1238&gt;=2,"Semi-Significant","Significant")))</f>
        <v>N/A</v>
      </c>
      <c r="Z1238" s="1" t="str">
        <f aca="false">IF($D1238="Z540.1 w/data",0,"")</f>
        <v/>
      </c>
      <c r="AA1238" s="1" t="e">
        <f aca="false">$Y1238+$Q1238+$Z1238</f>
        <v>#VALUE!</v>
      </c>
      <c r="AB1238" s="1" t="n">
        <f aca="false">$N1238+$Q1238</f>
        <v>0</v>
      </c>
      <c r="AC1238" s="1" t="str">
        <f aca="false">IF($Y1238="","",IF(AND($AA1238&gt;=$R1238,$AA1238&lt;=$S1238),"Pass","Fail"))</f>
        <v/>
      </c>
      <c r="AD1238" s="1" t="str">
        <f aca="false">IF($Y1238="","",IF($AA1238&gt;$R1238,"Pass","Fail"))</f>
        <v/>
      </c>
      <c r="AE1238" s="1" t="str">
        <f aca="false">IF($Y1238="","",IF($AA1238&gt;=$R1238,"Pass","Fail"))</f>
        <v/>
      </c>
      <c r="AF1238" s="1" t="str">
        <f aca="false">IF($Y1238="","",IF($AA1238&lt;=$S1238,"Pass","Fail"))</f>
        <v/>
      </c>
      <c r="AG1238" s="1" t="str">
        <f aca="false">IF($Y1238="","",IF($AA1238&lt;$S1238,"Pass","Fail"))</f>
        <v/>
      </c>
      <c r="AH1238" s="23" t="str">
        <f aca="true">INDIRECT(CHOOSE(MATCH($T1238,{"±","&gt;","≥","≤","&lt;"},0), "AC", "AD", "AE", "AF", "AG") &amp; ROW())</f>
        <v/>
      </c>
      <c r="AI1238" s="56" t="str">
        <f aca="false">IF($X1238="Not Significant","No Further Action Required",
IF($AH1238="","",
IF(AND($AH1238="Pass",$L1238="0 - Passed "),"Analysis performed; no further action required.",
IF(AND($AH1238="Fail",$L1238="1 - Failed "),"Analysis performed; no further action required.",
IF(AND($AH1238="Pass",$L1238="2 - Limited In Use "),"Analysis performed; no further action required.",
IF(AND($AH1238="Fail",$L1238="3 - Adjusted "),"Analysis performed; no further action required.",
"Unit fails analysis; TSM determination required."))))))</f>
        <v/>
      </c>
      <c r="AJ1238" s="58"/>
    </row>
    <row r="1239" customFormat="false" ht="15" hidden="false" customHeight="false" outlineLevel="0" collapsed="false">
      <c r="A1239" s="56"/>
      <c r="E1239" s="57" t="str">
        <f aca="false">IF(AND($F1239="",$G1239=""),"",IF($G1239="",$F1239,HYPERLINK($G1239,$F1239)))</f>
        <v/>
      </c>
      <c r="H1239" s="1" t="str">
        <f aca="false">IF($I1239="","None Attached",IF(LEFT($I1239,5)="https",HYPERLINK($I1239,"Datasheet"),HYPERLINK(_xlfn.CONCAT("https://",$I1239),"Datasheet")))</f>
        <v>None Attached</v>
      </c>
      <c r="M1239" s="56"/>
      <c r="P1239" s="58"/>
      <c r="Q1239" s="1" t="n">
        <f aca="false">$M1239-$N1239</f>
        <v>0</v>
      </c>
      <c r="R1239" s="56"/>
      <c r="T1239" s="59" t="s">
        <v>15</v>
      </c>
      <c r="U1239" s="1" t="n">
        <f aca="false">$S1239-$R1239</f>
        <v>0</v>
      </c>
      <c r="V1239" s="1" t="n">
        <f aca="false">IF($T1239="±",$Q1239*2,$Q1239)</f>
        <v>0</v>
      </c>
      <c r="W1239" s="60" t="str">
        <f aca="false">IFERROR($U1239/ABS($V1239),"N/A")</f>
        <v>N/A</v>
      </c>
      <c r="X1239" s="61" t="str">
        <f aca="false">IF(OR($W1239="N/A",$R1239="",$S1239=""),"N/A",IF($W1239&gt;=4,"Not Significant",IF($W1239&gt;=2,"Semi-Significant","Significant")))</f>
        <v>N/A</v>
      </c>
      <c r="Z1239" s="1" t="str">
        <f aca="false">IF($D1239="Z540.1 w/data",0,"")</f>
        <v/>
      </c>
      <c r="AA1239" s="1" t="e">
        <f aca="false">$Y1239+$Q1239+$Z1239</f>
        <v>#VALUE!</v>
      </c>
      <c r="AB1239" s="1" t="n">
        <f aca="false">$N1239+$Q1239</f>
        <v>0</v>
      </c>
      <c r="AC1239" s="1" t="str">
        <f aca="false">IF($Y1239="","",IF(AND($AA1239&gt;=$R1239,$AA1239&lt;=$S1239),"Pass","Fail"))</f>
        <v/>
      </c>
      <c r="AD1239" s="1" t="str">
        <f aca="false">IF($Y1239="","",IF($AA1239&gt;$R1239,"Pass","Fail"))</f>
        <v/>
      </c>
      <c r="AE1239" s="1" t="str">
        <f aca="false">IF($Y1239="","",IF($AA1239&gt;=$R1239,"Pass","Fail"))</f>
        <v/>
      </c>
      <c r="AF1239" s="1" t="str">
        <f aca="false">IF($Y1239="","",IF($AA1239&lt;=$S1239,"Pass","Fail"))</f>
        <v/>
      </c>
      <c r="AG1239" s="1" t="str">
        <f aca="false">IF($Y1239="","",IF($AA1239&lt;$S1239,"Pass","Fail"))</f>
        <v/>
      </c>
      <c r="AH1239" s="23" t="str">
        <f aca="true">INDIRECT(CHOOSE(MATCH($T1239,{"±","&gt;","≥","≤","&lt;"},0), "AC", "AD", "AE", "AF", "AG") &amp; ROW())</f>
        <v/>
      </c>
      <c r="AI1239" s="56" t="str">
        <f aca="false">IF($X1239="Not Significant","No Further Action Required",
IF($AH1239="","",
IF(AND($AH1239="Pass",$L1239="0 - Passed "),"Analysis performed; no further action required.",
IF(AND($AH1239="Fail",$L1239="1 - Failed "),"Analysis performed; no further action required.",
IF(AND($AH1239="Pass",$L1239="2 - Limited In Use "),"Analysis performed; no further action required.",
IF(AND($AH1239="Fail",$L1239="3 - Adjusted "),"Analysis performed; no further action required.",
"Unit fails analysis; TSM determination required."))))))</f>
        <v/>
      </c>
      <c r="AJ1239" s="58"/>
    </row>
    <row r="1240" customFormat="false" ht="15" hidden="false" customHeight="false" outlineLevel="0" collapsed="false">
      <c r="A1240" s="56"/>
      <c r="E1240" s="57" t="str">
        <f aca="false">IF(AND($F1240="",$G1240=""),"",IF($G1240="",$F1240,HYPERLINK($G1240,$F1240)))</f>
        <v/>
      </c>
      <c r="H1240" s="1" t="str">
        <f aca="false">IF($I1240="","None Attached",IF(LEFT($I1240,5)="https",HYPERLINK($I1240,"Datasheet"),HYPERLINK(_xlfn.CONCAT("https://",$I1240),"Datasheet")))</f>
        <v>None Attached</v>
      </c>
      <c r="M1240" s="56"/>
      <c r="P1240" s="58"/>
      <c r="Q1240" s="1" t="n">
        <f aca="false">$M1240-$N1240</f>
        <v>0</v>
      </c>
      <c r="R1240" s="56"/>
      <c r="T1240" s="59" t="s">
        <v>15</v>
      </c>
      <c r="U1240" s="1" t="n">
        <f aca="false">$S1240-$R1240</f>
        <v>0</v>
      </c>
      <c r="V1240" s="1" t="n">
        <f aca="false">IF($T1240="±",$Q1240*2,$Q1240)</f>
        <v>0</v>
      </c>
      <c r="W1240" s="60" t="str">
        <f aca="false">IFERROR($U1240/ABS($V1240),"N/A")</f>
        <v>N/A</v>
      </c>
      <c r="X1240" s="61" t="str">
        <f aca="false">IF(OR($W1240="N/A",$R1240="",$S1240=""),"N/A",IF($W1240&gt;=4,"Not Significant",IF($W1240&gt;=2,"Semi-Significant","Significant")))</f>
        <v>N/A</v>
      </c>
      <c r="Z1240" s="1" t="str">
        <f aca="false">IF($D1240="Z540.1 w/data",0,"")</f>
        <v/>
      </c>
      <c r="AA1240" s="1" t="e">
        <f aca="false">$Y1240+$Q1240+$Z1240</f>
        <v>#VALUE!</v>
      </c>
      <c r="AB1240" s="1" t="n">
        <f aca="false">$N1240+$Q1240</f>
        <v>0</v>
      </c>
      <c r="AC1240" s="1" t="str">
        <f aca="false">IF($Y1240="","",IF(AND($AA1240&gt;=$R1240,$AA1240&lt;=$S1240),"Pass","Fail"))</f>
        <v/>
      </c>
      <c r="AD1240" s="1" t="str">
        <f aca="false">IF($Y1240="","",IF($AA1240&gt;$R1240,"Pass","Fail"))</f>
        <v/>
      </c>
      <c r="AE1240" s="1" t="str">
        <f aca="false">IF($Y1240="","",IF($AA1240&gt;=$R1240,"Pass","Fail"))</f>
        <v/>
      </c>
      <c r="AF1240" s="1" t="str">
        <f aca="false">IF($Y1240="","",IF($AA1240&lt;=$S1240,"Pass","Fail"))</f>
        <v/>
      </c>
      <c r="AG1240" s="1" t="str">
        <f aca="false">IF($Y1240="","",IF($AA1240&lt;$S1240,"Pass","Fail"))</f>
        <v/>
      </c>
      <c r="AH1240" s="23" t="str">
        <f aca="true">INDIRECT(CHOOSE(MATCH($T1240,{"±","&gt;","≥","≤","&lt;"},0), "AC", "AD", "AE", "AF", "AG") &amp; ROW())</f>
        <v/>
      </c>
      <c r="AI1240" s="56" t="str">
        <f aca="false">IF($X1240="Not Significant","No Further Action Required",
IF($AH1240="","",
IF(AND($AH1240="Pass",$L1240="0 - Passed "),"Analysis performed; no further action required.",
IF(AND($AH1240="Fail",$L1240="1 - Failed "),"Analysis performed; no further action required.",
IF(AND($AH1240="Pass",$L1240="2 - Limited In Use "),"Analysis performed; no further action required.",
IF(AND($AH1240="Fail",$L1240="3 - Adjusted "),"Analysis performed; no further action required.",
"Unit fails analysis; TSM determination required."))))))</f>
        <v/>
      </c>
      <c r="AJ1240" s="58"/>
    </row>
    <row r="1241" customFormat="false" ht="15" hidden="false" customHeight="false" outlineLevel="0" collapsed="false">
      <c r="A1241" s="56"/>
      <c r="E1241" s="57" t="str">
        <f aca="false">IF(AND($F1241="",$G1241=""),"",IF($G1241="",$F1241,HYPERLINK($G1241,$F1241)))</f>
        <v/>
      </c>
      <c r="H1241" s="1" t="str">
        <f aca="false">IF($I1241="","None Attached",IF(LEFT($I1241,5)="https",HYPERLINK($I1241,"Datasheet"),HYPERLINK(_xlfn.CONCAT("https://",$I1241),"Datasheet")))</f>
        <v>None Attached</v>
      </c>
      <c r="M1241" s="56"/>
      <c r="P1241" s="58"/>
      <c r="Q1241" s="1" t="n">
        <f aca="false">$M1241-$N1241</f>
        <v>0</v>
      </c>
      <c r="R1241" s="56"/>
      <c r="T1241" s="59" t="s">
        <v>15</v>
      </c>
      <c r="U1241" s="1" t="n">
        <f aca="false">$S1241-$R1241</f>
        <v>0</v>
      </c>
      <c r="V1241" s="1" t="n">
        <f aca="false">IF($T1241="±",$Q1241*2,$Q1241)</f>
        <v>0</v>
      </c>
      <c r="W1241" s="60" t="str">
        <f aca="false">IFERROR($U1241/ABS($V1241),"N/A")</f>
        <v>N/A</v>
      </c>
      <c r="X1241" s="61" t="str">
        <f aca="false">IF(OR($W1241="N/A",$R1241="",$S1241=""),"N/A",IF($W1241&gt;=4,"Not Significant",IF($W1241&gt;=2,"Semi-Significant","Significant")))</f>
        <v>N/A</v>
      </c>
      <c r="Z1241" s="1" t="str">
        <f aca="false">IF($D1241="Z540.1 w/data",0,"")</f>
        <v/>
      </c>
      <c r="AA1241" s="1" t="e">
        <f aca="false">$Y1241+$Q1241+$Z1241</f>
        <v>#VALUE!</v>
      </c>
      <c r="AB1241" s="1" t="n">
        <f aca="false">$N1241+$Q1241</f>
        <v>0</v>
      </c>
      <c r="AC1241" s="1" t="str">
        <f aca="false">IF($Y1241="","",IF(AND($AA1241&gt;=$R1241,$AA1241&lt;=$S1241),"Pass","Fail"))</f>
        <v/>
      </c>
      <c r="AD1241" s="1" t="str">
        <f aca="false">IF($Y1241="","",IF($AA1241&gt;$R1241,"Pass","Fail"))</f>
        <v/>
      </c>
      <c r="AE1241" s="1" t="str">
        <f aca="false">IF($Y1241="","",IF($AA1241&gt;=$R1241,"Pass","Fail"))</f>
        <v/>
      </c>
      <c r="AF1241" s="1" t="str">
        <f aca="false">IF($Y1241="","",IF($AA1241&lt;=$S1241,"Pass","Fail"))</f>
        <v/>
      </c>
      <c r="AG1241" s="1" t="str">
        <f aca="false">IF($Y1241="","",IF($AA1241&lt;$S1241,"Pass","Fail"))</f>
        <v/>
      </c>
      <c r="AH1241" s="23" t="str">
        <f aca="true">INDIRECT(CHOOSE(MATCH($T1241,{"±","&gt;","≥","≤","&lt;"},0), "AC", "AD", "AE", "AF", "AG") &amp; ROW())</f>
        <v/>
      </c>
      <c r="AI1241" s="56" t="str">
        <f aca="false">IF($X1241="Not Significant","No Further Action Required",
IF($AH1241="","",
IF(AND($AH1241="Pass",$L1241="0 - Passed "),"Analysis performed; no further action required.",
IF(AND($AH1241="Fail",$L1241="1 - Failed "),"Analysis performed; no further action required.",
IF(AND($AH1241="Pass",$L1241="2 - Limited In Use "),"Analysis performed; no further action required.",
IF(AND($AH1241="Fail",$L1241="3 - Adjusted "),"Analysis performed; no further action required.",
"Unit fails analysis; TSM determination required."))))))</f>
        <v/>
      </c>
      <c r="AJ1241" s="58"/>
    </row>
    <row r="1242" customFormat="false" ht="15" hidden="false" customHeight="false" outlineLevel="0" collapsed="false">
      <c r="A1242" s="56"/>
      <c r="E1242" s="57" t="str">
        <f aca="false">IF(AND($F1242="",$G1242=""),"",IF($G1242="",$F1242,HYPERLINK($G1242,$F1242)))</f>
        <v/>
      </c>
      <c r="H1242" s="1" t="str">
        <f aca="false">IF($I1242="","None Attached",IF(LEFT($I1242,5)="https",HYPERLINK($I1242,"Datasheet"),HYPERLINK(_xlfn.CONCAT("https://",$I1242),"Datasheet")))</f>
        <v>None Attached</v>
      </c>
      <c r="M1242" s="56"/>
      <c r="P1242" s="58"/>
      <c r="Q1242" s="1" t="n">
        <f aca="false">$M1242-$N1242</f>
        <v>0</v>
      </c>
      <c r="R1242" s="56"/>
      <c r="T1242" s="59" t="s">
        <v>15</v>
      </c>
      <c r="U1242" s="1" t="n">
        <f aca="false">$S1242-$R1242</f>
        <v>0</v>
      </c>
      <c r="V1242" s="1" t="n">
        <f aca="false">IF($T1242="±",$Q1242*2,$Q1242)</f>
        <v>0</v>
      </c>
      <c r="W1242" s="60" t="str">
        <f aca="false">IFERROR($U1242/ABS($V1242),"N/A")</f>
        <v>N/A</v>
      </c>
      <c r="X1242" s="61" t="str">
        <f aca="false">IF(OR($W1242="N/A",$R1242="",$S1242=""),"N/A",IF($W1242&gt;=4,"Not Significant",IF($W1242&gt;=2,"Semi-Significant","Significant")))</f>
        <v>N/A</v>
      </c>
      <c r="Z1242" s="1" t="str">
        <f aca="false">IF($D1242="Z540.1 w/data",0,"")</f>
        <v/>
      </c>
      <c r="AA1242" s="1" t="e">
        <f aca="false">$Y1242+$Q1242+$Z1242</f>
        <v>#VALUE!</v>
      </c>
      <c r="AB1242" s="1" t="n">
        <f aca="false">$N1242+$Q1242</f>
        <v>0</v>
      </c>
      <c r="AC1242" s="1" t="str">
        <f aca="false">IF($Y1242="","",IF(AND($AA1242&gt;=$R1242,$AA1242&lt;=$S1242),"Pass","Fail"))</f>
        <v/>
      </c>
      <c r="AD1242" s="1" t="str">
        <f aca="false">IF($Y1242="","",IF($AA1242&gt;$R1242,"Pass","Fail"))</f>
        <v/>
      </c>
      <c r="AE1242" s="1" t="str">
        <f aca="false">IF($Y1242="","",IF($AA1242&gt;=$R1242,"Pass","Fail"))</f>
        <v/>
      </c>
      <c r="AF1242" s="1" t="str">
        <f aca="false">IF($Y1242="","",IF($AA1242&lt;=$S1242,"Pass","Fail"))</f>
        <v/>
      </c>
      <c r="AG1242" s="1" t="str">
        <f aca="false">IF($Y1242="","",IF($AA1242&lt;$S1242,"Pass","Fail"))</f>
        <v/>
      </c>
      <c r="AH1242" s="23" t="str">
        <f aca="true">INDIRECT(CHOOSE(MATCH($T1242,{"±","&gt;","≥","≤","&lt;"},0), "AC", "AD", "AE", "AF", "AG") &amp; ROW())</f>
        <v/>
      </c>
      <c r="AI1242" s="56" t="str">
        <f aca="false">IF($X1242="Not Significant","No Further Action Required",
IF($AH1242="","",
IF(AND($AH1242="Pass",$L1242="0 - Passed "),"Analysis performed; no further action required.",
IF(AND($AH1242="Fail",$L1242="1 - Failed "),"Analysis performed; no further action required.",
IF(AND($AH1242="Pass",$L1242="2 - Limited In Use "),"Analysis performed; no further action required.",
IF(AND($AH1242="Fail",$L1242="3 - Adjusted "),"Analysis performed; no further action required.",
"Unit fails analysis; TSM determination required."))))))</f>
        <v/>
      </c>
      <c r="AJ1242" s="58"/>
    </row>
    <row r="1243" customFormat="false" ht="15" hidden="false" customHeight="false" outlineLevel="0" collapsed="false">
      <c r="A1243" s="56"/>
      <c r="E1243" s="57" t="str">
        <f aca="false">IF(AND($F1243="",$G1243=""),"",IF($G1243="",$F1243,HYPERLINK($G1243,$F1243)))</f>
        <v/>
      </c>
      <c r="H1243" s="1" t="str">
        <f aca="false">IF($I1243="","None Attached",IF(LEFT($I1243,5)="https",HYPERLINK($I1243,"Datasheet"),HYPERLINK(_xlfn.CONCAT("https://",$I1243),"Datasheet")))</f>
        <v>None Attached</v>
      </c>
      <c r="M1243" s="56"/>
      <c r="P1243" s="58"/>
      <c r="Q1243" s="1" t="n">
        <f aca="false">$M1243-$N1243</f>
        <v>0</v>
      </c>
      <c r="R1243" s="56"/>
      <c r="T1243" s="59" t="s">
        <v>15</v>
      </c>
      <c r="U1243" s="1" t="n">
        <f aca="false">$S1243-$R1243</f>
        <v>0</v>
      </c>
      <c r="V1243" s="1" t="n">
        <f aca="false">IF($T1243="±",$Q1243*2,$Q1243)</f>
        <v>0</v>
      </c>
      <c r="W1243" s="60" t="str">
        <f aca="false">IFERROR($U1243/ABS($V1243),"N/A")</f>
        <v>N/A</v>
      </c>
      <c r="X1243" s="61" t="str">
        <f aca="false">IF(OR($W1243="N/A",$R1243="",$S1243=""),"N/A",IF($W1243&gt;=4,"Not Significant",IF($W1243&gt;=2,"Semi-Significant","Significant")))</f>
        <v>N/A</v>
      </c>
      <c r="Z1243" s="1" t="str">
        <f aca="false">IF($D1243="Z540.1 w/data",0,"")</f>
        <v/>
      </c>
      <c r="AA1243" s="1" t="e">
        <f aca="false">$Y1243+$Q1243+$Z1243</f>
        <v>#VALUE!</v>
      </c>
      <c r="AB1243" s="1" t="n">
        <f aca="false">$N1243+$Q1243</f>
        <v>0</v>
      </c>
      <c r="AC1243" s="1" t="str">
        <f aca="false">IF($Y1243="","",IF(AND($AA1243&gt;=$R1243,$AA1243&lt;=$S1243),"Pass","Fail"))</f>
        <v/>
      </c>
      <c r="AD1243" s="1" t="str">
        <f aca="false">IF($Y1243="","",IF($AA1243&gt;$R1243,"Pass","Fail"))</f>
        <v/>
      </c>
      <c r="AE1243" s="1" t="str">
        <f aca="false">IF($Y1243="","",IF($AA1243&gt;=$R1243,"Pass","Fail"))</f>
        <v/>
      </c>
      <c r="AF1243" s="1" t="str">
        <f aca="false">IF($Y1243="","",IF($AA1243&lt;=$S1243,"Pass","Fail"))</f>
        <v/>
      </c>
      <c r="AG1243" s="1" t="str">
        <f aca="false">IF($Y1243="","",IF($AA1243&lt;$S1243,"Pass","Fail"))</f>
        <v/>
      </c>
      <c r="AH1243" s="23" t="str">
        <f aca="true">INDIRECT(CHOOSE(MATCH($T1243,{"±","&gt;","≥","≤","&lt;"},0), "AC", "AD", "AE", "AF", "AG") &amp; ROW())</f>
        <v/>
      </c>
      <c r="AI1243" s="56" t="str">
        <f aca="false">IF($X1243="Not Significant","No Further Action Required",
IF($AH1243="","",
IF(AND($AH1243="Pass",$L1243="0 - Passed "),"Analysis performed; no further action required.",
IF(AND($AH1243="Fail",$L1243="1 - Failed "),"Analysis performed; no further action required.",
IF(AND($AH1243="Pass",$L1243="2 - Limited In Use "),"Analysis performed; no further action required.",
IF(AND($AH1243="Fail",$L1243="3 - Adjusted "),"Analysis performed; no further action required.",
"Unit fails analysis; TSM determination required."))))))</f>
        <v/>
      </c>
      <c r="AJ1243" s="58"/>
    </row>
    <row r="1244" customFormat="false" ht="15" hidden="false" customHeight="false" outlineLevel="0" collapsed="false">
      <c r="A1244" s="56"/>
      <c r="E1244" s="57" t="str">
        <f aca="false">IF(AND($F1244="",$G1244=""),"",IF($G1244="",$F1244,HYPERLINK($G1244,$F1244)))</f>
        <v/>
      </c>
      <c r="H1244" s="1" t="str">
        <f aca="false">IF($I1244="","None Attached",IF(LEFT($I1244,5)="https",HYPERLINK($I1244,"Datasheet"),HYPERLINK(_xlfn.CONCAT("https://",$I1244),"Datasheet")))</f>
        <v>None Attached</v>
      </c>
      <c r="M1244" s="56"/>
      <c r="P1244" s="58"/>
      <c r="Q1244" s="1" t="n">
        <f aca="false">$M1244-$N1244</f>
        <v>0</v>
      </c>
      <c r="R1244" s="56"/>
      <c r="T1244" s="59" t="s">
        <v>15</v>
      </c>
      <c r="U1244" s="1" t="n">
        <f aca="false">$S1244-$R1244</f>
        <v>0</v>
      </c>
      <c r="V1244" s="1" t="n">
        <f aca="false">IF($T1244="±",$Q1244*2,$Q1244)</f>
        <v>0</v>
      </c>
      <c r="W1244" s="60" t="str">
        <f aca="false">IFERROR($U1244/ABS($V1244),"N/A")</f>
        <v>N/A</v>
      </c>
      <c r="X1244" s="61" t="str">
        <f aca="false">IF(OR($W1244="N/A",$R1244="",$S1244=""),"N/A",IF($W1244&gt;=4,"Not Significant",IF($W1244&gt;=2,"Semi-Significant","Significant")))</f>
        <v>N/A</v>
      </c>
      <c r="Z1244" s="1" t="str">
        <f aca="false">IF($D1244="Z540.1 w/data",0,"")</f>
        <v/>
      </c>
      <c r="AA1244" s="1" t="e">
        <f aca="false">$Y1244+$Q1244+$Z1244</f>
        <v>#VALUE!</v>
      </c>
      <c r="AB1244" s="1" t="n">
        <f aca="false">$N1244+$Q1244</f>
        <v>0</v>
      </c>
      <c r="AC1244" s="1" t="str">
        <f aca="false">IF($Y1244="","",IF(AND($AA1244&gt;=$R1244,$AA1244&lt;=$S1244),"Pass","Fail"))</f>
        <v/>
      </c>
      <c r="AD1244" s="1" t="str">
        <f aca="false">IF($Y1244="","",IF($AA1244&gt;$R1244,"Pass","Fail"))</f>
        <v/>
      </c>
      <c r="AE1244" s="1" t="str">
        <f aca="false">IF($Y1244="","",IF($AA1244&gt;=$R1244,"Pass","Fail"))</f>
        <v/>
      </c>
      <c r="AF1244" s="1" t="str">
        <f aca="false">IF($Y1244="","",IF($AA1244&lt;=$S1244,"Pass","Fail"))</f>
        <v/>
      </c>
      <c r="AG1244" s="1" t="str">
        <f aca="false">IF($Y1244="","",IF($AA1244&lt;$S1244,"Pass","Fail"))</f>
        <v/>
      </c>
      <c r="AH1244" s="23" t="str">
        <f aca="true">INDIRECT(CHOOSE(MATCH($T1244,{"±","&gt;","≥","≤","&lt;"},0), "AC", "AD", "AE", "AF", "AG") &amp; ROW())</f>
        <v/>
      </c>
      <c r="AI1244" s="56" t="str">
        <f aca="false">IF($X1244="Not Significant","No Further Action Required",
IF($AH1244="","",
IF(AND($AH1244="Pass",$L1244="0 - Passed "),"Analysis performed; no further action required.",
IF(AND($AH1244="Fail",$L1244="1 - Failed "),"Analysis performed; no further action required.",
IF(AND($AH1244="Pass",$L1244="2 - Limited In Use "),"Analysis performed; no further action required.",
IF(AND($AH1244="Fail",$L1244="3 - Adjusted "),"Analysis performed; no further action required.",
"Unit fails analysis; TSM determination required."))))))</f>
        <v/>
      </c>
      <c r="AJ1244" s="58"/>
    </row>
    <row r="1245" customFormat="false" ht="15" hidden="false" customHeight="false" outlineLevel="0" collapsed="false">
      <c r="A1245" s="56"/>
      <c r="E1245" s="57" t="str">
        <f aca="false">IF(AND($F1245="",$G1245=""),"",IF($G1245="",$F1245,HYPERLINK($G1245,$F1245)))</f>
        <v/>
      </c>
      <c r="H1245" s="1" t="str">
        <f aca="false">IF($I1245="","None Attached",IF(LEFT($I1245,5)="https",HYPERLINK($I1245,"Datasheet"),HYPERLINK(_xlfn.CONCAT("https://",$I1245),"Datasheet")))</f>
        <v>None Attached</v>
      </c>
      <c r="M1245" s="56"/>
      <c r="P1245" s="58"/>
      <c r="Q1245" s="1" t="n">
        <f aca="false">$M1245-$N1245</f>
        <v>0</v>
      </c>
      <c r="R1245" s="56"/>
      <c r="T1245" s="59" t="s">
        <v>15</v>
      </c>
      <c r="U1245" s="1" t="n">
        <f aca="false">$S1245-$R1245</f>
        <v>0</v>
      </c>
      <c r="V1245" s="1" t="n">
        <f aca="false">IF($T1245="±",$Q1245*2,$Q1245)</f>
        <v>0</v>
      </c>
      <c r="W1245" s="60" t="str">
        <f aca="false">IFERROR($U1245/ABS($V1245),"N/A")</f>
        <v>N/A</v>
      </c>
      <c r="X1245" s="61" t="str">
        <f aca="false">IF(OR($W1245="N/A",$R1245="",$S1245=""),"N/A",IF($W1245&gt;=4,"Not Significant",IF($W1245&gt;=2,"Semi-Significant","Significant")))</f>
        <v>N/A</v>
      </c>
      <c r="Z1245" s="1" t="str">
        <f aca="false">IF($D1245="Z540.1 w/data",0,"")</f>
        <v/>
      </c>
      <c r="AA1245" s="1" t="e">
        <f aca="false">$Y1245+$Q1245+$Z1245</f>
        <v>#VALUE!</v>
      </c>
      <c r="AB1245" s="1" t="n">
        <f aca="false">$N1245+$Q1245</f>
        <v>0</v>
      </c>
      <c r="AC1245" s="1" t="str">
        <f aca="false">IF($Y1245="","",IF(AND($AA1245&gt;=$R1245,$AA1245&lt;=$S1245),"Pass","Fail"))</f>
        <v/>
      </c>
      <c r="AD1245" s="1" t="str">
        <f aca="false">IF($Y1245="","",IF($AA1245&gt;$R1245,"Pass","Fail"))</f>
        <v/>
      </c>
      <c r="AE1245" s="1" t="str">
        <f aca="false">IF($Y1245="","",IF($AA1245&gt;=$R1245,"Pass","Fail"))</f>
        <v/>
      </c>
      <c r="AF1245" s="1" t="str">
        <f aca="false">IF($Y1245="","",IF($AA1245&lt;=$S1245,"Pass","Fail"))</f>
        <v/>
      </c>
      <c r="AG1245" s="1" t="str">
        <f aca="false">IF($Y1245="","",IF($AA1245&lt;$S1245,"Pass","Fail"))</f>
        <v/>
      </c>
      <c r="AH1245" s="23" t="str">
        <f aca="true">INDIRECT(CHOOSE(MATCH($T1245,{"±","&gt;","≥","≤","&lt;"},0), "AC", "AD", "AE", "AF", "AG") &amp; ROW())</f>
        <v/>
      </c>
      <c r="AI1245" s="56" t="str">
        <f aca="false">IF($X1245="Not Significant","No Further Action Required",
IF($AH1245="","",
IF(AND($AH1245="Pass",$L1245="0 - Passed "),"Analysis performed; no further action required.",
IF(AND($AH1245="Fail",$L1245="1 - Failed "),"Analysis performed; no further action required.",
IF(AND($AH1245="Pass",$L1245="2 - Limited In Use "),"Analysis performed; no further action required.",
IF(AND($AH1245="Fail",$L1245="3 - Adjusted "),"Analysis performed; no further action required.",
"Unit fails analysis; TSM determination required."))))))</f>
        <v/>
      </c>
      <c r="AJ1245" s="58"/>
    </row>
    <row r="1246" customFormat="false" ht="15" hidden="false" customHeight="false" outlineLevel="0" collapsed="false">
      <c r="A1246" s="56"/>
      <c r="E1246" s="57" t="str">
        <f aca="false">IF(AND($F1246="",$G1246=""),"",IF($G1246="",$F1246,HYPERLINK($G1246,$F1246)))</f>
        <v/>
      </c>
      <c r="H1246" s="1" t="str">
        <f aca="false">IF($I1246="","None Attached",IF(LEFT($I1246,5)="https",HYPERLINK($I1246,"Datasheet"),HYPERLINK(_xlfn.CONCAT("https://",$I1246),"Datasheet")))</f>
        <v>None Attached</v>
      </c>
      <c r="M1246" s="56"/>
      <c r="P1246" s="58"/>
      <c r="Q1246" s="1" t="n">
        <f aca="false">$M1246-$N1246</f>
        <v>0</v>
      </c>
      <c r="R1246" s="56"/>
      <c r="T1246" s="59" t="s">
        <v>15</v>
      </c>
      <c r="U1246" s="1" t="n">
        <f aca="false">$S1246-$R1246</f>
        <v>0</v>
      </c>
      <c r="V1246" s="1" t="n">
        <f aca="false">IF($T1246="±",$Q1246*2,$Q1246)</f>
        <v>0</v>
      </c>
      <c r="W1246" s="60" t="str">
        <f aca="false">IFERROR($U1246/ABS($V1246),"N/A")</f>
        <v>N/A</v>
      </c>
      <c r="X1246" s="61" t="str">
        <f aca="false">IF(OR($W1246="N/A",$R1246="",$S1246=""),"N/A",IF($W1246&gt;=4,"Not Significant",IF($W1246&gt;=2,"Semi-Significant","Significant")))</f>
        <v>N/A</v>
      </c>
      <c r="Z1246" s="1" t="str">
        <f aca="false">IF($D1246="Z540.1 w/data",0,"")</f>
        <v/>
      </c>
      <c r="AA1246" s="1" t="e">
        <f aca="false">$Y1246+$Q1246+$Z1246</f>
        <v>#VALUE!</v>
      </c>
      <c r="AB1246" s="1" t="n">
        <f aca="false">$N1246+$Q1246</f>
        <v>0</v>
      </c>
      <c r="AC1246" s="1" t="str">
        <f aca="false">IF($Y1246="","",IF(AND($AA1246&gt;=$R1246,$AA1246&lt;=$S1246),"Pass","Fail"))</f>
        <v/>
      </c>
      <c r="AD1246" s="1" t="str">
        <f aca="false">IF($Y1246="","",IF($AA1246&gt;$R1246,"Pass","Fail"))</f>
        <v/>
      </c>
      <c r="AE1246" s="1" t="str">
        <f aca="false">IF($Y1246="","",IF($AA1246&gt;=$R1246,"Pass","Fail"))</f>
        <v/>
      </c>
      <c r="AF1246" s="1" t="str">
        <f aca="false">IF($Y1246="","",IF($AA1246&lt;=$S1246,"Pass","Fail"))</f>
        <v/>
      </c>
      <c r="AG1246" s="1" t="str">
        <f aca="false">IF($Y1246="","",IF($AA1246&lt;$S1246,"Pass","Fail"))</f>
        <v/>
      </c>
      <c r="AH1246" s="23" t="str">
        <f aca="true">INDIRECT(CHOOSE(MATCH($T1246,{"±","&gt;","≥","≤","&lt;"},0), "AC", "AD", "AE", "AF", "AG") &amp; ROW())</f>
        <v/>
      </c>
      <c r="AI1246" s="56" t="str">
        <f aca="false">IF($X1246="Not Significant","No Further Action Required",
IF($AH1246="","",
IF(AND($AH1246="Pass",$L1246="0 - Passed "),"Analysis performed; no further action required.",
IF(AND($AH1246="Fail",$L1246="1 - Failed "),"Analysis performed; no further action required.",
IF(AND($AH1246="Pass",$L1246="2 - Limited In Use "),"Analysis performed; no further action required.",
IF(AND($AH1246="Fail",$L1246="3 - Adjusted "),"Analysis performed; no further action required.",
"Unit fails analysis; TSM determination required."))))))</f>
        <v/>
      </c>
      <c r="AJ1246" s="58"/>
    </row>
    <row r="1247" customFormat="false" ht="15" hidden="false" customHeight="false" outlineLevel="0" collapsed="false">
      <c r="A1247" s="56"/>
      <c r="E1247" s="57" t="str">
        <f aca="false">IF(AND($F1247="",$G1247=""),"",IF($G1247="",$F1247,HYPERLINK($G1247,$F1247)))</f>
        <v/>
      </c>
      <c r="H1247" s="1" t="str">
        <f aca="false">IF($I1247="","None Attached",IF(LEFT($I1247,5)="https",HYPERLINK($I1247,"Datasheet"),HYPERLINK(_xlfn.CONCAT("https://",$I1247),"Datasheet")))</f>
        <v>None Attached</v>
      </c>
      <c r="M1247" s="56"/>
      <c r="P1247" s="58"/>
      <c r="Q1247" s="1" t="n">
        <f aca="false">$M1247-$N1247</f>
        <v>0</v>
      </c>
      <c r="R1247" s="56"/>
      <c r="T1247" s="59" t="s">
        <v>15</v>
      </c>
      <c r="U1247" s="1" t="n">
        <f aca="false">$S1247-$R1247</f>
        <v>0</v>
      </c>
      <c r="V1247" s="1" t="n">
        <f aca="false">IF($T1247="±",$Q1247*2,$Q1247)</f>
        <v>0</v>
      </c>
      <c r="W1247" s="60" t="str">
        <f aca="false">IFERROR($U1247/ABS($V1247),"N/A")</f>
        <v>N/A</v>
      </c>
      <c r="X1247" s="61" t="str">
        <f aca="false">IF(OR($W1247="N/A",$R1247="",$S1247=""),"N/A",IF($W1247&gt;=4,"Not Significant",IF($W1247&gt;=2,"Semi-Significant","Significant")))</f>
        <v>N/A</v>
      </c>
      <c r="Z1247" s="1" t="str">
        <f aca="false">IF($D1247="Z540.1 w/data",0,"")</f>
        <v/>
      </c>
      <c r="AA1247" s="1" t="e">
        <f aca="false">$Y1247+$Q1247+$Z1247</f>
        <v>#VALUE!</v>
      </c>
      <c r="AB1247" s="1" t="n">
        <f aca="false">$N1247+$Q1247</f>
        <v>0</v>
      </c>
      <c r="AC1247" s="1" t="str">
        <f aca="false">IF($Y1247="","",IF(AND($AA1247&gt;=$R1247,$AA1247&lt;=$S1247),"Pass","Fail"))</f>
        <v/>
      </c>
      <c r="AD1247" s="1" t="str">
        <f aca="false">IF($Y1247="","",IF($AA1247&gt;$R1247,"Pass","Fail"))</f>
        <v/>
      </c>
      <c r="AE1247" s="1" t="str">
        <f aca="false">IF($Y1247="","",IF($AA1247&gt;=$R1247,"Pass","Fail"))</f>
        <v/>
      </c>
      <c r="AF1247" s="1" t="str">
        <f aca="false">IF($Y1247="","",IF($AA1247&lt;=$S1247,"Pass","Fail"))</f>
        <v/>
      </c>
      <c r="AG1247" s="1" t="str">
        <f aca="false">IF($Y1247="","",IF($AA1247&lt;$S1247,"Pass","Fail"))</f>
        <v/>
      </c>
      <c r="AH1247" s="23" t="str">
        <f aca="true">INDIRECT(CHOOSE(MATCH($T1247,{"±","&gt;","≥","≤","&lt;"},0), "AC", "AD", "AE", "AF", "AG") &amp; ROW())</f>
        <v/>
      </c>
      <c r="AI1247" s="56" t="str">
        <f aca="false">IF($X1247="Not Significant","No Further Action Required",
IF($AH1247="","",
IF(AND($AH1247="Pass",$L1247="0 - Passed "),"Analysis performed; no further action required.",
IF(AND($AH1247="Fail",$L1247="1 - Failed "),"Analysis performed; no further action required.",
IF(AND($AH1247="Pass",$L1247="2 - Limited In Use "),"Analysis performed; no further action required.",
IF(AND($AH1247="Fail",$L1247="3 - Adjusted "),"Analysis performed; no further action required.",
"Unit fails analysis; TSM determination required."))))))</f>
        <v/>
      </c>
      <c r="AJ1247" s="58"/>
    </row>
    <row r="1248" customFormat="false" ht="15" hidden="false" customHeight="false" outlineLevel="0" collapsed="false">
      <c r="A1248" s="56"/>
      <c r="E1248" s="57" t="str">
        <f aca="false">IF(AND($F1248="",$G1248=""),"",IF($G1248="",$F1248,HYPERLINK($G1248,$F1248)))</f>
        <v/>
      </c>
      <c r="H1248" s="1" t="str">
        <f aca="false">IF($I1248="","None Attached",IF(LEFT($I1248,5)="https",HYPERLINK($I1248,"Datasheet"),HYPERLINK(_xlfn.CONCAT("https://",$I1248),"Datasheet")))</f>
        <v>None Attached</v>
      </c>
      <c r="M1248" s="56"/>
      <c r="P1248" s="58"/>
      <c r="Q1248" s="1" t="n">
        <f aca="false">$M1248-$N1248</f>
        <v>0</v>
      </c>
      <c r="R1248" s="56"/>
      <c r="T1248" s="59" t="s">
        <v>15</v>
      </c>
      <c r="U1248" s="1" t="n">
        <f aca="false">$S1248-$R1248</f>
        <v>0</v>
      </c>
      <c r="V1248" s="1" t="n">
        <f aca="false">IF($T1248="±",$Q1248*2,$Q1248)</f>
        <v>0</v>
      </c>
      <c r="W1248" s="60" t="str">
        <f aca="false">IFERROR($U1248/ABS($V1248),"N/A")</f>
        <v>N/A</v>
      </c>
      <c r="X1248" s="61" t="str">
        <f aca="false">IF(OR($W1248="N/A",$R1248="",$S1248=""),"N/A",IF($W1248&gt;=4,"Not Significant",IF($W1248&gt;=2,"Semi-Significant","Significant")))</f>
        <v>N/A</v>
      </c>
      <c r="Z1248" s="1" t="str">
        <f aca="false">IF($D1248="Z540.1 w/data",0,"")</f>
        <v/>
      </c>
      <c r="AA1248" s="1" t="e">
        <f aca="false">$Y1248+$Q1248+$Z1248</f>
        <v>#VALUE!</v>
      </c>
      <c r="AB1248" s="1" t="n">
        <f aca="false">$N1248+$Q1248</f>
        <v>0</v>
      </c>
      <c r="AC1248" s="1" t="str">
        <f aca="false">IF($Y1248="","",IF(AND($AA1248&gt;=$R1248,$AA1248&lt;=$S1248),"Pass","Fail"))</f>
        <v/>
      </c>
      <c r="AD1248" s="1" t="str">
        <f aca="false">IF($Y1248="","",IF($AA1248&gt;$R1248,"Pass","Fail"))</f>
        <v/>
      </c>
      <c r="AE1248" s="1" t="str">
        <f aca="false">IF($Y1248="","",IF($AA1248&gt;=$R1248,"Pass","Fail"))</f>
        <v/>
      </c>
      <c r="AF1248" s="1" t="str">
        <f aca="false">IF($Y1248="","",IF($AA1248&lt;=$S1248,"Pass","Fail"))</f>
        <v/>
      </c>
      <c r="AG1248" s="1" t="str">
        <f aca="false">IF($Y1248="","",IF($AA1248&lt;$S1248,"Pass","Fail"))</f>
        <v/>
      </c>
      <c r="AH1248" s="23" t="str">
        <f aca="true">INDIRECT(CHOOSE(MATCH($T1248,{"±","&gt;","≥","≤","&lt;"},0), "AC", "AD", "AE", "AF", "AG") &amp; ROW())</f>
        <v/>
      </c>
      <c r="AI1248" s="56" t="str">
        <f aca="false">IF($X1248="Not Significant","No Further Action Required",
IF($AH1248="","",
IF(AND($AH1248="Pass",$L1248="0 - Passed "),"Analysis performed; no further action required.",
IF(AND($AH1248="Fail",$L1248="1 - Failed "),"Analysis performed; no further action required.",
IF(AND($AH1248="Pass",$L1248="2 - Limited In Use "),"Analysis performed; no further action required.",
IF(AND($AH1248="Fail",$L1248="3 - Adjusted "),"Analysis performed; no further action required.",
"Unit fails analysis; TSM determination required."))))))</f>
        <v/>
      </c>
      <c r="AJ1248" s="58"/>
    </row>
    <row r="1249" customFormat="false" ht="15" hidden="false" customHeight="false" outlineLevel="0" collapsed="false">
      <c r="A1249" s="56"/>
      <c r="E1249" s="57" t="str">
        <f aca="false">IF(AND($F1249="",$G1249=""),"",IF($G1249="",$F1249,HYPERLINK($G1249,$F1249)))</f>
        <v/>
      </c>
      <c r="H1249" s="1" t="str">
        <f aca="false">IF($I1249="","None Attached",IF(LEFT($I1249,5)="https",HYPERLINK($I1249,"Datasheet"),HYPERLINK(_xlfn.CONCAT("https://",$I1249),"Datasheet")))</f>
        <v>None Attached</v>
      </c>
      <c r="M1249" s="56"/>
      <c r="P1249" s="58"/>
      <c r="Q1249" s="1" t="n">
        <f aca="false">$M1249-$N1249</f>
        <v>0</v>
      </c>
      <c r="R1249" s="56"/>
      <c r="T1249" s="59" t="s">
        <v>15</v>
      </c>
      <c r="U1249" s="1" t="n">
        <f aca="false">$S1249-$R1249</f>
        <v>0</v>
      </c>
      <c r="V1249" s="1" t="n">
        <f aca="false">IF($T1249="±",$Q1249*2,$Q1249)</f>
        <v>0</v>
      </c>
      <c r="W1249" s="60" t="str">
        <f aca="false">IFERROR($U1249/ABS($V1249),"N/A")</f>
        <v>N/A</v>
      </c>
      <c r="X1249" s="61" t="str">
        <f aca="false">IF(OR($W1249="N/A",$R1249="",$S1249=""),"N/A",IF($W1249&gt;=4,"Not Significant",IF($W1249&gt;=2,"Semi-Significant","Significant")))</f>
        <v>N/A</v>
      </c>
      <c r="Z1249" s="1" t="str">
        <f aca="false">IF($D1249="Z540.1 w/data",0,"")</f>
        <v/>
      </c>
      <c r="AA1249" s="1" t="e">
        <f aca="false">$Y1249+$Q1249+$Z1249</f>
        <v>#VALUE!</v>
      </c>
      <c r="AB1249" s="1" t="n">
        <f aca="false">$N1249+$Q1249</f>
        <v>0</v>
      </c>
      <c r="AC1249" s="1" t="str">
        <f aca="false">IF($Y1249="","",IF(AND($AA1249&gt;=$R1249,$AA1249&lt;=$S1249),"Pass","Fail"))</f>
        <v/>
      </c>
      <c r="AD1249" s="1" t="str">
        <f aca="false">IF($Y1249="","",IF($AA1249&gt;$R1249,"Pass","Fail"))</f>
        <v/>
      </c>
      <c r="AE1249" s="1" t="str">
        <f aca="false">IF($Y1249="","",IF($AA1249&gt;=$R1249,"Pass","Fail"))</f>
        <v/>
      </c>
      <c r="AF1249" s="1" t="str">
        <f aca="false">IF($Y1249="","",IF($AA1249&lt;=$S1249,"Pass","Fail"))</f>
        <v/>
      </c>
      <c r="AG1249" s="1" t="str">
        <f aca="false">IF($Y1249="","",IF($AA1249&lt;$S1249,"Pass","Fail"))</f>
        <v/>
      </c>
      <c r="AH1249" s="23" t="str">
        <f aca="true">INDIRECT(CHOOSE(MATCH($T1249,{"±","&gt;","≥","≤","&lt;"},0), "AC", "AD", "AE", "AF", "AG") &amp; ROW())</f>
        <v/>
      </c>
      <c r="AI1249" s="56" t="str">
        <f aca="false">IF($X1249="Not Significant","No Further Action Required",
IF($AH1249="","",
IF(AND($AH1249="Pass",$L1249="0 - Passed "),"Analysis performed; no further action required.",
IF(AND($AH1249="Fail",$L1249="1 - Failed "),"Analysis performed; no further action required.",
IF(AND($AH1249="Pass",$L1249="2 - Limited In Use "),"Analysis performed; no further action required.",
IF(AND($AH1249="Fail",$L1249="3 - Adjusted "),"Analysis performed; no further action required.",
"Unit fails analysis; TSM determination required."))))))</f>
        <v/>
      </c>
      <c r="AJ1249" s="58"/>
    </row>
    <row r="1250" customFormat="false" ht="15" hidden="false" customHeight="false" outlineLevel="0" collapsed="false">
      <c r="A1250" s="56"/>
      <c r="E1250" s="57" t="str">
        <f aca="false">IF(AND($F1250="",$G1250=""),"",IF($G1250="",$F1250,HYPERLINK($G1250,$F1250)))</f>
        <v/>
      </c>
      <c r="H1250" s="1" t="str">
        <f aca="false">IF($I1250="","None Attached",IF(LEFT($I1250,5)="https",HYPERLINK($I1250,"Datasheet"),HYPERLINK(_xlfn.CONCAT("https://",$I1250),"Datasheet")))</f>
        <v>None Attached</v>
      </c>
      <c r="M1250" s="56"/>
      <c r="P1250" s="58"/>
      <c r="Q1250" s="1" t="n">
        <f aca="false">$M1250-$N1250</f>
        <v>0</v>
      </c>
      <c r="R1250" s="56"/>
      <c r="T1250" s="59" t="s">
        <v>15</v>
      </c>
      <c r="U1250" s="1" t="n">
        <f aca="false">$S1250-$R1250</f>
        <v>0</v>
      </c>
      <c r="V1250" s="1" t="n">
        <f aca="false">IF($T1250="±",$Q1250*2,$Q1250)</f>
        <v>0</v>
      </c>
      <c r="W1250" s="60" t="str">
        <f aca="false">IFERROR($U1250/ABS($V1250),"N/A")</f>
        <v>N/A</v>
      </c>
      <c r="X1250" s="61" t="str">
        <f aca="false">IF(OR($W1250="N/A",$R1250="",$S1250=""),"N/A",IF($W1250&gt;=4,"Not Significant",IF($W1250&gt;=2,"Semi-Significant","Significant")))</f>
        <v>N/A</v>
      </c>
      <c r="Z1250" s="1" t="str">
        <f aca="false">IF($D1250="Z540.1 w/data",0,"")</f>
        <v/>
      </c>
      <c r="AA1250" s="1" t="e">
        <f aca="false">$Y1250+$Q1250+$Z1250</f>
        <v>#VALUE!</v>
      </c>
      <c r="AB1250" s="1" t="n">
        <f aca="false">$N1250+$Q1250</f>
        <v>0</v>
      </c>
      <c r="AC1250" s="1" t="str">
        <f aca="false">IF($Y1250="","",IF(AND($AA1250&gt;=$R1250,$AA1250&lt;=$S1250),"Pass","Fail"))</f>
        <v/>
      </c>
      <c r="AD1250" s="1" t="str">
        <f aca="false">IF($Y1250="","",IF($AA1250&gt;$R1250,"Pass","Fail"))</f>
        <v/>
      </c>
      <c r="AE1250" s="1" t="str">
        <f aca="false">IF($Y1250="","",IF($AA1250&gt;=$R1250,"Pass","Fail"))</f>
        <v/>
      </c>
      <c r="AF1250" s="1" t="str">
        <f aca="false">IF($Y1250="","",IF($AA1250&lt;=$S1250,"Pass","Fail"))</f>
        <v/>
      </c>
      <c r="AG1250" s="1" t="str">
        <f aca="false">IF($Y1250="","",IF($AA1250&lt;$S1250,"Pass","Fail"))</f>
        <v/>
      </c>
      <c r="AH1250" s="23" t="str">
        <f aca="true">INDIRECT(CHOOSE(MATCH($T1250,{"±","&gt;","≥","≤","&lt;"},0), "AC", "AD", "AE", "AF", "AG") &amp; ROW())</f>
        <v/>
      </c>
      <c r="AI1250" s="56" t="str">
        <f aca="false">IF($X1250="Not Significant","No Further Action Required",
IF($AH1250="","",
IF(AND($AH1250="Pass",$L1250="0 - Passed "),"Analysis performed; no further action required.",
IF(AND($AH1250="Fail",$L1250="1 - Failed "),"Analysis performed; no further action required.",
IF(AND($AH1250="Pass",$L1250="2 - Limited In Use "),"Analysis performed; no further action required.",
IF(AND($AH1250="Fail",$L1250="3 - Adjusted "),"Analysis performed; no further action required.",
"Unit fails analysis; TSM determination required."))))))</f>
        <v/>
      </c>
      <c r="AJ1250" s="58"/>
    </row>
    <row r="1251" customFormat="false" ht="15" hidden="false" customHeight="false" outlineLevel="0" collapsed="false">
      <c r="A1251" s="56"/>
      <c r="E1251" s="57" t="str">
        <f aca="false">IF(AND($F1251="",$G1251=""),"",IF($G1251="",$F1251,HYPERLINK($G1251,$F1251)))</f>
        <v/>
      </c>
      <c r="H1251" s="1" t="str">
        <f aca="false">IF($I1251="","None Attached",IF(LEFT($I1251,5)="https",HYPERLINK($I1251,"Datasheet"),HYPERLINK(_xlfn.CONCAT("https://",$I1251),"Datasheet")))</f>
        <v>None Attached</v>
      </c>
      <c r="M1251" s="56"/>
      <c r="P1251" s="58"/>
      <c r="Q1251" s="1" t="n">
        <f aca="false">$M1251-$N1251</f>
        <v>0</v>
      </c>
      <c r="R1251" s="56"/>
      <c r="T1251" s="59" t="s">
        <v>15</v>
      </c>
      <c r="U1251" s="1" t="n">
        <f aca="false">$S1251-$R1251</f>
        <v>0</v>
      </c>
      <c r="V1251" s="1" t="n">
        <f aca="false">IF($T1251="±",$Q1251*2,$Q1251)</f>
        <v>0</v>
      </c>
      <c r="W1251" s="60" t="str">
        <f aca="false">IFERROR($U1251/ABS($V1251),"N/A")</f>
        <v>N/A</v>
      </c>
      <c r="X1251" s="61" t="str">
        <f aca="false">IF(OR($W1251="N/A",$R1251="",$S1251=""),"N/A",IF($W1251&gt;=4,"Not Significant",IF($W1251&gt;=2,"Semi-Significant","Significant")))</f>
        <v>N/A</v>
      </c>
      <c r="Z1251" s="1" t="str">
        <f aca="false">IF($D1251="Z540.1 w/data",0,"")</f>
        <v/>
      </c>
      <c r="AA1251" s="1" t="e">
        <f aca="false">$Y1251+$Q1251+$Z1251</f>
        <v>#VALUE!</v>
      </c>
      <c r="AB1251" s="1" t="n">
        <f aca="false">$N1251+$Q1251</f>
        <v>0</v>
      </c>
      <c r="AC1251" s="1" t="str">
        <f aca="false">IF($Y1251="","",IF(AND($AA1251&gt;=$R1251,$AA1251&lt;=$S1251),"Pass","Fail"))</f>
        <v/>
      </c>
      <c r="AD1251" s="1" t="str">
        <f aca="false">IF($Y1251="","",IF($AA1251&gt;$R1251,"Pass","Fail"))</f>
        <v/>
      </c>
      <c r="AE1251" s="1" t="str">
        <f aca="false">IF($Y1251="","",IF($AA1251&gt;=$R1251,"Pass","Fail"))</f>
        <v/>
      </c>
      <c r="AF1251" s="1" t="str">
        <f aca="false">IF($Y1251="","",IF($AA1251&lt;=$S1251,"Pass","Fail"))</f>
        <v/>
      </c>
      <c r="AG1251" s="1" t="str">
        <f aca="false">IF($Y1251="","",IF($AA1251&lt;$S1251,"Pass","Fail"))</f>
        <v/>
      </c>
      <c r="AH1251" s="23" t="str">
        <f aca="true">INDIRECT(CHOOSE(MATCH($T1251,{"±","&gt;","≥","≤","&lt;"},0), "AC", "AD", "AE", "AF", "AG") &amp; ROW())</f>
        <v/>
      </c>
      <c r="AI1251" s="56" t="str">
        <f aca="false">IF($X1251="Not Significant","No Further Action Required",
IF($AH1251="","",
IF(AND($AH1251="Pass",$L1251="0 - Passed "),"Analysis performed; no further action required.",
IF(AND($AH1251="Fail",$L1251="1 - Failed "),"Analysis performed; no further action required.",
IF(AND($AH1251="Pass",$L1251="2 - Limited In Use "),"Analysis performed; no further action required.",
IF(AND($AH1251="Fail",$L1251="3 - Adjusted "),"Analysis performed; no further action required.",
"Unit fails analysis; TSM determination required."))))))</f>
        <v/>
      </c>
      <c r="AJ1251" s="58"/>
    </row>
    <row r="1252" customFormat="false" ht="15" hidden="false" customHeight="false" outlineLevel="0" collapsed="false">
      <c r="A1252" s="56"/>
      <c r="E1252" s="57" t="str">
        <f aca="false">IF(AND($F1252="",$G1252=""),"",IF($G1252="",$F1252,HYPERLINK($G1252,$F1252)))</f>
        <v/>
      </c>
      <c r="H1252" s="1" t="str">
        <f aca="false">IF($I1252="","None Attached",IF(LEFT($I1252,5)="https",HYPERLINK($I1252,"Datasheet"),HYPERLINK(_xlfn.CONCAT("https://",$I1252),"Datasheet")))</f>
        <v>None Attached</v>
      </c>
      <c r="M1252" s="56"/>
      <c r="P1252" s="58"/>
      <c r="Q1252" s="1" t="n">
        <f aca="false">$M1252-$N1252</f>
        <v>0</v>
      </c>
      <c r="R1252" s="56"/>
      <c r="T1252" s="59" t="s">
        <v>15</v>
      </c>
      <c r="U1252" s="1" t="n">
        <f aca="false">$S1252-$R1252</f>
        <v>0</v>
      </c>
      <c r="V1252" s="1" t="n">
        <f aca="false">IF($T1252="±",$Q1252*2,$Q1252)</f>
        <v>0</v>
      </c>
      <c r="W1252" s="60" t="str">
        <f aca="false">IFERROR($U1252/ABS($V1252),"N/A")</f>
        <v>N/A</v>
      </c>
      <c r="X1252" s="61" t="str">
        <f aca="false">IF(OR($W1252="N/A",$R1252="",$S1252=""),"N/A",IF($W1252&gt;=4,"Not Significant",IF($W1252&gt;=2,"Semi-Significant","Significant")))</f>
        <v>N/A</v>
      </c>
      <c r="Z1252" s="1" t="str">
        <f aca="false">IF($D1252="Z540.1 w/data",0,"")</f>
        <v/>
      </c>
      <c r="AA1252" s="1" t="e">
        <f aca="false">$Y1252+$Q1252+$Z1252</f>
        <v>#VALUE!</v>
      </c>
      <c r="AB1252" s="1" t="n">
        <f aca="false">$N1252+$Q1252</f>
        <v>0</v>
      </c>
      <c r="AC1252" s="1" t="str">
        <f aca="false">IF($Y1252="","",IF(AND($AA1252&gt;=$R1252,$AA1252&lt;=$S1252),"Pass","Fail"))</f>
        <v/>
      </c>
      <c r="AD1252" s="1" t="str">
        <f aca="false">IF($Y1252="","",IF($AA1252&gt;$R1252,"Pass","Fail"))</f>
        <v/>
      </c>
      <c r="AE1252" s="1" t="str">
        <f aca="false">IF($Y1252="","",IF($AA1252&gt;=$R1252,"Pass","Fail"))</f>
        <v/>
      </c>
      <c r="AF1252" s="1" t="str">
        <f aca="false">IF($Y1252="","",IF($AA1252&lt;=$S1252,"Pass","Fail"))</f>
        <v/>
      </c>
      <c r="AG1252" s="1" t="str">
        <f aca="false">IF($Y1252="","",IF($AA1252&lt;$S1252,"Pass","Fail"))</f>
        <v/>
      </c>
      <c r="AH1252" s="23" t="str">
        <f aca="true">INDIRECT(CHOOSE(MATCH($T1252,{"±","&gt;","≥","≤","&lt;"},0), "AC", "AD", "AE", "AF", "AG") &amp; ROW())</f>
        <v/>
      </c>
      <c r="AI1252" s="56" t="str">
        <f aca="false">IF($X1252="Not Significant","No Further Action Required",
IF($AH1252="","",
IF(AND($AH1252="Pass",$L1252="0 - Passed "),"Analysis performed; no further action required.",
IF(AND($AH1252="Fail",$L1252="1 - Failed "),"Analysis performed; no further action required.",
IF(AND($AH1252="Pass",$L1252="2 - Limited In Use "),"Analysis performed; no further action required.",
IF(AND($AH1252="Fail",$L1252="3 - Adjusted "),"Analysis performed; no further action required.",
"Unit fails analysis; TSM determination required."))))))</f>
        <v/>
      </c>
      <c r="AJ1252" s="58"/>
    </row>
    <row r="1253" customFormat="false" ht="15" hidden="false" customHeight="false" outlineLevel="0" collapsed="false">
      <c r="A1253" s="56"/>
      <c r="E1253" s="57" t="str">
        <f aca="false">IF(AND($F1253="",$G1253=""),"",IF($G1253="",$F1253,HYPERLINK($G1253,$F1253)))</f>
        <v/>
      </c>
      <c r="H1253" s="1" t="str">
        <f aca="false">IF($I1253="","None Attached",IF(LEFT($I1253,5)="https",HYPERLINK($I1253,"Datasheet"),HYPERLINK(_xlfn.CONCAT("https://",$I1253),"Datasheet")))</f>
        <v>None Attached</v>
      </c>
      <c r="M1253" s="56"/>
      <c r="P1253" s="58"/>
      <c r="Q1253" s="1" t="n">
        <f aca="false">$M1253-$N1253</f>
        <v>0</v>
      </c>
      <c r="R1253" s="56"/>
      <c r="T1253" s="59" t="s">
        <v>15</v>
      </c>
      <c r="U1253" s="1" t="n">
        <f aca="false">$S1253-$R1253</f>
        <v>0</v>
      </c>
      <c r="V1253" s="1" t="n">
        <f aca="false">IF($T1253="±",$Q1253*2,$Q1253)</f>
        <v>0</v>
      </c>
      <c r="W1253" s="60" t="str">
        <f aca="false">IFERROR($U1253/ABS($V1253),"N/A")</f>
        <v>N/A</v>
      </c>
      <c r="X1253" s="61" t="str">
        <f aca="false">IF(OR($W1253="N/A",$R1253="",$S1253=""),"N/A",IF($W1253&gt;=4,"Not Significant",IF($W1253&gt;=2,"Semi-Significant","Significant")))</f>
        <v>N/A</v>
      </c>
      <c r="Z1253" s="1" t="str">
        <f aca="false">IF($D1253="Z540.1 w/data",0,"")</f>
        <v/>
      </c>
      <c r="AA1253" s="1" t="e">
        <f aca="false">$Y1253+$Q1253+$Z1253</f>
        <v>#VALUE!</v>
      </c>
      <c r="AB1253" s="1" t="n">
        <f aca="false">$N1253+$Q1253</f>
        <v>0</v>
      </c>
      <c r="AC1253" s="1" t="str">
        <f aca="false">IF($Y1253="","",IF(AND($AA1253&gt;=$R1253,$AA1253&lt;=$S1253),"Pass","Fail"))</f>
        <v/>
      </c>
      <c r="AD1253" s="1" t="str">
        <f aca="false">IF($Y1253="","",IF($AA1253&gt;$R1253,"Pass","Fail"))</f>
        <v/>
      </c>
      <c r="AE1253" s="1" t="str">
        <f aca="false">IF($Y1253="","",IF($AA1253&gt;=$R1253,"Pass","Fail"))</f>
        <v/>
      </c>
      <c r="AF1253" s="1" t="str">
        <f aca="false">IF($Y1253="","",IF($AA1253&lt;=$S1253,"Pass","Fail"))</f>
        <v/>
      </c>
      <c r="AG1253" s="1" t="str">
        <f aca="false">IF($Y1253="","",IF($AA1253&lt;$S1253,"Pass","Fail"))</f>
        <v/>
      </c>
      <c r="AH1253" s="23" t="str">
        <f aca="true">INDIRECT(CHOOSE(MATCH($T1253,{"±","&gt;","≥","≤","&lt;"},0), "AC", "AD", "AE", "AF", "AG") &amp; ROW())</f>
        <v/>
      </c>
      <c r="AI1253" s="56" t="str">
        <f aca="false">IF($X1253="Not Significant","No Further Action Required",
IF($AH1253="","",
IF(AND($AH1253="Pass",$L1253="0 - Passed "),"Analysis performed; no further action required.",
IF(AND($AH1253="Fail",$L1253="1 - Failed "),"Analysis performed; no further action required.",
IF(AND($AH1253="Pass",$L1253="2 - Limited In Use "),"Analysis performed; no further action required.",
IF(AND($AH1253="Fail",$L1253="3 - Adjusted "),"Analysis performed; no further action required.",
"Unit fails analysis; TSM determination required."))))))</f>
        <v/>
      </c>
      <c r="AJ1253" s="58"/>
    </row>
    <row r="1254" customFormat="false" ht="15" hidden="false" customHeight="false" outlineLevel="0" collapsed="false">
      <c r="A1254" s="56"/>
      <c r="E1254" s="57" t="str">
        <f aca="false">IF(AND($F1254="",$G1254=""),"",IF($G1254="",$F1254,HYPERLINK($G1254,$F1254)))</f>
        <v/>
      </c>
      <c r="H1254" s="1" t="str">
        <f aca="false">IF($I1254="","None Attached",IF(LEFT($I1254,5)="https",HYPERLINK($I1254,"Datasheet"),HYPERLINK(_xlfn.CONCAT("https://",$I1254),"Datasheet")))</f>
        <v>None Attached</v>
      </c>
      <c r="M1254" s="56"/>
      <c r="P1254" s="58"/>
      <c r="Q1254" s="1" t="n">
        <f aca="false">$M1254-$N1254</f>
        <v>0</v>
      </c>
      <c r="R1254" s="56"/>
      <c r="T1254" s="59" t="s">
        <v>15</v>
      </c>
      <c r="U1254" s="1" t="n">
        <f aca="false">$S1254-$R1254</f>
        <v>0</v>
      </c>
      <c r="V1254" s="1" t="n">
        <f aca="false">IF($T1254="±",$Q1254*2,$Q1254)</f>
        <v>0</v>
      </c>
      <c r="W1254" s="60" t="str">
        <f aca="false">IFERROR($U1254/ABS($V1254),"N/A")</f>
        <v>N/A</v>
      </c>
      <c r="X1254" s="61" t="str">
        <f aca="false">IF(OR($W1254="N/A",$R1254="",$S1254=""),"N/A",IF($W1254&gt;=4,"Not Significant",IF($W1254&gt;=2,"Semi-Significant","Significant")))</f>
        <v>N/A</v>
      </c>
      <c r="Z1254" s="1" t="str">
        <f aca="false">IF($D1254="Z540.1 w/data",0,"")</f>
        <v/>
      </c>
      <c r="AA1254" s="1" t="e">
        <f aca="false">$Y1254+$Q1254+$Z1254</f>
        <v>#VALUE!</v>
      </c>
      <c r="AB1254" s="1" t="n">
        <f aca="false">$N1254+$Q1254</f>
        <v>0</v>
      </c>
      <c r="AC1254" s="1" t="str">
        <f aca="false">IF($Y1254="","",IF(AND($AA1254&gt;=$R1254,$AA1254&lt;=$S1254),"Pass","Fail"))</f>
        <v/>
      </c>
      <c r="AD1254" s="1" t="str">
        <f aca="false">IF($Y1254="","",IF($AA1254&gt;$R1254,"Pass","Fail"))</f>
        <v/>
      </c>
      <c r="AE1254" s="1" t="str">
        <f aca="false">IF($Y1254="","",IF($AA1254&gt;=$R1254,"Pass","Fail"))</f>
        <v/>
      </c>
      <c r="AF1254" s="1" t="str">
        <f aca="false">IF($Y1254="","",IF($AA1254&lt;=$S1254,"Pass","Fail"))</f>
        <v/>
      </c>
      <c r="AG1254" s="1" t="str">
        <f aca="false">IF($Y1254="","",IF($AA1254&lt;$S1254,"Pass","Fail"))</f>
        <v/>
      </c>
      <c r="AH1254" s="23" t="str">
        <f aca="true">INDIRECT(CHOOSE(MATCH($T1254,{"±","&gt;","≥","≤","&lt;"},0), "AC", "AD", "AE", "AF", "AG") &amp; ROW())</f>
        <v/>
      </c>
      <c r="AI1254" s="56" t="str">
        <f aca="false">IF($X1254="Not Significant","No Further Action Required",
IF($AH1254="","",
IF(AND($AH1254="Pass",$L1254="0 - Passed "),"Analysis performed; no further action required.",
IF(AND($AH1254="Fail",$L1254="1 - Failed "),"Analysis performed; no further action required.",
IF(AND($AH1254="Pass",$L1254="2 - Limited In Use "),"Analysis performed; no further action required.",
IF(AND($AH1254="Fail",$L1254="3 - Adjusted "),"Analysis performed; no further action required.",
"Unit fails analysis; TSM determination required."))))))</f>
        <v/>
      </c>
      <c r="AJ1254" s="58"/>
    </row>
    <row r="1255" customFormat="false" ht="15" hidden="false" customHeight="false" outlineLevel="0" collapsed="false">
      <c r="A1255" s="56"/>
      <c r="E1255" s="57" t="str">
        <f aca="false">IF(AND($F1255="",$G1255=""),"",IF($G1255="",$F1255,HYPERLINK($G1255,$F1255)))</f>
        <v/>
      </c>
      <c r="H1255" s="1" t="str">
        <f aca="false">IF($I1255="","None Attached",IF(LEFT($I1255,5)="https",HYPERLINK($I1255,"Datasheet"),HYPERLINK(_xlfn.CONCAT("https://",$I1255),"Datasheet")))</f>
        <v>None Attached</v>
      </c>
      <c r="M1255" s="56"/>
      <c r="P1255" s="58"/>
      <c r="Q1255" s="1" t="n">
        <f aca="false">$M1255-$N1255</f>
        <v>0</v>
      </c>
      <c r="R1255" s="56"/>
      <c r="T1255" s="59" t="s">
        <v>15</v>
      </c>
      <c r="U1255" s="1" t="n">
        <f aca="false">$S1255-$R1255</f>
        <v>0</v>
      </c>
      <c r="V1255" s="1" t="n">
        <f aca="false">IF($T1255="±",$Q1255*2,$Q1255)</f>
        <v>0</v>
      </c>
      <c r="W1255" s="60" t="str">
        <f aca="false">IFERROR($U1255/ABS($V1255),"N/A")</f>
        <v>N/A</v>
      </c>
      <c r="X1255" s="61" t="str">
        <f aca="false">IF(OR($W1255="N/A",$R1255="",$S1255=""),"N/A",IF($W1255&gt;=4,"Not Significant",IF($W1255&gt;=2,"Semi-Significant","Significant")))</f>
        <v>N/A</v>
      </c>
      <c r="Z1255" s="1" t="str">
        <f aca="false">IF($D1255="Z540.1 w/data",0,"")</f>
        <v/>
      </c>
      <c r="AA1255" s="1" t="e">
        <f aca="false">$Y1255+$Q1255+$Z1255</f>
        <v>#VALUE!</v>
      </c>
      <c r="AB1255" s="1" t="n">
        <f aca="false">$N1255+$Q1255</f>
        <v>0</v>
      </c>
      <c r="AC1255" s="1" t="str">
        <f aca="false">IF($Y1255="","",IF(AND($AA1255&gt;=$R1255,$AA1255&lt;=$S1255),"Pass","Fail"))</f>
        <v/>
      </c>
      <c r="AD1255" s="1" t="str">
        <f aca="false">IF($Y1255="","",IF($AA1255&gt;$R1255,"Pass","Fail"))</f>
        <v/>
      </c>
      <c r="AE1255" s="1" t="str">
        <f aca="false">IF($Y1255="","",IF($AA1255&gt;=$R1255,"Pass","Fail"))</f>
        <v/>
      </c>
      <c r="AF1255" s="1" t="str">
        <f aca="false">IF($Y1255="","",IF($AA1255&lt;=$S1255,"Pass","Fail"))</f>
        <v/>
      </c>
      <c r="AG1255" s="1" t="str">
        <f aca="false">IF($Y1255="","",IF($AA1255&lt;$S1255,"Pass","Fail"))</f>
        <v/>
      </c>
      <c r="AH1255" s="23" t="str">
        <f aca="true">INDIRECT(CHOOSE(MATCH($T1255,{"±","&gt;","≥","≤","&lt;"},0), "AC", "AD", "AE", "AF", "AG") &amp; ROW())</f>
        <v/>
      </c>
      <c r="AI1255" s="56" t="str">
        <f aca="false">IF($X1255="Not Significant","No Further Action Required",
IF($AH1255="","",
IF(AND($AH1255="Pass",$L1255="0 - Passed "),"Analysis performed; no further action required.",
IF(AND($AH1255="Fail",$L1255="1 - Failed "),"Analysis performed; no further action required.",
IF(AND($AH1255="Pass",$L1255="2 - Limited In Use "),"Analysis performed; no further action required.",
IF(AND($AH1255="Fail",$L1255="3 - Adjusted "),"Analysis performed; no further action required.",
"Unit fails analysis; TSM determination required."))))))</f>
        <v/>
      </c>
      <c r="AJ1255" s="58"/>
    </row>
    <row r="1256" customFormat="false" ht="15" hidden="false" customHeight="false" outlineLevel="0" collapsed="false">
      <c r="A1256" s="56"/>
      <c r="E1256" s="57" t="str">
        <f aca="false">IF(AND($F1256="",$G1256=""),"",IF($G1256="",$F1256,HYPERLINK($G1256,$F1256)))</f>
        <v/>
      </c>
      <c r="H1256" s="1" t="str">
        <f aca="false">IF($I1256="","None Attached",IF(LEFT($I1256,5)="https",HYPERLINK($I1256,"Datasheet"),HYPERLINK(_xlfn.CONCAT("https://",$I1256),"Datasheet")))</f>
        <v>None Attached</v>
      </c>
      <c r="M1256" s="56"/>
      <c r="P1256" s="58"/>
      <c r="Q1256" s="1" t="n">
        <f aca="false">$M1256-$N1256</f>
        <v>0</v>
      </c>
      <c r="R1256" s="56"/>
      <c r="T1256" s="59" t="s">
        <v>15</v>
      </c>
      <c r="U1256" s="1" t="n">
        <f aca="false">$S1256-$R1256</f>
        <v>0</v>
      </c>
      <c r="V1256" s="1" t="n">
        <f aca="false">IF($T1256="±",$Q1256*2,$Q1256)</f>
        <v>0</v>
      </c>
      <c r="W1256" s="60" t="str">
        <f aca="false">IFERROR($U1256/ABS($V1256),"N/A")</f>
        <v>N/A</v>
      </c>
      <c r="X1256" s="61" t="str">
        <f aca="false">IF(OR($W1256="N/A",$R1256="",$S1256=""),"N/A",IF($W1256&gt;=4,"Not Significant",IF($W1256&gt;=2,"Semi-Significant","Significant")))</f>
        <v>N/A</v>
      </c>
      <c r="Z1256" s="1" t="str">
        <f aca="false">IF($D1256="Z540.1 w/data",0,"")</f>
        <v/>
      </c>
      <c r="AA1256" s="1" t="e">
        <f aca="false">$Y1256+$Q1256+$Z1256</f>
        <v>#VALUE!</v>
      </c>
      <c r="AB1256" s="1" t="n">
        <f aca="false">$N1256+$Q1256</f>
        <v>0</v>
      </c>
      <c r="AC1256" s="1" t="str">
        <f aca="false">IF($Y1256="","",IF(AND($AA1256&gt;=$R1256,$AA1256&lt;=$S1256),"Pass","Fail"))</f>
        <v/>
      </c>
      <c r="AD1256" s="1" t="str">
        <f aca="false">IF($Y1256="","",IF($AA1256&gt;$R1256,"Pass","Fail"))</f>
        <v/>
      </c>
      <c r="AE1256" s="1" t="str">
        <f aca="false">IF($Y1256="","",IF($AA1256&gt;=$R1256,"Pass","Fail"))</f>
        <v/>
      </c>
      <c r="AF1256" s="1" t="str">
        <f aca="false">IF($Y1256="","",IF($AA1256&lt;=$S1256,"Pass","Fail"))</f>
        <v/>
      </c>
      <c r="AG1256" s="1" t="str">
        <f aca="false">IF($Y1256="","",IF($AA1256&lt;$S1256,"Pass","Fail"))</f>
        <v/>
      </c>
      <c r="AH1256" s="23" t="str">
        <f aca="true">INDIRECT(CHOOSE(MATCH($T1256,{"±","&gt;","≥","≤","&lt;"},0), "AC", "AD", "AE", "AF", "AG") &amp; ROW())</f>
        <v/>
      </c>
      <c r="AI1256" s="56" t="str">
        <f aca="false">IF($X1256="Not Significant","No Further Action Required",
IF($AH1256="","",
IF(AND($AH1256="Pass",$L1256="0 - Passed "),"Analysis performed; no further action required.",
IF(AND($AH1256="Fail",$L1256="1 - Failed "),"Analysis performed; no further action required.",
IF(AND($AH1256="Pass",$L1256="2 - Limited In Use "),"Analysis performed; no further action required.",
IF(AND($AH1256="Fail",$L1256="3 - Adjusted "),"Analysis performed; no further action required.",
"Unit fails analysis; TSM determination required."))))))</f>
        <v/>
      </c>
      <c r="AJ1256" s="58"/>
    </row>
    <row r="1257" customFormat="false" ht="15" hidden="false" customHeight="false" outlineLevel="0" collapsed="false">
      <c r="A1257" s="56"/>
      <c r="E1257" s="57" t="str">
        <f aca="false">IF(AND($F1257="",$G1257=""),"",IF($G1257="",$F1257,HYPERLINK($G1257,$F1257)))</f>
        <v/>
      </c>
      <c r="H1257" s="1" t="str">
        <f aca="false">IF($I1257="","None Attached",IF(LEFT($I1257,5)="https",HYPERLINK($I1257,"Datasheet"),HYPERLINK(_xlfn.CONCAT("https://",$I1257),"Datasheet")))</f>
        <v>None Attached</v>
      </c>
      <c r="M1257" s="56"/>
      <c r="P1257" s="58"/>
      <c r="Q1257" s="1" t="n">
        <f aca="false">$M1257-$N1257</f>
        <v>0</v>
      </c>
      <c r="R1257" s="56"/>
      <c r="T1257" s="59" t="s">
        <v>15</v>
      </c>
      <c r="U1257" s="1" t="n">
        <f aca="false">$S1257-$R1257</f>
        <v>0</v>
      </c>
      <c r="V1257" s="1" t="n">
        <f aca="false">IF($T1257="±",$Q1257*2,$Q1257)</f>
        <v>0</v>
      </c>
      <c r="W1257" s="60" t="str">
        <f aca="false">IFERROR($U1257/ABS($V1257),"N/A")</f>
        <v>N/A</v>
      </c>
      <c r="X1257" s="61" t="str">
        <f aca="false">IF(OR($W1257="N/A",$R1257="",$S1257=""),"N/A",IF($W1257&gt;=4,"Not Significant",IF($W1257&gt;=2,"Semi-Significant","Significant")))</f>
        <v>N/A</v>
      </c>
      <c r="Z1257" s="1" t="str">
        <f aca="false">IF($D1257="Z540.1 w/data",0,"")</f>
        <v/>
      </c>
      <c r="AA1257" s="1" t="e">
        <f aca="false">$Y1257+$Q1257+$Z1257</f>
        <v>#VALUE!</v>
      </c>
      <c r="AB1257" s="1" t="n">
        <f aca="false">$N1257+$Q1257</f>
        <v>0</v>
      </c>
      <c r="AC1257" s="1" t="str">
        <f aca="false">IF($Y1257="","",IF(AND($AA1257&gt;=$R1257,$AA1257&lt;=$S1257),"Pass","Fail"))</f>
        <v/>
      </c>
      <c r="AD1257" s="1" t="str">
        <f aca="false">IF($Y1257="","",IF($AA1257&gt;$R1257,"Pass","Fail"))</f>
        <v/>
      </c>
      <c r="AE1257" s="1" t="str">
        <f aca="false">IF($Y1257="","",IF($AA1257&gt;=$R1257,"Pass","Fail"))</f>
        <v/>
      </c>
      <c r="AF1257" s="1" t="str">
        <f aca="false">IF($Y1257="","",IF($AA1257&lt;=$S1257,"Pass","Fail"))</f>
        <v/>
      </c>
      <c r="AG1257" s="1" t="str">
        <f aca="false">IF($Y1257="","",IF($AA1257&lt;$S1257,"Pass","Fail"))</f>
        <v/>
      </c>
      <c r="AH1257" s="23" t="str">
        <f aca="true">INDIRECT(CHOOSE(MATCH($T1257,{"±","&gt;","≥","≤","&lt;"},0), "AC", "AD", "AE", "AF", "AG") &amp; ROW())</f>
        <v/>
      </c>
      <c r="AI1257" s="56" t="str">
        <f aca="false">IF($X1257="Not Significant","No Further Action Required",
IF($AH1257="","",
IF(AND($AH1257="Pass",$L1257="0 - Passed "),"Analysis performed; no further action required.",
IF(AND($AH1257="Fail",$L1257="1 - Failed "),"Analysis performed; no further action required.",
IF(AND($AH1257="Pass",$L1257="2 - Limited In Use "),"Analysis performed; no further action required.",
IF(AND($AH1257="Fail",$L1257="3 - Adjusted "),"Analysis performed; no further action required.",
"Unit fails analysis; TSM determination required."))))))</f>
        <v/>
      </c>
      <c r="AJ1257" s="58"/>
    </row>
    <row r="1258" customFormat="false" ht="15" hidden="false" customHeight="false" outlineLevel="0" collapsed="false">
      <c r="A1258" s="56"/>
      <c r="E1258" s="57" t="str">
        <f aca="false">IF(AND($F1258="",$G1258=""),"",IF($G1258="",$F1258,HYPERLINK($G1258,$F1258)))</f>
        <v/>
      </c>
      <c r="H1258" s="1" t="str">
        <f aca="false">IF($I1258="","None Attached",IF(LEFT($I1258,5)="https",HYPERLINK($I1258,"Datasheet"),HYPERLINK(_xlfn.CONCAT("https://",$I1258),"Datasheet")))</f>
        <v>None Attached</v>
      </c>
      <c r="M1258" s="56"/>
      <c r="P1258" s="58"/>
      <c r="Q1258" s="1" t="n">
        <f aca="false">$M1258-$N1258</f>
        <v>0</v>
      </c>
      <c r="R1258" s="56"/>
      <c r="T1258" s="59" t="s">
        <v>15</v>
      </c>
      <c r="U1258" s="1" t="n">
        <f aca="false">$S1258-$R1258</f>
        <v>0</v>
      </c>
      <c r="V1258" s="1" t="n">
        <f aca="false">IF($T1258="±",$Q1258*2,$Q1258)</f>
        <v>0</v>
      </c>
      <c r="W1258" s="60" t="str">
        <f aca="false">IFERROR($U1258/ABS($V1258),"N/A")</f>
        <v>N/A</v>
      </c>
      <c r="X1258" s="61" t="str">
        <f aca="false">IF(OR($W1258="N/A",$R1258="",$S1258=""),"N/A",IF($W1258&gt;=4,"Not Significant",IF($W1258&gt;=2,"Semi-Significant","Significant")))</f>
        <v>N/A</v>
      </c>
      <c r="Z1258" s="1" t="str">
        <f aca="false">IF($D1258="Z540.1 w/data",0,"")</f>
        <v/>
      </c>
      <c r="AA1258" s="1" t="e">
        <f aca="false">$Y1258+$Q1258+$Z1258</f>
        <v>#VALUE!</v>
      </c>
      <c r="AB1258" s="1" t="n">
        <f aca="false">$N1258+$Q1258</f>
        <v>0</v>
      </c>
      <c r="AC1258" s="1" t="str">
        <f aca="false">IF($Y1258="","",IF(AND($AA1258&gt;=$R1258,$AA1258&lt;=$S1258),"Pass","Fail"))</f>
        <v/>
      </c>
      <c r="AD1258" s="1" t="str">
        <f aca="false">IF($Y1258="","",IF($AA1258&gt;$R1258,"Pass","Fail"))</f>
        <v/>
      </c>
      <c r="AE1258" s="1" t="str">
        <f aca="false">IF($Y1258="","",IF($AA1258&gt;=$R1258,"Pass","Fail"))</f>
        <v/>
      </c>
      <c r="AF1258" s="1" t="str">
        <f aca="false">IF($Y1258="","",IF($AA1258&lt;=$S1258,"Pass","Fail"))</f>
        <v/>
      </c>
      <c r="AG1258" s="1" t="str">
        <f aca="false">IF($Y1258="","",IF($AA1258&lt;$S1258,"Pass","Fail"))</f>
        <v/>
      </c>
      <c r="AH1258" s="23" t="str">
        <f aca="true">INDIRECT(CHOOSE(MATCH($T1258,{"±","&gt;","≥","≤","&lt;"},0), "AC", "AD", "AE", "AF", "AG") &amp; ROW())</f>
        <v/>
      </c>
      <c r="AI1258" s="56" t="str">
        <f aca="false">IF($X1258="Not Significant","No Further Action Required",
IF($AH1258="","",
IF(AND($AH1258="Pass",$L1258="0 - Passed "),"Analysis performed; no further action required.",
IF(AND($AH1258="Fail",$L1258="1 - Failed "),"Analysis performed; no further action required.",
IF(AND($AH1258="Pass",$L1258="2 - Limited In Use "),"Analysis performed; no further action required.",
IF(AND($AH1258="Fail",$L1258="3 - Adjusted "),"Analysis performed; no further action required.",
"Unit fails analysis; TSM determination required."))))))</f>
        <v/>
      </c>
      <c r="AJ1258" s="58"/>
    </row>
    <row r="1259" customFormat="false" ht="15" hidden="false" customHeight="false" outlineLevel="0" collapsed="false">
      <c r="A1259" s="56"/>
      <c r="E1259" s="57" t="str">
        <f aca="false">IF(AND($F1259="",$G1259=""),"",IF($G1259="",$F1259,HYPERLINK($G1259,$F1259)))</f>
        <v/>
      </c>
      <c r="H1259" s="1" t="str">
        <f aca="false">IF($I1259="","None Attached",IF(LEFT($I1259,5)="https",HYPERLINK($I1259,"Datasheet"),HYPERLINK(_xlfn.CONCAT("https://",$I1259),"Datasheet")))</f>
        <v>None Attached</v>
      </c>
      <c r="M1259" s="56"/>
      <c r="P1259" s="58"/>
      <c r="Q1259" s="1" t="n">
        <f aca="false">$M1259-$N1259</f>
        <v>0</v>
      </c>
      <c r="R1259" s="56"/>
      <c r="T1259" s="59" t="s">
        <v>15</v>
      </c>
      <c r="U1259" s="1" t="n">
        <f aca="false">$S1259-$R1259</f>
        <v>0</v>
      </c>
      <c r="V1259" s="1" t="n">
        <f aca="false">IF($T1259="±",$Q1259*2,$Q1259)</f>
        <v>0</v>
      </c>
      <c r="W1259" s="60" t="str">
        <f aca="false">IFERROR($U1259/ABS($V1259),"N/A")</f>
        <v>N/A</v>
      </c>
      <c r="X1259" s="61" t="str">
        <f aca="false">IF(OR($W1259="N/A",$R1259="",$S1259=""),"N/A",IF($W1259&gt;=4,"Not Significant",IF($W1259&gt;=2,"Semi-Significant","Significant")))</f>
        <v>N/A</v>
      </c>
      <c r="Z1259" s="1" t="str">
        <f aca="false">IF($D1259="Z540.1 w/data",0,"")</f>
        <v/>
      </c>
      <c r="AA1259" s="1" t="e">
        <f aca="false">$Y1259+$Q1259+$Z1259</f>
        <v>#VALUE!</v>
      </c>
      <c r="AB1259" s="1" t="n">
        <f aca="false">$N1259+$Q1259</f>
        <v>0</v>
      </c>
      <c r="AC1259" s="1" t="str">
        <f aca="false">IF($Y1259="","",IF(AND($AA1259&gt;=$R1259,$AA1259&lt;=$S1259),"Pass","Fail"))</f>
        <v/>
      </c>
      <c r="AD1259" s="1" t="str">
        <f aca="false">IF($Y1259="","",IF($AA1259&gt;$R1259,"Pass","Fail"))</f>
        <v/>
      </c>
      <c r="AE1259" s="1" t="str">
        <f aca="false">IF($Y1259="","",IF($AA1259&gt;=$R1259,"Pass","Fail"))</f>
        <v/>
      </c>
      <c r="AF1259" s="1" t="str">
        <f aca="false">IF($Y1259="","",IF($AA1259&lt;=$S1259,"Pass","Fail"))</f>
        <v/>
      </c>
      <c r="AG1259" s="1" t="str">
        <f aca="false">IF($Y1259="","",IF($AA1259&lt;$S1259,"Pass","Fail"))</f>
        <v/>
      </c>
      <c r="AH1259" s="23" t="str">
        <f aca="true">INDIRECT(CHOOSE(MATCH($T1259,{"±","&gt;","≥","≤","&lt;"},0), "AC", "AD", "AE", "AF", "AG") &amp; ROW())</f>
        <v/>
      </c>
      <c r="AI1259" s="56" t="str">
        <f aca="false">IF($X1259="Not Significant","No Further Action Required",
IF($AH1259="","",
IF(AND($AH1259="Pass",$L1259="0 - Passed "),"Analysis performed; no further action required.",
IF(AND($AH1259="Fail",$L1259="1 - Failed "),"Analysis performed; no further action required.",
IF(AND($AH1259="Pass",$L1259="2 - Limited In Use "),"Analysis performed; no further action required.",
IF(AND($AH1259="Fail",$L1259="3 - Adjusted "),"Analysis performed; no further action required.",
"Unit fails analysis; TSM determination required."))))))</f>
        <v/>
      </c>
      <c r="AJ1259" s="58"/>
    </row>
    <row r="1260" customFormat="false" ht="15" hidden="false" customHeight="false" outlineLevel="0" collapsed="false">
      <c r="A1260" s="56"/>
      <c r="E1260" s="57" t="str">
        <f aca="false">IF(AND($F1260="",$G1260=""),"",IF($G1260="",$F1260,HYPERLINK($G1260,$F1260)))</f>
        <v/>
      </c>
      <c r="H1260" s="1" t="str">
        <f aca="false">IF($I1260="","None Attached",IF(LEFT($I1260,5)="https",HYPERLINK($I1260,"Datasheet"),HYPERLINK(_xlfn.CONCAT("https://",$I1260),"Datasheet")))</f>
        <v>None Attached</v>
      </c>
      <c r="M1260" s="56"/>
      <c r="P1260" s="58"/>
      <c r="Q1260" s="1" t="n">
        <f aca="false">$M1260-$N1260</f>
        <v>0</v>
      </c>
      <c r="R1260" s="56"/>
      <c r="T1260" s="59" t="s">
        <v>15</v>
      </c>
      <c r="U1260" s="1" t="n">
        <f aca="false">$S1260-$R1260</f>
        <v>0</v>
      </c>
      <c r="V1260" s="1" t="n">
        <f aca="false">IF($T1260="±",$Q1260*2,$Q1260)</f>
        <v>0</v>
      </c>
      <c r="W1260" s="60" t="str">
        <f aca="false">IFERROR($U1260/ABS($V1260),"N/A")</f>
        <v>N/A</v>
      </c>
      <c r="X1260" s="61" t="str">
        <f aca="false">IF(OR($W1260="N/A",$R1260="",$S1260=""),"N/A",IF($W1260&gt;=4,"Not Significant",IF($W1260&gt;=2,"Semi-Significant","Significant")))</f>
        <v>N/A</v>
      </c>
      <c r="Z1260" s="1" t="str">
        <f aca="false">IF($D1260="Z540.1 w/data",0,"")</f>
        <v/>
      </c>
      <c r="AA1260" s="1" t="e">
        <f aca="false">$Y1260+$Q1260+$Z1260</f>
        <v>#VALUE!</v>
      </c>
      <c r="AB1260" s="1" t="n">
        <f aca="false">$N1260+$Q1260</f>
        <v>0</v>
      </c>
      <c r="AC1260" s="1" t="str">
        <f aca="false">IF($Y1260="","",IF(AND($AA1260&gt;=$R1260,$AA1260&lt;=$S1260),"Pass","Fail"))</f>
        <v/>
      </c>
      <c r="AD1260" s="1" t="str">
        <f aca="false">IF($Y1260="","",IF($AA1260&gt;$R1260,"Pass","Fail"))</f>
        <v/>
      </c>
      <c r="AE1260" s="1" t="str">
        <f aca="false">IF($Y1260="","",IF($AA1260&gt;=$R1260,"Pass","Fail"))</f>
        <v/>
      </c>
      <c r="AF1260" s="1" t="str">
        <f aca="false">IF($Y1260="","",IF($AA1260&lt;=$S1260,"Pass","Fail"))</f>
        <v/>
      </c>
      <c r="AG1260" s="1" t="str">
        <f aca="false">IF($Y1260="","",IF($AA1260&lt;$S1260,"Pass","Fail"))</f>
        <v/>
      </c>
      <c r="AH1260" s="23" t="str">
        <f aca="true">INDIRECT(CHOOSE(MATCH($T1260,{"±","&gt;","≥","≤","&lt;"},0), "AC", "AD", "AE", "AF", "AG") &amp; ROW())</f>
        <v/>
      </c>
      <c r="AI1260" s="56" t="str">
        <f aca="false">IF($X1260="Not Significant","No Further Action Required",
IF($AH1260="","",
IF(AND($AH1260="Pass",$L1260="0 - Passed "),"Analysis performed; no further action required.",
IF(AND($AH1260="Fail",$L1260="1 - Failed "),"Analysis performed; no further action required.",
IF(AND($AH1260="Pass",$L1260="2 - Limited In Use "),"Analysis performed; no further action required.",
IF(AND($AH1260="Fail",$L1260="3 - Adjusted "),"Analysis performed; no further action required.",
"Unit fails analysis; TSM determination required."))))))</f>
        <v/>
      </c>
      <c r="AJ1260" s="58"/>
    </row>
    <row r="1261" customFormat="false" ht="15" hidden="false" customHeight="false" outlineLevel="0" collapsed="false">
      <c r="A1261" s="56"/>
      <c r="E1261" s="57" t="str">
        <f aca="false">IF(AND($F1261="",$G1261=""),"",IF($G1261="",$F1261,HYPERLINK($G1261,$F1261)))</f>
        <v/>
      </c>
      <c r="H1261" s="1" t="str">
        <f aca="false">IF($I1261="","None Attached",IF(LEFT($I1261,5)="https",HYPERLINK($I1261,"Datasheet"),HYPERLINK(_xlfn.CONCAT("https://",$I1261),"Datasheet")))</f>
        <v>None Attached</v>
      </c>
      <c r="M1261" s="56"/>
      <c r="P1261" s="58"/>
      <c r="Q1261" s="1" t="n">
        <f aca="false">$M1261-$N1261</f>
        <v>0</v>
      </c>
      <c r="R1261" s="56"/>
      <c r="T1261" s="59" t="s">
        <v>15</v>
      </c>
      <c r="U1261" s="1" t="n">
        <f aca="false">$S1261-$R1261</f>
        <v>0</v>
      </c>
      <c r="V1261" s="1" t="n">
        <f aca="false">IF($T1261="±",$Q1261*2,$Q1261)</f>
        <v>0</v>
      </c>
      <c r="W1261" s="60" t="str">
        <f aca="false">IFERROR($U1261/ABS($V1261),"N/A")</f>
        <v>N/A</v>
      </c>
      <c r="X1261" s="61" t="str">
        <f aca="false">IF(OR($W1261="N/A",$R1261="",$S1261=""),"N/A",IF($W1261&gt;=4,"Not Significant",IF($W1261&gt;=2,"Semi-Significant","Significant")))</f>
        <v>N/A</v>
      </c>
      <c r="Z1261" s="1" t="str">
        <f aca="false">IF($D1261="Z540.1 w/data",0,"")</f>
        <v/>
      </c>
      <c r="AA1261" s="1" t="e">
        <f aca="false">$Y1261+$Q1261+$Z1261</f>
        <v>#VALUE!</v>
      </c>
      <c r="AB1261" s="1" t="n">
        <f aca="false">$N1261+$Q1261</f>
        <v>0</v>
      </c>
      <c r="AC1261" s="1" t="str">
        <f aca="false">IF($Y1261="","",IF(AND($AA1261&gt;=$R1261,$AA1261&lt;=$S1261),"Pass","Fail"))</f>
        <v/>
      </c>
      <c r="AD1261" s="1" t="str">
        <f aca="false">IF($Y1261="","",IF($AA1261&gt;$R1261,"Pass","Fail"))</f>
        <v/>
      </c>
      <c r="AE1261" s="1" t="str">
        <f aca="false">IF($Y1261="","",IF($AA1261&gt;=$R1261,"Pass","Fail"))</f>
        <v/>
      </c>
      <c r="AF1261" s="1" t="str">
        <f aca="false">IF($Y1261="","",IF($AA1261&lt;=$S1261,"Pass","Fail"))</f>
        <v/>
      </c>
      <c r="AG1261" s="1" t="str">
        <f aca="false">IF($Y1261="","",IF($AA1261&lt;$S1261,"Pass","Fail"))</f>
        <v/>
      </c>
      <c r="AH1261" s="23" t="str">
        <f aca="true">INDIRECT(CHOOSE(MATCH($T1261,{"±","&gt;","≥","≤","&lt;"},0), "AC", "AD", "AE", "AF", "AG") &amp; ROW())</f>
        <v/>
      </c>
      <c r="AI1261" s="56" t="str">
        <f aca="false">IF($X1261="Not Significant","No Further Action Required",
IF($AH1261="","",
IF(AND($AH1261="Pass",$L1261="0 - Passed "),"Analysis performed; no further action required.",
IF(AND($AH1261="Fail",$L1261="1 - Failed "),"Analysis performed; no further action required.",
IF(AND($AH1261="Pass",$L1261="2 - Limited In Use "),"Analysis performed; no further action required.",
IF(AND($AH1261="Fail",$L1261="3 - Adjusted "),"Analysis performed; no further action required.",
"Unit fails analysis; TSM determination required."))))))</f>
        <v/>
      </c>
      <c r="AJ1261" s="58"/>
    </row>
    <row r="1262" customFormat="false" ht="15" hidden="false" customHeight="false" outlineLevel="0" collapsed="false">
      <c r="A1262" s="56"/>
      <c r="E1262" s="57" t="str">
        <f aca="false">IF(AND($F1262="",$G1262=""),"",IF($G1262="",$F1262,HYPERLINK($G1262,$F1262)))</f>
        <v/>
      </c>
      <c r="H1262" s="1" t="str">
        <f aca="false">IF($I1262="","None Attached",IF(LEFT($I1262,5)="https",HYPERLINK($I1262,"Datasheet"),HYPERLINK(_xlfn.CONCAT("https://",$I1262),"Datasheet")))</f>
        <v>None Attached</v>
      </c>
      <c r="M1262" s="56"/>
      <c r="P1262" s="58"/>
      <c r="Q1262" s="1" t="n">
        <f aca="false">$M1262-$N1262</f>
        <v>0</v>
      </c>
      <c r="R1262" s="56"/>
      <c r="T1262" s="59" t="s">
        <v>15</v>
      </c>
      <c r="U1262" s="1" t="n">
        <f aca="false">$S1262-$R1262</f>
        <v>0</v>
      </c>
      <c r="V1262" s="1" t="n">
        <f aca="false">IF($T1262="±",$Q1262*2,$Q1262)</f>
        <v>0</v>
      </c>
      <c r="W1262" s="60" t="str">
        <f aca="false">IFERROR($U1262/ABS($V1262),"N/A")</f>
        <v>N/A</v>
      </c>
      <c r="X1262" s="61" t="str">
        <f aca="false">IF(OR($W1262="N/A",$R1262="",$S1262=""),"N/A",IF($W1262&gt;=4,"Not Significant",IF($W1262&gt;=2,"Semi-Significant","Significant")))</f>
        <v>N/A</v>
      </c>
      <c r="Z1262" s="1" t="str">
        <f aca="false">IF($D1262="Z540.1 w/data",0,"")</f>
        <v/>
      </c>
      <c r="AA1262" s="1" t="e">
        <f aca="false">$Y1262+$Q1262+$Z1262</f>
        <v>#VALUE!</v>
      </c>
      <c r="AB1262" s="1" t="n">
        <f aca="false">$N1262+$Q1262</f>
        <v>0</v>
      </c>
      <c r="AC1262" s="1" t="str">
        <f aca="false">IF($Y1262="","",IF(AND($AA1262&gt;=$R1262,$AA1262&lt;=$S1262),"Pass","Fail"))</f>
        <v/>
      </c>
      <c r="AD1262" s="1" t="str">
        <f aca="false">IF($Y1262="","",IF($AA1262&gt;$R1262,"Pass","Fail"))</f>
        <v/>
      </c>
      <c r="AE1262" s="1" t="str">
        <f aca="false">IF($Y1262="","",IF($AA1262&gt;=$R1262,"Pass","Fail"))</f>
        <v/>
      </c>
      <c r="AF1262" s="1" t="str">
        <f aca="false">IF($Y1262="","",IF($AA1262&lt;=$S1262,"Pass","Fail"))</f>
        <v/>
      </c>
      <c r="AG1262" s="1" t="str">
        <f aca="false">IF($Y1262="","",IF($AA1262&lt;$S1262,"Pass","Fail"))</f>
        <v/>
      </c>
      <c r="AH1262" s="23" t="str">
        <f aca="true">INDIRECT(CHOOSE(MATCH($T1262,{"±","&gt;","≥","≤","&lt;"},0), "AC", "AD", "AE", "AF", "AG") &amp; ROW())</f>
        <v/>
      </c>
      <c r="AI1262" s="56" t="str">
        <f aca="false">IF($X1262="Not Significant","No Further Action Required",
IF($AH1262="","",
IF(AND($AH1262="Pass",$L1262="0 - Passed "),"Analysis performed; no further action required.",
IF(AND($AH1262="Fail",$L1262="1 - Failed "),"Analysis performed; no further action required.",
IF(AND($AH1262="Pass",$L1262="2 - Limited In Use "),"Analysis performed; no further action required.",
IF(AND($AH1262="Fail",$L1262="3 - Adjusted "),"Analysis performed; no further action required.",
"Unit fails analysis; TSM determination required."))))))</f>
        <v/>
      </c>
      <c r="AJ1262" s="58"/>
    </row>
    <row r="1263" customFormat="false" ht="15" hidden="false" customHeight="false" outlineLevel="0" collapsed="false">
      <c r="A1263" s="56"/>
      <c r="E1263" s="57" t="str">
        <f aca="false">IF(AND($F1263="",$G1263=""),"",IF($G1263="",$F1263,HYPERLINK($G1263,$F1263)))</f>
        <v/>
      </c>
      <c r="H1263" s="1" t="str">
        <f aca="false">IF($I1263="","None Attached",IF(LEFT($I1263,5)="https",HYPERLINK($I1263,"Datasheet"),HYPERLINK(_xlfn.CONCAT("https://",$I1263),"Datasheet")))</f>
        <v>None Attached</v>
      </c>
      <c r="M1263" s="56"/>
      <c r="P1263" s="58"/>
      <c r="Q1263" s="1" t="n">
        <f aca="false">$M1263-$N1263</f>
        <v>0</v>
      </c>
      <c r="R1263" s="56"/>
      <c r="T1263" s="59" t="s">
        <v>15</v>
      </c>
      <c r="U1263" s="1" t="n">
        <f aca="false">$S1263-$R1263</f>
        <v>0</v>
      </c>
      <c r="V1263" s="1" t="n">
        <f aca="false">IF($T1263="±",$Q1263*2,$Q1263)</f>
        <v>0</v>
      </c>
      <c r="W1263" s="60" t="str">
        <f aca="false">IFERROR($U1263/ABS($V1263),"N/A")</f>
        <v>N/A</v>
      </c>
      <c r="X1263" s="61" t="str">
        <f aca="false">IF(OR($W1263="N/A",$R1263="",$S1263=""),"N/A",IF($W1263&gt;=4,"Not Significant",IF($W1263&gt;=2,"Semi-Significant","Significant")))</f>
        <v>N/A</v>
      </c>
      <c r="Z1263" s="1" t="str">
        <f aca="false">IF($D1263="Z540.1 w/data",0,"")</f>
        <v/>
      </c>
      <c r="AA1263" s="1" t="e">
        <f aca="false">$Y1263+$Q1263+$Z1263</f>
        <v>#VALUE!</v>
      </c>
      <c r="AB1263" s="1" t="n">
        <f aca="false">$N1263+$Q1263</f>
        <v>0</v>
      </c>
      <c r="AC1263" s="1" t="str">
        <f aca="false">IF($Y1263="","",IF(AND($AA1263&gt;=$R1263,$AA1263&lt;=$S1263),"Pass","Fail"))</f>
        <v/>
      </c>
      <c r="AD1263" s="1" t="str">
        <f aca="false">IF($Y1263="","",IF($AA1263&gt;$R1263,"Pass","Fail"))</f>
        <v/>
      </c>
      <c r="AE1263" s="1" t="str">
        <f aca="false">IF($Y1263="","",IF($AA1263&gt;=$R1263,"Pass","Fail"))</f>
        <v/>
      </c>
      <c r="AF1263" s="1" t="str">
        <f aca="false">IF($Y1263="","",IF($AA1263&lt;=$S1263,"Pass","Fail"))</f>
        <v/>
      </c>
      <c r="AG1263" s="1" t="str">
        <f aca="false">IF($Y1263="","",IF($AA1263&lt;$S1263,"Pass","Fail"))</f>
        <v/>
      </c>
      <c r="AH1263" s="23" t="str">
        <f aca="true">INDIRECT(CHOOSE(MATCH($T1263,{"±","&gt;","≥","≤","&lt;"},0), "AC", "AD", "AE", "AF", "AG") &amp; ROW())</f>
        <v/>
      </c>
      <c r="AI1263" s="56" t="str">
        <f aca="false">IF($X1263="Not Significant","No Further Action Required",
IF($AH1263="","",
IF(AND($AH1263="Pass",$L1263="0 - Passed "),"Analysis performed; no further action required.",
IF(AND($AH1263="Fail",$L1263="1 - Failed "),"Analysis performed; no further action required.",
IF(AND($AH1263="Pass",$L1263="2 - Limited In Use "),"Analysis performed; no further action required.",
IF(AND($AH1263="Fail",$L1263="3 - Adjusted "),"Analysis performed; no further action required.",
"Unit fails analysis; TSM determination required."))))))</f>
        <v/>
      </c>
      <c r="AJ1263" s="58"/>
    </row>
    <row r="1264" customFormat="false" ht="15" hidden="false" customHeight="false" outlineLevel="0" collapsed="false">
      <c r="A1264" s="56"/>
      <c r="E1264" s="57" t="str">
        <f aca="false">IF(AND($F1264="",$G1264=""),"",IF($G1264="",$F1264,HYPERLINK($G1264,$F1264)))</f>
        <v/>
      </c>
      <c r="H1264" s="1" t="str">
        <f aca="false">IF($I1264="","None Attached",IF(LEFT($I1264,5)="https",HYPERLINK($I1264,"Datasheet"),HYPERLINK(_xlfn.CONCAT("https://",$I1264),"Datasheet")))</f>
        <v>None Attached</v>
      </c>
      <c r="M1264" s="56"/>
      <c r="P1264" s="58"/>
      <c r="Q1264" s="1" t="n">
        <f aca="false">$M1264-$N1264</f>
        <v>0</v>
      </c>
      <c r="R1264" s="56"/>
      <c r="T1264" s="59" t="s">
        <v>15</v>
      </c>
      <c r="U1264" s="1" t="n">
        <f aca="false">$S1264-$R1264</f>
        <v>0</v>
      </c>
      <c r="V1264" s="1" t="n">
        <f aca="false">IF($T1264="±",$Q1264*2,$Q1264)</f>
        <v>0</v>
      </c>
      <c r="W1264" s="60" t="str">
        <f aca="false">IFERROR($U1264/ABS($V1264),"N/A")</f>
        <v>N/A</v>
      </c>
      <c r="X1264" s="61" t="str">
        <f aca="false">IF(OR($W1264="N/A",$R1264="",$S1264=""),"N/A",IF($W1264&gt;=4,"Not Significant",IF($W1264&gt;=2,"Semi-Significant","Significant")))</f>
        <v>N/A</v>
      </c>
      <c r="Z1264" s="1" t="str">
        <f aca="false">IF($D1264="Z540.1 w/data",0,"")</f>
        <v/>
      </c>
      <c r="AA1264" s="1" t="e">
        <f aca="false">$Y1264+$Q1264+$Z1264</f>
        <v>#VALUE!</v>
      </c>
      <c r="AB1264" s="1" t="n">
        <f aca="false">$N1264+$Q1264</f>
        <v>0</v>
      </c>
      <c r="AC1264" s="1" t="str">
        <f aca="false">IF($Y1264="","",IF(AND($AA1264&gt;=$R1264,$AA1264&lt;=$S1264),"Pass","Fail"))</f>
        <v/>
      </c>
      <c r="AD1264" s="1" t="str">
        <f aca="false">IF($Y1264="","",IF($AA1264&gt;$R1264,"Pass","Fail"))</f>
        <v/>
      </c>
      <c r="AE1264" s="1" t="str">
        <f aca="false">IF($Y1264="","",IF($AA1264&gt;=$R1264,"Pass","Fail"))</f>
        <v/>
      </c>
      <c r="AF1264" s="1" t="str">
        <f aca="false">IF($Y1264="","",IF($AA1264&lt;=$S1264,"Pass","Fail"))</f>
        <v/>
      </c>
      <c r="AG1264" s="1" t="str">
        <f aca="false">IF($Y1264="","",IF($AA1264&lt;$S1264,"Pass","Fail"))</f>
        <v/>
      </c>
      <c r="AH1264" s="23" t="str">
        <f aca="true">INDIRECT(CHOOSE(MATCH($T1264,{"±","&gt;","≥","≤","&lt;"},0), "AC", "AD", "AE", "AF", "AG") &amp; ROW())</f>
        <v/>
      </c>
      <c r="AI1264" s="56" t="str">
        <f aca="false">IF($X1264="Not Significant","No Further Action Required",
IF($AH1264="","",
IF(AND($AH1264="Pass",$L1264="0 - Passed "),"Analysis performed; no further action required.",
IF(AND($AH1264="Fail",$L1264="1 - Failed "),"Analysis performed; no further action required.",
IF(AND($AH1264="Pass",$L1264="2 - Limited In Use "),"Analysis performed; no further action required.",
IF(AND($AH1264="Fail",$L1264="3 - Adjusted "),"Analysis performed; no further action required.",
"Unit fails analysis; TSM determination required."))))))</f>
        <v/>
      </c>
      <c r="AJ1264" s="58"/>
    </row>
    <row r="1265" customFormat="false" ht="15" hidden="false" customHeight="false" outlineLevel="0" collapsed="false">
      <c r="A1265" s="56"/>
      <c r="E1265" s="57" t="str">
        <f aca="false">IF(AND($F1265="",$G1265=""),"",IF($G1265="",$F1265,HYPERLINK($G1265,$F1265)))</f>
        <v/>
      </c>
      <c r="H1265" s="1" t="str">
        <f aca="false">IF($I1265="","None Attached",IF(LEFT($I1265,5)="https",HYPERLINK($I1265,"Datasheet"),HYPERLINK(_xlfn.CONCAT("https://",$I1265),"Datasheet")))</f>
        <v>None Attached</v>
      </c>
      <c r="M1265" s="56"/>
      <c r="P1265" s="58"/>
      <c r="Q1265" s="1" t="n">
        <f aca="false">$M1265-$N1265</f>
        <v>0</v>
      </c>
      <c r="R1265" s="56"/>
      <c r="T1265" s="59" t="s">
        <v>15</v>
      </c>
      <c r="U1265" s="1" t="n">
        <f aca="false">$S1265-$R1265</f>
        <v>0</v>
      </c>
      <c r="V1265" s="1" t="n">
        <f aca="false">IF($T1265="±",$Q1265*2,$Q1265)</f>
        <v>0</v>
      </c>
      <c r="W1265" s="60" t="str">
        <f aca="false">IFERROR($U1265/ABS($V1265),"N/A")</f>
        <v>N/A</v>
      </c>
      <c r="X1265" s="61" t="str">
        <f aca="false">IF(OR($W1265="N/A",$R1265="",$S1265=""),"N/A",IF($W1265&gt;=4,"Not Significant",IF($W1265&gt;=2,"Semi-Significant","Significant")))</f>
        <v>N/A</v>
      </c>
      <c r="Z1265" s="1" t="str">
        <f aca="false">IF($D1265="Z540.1 w/data",0,"")</f>
        <v/>
      </c>
      <c r="AA1265" s="1" t="e">
        <f aca="false">$Y1265+$Q1265+$Z1265</f>
        <v>#VALUE!</v>
      </c>
      <c r="AB1265" s="1" t="n">
        <f aca="false">$N1265+$Q1265</f>
        <v>0</v>
      </c>
      <c r="AC1265" s="1" t="str">
        <f aca="false">IF($Y1265="","",IF(AND($AA1265&gt;=$R1265,$AA1265&lt;=$S1265),"Pass","Fail"))</f>
        <v/>
      </c>
      <c r="AD1265" s="1" t="str">
        <f aca="false">IF($Y1265="","",IF($AA1265&gt;$R1265,"Pass","Fail"))</f>
        <v/>
      </c>
      <c r="AE1265" s="1" t="str">
        <f aca="false">IF($Y1265="","",IF($AA1265&gt;=$R1265,"Pass","Fail"))</f>
        <v/>
      </c>
      <c r="AF1265" s="1" t="str">
        <f aca="false">IF($Y1265="","",IF($AA1265&lt;=$S1265,"Pass","Fail"))</f>
        <v/>
      </c>
      <c r="AG1265" s="1" t="str">
        <f aca="false">IF($Y1265="","",IF($AA1265&lt;$S1265,"Pass","Fail"))</f>
        <v/>
      </c>
      <c r="AH1265" s="23" t="str">
        <f aca="true">INDIRECT(CHOOSE(MATCH($T1265,{"±","&gt;","≥","≤","&lt;"},0), "AC", "AD", "AE", "AF", "AG") &amp; ROW())</f>
        <v/>
      </c>
      <c r="AI1265" s="56" t="str">
        <f aca="false">IF($X1265="Not Significant","No Further Action Required",
IF($AH1265="","",
IF(AND($AH1265="Pass",$L1265="0 - Passed "),"Analysis performed; no further action required.",
IF(AND($AH1265="Fail",$L1265="1 - Failed "),"Analysis performed; no further action required.",
IF(AND($AH1265="Pass",$L1265="2 - Limited In Use "),"Analysis performed; no further action required.",
IF(AND($AH1265="Fail",$L1265="3 - Adjusted "),"Analysis performed; no further action required.",
"Unit fails analysis; TSM determination required."))))))</f>
        <v/>
      </c>
      <c r="AJ1265" s="58"/>
    </row>
    <row r="1266" customFormat="false" ht="15" hidden="false" customHeight="false" outlineLevel="0" collapsed="false">
      <c r="A1266" s="56"/>
      <c r="E1266" s="57" t="str">
        <f aca="false">IF(AND($F1266="",$G1266=""),"",IF($G1266="",$F1266,HYPERLINK($G1266,$F1266)))</f>
        <v/>
      </c>
      <c r="H1266" s="1" t="str">
        <f aca="false">IF($I1266="","None Attached",IF(LEFT($I1266,5)="https",HYPERLINK($I1266,"Datasheet"),HYPERLINK(_xlfn.CONCAT("https://",$I1266),"Datasheet")))</f>
        <v>None Attached</v>
      </c>
      <c r="M1266" s="56"/>
      <c r="P1266" s="58"/>
      <c r="Q1266" s="1" t="n">
        <f aca="false">$M1266-$N1266</f>
        <v>0</v>
      </c>
      <c r="R1266" s="56"/>
      <c r="T1266" s="59" t="s">
        <v>15</v>
      </c>
      <c r="U1266" s="1" t="n">
        <f aca="false">$S1266-$R1266</f>
        <v>0</v>
      </c>
      <c r="V1266" s="1" t="n">
        <f aca="false">IF($T1266="±",$Q1266*2,$Q1266)</f>
        <v>0</v>
      </c>
      <c r="W1266" s="60" t="str">
        <f aca="false">IFERROR($U1266/ABS($V1266),"N/A")</f>
        <v>N/A</v>
      </c>
      <c r="X1266" s="61" t="str">
        <f aca="false">IF(OR($W1266="N/A",$R1266="",$S1266=""),"N/A",IF($W1266&gt;=4,"Not Significant",IF($W1266&gt;=2,"Semi-Significant","Significant")))</f>
        <v>N/A</v>
      </c>
      <c r="Z1266" s="1" t="str">
        <f aca="false">IF($D1266="Z540.1 w/data",0,"")</f>
        <v/>
      </c>
      <c r="AA1266" s="1" t="e">
        <f aca="false">$Y1266+$Q1266+$Z1266</f>
        <v>#VALUE!</v>
      </c>
      <c r="AB1266" s="1" t="n">
        <f aca="false">$N1266+$Q1266</f>
        <v>0</v>
      </c>
      <c r="AC1266" s="1" t="str">
        <f aca="false">IF($Y1266="","",IF(AND($AA1266&gt;=$R1266,$AA1266&lt;=$S1266),"Pass","Fail"))</f>
        <v/>
      </c>
      <c r="AD1266" s="1" t="str">
        <f aca="false">IF($Y1266="","",IF($AA1266&gt;$R1266,"Pass","Fail"))</f>
        <v/>
      </c>
      <c r="AE1266" s="1" t="str">
        <f aca="false">IF($Y1266="","",IF($AA1266&gt;=$R1266,"Pass","Fail"))</f>
        <v/>
      </c>
      <c r="AF1266" s="1" t="str">
        <f aca="false">IF($Y1266="","",IF($AA1266&lt;=$S1266,"Pass","Fail"))</f>
        <v/>
      </c>
      <c r="AG1266" s="1" t="str">
        <f aca="false">IF($Y1266="","",IF($AA1266&lt;$S1266,"Pass","Fail"))</f>
        <v/>
      </c>
      <c r="AH1266" s="23" t="str">
        <f aca="true">INDIRECT(CHOOSE(MATCH($T1266,{"±","&gt;","≥","≤","&lt;"},0), "AC", "AD", "AE", "AF", "AG") &amp; ROW())</f>
        <v/>
      </c>
      <c r="AI1266" s="56" t="str">
        <f aca="false">IF($X1266="Not Significant","No Further Action Required",
IF($AH1266="","",
IF(AND($AH1266="Pass",$L1266="0 - Passed "),"Analysis performed; no further action required.",
IF(AND($AH1266="Fail",$L1266="1 - Failed "),"Analysis performed; no further action required.",
IF(AND($AH1266="Pass",$L1266="2 - Limited In Use "),"Analysis performed; no further action required.",
IF(AND($AH1266="Fail",$L1266="3 - Adjusted "),"Analysis performed; no further action required.",
"Unit fails analysis; TSM determination required."))))))</f>
        <v/>
      </c>
      <c r="AJ1266" s="58"/>
    </row>
    <row r="1267" customFormat="false" ht="15" hidden="false" customHeight="false" outlineLevel="0" collapsed="false">
      <c r="A1267" s="56"/>
      <c r="E1267" s="57" t="str">
        <f aca="false">IF(AND($F1267="",$G1267=""),"",IF($G1267="",$F1267,HYPERLINK($G1267,$F1267)))</f>
        <v/>
      </c>
      <c r="H1267" s="1" t="str">
        <f aca="false">IF($I1267="","None Attached",IF(LEFT($I1267,5)="https",HYPERLINK($I1267,"Datasheet"),HYPERLINK(_xlfn.CONCAT("https://",$I1267),"Datasheet")))</f>
        <v>None Attached</v>
      </c>
      <c r="M1267" s="56"/>
      <c r="P1267" s="58"/>
      <c r="Q1267" s="1" t="n">
        <f aca="false">$M1267-$N1267</f>
        <v>0</v>
      </c>
      <c r="R1267" s="56"/>
      <c r="T1267" s="59" t="s">
        <v>15</v>
      </c>
      <c r="U1267" s="1" t="n">
        <f aca="false">$S1267-$R1267</f>
        <v>0</v>
      </c>
      <c r="V1267" s="1" t="n">
        <f aca="false">IF($T1267="±",$Q1267*2,$Q1267)</f>
        <v>0</v>
      </c>
      <c r="W1267" s="60" t="str">
        <f aca="false">IFERROR($U1267/ABS($V1267),"N/A")</f>
        <v>N/A</v>
      </c>
      <c r="X1267" s="61" t="str">
        <f aca="false">IF(OR($W1267="N/A",$R1267="",$S1267=""),"N/A",IF($W1267&gt;=4,"Not Significant",IF($W1267&gt;=2,"Semi-Significant","Significant")))</f>
        <v>N/A</v>
      </c>
      <c r="Z1267" s="1" t="str">
        <f aca="false">IF($D1267="Z540.1 w/data",0,"")</f>
        <v/>
      </c>
      <c r="AA1267" s="1" t="e">
        <f aca="false">$Y1267+$Q1267+$Z1267</f>
        <v>#VALUE!</v>
      </c>
      <c r="AB1267" s="1" t="n">
        <f aca="false">$N1267+$Q1267</f>
        <v>0</v>
      </c>
      <c r="AC1267" s="1" t="str">
        <f aca="false">IF($Y1267="","",IF(AND($AA1267&gt;=$R1267,$AA1267&lt;=$S1267),"Pass","Fail"))</f>
        <v/>
      </c>
      <c r="AD1267" s="1" t="str">
        <f aca="false">IF($Y1267="","",IF($AA1267&gt;$R1267,"Pass","Fail"))</f>
        <v/>
      </c>
      <c r="AE1267" s="1" t="str">
        <f aca="false">IF($Y1267="","",IF($AA1267&gt;=$R1267,"Pass","Fail"))</f>
        <v/>
      </c>
      <c r="AF1267" s="1" t="str">
        <f aca="false">IF($Y1267="","",IF($AA1267&lt;=$S1267,"Pass","Fail"))</f>
        <v/>
      </c>
      <c r="AG1267" s="1" t="str">
        <f aca="false">IF($Y1267="","",IF($AA1267&lt;$S1267,"Pass","Fail"))</f>
        <v/>
      </c>
      <c r="AH1267" s="23" t="str">
        <f aca="true">INDIRECT(CHOOSE(MATCH($T1267,{"±","&gt;","≥","≤","&lt;"},0), "AC", "AD", "AE", "AF", "AG") &amp; ROW())</f>
        <v/>
      </c>
      <c r="AI1267" s="56" t="str">
        <f aca="false">IF($X1267="Not Significant","No Further Action Required",
IF($AH1267="","",
IF(AND($AH1267="Pass",$L1267="0 - Passed "),"Analysis performed; no further action required.",
IF(AND($AH1267="Fail",$L1267="1 - Failed "),"Analysis performed; no further action required.",
IF(AND($AH1267="Pass",$L1267="2 - Limited In Use "),"Analysis performed; no further action required.",
IF(AND($AH1267="Fail",$L1267="3 - Adjusted "),"Analysis performed; no further action required.",
"Unit fails analysis; TSM determination required."))))))</f>
        <v/>
      </c>
      <c r="AJ1267" s="58"/>
    </row>
    <row r="1268" customFormat="false" ht="15" hidden="false" customHeight="false" outlineLevel="0" collapsed="false">
      <c r="A1268" s="56"/>
      <c r="E1268" s="57" t="str">
        <f aca="false">IF(AND($F1268="",$G1268=""),"",IF($G1268="",$F1268,HYPERLINK($G1268,$F1268)))</f>
        <v/>
      </c>
      <c r="H1268" s="1" t="str">
        <f aca="false">IF($I1268="","None Attached",IF(LEFT($I1268,5)="https",HYPERLINK($I1268,"Datasheet"),HYPERLINK(_xlfn.CONCAT("https://",$I1268),"Datasheet")))</f>
        <v>None Attached</v>
      </c>
      <c r="M1268" s="56"/>
      <c r="P1268" s="58"/>
      <c r="Q1268" s="1" t="n">
        <f aca="false">$M1268-$N1268</f>
        <v>0</v>
      </c>
      <c r="R1268" s="56"/>
      <c r="T1268" s="59" t="s">
        <v>15</v>
      </c>
      <c r="U1268" s="1" t="n">
        <f aca="false">$S1268-$R1268</f>
        <v>0</v>
      </c>
      <c r="V1268" s="1" t="n">
        <f aca="false">IF($T1268="±",$Q1268*2,$Q1268)</f>
        <v>0</v>
      </c>
      <c r="W1268" s="60" t="str">
        <f aca="false">IFERROR($U1268/ABS($V1268),"N/A")</f>
        <v>N/A</v>
      </c>
      <c r="X1268" s="61" t="str">
        <f aca="false">IF(OR($W1268="N/A",$R1268="",$S1268=""),"N/A",IF($W1268&gt;=4,"Not Significant",IF($W1268&gt;=2,"Semi-Significant","Significant")))</f>
        <v>N/A</v>
      </c>
      <c r="Z1268" s="1" t="str">
        <f aca="false">IF($D1268="Z540.1 w/data",0,"")</f>
        <v/>
      </c>
      <c r="AA1268" s="1" t="e">
        <f aca="false">$Y1268+$Q1268+$Z1268</f>
        <v>#VALUE!</v>
      </c>
      <c r="AB1268" s="1" t="n">
        <f aca="false">$N1268+$Q1268</f>
        <v>0</v>
      </c>
      <c r="AC1268" s="1" t="str">
        <f aca="false">IF($Y1268="","",IF(AND($AA1268&gt;=$R1268,$AA1268&lt;=$S1268),"Pass","Fail"))</f>
        <v/>
      </c>
      <c r="AD1268" s="1" t="str">
        <f aca="false">IF($Y1268="","",IF($AA1268&gt;$R1268,"Pass","Fail"))</f>
        <v/>
      </c>
      <c r="AE1268" s="1" t="str">
        <f aca="false">IF($Y1268="","",IF($AA1268&gt;=$R1268,"Pass","Fail"))</f>
        <v/>
      </c>
      <c r="AF1268" s="1" t="str">
        <f aca="false">IF($Y1268="","",IF($AA1268&lt;=$S1268,"Pass","Fail"))</f>
        <v/>
      </c>
      <c r="AG1268" s="1" t="str">
        <f aca="false">IF($Y1268="","",IF($AA1268&lt;$S1268,"Pass","Fail"))</f>
        <v/>
      </c>
      <c r="AH1268" s="23" t="str">
        <f aca="true">INDIRECT(CHOOSE(MATCH($T1268,{"±","&gt;","≥","≤","&lt;"},0), "AC", "AD", "AE", "AF", "AG") &amp; ROW())</f>
        <v/>
      </c>
      <c r="AI1268" s="56" t="str">
        <f aca="false">IF($X1268="Not Significant","No Further Action Required",
IF($AH1268="","",
IF(AND($AH1268="Pass",$L1268="0 - Passed "),"Analysis performed; no further action required.",
IF(AND($AH1268="Fail",$L1268="1 - Failed "),"Analysis performed; no further action required.",
IF(AND($AH1268="Pass",$L1268="2 - Limited In Use "),"Analysis performed; no further action required.",
IF(AND($AH1268="Fail",$L1268="3 - Adjusted "),"Analysis performed; no further action required.",
"Unit fails analysis; TSM determination required."))))))</f>
        <v/>
      </c>
      <c r="AJ1268" s="58"/>
    </row>
    <row r="1269" customFormat="false" ht="15" hidden="false" customHeight="false" outlineLevel="0" collapsed="false">
      <c r="A1269" s="56"/>
      <c r="E1269" s="57" t="str">
        <f aca="false">IF(AND($F1269="",$G1269=""),"",IF($G1269="",$F1269,HYPERLINK($G1269,$F1269)))</f>
        <v/>
      </c>
      <c r="H1269" s="1" t="str">
        <f aca="false">IF($I1269="","None Attached",IF(LEFT($I1269,5)="https",HYPERLINK($I1269,"Datasheet"),HYPERLINK(_xlfn.CONCAT("https://",$I1269),"Datasheet")))</f>
        <v>None Attached</v>
      </c>
      <c r="M1269" s="56"/>
      <c r="P1269" s="58"/>
      <c r="Q1269" s="1" t="n">
        <f aca="false">$M1269-$N1269</f>
        <v>0</v>
      </c>
      <c r="R1269" s="56"/>
      <c r="T1269" s="59" t="s">
        <v>15</v>
      </c>
      <c r="U1269" s="1" t="n">
        <f aca="false">$S1269-$R1269</f>
        <v>0</v>
      </c>
      <c r="V1269" s="1" t="n">
        <f aca="false">IF($T1269="±",$Q1269*2,$Q1269)</f>
        <v>0</v>
      </c>
      <c r="W1269" s="60" t="str">
        <f aca="false">IFERROR($U1269/ABS($V1269),"N/A")</f>
        <v>N/A</v>
      </c>
      <c r="X1269" s="61" t="str">
        <f aca="false">IF(OR($W1269="N/A",$R1269="",$S1269=""),"N/A",IF($W1269&gt;=4,"Not Significant",IF($W1269&gt;=2,"Semi-Significant","Significant")))</f>
        <v>N/A</v>
      </c>
      <c r="Z1269" s="1" t="str">
        <f aca="false">IF($D1269="Z540.1 w/data",0,"")</f>
        <v/>
      </c>
      <c r="AA1269" s="1" t="e">
        <f aca="false">$Y1269+$Q1269+$Z1269</f>
        <v>#VALUE!</v>
      </c>
      <c r="AB1269" s="1" t="n">
        <f aca="false">$N1269+$Q1269</f>
        <v>0</v>
      </c>
      <c r="AC1269" s="1" t="str">
        <f aca="false">IF($Y1269="","",IF(AND($AA1269&gt;=$R1269,$AA1269&lt;=$S1269),"Pass","Fail"))</f>
        <v/>
      </c>
      <c r="AD1269" s="1" t="str">
        <f aca="false">IF($Y1269="","",IF($AA1269&gt;$R1269,"Pass","Fail"))</f>
        <v/>
      </c>
      <c r="AE1269" s="1" t="str">
        <f aca="false">IF($Y1269="","",IF($AA1269&gt;=$R1269,"Pass","Fail"))</f>
        <v/>
      </c>
      <c r="AF1269" s="1" t="str">
        <f aca="false">IF($Y1269="","",IF($AA1269&lt;=$S1269,"Pass","Fail"))</f>
        <v/>
      </c>
      <c r="AG1269" s="1" t="str">
        <f aca="false">IF($Y1269="","",IF($AA1269&lt;$S1269,"Pass","Fail"))</f>
        <v/>
      </c>
      <c r="AH1269" s="23" t="str">
        <f aca="true">INDIRECT(CHOOSE(MATCH($T1269,{"±","&gt;","≥","≤","&lt;"},0), "AC", "AD", "AE", "AF", "AG") &amp; ROW())</f>
        <v/>
      </c>
      <c r="AI1269" s="56" t="str">
        <f aca="false">IF($X1269="Not Significant","No Further Action Required",
IF($AH1269="","",
IF(AND($AH1269="Pass",$L1269="0 - Passed "),"Analysis performed; no further action required.",
IF(AND($AH1269="Fail",$L1269="1 - Failed "),"Analysis performed; no further action required.",
IF(AND($AH1269="Pass",$L1269="2 - Limited In Use "),"Analysis performed; no further action required.",
IF(AND($AH1269="Fail",$L1269="3 - Adjusted "),"Analysis performed; no further action required.",
"Unit fails analysis; TSM determination required."))))))</f>
        <v/>
      </c>
      <c r="AJ1269" s="58"/>
    </row>
    <row r="1270" customFormat="false" ht="15" hidden="false" customHeight="false" outlineLevel="0" collapsed="false">
      <c r="A1270" s="56"/>
      <c r="E1270" s="57" t="str">
        <f aca="false">IF(AND($F1270="",$G1270=""),"",IF($G1270="",$F1270,HYPERLINK($G1270,$F1270)))</f>
        <v/>
      </c>
      <c r="H1270" s="1" t="str">
        <f aca="false">IF($I1270="","None Attached",IF(LEFT($I1270,5)="https",HYPERLINK($I1270,"Datasheet"),HYPERLINK(_xlfn.CONCAT("https://",$I1270),"Datasheet")))</f>
        <v>None Attached</v>
      </c>
      <c r="M1270" s="56"/>
      <c r="P1270" s="58"/>
      <c r="Q1270" s="1" t="n">
        <f aca="false">$M1270-$N1270</f>
        <v>0</v>
      </c>
      <c r="R1270" s="56"/>
      <c r="T1270" s="59" t="s">
        <v>15</v>
      </c>
      <c r="U1270" s="1" t="n">
        <f aca="false">$S1270-$R1270</f>
        <v>0</v>
      </c>
      <c r="V1270" s="1" t="n">
        <f aca="false">IF($T1270="±",$Q1270*2,$Q1270)</f>
        <v>0</v>
      </c>
      <c r="W1270" s="60" t="str">
        <f aca="false">IFERROR($U1270/ABS($V1270),"N/A")</f>
        <v>N/A</v>
      </c>
      <c r="X1270" s="61" t="str">
        <f aca="false">IF(OR($W1270="N/A",$R1270="",$S1270=""),"N/A",IF($W1270&gt;=4,"Not Significant",IF($W1270&gt;=2,"Semi-Significant","Significant")))</f>
        <v>N/A</v>
      </c>
      <c r="Z1270" s="1" t="str">
        <f aca="false">IF($D1270="Z540.1 w/data",0,"")</f>
        <v/>
      </c>
      <c r="AA1270" s="1" t="e">
        <f aca="false">$Y1270+$Q1270+$Z1270</f>
        <v>#VALUE!</v>
      </c>
      <c r="AB1270" s="1" t="n">
        <f aca="false">$N1270+$Q1270</f>
        <v>0</v>
      </c>
      <c r="AC1270" s="1" t="str">
        <f aca="false">IF($Y1270="","",IF(AND($AA1270&gt;=$R1270,$AA1270&lt;=$S1270),"Pass","Fail"))</f>
        <v/>
      </c>
      <c r="AD1270" s="1" t="str">
        <f aca="false">IF($Y1270="","",IF($AA1270&gt;$R1270,"Pass","Fail"))</f>
        <v/>
      </c>
      <c r="AE1270" s="1" t="str">
        <f aca="false">IF($Y1270="","",IF($AA1270&gt;=$R1270,"Pass","Fail"))</f>
        <v/>
      </c>
      <c r="AF1270" s="1" t="str">
        <f aca="false">IF($Y1270="","",IF($AA1270&lt;=$S1270,"Pass","Fail"))</f>
        <v/>
      </c>
      <c r="AG1270" s="1" t="str">
        <f aca="false">IF($Y1270="","",IF($AA1270&lt;$S1270,"Pass","Fail"))</f>
        <v/>
      </c>
      <c r="AH1270" s="23" t="str">
        <f aca="true">INDIRECT(CHOOSE(MATCH($T1270,{"±","&gt;","≥","≤","&lt;"},0), "AC", "AD", "AE", "AF", "AG") &amp; ROW())</f>
        <v/>
      </c>
      <c r="AI1270" s="56" t="str">
        <f aca="false">IF($X1270="Not Significant","No Further Action Required",
IF($AH1270="","",
IF(AND($AH1270="Pass",$L1270="0 - Passed "),"Analysis performed; no further action required.",
IF(AND($AH1270="Fail",$L1270="1 - Failed "),"Analysis performed; no further action required.",
IF(AND($AH1270="Pass",$L1270="2 - Limited In Use "),"Analysis performed; no further action required.",
IF(AND($AH1270="Fail",$L1270="3 - Adjusted "),"Analysis performed; no further action required.",
"Unit fails analysis; TSM determination required."))))))</f>
        <v/>
      </c>
      <c r="AJ1270" s="58"/>
    </row>
    <row r="1271" customFormat="false" ht="15" hidden="false" customHeight="false" outlineLevel="0" collapsed="false">
      <c r="A1271" s="56"/>
      <c r="E1271" s="57" t="str">
        <f aca="false">IF(AND($F1271="",$G1271=""),"",IF($G1271="",$F1271,HYPERLINK($G1271,$F1271)))</f>
        <v/>
      </c>
      <c r="H1271" s="1" t="str">
        <f aca="false">IF($I1271="","None Attached",IF(LEFT($I1271,5)="https",HYPERLINK($I1271,"Datasheet"),HYPERLINK(_xlfn.CONCAT("https://",$I1271),"Datasheet")))</f>
        <v>None Attached</v>
      </c>
      <c r="M1271" s="56"/>
      <c r="P1271" s="58"/>
      <c r="Q1271" s="1" t="n">
        <f aca="false">$M1271-$N1271</f>
        <v>0</v>
      </c>
      <c r="R1271" s="56"/>
      <c r="T1271" s="59" t="s">
        <v>15</v>
      </c>
      <c r="U1271" s="1" t="n">
        <f aca="false">$S1271-$R1271</f>
        <v>0</v>
      </c>
      <c r="V1271" s="1" t="n">
        <f aca="false">IF($T1271="±",$Q1271*2,$Q1271)</f>
        <v>0</v>
      </c>
      <c r="W1271" s="60" t="str">
        <f aca="false">IFERROR($U1271/ABS($V1271),"N/A")</f>
        <v>N/A</v>
      </c>
      <c r="X1271" s="61" t="str">
        <f aca="false">IF(OR($W1271="N/A",$R1271="",$S1271=""),"N/A",IF($W1271&gt;=4,"Not Significant",IF($W1271&gt;=2,"Semi-Significant","Significant")))</f>
        <v>N/A</v>
      </c>
      <c r="Z1271" s="1" t="str">
        <f aca="false">IF($D1271="Z540.1 w/data",0,"")</f>
        <v/>
      </c>
      <c r="AA1271" s="1" t="e">
        <f aca="false">$Y1271+$Q1271+$Z1271</f>
        <v>#VALUE!</v>
      </c>
      <c r="AB1271" s="1" t="n">
        <f aca="false">$N1271+$Q1271</f>
        <v>0</v>
      </c>
      <c r="AC1271" s="1" t="str">
        <f aca="false">IF($Y1271="","",IF(AND($AA1271&gt;=$R1271,$AA1271&lt;=$S1271),"Pass","Fail"))</f>
        <v/>
      </c>
      <c r="AD1271" s="1" t="str">
        <f aca="false">IF($Y1271="","",IF($AA1271&gt;$R1271,"Pass","Fail"))</f>
        <v/>
      </c>
      <c r="AE1271" s="1" t="str">
        <f aca="false">IF($Y1271="","",IF($AA1271&gt;=$R1271,"Pass","Fail"))</f>
        <v/>
      </c>
      <c r="AF1271" s="1" t="str">
        <f aca="false">IF($Y1271="","",IF($AA1271&lt;=$S1271,"Pass","Fail"))</f>
        <v/>
      </c>
      <c r="AG1271" s="1" t="str">
        <f aca="false">IF($Y1271="","",IF($AA1271&lt;$S1271,"Pass","Fail"))</f>
        <v/>
      </c>
      <c r="AH1271" s="23" t="str">
        <f aca="true">INDIRECT(CHOOSE(MATCH($T1271,{"±","&gt;","≥","≤","&lt;"},0), "AC", "AD", "AE", "AF", "AG") &amp; ROW())</f>
        <v/>
      </c>
      <c r="AI1271" s="56" t="str">
        <f aca="false">IF($X1271="Not Significant","No Further Action Required",
IF($AH1271="","",
IF(AND($AH1271="Pass",$L1271="0 - Passed "),"Analysis performed; no further action required.",
IF(AND($AH1271="Fail",$L1271="1 - Failed "),"Analysis performed; no further action required.",
IF(AND($AH1271="Pass",$L1271="2 - Limited In Use "),"Analysis performed; no further action required.",
IF(AND($AH1271="Fail",$L1271="3 - Adjusted "),"Analysis performed; no further action required.",
"Unit fails analysis; TSM determination required."))))))</f>
        <v/>
      </c>
      <c r="AJ1271" s="58"/>
    </row>
    <row r="1272" customFormat="false" ht="15" hidden="false" customHeight="false" outlineLevel="0" collapsed="false">
      <c r="A1272" s="56"/>
      <c r="E1272" s="57" t="str">
        <f aca="false">IF(AND($F1272="",$G1272=""),"",IF($G1272="",$F1272,HYPERLINK($G1272,$F1272)))</f>
        <v/>
      </c>
      <c r="H1272" s="1" t="str">
        <f aca="false">IF($I1272="","None Attached",IF(LEFT($I1272,5)="https",HYPERLINK($I1272,"Datasheet"),HYPERLINK(_xlfn.CONCAT("https://",$I1272),"Datasheet")))</f>
        <v>None Attached</v>
      </c>
      <c r="M1272" s="56"/>
      <c r="P1272" s="58"/>
      <c r="Q1272" s="1" t="n">
        <f aca="false">$M1272-$N1272</f>
        <v>0</v>
      </c>
      <c r="R1272" s="56"/>
      <c r="T1272" s="59" t="s">
        <v>15</v>
      </c>
      <c r="U1272" s="1" t="n">
        <f aca="false">$S1272-$R1272</f>
        <v>0</v>
      </c>
      <c r="V1272" s="1" t="n">
        <f aca="false">IF($T1272="±",$Q1272*2,$Q1272)</f>
        <v>0</v>
      </c>
      <c r="W1272" s="60" t="str">
        <f aca="false">IFERROR($U1272/ABS($V1272),"N/A")</f>
        <v>N/A</v>
      </c>
      <c r="X1272" s="61" t="str">
        <f aca="false">IF(OR($W1272="N/A",$R1272="",$S1272=""),"N/A",IF($W1272&gt;=4,"Not Significant",IF($W1272&gt;=2,"Semi-Significant","Significant")))</f>
        <v>N/A</v>
      </c>
      <c r="Z1272" s="1" t="str">
        <f aca="false">IF($D1272="Z540.1 w/data",0,"")</f>
        <v/>
      </c>
      <c r="AA1272" s="1" t="e">
        <f aca="false">$Y1272+$Q1272+$Z1272</f>
        <v>#VALUE!</v>
      </c>
      <c r="AB1272" s="1" t="n">
        <f aca="false">$N1272+$Q1272</f>
        <v>0</v>
      </c>
      <c r="AC1272" s="1" t="str">
        <f aca="false">IF($Y1272="","",IF(AND($AA1272&gt;=$R1272,$AA1272&lt;=$S1272),"Pass","Fail"))</f>
        <v/>
      </c>
      <c r="AD1272" s="1" t="str">
        <f aca="false">IF($Y1272="","",IF($AA1272&gt;$R1272,"Pass","Fail"))</f>
        <v/>
      </c>
      <c r="AE1272" s="1" t="str">
        <f aca="false">IF($Y1272="","",IF($AA1272&gt;=$R1272,"Pass","Fail"))</f>
        <v/>
      </c>
      <c r="AF1272" s="1" t="str">
        <f aca="false">IF($Y1272="","",IF($AA1272&lt;=$S1272,"Pass","Fail"))</f>
        <v/>
      </c>
      <c r="AG1272" s="1" t="str">
        <f aca="false">IF($Y1272="","",IF($AA1272&lt;$S1272,"Pass","Fail"))</f>
        <v/>
      </c>
      <c r="AH1272" s="23" t="str">
        <f aca="true">INDIRECT(CHOOSE(MATCH($T1272,{"±","&gt;","≥","≤","&lt;"},0), "AC", "AD", "AE", "AF", "AG") &amp; ROW())</f>
        <v/>
      </c>
      <c r="AI1272" s="56" t="str">
        <f aca="false">IF($X1272="Not Significant","No Further Action Required",
IF($AH1272="","",
IF(AND($AH1272="Pass",$L1272="0 - Passed "),"Analysis performed; no further action required.",
IF(AND($AH1272="Fail",$L1272="1 - Failed "),"Analysis performed; no further action required.",
IF(AND($AH1272="Pass",$L1272="2 - Limited In Use "),"Analysis performed; no further action required.",
IF(AND($AH1272="Fail",$L1272="3 - Adjusted "),"Analysis performed; no further action required.",
"Unit fails analysis; TSM determination required."))))))</f>
        <v/>
      </c>
      <c r="AJ1272" s="58"/>
    </row>
    <row r="1273" customFormat="false" ht="15" hidden="false" customHeight="false" outlineLevel="0" collapsed="false">
      <c r="A1273" s="56"/>
      <c r="E1273" s="57" t="str">
        <f aca="false">IF(AND($F1273="",$G1273=""),"",IF($G1273="",$F1273,HYPERLINK($G1273,$F1273)))</f>
        <v/>
      </c>
      <c r="H1273" s="1" t="str">
        <f aca="false">IF($I1273="","None Attached",IF(LEFT($I1273,5)="https",HYPERLINK($I1273,"Datasheet"),HYPERLINK(_xlfn.CONCAT("https://",$I1273),"Datasheet")))</f>
        <v>None Attached</v>
      </c>
      <c r="M1273" s="56"/>
      <c r="P1273" s="58"/>
      <c r="Q1273" s="1" t="n">
        <f aca="false">$M1273-$N1273</f>
        <v>0</v>
      </c>
      <c r="R1273" s="56"/>
      <c r="T1273" s="59" t="s">
        <v>15</v>
      </c>
      <c r="U1273" s="1" t="n">
        <f aca="false">$S1273-$R1273</f>
        <v>0</v>
      </c>
      <c r="V1273" s="1" t="n">
        <f aca="false">IF($T1273="±",$Q1273*2,$Q1273)</f>
        <v>0</v>
      </c>
      <c r="W1273" s="60" t="str">
        <f aca="false">IFERROR($U1273/ABS($V1273),"N/A")</f>
        <v>N/A</v>
      </c>
      <c r="X1273" s="61" t="str">
        <f aca="false">IF(OR($W1273="N/A",$R1273="",$S1273=""),"N/A",IF($W1273&gt;=4,"Not Significant",IF($W1273&gt;=2,"Semi-Significant","Significant")))</f>
        <v>N/A</v>
      </c>
      <c r="Z1273" s="1" t="str">
        <f aca="false">IF($D1273="Z540.1 w/data",0,"")</f>
        <v/>
      </c>
      <c r="AA1273" s="1" t="e">
        <f aca="false">$Y1273+$Q1273+$Z1273</f>
        <v>#VALUE!</v>
      </c>
      <c r="AB1273" s="1" t="n">
        <f aca="false">$N1273+$Q1273</f>
        <v>0</v>
      </c>
      <c r="AC1273" s="1" t="str">
        <f aca="false">IF($Y1273="","",IF(AND($AA1273&gt;=$R1273,$AA1273&lt;=$S1273),"Pass","Fail"))</f>
        <v/>
      </c>
      <c r="AD1273" s="1" t="str">
        <f aca="false">IF($Y1273="","",IF($AA1273&gt;$R1273,"Pass","Fail"))</f>
        <v/>
      </c>
      <c r="AE1273" s="1" t="str">
        <f aca="false">IF($Y1273="","",IF($AA1273&gt;=$R1273,"Pass","Fail"))</f>
        <v/>
      </c>
      <c r="AF1273" s="1" t="str">
        <f aca="false">IF($Y1273="","",IF($AA1273&lt;=$S1273,"Pass","Fail"))</f>
        <v/>
      </c>
      <c r="AG1273" s="1" t="str">
        <f aca="false">IF($Y1273="","",IF($AA1273&lt;$S1273,"Pass","Fail"))</f>
        <v/>
      </c>
      <c r="AH1273" s="23" t="str">
        <f aca="true">INDIRECT(CHOOSE(MATCH($T1273,{"±","&gt;","≥","≤","&lt;"},0), "AC", "AD", "AE", "AF", "AG") &amp; ROW())</f>
        <v/>
      </c>
      <c r="AI1273" s="56" t="str">
        <f aca="false">IF($X1273="Not Significant","No Further Action Required",
IF($AH1273="","",
IF(AND($AH1273="Pass",$L1273="0 - Passed "),"Analysis performed; no further action required.",
IF(AND($AH1273="Fail",$L1273="1 - Failed "),"Analysis performed; no further action required.",
IF(AND($AH1273="Pass",$L1273="2 - Limited In Use "),"Analysis performed; no further action required.",
IF(AND($AH1273="Fail",$L1273="3 - Adjusted "),"Analysis performed; no further action required.",
"Unit fails analysis; TSM determination required."))))))</f>
        <v/>
      </c>
      <c r="AJ1273" s="58"/>
    </row>
    <row r="1274" customFormat="false" ht="15" hidden="false" customHeight="false" outlineLevel="0" collapsed="false">
      <c r="A1274" s="56"/>
      <c r="E1274" s="57" t="str">
        <f aca="false">IF(AND($F1274="",$G1274=""),"",IF($G1274="",$F1274,HYPERLINK($G1274,$F1274)))</f>
        <v/>
      </c>
      <c r="H1274" s="1" t="str">
        <f aca="false">IF($I1274="","None Attached",IF(LEFT($I1274,5)="https",HYPERLINK($I1274,"Datasheet"),HYPERLINK(_xlfn.CONCAT("https://",$I1274),"Datasheet")))</f>
        <v>None Attached</v>
      </c>
      <c r="M1274" s="56"/>
      <c r="P1274" s="58"/>
      <c r="Q1274" s="1" t="n">
        <f aca="false">$M1274-$N1274</f>
        <v>0</v>
      </c>
      <c r="R1274" s="56"/>
      <c r="T1274" s="59" t="s">
        <v>15</v>
      </c>
      <c r="U1274" s="1" t="n">
        <f aca="false">$S1274-$R1274</f>
        <v>0</v>
      </c>
      <c r="V1274" s="1" t="n">
        <f aca="false">IF($T1274="±",$Q1274*2,$Q1274)</f>
        <v>0</v>
      </c>
      <c r="W1274" s="60" t="str">
        <f aca="false">IFERROR($U1274/ABS($V1274),"N/A")</f>
        <v>N/A</v>
      </c>
      <c r="X1274" s="61" t="str">
        <f aca="false">IF(OR($W1274="N/A",$R1274="",$S1274=""),"N/A",IF($W1274&gt;=4,"Not Significant",IF($W1274&gt;=2,"Semi-Significant","Significant")))</f>
        <v>N/A</v>
      </c>
      <c r="Z1274" s="1" t="str">
        <f aca="false">IF($D1274="Z540.1 w/data",0,"")</f>
        <v/>
      </c>
      <c r="AA1274" s="1" t="e">
        <f aca="false">$Y1274+$Q1274+$Z1274</f>
        <v>#VALUE!</v>
      </c>
      <c r="AB1274" s="1" t="n">
        <f aca="false">$N1274+$Q1274</f>
        <v>0</v>
      </c>
      <c r="AC1274" s="1" t="str">
        <f aca="false">IF($Y1274="","",IF(AND($AA1274&gt;=$R1274,$AA1274&lt;=$S1274),"Pass","Fail"))</f>
        <v/>
      </c>
      <c r="AD1274" s="1" t="str">
        <f aca="false">IF($Y1274="","",IF($AA1274&gt;$R1274,"Pass","Fail"))</f>
        <v/>
      </c>
      <c r="AE1274" s="1" t="str">
        <f aca="false">IF($Y1274="","",IF($AA1274&gt;=$R1274,"Pass","Fail"))</f>
        <v/>
      </c>
      <c r="AF1274" s="1" t="str">
        <f aca="false">IF($Y1274="","",IF($AA1274&lt;=$S1274,"Pass","Fail"))</f>
        <v/>
      </c>
      <c r="AG1274" s="1" t="str">
        <f aca="false">IF($Y1274="","",IF($AA1274&lt;$S1274,"Pass","Fail"))</f>
        <v/>
      </c>
      <c r="AH1274" s="23" t="str">
        <f aca="true">INDIRECT(CHOOSE(MATCH($T1274,{"±","&gt;","≥","≤","&lt;"},0), "AC", "AD", "AE", "AF", "AG") &amp; ROW())</f>
        <v/>
      </c>
      <c r="AI1274" s="56" t="str">
        <f aca="false">IF($X1274="Not Significant","No Further Action Required",
IF($AH1274="","",
IF(AND($AH1274="Pass",$L1274="0 - Passed "),"Analysis performed; no further action required.",
IF(AND($AH1274="Fail",$L1274="1 - Failed "),"Analysis performed; no further action required.",
IF(AND($AH1274="Pass",$L1274="2 - Limited In Use "),"Analysis performed; no further action required.",
IF(AND($AH1274="Fail",$L1274="3 - Adjusted "),"Analysis performed; no further action required.",
"Unit fails analysis; TSM determination required."))))))</f>
        <v/>
      </c>
      <c r="AJ1274" s="58"/>
    </row>
    <row r="1275" customFormat="false" ht="15" hidden="false" customHeight="false" outlineLevel="0" collapsed="false">
      <c r="A1275" s="56"/>
      <c r="E1275" s="57" t="str">
        <f aca="false">IF(AND($F1275="",$G1275=""),"",IF($G1275="",$F1275,HYPERLINK($G1275,$F1275)))</f>
        <v/>
      </c>
      <c r="H1275" s="1" t="str">
        <f aca="false">IF($I1275="","None Attached",IF(LEFT($I1275,5)="https",HYPERLINK($I1275,"Datasheet"),HYPERLINK(_xlfn.CONCAT("https://",$I1275),"Datasheet")))</f>
        <v>None Attached</v>
      </c>
      <c r="M1275" s="56"/>
      <c r="P1275" s="58"/>
      <c r="Q1275" s="1" t="n">
        <f aca="false">$M1275-$N1275</f>
        <v>0</v>
      </c>
      <c r="R1275" s="56"/>
      <c r="T1275" s="59" t="s">
        <v>15</v>
      </c>
      <c r="U1275" s="1" t="n">
        <f aca="false">$S1275-$R1275</f>
        <v>0</v>
      </c>
      <c r="V1275" s="1" t="n">
        <f aca="false">IF($T1275="±",$Q1275*2,$Q1275)</f>
        <v>0</v>
      </c>
      <c r="W1275" s="60" t="str">
        <f aca="false">IFERROR($U1275/ABS($V1275),"N/A")</f>
        <v>N/A</v>
      </c>
      <c r="X1275" s="61" t="str">
        <f aca="false">IF(OR($W1275="N/A",$R1275="",$S1275=""),"N/A",IF($W1275&gt;=4,"Not Significant",IF($W1275&gt;=2,"Semi-Significant","Significant")))</f>
        <v>N/A</v>
      </c>
      <c r="Z1275" s="1" t="str">
        <f aca="false">IF($D1275="Z540.1 w/data",0,"")</f>
        <v/>
      </c>
      <c r="AA1275" s="1" t="e">
        <f aca="false">$Y1275+$Q1275+$Z1275</f>
        <v>#VALUE!</v>
      </c>
      <c r="AB1275" s="1" t="n">
        <f aca="false">$N1275+$Q1275</f>
        <v>0</v>
      </c>
      <c r="AC1275" s="1" t="str">
        <f aca="false">IF($Y1275="","",IF(AND($AA1275&gt;=$R1275,$AA1275&lt;=$S1275),"Pass","Fail"))</f>
        <v/>
      </c>
      <c r="AD1275" s="1" t="str">
        <f aca="false">IF($Y1275="","",IF($AA1275&gt;$R1275,"Pass","Fail"))</f>
        <v/>
      </c>
      <c r="AE1275" s="1" t="str">
        <f aca="false">IF($Y1275="","",IF($AA1275&gt;=$R1275,"Pass","Fail"))</f>
        <v/>
      </c>
      <c r="AF1275" s="1" t="str">
        <f aca="false">IF($Y1275="","",IF($AA1275&lt;=$S1275,"Pass","Fail"))</f>
        <v/>
      </c>
      <c r="AG1275" s="1" t="str">
        <f aca="false">IF($Y1275="","",IF($AA1275&lt;$S1275,"Pass","Fail"))</f>
        <v/>
      </c>
      <c r="AH1275" s="23" t="str">
        <f aca="true">INDIRECT(CHOOSE(MATCH($T1275,{"±","&gt;","≥","≤","&lt;"},0), "AC", "AD", "AE", "AF", "AG") &amp; ROW())</f>
        <v/>
      </c>
      <c r="AI1275" s="56" t="str">
        <f aca="false">IF($X1275="Not Significant","No Further Action Required",
IF($AH1275="","",
IF(AND($AH1275="Pass",$L1275="0 - Passed "),"Analysis performed; no further action required.",
IF(AND($AH1275="Fail",$L1275="1 - Failed "),"Analysis performed; no further action required.",
IF(AND($AH1275="Pass",$L1275="2 - Limited In Use "),"Analysis performed; no further action required.",
IF(AND($AH1275="Fail",$L1275="3 - Adjusted "),"Analysis performed; no further action required.",
"Unit fails analysis; TSM determination required."))))))</f>
        <v/>
      </c>
      <c r="AJ1275" s="58"/>
    </row>
    <row r="1276" customFormat="false" ht="15" hidden="false" customHeight="false" outlineLevel="0" collapsed="false">
      <c r="A1276" s="56"/>
      <c r="E1276" s="57" t="str">
        <f aca="false">IF(AND($F1276="",$G1276=""),"",IF($G1276="",$F1276,HYPERLINK($G1276,$F1276)))</f>
        <v/>
      </c>
      <c r="H1276" s="1" t="str">
        <f aca="false">IF($I1276="","None Attached",IF(LEFT($I1276,5)="https",HYPERLINK($I1276,"Datasheet"),HYPERLINK(_xlfn.CONCAT("https://",$I1276),"Datasheet")))</f>
        <v>None Attached</v>
      </c>
      <c r="M1276" s="56"/>
      <c r="P1276" s="58"/>
      <c r="Q1276" s="1" t="n">
        <f aca="false">$M1276-$N1276</f>
        <v>0</v>
      </c>
      <c r="R1276" s="56"/>
      <c r="T1276" s="59" t="s">
        <v>15</v>
      </c>
      <c r="U1276" s="1" t="n">
        <f aca="false">$S1276-$R1276</f>
        <v>0</v>
      </c>
      <c r="V1276" s="1" t="n">
        <f aca="false">IF($T1276="±",$Q1276*2,$Q1276)</f>
        <v>0</v>
      </c>
      <c r="W1276" s="60" t="str">
        <f aca="false">IFERROR($U1276/ABS($V1276),"N/A")</f>
        <v>N/A</v>
      </c>
      <c r="X1276" s="61" t="str">
        <f aca="false">IF(OR($W1276="N/A",$R1276="",$S1276=""),"N/A",IF($W1276&gt;=4,"Not Significant",IF($W1276&gt;=2,"Semi-Significant","Significant")))</f>
        <v>N/A</v>
      </c>
      <c r="Z1276" s="1" t="str">
        <f aca="false">IF($D1276="Z540.1 w/data",0,"")</f>
        <v/>
      </c>
      <c r="AA1276" s="1" t="e">
        <f aca="false">$Y1276+$Q1276+$Z1276</f>
        <v>#VALUE!</v>
      </c>
      <c r="AB1276" s="1" t="n">
        <f aca="false">$N1276+$Q1276</f>
        <v>0</v>
      </c>
      <c r="AC1276" s="1" t="str">
        <f aca="false">IF($Y1276="","",IF(AND($AA1276&gt;=$R1276,$AA1276&lt;=$S1276),"Pass","Fail"))</f>
        <v/>
      </c>
      <c r="AD1276" s="1" t="str">
        <f aca="false">IF($Y1276="","",IF($AA1276&gt;$R1276,"Pass","Fail"))</f>
        <v/>
      </c>
      <c r="AE1276" s="1" t="str">
        <f aca="false">IF($Y1276="","",IF($AA1276&gt;=$R1276,"Pass","Fail"))</f>
        <v/>
      </c>
      <c r="AF1276" s="1" t="str">
        <f aca="false">IF($Y1276="","",IF($AA1276&lt;=$S1276,"Pass","Fail"))</f>
        <v/>
      </c>
      <c r="AG1276" s="1" t="str">
        <f aca="false">IF($Y1276="","",IF($AA1276&lt;$S1276,"Pass","Fail"))</f>
        <v/>
      </c>
      <c r="AH1276" s="23" t="str">
        <f aca="true">INDIRECT(CHOOSE(MATCH($T1276,{"±","&gt;","≥","≤","&lt;"},0), "AC", "AD", "AE", "AF", "AG") &amp; ROW())</f>
        <v/>
      </c>
      <c r="AI1276" s="56" t="str">
        <f aca="false">IF($X1276="Not Significant","No Further Action Required",
IF($AH1276="","",
IF(AND($AH1276="Pass",$L1276="0 - Passed "),"Analysis performed; no further action required.",
IF(AND($AH1276="Fail",$L1276="1 - Failed "),"Analysis performed; no further action required.",
IF(AND($AH1276="Pass",$L1276="2 - Limited In Use "),"Analysis performed; no further action required.",
IF(AND($AH1276="Fail",$L1276="3 - Adjusted "),"Analysis performed; no further action required.",
"Unit fails analysis; TSM determination required."))))))</f>
        <v/>
      </c>
      <c r="AJ1276" s="58"/>
    </row>
    <row r="1277" customFormat="false" ht="15" hidden="false" customHeight="false" outlineLevel="0" collapsed="false">
      <c r="A1277" s="56"/>
      <c r="E1277" s="57" t="str">
        <f aca="false">IF(AND($F1277="",$G1277=""),"",IF($G1277="",$F1277,HYPERLINK($G1277,$F1277)))</f>
        <v/>
      </c>
      <c r="H1277" s="1" t="str">
        <f aca="false">IF($I1277="","None Attached",IF(LEFT($I1277,5)="https",HYPERLINK($I1277,"Datasheet"),HYPERLINK(_xlfn.CONCAT("https://",$I1277),"Datasheet")))</f>
        <v>None Attached</v>
      </c>
      <c r="M1277" s="56"/>
      <c r="P1277" s="58"/>
      <c r="Q1277" s="1" t="n">
        <f aca="false">$M1277-$N1277</f>
        <v>0</v>
      </c>
      <c r="R1277" s="56"/>
      <c r="T1277" s="59" t="s">
        <v>15</v>
      </c>
      <c r="U1277" s="1" t="n">
        <f aca="false">$S1277-$R1277</f>
        <v>0</v>
      </c>
      <c r="V1277" s="1" t="n">
        <f aca="false">IF($T1277="±",$Q1277*2,$Q1277)</f>
        <v>0</v>
      </c>
      <c r="W1277" s="60" t="str">
        <f aca="false">IFERROR($U1277/ABS($V1277),"N/A")</f>
        <v>N/A</v>
      </c>
      <c r="X1277" s="61" t="str">
        <f aca="false">IF(OR($W1277="N/A",$R1277="",$S1277=""),"N/A",IF($W1277&gt;=4,"Not Significant",IF($W1277&gt;=2,"Semi-Significant","Significant")))</f>
        <v>N/A</v>
      </c>
      <c r="Z1277" s="1" t="str">
        <f aca="false">IF($D1277="Z540.1 w/data",0,"")</f>
        <v/>
      </c>
      <c r="AA1277" s="1" t="e">
        <f aca="false">$Y1277+$Q1277+$Z1277</f>
        <v>#VALUE!</v>
      </c>
      <c r="AB1277" s="1" t="n">
        <f aca="false">$N1277+$Q1277</f>
        <v>0</v>
      </c>
      <c r="AC1277" s="1" t="str">
        <f aca="false">IF($Y1277="","",IF(AND($AA1277&gt;=$R1277,$AA1277&lt;=$S1277),"Pass","Fail"))</f>
        <v/>
      </c>
      <c r="AD1277" s="1" t="str">
        <f aca="false">IF($Y1277="","",IF($AA1277&gt;$R1277,"Pass","Fail"))</f>
        <v/>
      </c>
      <c r="AE1277" s="1" t="str">
        <f aca="false">IF($Y1277="","",IF($AA1277&gt;=$R1277,"Pass","Fail"))</f>
        <v/>
      </c>
      <c r="AF1277" s="1" t="str">
        <f aca="false">IF($Y1277="","",IF($AA1277&lt;=$S1277,"Pass","Fail"))</f>
        <v/>
      </c>
      <c r="AG1277" s="1" t="str">
        <f aca="false">IF($Y1277="","",IF($AA1277&lt;$S1277,"Pass","Fail"))</f>
        <v/>
      </c>
      <c r="AH1277" s="23" t="str">
        <f aca="true">INDIRECT(CHOOSE(MATCH($T1277,{"±","&gt;","≥","≤","&lt;"},0), "AC", "AD", "AE", "AF", "AG") &amp; ROW())</f>
        <v/>
      </c>
      <c r="AI1277" s="56" t="str">
        <f aca="false">IF($X1277="Not Significant","No Further Action Required",
IF($AH1277="","",
IF(AND($AH1277="Pass",$L1277="0 - Passed "),"Analysis performed; no further action required.",
IF(AND($AH1277="Fail",$L1277="1 - Failed "),"Analysis performed; no further action required.",
IF(AND($AH1277="Pass",$L1277="2 - Limited In Use "),"Analysis performed; no further action required.",
IF(AND($AH1277="Fail",$L1277="3 - Adjusted "),"Analysis performed; no further action required.",
"Unit fails analysis; TSM determination required."))))))</f>
        <v/>
      </c>
      <c r="AJ1277" s="58"/>
    </row>
    <row r="1278" customFormat="false" ht="15" hidden="false" customHeight="false" outlineLevel="0" collapsed="false">
      <c r="A1278" s="56"/>
      <c r="E1278" s="57" t="str">
        <f aca="false">IF(AND($F1278="",$G1278=""),"",IF($G1278="",$F1278,HYPERLINK($G1278,$F1278)))</f>
        <v/>
      </c>
      <c r="H1278" s="1" t="str">
        <f aca="false">IF($I1278="","None Attached",IF(LEFT($I1278,5)="https",HYPERLINK($I1278,"Datasheet"),HYPERLINK(_xlfn.CONCAT("https://",$I1278),"Datasheet")))</f>
        <v>None Attached</v>
      </c>
      <c r="M1278" s="56"/>
      <c r="P1278" s="58"/>
      <c r="Q1278" s="1" t="n">
        <f aca="false">$M1278-$N1278</f>
        <v>0</v>
      </c>
      <c r="R1278" s="56"/>
      <c r="T1278" s="59" t="s">
        <v>15</v>
      </c>
      <c r="U1278" s="1" t="n">
        <f aca="false">$S1278-$R1278</f>
        <v>0</v>
      </c>
      <c r="V1278" s="1" t="n">
        <f aca="false">IF($T1278="±",$Q1278*2,$Q1278)</f>
        <v>0</v>
      </c>
      <c r="W1278" s="60" t="str">
        <f aca="false">IFERROR($U1278/ABS($V1278),"N/A")</f>
        <v>N/A</v>
      </c>
      <c r="X1278" s="61" t="str">
        <f aca="false">IF(OR($W1278="N/A",$R1278="",$S1278=""),"N/A",IF($W1278&gt;=4,"Not Significant",IF($W1278&gt;=2,"Semi-Significant","Significant")))</f>
        <v>N/A</v>
      </c>
      <c r="Z1278" s="1" t="str">
        <f aca="false">IF($D1278="Z540.1 w/data",0,"")</f>
        <v/>
      </c>
      <c r="AA1278" s="1" t="e">
        <f aca="false">$Y1278+$Q1278+$Z1278</f>
        <v>#VALUE!</v>
      </c>
      <c r="AB1278" s="1" t="n">
        <f aca="false">$N1278+$Q1278</f>
        <v>0</v>
      </c>
      <c r="AC1278" s="1" t="str">
        <f aca="false">IF($Y1278="","",IF(AND($AA1278&gt;=$R1278,$AA1278&lt;=$S1278),"Pass","Fail"))</f>
        <v/>
      </c>
      <c r="AD1278" s="1" t="str">
        <f aca="false">IF($Y1278="","",IF($AA1278&gt;$R1278,"Pass","Fail"))</f>
        <v/>
      </c>
      <c r="AE1278" s="1" t="str">
        <f aca="false">IF($Y1278="","",IF($AA1278&gt;=$R1278,"Pass","Fail"))</f>
        <v/>
      </c>
      <c r="AF1278" s="1" t="str">
        <f aca="false">IF($Y1278="","",IF($AA1278&lt;=$S1278,"Pass","Fail"))</f>
        <v/>
      </c>
      <c r="AG1278" s="1" t="str">
        <f aca="false">IF($Y1278="","",IF($AA1278&lt;$S1278,"Pass","Fail"))</f>
        <v/>
      </c>
      <c r="AH1278" s="23" t="str">
        <f aca="true">INDIRECT(CHOOSE(MATCH($T1278,{"±","&gt;","≥","≤","&lt;"},0), "AC", "AD", "AE", "AF", "AG") &amp; ROW())</f>
        <v/>
      </c>
      <c r="AI1278" s="56" t="str">
        <f aca="false">IF($X1278="Not Significant","No Further Action Required",
IF($AH1278="","",
IF(AND($AH1278="Pass",$L1278="0 - Passed "),"Analysis performed; no further action required.",
IF(AND($AH1278="Fail",$L1278="1 - Failed "),"Analysis performed; no further action required.",
IF(AND($AH1278="Pass",$L1278="2 - Limited In Use "),"Analysis performed; no further action required.",
IF(AND($AH1278="Fail",$L1278="3 - Adjusted "),"Analysis performed; no further action required.",
"Unit fails analysis; TSM determination required."))))))</f>
        <v/>
      </c>
      <c r="AJ1278" s="58"/>
    </row>
    <row r="1279" customFormat="false" ht="15" hidden="false" customHeight="false" outlineLevel="0" collapsed="false">
      <c r="A1279" s="56"/>
      <c r="E1279" s="57" t="str">
        <f aca="false">IF(AND($F1279="",$G1279=""),"",IF($G1279="",$F1279,HYPERLINK($G1279,$F1279)))</f>
        <v/>
      </c>
      <c r="H1279" s="1" t="str">
        <f aca="false">IF($I1279="","None Attached",IF(LEFT($I1279,5)="https",HYPERLINK($I1279,"Datasheet"),HYPERLINK(_xlfn.CONCAT("https://",$I1279),"Datasheet")))</f>
        <v>None Attached</v>
      </c>
      <c r="M1279" s="56"/>
      <c r="P1279" s="58"/>
      <c r="Q1279" s="1" t="n">
        <f aca="false">$M1279-$N1279</f>
        <v>0</v>
      </c>
      <c r="R1279" s="56"/>
      <c r="T1279" s="59" t="s">
        <v>15</v>
      </c>
      <c r="U1279" s="1" t="n">
        <f aca="false">$S1279-$R1279</f>
        <v>0</v>
      </c>
      <c r="V1279" s="1" t="n">
        <f aca="false">IF($T1279="±",$Q1279*2,$Q1279)</f>
        <v>0</v>
      </c>
      <c r="W1279" s="60" t="str">
        <f aca="false">IFERROR($U1279/ABS($V1279),"N/A")</f>
        <v>N/A</v>
      </c>
      <c r="X1279" s="61" t="str">
        <f aca="false">IF(OR($W1279="N/A",$R1279="",$S1279=""),"N/A",IF($W1279&gt;=4,"Not Significant",IF($W1279&gt;=2,"Semi-Significant","Significant")))</f>
        <v>N/A</v>
      </c>
      <c r="Z1279" s="1" t="str">
        <f aca="false">IF($D1279="Z540.1 w/data",0,"")</f>
        <v/>
      </c>
      <c r="AA1279" s="1" t="e">
        <f aca="false">$Y1279+$Q1279+$Z1279</f>
        <v>#VALUE!</v>
      </c>
      <c r="AB1279" s="1" t="n">
        <f aca="false">$N1279+$Q1279</f>
        <v>0</v>
      </c>
      <c r="AC1279" s="1" t="str">
        <f aca="false">IF($Y1279="","",IF(AND($AA1279&gt;=$R1279,$AA1279&lt;=$S1279),"Pass","Fail"))</f>
        <v/>
      </c>
      <c r="AD1279" s="1" t="str">
        <f aca="false">IF($Y1279="","",IF($AA1279&gt;$R1279,"Pass","Fail"))</f>
        <v/>
      </c>
      <c r="AE1279" s="1" t="str">
        <f aca="false">IF($Y1279="","",IF($AA1279&gt;=$R1279,"Pass","Fail"))</f>
        <v/>
      </c>
      <c r="AF1279" s="1" t="str">
        <f aca="false">IF($Y1279="","",IF($AA1279&lt;=$S1279,"Pass","Fail"))</f>
        <v/>
      </c>
      <c r="AG1279" s="1" t="str">
        <f aca="false">IF($Y1279="","",IF($AA1279&lt;$S1279,"Pass","Fail"))</f>
        <v/>
      </c>
      <c r="AH1279" s="23" t="str">
        <f aca="true">INDIRECT(CHOOSE(MATCH($T1279,{"±","&gt;","≥","≤","&lt;"},0), "AC", "AD", "AE", "AF", "AG") &amp; ROW())</f>
        <v/>
      </c>
      <c r="AI1279" s="56" t="str">
        <f aca="false">IF($X1279="Not Significant","No Further Action Required",
IF($AH1279="","",
IF(AND($AH1279="Pass",$L1279="0 - Passed "),"Analysis performed; no further action required.",
IF(AND($AH1279="Fail",$L1279="1 - Failed "),"Analysis performed; no further action required.",
IF(AND($AH1279="Pass",$L1279="2 - Limited In Use "),"Analysis performed; no further action required.",
IF(AND($AH1279="Fail",$L1279="3 - Adjusted "),"Analysis performed; no further action required.",
"Unit fails analysis; TSM determination required."))))))</f>
        <v/>
      </c>
      <c r="AJ1279" s="58"/>
    </row>
    <row r="1280" customFormat="false" ht="15" hidden="false" customHeight="false" outlineLevel="0" collapsed="false">
      <c r="A1280" s="56"/>
      <c r="E1280" s="57" t="str">
        <f aca="false">IF(AND($F1280="",$G1280=""),"",IF($G1280="",$F1280,HYPERLINK($G1280,$F1280)))</f>
        <v/>
      </c>
      <c r="H1280" s="1" t="str">
        <f aca="false">IF($I1280="","None Attached",IF(LEFT($I1280,5)="https",HYPERLINK($I1280,"Datasheet"),HYPERLINK(_xlfn.CONCAT("https://",$I1280),"Datasheet")))</f>
        <v>None Attached</v>
      </c>
      <c r="M1280" s="56"/>
      <c r="P1280" s="58"/>
      <c r="Q1280" s="1" t="n">
        <f aca="false">$M1280-$N1280</f>
        <v>0</v>
      </c>
      <c r="R1280" s="56"/>
      <c r="T1280" s="59" t="s">
        <v>15</v>
      </c>
      <c r="U1280" s="1" t="n">
        <f aca="false">$S1280-$R1280</f>
        <v>0</v>
      </c>
      <c r="V1280" s="1" t="n">
        <f aca="false">IF($T1280="±",$Q1280*2,$Q1280)</f>
        <v>0</v>
      </c>
      <c r="W1280" s="60" t="str">
        <f aca="false">IFERROR($U1280/ABS($V1280),"N/A")</f>
        <v>N/A</v>
      </c>
      <c r="X1280" s="61" t="str">
        <f aca="false">IF(OR($W1280="N/A",$R1280="",$S1280=""),"N/A",IF($W1280&gt;=4,"Not Significant",IF($W1280&gt;=2,"Semi-Significant","Significant")))</f>
        <v>N/A</v>
      </c>
      <c r="Z1280" s="1" t="str">
        <f aca="false">IF($D1280="Z540.1 w/data",0,"")</f>
        <v/>
      </c>
      <c r="AA1280" s="1" t="e">
        <f aca="false">$Y1280+$Q1280+$Z1280</f>
        <v>#VALUE!</v>
      </c>
      <c r="AB1280" s="1" t="n">
        <f aca="false">$N1280+$Q1280</f>
        <v>0</v>
      </c>
      <c r="AC1280" s="1" t="str">
        <f aca="false">IF($Y1280="","",IF(AND($AA1280&gt;=$R1280,$AA1280&lt;=$S1280),"Pass","Fail"))</f>
        <v/>
      </c>
      <c r="AD1280" s="1" t="str">
        <f aca="false">IF($Y1280="","",IF($AA1280&gt;$R1280,"Pass","Fail"))</f>
        <v/>
      </c>
      <c r="AE1280" s="1" t="str">
        <f aca="false">IF($Y1280="","",IF($AA1280&gt;=$R1280,"Pass","Fail"))</f>
        <v/>
      </c>
      <c r="AF1280" s="1" t="str">
        <f aca="false">IF($Y1280="","",IF($AA1280&lt;=$S1280,"Pass","Fail"))</f>
        <v/>
      </c>
      <c r="AG1280" s="1" t="str">
        <f aca="false">IF($Y1280="","",IF($AA1280&lt;$S1280,"Pass","Fail"))</f>
        <v/>
      </c>
      <c r="AH1280" s="23" t="str">
        <f aca="true">INDIRECT(CHOOSE(MATCH($T1280,{"±","&gt;","≥","≤","&lt;"},0), "AC", "AD", "AE", "AF", "AG") &amp; ROW())</f>
        <v/>
      </c>
      <c r="AI1280" s="56" t="str">
        <f aca="false">IF($X1280="Not Significant","No Further Action Required",
IF($AH1280="","",
IF(AND($AH1280="Pass",$L1280="0 - Passed "),"Analysis performed; no further action required.",
IF(AND($AH1280="Fail",$L1280="1 - Failed "),"Analysis performed; no further action required.",
IF(AND($AH1280="Pass",$L1280="2 - Limited In Use "),"Analysis performed; no further action required.",
IF(AND($AH1280="Fail",$L1280="3 - Adjusted "),"Analysis performed; no further action required.",
"Unit fails analysis; TSM determination required."))))))</f>
        <v/>
      </c>
      <c r="AJ1280" s="58"/>
    </row>
    <row r="1281" customFormat="false" ht="15" hidden="false" customHeight="false" outlineLevel="0" collapsed="false">
      <c r="A1281" s="56"/>
      <c r="E1281" s="57" t="str">
        <f aca="false">IF(AND($F1281="",$G1281=""),"",IF($G1281="",$F1281,HYPERLINK($G1281,$F1281)))</f>
        <v/>
      </c>
      <c r="H1281" s="1" t="str">
        <f aca="false">IF($I1281="","None Attached",IF(LEFT($I1281,5)="https",HYPERLINK($I1281,"Datasheet"),HYPERLINK(_xlfn.CONCAT("https://",$I1281),"Datasheet")))</f>
        <v>None Attached</v>
      </c>
      <c r="M1281" s="56"/>
      <c r="P1281" s="58"/>
      <c r="Q1281" s="1" t="n">
        <f aca="false">$M1281-$N1281</f>
        <v>0</v>
      </c>
      <c r="R1281" s="56"/>
      <c r="T1281" s="59" t="s">
        <v>15</v>
      </c>
      <c r="U1281" s="1" t="n">
        <f aca="false">$S1281-$R1281</f>
        <v>0</v>
      </c>
      <c r="V1281" s="1" t="n">
        <f aca="false">IF($T1281="±",$Q1281*2,$Q1281)</f>
        <v>0</v>
      </c>
      <c r="W1281" s="60" t="str">
        <f aca="false">IFERROR($U1281/ABS($V1281),"N/A")</f>
        <v>N/A</v>
      </c>
      <c r="X1281" s="61" t="str">
        <f aca="false">IF(OR($W1281="N/A",$R1281="",$S1281=""),"N/A",IF($W1281&gt;=4,"Not Significant",IF($W1281&gt;=2,"Semi-Significant","Significant")))</f>
        <v>N/A</v>
      </c>
      <c r="Z1281" s="1" t="str">
        <f aca="false">IF($D1281="Z540.1 w/data",0,"")</f>
        <v/>
      </c>
      <c r="AA1281" s="1" t="e">
        <f aca="false">$Y1281+$Q1281+$Z1281</f>
        <v>#VALUE!</v>
      </c>
      <c r="AB1281" s="1" t="n">
        <f aca="false">$N1281+$Q1281</f>
        <v>0</v>
      </c>
      <c r="AC1281" s="1" t="str">
        <f aca="false">IF($Y1281="","",IF(AND($AA1281&gt;=$R1281,$AA1281&lt;=$S1281),"Pass","Fail"))</f>
        <v/>
      </c>
      <c r="AD1281" s="1" t="str">
        <f aca="false">IF($Y1281="","",IF($AA1281&gt;$R1281,"Pass","Fail"))</f>
        <v/>
      </c>
      <c r="AE1281" s="1" t="str">
        <f aca="false">IF($Y1281="","",IF($AA1281&gt;=$R1281,"Pass","Fail"))</f>
        <v/>
      </c>
      <c r="AF1281" s="1" t="str">
        <f aca="false">IF($Y1281="","",IF($AA1281&lt;=$S1281,"Pass","Fail"))</f>
        <v/>
      </c>
      <c r="AG1281" s="1" t="str">
        <f aca="false">IF($Y1281="","",IF($AA1281&lt;$S1281,"Pass","Fail"))</f>
        <v/>
      </c>
      <c r="AH1281" s="23" t="str">
        <f aca="true">INDIRECT(CHOOSE(MATCH($T1281,{"±","&gt;","≥","≤","&lt;"},0), "AC", "AD", "AE", "AF", "AG") &amp; ROW())</f>
        <v/>
      </c>
      <c r="AI1281" s="56" t="str">
        <f aca="false">IF($X1281="Not Significant","No Further Action Required",
IF($AH1281="","",
IF(AND($AH1281="Pass",$L1281="0 - Passed "),"Analysis performed; no further action required.",
IF(AND($AH1281="Fail",$L1281="1 - Failed "),"Analysis performed; no further action required.",
IF(AND($AH1281="Pass",$L1281="2 - Limited In Use "),"Analysis performed; no further action required.",
IF(AND($AH1281="Fail",$L1281="3 - Adjusted "),"Analysis performed; no further action required.",
"Unit fails analysis; TSM determination required."))))))</f>
        <v/>
      </c>
      <c r="AJ1281" s="58"/>
    </row>
    <row r="1282" customFormat="false" ht="15" hidden="false" customHeight="false" outlineLevel="0" collapsed="false">
      <c r="A1282" s="56"/>
      <c r="E1282" s="57" t="str">
        <f aca="false">IF(AND($F1282="",$G1282=""),"",IF($G1282="",$F1282,HYPERLINK($G1282,$F1282)))</f>
        <v/>
      </c>
      <c r="H1282" s="1" t="str">
        <f aca="false">IF($I1282="","None Attached",IF(LEFT($I1282,5)="https",HYPERLINK($I1282,"Datasheet"),HYPERLINK(_xlfn.CONCAT("https://",$I1282),"Datasheet")))</f>
        <v>None Attached</v>
      </c>
      <c r="M1282" s="56"/>
      <c r="P1282" s="58"/>
      <c r="Q1282" s="1" t="n">
        <f aca="false">$M1282-$N1282</f>
        <v>0</v>
      </c>
      <c r="R1282" s="56"/>
      <c r="T1282" s="59" t="s">
        <v>15</v>
      </c>
      <c r="U1282" s="1" t="n">
        <f aca="false">$S1282-$R1282</f>
        <v>0</v>
      </c>
      <c r="V1282" s="1" t="n">
        <f aca="false">IF($T1282="±",$Q1282*2,$Q1282)</f>
        <v>0</v>
      </c>
      <c r="W1282" s="60" t="str">
        <f aca="false">IFERROR($U1282/ABS($V1282),"N/A")</f>
        <v>N/A</v>
      </c>
      <c r="X1282" s="61" t="str">
        <f aca="false">IF(OR($W1282="N/A",$R1282="",$S1282=""),"N/A",IF($W1282&gt;=4,"Not Significant",IF($W1282&gt;=2,"Semi-Significant","Significant")))</f>
        <v>N/A</v>
      </c>
      <c r="Z1282" s="1" t="str">
        <f aca="false">IF($D1282="Z540.1 w/data",0,"")</f>
        <v/>
      </c>
      <c r="AA1282" s="1" t="e">
        <f aca="false">$Y1282+$Q1282+$Z1282</f>
        <v>#VALUE!</v>
      </c>
      <c r="AB1282" s="1" t="n">
        <f aca="false">$N1282+$Q1282</f>
        <v>0</v>
      </c>
      <c r="AC1282" s="1" t="str">
        <f aca="false">IF($Y1282="","",IF(AND($AA1282&gt;=$R1282,$AA1282&lt;=$S1282),"Pass","Fail"))</f>
        <v/>
      </c>
      <c r="AD1282" s="1" t="str">
        <f aca="false">IF($Y1282="","",IF($AA1282&gt;$R1282,"Pass","Fail"))</f>
        <v/>
      </c>
      <c r="AE1282" s="1" t="str">
        <f aca="false">IF($Y1282="","",IF($AA1282&gt;=$R1282,"Pass","Fail"))</f>
        <v/>
      </c>
      <c r="AF1282" s="1" t="str">
        <f aca="false">IF($Y1282="","",IF($AA1282&lt;=$S1282,"Pass","Fail"))</f>
        <v/>
      </c>
      <c r="AG1282" s="1" t="str">
        <f aca="false">IF($Y1282="","",IF($AA1282&lt;$S1282,"Pass","Fail"))</f>
        <v/>
      </c>
      <c r="AH1282" s="23" t="str">
        <f aca="true">INDIRECT(CHOOSE(MATCH($T1282,{"±","&gt;","≥","≤","&lt;"},0), "AC", "AD", "AE", "AF", "AG") &amp; ROW())</f>
        <v/>
      </c>
      <c r="AI1282" s="56" t="str">
        <f aca="false">IF($X1282="Not Significant","No Further Action Required",
IF($AH1282="","",
IF(AND($AH1282="Pass",$L1282="0 - Passed "),"Analysis performed; no further action required.",
IF(AND($AH1282="Fail",$L1282="1 - Failed "),"Analysis performed; no further action required.",
IF(AND($AH1282="Pass",$L1282="2 - Limited In Use "),"Analysis performed; no further action required.",
IF(AND($AH1282="Fail",$L1282="3 - Adjusted "),"Analysis performed; no further action required.",
"Unit fails analysis; TSM determination required."))))))</f>
        <v/>
      </c>
      <c r="AJ1282" s="58"/>
    </row>
    <row r="1283" customFormat="false" ht="15" hidden="false" customHeight="false" outlineLevel="0" collapsed="false">
      <c r="A1283" s="56"/>
      <c r="E1283" s="57" t="str">
        <f aca="false">IF(AND($F1283="",$G1283=""),"",IF($G1283="",$F1283,HYPERLINK($G1283,$F1283)))</f>
        <v/>
      </c>
      <c r="H1283" s="1" t="str">
        <f aca="false">IF($I1283="","None Attached",IF(LEFT($I1283,5)="https",HYPERLINK($I1283,"Datasheet"),HYPERLINK(_xlfn.CONCAT("https://",$I1283),"Datasheet")))</f>
        <v>None Attached</v>
      </c>
      <c r="M1283" s="56"/>
      <c r="P1283" s="58"/>
      <c r="Q1283" s="1" t="n">
        <f aca="false">$M1283-$N1283</f>
        <v>0</v>
      </c>
      <c r="R1283" s="56"/>
      <c r="T1283" s="59" t="s">
        <v>15</v>
      </c>
      <c r="U1283" s="1" t="n">
        <f aca="false">$S1283-$R1283</f>
        <v>0</v>
      </c>
      <c r="V1283" s="1" t="n">
        <f aca="false">IF($T1283="±",$Q1283*2,$Q1283)</f>
        <v>0</v>
      </c>
      <c r="W1283" s="60" t="str">
        <f aca="false">IFERROR($U1283/ABS($V1283),"N/A")</f>
        <v>N/A</v>
      </c>
      <c r="X1283" s="61" t="str">
        <f aca="false">IF(OR($W1283="N/A",$R1283="",$S1283=""),"N/A",IF($W1283&gt;=4,"Not Significant",IF($W1283&gt;=2,"Semi-Significant","Significant")))</f>
        <v>N/A</v>
      </c>
      <c r="Z1283" s="1" t="str">
        <f aca="false">IF($D1283="Z540.1 w/data",0,"")</f>
        <v/>
      </c>
      <c r="AA1283" s="1" t="e">
        <f aca="false">$Y1283+$Q1283+$Z1283</f>
        <v>#VALUE!</v>
      </c>
      <c r="AB1283" s="1" t="n">
        <f aca="false">$N1283+$Q1283</f>
        <v>0</v>
      </c>
      <c r="AC1283" s="1" t="str">
        <f aca="false">IF($Y1283="","",IF(AND($AA1283&gt;=$R1283,$AA1283&lt;=$S1283),"Pass","Fail"))</f>
        <v/>
      </c>
      <c r="AD1283" s="1" t="str">
        <f aca="false">IF($Y1283="","",IF($AA1283&gt;$R1283,"Pass","Fail"))</f>
        <v/>
      </c>
      <c r="AE1283" s="1" t="str">
        <f aca="false">IF($Y1283="","",IF($AA1283&gt;=$R1283,"Pass","Fail"))</f>
        <v/>
      </c>
      <c r="AF1283" s="1" t="str">
        <f aca="false">IF($Y1283="","",IF($AA1283&lt;=$S1283,"Pass","Fail"))</f>
        <v/>
      </c>
      <c r="AG1283" s="1" t="str">
        <f aca="false">IF($Y1283="","",IF($AA1283&lt;$S1283,"Pass","Fail"))</f>
        <v/>
      </c>
      <c r="AH1283" s="23" t="str">
        <f aca="true">INDIRECT(CHOOSE(MATCH($T1283,{"±","&gt;","≥","≤","&lt;"},0), "AC", "AD", "AE", "AF", "AG") &amp; ROW())</f>
        <v/>
      </c>
      <c r="AI1283" s="56" t="str">
        <f aca="false">IF($X1283="Not Significant","No Further Action Required",
IF($AH1283="","",
IF(AND($AH1283="Pass",$L1283="0 - Passed "),"Analysis performed; no further action required.",
IF(AND($AH1283="Fail",$L1283="1 - Failed "),"Analysis performed; no further action required.",
IF(AND($AH1283="Pass",$L1283="2 - Limited In Use "),"Analysis performed; no further action required.",
IF(AND($AH1283="Fail",$L1283="3 - Adjusted "),"Analysis performed; no further action required.",
"Unit fails analysis; TSM determination required."))))))</f>
        <v/>
      </c>
      <c r="AJ1283" s="58"/>
    </row>
    <row r="1284" customFormat="false" ht="15" hidden="false" customHeight="false" outlineLevel="0" collapsed="false">
      <c r="A1284" s="56"/>
      <c r="E1284" s="57" t="str">
        <f aca="false">IF(AND($F1284="",$G1284=""),"",IF($G1284="",$F1284,HYPERLINK($G1284,$F1284)))</f>
        <v/>
      </c>
      <c r="H1284" s="1" t="str">
        <f aca="false">IF($I1284="","None Attached",IF(LEFT($I1284,5)="https",HYPERLINK($I1284,"Datasheet"),HYPERLINK(_xlfn.CONCAT("https://",$I1284),"Datasheet")))</f>
        <v>None Attached</v>
      </c>
      <c r="M1284" s="56"/>
      <c r="P1284" s="58"/>
      <c r="Q1284" s="1" t="n">
        <f aca="false">$M1284-$N1284</f>
        <v>0</v>
      </c>
      <c r="R1284" s="56"/>
      <c r="T1284" s="59" t="s">
        <v>15</v>
      </c>
      <c r="U1284" s="1" t="n">
        <f aca="false">$S1284-$R1284</f>
        <v>0</v>
      </c>
      <c r="V1284" s="1" t="n">
        <f aca="false">IF($T1284="±",$Q1284*2,$Q1284)</f>
        <v>0</v>
      </c>
      <c r="W1284" s="60" t="str">
        <f aca="false">IFERROR($U1284/ABS($V1284),"N/A")</f>
        <v>N/A</v>
      </c>
      <c r="X1284" s="61" t="str">
        <f aca="false">IF(OR($W1284="N/A",$R1284="",$S1284=""),"N/A",IF($W1284&gt;=4,"Not Significant",IF($W1284&gt;=2,"Semi-Significant","Significant")))</f>
        <v>N/A</v>
      </c>
      <c r="Z1284" s="1" t="str">
        <f aca="false">IF($D1284="Z540.1 w/data",0,"")</f>
        <v/>
      </c>
      <c r="AA1284" s="1" t="e">
        <f aca="false">$Y1284+$Q1284+$Z1284</f>
        <v>#VALUE!</v>
      </c>
      <c r="AB1284" s="1" t="n">
        <f aca="false">$N1284+$Q1284</f>
        <v>0</v>
      </c>
      <c r="AC1284" s="1" t="str">
        <f aca="false">IF($Y1284="","",IF(AND($AA1284&gt;=$R1284,$AA1284&lt;=$S1284),"Pass","Fail"))</f>
        <v/>
      </c>
      <c r="AD1284" s="1" t="str">
        <f aca="false">IF($Y1284="","",IF($AA1284&gt;$R1284,"Pass","Fail"))</f>
        <v/>
      </c>
      <c r="AE1284" s="1" t="str">
        <f aca="false">IF($Y1284="","",IF($AA1284&gt;=$R1284,"Pass","Fail"))</f>
        <v/>
      </c>
      <c r="AF1284" s="1" t="str">
        <f aca="false">IF($Y1284="","",IF($AA1284&lt;=$S1284,"Pass","Fail"))</f>
        <v/>
      </c>
      <c r="AG1284" s="1" t="str">
        <f aca="false">IF($Y1284="","",IF($AA1284&lt;$S1284,"Pass","Fail"))</f>
        <v/>
      </c>
      <c r="AH1284" s="23" t="str">
        <f aca="true">INDIRECT(CHOOSE(MATCH($T1284,{"±","&gt;","≥","≤","&lt;"},0), "AC", "AD", "AE", "AF", "AG") &amp; ROW())</f>
        <v/>
      </c>
      <c r="AI1284" s="56" t="str">
        <f aca="false">IF($X1284="Not Significant","No Further Action Required",
IF($AH1284="","",
IF(AND($AH1284="Pass",$L1284="0 - Passed "),"Analysis performed; no further action required.",
IF(AND($AH1284="Fail",$L1284="1 - Failed "),"Analysis performed; no further action required.",
IF(AND($AH1284="Pass",$L1284="2 - Limited In Use "),"Analysis performed; no further action required.",
IF(AND($AH1284="Fail",$L1284="3 - Adjusted "),"Analysis performed; no further action required.",
"Unit fails analysis; TSM determination required."))))))</f>
        <v/>
      </c>
      <c r="AJ1284" s="58"/>
    </row>
    <row r="1285" customFormat="false" ht="15" hidden="false" customHeight="false" outlineLevel="0" collapsed="false">
      <c r="A1285" s="56"/>
      <c r="E1285" s="57" t="str">
        <f aca="false">IF(AND($F1285="",$G1285=""),"",IF($G1285="",$F1285,HYPERLINK($G1285,$F1285)))</f>
        <v/>
      </c>
      <c r="H1285" s="1" t="str">
        <f aca="false">IF($I1285="","None Attached",IF(LEFT($I1285,5)="https",HYPERLINK($I1285,"Datasheet"),HYPERLINK(_xlfn.CONCAT("https://",$I1285),"Datasheet")))</f>
        <v>None Attached</v>
      </c>
      <c r="M1285" s="56"/>
      <c r="P1285" s="58"/>
      <c r="Q1285" s="1" t="n">
        <f aca="false">$M1285-$N1285</f>
        <v>0</v>
      </c>
      <c r="R1285" s="56"/>
      <c r="T1285" s="59" t="s">
        <v>15</v>
      </c>
      <c r="U1285" s="1" t="n">
        <f aca="false">$S1285-$R1285</f>
        <v>0</v>
      </c>
      <c r="V1285" s="1" t="n">
        <f aca="false">IF($T1285="±",$Q1285*2,$Q1285)</f>
        <v>0</v>
      </c>
      <c r="W1285" s="60" t="str">
        <f aca="false">IFERROR($U1285/ABS($V1285),"N/A")</f>
        <v>N/A</v>
      </c>
      <c r="X1285" s="61" t="str">
        <f aca="false">IF(OR($W1285="N/A",$R1285="",$S1285=""),"N/A",IF($W1285&gt;=4,"Not Significant",IF($W1285&gt;=2,"Semi-Significant","Significant")))</f>
        <v>N/A</v>
      </c>
      <c r="Z1285" s="1" t="str">
        <f aca="false">IF($D1285="Z540.1 w/data",0,"")</f>
        <v/>
      </c>
      <c r="AA1285" s="1" t="e">
        <f aca="false">$Y1285+$Q1285+$Z1285</f>
        <v>#VALUE!</v>
      </c>
      <c r="AB1285" s="1" t="n">
        <f aca="false">$N1285+$Q1285</f>
        <v>0</v>
      </c>
      <c r="AC1285" s="1" t="str">
        <f aca="false">IF($Y1285="","",IF(AND($AA1285&gt;=$R1285,$AA1285&lt;=$S1285),"Pass","Fail"))</f>
        <v/>
      </c>
      <c r="AD1285" s="1" t="str">
        <f aca="false">IF($Y1285="","",IF($AA1285&gt;$R1285,"Pass","Fail"))</f>
        <v/>
      </c>
      <c r="AE1285" s="1" t="str">
        <f aca="false">IF($Y1285="","",IF($AA1285&gt;=$R1285,"Pass","Fail"))</f>
        <v/>
      </c>
      <c r="AF1285" s="1" t="str">
        <f aca="false">IF($Y1285="","",IF($AA1285&lt;=$S1285,"Pass","Fail"))</f>
        <v/>
      </c>
      <c r="AG1285" s="1" t="str">
        <f aca="false">IF($Y1285="","",IF($AA1285&lt;$S1285,"Pass","Fail"))</f>
        <v/>
      </c>
      <c r="AH1285" s="23" t="str">
        <f aca="true">INDIRECT(CHOOSE(MATCH($T1285,{"±","&gt;","≥","≤","&lt;"},0), "AC", "AD", "AE", "AF", "AG") &amp; ROW())</f>
        <v/>
      </c>
      <c r="AI1285" s="56" t="str">
        <f aca="false">IF($X1285="Not Significant","No Further Action Required",
IF($AH1285="","",
IF(AND($AH1285="Pass",$L1285="0 - Passed "),"Analysis performed; no further action required.",
IF(AND($AH1285="Fail",$L1285="1 - Failed "),"Analysis performed; no further action required.",
IF(AND($AH1285="Pass",$L1285="2 - Limited In Use "),"Analysis performed; no further action required.",
IF(AND($AH1285="Fail",$L1285="3 - Adjusted "),"Analysis performed; no further action required.",
"Unit fails analysis; TSM determination required."))))))</f>
        <v/>
      </c>
      <c r="AJ1285" s="58"/>
    </row>
    <row r="1286" customFormat="false" ht="15" hidden="false" customHeight="false" outlineLevel="0" collapsed="false">
      <c r="A1286" s="56"/>
      <c r="E1286" s="57" t="str">
        <f aca="false">IF(AND($F1286="",$G1286=""),"",IF($G1286="",$F1286,HYPERLINK($G1286,$F1286)))</f>
        <v/>
      </c>
      <c r="H1286" s="1" t="str">
        <f aca="false">IF($I1286="","None Attached",IF(LEFT($I1286,5)="https",HYPERLINK($I1286,"Datasheet"),HYPERLINK(_xlfn.CONCAT("https://",$I1286),"Datasheet")))</f>
        <v>None Attached</v>
      </c>
      <c r="M1286" s="56"/>
      <c r="P1286" s="58"/>
      <c r="Q1286" s="1" t="n">
        <f aca="false">$M1286-$N1286</f>
        <v>0</v>
      </c>
      <c r="R1286" s="56"/>
      <c r="T1286" s="59" t="s">
        <v>15</v>
      </c>
      <c r="U1286" s="1" t="n">
        <f aca="false">$S1286-$R1286</f>
        <v>0</v>
      </c>
      <c r="V1286" s="1" t="n">
        <f aca="false">IF($T1286="±",$Q1286*2,$Q1286)</f>
        <v>0</v>
      </c>
      <c r="W1286" s="60" t="str">
        <f aca="false">IFERROR($U1286/ABS($V1286),"N/A")</f>
        <v>N/A</v>
      </c>
      <c r="X1286" s="61" t="str">
        <f aca="false">IF(OR($W1286="N/A",$R1286="",$S1286=""),"N/A",IF($W1286&gt;=4,"Not Significant",IF($W1286&gt;=2,"Semi-Significant","Significant")))</f>
        <v>N/A</v>
      </c>
      <c r="Z1286" s="1" t="str">
        <f aca="false">IF($D1286="Z540.1 w/data",0,"")</f>
        <v/>
      </c>
      <c r="AA1286" s="1" t="e">
        <f aca="false">$Y1286+$Q1286+$Z1286</f>
        <v>#VALUE!</v>
      </c>
      <c r="AB1286" s="1" t="n">
        <f aca="false">$N1286+$Q1286</f>
        <v>0</v>
      </c>
      <c r="AC1286" s="1" t="str">
        <f aca="false">IF($Y1286="","",IF(AND($AA1286&gt;=$R1286,$AA1286&lt;=$S1286),"Pass","Fail"))</f>
        <v/>
      </c>
      <c r="AD1286" s="1" t="str">
        <f aca="false">IF($Y1286="","",IF($AA1286&gt;$R1286,"Pass","Fail"))</f>
        <v/>
      </c>
      <c r="AE1286" s="1" t="str">
        <f aca="false">IF($Y1286="","",IF($AA1286&gt;=$R1286,"Pass","Fail"))</f>
        <v/>
      </c>
      <c r="AF1286" s="1" t="str">
        <f aca="false">IF($Y1286="","",IF($AA1286&lt;=$S1286,"Pass","Fail"))</f>
        <v/>
      </c>
      <c r="AG1286" s="1" t="str">
        <f aca="false">IF($Y1286="","",IF($AA1286&lt;$S1286,"Pass","Fail"))</f>
        <v/>
      </c>
      <c r="AH1286" s="23" t="str">
        <f aca="true">INDIRECT(CHOOSE(MATCH($T1286,{"±","&gt;","≥","≤","&lt;"},0), "AC", "AD", "AE", "AF", "AG") &amp; ROW())</f>
        <v/>
      </c>
      <c r="AI1286" s="56" t="str">
        <f aca="false">IF($X1286="Not Significant","No Further Action Required",
IF($AH1286="","",
IF(AND($AH1286="Pass",$L1286="0 - Passed "),"Analysis performed; no further action required.",
IF(AND($AH1286="Fail",$L1286="1 - Failed "),"Analysis performed; no further action required.",
IF(AND($AH1286="Pass",$L1286="2 - Limited In Use "),"Analysis performed; no further action required.",
IF(AND($AH1286="Fail",$L1286="3 - Adjusted "),"Analysis performed; no further action required.",
"Unit fails analysis; TSM determination required."))))))</f>
        <v/>
      </c>
      <c r="AJ1286" s="58"/>
    </row>
    <row r="1287" customFormat="false" ht="15" hidden="false" customHeight="false" outlineLevel="0" collapsed="false">
      <c r="A1287" s="56"/>
      <c r="E1287" s="57" t="str">
        <f aca="false">IF(AND($F1287="",$G1287=""),"",IF($G1287="",$F1287,HYPERLINK($G1287,$F1287)))</f>
        <v/>
      </c>
      <c r="H1287" s="1" t="str">
        <f aca="false">IF($I1287="","None Attached",IF(LEFT($I1287,5)="https",HYPERLINK($I1287,"Datasheet"),HYPERLINK(_xlfn.CONCAT("https://",$I1287),"Datasheet")))</f>
        <v>None Attached</v>
      </c>
      <c r="M1287" s="56"/>
      <c r="P1287" s="58"/>
      <c r="Q1287" s="1" t="n">
        <f aca="false">$M1287-$N1287</f>
        <v>0</v>
      </c>
      <c r="R1287" s="56"/>
      <c r="T1287" s="59" t="s">
        <v>15</v>
      </c>
      <c r="U1287" s="1" t="n">
        <f aca="false">$S1287-$R1287</f>
        <v>0</v>
      </c>
      <c r="V1287" s="1" t="n">
        <f aca="false">IF($T1287="±",$Q1287*2,$Q1287)</f>
        <v>0</v>
      </c>
      <c r="W1287" s="60" t="str">
        <f aca="false">IFERROR($U1287/ABS($V1287),"N/A")</f>
        <v>N/A</v>
      </c>
      <c r="X1287" s="61" t="str">
        <f aca="false">IF(OR($W1287="N/A",$R1287="",$S1287=""),"N/A",IF($W1287&gt;=4,"Not Significant",IF($W1287&gt;=2,"Semi-Significant","Significant")))</f>
        <v>N/A</v>
      </c>
      <c r="Z1287" s="1" t="str">
        <f aca="false">IF($D1287="Z540.1 w/data",0,"")</f>
        <v/>
      </c>
      <c r="AA1287" s="1" t="e">
        <f aca="false">$Y1287+$Q1287+$Z1287</f>
        <v>#VALUE!</v>
      </c>
      <c r="AB1287" s="1" t="n">
        <f aca="false">$N1287+$Q1287</f>
        <v>0</v>
      </c>
      <c r="AC1287" s="1" t="str">
        <f aca="false">IF($Y1287="","",IF(AND($AA1287&gt;=$R1287,$AA1287&lt;=$S1287),"Pass","Fail"))</f>
        <v/>
      </c>
      <c r="AD1287" s="1" t="str">
        <f aca="false">IF($Y1287="","",IF($AA1287&gt;$R1287,"Pass","Fail"))</f>
        <v/>
      </c>
      <c r="AE1287" s="1" t="str">
        <f aca="false">IF($Y1287="","",IF($AA1287&gt;=$R1287,"Pass","Fail"))</f>
        <v/>
      </c>
      <c r="AF1287" s="1" t="str">
        <f aca="false">IF($Y1287="","",IF($AA1287&lt;=$S1287,"Pass","Fail"))</f>
        <v/>
      </c>
      <c r="AG1287" s="1" t="str">
        <f aca="false">IF($Y1287="","",IF($AA1287&lt;$S1287,"Pass","Fail"))</f>
        <v/>
      </c>
      <c r="AH1287" s="23" t="str">
        <f aca="true">INDIRECT(CHOOSE(MATCH($T1287,{"±","&gt;","≥","≤","&lt;"},0), "AC", "AD", "AE", "AF", "AG") &amp; ROW())</f>
        <v/>
      </c>
      <c r="AI1287" s="56" t="str">
        <f aca="false">IF($X1287="Not Significant","No Further Action Required",
IF($AH1287="","",
IF(AND($AH1287="Pass",$L1287="0 - Passed "),"Analysis performed; no further action required.",
IF(AND($AH1287="Fail",$L1287="1 - Failed "),"Analysis performed; no further action required.",
IF(AND($AH1287="Pass",$L1287="2 - Limited In Use "),"Analysis performed; no further action required.",
IF(AND($AH1287="Fail",$L1287="3 - Adjusted "),"Analysis performed; no further action required.",
"Unit fails analysis; TSM determination required."))))))</f>
        <v/>
      </c>
      <c r="AJ1287" s="58"/>
    </row>
    <row r="1288" customFormat="false" ht="15" hidden="false" customHeight="false" outlineLevel="0" collapsed="false">
      <c r="A1288" s="56"/>
      <c r="E1288" s="57" t="str">
        <f aca="false">IF(AND($F1288="",$G1288=""),"",IF($G1288="",$F1288,HYPERLINK($G1288,$F1288)))</f>
        <v/>
      </c>
      <c r="H1288" s="1" t="str">
        <f aca="false">IF($I1288="","None Attached",IF(LEFT($I1288,5)="https",HYPERLINK($I1288,"Datasheet"),HYPERLINK(_xlfn.CONCAT("https://",$I1288),"Datasheet")))</f>
        <v>None Attached</v>
      </c>
      <c r="M1288" s="56"/>
      <c r="P1288" s="58"/>
      <c r="Q1288" s="1" t="n">
        <f aca="false">$M1288-$N1288</f>
        <v>0</v>
      </c>
      <c r="R1288" s="56"/>
      <c r="T1288" s="59" t="s">
        <v>15</v>
      </c>
      <c r="U1288" s="1" t="n">
        <f aca="false">$S1288-$R1288</f>
        <v>0</v>
      </c>
      <c r="V1288" s="1" t="n">
        <f aca="false">IF($T1288="±",$Q1288*2,$Q1288)</f>
        <v>0</v>
      </c>
      <c r="W1288" s="60" t="str">
        <f aca="false">IFERROR($U1288/ABS($V1288),"N/A")</f>
        <v>N/A</v>
      </c>
      <c r="X1288" s="61" t="str">
        <f aca="false">IF(OR($W1288="N/A",$R1288="",$S1288=""),"N/A",IF($W1288&gt;=4,"Not Significant",IF($W1288&gt;=2,"Semi-Significant","Significant")))</f>
        <v>N/A</v>
      </c>
      <c r="Z1288" s="1" t="str">
        <f aca="false">IF($D1288="Z540.1 w/data",0,"")</f>
        <v/>
      </c>
      <c r="AA1288" s="1" t="e">
        <f aca="false">$Y1288+$Q1288+$Z1288</f>
        <v>#VALUE!</v>
      </c>
      <c r="AB1288" s="1" t="n">
        <f aca="false">$N1288+$Q1288</f>
        <v>0</v>
      </c>
      <c r="AC1288" s="1" t="str">
        <f aca="false">IF($Y1288="","",IF(AND($AA1288&gt;=$R1288,$AA1288&lt;=$S1288),"Pass","Fail"))</f>
        <v/>
      </c>
      <c r="AD1288" s="1" t="str">
        <f aca="false">IF($Y1288="","",IF($AA1288&gt;$R1288,"Pass","Fail"))</f>
        <v/>
      </c>
      <c r="AE1288" s="1" t="str">
        <f aca="false">IF($Y1288="","",IF($AA1288&gt;=$R1288,"Pass","Fail"))</f>
        <v/>
      </c>
      <c r="AF1288" s="1" t="str">
        <f aca="false">IF($Y1288="","",IF($AA1288&lt;=$S1288,"Pass","Fail"))</f>
        <v/>
      </c>
      <c r="AG1288" s="1" t="str">
        <f aca="false">IF($Y1288="","",IF($AA1288&lt;$S1288,"Pass","Fail"))</f>
        <v/>
      </c>
      <c r="AH1288" s="23" t="str">
        <f aca="true">INDIRECT(CHOOSE(MATCH($T1288,{"±","&gt;","≥","≤","&lt;"},0), "AC", "AD", "AE", "AF", "AG") &amp; ROW())</f>
        <v/>
      </c>
      <c r="AI1288" s="56" t="str">
        <f aca="false">IF($X1288="Not Significant","No Further Action Required",
IF($AH1288="","",
IF(AND($AH1288="Pass",$L1288="0 - Passed "),"Analysis performed; no further action required.",
IF(AND($AH1288="Fail",$L1288="1 - Failed "),"Analysis performed; no further action required.",
IF(AND($AH1288="Pass",$L1288="2 - Limited In Use "),"Analysis performed; no further action required.",
IF(AND($AH1288="Fail",$L1288="3 - Adjusted "),"Analysis performed; no further action required.",
"Unit fails analysis; TSM determination required."))))))</f>
        <v/>
      </c>
      <c r="AJ1288" s="58"/>
    </row>
    <row r="1289" customFormat="false" ht="15" hidden="false" customHeight="false" outlineLevel="0" collapsed="false">
      <c r="A1289" s="56"/>
      <c r="E1289" s="57" t="str">
        <f aca="false">IF(AND($F1289="",$G1289=""),"",IF($G1289="",$F1289,HYPERLINK($G1289,$F1289)))</f>
        <v/>
      </c>
      <c r="H1289" s="1" t="str">
        <f aca="false">IF($I1289="","None Attached",IF(LEFT($I1289,5)="https",HYPERLINK($I1289,"Datasheet"),HYPERLINK(_xlfn.CONCAT("https://",$I1289),"Datasheet")))</f>
        <v>None Attached</v>
      </c>
      <c r="M1289" s="56"/>
      <c r="P1289" s="58"/>
      <c r="Q1289" s="1" t="n">
        <f aca="false">$M1289-$N1289</f>
        <v>0</v>
      </c>
      <c r="R1289" s="56"/>
      <c r="T1289" s="59" t="s">
        <v>15</v>
      </c>
      <c r="U1289" s="1" t="n">
        <f aca="false">$S1289-$R1289</f>
        <v>0</v>
      </c>
      <c r="V1289" s="1" t="n">
        <f aca="false">IF($T1289="±",$Q1289*2,$Q1289)</f>
        <v>0</v>
      </c>
      <c r="W1289" s="60" t="str">
        <f aca="false">IFERROR($U1289/ABS($V1289),"N/A")</f>
        <v>N/A</v>
      </c>
      <c r="X1289" s="61" t="str">
        <f aca="false">IF(OR($W1289="N/A",$R1289="",$S1289=""),"N/A",IF($W1289&gt;=4,"Not Significant",IF($W1289&gt;=2,"Semi-Significant","Significant")))</f>
        <v>N/A</v>
      </c>
      <c r="Z1289" s="1" t="str">
        <f aca="false">IF($D1289="Z540.1 w/data",0,"")</f>
        <v/>
      </c>
      <c r="AA1289" s="1" t="e">
        <f aca="false">$Y1289+$Q1289+$Z1289</f>
        <v>#VALUE!</v>
      </c>
      <c r="AB1289" s="1" t="n">
        <f aca="false">$N1289+$Q1289</f>
        <v>0</v>
      </c>
      <c r="AC1289" s="1" t="str">
        <f aca="false">IF($Y1289="","",IF(AND($AA1289&gt;=$R1289,$AA1289&lt;=$S1289),"Pass","Fail"))</f>
        <v/>
      </c>
      <c r="AD1289" s="1" t="str">
        <f aca="false">IF($Y1289="","",IF($AA1289&gt;$R1289,"Pass","Fail"))</f>
        <v/>
      </c>
      <c r="AE1289" s="1" t="str">
        <f aca="false">IF($Y1289="","",IF($AA1289&gt;=$R1289,"Pass","Fail"))</f>
        <v/>
      </c>
      <c r="AF1289" s="1" t="str">
        <f aca="false">IF($Y1289="","",IF($AA1289&lt;=$S1289,"Pass","Fail"))</f>
        <v/>
      </c>
      <c r="AG1289" s="1" t="str">
        <f aca="false">IF($Y1289="","",IF($AA1289&lt;$S1289,"Pass","Fail"))</f>
        <v/>
      </c>
      <c r="AH1289" s="23" t="str">
        <f aca="true">INDIRECT(CHOOSE(MATCH($T1289,{"±","&gt;","≥","≤","&lt;"},0), "AC", "AD", "AE", "AF", "AG") &amp; ROW())</f>
        <v/>
      </c>
      <c r="AI1289" s="56" t="str">
        <f aca="false">IF($X1289="Not Significant","No Further Action Required",
IF($AH1289="","",
IF(AND($AH1289="Pass",$L1289="0 - Passed "),"Analysis performed; no further action required.",
IF(AND($AH1289="Fail",$L1289="1 - Failed "),"Analysis performed; no further action required.",
IF(AND($AH1289="Pass",$L1289="2 - Limited In Use "),"Analysis performed; no further action required.",
IF(AND($AH1289="Fail",$L1289="3 - Adjusted "),"Analysis performed; no further action required.",
"Unit fails analysis; TSM determination required."))))))</f>
        <v/>
      </c>
      <c r="AJ1289" s="58"/>
    </row>
    <row r="1290" customFormat="false" ht="15" hidden="false" customHeight="false" outlineLevel="0" collapsed="false">
      <c r="A1290" s="56"/>
      <c r="E1290" s="57" t="str">
        <f aca="false">IF(AND($F1290="",$G1290=""),"",IF($G1290="",$F1290,HYPERLINK($G1290,$F1290)))</f>
        <v/>
      </c>
      <c r="H1290" s="1" t="str">
        <f aca="false">IF($I1290="","None Attached",IF(LEFT($I1290,5)="https",HYPERLINK($I1290,"Datasheet"),HYPERLINK(_xlfn.CONCAT("https://",$I1290),"Datasheet")))</f>
        <v>None Attached</v>
      </c>
      <c r="M1290" s="56"/>
      <c r="P1290" s="58"/>
      <c r="Q1290" s="1" t="n">
        <f aca="false">$M1290-$N1290</f>
        <v>0</v>
      </c>
      <c r="R1290" s="56"/>
      <c r="T1290" s="59" t="s">
        <v>15</v>
      </c>
      <c r="U1290" s="1" t="n">
        <f aca="false">$S1290-$R1290</f>
        <v>0</v>
      </c>
      <c r="V1290" s="1" t="n">
        <f aca="false">IF($T1290="±",$Q1290*2,$Q1290)</f>
        <v>0</v>
      </c>
      <c r="W1290" s="60" t="str">
        <f aca="false">IFERROR($U1290/ABS($V1290),"N/A")</f>
        <v>N/A</v>
      </c>
      <c r="X1290" s="61" t="str">
        <f aca="false">IF(OR($W1290="N/A",$R1290="",$S1290=""),"N/A",IF($W1290&gt;=4,"Not Significant",IF($W1290&gt;=2,"Semi-Significant","Significant")))</f>
        <v>N/A</v>
      </c>
      <c r="Z1290" s="1" t="str">
        <f aca="false">IF($D1290="Z540.1 w/data",0,"")</f>
        <v/>
      </c>
      <c r="AA1290" s="1" t="e">
        <f aca="false">$Y1290+$Q1290+$Z1290</f>
        <v>#VALUE!</v>
      </c>
      <c r="AB1290" s="1" t="n">
        <f aca="false">$N1290+$Q1290</f>
        <v>0</v>
      </c>
      <c r="AC1290" s="1" t="str">
        <f aca="false">IF($Y1290="","",IF(AND($AA1290&gt;=$R1290,$AA1290&lt;=$S1290),"Pass","Fail"))</f>
        <v/>
      </c>
      <c r="AD1290" s="1" t="str">
        <f aca="false">IF($Y1290="","",IF($AA1290&gt;$R1290,"Pass","Fail"))</f>
        <v/>
      </c>
      <c r="AE1290" s="1" t="str">
        <f aca="false">IF($Y1290="","",IF($AA1290&gt;=$R1290,"Pass","Fail"))</f>
        <v/>
      </c>
      <c r="AF1290" s="1" t="str">
        <f aca="false">IF($Y1290="","",IF($AA1290&lt;=$S1290,"Pass","Fail"))</f>
        <v/>
      </c>
      <c r="AG1290" s="1" t="str">
        <f aca="false">IF($Y1290="","",IF($AA1290&lt;$S1290,"Pass","Fail"))</f>
        <v/>
      </c>
      <c r="AH1290" s="23" t="str">
        <f aca="true">INDIRECT(CHOOSE(MATCH($T1290,{"±","&gt;","≥","≤","&lt;"},0), "AC", "AD", "AE", "AF", "AG") &amp; ROW())</f>
        <v/>
      </c>
      <c r="AI1290" s="56" t="str">
        <f aca="false">IF($X1290="Not Significant","No Further Action Required",
IF($AH1290="","",
IF(AND($AH1290="Pass",$L1290="0 - Passed "),"Analysis performed; no further action required.",
IF(AND($AH1290="Fail",$L1290="1 - Failed "),"Analysis performed; no further action required.",
IF(AND($AH1290="Pass",$L1290="2 - Limited In Use "),"Analysis performed; no further action required.",
IF(AND($AH1290="Fail",$L1290="3 - Adjusted "),"Analysis performed; no further action required.",
"Unit fails analysis; TSM determination required."))))))</f>
        <v/>
      </c>
      <c r="AJ1290" s="58"/>
    </row>
    <row r="1291" customFormat="false" ht="15" hidden="false" customHeight="false" outlineLevel="0" collapsed="false">
      <c r="A1291" s="56"/>
      <c r="E1291" s="57" t="str">
        <f aca="false">IF(AND($F1291="",$G1291=""),"",IF($G1291="",$F1291,HYPERLINK($G1291,$F1291)))</f>
        <v/>
      </c>
      <c r="H1291" s="1" t="str">
        <f aca="false">IF($I1291="","None Attached",IF(LEFT($I1291,5)="https",HYPERLINK($I1291,"Datasheet"),HYPERLINK(_xlfn.CONCAT("https://",$I1291),"Datasheet")))</f>
        <v>None Attached</v>
      </c>
      <c r="M1291" s="56"/>
      <c r="P1291" s="58"/>
      <c r="Q1291" s="1" t="n">
        <f aca="false">$M1291-$N1291</f>
        <v>0</v>
      </c>
      <c r="R1291" s="56"/>
      <c r="T1291" s="59" t="s">
        <v>15</v>
      </c>
      <c r="U1291" s="1" t="n">
        <f aca="false">$S1291-$R1291</f>
        <v>0</v>
      </c>
      <c r="V1291" s="1" t="n">
        <f aca="false">IF($T1291="±",$Q1291*2,$Q1291)</f>
        <v>0</v>
      </c>
      <c r="W1291" s="60" t="str">
        <f aca="false">IFERROR($U1291/ABS($V1291),"N/A")</f>
        <v>N/A</v>
      </c>
      <c r="X1291" s="61" t="str">
        <f aca="false">IF(OR($W1291="N/A",$R1291="",$S1291=""),"N/A",IF($W1291&gt;=4,"Not Significant",IF($W1291&gt;=2,"Semi-Significant","Significant")))</f>
        <v>N/A</v>
      </c>
      <c r="Z1291" s="1" t="str">
        <f aca="false">IF($D1291="Z540.1 w/data",0,"")</f>
        <v/>
      </c>
      <c r="AA1291" s="1" t="e">
        <f aca="false">$Y1291+$Q1291+$Z1291</f>
        <v>#VALUE!</v>
      </c>
      <c r="AB1291" s="1" t="n">
        <f aca="false">$N1291+$Q1291</f>
        <v>0</v>
      </c>
      <c r="AC1291" s="1" t="str">
        <f aca="false">IF($Y1291="","",IF(AND($AA1291&gt;=$R1291,$AA1291&lt;=$S1291),"Pass","Fail"))</f>
        <v/>
      </c>
      <c r="AD1291" s="1" t="str">
        <f aca="false">IF($Y1291="","",IF($AA1291&gt;$R1291,"Pass","Fail"))</f>
        <v/>
      </c>
      <c r="AE1291" s="1" t="str">
        <f aca="false">IF($Y1291="","",IF($AA1291&gt;=$R1291,"Pass","Fail"))</f>
        <v/>
      </c>
      <c r="AF1291" s="1" t="str">
        <f aca="false">IF($Y1291="","",IF($AA1291&lt;=$S1291,"Pass","Fail"))</f>
        <v/>
      </c>
      <c r="AG1291" s="1" t="str">
        <f aca="false">IF($Y1291="","",IF($AA1291&lt;$S1291,"Pass","Fail"))</f>
        <v/>
      </c>
      <c r="AH1291" s="23" t="str">
        <f aca="true">INDIRECT(CHOOSE(MATCH($T1291,{"±","&gt;","≥","≤","&lt;"},0), "AC", "AD", "AE", "AF", "AG") &amp; ROW())</f>
        <v/>
      </c>
      <c r="AI1291" s="56" t="str">
        <f aca="false">IF($X1291="Not Significant","No Further Action Required",
IF($AH1291="","",
IF(AND($AH1291="Pass",$L1291="0 - Passed "),"Analysis performed; no further action required.",
IF(AND($AH1291="Fail",$L1291="1 - Failed "),"Analysis performed; no further action required.",
IF(AND($AH1291="Pass",$L1291="2 - Limited In Use "),"Analysis performed; no further action required.",
IF(AND($AH1291="Fail",$L1291="3 - Adjusted "),"Analysis performed; no further action required.",
"Unit fails analysis; TSM determination required."))))))</f>
        <v/>
      </c>
      <c r="AJ1291" s="58"/>
    </row>
    <row r="1292" customFormat="false" ht="15" hidden="false" customHeight="false" outlineLevel="0" collapsed="false">
      <c r="A1292" s="56"/>
      <c r="E1292" s="57" t="str">
        <f aca="false">IF(AND($F1292="",$G1292=""),"",IF($G1292="",$F1292,HYPERLINK($G1292,$F1292)))</f>
        <v/>
      </c>
      <c r="H1292" s="1" t="str">
        <f aca="false">IF($I1292="","None Attached",IF(LEFT($I1292,5)="https",HYPERLINK($I1292,"Datasheet"),HYPERLINK(_xlfn.CONCAT("https://",$I1292),"Datasheet")))</f>
        <v>None Attached</v>
      </c>
      <c r="M1292" s="56"/>
      <c r="P1292" s="58"/>
      <c r="Q1292" s="1" t="n">
        <f aca="false">$M1292-$N1292</f>
        <v>0</v>
      </c>
      <c r="R1292" s="56"/>
      <c r="T1292" s="59" t="s">
        <v>15</v>
      </c>
      <c r="U1292" s="1" t="n">
        <f aca="false">$S1292-$R1292</f>
        <v>0</v>
      </c>
      <c r="V1292" s="1" t="n">
        <f aca="false">IF($T1292="±",$Q1292*2,$Q1292)</f>
        <v>0</v>
      </c>
      <c r="W1292" s="60" t="str">
        <f aca="false">IFERROR($U1292/ABS($V1292),"N/A")</f>
        <v>N/A</v>
      </c>
      <c r="X1292" s="61" t="str">
        <f aca="false">IF(OR($W1292="N/A",$R1292="",$S1292=""),"N/A",IF($W1292&gt;=4,"Not Significant",IF($W1292&gt;=2,"Semi-Significant","Significant")))</f>
        <v>N/A</v>
      </c>
      <c r="Z1292" s="1" t="str">
        <f aca="false">IF($D1292="Z540.1 w/data",0,"")</f>
        <v/>
      </c>
      <c r="AA1292" s="1" t="e">
        <f aca="false">$Y1292+$Q1292+$Z1292</f>
        <v>#VALUE!</v>
      </c>
      <c r="AB1292" s="1" t="n">
        <f aca="false">$N1292+$Q1292</f>
        <v>0</v>
      </c>
      <c r="AC1292" s="1" t="str">
        <f aca="false">IF($Y1292="","",IF(AND($AA1292&gt;=$R1292,$AA1292&lt;=$S1292),"Pass","Fail"))</f>
        <v/>
      </c>
      <c r="AD1292" s="1" t="str">
        <f aca="false">IF($Y1292="","",IF($AA1292&gt;$R1292,"Pass","Fail"))</f>
        <v/>
      </c>
      <c r="AE1292" s="1" t="str">
        <f aca="false">IF($Y1292="","",IF($AA1292&gt;=$R1292,"Pass","Fail"))</f>
        <v/>
      </c>
      <c r="AF1292" s="1" t="str">
        <f aca="false">IF($Y1292="","",IF($AA1292&lt;=$S1292,"Pass","Fail"))</f>
        <v/>
      </c>
      <c r="AG1292" s="1" t="str">
        <f aca="false">IF($Y1292="","",IF($AA1292&lt;$S1292,"Pass","Fail"))</f>
        <v/>
      </c>
      <c r="AH1292" s="23" t="str">
        <f aca="true">INDIRECT(CHOOSE(MATCH($T1292,{"±","&gt;","≥","≤","&lt;"},0), "AC", "AD", "AE", "AF", "AG") &amp; ROW())</f>
        <v/>
      </c>
      <c r="AI1292" s="56" t="str">
        <f aca="false">IF($X1292="Not Significant","No Further Action Required",
IF($AH1292="","",
IF(AND($AH1292="Pass",$L1292="0 - Passed "),"Analysis performed; no further action required.",
IF(AND($AH1292="Fail",$L1292="1 - Failed "),"Analysis performed; no further action required.",
IF(AND($AH1292="Pass",$L1292="2 - Limited In Use "),"Analysis performed; no further action required.",
IF(AND($AH1292="Fail",$L1292="3 - Adjusted "),"Analysis performed; no further action required.",
"Unit fails analysis; TSM determination required."))))))</f>
        <v/>
      </c>
      <c r="AJ1292" s="58"/>
    </row>
    <row r="1293" customFormat="false" ht="15" hidden="false" customHeight="false" outlineLevel="0" collapsed="false">
      <c r="A1293" s="56"/>
      <c r="E1293" s="57" t="str">
        <f aca="false">IF(AND($F1293="",$G1293=""),"",IF($G1293="",$F1293,HYPERLINK($G1293,$F1293)))</f>
        <v/>
      </c>
      <c r="H1293" s="1" t="str">
        <f aca="false">IF($I1293="","None Attached",IF(LEFT($I1293,5)="https",HYPERLINK($I1293,"Datasheet"),HYPERLINK(_xlfn.CONCAT("https://",$I1293),"Datasheet")))</f>
        <v>None Attached</v>
      </c>
      <c r="M1293" s="56"/>
      <c r="P1293" s="58"/>
      <c r="Q1293" s="1" t="n">
        <f aca="false">$M1293-$N1293</f>
        <v>0</v>
      </c>
      <c r="R1293" s="56"/>
      <c r="T1293" s="59" t="s">
        <v>15</v>
      </c>
      <c r="U1293" s="1" t="n">
        <f aca="false">$S1293-$R1293</f>
        <v>0</v>
      </c>
      <c r="V1293" s="1" t="n">
        <f aca="false">IF($T1293="±",$Q1293*2,$Q1293)</f>
        <v>0</v>
      </c>
      <c r="W1293" s="60" t="str">
        <f aca="false">IFERROR($U1293/ABS($V1293),"N/A")</f>
        <v>N/A</v>
      </c>
      <c r="X1293" s="61" t="str">
        <f aca="false">IF(OR($W1293="N/A",$R1293="",$S1293=""),"N/A",IF($W1293&gt;=4,"Not Significant",IF($W1293&gt;=2,"Semi-Significant","Significant")))</f>
        <v>N/A</v>
      </c>
      <c r="Z1293" s="1" t="str">
        <f aca="false">IF($D1293="Z540.1 w/data",0,"")</f>
        <v/>
      </c>
      <c r="AA1293" s="1" t="e">
        <f aca="false">$Y1293+$Q1293+$Z1293</f>
        <v>#VALUE!</v>
      </c>
      <c r="AB1293" s="1" t="n">
        <f aca="false">$N1293+$Q1293</f>
        <v>0</v>
      </c>
      <c r="AC1293" s="1" t="str">
        <f aca="false">IF($Y1293="","",IF(AND($AA1293&gt;=$R1293,$AA1293&lt;=$S1293),"Pass","Fail"))</f>
        <v/>
      </c>
      <c r="AD1293" s="1" t="str">
        <f aca="false">IF($Y1293="","",IF($AA1293&gt;$R1293,"Pass","Fail"))</f>
        <v/>
      </c>
      <c r="AE1293" s="1" t="str">
        <f aca="false">IF($Y1293="","",IF($AA1293&gt;=$R1293,"Pass","Fail"))</f>
        <v/>
      </c>
      <c r="AF1293" s="1" t="str">
        <f aca="false">IF($Y1293="","",IF($AA1293&lt;=$S1293,"Pass","Fail"))</f>
        <v/>
      </c>
      <c r="AG1293" s="1" t="str">
        <f aca="false">IF($Y1293="","",IF($AA1293&lt;$S1293,"Pass","Fail"))</f>
        <v/>
      </c>
      <c r="AH1293" s="23" t="str">
        <f aca="true">INDIRECT(CHOOSE(MATCH($T1293,{"±","&gt;","≥","≤","&lt;"},0), "AC", "AD", "AE", "AF", "AG") &amp; ROW())</f>
        <v/>
      </c>
      <c r="AI1293" s="56" t="str">
        <f aca="false">IF($X1293="Not Significant","No Further Action Required",
IF($AH1293="","",
IF(AND($AH1293="Pass",$L1293="0 - Passed "),"Analysis performed; no further action required.",
IF(AND($AH1293="Fail",$L1293="1 - Failed "),"Analysis performed; no further action required.",
IF(AND($AH1293="Pass",$L1293="2 - Limited In Use "),"Analysis performed; no further action required.",
IF(AND($AH1293="Fail",$L1293="3 - Adjusted "),"Analysis performed; no further action required.",
"Unit fails analysis; TSM determination required."))))))</f>
        <v/>
      </c>
      <c r="AJ1293" s="58"/>
    </row>
    <row r="1294" customFormat="false" ht="15" hidden="false" customHeight="false" outlineLevel="0" collapsed="false">
      <c r="A1294" s="56"/>
      <c r="E1294" s="57" t="str">
        <f aca="false">IF(AND($F1294="",$G1294=""),"",IF($G1294="",$F1294,HYPERLINK($G1294,$F1294)))</f>
        <v/>
      </c>
      <c r="H1294" s="1" t="str">
        <f aca="false">IF($I1294="","None Attached",IF(LEFT($I1294,5)="https",HYPERLINK($I1294,"Datasheet"),HYPERLINK(_xlfn.CONCAT("https://",$I1294),"Datasheet")))</f>
        <v>None Attached</v>
      </c>
      <c r="M1294" s="56"/>
      <c r="P1294" s="58"/>
      <c r="Q1294" s="1" t="n">
        <f aca="false">$M1294-$N1294</f>
        <v>0</v>
      </c>
      <c r="R1294" s="56"/>
      <c r="T1294" s="59" t="s">
        <v>15</v>
      </c>
      <c r="U1294" s="1" t="n">
        <f aca="false">$S1294-$R1294</f>
        <v>0</v>
      </c>
      <c r="V1294" s="1" t="n">
        <f aca="false">IF($T1294="±",$Q1294*2,$Q1294)</f>
        <v>0</v>
      </c>
      <c r="W1294" s="60" t="str">
        <f aca="false">IFERROR($U1294/ABS($V1294),"N/A")</f>
        <v>N/A</v>
      </c>
      <c r="X1294" s="61" t="str">
        <f aca="false">IF(OR($W1294="N/A",$R1294="",$S1294=""),"N/A",IF($W1294&gt;=4,"Not Significant",IF($W1294&gt;=2,"Semi-Significant","Significant")))</f>
        <v>N/A</v>
      </c>
      <c r="Z1294" s="1" t="str">
        <f aca="false">IF($D1294="Z540.1 w/data",0,"")</f>
        <v/>
      </c>
      <c r="AA1294" s="1" t="e">
        <f aca="false">$Y1294+$Q1294+$Z1294</f>
        <v>#VALUE!</v>
      </c>
      <c r="AB1294" s="1" t="n">
        <f aca="false">$N1294+$Q1294</f>
        <v>0</v>
      </c>
      <c r="AC1294" s="1" t="str">
        <f aca="false">IF($Y1294="","",IF(AND($AA1294&gt;=$R1294,$AA1294&lt;=$S1294),"Pass","Fail"))</f>
        <v/>
      </c>
      <c r="AD1294" s="1" t="str">
        <f aca="false">IF($Y1294="","",IF($AA1294&gt;$R1294,"Pass","Fail"))</f>
        <v/>
      </c>
      <c r="AE1294" s="1" t="str">
        <f aca="false">IF($Y1294="","",IF($AA1294&gt;=$R1294,"Pass","Fail"))</f>
        <v/>
      </c>
      <c r="AF1294" s="1" t="str">
        <f aca="false">IF($Y1294="","",IF($AA1294&lt;=$S1294,"Pass","Fail"))</f>
        <v/>
      </c>
      <c r="AG1294" s="1" t="str">
        <f aca="false">IF($Y1294="","",IF($AA1294&lt;$S1294,"Pass","Fail"))</f>
        <v/>
      </c>
      <c r="AH1294" s="23" t="str">
        <f aca="true">INDIRECT(CHOOSE(MATCH($T1294,{"±","&gt;","≥","≤","&lt;"},0), "AC", "AD", "AE", "AF", "AG") &amp; ROW())</f>
        <v/>
      </c>
      <c r="AI1294" s="56" t="str">
        <f aca="false">IF($X1294="Not Significant","No Further Action Required",
IF($AH1294="","",
IF(AND($AH1294="Pass",$L1294="0 - Passed "),"Analysis performed; no further action required.",
IF(AND($AH1294="Fail",$L1294="1 - Failed "),"Analysis performed; no further action required.",
IF(AND($AH1294="Pass",$L1294="2 - Limited In Use "),"Analysis performed; no further action required.",
IF(AND($AH1294="Fail",$L1294="3 - Adjusted "),"Analysis performed; no further action required.",
"Unit fails analysis; TSM determination required."))))))</f>
        <v/>
      </c>
      <c r="AJ1294" s="58"/>
    </row>
    <row r="1295" customFormat="false" ht="15" hidden="false" customHeight="false" outlineLevel="0" collapsed="false">
      <c r="A1295" s="56"/>
      <c r="E1295" s="57" t="str">
        <f aca="false">IF(AND($F1295="",$G1295=""),"",IF($G1295="",$F1295,HYPERLINK($G1295,$F1295)))</f>
        <v/>
      </c>
      <c r="H1295" s="1" t="str">
        <f aca="false">IF($I1295="","None Attached",IF(LEFT($I1295,5)="https",HYPERLINK($I1295,"Datasheet"),HYPERLINK(_xlfn.CONCAT("https://",$I1295),"Datasheet")))</f>
        <v>None Attached</v>
      </c>
      <c r="M1295" s="56"/>
      <c r="P1295" s="58"/>
      <c r="Q1295" s="1" t="n">
        <f aca="false">$M1295-$N1295</f>
        <v>0</v>
      </c>
      <c r="R1295" s="56"/>
      <c r="T1295" s="59" t="s">
        <v>15</v>
      </c>
      <c r="U1295" s="1" t="n">
        <f aca="false">$S1295-$R1295</f>
        <v>0</v>
      </c>
      <c r="V1295" s="1" t="n">
        <f aca="false">IF($T1295="±",$Q1295*2,$Q1295)</f>
        <v>0</v>
      </c>
      <c r="W1295" s="60" t="str">
        <f aca="false">IFERROR($U1295/ABS($V1295),"N/A")</f>
        <v>N/A</v>
      </c>
      <c r="X1295" s="61" t="str">
        <f aca="false">IF(OR($W1295="N/A",$R1295="",$S1295=""),"N/A",IF($W1295&gt;=4,"Not Significant",IF($W1295&gt;=2,"Semi-Significant","Significant")))</f>
        <v>N/A</v>
      </c>
      <c r="Z1295" s="1" t="str">
        <f aca="false">IF($D1295="Z540.1 w/data",0,"")</f>
        <v/>
      </c>
      <c r="AA1295" s="1" t="e">
        <f aca="false">$Y1295+$Q1295+$Z1295</f>
        <v>#VALUE!</v>
      </c>
      <c r="AB1295" s="1" t="n">
        <f aca="false">$N1295+$Q1295</f>
        <v>0</v>
      </c>
      <c r="AC1295" s="1" t="str">
        <f aca="false">IF($Y1295="","",IF(AND($AA1295&gt;=$R1295,$AA1295&lt;=$S1295),"Pass","Fail"))</f>
        <v/>
      </c>
      <c r="AD1295" s="1" t="str">
        <f aca="false">IF($Y1295="","",IF($AA1295&gt;$R1295,"Pass","Fail"))</f>
        <v/>
      </c>
      <c r="AE1295" s="1" t="str">
        <f aca="false">IF($Y1295="","",IF($AA1295&gt;=$R1295,"Pass","Fail"))</f>
        <v/>
      </c>
      <c r="AF1295" s="1" t="str">
        <f aca="false">IF($Y1295="","",IF($AA1295&lt;=$S1295,"Pass","Fail"))</f>
        <v/>
      </c>
      <c r="AG1295" s="1" t="str">
        <f aca="false">IF($Y1295="","",IF($AA1295&lt;$S1295,"Pass","Fail"))</f>
        <v/>
      </c>
      <c r="AH1295" s="23" t="str">
        <f aca="true">INDIRECT(CHOOSE(MATCH($T1295,{"±","&gt;","≥","≤","&lt;"},0), "AC", "AD", "AE", "AF", "AG") &amp; ROW())</f>
        <v/>
      </c>
      <c r="AI1295" s="56" t="str">
        <f aca="false">IF($X1295="Not Significant","No Further Action Required",
IF($AH1295="","",
IF(AND($AH1295="Pass",$L1295="0 - Passed "),"Analysis performed; no further action required.",
IF(AND($AH1295="Fail",$L1295="1 - Failed "),"Analysis performed; no further action required.",
IF(AND($AH1295="Pass",$L1295="2 - Limited In Use "),"Analysis performed; no further action required.",
IF(AND($AH1295="Fail",$L1295="3 - Adjusted "),"Analysis performed; no further action required.",
"Unit fails analysis; TSM determination required."))))))</f>
        <v/>
      </c>
      <c r="AJ1295" s="58"/>
    </row>
    <row r="1296" customFormat="false" ht="15" hidden="false" customHeight="false" outlineLevel="0" collapsed="false">
      <c r="A1296" s="56"/>
      <c r="E1296" s="57" t="str">
        <f aca="false">IF(AND($F1296="",$G1296=""),"",IF($G1296="",$F1296,HYPERLINK($G1296,$F1296)))</f>
        <v/>
      </c>
      <c r="H1296" s="1" t="str">
        <f aca="false">IF($I1296="","None Attached",IF(LEFT($I1296,5)="https",HYPERLINK($I1296,"Datasheet"),HYPERLINK(_xlfn.CONCAT("https://",$I1296),"Datasheet")))</f>
        <v>None Attached</v>
      </c>
      <c r="M1296" s="56"/>
      <c r="P1296" s="58"/>
      <c r="Q1296" s="1" t="n">
        <f aca="false">$M1296-$N1296</f>
        <v>0</v>
      </c>
      <c r="R1296" s="56"/>
      <c r="T1296" s="59" t="s">
        <v>15</v>
      </c>
      <c r="U1296" s="1" t="n">
        <f aca="false">$S1296-$R1296</f>
        <v>0</v>
      </c>
      <c r="V1296" s="1" t="n">
        <f aca="false">IF($T1296="±",$Q1296*2,$Q1296)</f>
        <v>0</v>
      </c>
      <c r="W1296" s="60" t="str">
        <f aca="false">IFERROR($U1296/ABS($V1296),"N/A")</f>
        <v>N/A</v>
      </c>
      <c r="X1296" s="61" t="str">
        <f aca="false">IF(OR($W1296="N/A",$R1296="",$S1296=""),"N/A",IF($W1296&gt;=4,"Not Significant",IF($W1296&gt;=2,"Semi-Significant","Significant")))</f>
        <v>N/A</v>
      </c>
      <c r="Z1296" s="1" t="str">
        <f aca="false">IF($D1296="Z540.1 w/data",0,"")</f>
        <v/>
      </c>
      <c r="AA1296" s="1" t="e">
        <f aca="false">$Y1296+$Q1296+$Z1296</f>
        <v>#VALUE!</v>
      </c>
      <c r="AB1296" s="1" t="n">
        <f aca="false">$N1296+$Q1296</f>
        <v>0</v>
      </c>
      <c r="AC1296" s="1" t="str">
        <f aca="false">IF($Y1296="","",IF(AND($AA1296&gt;=$R1296,$AA1296&lt;=$S1296),"Pass","Fail"))</f>
        <v/>
      </c>
      <c r="AD1296" s="1" t="str">
        <f aca="false">IF($Y1296="","",IF($AA1296&gt;$R1296,"Pass","Fail"))</f>
        <v/>
      </c>
      <c r="AE1296" s="1" t="str">
        <f aca="false">IF($Y1296="","",IF($AA1296&gt;=$R1296,"Pass","Fail"))</f>
        <v/>
      </c>
      <c r="AF1296" s="1" t="str">
        <f aca="false">IF($Y1296="","",IF($AA1296&lt;=$S1296,"Pass","Fail"))</f>
        <v/>
      </c>
      <c r="AG1296" s="1" t="str">
        <f aca="false">IF($Y1296="","",IF($AA1296&lt;$S1296,"Pass","Fail"))</f>
        <v/>
      </c>
      <c r="AH1296" s="23" t="str">
        <f aca="true">INDIRECT(CHOOSE(MATCH($T1296,{"±","&gt;","≥","≤","&lt;"},0), "AC", "AD", "AE", "AF", "AG") &amp; ROW())</f>
        <v/>
      </c>
      <c r="AI1296" s="56" t="str">
        <f aca="false">IF($X1296="Not Significant","No Further Action Required",
IF($AH1296="","",
IF(AND($AH1296="Pass",$L1296="0 - Passed "),"Analysis performed; no further action required.",
IF(AND($AH1296="Fail",$L1296="1 - Failed "),"Analysis performed; no further action required.",
IF(AND($AH1296="Pass",$L1296="2 - Limited In Use "),"Analysis performed; no further action required.",
IF(AND($AH1296="Fail",$L1296="3 - Adjusted "),"Analysis performed; no further action required.",
"Unit fails analysis; TSM determination required."))))))</f>
        <v/>
      </c>
      <c r="AJ1296" s="58"/>
    </row>
    <row r="1297" customFormat="false" ht="15" hidden="false" customHeight="false" outlineLevel="0" collapsed="false">
      <c r="A1297" s="56"/>
      <c r="E1297" s="57" t="str">
        <f aca="false">IF(AND($F1297="",$G1297=""),"",IF($G1297="",$F1297,HYPERLINK($G1297,$F1297)))</f>
        <v/>
      </c>
      <c r="H1297" s="1" t="str">
        <f aca="false">IF($I1297="","None Attached",IF(LEFT($I1297,5)="https",HYPERLINK($I1297,"Datasheet"),HYPERLINK(_xlfn.CONCAT("https://",$I1297),"Datasheet")))</f>
        <v>None Attached</v>
      </c>
      <c r="M1297" s="56"/>
      <c r="P1297" s="58"/>
      <c r="Q1297" s="1" t="n">
        <f aca="false">$M1297-$N1297</f>
        <v>0</v>
      </c>
      <c r="R1297" s="56"/>
      <c r="T1297" s="59" t="s">
        <v>15</v>
      </c>
      <c r="U1297" s="1" t="n">
        <f aca="false">$S1297-$R1297</f>
        <v>0</v>
      </c>
      <c r="V1297" s="1" t="n">
        <f aca="false">IF($T1297="±",$Q1297*2,$Q1297)</f>
        <v>0</v>
      </c>
      <c r="W1297" s="60" t="str">
        <f aca="false">IFERROR($U1297/ABS($V1297),"N/A")</f>
        <v>N/A</v>
      </c>
      <c r="X1297" s="61" t="str">
        <f aca="false">IF(OR($W1297="N/A",$R1297="",$S1297=""),"N/A",IF($W1297&gt;=4,"Not Significant",IF($W1297&gt;=2,"Semi-Significant","Significant")))</f>
        <v>N/A</v>
      </c>
      <c r="Z1297" s="1" t="str">
        <f aca="false">IF($D1297="Z540.1 w/data",0,"")</f>
        <v/>
      </c>
      <c r="AA1297" s="1" t="e">
        <f aca="false">$Y1297+$Q1297+$Z1297</f>
        <v>#VALUE!</v>
      </c>
      <c r="AB1297" s="1" t="n">
        <f aca="false">$N1297+$Q1297</f>
        <v>0</v>
      </c>
      <c r="AC1297" s="1" t="str">
        <f aca="false">IF($Y1297="","",IF(AND($AA1297&gt;=$R1297,$AA1297&lt;=$S1297),"Pass","Fail"))</f>
        <v/>
      </c>
      <c r="AD1297" s="1" t="str">
        <f aca="false">IF($Y1297="","",IF($AA1297&gt;$R1297,"Pass","Fail"))</f>
        <v/>
      </c>
      <c r="AE1297" s="1" t="str">
        <f aca="false">IF($Y1297="","",IF($AA1297&gt;=$R1297,"Pass","Fail"))</f>
        <v/>
      </c>
      <c r="AF1297" s="1" t="str">
        <f aca="false">IF($Y1297="","",IF($AA1297&lt;=$S1297,"Pass","Fail"))</f>
        <v/>
      </c>
      <c r="AG1297" s="1" t="str">
        <f aca="false">IF($Y1297="","",IF($AA1297&lt;$S1297,"Pass","Fail"))</f>
        <v/>
      </c>
      <c r="AH1297" s="23" t="str">
        <f aca="true">INDIRECT(CHOOSE(MATCH($T1297,{"±","&gt;","≥","≤","&lt;"},0), "AC", "AD", "AE", "AF", "AG") &amp; ROW())</f>
        <v/>
      </c>
      <c r="AI1297" s="56" t="str">
        <f aca="false">IF($X1297="Not Significant","No Further Action Required",
IF($AH1297="","",
IF(AND($AH1297="Pass",$L1297="0 - Passed "),"Analysis performed; no further action required.",
IF(AND($AH1297="Fail",$L1297="1 - Failed "),"Analysis performed; no further action required.",
IF(AND($AH1297="Pass",$L1297="2 - Limited In Use "),"Analysis performed; no further action required.",
IF(AND($AH1297="Fail",$L1297="3 - Adjusted "),"Analysis performed; no further action required.",
"Unit fails analysis; TSM determination required."))))))</f>
        <v/>
      </c>
      <c r="AJ1297" s="58"/>
    </row>
    <row r="1298" customFormat="false" ht="15" hidden="false" customHeight="false" outlineLevel="0" collapsed="false">
      <c r="A1298" s="56"/>
      <c r="E1298" s="57" t="str">
        <f aca="false">IF(AND($F1298="",$G1298=""),"",IF($G1298="",$F1298,HYPERLINK($G1298,$F1298)))</f>
        <v/>
      </c>
      <c r="H1298" s="1" t="str">
        <f aca="false">IF($I1298="","None Attached",IF(LEFT($I1298,5)="https",HYPERLINK($I1298,"Datasheet"),HYPERLINK(_xlfn.CONCAT("https://",$I1298),"Datasheet")))</f>
        <v>None Attached</v>
      </c>
      <c r="M1298" s="56"/>
      <c r="P1298" s="58"/>
      <c r="Q1298" s="1" t="n">
        <f aca="false">$M1298-$N1298</f>
        <v>0</v>
      </c>
      <c r="R1298" s="56"/>
      <c r="T1298" s="59" t="s">
        <v>15</v>
      </c>
      <c r="U1298" s="1" t="n">
        <f aca="false">$S1298-$R1298</f>
        <v>0</v>
      </c>
      <c r="V1298" s="1" t="n">
        <f aca="false">IF($T1298="±",$Q1298*2,$Q1298)</f>
        <v>0</v>
      </c>
      <c r="W1298" s="60" t="str">
        <f aca="false">IFERROR($U1298/ABS($V1298),"N/A")</f>
        <v>N/A</v>
      </c>
      <c r="X1298" s="61" t="str">
        <f aca="false">IF(OR($W1298="N/A",$R1298="",$S1298=""),"N/A",IF($W1298&gt;=4,"Not Significant",IF($W1298&gt;=2,"Semi-Significant","Significant")))</f>
        <v>N/A</v>
      </c>
      <c r="Z1298" s="1" t="str">
        <f aca="false">IF($D1298="Z540.1 w/data",0,"")</f>
        <v/>
      </c>
      <c r="AA1298" s="1" t="e">
        <f aca="false">$Y1298+$Q1298+$Z1298</f>
        <v>#VALUE!</v>
      </c>
      <c r="AB1298" s="1" t="n">
        <f aca="false">$N1298+$Q1298</f>
        <v>0</v>
      </c>
      <c r="AC1298" s="1" t="str">
        <f aca="false">IF($Y1298="","",IF(AND($AA1298&gt;=$R1298,$AA1298&lt;=$S1298),"Pass","Fail"))</f>
        <v/>
      </c>
      <c r="AD1298" s="1" t="str">
        <f aca="false">IF($Y1298="","",IF($AA1298&gt;$R1298,"Pass","Fail"))</f>
        <v/>
      </c>
      <c r="AE1298" s="1" t="str">
        <f aca="false">IF($Y1298="","",IF($AA1298&gt;=$R1298,"Pass","Fail"))</f>
        <v/>
      </c>
      <c r="AF1298" s="1" t="str">
        <f aca="false">IF($Y1298="","",IF($AA1298&lt;=$S1298,"Pass","Fail"))</f>
        <v/>
      </c>
      <c r="AG1298" s="1" t="str">
        <f aca="false">IF($Y1298="","",IF($AA1298&lt;$S1298,"Pass","Fail"))</f>
        <v/>
      </c>
      <c r="AH1298" s="23" t="str">
        <f aca="true">INDIRECT(CHOOSE(MATCH($T1298,{"±","&gt;","≥","≤","&lt;"},0), "AC", "AD", "AE", "AF", "AG") &amp; ROW())</f>
        <v/>
      </c>
      <c r="AI1298" s="56" t="str">
        <f aca="false">IF($X1298="Not Significant","No Further Action Required",
IF($AH1298="","",
IF(AND($AH1298="Pass",$L1298="0 - Passed "),"Analysis performed; no further action required.",
IF(AND($AH1298="Fail",$L1298="1 - Failed "),"Analysis performed; no further action required.",
IF(AND($AH1298="Pass",$L1298="2 - Limited In Use "),"Analysis performed; no further action required.",
IF(AND($AH1298="Fail",$L1298="3 - Adjusted "),"Analysis performed; no further action required.",
"Unit fails analysis; TSM determination required."))))))</f>
        <v/>
      </c>
      <c r="AJ1298" s="58"/>
    </row>
    <row r="1299" customFormat="false" ht="15" hidden="false" customHeight="false" outlineLevel="0" collapsed="false">
      <c r="A1299" s="56"/>
      <c r="E1299" s="57" t="str">
        <f aca="false">IF(AND($F1299="",$G1299=""),"",IF($G1299="",$F1299,HYPERLINK($G1299,$F1299)))</f>
        <v/>
      </c>
      <c r="H1299" s="1" t="str">
        <f aca="false">IF($I1299="","None Attached",IF(LEFT($I1299,5)="https",HYPERLINK($I1299,"Datasheet"),HYPERLINK(_xlfn.CONCAT("https://",$I1299),"Datasheet")))</f>
        <v>None Attached</v>
      </c>
      <c r="M1299" s="56"/>
      <c r="P1299" s="58"/>
      <c r="Q1299" s="1" t="n">
        <f aca="false">$M1299-$N1299</f>
        <v>0</v>
      </c>
      <c r="R1299" s="56"/>
      <c r="T1299" s="59" t="s">
        <v>15</v>
      </c>
      <c r="U1299" s="1" t="n">
        <f aca="false">$S1299-$R1299</f>
        <v>0</v>
      </c>
      <c r="V1299" s="1" t="n">
        <f aca="false">IF($T1299="±",$Q1299*2,$Q1299)</f>
        <v>0</v>
      </c>
      <c r="W1299" s="60" t="str">
        <f aca="false">IFERROR($U1299/ABS($V1299),"N/A")</f>
        <v>N/A</v>
      </c>
      <c r="X1299" s="61" t="str">
        <f aca="false">IF(OR($W1299="N/A",$R1299="",$S1299=""),"N/A",IF($W1299&gt;=4,"Not Significant",IF($W1299&gt;=2,"Semi-Significant","Significant")))</f>
        <v>N/A</v>
      </c>
      <c r="Z1299" s="1" t="str">
        <f aca="false">IF($D1299="Z540.1 w/data",0,"")</f>
        <v/>
      </c>
      <c r="AA1299" s="1" t="e">
        <f aca="false">$Y1299+$Q1299+$Z1299</f>
        <v>#VALUE!</v>
      </c>
      <c r="AB1299" s="1" t="n">
        <f aca="false">$N1299+$Q1299</f>
        <v>0</v>
      </c>
      <c r="AC1299" s="1" t="str">
        <f aca="false">IF($Y1299="","",IF(AND($AA1299&gt;=$R1299,$AA1299&lt;=$S1299),"Pass","Fail"))</f>
        <v/>
      </c>
      <c r="AD1299" s="1" t="str">
        <f aca="false">IF($Y1299="","",IF($AA1299&gt;$R1299,"Pass","Fail"))</f>
        <v/>
      </c>
      <c r="AE1299" s="1" t="str">
        <f aca="false">IF($Y1299="","",IF($AA1299&gt;=$R1299,"Pass","Fail"))</f>
        <v/>
      </c>
      <c r="AF1299" s="1" t="str">
        <f aca="false">IF($Y1299="","",IF($AA1299&lt;=$S1299,"Pass","Fail"))</f>
        <v/>
      </c>
      <c r="AG1299" s="1" t="str">
        <f aca="false">IF($Y1299="","",IF($AA1299&lt;$S1299,"Pass","Fail"))</f>
        <v/>
      </c>
      <c r="AH1299" s="23" t="str">
        <f aca="true">INDIRECT(CHOOSE(MATCH($T1299,{"±","&gt;","≥","≤","&lt;"},0), "AC", "AD", "AE", "AF", "AG") &amp; ROW())</f>
        <v/>
      </c>
      <c r="AI1299" s="56" t="str">
        <f aca="false">IF($X1299="Not Significant","No Further Action Required",
IF($AH1299="","",
IF(AND($AH1299="Pass",$L1299="0 - Passed "),"Analysis performed; no further action required.",
IF(AND($AH1299="Fail",$L1299="1 - Failed "),"Analysis performed; no further action required.",
IF(AND($AH1299="Pass",$L1299="2 - Limited In Use "),"Analysis performed; no further action required.",
IF(AND($AH1299="Fail",$L1299="3 - Adjusted "),"Analysis performed; no further action required.",
"Unit fails analysis; TSM determination required."))))))</f>
        <v/>
      </c>
      <c r="AJ1299" s="58"/>
    </row>
    <row r="1300" customFormat="false" ht="15" hidden="false" customHeight="false" outlineLevel="0" collapsed="false">
      <c r="A1300" s="56"/>
      <c r="E1300" s="57" t="str">
        <f aca="false">IF(AND($F1300="",$G1300=""),"",IF($G1300="",$F1300,HYPERLINK($G1300,$F1300)))</f>
        <v/>
      </c>
      <c r="H1300" s="1" t="str">
        <f aca="false">IF($I1300="","None Attached",IF(LEFT($I1300,5)="https",HYPERLINK($I1300,"Datasheet"),HYPERLINK(_xlfn.CONCAT("https://",$I1300),"Datasheet")))</f>
        <v>None Attached</v>
      </c>
      <c r="M1300" s="56"/>
      <c r="P1300" s="58"/>
      <c r="Q1300" s="1" t="n">
        <f aca="false">$M1300-$N1300</f>
        <v>0</v>
      </c>
      <c r="R1300" s="56"/>
      <c r="T1300" s="59" t="s">
        <v>15</v>
      </c>
      <c r="U1300" s="1" t="n">
        <f aca="false">$S1300-$R1300</f>
        <v>0</v>
      </c>
      <c r="V1300" s="1" t="n">
        <f aca="false">IF($T1300="±",$Q1300*2,$Q1300)</f>
        <v>0</v>
      </c>
      <c r="W1300" s="60" t="str">
        <f aca="false">IFERROR($U1300/ABS($V1300),"N/A")</f>
        <v>N/A</v>
      </c>
      <c r="X1300" s="61" t="str">
        <f aca="false">IF(OR($W1300="N/A",$R1300="",$S1300=""),"N/A",IF($W1300&gt;=4,"Not Significant",IF($W1300&gt;=2,"Semi-Significant","Significant")))</f>
        <v>N/A</v>
      </c>
      <c r="Z1300" s="1" t="str">
        <f aca="false">IF($D1300="Z540.1 w/data",0,"")</f>
        <v/>
      </c>
      <c r="AA1300" s="1" t="e">
        <f aca="false">$Y1300+$Q1300+$Z1300</f>
        <v>#VALUE!</v>
      </c>
      <c r="AB1300" s="1" t="n">
        <f aca="false">$N1300+$Q1300</f>
        <v>0</v>
      </c>
      <c r="AC1300" s="1" t="str">
        <f aca="false">IF($Y1300="","",IF(AND($AA1300&gt;=$R1300,$AA1300&lt;=$S1300),"Pass","Fail"))</f>
        <v/>
      </c>
      <c r="AD1300" s="1" t="str">
        <f aca="false">IF($Y1300="","",IF($AA1300&gt;$R1300,"Pass","Fail"))</f>
        <v/>
      </c>
      <c r="AE1300" s="1" t="str">
        <f aca="false">IF($Y1300="","",IF($AA1300&gt;=$R1300,"Pass","Fail"))</f>
        <v/>
      </c>
      <c r="AF1300" s="1" t="str">
        <f aca="false">IF($Y1300="","",IF($AA1300&lt;=$S1300,"Pass","Fail"))</f>
        <v/>
      </c>
      <c r="AG1300" s="1" t="str">
        <f aca="false">IF($Y1300="","",IF($AA1300&lt;$S1300,"Pass","Fail"))</f>
        <v/>
      </c>
      <c r="AH1300" s="23" t="str">
        <f aca="true">INDIRECT(CHOOSE(MATCH($T1300,{"±","&gt;","≥","≤","&lt;"},0), "AC", "AD", "AE", "AF", "AG") &amp; ROW())</f>
        <v/>
      </c>
      <c r="AI1300" s="56" t="str">
        <f aca="false">IF($X1300="Not Significant","No Further Action Required",
IF($AH1300="","",
IF(AND($AH1300="Pass",$L1300="0 - Passed "),"Analysis performed; no further action required.",
IF(AND($AH1300="Fail",$L1300="1 - Failed "),"Analysis performed; no further action required.",
IF(AND($AH1300="Pass",$L1300="2 - Limited In Use "),"Analysis performed; no further action required.",
IF(AND($AH1300="Fail",$L1300="3 - Adjusted "),"Analysis performed; no further action required.",
"Unit fails analysis; TSM determination required."))))))</f>
        <v/>
      </c>
      <c r="AJ1300" s="58"/>
    </row>
    <row r="1301" customFormat="false" ht="15" hidden="false" customHeight="false" outlineLevel="0" collapsed="false">
      <c r="A1301" s="56"/>
      <c r="E1301" s="57" t="str">
        <f aca="false">IF(AND($F1301="",$G1301=""),"",IF($G1301="",$F1301,HYPERLINK($G1301,$F1301)))</f>
        <v/>
      </c>
      <c r="H1301" s="1" t="str">
        <f aca="false">IF($I1301="","None Attached",IF(LEFT($I1301,5)="https",HYPERLINK($I1301,"Datasheet"),HYPERLINK(_xlfn.CONCAT("https://",$I1301),"Datasheet")))</f>
        <v>None Attached</v>
      </c>
      <c r="M1301" s="56"/>
      <c r="P1301" s="58"/>
      <c r="Q1301" s="1" t="n">
        <f aca="false">$M1301-$N1301</f>
        <v>0</v>
      </c>
      <c r="R1301" s="56"/>
      <c r="T1301" s="59" t="s">
        <v>15</v>
      </c>
      <c r="U1301" s="1" t="n">
        <f aca="false">$S1301-$R1301</f>
        <v>0</v>
      </c>
      <c r="V1301" s="1" t="n">
        <f aca="false">IF($T1301="±",$Q1301*2,$Q1301)</f>
        <v>0</v>
      </c>
      <c r="W1301" s="60" t="str">
        <f aca="false">IFERROR($U1301/ABS($V1301),"N/A")</f>
        <v>N/A</v>
      </c>
      <c r="X1301" s="61" t="str">
        <f aca="false">IF(OR($W1301="N/A",$R1301="",$S1301=""),"N/A",IF($W1301&gt;=4,"Not Significant",IF($W1301&gt;=2,"Semi-Significant","Significant")))</f>
        <v>N/A</v>
      </c>
      <c r="Z1301" s="1" t="str">
        <f aca="false">IF($D1301="Z540.1 w/data",0,"")</f>
        <v/>
      </c>
      <c r="AA1301" s="1" t="e">
        <f aca="false">$Y1301+$Q1301+$Z1301</f>
        <v>#VALUE!</v>
      </c>
      <c r="AB1301" s="1" t="n">
        <f aca="false">$N1301+$Q1301</f>
        <v>0</v>
      </c>
      <c r="AC1301" s="1" t="str">
        <f aca="false">IF($Y1301="","",IF(AND($AA1301&gt;=$R1301,$AA1301&lt;=$S1301),"Pass","Fail"))</f>
        <v/>
      </c>
      <c r="AD1301" s="1" t="str">
        <f aca="false">IF($Y1301="","",IF($AA1301&gt;$R1301,"Pass","Fail"))</f>
        <v/>
      </c>
      <c r="AE1301" s="1" t="str">
        <f aca="false">IF($Y1301="","",IF($AA1301&gt;=$R1301,"Pass","Fail"))</f>
        <v/>
      </c>
      <c r="AF1301" s="1" t="str">
        <f aca="false">IF($Y1301="","",IF($AA1301&lt;=$S1301,"Pass","Fail"))</f>
        <v/>
      </c>
      <c r="AG1301" s="1" t="str">
        <f aca="false">IF($Y1301="","",IF($AA1301&lt;$S1301,"Pass","Fail"))</f>
        <v/>
      </c>
      <c r="AH1301" s="23" t="str">
        <f aca="true">INDIRECT(CHOOSE(MATCH($T1301,{"±","&gt;","≥","≤","&lt;"},0), "AC", "AD", "AE", "AF", "AG") &amp; ROW())</f>
        <v/>
      </c>
      <c r="AI1301" s="56" t="str">
        <f aca="false">IF($X1301="Not Significant","No Further Action Required",
IF($AH1301="","",
IF(AND($AH1301="Pass",$L1301="0 - Passed "),"Analysis performed; no further action required.",
IF(AND($AH1301="Fail",$L1301="1 - Failed "),"Analysis performed; no further action required.",
IF(AND($AH1301="Pass",$L1301="2 - Limited In Use "),"Analysis performed; no further action required.",
IF(AND($AH1301="Fail",$L1301="3 - Adjusted "),"Analysis performed; no further action required.",
"Unit fails analysis; TSM determination required."))))))</f>
        <v/>
      </c>
      <c r="AJ1301" s="58"/>
    </row>
    <row r="1302" customFormat="false" ht="15" hidden="false" customHeight="false" outlineLevel="0" collapsed="false">
      <c r="A1302" s="56"/>
      <c r="E1302" s="57" t="str">
        <f aca="false">IF(AND($F1302="",$G1302=""),"",IF($G1302="",$F1302,HYPERLINK($G1302,$F1302)))</f>
        <v/>
      </c>
      <c r="H1302" s="1" t="str">
        <f aca="false">IF($I1302="","None Attached",IF(LEFT($I1302,5)="https",HYPERLINK($I1302,"Datasheet"),HYPERLINK(_xlfn.CONCAT("https://",$I1302),"Datasheet")))</f>
        <v>None Attached</v>
      </c>
      <c r="M1302" s="56"/>
      <c r="P1302" s="58"/>
      <c r="Q1302" s="1" t="n">
        <f aca="false">$M1302-$N1302</f>
        <v>0</v>
      </c>
      <c r="R1302" s="56"/>
      <c r="T1302" s="59" t="s">
        <v>15</v>
      </c>
      <c r="U1302" s="1" t="n">
        <f aca="false">$S1302-$R1302</f>
        <v>0</v>
      </c>
      <c r="V1302" s="1" t="n">
        <f aca="false">IF($T1302="±",$Q1302*2,$Q1302)</f>
        <v>0</v>
      </c>
      <c r="W1302" s="60" t="str">
        <f aca="false">IFERROR($U1302/ABS($V1302),"N/A")</f>
        <v>N/A</v>
      </c>
      <c r="X1302" s="61" t="str">
        <f aca="false">IF(OR($W1302="N/A",$R1302="",$S1302=""),"N/A",IF($W1302&gt;=4,"Not Significant",IF($W1302&gt;=2,"Semi-Significant","Significant")))</f>
        <v>N/A</v>
      </c>
      <c r="Z1302" s="1" t="str">
        <f aca="false">IF($D1302="Z540.1 w/data",0,"")</f>
        <v/>
      </c>
      <c r="AA1302" s="1" t="e">
        <f aca="false">$Y1302+$Q1302+$Z1302</f>
        <v>#VALUE!</v>
      </c>
      <c r="AB1302" s="1" t="n">
        <f aca="false">$N1302+$Q1302</f>
        <v>0</v>
      </c>
      <c r="AC1302" s="1" t="str">
        <f aca="false">IF($Y1302="","",IF(AND($AA1302&gt;=$R1302,$AA1302&lt;=$S1302),"Pass","Fail"))</f>
        <v/>
      </c>
      <c r="AD1302" s="1" t="str">
        <f aca="false">IF($Y1302="","",IF($AA1302&gt;$R1302,"Pass","Fail"))</f>
        <v/>
      </c>
      <c r="AE1302" s="1" t="str">
        <f aca="false">IF($Y1302="","",IF($AA1302&gt;=$R1302,"Pass","Fail"))</f>
        <v/>
      </c>
      <c r="AF1302" s="1" t="str">
        <f aca="false">IF($Y1302="","",IF($AA1302&lt;=$S1302,"Pass","Fail"))</f>
        <v/>
      </c>
      <c r="AG1302" s="1" t="str">
        <f aca="false">IF($Y1302="","",IF($AA1302&lt;$S1302,"Pass","Fail"))</f>
        <v/>
      </c>
      <c r="AH1302" s="23" t="str">
        <f aca="true">INDIRECT(CHOOSE(MATCH($T1302,{"±","&gt;","≥","≤","&lt;"},0), "AC", "AD", "AE", "AF", "AG") &amp; ROW())</f>
        <v/>
      </c>
      <c r="AI1302" s="56" t="str">
        <f aca="false">IF($X1302="Not Significant","No Further Action Required",
IF($AH1302="","",
IF(AND($AH1302="Pass",$L1302="0 - Passed "),"Analysis performed; no further action required.",
IF(AND($AH1302="Fail",$L1302="1 - Failed "),"Analysis performed; no further action required.",
IF(AND($AH1302="Pass",$L1302="2 - Limited In Use "),"Analysis performed; no further action required.",
IF(AND($AH1302="Fail",$L1302="3 - Adjusted "),"Analysis performed; no further action required.",
"Unit fails analysis; TSM determination required."))))))</f>
        <v/>
      </c>
      <c r="AJ1302" s="58"/>
    </row>
    <row r="1303" customFormat="false" ht="15" hidden="false" customHeight="false" outlineLevel="0" collapsed="false">
      <c r="A1303" s="56"/>
      <c r="E1303" s="57" t="str">
        <f aca="false">IF(AND($F1303="",$G1303=""),"",IF($G1303="",$F1303,HYPERLINK($G1303,$F1303)))</f>
        <v/>
      </c>
      <c r="H1303" s="1" t="str">
        <f aca="false">IF($I1303="","None Attached",IF(LEFT($I1303,5)="https",HYPERLINK($I1303,"Datasheet"),HYPERLINK(_xlfn.CONCAT("https://",$I1303),"Datasheet")))</f>
        <v>None Attached</v>
      </c>
      <c r="M1303" s="56"/>
      <c r="P1303" s="58"/>
      <c r="Q1303" s="1" t="n">
        <f aca="false">$M1303-$N1303</f>
        <v>0</v>
      </c>
      <c r="R1303" s="56"/>
      <c r="T1303" s="59" t="s">
        <v>15</v>
      </c>
      <c r="U1303" s="1" t="n">
        <f aca="false">$S1303-$R1303</f>
        <v>0</v>
      </c>
      <c r="V1303" s="1" t="n">
        <f aca="false">IF($T1303="±",$Q1303*2,$Q1303)</f>
        <v>0</v>
      </c>
      <c r="W1303" s="60" t="str">
        <f aca="false">IFERROR($U1303/ABS($V1303),"N/A")</f>
        <v>N/A</v>
      </c>
      <c r="X1303" s="61" t="str">
        <f aca="false">IF(OR($W1303="N/A",$R1303="",$S1303=""),"N/A",IF($W1303&gt;=4,"Not Significant",IF($W1303&gt;=2,"Semi-Significant","Significant")))</f>
        <v>N/A</v>
      </c>
      <c r="Z1303" s="1" t="str">
        <f aca="false">IF($D1303="Z540.1 w/data",0,"")</f>
        <v/>
      </c>
      <c r="AA1303" s="1" t="e">
        <f aca="false">$Y1303+$Q1303+$Z1303</f>
        <v>#VALUE!</v>
      </c>
      <c r="AB1303" s="1" t="n">
        <f aca="false">$N1303+$Q1303</f>
        <v>0</v>
      </c>
      <c r="AC1303" s="1" t="str">
        <f aca="false">IF($Y1303="","",IF(AND($AA1303&gt;=$R1303,$AA1303&lt;=$S1303),"Pass","Fail"))</f>
        <v/>
      </c>
      <c r="AD1303" s="1" t="str">
        <f aca="false">IF($Y1303="","",IF($AA1303&gt;$R1303,"Pass","Fail"))</f>
        <v/>
      </c>
      <c r="AE1303" s="1" t="str">
        <f aca="false">IF($Y1303="","",IF($AA1303&gt;=$R1303,"Pass","Fail"))</f>
        <v/>
      </c>
      <c r="AF1303" s="1" t="str">
        <f aca="false">IF($Y1303="","",IF($AA1303&lt;=$S1303,"Pass","Fail"))</f>
        <v/>
      </c>
      <c r="AG1303" s="1" t="str">
        <f aca="false">IF($Y1303="","",IF($AA1303&lt;$S1303,"Pass","Fail"))</f>
        <v/>
      </c>
      <c r="AH1303" s="23" t="str">
        <f aca="true">INDIRECT(CHOOSE(MATCH($T1303,{"±","&gt;","≥","≤","&lt;"},0), "AC", "AD", "AE", "AF", "AG") &amp; ROW())</f>
        <v/>
      </c>
      <c r="AI1303" s="56" t="str">
        <f aca="false">IF($X1303="Not Significant","No Further Action Required",
IF($AH1303="","",
IF(AND($AH1303="Pass",$L1303="0 - Passed "),"Analysis performed; no further action required.",
IF(AND($AH1303="Fail",$L1303="1 - Failed "),"Analysis performed; no further action required.",
IF(AND($AH1303="Pass",$L1303="2 - Limited In Use "),"Analysis performed; no further action required.",
IF(AND($AH1303="Fail",$L1303="3 - Adjusted "),"Analysis performed; no further action required.",
"Unit fails analysis; TSM determination required."))))))</f>
        <v/>
      </c>
      <c r="AJ1303" s="58"/>
    </row>
    <row r="1304" customFormat="false" ht="15" hidden="false" customHeight="false" outlineLevel="0" collapsed="false">
      <c r="A1304" s="56"/>
      <c r="E1304" s="57" t="str">
        <f aca="false">IF(AND($F1304="",$G1304=""),"",IF($G1304="",$F1304,HYPERLINK($G1304,$F1304)))</f>
        <v/>
      </c>
      <c r="H1304" s="1" t="str">
        <f aca="false">IF($I1304="","None Attached",IF(LEFT($I1304,5)="https",HYPERLINK($I1304,"Datasheet"),HYPERLINK(_xlfn.CONCAT("https://",$I1304),"Datasheet")))</f>
        <v>None Attached</v>
      </c>
      <c r="M1304" s="56"/>
      <c r="P1304" s="58"/>
      <c r="Q1304" s="1" t="n">
        <f aca="false">$M1304-$N1304</f>
        <v>0</v>
      </c>
      <c r="R1304" s="56"/>
      <c r="T1304" s="59" t="s">
        <v>15</v>
      </c>
      <c r="U1304" s="1" t="n">
        <f aca="false">$S1304-$R1304</f>
        <v>0</v>
      </c>
      <c r="V1304" s="1" t="n">
        <f aca="false">IF($T1304="±",$Q1304*2,$Q1304)</f>
        <v>0</v>
      </c>
      <c r="W1304" s="60" t="str">
        <f aca="false">IFERROR($U1304/ABS($V1304),"N/A")</f>
        <v>N/A</v>
      </c>
      <c r="X1304" s="61" t="str">
        <f aca="false">IF(OR($W1304="N/A",$R1304="",$S1304=""),"N/A",IF($W1304&gt;=4,"Not Significant",IF($W1304&gt;=2,"Semi-Significant","Significant")))</f>
        <v>N/A</v>
      </c>
      <c r="Z1304" s="1" t="str">
        <f aca="false">IF($D1304="Z540.1 w/data",0,"")</f>
        <v/>
      </c>
      <c r="AA1304" s="1" t="e">
        <f aca="false">$Y1304+$Q1304+$Z1304</f>
        <v>#VALUE!</v>
      </c>
      <c r="AB1304" s="1" t="n">
        <f aca="false">$N1304+$Q1304</f>
        <v>0</v>
      </c>
      <c r="AC1304" s="1" t="str">
        <f aca="false">IF($Y1304="","",IF(AND($AA1304&gt;=$R1304,$AA1304&lt;=$S1304),"Pass","Fail"))</f>
        <v/>
      </c>
      <c r="AD1304" s="1" t="str">
        <f aca="false">IF($Y1304="","",IF($AA1304&gt;$R1304,"Pass","Fail"))</f>
        <v/>
      </c>
      <c r="AE1304" s="1" t="str">
        <f aca="false">IF($Y1304="","",IF($AA1304&gt;=$R1304,"Pass","Fail"))</f>
        <v/>
      </c>
      <c r="AF1304" s="1" t="str">
        <f aca="false">IF($Y1304="","",IF($AA1304&lt;=$S1304,"Pass","Fail"))</f>
        <v/>
      </c>
      <c r="AG1304" s="1" t="str">
        <f aca="false">IF($Y1304="","",IF($AA1304&lt;$S1304,"Pass","Fail"))</f>
        <v/>
      </c>
      <c r="AH1304" s="23" t="str">
        <f aca="true">INDIRECT(CHOOSE(MATCH($T1304,{"±","&gt;","≥","≤","&lt;"},0), "AC", "AD", "AE", "AF", "AG") &amp; ROW())</f>
        <v/>
      </c>
      <c r="AI1304" s="56" t="str">
        <f aca="false">IF($X1304="Not Significant","No Further Action Required",
IF($AH1304="","",
IF(AND($AH1304="Pass",$L1304="0 - Passed "),"Analysis performed; no further action required.",
IF(AND($AH1304="Fail",$L1304="1 - Failed "),"Analysis performed; no further action required.",
IF(AND($AH1304="Pass",$L1304="2 - Limited In Use "),"Analysis performed; no further action required.",
IF(AND($AH1304="Fail",$L1304="3 - Adjusted "),"Analysis performed; no further action required.",
"Unit fails analysis; TSM determination required."))))))</f>
        <v/>
      </c>
      <c r="AJ1304" s="58"/>
    </row>
    <row r="1305" customFormat="false" ht="15" hidden="false" customHeight="false" outlineLevel="0" collapsed="false">
      <c r="A1305" s="56"/>
      <c r="E1305" s="57" t="str">
        <f aca="false">IF(AND($F1305="",$G1305=""),"",IF($G1305="",$F1305,HYPERLINK($G1305,$F1305)))</f>
        <v/>
      </c>
      <c r="H1305" s="1" t="str">
        <f aca="false">IF($I1305="","None Attached",IF(LEFT($I1305,5)="https",HYPERLINK($I1305,"Datasheet"),HYPERLINK(_xlfn.CONCAT("https://",$I1305),"Datasheet")))</f>
        <v>None Attached</v>
      </c>
      <c r="M1305" s="56"/>
      <c r="P1305" s="58"/>
      <c r="Q1305" s="1" t="n">
        <f aca="false">$M1305-$N1305</f>
        <v>0</v>
      </c>
      <c r="R1305" s="56"/>
      <c r="T1305" s="59" t="s">
        <v>15</v>
      </c>
      <c r="U1305" s="1" t="n">
        <f aca="false">$S1305-$R1305</f>
        <v>0</v>
      </c>
      <c r="V1305" s="1" t="n">
        <f aca="false">IF($T1305="±",$Q1305*2,$Q1305)</f>
        <v>0</v>
      </c>
      <c r="W1305" s="60" t="str">
        <f aca="false">IFERROR($U1305/ABS($V1305),"N/A")</f>
        <v>N/A</v>
      </c>
      <c r="X1305" s="61" t="str">
        <f aca="false">IF(OR($W1305="N/A",$R1305="",$S1305=""),"N/A",IF($W1305&gt;=4,"Not Significant",IF($W1305&gt;=2,"Semi-Significant","Significant")))</f>
        <v>N/A</v>
      </c>
      <c r="Z1305" s="1" t="str">
        <f aca="false">IF($D1305="Z540.1 w/data",0,"")</f>
        <v/>
      </c>
      <c r="AA1305" s="1" t="e">
        <f aca="false">$Y1305+$Q1305+$Z1305</f>
        <v>#VALUE!</v>
      </c>
      <c r="AB1305" s="1" t="n">
        <f aca="false">$N1305+$Q1305</f>
        <v>0</v>
      </c>
      <c r="AC1305" s="1" t="str">
        <f aca="false">IF($Y1305="","",IF(AND($AA1305&gt;=$R1305,$AA1305&lt;=$S1305),"Pass","Fail"))</f>
        <v/>
      </c>
      <c r="AD1305" s="1" t="str">
        <f aca="false">IF($Y1305="","",IF($AA1305&gt;$R1305,"Pass","Fail"))</f>
        <v/>
      </c>
      <c r="AE1305" s="1" t="str">
        <f aca="false">IF($Y1305="","",IF($AA1305&gt;=$R1305,"Pass","Fail"))</f>
        <v/>
      </c>
      <c r="AF1305" s="1" t="str">
        <f aca="false">IF($Y1305="","",IF($AA1305&lt;=$S1305,"Pass","Fail"))</f>
        <v/>
      </c>
      <c r="AG1305" s="1" t="str">
        <f aca="false">IF($Y1305="","",IF($AA1305&lt;$S1305,"Pass","Fail"))</f>
        <v/>
      </c>
      <c r="AH1305" s="23" t="str">
        <f aca="true">INDIRECT(CHOOSE(MATCH($T1305,{"±","&gt;","≥","≤","&lt;"},0), "AC", "AD", "AE", "AF", "AG") &amp; ROW())</f>
        <v/>
      </c>
      <c r="AI1305" s="56" t="str">
        <f aca="false">IF($X1305="Not Significant","No Further Action Required",
IF($AH1305="","",
IF(AND($AH1305="Pass",$L1305="0 - Passed "),"Analysis performed; no further action required.",
IF(AND($AH1305="Fail",$L1305="1 - Failed "),"Analysis performed; no further action required.",
IF(AND($AH1305="Pass",$L1305="2 - Limited In Use "),"Analysis performed; no further action required.",
IF(AND($AH1305="Fail",$L1305="3 - Adjusted "),"Analysis performed; no further action required.",
"Unit fails analysis; TSM determination required."))))))</f>
        <v/>
      </c>
      <c r="AJ1305" s="58"/>
    </row>
    <row r="1306" customFormat="false" ht="15" hidden="false" customHeight="false" outlineLevel="0" collapsed="false">
      <c r="A1306" s="56"/>
      <c r="E1306" s="57" t="str">
        <f aca="false">IF(AND($F1306="",$G1306=""),"",IF($G1306="",$F1306,HYPERLINK($G1306,$F1306)))</f>
        <v/>
      </c>
      <c r="H1306" s="1" t="str">
        <f aca="false">IF($I1306="","None Attached",IF(LEFT($I1306,5)="https",HYPERLINK($I1306,"Datasheet"),HYPERLINK(_xlfn.CONCAT("https://",$I1306),"Datasheet")))</f>
        <v>None Attached</v>
      </c>
      <c r="M1306" s="56"/>
      <c r="P1306" s="58"/>
      <c r="Q1306" s="1" t="n">
        <f aca="false">$M1306-$N1306</f>
        <v>0</v>
      </c>
      <c r="R1306" s="56"/>
      <c r="T1306" s="59" t="s">
        <v>15</v>
      </c>
      <c r="U1306" s="1" t="n">
        <f aca="false">$S1306-$R1306</f>
        <v>0</v>
      </c>
      <c r="V1306" s="1" t="n">
        <f aca="false">IF($T1306="±",$Q1306*2,$Q1306)</f>
        <v>0</v>
      </c>
      <c r="W1306" s="60" t="str">
        <f aca="false">IFERROR($U1306/ABS($V1306),"N/A")</f>
        <v>N/A</v>
      </c>
      <c r="X1306" s="61" t="str">
        <f aca="false">IF(OR($W1306="N/A",$R1306="",$S1306=""),"N/A",IF($W1306&gt;=4,"Not Significant",IF($W1306&gt;=2,"Semi-Significant","Significant")))</f>
        <v>N/A</v>
      </c>
      <c r="Z1306" s="1" t="str">
        <f aca="false">IF($D1306="Z540.1 w/data",0,"")</f>
        <v/>
      </c>
      <c r="AA1306" s="1" t="e">
        <f aca="false">$Y1306+$Q1306+$Z1306</f>
        <v>#VALUE!</v>
      </c>
      <c r="AB1306" s="1" t="n">
        <f aca="false">$N1306+$Q1306</f>
        <v>0</v>
      </c>
      <c r="AC1306" s="1" t="str">
        <f aca="false">IF($Y1306="","",IF(AND($AA1306&gt;=$R1306,$AA1306&lt;=$S1306),"Pass","Fail"))</f>
        <v/>
      </c>
      <c r="AD1306" s="1" t="str">
        <f aca="false">IF($Y1306="","",IF($AA1306&gt;$R1306,"Pass","Fail"))</f>
        <v/>
      </c>
      <c r="AE1306" s="1" t="str">
        <f aca="false">IF($Y1306="","",IF($AA1306&gt;=$R1306,"Pass","Fail"))</f>
        <v/>
      </c>
      <c r="AF1306" s="1" t="str">
        <f aca="false">IF($Y1306="","",IF($AA1306&lt;=$S1306,"Pass","Fail"))</f>
        <v/>
      </c>
      <c r="AG1306" s="1" t="str">
        <f aca="false">IF($Y1306="","",IF($AA1306&lt;$S1306,"Pass","Fail"))</f>
        <v/>
      </c>
      <c r="AH1306" s="23" t="str">
        <f aca="true">INDIRECT(CHOOSE(MATCH($T1306,{"±","&gt;","≥","≤","&lt;"},0), "AC", "AD", "AE", "AF", "AG") &amp; ROW())</f>
        <v/>
      </c>
      <c r="AI1306" s="56" t="str">
        <f aca="false">IF($X1306="Not Significant","No Further Action Required",
IF($AH1306="","",
IF(AND($AH1306="Pass",$L1306="0 - Passed "),"Analysis performed; no further action required.",
IF(AND($AH1306="Fail",$L1306="1 - Failed "),"Analysis performed; no further action required.",
IF(AND($AH1306="Pass",$L1306="2 - Limited In Use "),"Analysis performed; no further action required.",
IF(AND($AH1306="Fail",$L1306="3 - Adjusted "),"Analysis performed; no further action required.",
"Unit fails analysis; TSM determination required."))))))</f>
        <v/>
      </c>
      <c r="AJ1306" s="58"/>
    </row>
    <row r="1307" customFormat="false" ht="15" hidden="false" customHeight="false" outlineLevel="0" collapsed="false">
      <c r="A1307" s="56"/>
      <c r="E1307" s="57" t="str">
        <f aca="false">IF(AND($F1307="",$G1307=""),"",IF($G1307="",$F1307,HYPERLINK($G1307,$F1307)))</f>
        <v/>
      </c>
      <c r="H1307" s="1" t="str">
        <f aca="false">IF($I1307="","None Attached",IF(LEFT($I1307,5)="https",HYPERLINK($I1307,"Datasheet"),HYPERLINK(_xlfn.CONCAT("https://",$I1307),"Datasheet")))</f>
        <v>None Attached</v>
      </c>
      <c r="M1307" s="56"/>
      <c r="P1307" s="58"/>
      <c r="Q1307" s="1" t="n">
        <f aca="false">$M1307-$N1307</f>
        <v>0</v>
      </c>
      <c r="R1307" s="56"/>
      <c r="T1307" s="59" t="s">
        <v>15</v>
      </c>
      <c r="U1307" s="1" t="n">
        <f aca="false">$S1307-$R1307</f>
        <v>0</v>
      </c>
      <c r="V1307" s="1" t="n">
        <f aca="false">IF($T1307="±",$Q1307*2,$Q1307)</f>
        <v>0</v>
      </c>
      <c r="W1307" s="60" t="str">
        <f aca="false">IFERROR($U1307/ABS($V1307),"N/A")</f>
        <v>N/A</v>
      </c>
      <c r="X1307" s="61" t="str">
        <f aca="false">IF(OR($W1307="N/A",$R1307="",$S1307=""),"N/A",IF($W1307&gt;=4,"Not Significant",IF($W1307&gt;=2,"Semi-Significant","Significant")))</f>
        <v>N/A</v>
      </c>
      <c r="Z1307" s="1" t="str">
        <f aca="false">IF($D1307="Z540.1 w/data",0,"")</f>
        <v/>
      </c>
      <c r="AA1307" s="1" t="e">
        <f aca="false">$Y1307+$Q1307+$Z1307</f>
        <v>#VALUE!</v>
      </c>
      <c r="AB1307" s="1" t="n">
        <f aca="false">$N1307+$Q1307</f>
        <v>0</v>
      </c>
      <c r="AC1307" s="1" t="str">
        <f aca="false">IF($Y1307="","",IF(AND($AA1307&gt;=$R1307,$AA1307&lt;=$S1307),"Pass","Fail"))</f>
        <v/>
      </c>
      <c r="AD1307" s="1" t="str">
        <f aca="false">IF($Y1307="","",IF($AA1307&gt;$R1307,"Pass","Fail"))</f>
        <v/>
      </c>
      <c r="AE1307" s="1" t="str">
        <f aca="false">IF($Y1307="","",IF($AA1307&gt;=$R1307,"Pass","Fail"))</f>
        <v/>
      </c>
      <c r="AF1307" s="1" t="str">
        <f aca="false">IF($Y1307="","",IF($AA1307&lt;=$S1307,"Pass","Fail"))</f>
        <v/>
      </c>
      <c r="AG1307" s="1" t="str">
        <f aca="false">IF($Y1307="","",IF($AA1307&lt;$S1307,"Pass","Fail"))</f>
        <v/>
      </c>
      <c r="AH1307" s="23" t="str">
        <f aca="true">INDIRECT(CHOOSE(MATCH($T1307,{"±","&gt;","≥","≤","&lt;"},0), "AC", "AD", "AE", "AF", "AG") &amp; ROW())</f>
        <v/>
      </c>
      <c r="AI1307" s="56" t="str">
        <f aca="false">IF($X1307="Not Significant","No Further Action Required",
IF($AH1307="","",
IF(AND($AH1307="Pass",$L1307="0 - Passed "),"Analysis performed; no further action required.",
IF(AND($AH1307="Fail",$L1307="1 - Failed "),"Analysis performed; no further action required.",
IF(AND($AH1307="Pass",$L1307="2 - Limited In Use "),"Analysis performed; no further action required.",
IF(AND($AH1307="Fail",$L1307="3 - Adjusted "),"Analysis performed; no further action required.",
"Unit fails analysis; TSM determination required."))))))</f>
        <v/>
      </c>
      <c r="AJ1307" s="58"/>
    </row>
    <row r="1308" customFormat="false" ht="15" hidden="false" customHeight="false" outlineLevel="0" collapsed="false">
      <c r="A1308" s="56"/>
      <c r="E1308" s="57" t="str">
        <f aca="false">IF(AND($F1308="",$G1308=""),"",IF($G1308="",$F1308,HYPERLINK($G1308,$F1308)))</f>
        <v/>
      </c>
      <c r="H1308" s="1" t="str">
        <f aca="false">IF($I1308="","None Attached",IF(LEFT($I1308,5)="https",HYPERLINK($I1308,"Datasheet"),HYPERLINK(_xlfn.CONCAT("https://",$I1308),"Datasheet")))</f>
        <v>None Attached</v>
      </c>
      <c r="M1308" s="56"/>
      <c r="P1308" s="58"/>
      <c r="Q1308" s="1" t="n">
        <f aca="false">$M1308-$N1308</f>
        <v>0</v>
      </c>
      <c r="R1308" s="56"/>
      <c r="T1308" s="59" t="s">
        <v>15</v>
      </c>
      <c r="U1308" s="1" t="n">
        <f aca="false">$S1308-$R1308</f>
        <v>0</v>
      </c>
      <c r="V1308" s="1" t="n">
        <f aca="false">IF($T1308="±",$Q1308*2,$Q1308)</f>
        <v>0</v>
      </c>
      <c r="W1308" s="60" t="str">
        <f aca="false">IFERROR($U1308/ABS($V1308),"N/A")</f>
        <v>N/A</v>
      </c>
      <c r="X1308" s="61" t="str">
        <f aca="false">IF(OR($W1308="N/A",$R1308="",$S1308=""),"N/A",IF($W1308&gt;=4,"Not Significant",IF($W1308&gt;=2,"Semi-Significant","Significant")))</f>
        <v>N/A</v>
      </c>
      <c r="Z1308" s="1" t="str">
        <f aca="false">IF($D1308="Z540.1 w/data",0,"")</f>
        <v/>
      </c>
      <c r="AA1308" s="1" t="e">
        <f aca="false">$Y1308+$Q1308+$Z1308</f>
        <v>#VALUE!</v>
      </c>
      <c r="AB1308" s="1" t="n">
        <f aca="false">$N1308+$Q1308</f>
        <v>0</v>
      </c>
      <c r="AC1308" s="1" t="str">
        <f aca="false">IF($Y1308="","",IF(AND($AA1308&gt;=$R1308,$AA1308&lt;=$S1308),"Pass","Fail"))</f>
        <v/>
      </c>
      <c r="AD1308" s="1" t="str">
        <f aca="false">IF($Y1308="","",IF($AA1308&gt;$R1308,"Pass","Fail"))</f>
        <v/>
      </c>
      <c r="AE1308" s="1" t="str">
        <f aca="false">IF($Y1308="","",IF($AA1308&gt;=$R1308,"Pass","Fail"))</f>
        <v/>
      </c>
      <c r="AF1308" s="1" t="str">
        <f aca="false">IF($Y1308="","",IF($AA1308&lt;=$S1308,"Pass","Fail"))</f>
        <v/>
      </c>
      <c r="AG1308" s="1" t="str">
        <f aca="false">IF($Y1308="","",IF($AA1308&lt;$S1308,"Pass","Fail"))</f>
        <v/>
      </c>
      <c r="AH1308" s="23" t="str">
        <f aca="true">INDIRECT(CHOOSE(MATCH($T1308,{"±","&gt;","≥","≤","&lt;"},0), "AC", "AD", "AE", "AF", "AG") &amp; ROW())</f>
        <v/>
      </c>
      <c r="AI1308" s="56" t="str">
        <f aca="false">IF($X1308="Not Significant","No Further Action Required",
IF($AH1308="","",
IF(AND($AH1308="Pass",$L1308="0 - Passed "),"Analysis performed; no further action required.",
IF(AND($AH1308="Fail",$L1308="1 - Failed "),"Analysis performed; no further action required.",
IF(AND($AH1308="Pass",$L1308="2 - Limited In Use "),"Analysis performed; no further action required.",
IF(AND($AH1308="Fail",$L1308="3 - Adjusted "),"Analysis performed; no further action required.",
"Unit fails analysis; TSM determination required."))))))</f>
        <v/>
      </c>
      <c r="AJ1308" s="58"/>
    </row>
    <row r="1309" customFormat="false" ht="15" hidden="false" customHeight="false" outlineLevel="0" collapsed="false">
      <c r="A1309" s="56"/>
      <c r="E1309" s="57" t="str">
        <f aca="false">IF(AND($F1309="",$G1309=""),"",IF($G1309="",$F1309,HYPERLINK($G1309,$F1309)))</f>
        <v/>
      </c>
      <c r="H1309" s="1" t="str">
        <f aca="false">IF($I1309="","None Attached",IF(LEFT($I1309,5)="https",HYPERLINK($I1309,"Datasheet"),HYPERLINK(_xlfn.CONCAT("https://",$I1309),"Datasheet")))</f>
        <v>None Attached</v>
      </c>
      <c r="M1309" s="56"/>
      <c r="P1309" s="58"/>
      <c r="Q1309" s="1" t="n">
        <f aca="false">$M1309-$N1309</f>
        <v>0</v>
      </c>
      <c r="R1309" s="56"/>
      <c r="T1309" s="59" t="s">
        <v>15</v>
      </c>
      <c r="U1309" s="1" t="n">
        <f aca="false">$S1309-$R1309</f>
        <v>0</v>
      </c>
      <c r="V1309" s="1" t="n">
        <f aca="false">IF($T1309="±",$Q1309*2,$Q1309)</f>
        <v>0</v>
      </c>
      <c r="W1309" s="60" t="str">
        <f aca="false">IFERROR($U1309/ABS($V1309),"N/A")</f>
        <v>N/A</v>
      </c>
      <c r="X1309" s="61" t="str">
        <f aca="false">IF(OR($W1309="N/A",$R1309="",$S1309=""),"N/A",IF($W1309&gt;=4,"Not Significant",IF($W1309&gt;=2,"Semi-Significant","Significant")))</f>
        <v>N/A</v>
      </c>
      <c r="Z1309" s="1" t="str">
        <f aca="false">IF($D1309="Z540.1 w/data",0,"")</f>
        <v/>
      </c>
      <c r="AA1309" s="1" t="e">
        <f aca="false">$Y1309+$Q1309+$Z1309</f>
        <v>#VALUE!</v>
      </c>
      <c r="AB1309" s="1" t="n">
        <f aca="false">$N1309+$Q1309</f>
        <v>0</v>
      </c>
      <c r="AC1309" s="1" t="str">
        <f aca="false">IF($Y1309="","",IF(AND($AA1309&gt;=$R1309,$AA1309&lt;=$S1309),"Pass","Fail"))</f>
        <v/>
      </c>
      <c r="AD1309" s="1" t="str">
        <f aca="false">IF($Y1309="","",IF($AA1309&gt;$R1309,"Pass","Fail"))</f>
        <v/>
      </c>
      <c r="AE1309" s="1" t="str">
        <f aca="false">IF($Y1309="","",IF($AA1309&gt;=$R1309,"Pass","Fail"))</f>
        <v/>
      </c>
      <c r="AF1309" s="1" t="str">
        <f aca="false">IF($Y1309="","",IF($AA1309&lt;=$S1309,"Pass","Fail"))</f>
        <v/>
      </c>
      <c r="AG1309" s="1" t="str">
        <f aca="false">IF($Y1309="","",IF($AA1309&lt;$S1309,"Pass","Fail"))</f>
        <v/>
      </c>
      <c r="AH1309" s="23" t="str">
        <f aca="true">INDIRECT(CHOOSE(MATCH($T1309,{"±","&gt;","≥","≤","&lt;"},0), "AC", "AD", "AE", "AF", "AG") &amp; ROW())</f>
        <v/>
      </c>
      <c r="AI1309" s="56" t="str">
        <f aca="false">IF($X1309="Not Significant","No Further Action Required",
IF($AH1309="","",
IF(AND($AH1309="Pass",$L1309="0 - Passed "),"Analysis performed; no further action required.",
IF(AND($AH1309="Fail",$L1309="1 - Failed "),"Analysis performed; no further action required.",
IF(AND($AH1309="Pass",$L1309="2 - Limited In Use "),"Analysis performed; no further action required.",
IF(AND($AH1309="Fail",$L1309="3 - Adjusted "),"Analysis performed; no further action required.",
"Unit fails analysis; TSM determination required."))))))</f>
        <v/>
      </c>
      <c r="AJ1309" s="58"/>
    </row>
    <row r="1310" customFormat="false" ht="15" hidden="false" customHeight="false" outlineLevel="0" collapsed="false">
      <c r="A1310" s="56"/>
      <c r="E1310" s="57" t="str">
        <f aca="false">IF(AND($F1310="",$G1310=""),"",IF($G1310="",$F1310,HYPERLINK($G1310,$F1310)))</f>
        <v/>
      </c>
      <c r="H1310" s="1" t="str">
        <f aca="false">IF($I1310="","None Attached",IF(LEFT($I1310,5)="https",HYPERLINK($I1310,"Datasheet"),HYPERLINK(_xlfn.CONCAT("https://",$I1310),"Datasheet")))</f>
        <v>None Attached</v>
      </c>
      <c r="M1310" s="56"/>
      <c r="P1310" s="58"/>
      <c r="Q1310" s="1" t="n">
        <f aca="false">$M1310-$N1310</f>
        <v>0</v>
      </c>
      <c r="R1310" s="56"/>
      <c r="T1310" s="59" t="s">
        <v>15</v>
      </c>
      <c r="U1310" s="1" t="n">
        <f aca="false">$S1310-$R1310</f>
        <v>0</v>
      </c>
      <c r="V1310" s="1" t="n">
        <f aca="false">IF($T1310="±",$Q1310*2,$Q1310)</f>
        <v>0</v>
      </c>
      <c r="W1310" s="60" t="str">
        <f aca="false">IFERROR($U1310/ABS($V1310),"N/A")</f>
        <v>N/A</v>
      </c>
      <c r="X1310" s="61" t="str">
        <f aca="false">IF(OR($W1310="N/A",$R1310="",$S1310=""),"N/A",IF($W1310&gt;=4,"Not Significant",IF($W1310&gt;=2,"Semi-Significant","Significant")))</f>
        <v>N/A</v>
      </c>
      <c r="Z1310" s="1" t="str">
        <f aca="false">IF($D1310="Z540.1 w/data",0,"")</f>
        <v/>
      </c>
      <c r="AA1310" s="1" t="e">
        <f aca="false">$Y1310+$Q1310+$Z1310</f>
        <v>#VALUE!</v>
      </c>
      <c r="AB1310" s="1" t="n">
        <f aca="false">$N1310+$Q1310</f>
        <v>0</v>
      </c>
      <c r="AC1310" s="1" t="str">
        <f aca="false">IF($Y1310="","",IF(AND($AA1310&gt;=$R1310,$AA1310&lt;=$S1310),"Pass","Fail"))</f>
        <v/>
      </c>
      <c r="AD1310" s="1" t="str">
        <f aca="false">IF($Y1310="","",IF($AA1310&gt;$R1310,"Pass","Fail"))</f>
        <v/>
      </c>
      <c r="AE1310" s="1" t="str">
        <f aca="false">IF($Y1310="","",IF($AA1310&gt;=$R1310,"Pass","Fail"))</f>
        <v/>
      </c>
      <c r="AF1310" s="1" t="str">
        <f aca="false">IF($Y1310="","",IF($AA1310&lt;=$S1310,"Pass","Fail"))</f>
        <v/>
      </c>
      <c r="AG1310" s="1" t="str">
        <f aca="false">IF($Y1310="","",IF($AA1310&lt;$S1310,"Pass","Fail"))</f>
        <v/>
      </c>
      <c r="AH1310" s="23" t="str">
        <f aca="true">INDIRECT(CHOOSE(MATCH($T1310,{"±","&gt;","≥","≤","&lt;"},0), "AC", "AD", "AE", "AF", "AG") &amp; ROW())</f>
        <v/>
      </c>
      <c r="AI1310" s="56" t="str">
        <f aca="false">IF($X1310="Not Significant","No Further Action Required",
IF($AH1310="","",
IF(AND($AH1310="Pass",$L1310="0 - Passed "),"Analysis performed; no further action required.",
IF(AND($AH1310="Fail",$L1310="1 - Failed "),"Analysis performed; no further action required.",
IF(AND($AH1310="Pass",$L1310="2 - Limited In Use "),"Analysis performed; no further action required.",
IF(AND($AH1310="Fail",$L1310="3 - Adjusted "),"Analysis performed; no further action required.",
"Unit fails analysis; TSM determination required."))))))</f>
        <v/>
      </c>
      <c r="AJ1310" s="58"/>
    </row>
    <row r="1311" customFormat="false" ht="15" hidden="false" customHeight="false" outlineLevel="0" collapsed="false">
      <c r="A1311" s="56"/>
      <c r="E1311" s="57" t="str">
        <f aca="false">IF(AND($F1311="",$G1311=""),"",IF($G1311="",$F1311,HYPERLINK($G1311,$F1311)))</f>
        <v/>
      </c>
      <c r="H1311" s="1" t="str">
        <f aca="false">IF($I1311="","None Attached",IF(LEFT($I1311,5)="https",HYPERLINK($I1311,"Datasheet"),HYPERLINK(_xlfn.CONCAT("https://",$I1311),"Datasheet")))</f>
        <v>None Attached</v>
      </c>
      <c r="M1311" s="56"/>
      <c r="P1311" s="58"/>
      <c r="Q1311" s="1" t="n">
        <f aca="false">$M1311-$N1311</f>
        <v>0</v>
      </c>
      <c r="R1311" s="56"/>
      <c r="T1311" s="59" t="s">
        <v>15</v>
      </c>
      <c r="U1311" s="1" t="n">
        <f aca="false">$S1311-$R1311</f>
        <v>0</v>
      </c>
      <c r="V1311" s="1" t="n">
        <f aca="false">IF($T1311="±",$Q1311*2,$Q1311)</f>
        <v>0</v>
      </c>
      <c r="W1311" s="60" t="str">
        <f aca="false">IFERROR($U1311/ABS($V1311),"N/A")</f>
        <v>N/A</v>
      </c>
      <c r="X1311" s="61" t="str">
        <f aca="false">IF(OR($W1311="N/A",$R1311="",$S1311=""),"N/A",IF($W1311&gt;=4,"Not Significant",IF($W1311&gt;=2,"Semi-Significant","Significant")))</f>
        <v>N/A</v>
      </c>
      <c r="Z1311" s="1" t="str">
        <f aca="false">IF($D1311="Z540.1 w/data",0,"")</f>
        <v/>
      </c>
      <c r="AA1311" s="1" t="e">
        <f aca="false">$Y1311+$Q1311+$Z1311</f>
        <v>#VALUE!</v>
      </c>
      <c r="AB1311" s="1" t="n">
        <f aca="false">$N1311+$Q1311</f>
        <v>0</v>
      </c>
      <c r="AC1311" s="1" t="str">
        <f aca="false">IF($Y1311="","",IF(AND($AA1311&gt;=$R1311,$AA1311&lt;=$S1311),"Pass","Fail"))</f>
        <v/>
      </c>
      <c r="AD1311" s="1" t="str">
        <f aca="false">IF($Y1311="","",IF($AA1311&gt;$R1311,"Pass","Fail"))</f>
        <v/>
      </c>
      <c r="AE1311" s="1" t="str">
        <f aca="false">IF($Y1311="","",IF($AA1311&gt;=$R1311,"Pass","Fail"))</f>
        <v/>
      </c>
      <c r="AF1311" s="1" t="str">
        <f aca="false">IF($Y1311="","",IF($AA1311&lt;=$S1311,"Pass","Fail"))</f>
        <v/>
      </c>
      <c r="AG1311" s="1" t="str">
        <f aca="false">IF($Y1311="","",IF($AA1311&lt;$S1311,"Pass","Fail"))</f>
        <v/>
      </c>
      <c r="AH1311" s="23" t="str">
        <f aca="true">INDIRECT(CHOOSE(MATCH($T1311,{"±","&gt;","≥","≤","&lt;"},0), "AC", "AD", "AE", "AF", "AG") &amp; ROW())</f>
        <v/>
      </c>
      <c r="AI1311" s="56" t="str">
        <f aca="false">IF($X1311="Not Significant","No Further Action Required",
IF($AH1311="","",
IF(AND($AH1311="Pass",$L1311="0 - Passed "),"Analysis performed; no further action required.",
IF(AND($AH1311="Fail",$L1311="1 - Failed "),"Analysis performed; no further action required.",
IF(AND($AH1311="Pass",$L1311="2 - Limited In Use "),"Analysis performed; no further action required.",
IF(AND($AH1311="Fail",$L1311="3 - Adjusted "),"Analysis performed; no further action required.",
"Unit fails analysis; TSM determination required."))))))</f>
        <v/>
      </c>
      <c r="AJ1311" s="58"/>
    </row>
    <row r="1312" customFormat="false" ht="15" hidden="false" customHeight="false" outlineLevel="0" collapsed="false">
      <c r="A1312" s="56"/>
      <c r="E1312" s="57" t="str">
        <f aca="false">IF(AND($F1312="",$G1312=""),"",IF($G1312="",$F1312,HYPERLINK($G1312,$F1312)))</f>
        <v/>
      </c>
      <c r="H1312" s="1" t="str">
        <f aca="false">IF($I1312="","None Attached",IF(LEFT($I1312,5)="https",HYPERLINK($I1312,"Datasheet"),HYPERLINK(_xlfn.CONCAT("https://",$I1312),"Datasheet")))</f>
        <v>None Attached</v>
      </c>
      <c r="M1312" s="56"/>
      <c r="P1312" s="58"/>
      <c r="Q1312" s="1" t="n">
        <f aca="false">$M1312-$N1312</f>
        <v>0</v>
      </c>
      <c r="R1312" s="56"/>
      <c r="T1312" s="59" t="s">
        <v>15</v>
      </c>
      <c r="U1312" s="1" t="n">
        <f aca="false">$S1312-$R1312</f>
        <v>0</v>
      </c>
      <c r="V1312" s="1" t="n">
        <f aca="false">IF($T1312="±",$Q1312*2,$Q1312)</f>
        <v>0</v>
      </c>
      <c r="W1312" s="60" t="str">
        <f aca="false">IFERROR($U1312/ABS($V1312),"N/A")</f>
        <v>N/A</v>
      </c>
      <c r="X1312" s="61" t="str">
        <f aca="false">IF(OR($W1312="N/A",$R1312="",$S1312=""),"N/A",IF($W1312&gt;=4,"Not Significant",IF($W1312&gt;=2,"Semi-Significant","Significant")))</f>
        <v>N/A</v>
      </c>
      <c r="Z1312" s="1" t="str">
        <f aca="false">IF($D1312="Z540.1 w/data",0,"")</f>
        <v/>
      </c>
      <c r="AA1312" s="1" t="e">
        <f aca="false">$Y1312+$Q1312+$Z1312</f>
        <v>#VALUE!</v>
      </c>
      <c r="AB1312" s="1" t="n">
        <f aca="false">$N1312+$Q1312</f>
        <v>0</v>
      </c>
      <c r="AC1312" s="1" t="str">
        <f aca="false">IF($Y1312="","",IF(AND($AA1312&gt;=$R1312,$AA1312&lt;=$S1312),"Pass","Fail"))</f>
        <v/>
      </c>
      <c r="AD1312" s="1" t="str">
        <f aca="false">IF($Y1312="","",IF($AA1312&gt;$R1312,"Pass","Fail"))</f>
        <v/>
      </c>
      <c r="AE1312" s="1" t="str">
        <f aca="false">IF($Y1312="","",IF($AA1312&gt;=$R1312,"Pass","Fail"))</f>
        <v/>
      </c>
      <c r="AF1312" s="1" t="str">
        <f aca="false">IF($Y1312="","",IF($AA1312&lt;=$S1312,"Pass","Fail"))</f>
        <v/>
      </c>
      <c r="AG1312" s="1" t="str">
        <f aca="false">IF($Y1312="","",IF($AA1312&lt;$S1312,"Pass","Fail"))</f>
        <v/>
      </c>
      <c r="AH1312" s="23" t="str">
        <f aca="true">INDIRECT(CHOOSE(MATCH($T1312,{"±","&gt;","≥","≤","&lt;"},0), "AC", "AD", "AE", "AF", "AG") &amp; ROW())</f>
        <v/>
      </c>
      <c r="AI1312" s="56" t="str">
        <f aca="false">IF($X1312="Not Significant","No Further Action Required",
IF($AH1312="","",
IF(AND($AH1312="Pass",$L1312="0 - Passed "),"Analysis performed; no further action required.",
IF(AND($AH1312="Fail",$L1312="1 - Failed "),"Analysis performed; no further action required.",
IF(AND($AH1312="Pass",$L1312="2 - Limited In Use "),"Analysis performed; no further action required.",
IF(AND($AH1312="Fail",$L1312="3 - Adjusted "),"Analysis performed; no further action required.",
"Unit fails analysis; TSM determination required."))))))</f>
        <v/>
      </c>
      <c r="AJ1312" s="58"/>
    </row>
    <row r="1313" customFormat="false" ht="15" hidden="false" customHeight="false" outlineLevel="0" collapsed="false">
      <c r="A1313" s="56"/>
      <c r="E1313" s="57" t="str">
        <f aca="false">IF(AND($F1313="",$G1313=""),"",IF($G1313="",$F1313,HYPERLINK($G1313,$F1313)))</f>
        <v/>
      </c>
      <c r="H1313" s="1" t="str">
        <f aca="false">IF($I1313="","None Attached",IF(LEFT($I1313,5)="https",HYPERLINK($I1313,"Datasheet"),HYPERLINK(_xlfn.CONCAT("https://",$I1313),"Datasheet")))</f>
        <v>None Attached</v>
      </c>
      <c r="M1313" s="56"/>
      <c r="P1313" s="58"/>
      <c r="Q1313" s="1" t="n">
        <f aca="false">$M1313-$N1313</f>
        <v>0</v>
      </c>
      <c r="R1313" s="56"/>
      <c r="T1313" s="59" t="s">
        <v>15</v>
      </c>
      <c r="U1313" s="1" t="n">
        <f aca="false">$S1313-$R1313</f>
        <v>0</v>
      </c>
      <c r="V1313" s="1" t="n">
        <f aca="false">IF($T1313="±",$Q1313*2,$Q1313)</f>
        <v>0</v>
      </c>
      <c r="W1313" s="60" t="str">
        <f aca="false">IFERROR($U1313/ABS($V1313),"N/A")</f>
        <v>N/A</v>
      </c>
      <c r="X1313" s="61" t="str">
        <f aca="false">IF(OR($W1313="N/A",$R1313="",$S1313=""),"N/A",IF($W1313&gt;=4,"Not Significant",IF($W1313&gt;=2,"Semi-Significant","Significant")))</f>
        <v>N/A</v>
      </c>
      <c r="Z1313" s="1" t="str">
        <f aca="false">IF($D1313="Z540.1 w/data",0,"")</f>
        <v/>
      </c>
      <c r="AA1313" s="1" t="e">
        <f aca="false">$Y1313+$Q1313+$Z1313</f>
        <v>#VALUE!</v>
      </c>
      <c r="AB1313" s="1" t="n">
        <f aca="false">$N1313+$Q1313</f>
        <v>0</v>
      </c>
      <c r="AC1313" s="1" t="str">
        <f aca="false">IF($Y1313="","",IF(AND($AA1313&gt;=$R1313,$AA1313&lt;=$S1313),"Pass","Fail"))</f>
        <v/>
      </c>
      <c r="AD1313" s="1" t="str">
        <f aca="false">IF($Y1313="","",IF($AA1313&gt;$R1313,"Pass","Fail"))</f>
        <v/>
      </c>
      <c r="AE1313" s="1" t="str">
        <f aca="false">IF($Y1313="","",IF($AA1313&gt;=$R1313,"Pass","Fail"))</f>
        <v/>
      </c>
      <c r="AF1313" s="1" t="str">
        <f aca="false">IF($Y1313="","",IF($AA1313&lt;=$S1313,"Pass","Fail"))</f>
        <v/>
      </c>
      <c r="AG1313" s="1" t="str">
        <f aca="false">IF($Y1313="","",IF($AA1313&lt;$S1313,"Pass","Fail"))</f>
        <v/>
      </c>
      <c r="AH1313" s="23" t="str">
        <f aca="true">INDIRECT(CHOOSE(MATCH($T1313,{"±","&gt;","≥","≤","&lt;"},0), "AC", "AD", "AE", "AF", "AG") &amp; ROW())</f>
        <v/>
      </c>
      <c r="AI1313" s="56" t="str">
        <f aca="false">IF($X1313="Not Significant","No Further Action Required",
IF($AH1313="","",
IF(AND($AH1313="Pass",$L1313="0 - Passed "),"Analysis performed; no further action required.",
IF(AND($AH1313="Fail",$L1313="1 - Failed "),"Analysis performed; no further action required.",
IF(AND($AH1313="Pass",$L1313="2 - Limited In Use "),"Analysis performed; no further action required.",
IF(AND($AH1313="Fail",$L1313="3 - Adjusted "),"Analysis performed; no further action required.",
"Unit fails analysis; TSM determination required."))))))</f>
        <v/>
      </c>
      <c r="AJ1313" s="58"/>
    </row>
    <row r="1314" customFormat="false" ht="15" hidden="false" customHeight="false" outlineLevel="0" collapsed="false">
      <c r="A1314" s="56"/>
      <c r="E1314" s="57" t="str">
        <f aca="false">IF(AND($F1314="",$G1314=""),"",IF($G1314="",$F1314,HYPERLINK($G1314,$F1314)))</f>
        <v/>
      </c>
      <c r="H1314" s="1" t="str">
        <f aca="false">IF($I1314="","None Attached",IF(LEFT($I1314,5)="https",HYPERLINK($I1314,"Datasheet"),HYPERLINK(_xlfn.CONCAT("https://",$I1314),"Datasheet")))</f>
        <v>None Attached</v>
      </c>
      <c r="M1314" s="56"/>
      <c r="P1314" s="58"/>
      <c r="Q1314" s="1" t="n">
        <f aca="false">$M1314-$N1314</f>
        <v>0</v>
      </c>
      <c r="R1314" s="56"/>
      <c r="T1314" s="59" t="s">
        <v>15</v>
      </c>
      <c r="U1314" s="1" t="n">
        <f aca="false">$S1314-$R1314</f>
        <v>0</v>
      </c>
      <c r="V1314" s="1" t="n">
        <f aca="false">IF($T1314="±",$Q1314*2,$Q1314)</f>
        <v>0</v>
      </c>
      <c r="W1314" s="60" t="str">
        <f aca="false">IFERROR($U1314/ABS($V1314),"N/A")</f>
        <v>N/A</v>
      </c>
      <c r="X1314" s="61" t="str">
        <f aca="false">IF(OR($W1314="N/A",$R1314="",$S1314=""),"N/A",IF($W1314&gt;=4,"Not Significant",IF($W1314&gt;=2,"Semi-Significant","Significant")))</f>
        <v>N/A</v>
      </c>
      <c r="Z1314" s="1" t="str">
        <f aca="false">IF($D1314="Z540.1 w/data",0,"")</f>
        <v/>
      </c>
      <c r="AA1314" s="1" t="e">
        <f aca="false">$Y1314+$Q1314+$Z1314</f>
        <v>#VALUE!</v>
      </c>
      <c r="AB1314" s="1" t="n">
        <f aca="false">$N1314+$Q1314</f>
        <v>0</v>
      </c>
      <c r="AC1314" s="1" t="str">
        <f aca="false">IF($Y1314="","",IF(AND($AA1314&gt;=$R1314,$AA1314&lt;=$S1314),"Pass","Fail"))</f>
        <v/>
      </c>
      <c r="AD1314" s="1" t="str">
        <f aca="false">IF($Y1314="","",IF($AA1314&gt;$R1314,"Pass","Fail"))</f>
        <v/>
      </c>
      <c r="AE1314" s="1" t="str">
        <f aca="false">IF($Y1314="","",IF($AA1314&gt;=$R1314,"Pass","Fail"))</f>
        <v/>
      </c>
      <c r="AF1314" s="1" t="str">
        <f aca="false">IF($Y1314="","",IF($AA1314&lt;=$S1314,"Pass","Fail"))</f>
        <v/>
      </c>
      <c r="AG1314" s="1" t="str">
        <f aca="false">IF($Y1314="","",IF($AA1314&lt;$S1314,"Pass","Fail"))</f>
        <v/>
      </c>
      <c r="AH1314" s="23" t="str">
        <f aca="true">INDIRECT(CHOOSE(MATCH($T1314,{"±","&gt;","≥","≤","&lt;"},0), "AC", "AD", "AE", "AF", "AG") &amp; ROW())</f>
        <v/>
      </c>
      <c r="AI1314" s="56" t="str">
        <f aca="false">IF($X1314="Not Significant","No Further Action Required",
IF($AH1314="","",
IF(AND($AH1314="Pass",$L1314="0 - Passed "),"Analysis performed; no further action required.",
IF(AND($AH1314="Fail",$L1314="1 - Failed "),"Analysis performed; no further action required.",
IF(AND($AH1314="Pass",$L1314="2 - Limited In Use "),"Analysis performed; no further action required.",
IF(AND($AH1314="Fail",$L1314="3 - Adjusted "),"Analysis performed; no further action required.",
"Unit fails analysis; TSM determination required."))))))</f>
        <v/>
      </c>
      <c r="AJ1314" s="58"/>
    </row>
    <row r="1315" customFormat="false" ht="15" hidden="false" customHeight="false" outlineLevel="0" collapsed="false">
      <c r="A1315" s="56"/>
      <c r="E1315" s="57" t="str">
        <f aca="false">IF(AND($F1315="",$G1315=""),"",IF($G1315="",$F1315,HYPERLINK($G1315,$F1315)))</f>
        <v/>
      </c>
      <c r="H1315" s="1" t="str">
        <f aca="false">IF($I1315="","None Attached",IF(LEFT($I1315,5)="https",HYPERLINK($I1315,"Datasheet"),HYPERLINK(_xlfn.CONCAT("https://",$I1315),"Datasheet")))</f>
        <v>None Attached</v>
      </c>
      <c r="M1315" s="56"/>
      <c r="P1315" s="58"/>
      <c r="Q1315" s="1" t="n">
        <f aca="false">$M1315-$N1315</f>
        <v>0</v>
      </c>
      <c r="R1315" s="56"/>
      <c r="T1315" s="59" t="s">
        <v>15</v>
      </c>
      <c r="U1315" s="1" t="n">
        <f aca="false">$S1315-$R1315</f>
        <v>0</v>
      </c>
      <c r="V1315" s="1" t="n">
        <f aca="false">IF($T1315="±",$Q1315*2,$Q1315)</f>
        <v>0</v>
      </c>
      <c r="W1315" s="60" t="str">
        <f aca="false">IFERROR($U1315/ABS($V1315),"N/A")</f>
        <v>N/A</v>
      </c>
      <c r="X1315" s="61" t="str">
        <f aca="false">IF(OR($W1315="N/A",$R1315="",$S1315=""),"N/A",IF($W1315&gt;=4,"Not Significant",IF($W1315&gt;=2,"Semi-Significant","Significant")))</f>
        <v>N/A</v>
      </c>
      <c r="Z1315" s="1" t="str">
        <f aca="false">IF($D1315="Z540.1 w/data",0,"")</f>
        <v/>
      </c>
      <c r="AA1315" s="1" t="e">
        <f aca="false">$Y1315+$Q1315+$Z1315</f>
        <v>#VALUE!</v>
      </c>
      <c r="AB1315" s="1" t="n">
        <f aca="false">$N1315+$Q1315</f>
        <v>0</v>
      </c>
      <c r="AC1315" s="1" t="str">
        <f aca="false">IF($Y1315="","",IF(AND($AA1315&gt;=$R1315,$AA1315&lt;=$S1315),"Pass","Fail"))</f>
        <v/>
      </c>
      <c r="AD1315" s="1" t="str">
        <f aca="false">IF($Y1315="","",IF($AA1315&gt;$R1315,"Pass","Fail"))</f>
        <v/>
      </c>
      <c r="AE1315" s="1" t="str">
        <f aca="false">IF($Y1315="","",IF($AA1315&gt;=$R1315,"Pass","Fail"))</f>
        <v/>
      </c>
      <c r="AF1315" s="1" t="str">
        <f aca="false">IF($Y1315="","",IF($AA1315&lt;=$S1315,"Pass","Fail"))</f>
        <v/>
      </c>
      <c r="AG1315" s="1" t="str">
        <f aca="false">IF($Y1315="","",IF($AA1315&lt;$S1315,"Pass","Fail"))</f>
        <v/>
      </c>
      <c r="AH1315" s="23" t="str">
        <f aca="true">INDIRECT(CHOOSE(MATCH($T1315,{"±","&gt;","≥","≤","&lt;"},0), "AC", "AD", "AE", "AF", "AG") &amp; ROW())</f>
        <v/>
      </c>
      <c r="AI1315" s="56" t="str">
        <f aca="false">IF($X1315="Not Significant","No Further Action Required",
IF($AH1315="","",
IF(AND($AH1315="Pass",$L1315="0 - Passed "),"Analysis performed; no further action required.",
IF(AND($AH1315="Fail",$L1315="1 - Failed "),"Analysis performed; no further action required.",
IF(AND($AH1315="Pass",$L1315="2 - Limited In Use "),"Analysis performed; no further action required.",
IF(AND($AH1315="Fail",$L1315="3 - Adjusted "),"Analysis performed; no further action required.",
"Unit fails analysis; TSM determination required."))))))</f>
        <v/>
      </c>
      <c r="AJ1315" s="58"/>
    </row>
    <row r="1316" customFormat="false" ht="15" hidden="false" customHeight="false" outlineLevel="0" collapsed="false">
      <c r="A1316" s="56"/>
      <c r="E1316" s="57" t="str">
        <f aca="false">IF(AND($F1316="",$G1316=""),"",IF($G1316="",$F1316,HYPERLINK($G1316,$F1316)))</f>
        <v/>
      </c>
      <c r="H1316" s="1" t="str">
        <f aca="false">IF($I1316="","None Attached",IF(LEFT($I1316,5)="https",HYPERLINK($I1316,"Datasheet"),HYPERLINK(_xlfn.CONCAT("https://",$I1316),"Datasheet")))</f>
        <v>None Attached</v>
      </c>
      <c r="M1316" s="56"/>
      <c r="P1316" s="58"/>
      <c r="Q1316" s="1" t="n">
        <f aca="false">$M1316-$N1316</f>
        <v>0</v>
      </c>
      <c r="R1316" s="56"/>
      <c r="T1316" s="59" t="s">
        <v>15</v>
      </c>
      <c r="U1316" s="1" t="n">
        <f aca="false">$S1316-$R1316</f>
        <v>0</v>
      </c>
      <c r="V1316" s="1" t="n">
        <f aca="false">IF($T1316="±",$Q1316*2,$Q1316)</f>
        <v>0</v>
      </c>
      <c r="W1316" s="60" t="str">
        <f aca="false">IFERROR($U1316/ABS($V1316),"N/A")</f>
        <v>N/A</v>
      </c>
      <c r="X1316" s="61" t="str">
        <f aca="false">IF(OR($W1316="N/A",$R1316="",$S1316=""),"N/A",IF($W1316&gt;=4,"Not Significant",IF($W1316&gt;=2,"Semi-Significant","Significant")))</f>
        <v>N/A</v>
      </c>
      <c r="Z1316" s="1" t="str">
        <f aca="false">IF($D1316="Z540.1 w/data",0,"")</f>
        <v/>
      </c>
      <c r="AA1316" s="1" t="e">
        <f aca="false">$Y1316+$Q1316+$Z1316</f>
        <v>#VALUE!</v>
      </c>
      <c r="AB1316" s="1" t="n">
        <f aca="false">$N1316+$Q1316</f>
        <v>0</v>
      </c>
      <c r="AC1316" s="1" t="str">
        <f aca="false">IF($Y1316="","",IF(AND($AA1316&gt;=$R1316,$AA1316&lt;=$S1316),"Pass","Fail"))</f>
        <v/>
      </c>
      <c r="AD1316" s="1" t="str">
        <f aca="false">IF($Y1316="","",IF($AA1316&gt;$R1316,"Pass","Fail"))</f>
        <v/>
      </c>
      <c r="AE1316" s="1" t="str">
        <f aca="false">IF($Y1316="","",IF($AA1316&gt;=$R1316,"Pass","Fail"))</f>
        <v/>
      </c>
      <c r="AF1316" s="1" t="str">
        <f aca="false">IF($Y1316="","",IF($AA1316&lt;=$S1316,"Pass","Fail"))</f>
        <v/>
      </c>
      <c r="AG1316" s="1" t="str">
        <f aca="false">IF($Y1316="","",IF($AA1316&lt;$S1316,"Pass","Fail"))</f>
        <v/>
      </c>
      <c r="AH1316" s="23" t="str">
        <f aca="true">INDIRECT(CHOOSE(MATCH($T1316,{"±","&gt;","≥","≤","&lt;"},0), "AC", "AD", "AE", "AF", "AG") &amp; ROW())</f>
        <v/>
      </c>
      <c r="AI1316" s="56" t="str">
        <f aca="false">IF($X1316="Not Significant","No Further Action Required",
IF($AH1316="","",
IF(AND($AH1316="Pass",$L1316="0 - Passed "),"Analysis performed; no further action required.",
IF(AND($AH1316="Fail",$L1316="1 - Failed "),"Analysis performed; no further action required.",
IF(AND($AH1316="Pass",$L1316="2 - Limited In Use "),"Analysis performed; no further action required.",
IF(AND($AH1316="Fail",$L1316="3 - Adjusted "),"Analysis performed; no further action required.",
"Unit fails analysis; TSM determination required."))))))</f>
        <v/>
      </c>
      <c r="AJ1316" s="58"/>
    </row>
    <row r="1317" customFormat="false" ht="15" hidden="false" customHeight="false" outlineLevel="0" collapsed="false">
      <c r="A1317" s="56"/>
      <c r="E1317" s="57" t="str">
        <f aca="false">IF(AND($F1317="",$G1317=""),"",IF($G1317="",$F1317,HYPERLINK($G1317,$F1317)))</f>
        <v/>
      </c>
      <c r="H1317" s="1" t="str">
        <f aca="false">IF($I1317="","None Attached",IF(LEFT($I1317,5)="https",HYPERLINK($I1317,"Datasheet"),HYPERLINK(_xlfn.CONCAT("https://",$I1317),"Datasheet")))</f>
        <v>None Attached</v>
      </c>
      <c r="M1317" s="56"/>
      <c r="P1317" s="58"/>
      <c r="Q1317" s="1" t="n">
        <f aca="false">$M1317-$N1317</f>
        <v>0</v>
      </c>
      <c r="R1317" s="56"/>
      <c r="T1317" s="59" t="s">
        <v>15</v>
      </c>
      <c r="U1317" s="1" t="n">
        <f aca="false">$S1317-$R1317</f>
        <v>0</v>
      </c>
      <c r="V1317" s="1" t="n">
        <f aca="false">IF($T1317="±",$Q1317*2,$Q1317)</f>
        <v>0</v>
      </c>
      <c r="W1317" s="60" t="str">
        <f aca="false">IFERROR($U1317/ABS($V1317),"N/A")</f>
        <v>N/A</v>
      </c>
      <c r="X1317" s="61" t="str">
        <f aca="false">IF(OR($W1317="N/A",$R1317="",$S1317=""),"N/A",IF($W1317&gt;=4,"Not Significant",IF($W1317&gt;=2,"Semi-Significant","Significant")))</f>
        <v>N/A</v>
      </c>
      <c r="Z1317" s="1" t="str">
        <f aca="false">IF($D1317="Z540.1 w/data",0,"")</f>
        <v/>
      </c>
      <c r="AA1317" s="1" t="e">
        <f aca="false">$Y1317+$Q1317+$Z1317</f>
        <v>#VALUE!</v>
      </c>
      <c r="AB1317" s="1" t="n">
        <f aca="false">$N1317+$Q1317</f>
        <v>0</v>
      </c>
      <c r="AC1317" s="1" t="str">
        <f aca="false">IF($Y1317="","",IF(AND($AA1317&gt;=$R1317,$AA1317&lt;=$S1317),"Pass","Fail"))</f>
        <v/>
      </c>
      <c r="AD1317" s="1" t="str">
        <f aca="false">IF($Y1317="","",IF($AA1317&gt;$R1317,"Pass","Fail"))</f>
        <v/>
      </c>
      <c r="AE1317" s="1" t="str">
        <f aca="false">IF($Y1317="","",IF($AA1317&gt;=$R1317,"Pass","Fail"))</f>
        <v/>
      </c>
      <c r="AF1317" s="1" t="str">
        <f aca="false">IF($Y1317="","",IF($AA1317&lt;=$S1317,"Pass","Fail"))</f>
        <v/>
      </c>
      <c r="AG1317" s="1" t="str">
        <f aca="false">IF($Y1317="","",IF($AA1317&lt;$S1317,"Pass","Fail"))</f>
        <v/>
      </c>
      <c r="AH1317" s="23" t="str">
        <f aca="true">INDIRECT(CHOOSE(MATCH($T1317,{"±","&gt;","≥","≤","&lt;"},0), "AC", "AD", "AE", "AF", "AG") &amp; ROW())</f>
        <v/>
      </c>
      <c r="AI1317" s="56" t="str">
        <f aca="false">IF($X1317="Not Significant","No Further Action Required",
IF($AH1317="","",
IF(AND($AH1317="Pass",$L1317="0 - Passed "),"Analysis performed; no further action required.",
IF(AND($AH1317="Fail",$L1317="1 - Failed "),"Analysis performed; no further action required.",
IF(AND($AH1317="Pass",$L1317="2 - Limited In Use "),"Analysis performed; no further action required.",
IF(AND($AH1317="Fail",$L1317="3 - Adjusted "),"Analysis performed; no further action required.",
"Unit fails analysis; TSM determination required."))))))</f>
        <v/>
      </c>
      <c r="AJ1317" s="58"/>
    </row>
    <row r="1318" customFormat="false" ht="15" hidden="false" customHeight="false" outlineLevel="0" collapsed="false">
      <c r="A1318" s="56"/>
      <c r="E1318" s="57" t="str">
        <f aca="false">IF(AND($F1318="",$G1318=""),"",IF($G1318="",$F1318,HYPERLINK($G1318,$F1318)))</f>
        <v/>
      </c>
      <c r="H1318" s="1" t="str">
        <f aca="false">IF($I1318="","None Attached",IF(LEFT($I1318,5)="https",HYPERLINK($I1318,"Datasheet"),HYPERLINK(_xlfn.CONCAT("https://",$I1318),"Datasheet")))</f>
        <v>None Attached</v>
      </c>
      <c r="M1318" s="56"/>
      <c r="P1318" s="58"/>
      <c r="Q1318" s="1" t="n">
        <f aca="false">$M1318-$N1318</f>
        <v>0</v>
      </c>
      <c r="R1318" s="56"/>
      <c r="T1318" s="59" t="s">
        <v>15</v>
      </c>
      <c r="U1318" s="1" t="n">
        <f aca="false">$S1318-$R1318</f>
        <v>0</v>
      </c>
      <c r="V1318" s="1" t="n">
        <f aca="false">IF($T1318="±",$Q1318*2,$Q1318)</f>
        <v>0</v>
      </c>
      <c r="W1318" s="60" t="str">
        <f aca="false">IFERROR($U1318/ABS($V1318),"N/A")</f>
        <v>N/A</v>
      </c>
      <c r="X1318" s="61" t="str">
        <f aca="false">IF(OR($W1318="N/A",$R1318="",$S1318=""),"N/A",IF($W1318&gt;=4,"Not Significant",IF($W1318&gt;=2,"Semi-Significant","Significant")))</f>
        <v>N/A</v>
      </c>
      <c r="Z1318" s="1" t="str">
        <f aca="false">IF($D1318="Z540.1 w/data",0,"")</f>
        <v/>
      </c>
      <c r="AA1318" s="1" t="e">
        <f aca="false">$Y1318+$Q1318+$Z1318</f>
        <v>#VALUE!</v>
      </c>
      <c r="AB1318" s="1" t="n">
        <f aca="false">$N1318+$Q1318</f>
        <v>0</v>
      </c>
      <c r="AC1318" s="1" t="str">
        <f aca="false">IF($Y1318="","",IF(AND($AA1318&gt;=$R1318,$AA1318&lt;=$S1318),"Pass","Fail"))</f>
        <v/>
      </c>
      <c r="AD1318" s="1" t="str">
        <f aca="false">IF($Y1318="","",IF($AA1318&gt;$R1318,"Pass","Fail"))</f>
        <v/>
      </c>
      <c r="AE1318" s="1" t="str">
        <f aca="false">IF($Y1318="","",IF($AA1318&gt;=$R1318,"Pass","Fail"))</f>
        <v/>
      </c>
      <c r="AF1318" s="1" t="str">
        <f aca="false">IF($Y1318="","",IF($AA1318&lt;=$S1318,"Pass","Fail"))</f>
        <v/>
      </c>
      <c r="AG1318" s="1" t="str">
        <f aca="false">IF($Y1318="","",IF($AA1318&lt;$S1318,"Pass","Fail"))</f>
        <v/>
      </c>
      <c r="AH1318" s="23" t="str">
        <f aca="true">INDIRECT(CHOOSE(MATCH($T1318,{"±","&gt;","≥","≤","&lt;"},0), "AC", "AD", "AE", "AF", "AG") &amp; ROW())</f>
        <v/>
      </c>
      <c r="AI1318" s="56" t="str">
        <f aca="false">IF($X1318="Not Significant","No Further Action Required",
IF($AH1318="","",
IF(AND($AH1318="Pass",$L1318="0 - Passed "),"Analysis performed; no further action required.",
IF(AND($AH1318="Fail",$L1318="1 - Failed "),"Analysis performed; no further action required.",
IF(AND($AH1318="Pass",$L1318="2 - Limited In Use "),"Analysis performed; no further action required.",
IF(AND($AH1318="Fail",$L1318="3 - Adjusted "),"Analysis performed; no further action required.",
"Unit fails analysis; TSM determination required."))))))</f>
        <v/>
      </c>
      <c r="AJ1318" s="58"/>
    </row>
    <row r="1319" customFormat="false" ht="15" hidden="false" customHeight="false" outlineLevel="0" collapsed="false">
      <c r="A1319" s="56"/>
      <c r="E1319" s="57" t="str">
        <f aca="false">IF(AND($F1319="",$G1319=""),"",IF($G1319="",$F1319,HYPERLINK($G1319,$F1319)))</f>
        <v/>
      </c>
      <c r="H1319" s="1" t="str">
        <f aca="false">IF($I1319="","None Attached",IF(LEFT($I1319,5)="https",HYPERLINK($I1319,"Datasheet"),HYPERLINK(_xlfn.CONCAT("https://",$I1319),"Datasheet")))</f>
        <v>None Attached</v>
      </c>
      <c r="M1319" s="56"/>
      <c r="P1319" s="58"/>
      <c r="Q1319" s="1" t="n">
        <f aca="false">$M1319-$N1319</f>
        <v>0</v>
      </c>
      <c r="R1319" s="56"/>
      <c r="T1319" s="59" t="s">
        <v>15</v>
      </c>
      <c r="U1319" s="1" t="n">
        <f aca="false">$S1319-$R1319</f>
        <v>0</v>
      </c>
      <c r="V1319" s="1" t="n">
        <f aca="false">IF($T1319="±",$Q1319*2,$Q1319)</f>
        <v>0</v>
      </c>
      <c r="W1319" s="60" t="str">
        <f aca="false">IFERROR($U1319/ABS($V1319),"N/A")</f>
        <v>N/A</v>
      </c>
      <c r="X1319" s="61" t="str">
        <f aca="false">IF(OR($W1319="N/A",$R1319="",$S1319=""),"N/A",IF($W1319&gt;=4,"Not Significant",IF($W1319&gt;=2,"Semi-Significant","Significant")))</f>
        <v>N/A</v>
      </c>
      <c r="Z1319" s="1" t="str">
        <f aca="false">IF($D1319="Z540.1 w/data",0,"")</f>
        <v/>
      </c>
      <c r="AA1319" s="1" t="e">
        <f aca="false">$Y1319+$Q1319+$Z1319</f>
        <v>#VALUE!</v>
      </c>
      <c r="AB1319" s="1" t="n">
        <f aca="false">$N1319+$Q1319</f>
        <v>0</v>
      </c>
      <c r="AC1319" s="1" t="str">
        <f aca="false">IF($Y1319="","",IF(AND($AA1319&gt;=$R1319,$AA1319&lt;=$S1319),"Pass","Fail"))</f>
        <v/>
      </c>
      <c r="AD1319" s="1" t="str">
        <f aca="false">IF($Y1319="","",IF($AA1319&gt;$R1319,"Pass","Fail"))</f>
        <v/>
      </c>
      <c r="AE1319" s="1" t="str">
        <f aca="false">IF($Y1319="","",IF($AA1319&gt;=$R1319,"Pass","Fail"))</f>
        <v/>
      </c>
      <c r="AF1319" s="1" t="str">
        <f aca="false">IF($Y1319="","",IF($AA1319&lt;=$S1319,"Pass","Fail"))</f>
        <v/>
      </c>
      <c r="AG1319" s="1" t="str">
        <f aca="false">IF($Y1319="","",IF($AA1319&lt;$S1319,"Pass","Fail"))</f>
        <v/>
      </c>
      <c r="AH1319" s="23" t="str">
        <f aca="true">INDIRECT(CHOOSE(MATCH($T1319,{"±","&gt;","≥","≤","&lt;"},0), "AC", "AD", "AE", "AF", "AG") &amp; ROW())</f>
        <v/>
      </c>
      <c r="AI1319" s="56" t="str">
        <f aca="false">IF($X1319="Not Significant","No Further Action Required",
IF($AH1319="","",
IF(AND($AH1319="Pass",$L1319="0 - Passed "),"Analysis performed; no further action required.",
IF(AND($AH1319="Fail",$L1319="1 - Failed "),"Analysis performed; no further action required.",
IF(AND($AH1319="Pass",$L1319="2 - Limited In Use "),"Analysis performed; no further action required.",
IF(AND($AH1319="Fail",$L1319="3 - Adjusted "),"Analysis performed; no further action required.",
"Unit fails analysis; TSM determination required."))))))</f>
        <v/>
      </c>
      <c r="AJ1319" s="58"/>
    </row>
    <row r="1320" customFormat="false" ht="15" hidden="false" customHeight="false" outlineLevel="0" collapsed="false">
      <c r="A1320" s="56"/>
      <c r="E1320" s="57" t="str">
        <f aca="false">IF(AND($F1320="",$G1320=""),"",IF($G1320="",$F1320,HYPERLINK($G1320,$F1320)))</f>
        <v/>
      </c>
      <c r="H1320" s="1" t="str">
        <f aca="false">IF($I1320="","None Attached",IF(LEFT($I1320,5)="https",HYPERLINK($I1320,"Datasheet"),HYPERLINK(_xlfn.CONCAT("https://",$I1320),"Datasheet")))</f>
        <v>None Attached</v>
      </c>
      <c r="M1320" s="56"/>
      <c r="P1320" s="58"/>
      <c r="Q1320" s="1" t="n">
        <f aca="false">$M1320-$N1320</f>
        <v>0</v>
      </c>
      <c r="R1320" s="56"/>
      <c r="T1320" s="59" t="s">
        <v>15</v>
      </c>
      <c r="U1320" s="1" t="n">
        <f aca="false">$S1320-$R1320</f>
        <v>0</v>
      </c>
      <c r="V1320" s="1" t="n">
        <f aca="false">IF($T1320="±",$Q1320*2,$Q1320)</f>
        <v>0</v>
      </c>
      <c r="W1320" s="60" t="str">
        <f aca="false">IFERROR($U1320/ABS($V1320),"N/A")</f>
        <v>N/A</v>
      </c>
      <c r="X1320" s="61" t="str">
        <f aca="false">IF(OR($W1320="N/A",$R1320="",$S1320=""),"N/A",IF($W1320&gt;=4,"Not Significant",IF($W1320&gt;=2,"Semi-Significant","Significant")))</f>
        <v>N/A</v>
      </c>
      <c r="Z1320" s="1" t="str">
        <f aca="false">IF($D1320="Z540.1 w/data",0,"")</f>
        <v/>
      </c>
      <c r="AA1320" s="1" t="e">
        <f aca="false">$Y1320+$Q1320+$Z1320</f>
        <v>#VALUE!</v>
      </c>
      <c r="AB1320" s="1" t="n">
        <f aca="false">$N1320+$Q1320</f>
        <v>0</v>
      </c>
      <c r="AC1320" s="1" t="str">
        <f aca="false">IF($Y1320="","",IF(AND($AA1320&gt;=$R1320,$AA1320&lt;=$S1320),"Pass","Fail"))</f>
        <v/>
      </c>
      <c r="AD1320" s="1" t="str">
        <f aca="false">IF($Y1320="","",IF($AA1320&gt;$R1320,"Pass","Fail"))</f>
        <v/>
      </c>
      <c r="AE1320" s="1" t="str">
        <f aca="false">IF($Y1320="","",IF($AA1320&gt;=$R1320,"Pass","Fail"))</f>
        <v/>
      </c>
      <c r="AF1320" s="1" t="str">
        <f aca="false">IF($Y1320="","",IF($AA1320&lt;=$S1320,"Pass","Fail"))</f>
        <v/>
      </c>
      <c r="AG1320" s="1" t="str">
        <f aca="false">IF($Y1320="","",IF($AA1320&lt;$S1320,"Pass","Fail"))</f>
        <v/>
      </c>
      <c r="AH1320" s="23" t="str">
        <f aca="true">INDIRECT(CHOOSE(MATCH($T1320,{"±","&gt;","≥","≤","&lt;"},0), "AC", "AD", "AE", "AF", "AG") &amp; ROW())</f>
        <v/>
      </c>
      <c r="AI1320" s="56" t="str">
        <f aca="false">IF($X1320="Not Significant","No Further Action Required",
IF($AH1320="","",
IF(AND($AH1320="Pass",$L1320="0 - Passed "),"Analysis performed; no further action required.",
IF(AND($AH1320="Fail",$L1320="1 - Failed "),"Analysis performed; no further action required.",
IF(AND($AH1320="Pass",$L1320="2 - Limited In Use "),"Analysis performed; no further action required.",
IF(AND($AH1320="Fail",$L1320="3 - Adjusted "),"Analysis performed; no further action required.",
"Unit fails analysis; TSM determination required."))))))</f>
        <v/>
      </c>
      <c r="AJ1320" s="58"/>
    </row>
    <row r="1321" customFormat="false" ht="15" hidden="false" customHeight="false" outlineLevel="0" collapsed="false">
      <c r="A1321" s="56"/>
      <c r="E1321" s="57" t="str">
        <f aca="false">IF(AND($F1321="",$G1321=""),"",IF($G1321="",$F1321,HYPERLINK($G1321,$F1321)))</f>
        <v/>
      </c>
      <c r="H1321" s="1" t="str">
        <f aca="false">IF($I1321="","None Attached",IF(LEFT($I1321,5)="https",HYPERLINK($I1321,"Datasheet"),HYPERLINK(_xlfn.CONCAT("https://",$I1321),"Datasheet")))</f>
        <v>None Attached</v>
      </c>
      <c r="M1321" s="56"/>
      <c r="P1321" s="58"/>
      <c r="Q1321" s="1" t="n">
        <f aca="false">$M1321-$N1321</f>
        <v>0</v>
      </c>
      <c r="R1321" s="56"/>
      <c r="T1321" s="59" t="s">
        <v>15</v>
      </c>
      <c r="U1321" s="1" t="n">
        <f aca="false">$S1321-$R1321</f>
        <v>0</v>
      </c>
      <c r="V1321" s="1" t="n">
        <f aca="false">IF($T1321="±",$Q1321*2,$Q1321)</f>
        <v>0</v>
      </c>
      <c r="W1321" s="60" t="str">
        <f aca="false">IFERROR($U1321/ABS($V1321),"N/A")</f>
        <v>N/A</v>
      </c>
      <c r="X1321" s="61" t="str">
        <f aca="false">IF(OR($W1321="N/A",$R1321="",$S1321=""),"N/A",IF($W1321&gt;=4,"Not Significant",IF($W1321&gt;=2,"Semi-Significant","Significant")))</f>
        <v>N/A</v>
      </c>
      <c r="Z1321" s="1" t="str">
        <f aca="false">IF($D1321="Z540.1 w/data",0,"")</f>
        <v/>
      </c>
      <c r="AA1321" s="1" t="e">
        <f aca="false">$Y1321+$Q1321+$Z1321</f>
        <v>#VALUE!</v>
      </c>
      <c r="AB1321" s="1" t="n">
        <f aca="false">$N1321+$Q1321</f>
        <v>0</v>
      </c>
      <c r="AC1321" s="1" t="str">
        <f aca="false">IF($Y1321="","",IF(AND($AA1321&gt;=$R1321,$AA1321&lt;=$S1321),"Pass","Fail"))</f>
        <v/>
      </c>
      <c r="AD1321" s="1" t="str">
        <f aca="false">IF($Y1321="","",IF($AA1321&gt;$R1321,"Pass","Fail"))</f>
        <v/>
      </c>
      <c r="AE1321" s="1" t="str">
        <f aca="false">IF($Y1321="","",IF($AA1321&gt;=$R1321,"Pass","Fail"))</f>
        <v/>
      </c>
      <c r="AF1321" s="1" t="str">
        <f aca="false">IF($Y1321="","",IF($AA1321&lt;=$S1321,"Pass","Fail"))</f>
        <v/>
      </c>
      <c r="AG1321" s="1" t="str">
        <f aca="false">IF($Y1321="","",IF($AA1321&lt;$S1321,"Pass","Fail"))</f>
        <v/>
      </c>
      <c r="AH1321" s="23" t="str">
        <f aca="true">INDIRECT(CHOOSE(MATCH($T1321,{"±","&gt;","≥","≤","&lt;"},0), "AC", "AD", "AE", "AF", "AG") &amp; ROW())</f>
        <v/>
      </c>
      <c r="AI1321" s="56" t="str">
        <f aca="false">IF($X1321="Not Significant","No Further Action Required",
IF($AH1321="","",
IF(AND($AH1321="Pass",$L1321="0 - Passed "),"Analysis performed; no further action required.",
IF(AND($AH1321="Fail",$L1321="1 - Failed "),"Analysis performed; no further action required.",
IF(AND($AH1321="Pass",$L1321="2 - Limited In Use "),"Analysis performed; no further action required.",
IF(AND($AH1321="Fail",$L1321="3 - Adjusted "),"Analysis performed; no further action required.",
"Unit fails analysis; TSM determination required."))))))</f>
        <v/>
      </c>
      <c r="AJ1321" s="58"/>
    </row>
    <row r="1322" customFormat="false" ht="15" hidden="false" customHeight="false" outlineLevel="0" collapsed="false">
      <c r="A1322" s="56"/>
      <c r="E1322" s="57" t="str">
        <f aca="false">IF(AND($F1322="",$G1322=""),"",IF($G1322="",$F1322,HYPERLINK($G1322,$F1322)))</f>
        <v/>
      </c>
      <c r="H1322" s="1" t="str">
        <f aca="false">IF($I1322="","None Attached",IF(LEFT($I1322,5)="https",HYPERLINK($I1322,"Datasheet"),HYPERLINK(_xlfn.CONCAT("https://",$I1322),"Datasheet")))</f>
        <v>None Attached</v>
      </c>
      <c r="M1322" s="56"/>
      <c r="P1322" s="58"/>
      <c r="Q1322" s="1" t="n">
        <f aca="false">$M1322-$N1322</f>
        <v>0</v>
      </c>
      <c r="R1322" s="56"/>
      <c r="T1322" s="59" t="s">
        <v>15</v>
      </c>
      <c r="U1322" s="1" t="n">
        <f aca="false">$S1322-$R1322</f>
        <v>0</v>
      </c>
      <c r="V1322" s="1" t="n">
        <f aca="false">IF($T1322="±",$Q1322*2,$Q1322)</f>
        <v>0</v>
      </c>
      <c r="W1322" s="60" t="str">
        <f aca="false">IFERROR($U1322/ABS($V1322),"N/A")</f>
        <v>N/A</v>
      </c>
      <c r="X1322" s="61" t="str">
        <f aca="false">IF(OR($W1322="N/A",$R1322="",$S1322=""),"N/A",IF($W1322&gt;=4,"Not Significant",IF($W1322&gt;=2,"Semi-Significant","Significant")))</f>
        <v>N/A</v>
      </c>
      <c r="Z1322" s="1" t="str">
        <f aca="false">IF($D1322="Z540.1 w/data",0,"")</f>
        <v/>
      </c>
      <c r="AA1322" s="1" t="e">
        <f aca="false">$Y1322+$Q1322+$Z1322</f>
        <v>#VALUE!</v>
      </c>
      <c r="AB1322" s="1" t="n">
        <f aca="false">$N1322+$Q1322</f>
        <v>0</v>
      </c>
      <c r="AC1322" s="1" t="str">
        <f aca="false">IF($Y1322="","",IF(AND($AA1322&gt;=$R1322,$AA1322&lt;=$S1322),"Pass","Fail"))</f>
        <v/>
      </c>
      <c r="AD1322" s="1" t="str">
        <f aca="false">IF($Y1322="","",IF($AA1322&gt;$R1322,"Pass","Fail"))</f>
        <v/>
      </c>
      <c r="AE1322" s="1" t="str">
        <f aca="false">IF($Y1322="","",IF($AA1322&gt;=$R1322,"Pass","Fail"))</f>
        <v/>
      </c>
      <c r="AF1322" s="1" t="str">
        <f aca="false">IF($Y1322="","",IF($AA1322&lt;=$S1322,"Pass","Fail"))</f>
        <v/>
      </c>
      <c r="AG1322" s="1" t="str">
        <f aca="false">IF($Y1322="","",IF($AA1322&lt;$S1322,"Pass","Fail"))</f>
        <v/>
      </c>
      <c r="AH1322" s="23" t="str">
        <f aca="true">INDIRECT(CHOOSE(MATCH($T1322,{"±","&gt;","≥","≤","&lt;"},0), "AC", "AD", "AE", "AF", "AG") &amp; ROW())</f>
        <v/>
      </c>
      <c r="AI1322" s="56" t="str">
        <f aca="false">IF($X1322="Not Significant","No Further Action Required",
IF($AH1322="","",
IF(AND($AH1322="Pass",$L1322="0 - Passed "),"Analysis performed; no further action required.",
IF(AND($AH1322="Fail",$L1322="1 - Failed "),"Analysis performed; no further action required.",
IF(AND($AH1322="Pass",$L1322="2 - Limited In Use "),"Analysis performed; no further action required.",
IF(AND($AH1322="Fail",$L1322="3 - Adjusted "),"Analysis performed; no further action required.",
"Unit fails analysis; TSM determination required."))))))</f>
        <v/>
      </c>
      <c r="AJ1322" s="58"/>
    </row>
    <row r="1323" customFormat="false" ht="15" hidden="false" customHeight="false" outlineLevel="0" collapsed="false">
      <c r="A1323" s="56"/>
      <c r="E1323" s="57" t="str">
        <f aca="false">IF(AND($F1323="",$G1323=""),"",IF($G1323="",$F1323,HYPERLINK($G1323,$F1323)))</f>
        <v/>
      </c>
      <c r="H1323" s="1" t="str">
        <f aca="false">IF($I1323="","None Attached",IF(LEFT($I1323,5)="https",HYPERLINK($I1323,"Datasheet"),HYPERLINK(_xlfn.CONCAT("https://",$I1323),"Datasheet")))</f>
        <v>None Attached</v>
      </c>
      <c r="M1323" s="56"/>
      <c r="P1323" s="58"/>
      <c r="Q1323" s="1" t="n">
        <f aca="false">$M1323-$N1323</f>
        <v>0</v>
      </c>
      <c r="R1323" s="56"/>
      <c r="T1323" s="59" t="s">
        <v>15</v>
      </c>
      <c r="U1323" s="1" t="n">
        <f aca="false">$S1323-$R1323</f>
        <v>0</v>
      </c>
      <c r="V1323" s="1" t="n">
        <f aca="false">IF($T1323="±",$Q1323*2,$Q1323)</f>
        <v>0</v>
      </c>
      <c r="W1323" s="60" t="str">
        <f aca="false">IFERROR($U1323/ABS($V1323),"N/A")</f>
        <v>N/A</v>
      </c>
      <c r="X1323" s="61" t="str">
        <f aca="false">IF(OR($W1323="N/A",$R1323="",$S1323=""),"N/A",IF($W1323&gt;=4,"Not Significant",IF($W1323&gt;=2,"Semi-Significant","Significant")))</f>
        <v>N/A</v>
      </c>
      <c r="Z1323" s="1" t="str">
        <f aca="false">IF($D1323="Z540.1 w/data",0,"")</f>
        <v/>
      </c>
      <c r="AA1323" s="1" t="e">
        <f aca="false">$Y1323+$Q1323+$Z1323</f>
        <v>#VALUE!</v>
      </c>
      <c r="AB1323" s="1" t="n">
        <f aca="false">$N1323+$Q1323</f>
        <v>0</v>
      </c>
      <c r="AC1323" s="1" t="str">
        <f aca="false">IF($Y1323="","",IF(AND($AA1323&gt;=$R1323,$AA1323&lt;=$S1323),"Pass","Fail"))</f>
        <v/>
      </c>
      <c r="AD1323" s="1" t="str">
        <f aca="false">IF($Y1323="","",IF($AA1323&gt;$R1323,"Pass","Fail"))</f>
        <v/>
      </c>
      <c r="AE1323" s="1" t="str">
        <f aca="false">IF($Y1323="","",IF($AA1323&gt;=$R1323,"Pass","Fail"))</f>
        <v/>
      </c>
      <c r="AF1323" s="1" t="str">
        <f aca="false">IF($Y1323="","",IF($AA1323&lt;=$S1323,"Pass","Fail"))</f>
        <v/>
      </c>
      <c r="AG1323" s="1" t="str">
        <f aca="false">IF($Y1323="","",IF($AA1323&lt;$S1323,"Pass","Fail"))</f>
        <v/>
      </c>
      <c r="AH1323" s="23" t="str">
        <f aca="true">INDIRECT(CHOOSE(MATCH($T1323,{"±","&gt;","≥","≤","&lt;"},0), "AC", "AD", "AE", "AF", "AG") &amp; ROW())</f>
        <v/>
      </c>
      <c r="AI1323" s="56" t="str">
        <f aca="false">IF($X1323="Not Significant","No Further Action Required",
IF($AH1323="","",
IF(AND($AH1323="Pass",$L1323="0 - Passed "),"Analysis performed; no further action required.",
IF(AND($AH1323="Fail",$L1323="1 - Failed "),"Analysis performed; no further action required.",
IF(AND($AH1323="Pass",$L1323="2 - Limited In Use "),"Analysis performed; no further action required.",
IF(AND($AH1323="Fail",$L1323="3 - Adjusted "),"Analysis performed; no further action required.",
"Unit fails analysis; TSM determination required."))))))</f>
        <v/>
      </c>
      <c r="AJ1323" s="58"/>
    </row>
    <row r="1324" customFormat="false" ht="15" hidden="false" customHeight="false" outlineLevel="0" collapsed="false">
      <c r="A1324" s="56"/>
      <c r="E1324" s="57" t="str">
        <f aca="false">IF(AND($F1324="",$G1324=""),"",IF($G1324="",$F1324,HYPERLINK($G1324,$F1324)))</f>
        <v/>
      </c>
      <c r="H1324" s="1" t="str">
        <f aca="false">IF($I1324="","None Attached",IF(LEFT($I1324,5)="https",HYPERLINK($I1324,"Datasheet"),HYPERLINK(_xlfn.CONCAT("https://",$I1324),"Datasheet")))</f>
        <v>None Attached</v>
      </c>
      <c r="M1324" s="56"/>
      <c r="P1324" s="58"/>
      <c r="Q1324" s="1" t="n">
        <f aca="false">$M1324-$N1324</f>
        <v>0</v>
      </c>
      <c r="R1324" s="56"/>
      <c r="T1324" s="59" t="s">
        <v>15</v>
      </c>
      <c r="U1324" s="1" t="n">
        <f aca="false">$S1324-$R1324</f>
        <v>0</v>
      </c>
      <c r="V1324" s="1" t="n">
        <f aca="false">IF($T1324="±",$Q1324*2,$Q1324)</f>
        <v>0</v>
      </c>
      <c r="W1324" s="60" t="str">
        <f aca="false">IFERROR($U1324/ABS($V1324),"N/A")</f>
        <v>N/A</v>
      </c>
      <c r="X1324" s="61" t="str">
        <f aca="false">IF(OR($W1324="N/A",$R1324="",$S1324=""),"N/A",IF($W1324&gt;=4,"Not Significant",IF($W1324&gt;=2,"Semi-Significant","Significant")))</f>
        <v>N/A</v>
      </c>
      <c r="Z1324" s="1" t="str">
        <f aca="false">IF($D1324="Z540.1 w/data",0,"")</f>
        <v/>
      </c>
      <c r="AA1324" s="1" t="e">
        <f aca="false">$Y1324+$Q1324+$Z1324</f>
        <v>#VALUE!</v>
      </c>
      <c r="AB1324" s="1" t="n">
        <f aca="false">$N1324+$Q1324</f>
        <v>0</v>
      </c>
      <c r="AC1324" s="1" t="str">
        <f aca="false">IF($Y1324="","",IF(AND($AA1324&gt;=$R1324,$AA1324&lt;=$S1324),"Pass","Fail"))</f>
        <v/>
      </c>
      <c r="AD1324" s="1" t="str">
        <f aca="false">IF($Y1324="","",IF($AA1324&gt;$R1324,"Pass","Fail"))</f>
        <v/>
      </c>
      <c r="AE1324" s="1" t="str">
        <f aca="false">IF($Y1324="","",IF($AA1324&gt;=$R1324,"Pass","Fail"))</f>
        <v/>
      </c>
      <c r="AF1324" s="1" t="str">
        <f aca="false">IF($Y1324="","",IF($AA1324&lt;=$S1324,"Pass","Fail"))</f>
        <v/>
      </c>
      <c r="AG1324" s="1" t="str">
        <f aca="false">IF($Y1324="","",IF($AA1324&lt;$S1324,"Pass","Fail"))</f>
        <v/>
      </c>
      <c r="AH1324" s="23" t="str">
        <f aca="true">INDIRECT(CHOOSE(MATCH($T1324,{"±","&gt;","≥","≤","&lt;"},0), "AC", "AD", "AE", "AF", "AG") &amp; ROW())</f>
        <v/>
      </c>
      <c r="AI1324" s="56" t="str">
        <f aca="false">IF($X1324="Not Significant","No Further Action Required",
IF($AH1324="","",
IF(AND($AH1324="Pass",$L1324="0 - Passed "),"Analysis performed; no further action required.",
IF(AND($AH1324="Fail",$L1324="1 - Failed "),"Analysis performed; no further action required.",
IF(AND($AH1324="Pass",$L1324="2 - Limited In Use "),"Analysis performed; no further action required.",
IF(AND($AH1324="Fail",$L1324="3 - Adjusted "),"Analysis performed; no further action required.",
"Unit fails analysis; TSM determination required."))))))</f>
        <v/>
      </c>
      <c r="AJ1324" s="58"/>
    </row>
    <row r="1325" customFormat="false" ht="15" hidden="false" customHeight="false" outlineLevel="0" collapsed="false">
      <c r="A1325" s="56"/>
      <c r="E1325" s="57" t="str">
        <f aca="false">IF(AND($F1325="",$G1325=""),"",IF($G1325="",$F1325,HYPERLINK($G1325,$F1325)))</f>
        <v/>
      </c>
      <c r="H1325" s="1" t="str">
        <f aca="false">IF($I1325="","None Attached",IF(LEFT($I1325,5)="https",HYPERLINK($I1325,"Datasheet"),HYPERLINK(_xlfn.CONCAT("https://",$I1325),"Datasheet")))</f>
        <v>None Attached</v>
      </c>
      <c r="M1325" s="56"/>
      <c r="P1325" s="58"/>
      <c r="Q1325" s="1" t="n">
        <f aca="false">$M1325-$N1325</f>
        <v>0</v>
      </c>
      <c r="R1325" s="56"/>
      <c r="T1325" s="59" t="s">
        <v>15</v>
      </c>
      <c r="U1325" s="1" t="n">
        <f aca="false">$S1325-$R1325</f>
        <v>0</v>
      </c>
      <c r="V1325" s="1" t="n">
        <f aca="false">IF($T1325="±",$Q1325*2,$Q1325)</f>
        <v>0</v>
      </c>
      <c r="W1325" s="60" t="str">
        <f aca="false">IFERROR($U1325/ABS($V1325),"N/A")</f>
        <v>N/A</v>
      </c>
      <c r="X1325" s="61" t="str">
        <f aca="false">IF(OR($W1325="N/A",$R1325="",$S1325=""),"N/A",IF($W1325&gt;=4,"Not Significant",IF($W1325&gt;=2,"Semi-Significant","Significant")))</f>
        <v>N/A</v>
      </c>
      <c r="Z1325" s="1" t="str">
        <f aca="false">IF($D1325="Z540.1 w/data",0,"")</f>
        <v/>
      </c>
      <c r="AA1325" s="1" t="e">
        <f aca="false">$Y1325+$Q1325+$Z1325</f>
        <v>#VALUE!</v>
      </c>
      <c r="AB1325" s="1" t="n">
        <f aca="false">$N1325+$Q1325</f>
        <v>0</v>
      </c>
      <c r="AC1325" s="1" t="str">
        <f aca="false">IF($Y1325="","",IF(AND($AA1325&gt;=$R1325,$AA1325&lt;=$S1325),"Pass","Fail"))</f>
        <v/>
      </c>
      <c r="AD1325" s="1" t="str">
        <f aca="false">IF($Y1325="","",IF($AA1325&gt;$R1325,"Pass","Fail"))</f>
        <v/>
      </c>
      <c r="AE1325" s="1" t="str">
        <f aca="false">IF($Y1325="","",IF($AA1325&gt;=$R1325,"Pass","Fail"))</f>
        <v/>
      </c>
      <c r="AF1325" s="1" t="str">
        <f aca="false">IF($Y1325="","",IF($AA1325&lt;=$S1325,"Pass","Fail"))</f>
        <v/>
      </c>
      <c r="AG1325" s="1" t="str">
        <f aca="false">IF($Y1325="","",IF($AA1325&lt;$S1325,"Pass","Fail"))</f>
        <v/>
      </c>
      <c r="AH1325" s="23" t="str">
        <f aca="true">INDIRECT(CHOOSE(MATCH($T1325,{"±","&gt;","≥","≤","&lt;"},0), "AC", "AD", "AE", "AF", "AG") &amp; ROW())</f>
        <v/>
      </c>
      <c r="AI1325" s="56" t="str">
        <f aca="false">IF($X1325="Not Significant","No Further Action Required",
IF($AH1325="","",
IF(AND($AH1325="Pass",$L1325="0 - Passed "),"Analysis performed; no further action required.",
IF(AND($AH1325="Fail",$L1325="1 - Failed "),"Analysis performed; no further action required.",
IF(AND($AH1325="Pass",$L1325="2 - Limited In Use "),"Analysis performed; no further action required.",
IF(AND($AH1325="Fail",$L1325="3 - Adjusted "),"Analysis performed; no further action required.",
"Unit fails analysis; TSM determination required."))))))</f>
        <v/>
      </c>
      <c r="AJ1325" s="58"/>
    </row>
    <row r="1326" customFormat="false" ht="15" hidden="false" customHeight="false" outlineLevel="0" collapsed="false">
      <c r="A1326" s="56"/>
      <c r="E1326" s="57" t="str">
        <f aca="false">IF(AND($F1326="",$G1326=""),"",IF($G1326="",$F1326,HYPERLINK($G1326,$F1326)))</f>
        <v/>
      </c>
      <c r="H1326" s="1" t="str">
        <f aca="false">IF($I1326="","None Attached",IF(LEFT($I1326,5)="https",HYPERLINK($I1326,"Datasheet"),HYPERLINK(_xlfn.CONCAT("https://",$I1326),"Datasheet")))</f>
        <v>None Attached</v>
      </c>
      <c r="M1326" s="56"/>
      <c r="P1326" s="58"/>
      <c r="Q1326" s="1" t="n">
        <f aca="false">$M1326-$N1326</f>
        <v>0</v>
      </c>
      <c r="R1326" s="56"/>
      <c r="T1326" s="59" t="s">
        <v>15</v>
      </c>
      <c r="U1326" s="1" t="n">
        <f aca="false">$S1326-$R1326</f>
        <v>0</v>
      </c>
      <c r="V1326" s="1" t="n">
        <f aca="false">IF($T1326="±",$Q1326*2,$Q1326)</f>
        <v>0</v>
      </c>
      <c r="W1326" s="60" t="str">
        <f aca="false">IFERROR($U1326/ABS($V1326),"N/A")</f>
        <v>N/A</v>
      </c>
      <c r="X1326" s="61" t="str">
        <f aca="false">IF(OR($W1326="N/A",$R1326="",$S1326=""),"N/A",IF($W1326&gt;=4,"Not Significant",IF($W1326&gt;=2,"Semi-Significant","Significant")))</f>
        <v>N/A</v>
      </c>
      <c r="Z1326" s="1" t="str">
        <f aca="false">IF($D1326="Z540.1 w/data",0,"")</f>
        <v/>
      </c>
      <c r="AA1326" s="1" t="e">
        <f aca="false">$Y1326+$Q1326+$Z1326</f>
        <v>#VALUE!</v>
      </c>
      <c r="AB1326" s="1" t="n">
        <f aca="false">$N1326+$Q1326</f>
        <v>0</v>
      </c>
      <c r="AC1326" s="1" t="str">
        <f aca="false">IF($Y1326="","",IF(AND($AA1326&gt;=$R1326,$AA1326&lt;=$S1326),"Pass","Fail"))</f>
        <v/>
      </c>
      <c r="AD1326" s="1" t="str">
        <f aca="false">IF($Y1326="","",IF($AA1326&gt;$R1326,"Pass","Fail"))</f>
        <v/>
      </c>
      <c r="AE1326" s="1" t="str">
        <f aca="false">IF($Y1326="","",IF($AA1326&gt;=$R1326,"Pass","Fail"))</f>
        <v/>
      </c>
      <c r="AF1326" s="1" t="str">
        <f aca="false">IF($Y1326="","",IF($AA1326&lt;=$S1326,"Pass","Fail"))</f>
        <v/>
      </c>
      <c r="AG1326" s="1" t="str">
        <f aca="false">IF($Y1326="","",IF($AA1326&lt;$S1326,"Pass","Fail"))</f>
        <v/>
      </c>
      <c r="AH1326" s="23" t="str">
        <f aca="true">INDIRECT(CHOOSE(MATCH($T1326,{"±","&gt;","≥","≤","&lt;"},0), "AC", "AD", "AE", "AF", "AG") &amp; ROW())</f>
        <v/>
      </c>
      <c r="AI1326" s="56" t="str">
        <f aca="false">IF($X1326="Not Significant","No Further Action Required",
IF($AH1326="","",
IF(AND($AH1326="Pass",$L1326="0 - Passed "),"Analysis performed; no further action required.",
IF(AND($AH1326="Fail",$L1326="1 - Failed "),"Analysis performed; no further action required.",
IF(AND($AH1326="Pass",$L1326="2 - Limited In Use "),"Analysis performed; no further action required.",
IF(AND($AH1326="Fail",$L1326="3 - Adjusted "),"Analysis performed; no further action required.",
"Unit fails analysis; TSM determination required."))))))</f>
        <v/>
      </c>
      <c r="AJ1326" s="58"/>
    </row>
    <row r="1327" customFormat="false" ht="15" hidden="false" customHeight="false" outlineLevel="0" collapsed="false">
      <c r="A1327" s="56"/>
      <c r="E1327" s="57" t="str">
        <f aca="false">IF(AND($F1327="",$G1327=""),"",IF($G1327="",$F1327,HYPERLINK($G1327,$F1327)))</f>
        <v/>
      </c>
      <c r="H1327" s="1" t="str">
        <f aca="false">IF($I1327="","None Attached",IF(LEFT($I1327,5)="https",HYPERLINK($I1327,"Datasheet"),HYPERLINK(_xlfn.CONCAT("https://",$I1327),"Datasheet")))</f>
        <v>None Attached</v>
      </c>
      <c r="M1327" s="56"/>
      <c r="P1327" s="58"/>
      <c r="Q1327" s="1" t="n">
        <f aca="false">$M1327-$N1327</f>
        <v>0</v>
      </c>
      <c r="R1327" s="56"/>
      <c r="T1327" s="59" t="s">
        <v>15</v>
      </c>
      <c r="U1327" s="1" t="n">
        <f aca="false">$S1327-$R1327</f>
        <v>0</v>
      </c>
      <c r="V1327" s="1" t="n">
        <f aca="false">IF($T1327="±",$Q1327*2,$Q1327)</f>
        <v>0</v>
      </c>
      <c r="W1327" s="60" t="str">
        <f aca="false">IFERROR($U1327/ABS($V1327),"N/A")</f>
        <v>N/A</v>
      </c>
      <c r="X1327" s="61" t="str">
        <f aca="false">IF(OR($W1327="N/A",$R1327="",$S1327=""),"N/A",IF($W1327&gt;=4,"Not Significant",IF($W1327&gt;=2,"Semi-Significant","Significant")))</f>
        <v>N/A</v>
      </c>
      <c r="Z1327" s="1" t="str">
        <f aca="false">IF($D1327="Z540.1 w/data",0,"")</f>
        <v/>
      </c>
      <c r="AA1327" s="1" t="e">
        <f aca="false">$Y1327+$Q1327+$Z1327</f>
        <v>#VALUE!</v>
      </c>
      <c r="AB1327" s="1" t="n">
        <f aca="false">$N1327+$Q1327</f>
        <v>0</v>
      </c>
      <c r="AC1327" s="1" t="str">
        <f aca="false">IF($Y1327="","",IF(AND($AA1327&gt;=$R1327,$AA1327&lt;=$S1327),"Pass","Fail"))</f>
        <v/>
      </c>
      <c r="AD1327" s="1" t="str">
        <f aca="false">IF($Y1327="","",IF($AA1327&gt;$R1327,"Pass","Fail"))</f>
        <v/>
      </c>
      <c r="AE1327" s="1" t="str">
        <f aca="false">IF($Y1327="","",IF($AA1327&gt;=$R1327,"Pass","Fail"))</f>
        <v/>
      </c>
      <c r="AF1327" s="1" t="str">
        <f aca="false">IF($Y1327="","",IF($AA1327&lt;=$S1327,"Pass","Fail"))</f>
        <v/>
      </c>
      <c r="AG1327" s="1" t="str">
        <f aca="false">IF($Y1327="","",IF($AA1327&lt;$S1327,"Pass","Fail"))</f>
        <v/>
      </c>
      <c r="AH1327" s="23" t="str">
        <f aca="true">INDIRECT(CHOOSE(MATCH($T1327,{"±","&gt;","≥","≤","&lt;"},0), "AC", "AD", "AE", "AF", "AG") &amp; ROW())</f>
        <v/>
      </c>
      <c r="AI1327" s="56" t="str">
        <f aca="false">IF($X1327="Not Significant","No Further Action Required",
IF($AH1327="","",
IF(AND($AH1327="Pass",$L1327="0 - Passed "),"Analysis performed; no further action required.",
IF(AND($AH1327="Fail",$L1327="1 - Failed "),"Analysis performed; no further action required.",
IF(AND($AH1327="Pass",$L1327="2 - Limited In Use "),"Analysis performed; no further action required.",
IF(AND($AH1327="Fail",$L1327="3 - Adjusted "),"Analysis performed; no further action required.",
"Unit fails analysis; TSM determination required."))))))</f>
        <v/>
      </c>
      <c r="AJ1327" s="58"/>
    </row>
    <row r="1328" customFormat="false" ht="15" hidden="false" customHeight="false" outlineLevel="0" collapsed="false">
      <c r="A1328" s="56"/>
      <c r="E1328" s="57" t="str">
        <f aca="false">IF(AND($F1328="",$G1328=""),"",IF($G1328="",$F1328,HYPERLINK($G1328,$F1328)))</f>
        <v/>
      </c>
      <c r="H1328" s="1" t="str">
        <f aca="false">IF($I1328="","None Attached",IF(LEFT($I1328,5)="https",HYPERLINK($I1328,"Datasheet"),HYPERLINK(_xlfn.CONCAT("https://",$I1328),"Datasheet")))</f>
        <v>None Attached</v>
      </c>
      <c r="M1328" s="56"/>
      <c r="P1328" s="58"/>
      <c r="Q1328" s="1" t="n">
        <f aca="false">$M1328-$N1328</f>
        <v>0</v>
      </c>
      <c r="R1328" s="56"/>
      <c r="T1328" s="59" t="s">
        <v>15</v>
      </c>
      <c r="U1328" s="1" t="n">
        <f aca="false">$S1328-$R1328</f>
        <v>0</v>
      </c>
      <c r="V1328" s="1" t="n">
        <f aca="false">IF($T1328="±",$Q1328*2,$Q1328)</f>
        <v>0</v>
      </c>
      <c r="W1328" s="60" t="str">
        <f aca="false">IFERROR($U1328/ABS($V1328),"N/A")</f>
        <v>N/A</v>
      </c>
      <c r="X1328" s="61" t="str">
        <f aca="false">IF(OR($W1328="N/A",$R1328="",$S1328=""),"N/A",IF($W1328&gt;=4,"Not Significant",IF($W1328&gt;=2,"Semi-Significant","Significant")))</f>
        <v>N/A</v>
      </c>
      <c r="Z1328" s="1" t="str">
        <f aca="false">IF($D1328="Z540.1 w/data",0,"")</f>
        <v/>
      </c>
      <c r="AA1328" s="1" t="e">
        <f aca="false">$Y1328+$Q1328+$Z1328</f>
        <v>#VALUE!</v>
      </c>
      <c r="AB1328" s="1" t="n">
        <f aca="false">$N1328+$Q1328</f>
        <v>0</v>
      </c>
      <c r="AC1328" s="1" t="str">
        <f aca="false">IF($Y1328="","",IF(AND($AA1328&gt;=$R1328,$AA1328&lt;=$S1328),"Pass","Fail"))</f>
        <v/>
      </c>
      <c r="AD1328" s="1" t="str">
        <f aca="false">IF($Y1328="","",IF($AA1328&gt;$R1328,"Pass","Fail"))</f>
        <v/>
      </c>
      <c r="AE1328" s="1" t="str">
        <f aca="false">IF($Y1328="","",IF($AA1328&gt;=$R1328,"Pass","Fail"))</f>
        <v/>
      </c>
      <c r="AF1328" s="1" t="str">
        <f aca="false">IF($Y1328="","",IF($AA1328&lt;=$S1328,"Pass","Fail"))</f>
        <v/>
      </c>
      <c r="AG1328" s="1" t="str">
        <f aca="false">IF($Y1328="","",IF($AA1328&lt;$S1328,"Pass","Fail"))</f>
        <v/>
      </c>
      <c r="AH1328" s="23" t="str">
        <f aca="true">INDIRECT(CHOOSE(MATCH($T1328,{"±","&gt;","≥","≤","&lt;"},0), "AC", "AD", "AE", "AF", "AG") &amp; ROW())</f>
        <v/>
      </c>
      <c r="AI1328" s="56" t="str">
        <f aca="false">IF($X1328="Not Significant","No Further Action Required",
IF($AH1328="","",
IF(AND($AH1328="Pass",$L1328="0 - Passed "),"Analysis performed; no further action required.",
IF(AND($AH1328="Fail",$L1328="1 - Failed "),"Analysis performed; no further action required.",
IF(AND($AH1328="Pass",$L1328="2 - Limited In Use "),"Analysis performed; no further action required.",
IF(AND($AH1328="Fail",$L1328="3 - Adjusted "),"Analysis performed; no further action required.",
"Unit fails analysis; TSM determination required."))))))</f>
        <v/>
      </c>
      <c r="AJ1328" s="58"/>
    </row>
    <row r="1329" customFormat="false" ht="15" hidden="false" customHeight="false" outlineLevel="0" collapsed="false">
      <c r="A1329" s="56"/>
      <c r="E1329" s="57" t="str">
        <f aca="false">IF(AND($F1329="",$G1329=""),"",IF($G1329="",$F1329,HYPERLINK($G1329,$F1329)))</f>
        <v/>
      </c>
      <c r="H1329" s="1" t="str">
        <f aca="false">IF($I1329="","None Attached",IF(LEFT($I1329,5)="https",HYPERLINK($I1329,"Datasheet"),HYPERLINK(_xlfn.CONCAT("https://",$I1329),"Datasheet")))</f>
        <v>None Attached</v>
      </c>
      <c r="M1329" s="56"/>
      <c r="P1329" s="58"/>
      <c r="Q1329" s="1" t="n">
        <f aca="false">$M1329-$N1329</f>
        <v>0</v>
      </c>
      <c r="R1329" s="56"/>
      <c r="T1329" s="59" t="s">
        <v>15</v>
      </c>
      <c r="U1329" s="1" t="n">
        <f aca="false">$S1329-$R1329</f>
        <v>0</v>
      </c>
      <c r="V1329" s="1" t="n">
        <f aca="false">IF($T1329="±",$Q1329*2,$Q1329)</f>
        <v>0</v>
      </c>
      <c r="W1329" s="60" t="str">
        <f aca="false">IFERROR($U1329/ABS($V1329),"N/A")</f>
        <v>N/A</v>
      </c>
      <c r="X1329" s="61" t="str">
        <f aca="false">IF(OR($W1329="N/A",$R1329="",$S1329=""),"N/A",IF($W1329&gt;=4,"Not Significant",IF($W1329&gt;=2,"Semi-Significant","Significant")))</f>
        <v>N/A</v>
      </c>
      <c r="Z1329" s="1" t="str">
        <f aca="false">IF($D1329="Z540.1 w/data",0,"")</f>
        <v/>
      </c>
      <c r="AA1329" s="1" t="e">
        <f aca="false">$Y1329+$Q1329+$Z1329</f>
        <v>#VALUE!</v>
      </c>
      <c r="AB1329" s="1" t="n">
        <f aca="false">$N1329+$Q1329</f>
        <v>0</v>
      </c>
      <c r="AC1329" s="1" t="str">
        <f aca="false">IF($Y1329="","",IF(AND($AA1329&gt;=$R1329,$AA1329&lt;=$S1329),"Pass","Fail"))</f>
        <v/>
      </c>
      <c r="AD1329" s="1" t="str">
        <f aca="false">IF($Y1329="","",IF($AA1329&gt;$R1329,"Pass","Fail"))</f>
        <v/>
      </c>
      <c r="AE1329" s="1" t="str">
        <f aca="false">IF($Y1329="","",IF($AA1329&gt;=$R1329,"Pass","Fail"))</f>
        <v/>
      </c>
      <c r="AF1329" s="1" t="str">
        <f aca="false">IF($Y1329="","",IF($AA1329&lt;=$S1329,"Pass","Fail"))</f>
        <v/>
      </c>
      <c r="AG1329" s="1" t="str">
        <f aca="false">IF($Y1329="","",IF($AA1329&lt;$S1329,"Pass","Fail"))</f>
        <v/>
      </c>
      <c r="AH1329" s="23" t="str">
        <f aca="true">INDIRECT(CHOOSE(MATCH($T1329,{"±","&gt;","≥","≤","&lt;"},0), "AC", "AD", "AE", "AF", "AG") &amp; ROW())</f>
        <v/>
      </c>
      <c r="AI1329" s="56" t="str">
        <f aca="false">IF($X1329="Not Significant","No Further Action Required",
IF($AH1329="","",
IF(AND($AH1329="Pass",$L1329="0 - Passed "),"Analysis performed; no further action required.",
IF(AND($AH1329="Fail",$L1329="1 - Failed "),"Analysis performed; no further action required.",
IF(AND($AH1329="Pass",$L1329="2 - Limited In Use "),"Analysis performed; no further action required.",
IF(AND($AH1329="Fail",$L1329="3 - Adjusted "),"Analysis performed; no further action required.",
"Unit fails analysis; TSM determination required."))))))</f>
        <v/>
      </c>
      <c r="AJ1329" s="58"/>
    </row>
    <row r="1330" customFormat="false" ht="15" hidden="false" customHeight="false" outlineLevel="0" collapsed="false">
      <c r="A1330" s="56"/>
      <c r="E1330" s="57" t="str">
        <f aca="false">IF(AND($F1330="",$G1330=""),"",IF($G1330="",$F1330,HYPERLINK($G1330,$F1330)))</f>
        <v/>
      </c>
      <c r="H1330" s="1" t="str">
        <f aca="false">IF($I1330="","None Attached",IF(LEFT($I1330,5)="https",HYPERLINK($I1330,"Datasheet"),HYPERLINK(_xlfn.CONCAT("https://",$I1330),"Datasheet")))</f>
        <v>None Attached</v>
      </c>
      <c r="M1330" s="56"/>
      <c r="P1330" s="58"/>
      <c r="Q1330" s="1" t="n">
        <f aca="false">$M1330-$N1330</f>
        <v>0</v>
      </c>
      <c r="R1330" s="56"/>
      <c r="T1330" s="59" t="s">
        <v>15</v>
      </c>
      <c r="U1330" s="1" t="n">
        <f aca="false">$S1330-$R1330</f>
        <v>0</v>
      </c>
      <c r="V1330" s="1" t="n">
        <f aca="false">IF($T1330="±",$Q1330*2,$Q1330)</f>
        <v>0</v>
      </c>
      <c r="W1330" s="60" t="str">
        <f aca="false">IFERROR($U1330/ABS($V1330),"N/A")</f>
        <v>N/A</v>
      </c>
      <c r="X1330" s="61" t="str">
        <f aca="false">IF(OR($W1330="N/A",$R1330="",$S1330=""),"N/A",IF($W1330&gt;=4,"Not Significant",IF($W1330&gt;=2,"Semi-Significant","Significant")))</f>
        <v>N/A</v>
      </c>
      <c r="Z1330" s="1" t="str">
        <f aca="false">IF($D1330="Z540.1 w/data",0,"")</f>
        <v/>
      </c>
      <c r="AA1330" s="1" t="e">
        <f aca="false">$Y1330+$Q1330+$Z1330</f>
        <v>#VALUE!</v>
      </c>
      <c r="AB1330" s="1" t="n">
        <f aca="false">$N1330+$Q1330</f>
        <v>0</v>
      </c>
      <c r="AC1330" s="1" t="str">
        <f aca="false">IF($Y1330="","",IF(AND($AA1330&gt;=$R1330,$AA1330&lt;=$S1330),"Pass","Fail"))</f>
        <v/>
      </c>
      <c r="AD1330" s="1" t="str">
        <f aca="false">IF($Y1330="","",IF($AA1330&gt;$R1330,"Pass","Fail"))</f>
        <v/>
      </c>
      <c r="AE1330" s="1" t="str">
        <f aca="false">IF($Y1330="","",IF($AA1330&gt;=$R1330,"Pass","Fail"))</f>
        <v/>
      </c>
      <c r="AF1330" s="1" t="str">
        <f aca="false">IF($Y1330="","",IF($AA1330&lt;=$S1330,"Pass","Fail"))</f>
        <v/>
      </c>
      <c r="AG1330" s="1" t="str">
        <f aca="false">IF($Y1330="","",IF($AA1330&lt;$S1330,"Pass","Fail"))</f>
        <v/>
      </c>
      <c r="AH1330" s="23" t="str">
        <f aca="true">INDIRECT(CHOOSE(MATCH($T1330,{"±","&gt;","≥","≤","&lt;"},0), "AC", "AD", "AE", "AF", "AG") &amp; ROW())</f>
        <v/>
      </c>
      <c r="AI1330" s="56" t="str">
        <f aca="false">IF($X1330="Not Significant","No Further Action Required",
IF($AH1330="","",
IF(AND($AH1330="Pass",$L1330="0 - Passed "),"Analysis performed; no further action required.",
IF(AND($AH1330="Fail",$L1330="1 - Failed "),"Analysis performed; no further action required.",
IF(AND($AH1330="Pass",$L1330="2 - Limited In Use "),"Analysis performed; no further action required.",
IF(AND($AH1330="Fail",$L1330="3 - Adjusted "),"Analysis performed; no further action required.",
"Unit fails analysis; TSM determination required."))))))</f>
        <v/>
      </c>
      <c r="AJ1330" s="58"/>
    </row>
    <row r="1331" customFormat="false" ht="15" hidden="false" customHeight="false" outlineLevel="0" collapsed="false">
      <c r="A1331" s="56"/>
      <c r="E1331" s="57" t="str">
        <f aca="false">IF(AND($F1331="",$G1331=""),"",IF($G1331="",$F1331,HYPERLINK($G1331,$F1331)))</f>
        <v/>
      </c>
      <c r="H1331" s="1" t="str">
        <f aca="false">IF($I1331="","None Attached",IF(LEFT($I1331,5)="https",HYPERLINK($I1331,"Datasheet"),HYPERLINK(_xlfn.CONCAT("https://",$I1331),"Datasheet")))</f>
        <v>None Attached</v>
      </c>
      <c r="M1331" s="56"/>
      <c r="P1331" s="58"/>
      <c r="Q1331" s="1" t="n">
        <f aca="false">$M1331-$N1331</f>
        <v>0</v>
      </c>
      <c r="R1331" s="56"/>
      <c r="T1331" s="59" t="s">
        <v>15</v>
      </c>
      <c r="U1331" s="1" t="n">
        <f aca="false">$S1331-$R1331</f>
        <v>0</v>
      </c>
      <c r="V1331" s="1" t="n">
        <f aca="false">IF($T1331="±",$Q1331*2,$Q1331)</f>
        <v>0</v>
      </c>
      <c r="W1331" s="60" t="str">
        <f aca="false">IFERROR($U1331/ABS($V1331),"N/A")</f>
        <v>N/A</v>
      </c>
      <c r="X1331" s="61" t="str">
        <f aca="false">IF(OR($W1331="N/A",$R1331="",$S1331=""),"N/A",IF($W1331&gt;=4,"Not Significant",IF($W1331&gt;=2,"Semi-Significant","Significant")))</f>
        <v>N/A</v>
      </c>
      <c r="Z1331" s="1" t="str">
        <f aca="false">IF($D1331="Z540.1 w/data",0,"")</f>
        <v/>
      </c>
      <c r="AA1331" s="1" t="e">
        <f aca="false">$Y1331+$Q1331+$Z1331</f>
        <v>#VALUE!</v>
      </c>
      <c r="AB1331" s="1" t="n">
        <f aca="false">$N1331+$Q1331</f>
        <v>0</v>
      </c>
      <c r="AC1331" s="1" t="str">
        <f aca="false">IF($Y1331="","",IF(AND($AA1331&gt;=$R1331,$AA1331&lt;=$S1331),"Pass","Fail"))</f>
        <v/>
      </c>
      <c r="AD1331" s="1" t="str">
        <f aca="false">IF($Y1331="","",IF($AA1331&gt;$R1331,"Pass","Fail"))</f>
        <v/>
      </c>
      <c r="AE1331" s="1" t="str">
        <f aca="false">IF($Y1331="","",IF($AA1331&gt;=$R1331,"Pass","Fail"))</f>
        <v/>
      </c>
      <c r="AF1331" s="1" t="str">
        <f aca="false">IF($Y1331="","",IF($AA1331&lt;=$S1331,"Pass","Fail"))</f>
        <v/>
      </c>
      <c r="AG1331" s="1" t="str">
        <f aca="false">IF($Y1331="","",IF($AA1331&lt;$S1331,"Pass","Fail"))</f>
        <v/>
      </c>
      <c r="AH1331" s="23" t="str">
        <f aca="true">INDIRECT(CHOOSE(MATCH($T1331,{"±","&gt;","≥","≤","&lt;"},0), "AC", "AD", "AE", "AF", "AG") &amp; ROW())</f>
        <v/>
      </c>
      <c r="AI1331" s="56" t="str">
        <f aca="false">IF($X1331="Not Significant","No Further Action Required",
IF($AH1331="","",
IF(AND($AH1331="Pass",$L1331="0 - Passed "),"Analysis performed; no further action required.",
IF(AND($AH1331="Fail",$L1331="1 - Failed "),"Analysis performed; no further action required.",
IF(AND($AH1331="Pass",$L1331="2 - Limited In Use "),"Analysis performed; no further action required.",
IF(AND($AH1331="Fail",$L1331="3 - Adjusted "),"Analysis performed; no further action required.",
"Unit fails analysis; TSM determination required."))))))</f>
        <v/>
      </c>
      <c r="AJ1331" s="58"/>
    </row>
    <row r="1332" customFormat="false" ht="15" hidden="false" customHeight="false" outlineLevel="0" collapsed="false">
      <c r="A1332" s="56"/>
      <c r="E1332" s="57" t="str">
        <f aca="false">IF(AND($F1332="",$G1332=""),"",IF($G1332="",$F1332,HYPERLINK($G1332,$F1332)))</f>
        <v/>
      </c>
      <c r="H1332" s="1" t="str">
        <f aca="false">IF($I1332="","None Attached",IF(LEFT($I1332,5)="https",HYPERLINK($I1332,"Datasheet"),HYPERLINK(_xlfn.CONCAT("https://",$I1332),"Datasheet")))</f>
        <v>None Attached</v>
      </c>
      <c r="M1332" s="56"/>
      <c r="P1332" s="58"/>
      <c r="Q1332" s="1" t="n">
        <f aca="false">$M1332-$N1332</f>
        <v>0</v>
      </c>
      <c r="R1332" s="56"/>
      <c r="T1332" s="59" t="s">
        <v>15</v>
      </c>
      <c r="U1332" s="1" t="n">
        <f aca="false">$S1332-$R1332</f>
        <v>0</v>
      </c>
      <c r="V1332" s="1" t="n">
        <f aca="false">IF($T1332="±",$Q1332*2,$Q1332)</f>
        <v>0</v>
      </c>
      <c r="W1332" s="60" t="str">
        <f aca="false">IFERROR($U1332/ABS($V1332),"N/A")</f>
        <v>N/A</v>
      </c>
      <c r="X1332" s="61" t="str">
        <f aca="false">IF(OR($W1332="N/A",$R1332="",$S1332=""),"N/A",IF($W1332&gt;=4,"Not Significant",IF($W1332&gt;=2,"Semi-Significant","Significant")))</f>
        <v>N/A</v>
      </c>
      <c r="Z1332" s="1" t="str">
        <f aca="false">IF($D1332="Z540.1 w/data",0,"")</f>
        <v/>
      </c>
      <c r="AA1332" s="1" t="e">
        <f aca="false">$Y1332+$Q1332+$Z1332</f>
        <v>#VALUE!</v>
      </c>
      <c r="AB1332" s="1" t="n">
        <f aca="false">$N1332+$Q1332</f>
        <v>0</v>
      </c>
      <c r="AC1332" s="1" t="str">
        <f aca="false">IF($Y1332="","",IF(AND($AA1332&gt;=$R1332,$AA1332&lt;=$S1332),"Pass","Fail"))</f>
        <v/>
      </c>
      <c r="AD1332" s="1" t="str">
        <f aca="false">IF($Y1332="","",IF($AA1332&gt;$R1332,"Pass","Fail"))</f>
        <v/>
      </c>
      <c r="AE1332" s="1" t="str">
        <f aca="false">IF($Y1332="","",IF($AA1332&gt;=$R1332,"Pass","Fail"))</f>
        <v/>
      </c>
      <c r="AF1332" s="1" t="str">
        <f aca="false">IF($Y1332="","",IF($AA1332&lt;=$S1332,"Pass","Fail"))</f>
        <v/>
      </c>
      <c r="AG1332" s="1" t="str">
        <f aca="false">IF($Y1332="","",IF($AA1332&lt;$S1332,"Pass","Fail"))</f>
        <v/>
      </c>
      <c r="AH1332" s="23" t="str">
        <f aca="true">INDIRECT(CHOOSE(MATCH($T1332,{"±","&gt;","≥","≤","&lt;"},0), "AC", "AD", "AE", "AF", "AG") &amp; ROW())</f>
        <v/>
      </c>
      <c r="AI1332" s="56" t="str">
        <f aca="false">IF($X1332="Not Significant","No Further Action Required",
IF($AH1332="","",
IF(AND($AH1332="Pass",$L1332="0 - Passed "),"Analysis performed; no further action required.",
IF(AND($AH1332="Fail",$L1332="1 - Failed "),"Analysis performed; no further action required.",
IF(AND($AH1332="Pass",$L1332="2 - Limited In Use "),"Analysis performed; no further action required.",
IF(AND($AH1332="Fail",$L1332="3 - Adjusted "),"Analysis performed; no further action required.",
"Unit fails analysis; TSM determination required."))))))</f>
        <v/>
      </c>
      <c r="AJ1332" s="58"/>
    </row>
    <row r="1333" customFormat="false" ht="15" hidden="false" customHeight="false" outlineLevel="0" collapsed="false">
      <c r="A1333" s="56"/>
      <c r="E1333" s="57" t="str">
        <f aca="false">IF(AND($F1333="",$G1333=""),"",IF($G1333="",$F1333,HYPERLINK($G1333,$F1333)))</f>
        <v/>
      </c>
      <c r="H1333" s="1" t="str">
        <f aca="false">IF($I1333="","None Attached",IF(LEFT($I1333,5)="https",HYPERLINK($I1333,"Datasheet"),HYPERLINK(_xlfn.CONCAT("https://",$I1333),"Datasheet")))</f>
        <v>None Attached</v>
      </c>
      <c r="M1333" s="56"/>
      <c r="P1333" s="58"/>
      <c r="Q1333" s="1" t="n">
        <f aca="false">$M1333-$N1333</f>
        <v>0</v>
      </c>
      <c r="R1333" s="56"/>
      <c r="T1333" s="59" t="s">
        <v>15</v>
      </c>
      <c r="U1333" s="1" t="n">
        <f aca="false">$S1333-$R1333</f>
        <v>0</v>
      </c>
      <c r="V1333" s="1" t="n">
        <f aca="false">IF($T1333="±",$Q1333*2,$Q1333)</f>
        <v>0</v>
      </c>
      <c r="W1333" s="60" t="str">
        <f aca="false">IFERROR($U1333/ABS($V1333),"N/A")</f>
        <v>N/A</v>
      </c>
      <c r="X1333" s="61" t="str">
        <f aca="false">IF(OR($W1333="N/A",$R1333="",$S1333=""),"N/A",IF($W1333&gt;=4,"Not Significant",IF($W1333&gt;=2,"Semi-Significant","Significant")))</f>
        <v>N/A</v>
      </c>
      <c r="Z1333" s="1" t="str">
        <f aca="false">IF($D1333="Z540.1 w/data",0,"")</f>
        <v/>
      </c>
      <c r="AA1333" s="1" t="e">
        <f aca="false">$Y1333+$Q1333+$Z1333</f>
        <v>#VALUE!</v>
      </c>
      <c r="AB1333" s="1" t="n">
        <f aca="false">$N1333+$Q1333</f>
        <v>0</v>
      </c>
      <c r="AC1333" s="1" t="str">
        <f aca="false">IF($Y1333="","",IF(AND($AA1333&gt;=$R1333,$AA1333&lt;=$S1333),"Pass","Fail"))</f>
        <v/>
      </c>
      <c r="AD1333" s="1" t="str">
        <f aca="false">IF($Y1333="","",IF($AA1333&gt;$R1333,"Pass","Fail"))</f>
        <v/>
      </c>
      <c r="AE1333" s="1" t="str">
        <f aca="false">IF($Y1333="","",IF($AA1333&gt;=$R1333,"Pass","Fail"))</f>
        <v/>
      </c>
      <c r="AF1333" s="1" t="str">
        <f aca="false">IF($Y1333="","",IF($AA1333&lt;=$S1333,"Pass","Fail"))</f>
        <v/>
      </c>
      <c r="AG1333" s="1" t="str">
        <f aca="false">IF($Y1333="","",IF($AA1333&lt;$S1333,"Pass","Fail"))</f>
        <v/>
      </c>
      <c r="AH1333" s="23" t="str">
        <f aca="true">INDIRECT(CHOOSE(MATCH($T1333,{"±","&gt;","≥","≤","&lt;"},0), "AC", "AD", "AE", "AF", "AG") &amp; ROW())</f>
        <v/>
      </c>
      <c r="AI1333" s="56" t="str">
        <f aca="false">IF($X1333="Not Significant","No Further Action Required",
IF($AH1333="","",
IF(AND($AH1333="Pass",$L1333="0 - Passed "),"Analysis performed; no further action required.",
IF(AND($AH1333="Fail",$L1333="1 - Failed "),"Analysis performed; no further action required.",
IF(AND($AH1333="Pass",$L1333="2 - Limited In Use "),"Analysis performed; no further action required.",
IF(AND($AH1333="Fail",$L1333="3 - Adjusted "),"Analysis performed; no further action required.",
"Unit fails analysis; TSM determination required."))))))</f>
        <v/>
      </c>
      <c r="AJ1333" s="58"/>
    </row>
    <row r="1334" customFormat="false" ht="15" hidden="false" customHeight="false" outlineLevel="0" collapsed="false">
      <c r="A1334" s="56"/>
      <c r="E1334" s="57" t="str">
        <f aca="false">IF(AND($F1334="",$G1334=""),"",IF($G1334="",$F1334,HYPERLINK($G1334,$F1334)))</f>
        <v/>
      </c>
      <c r="H1334" s="1" t="str">
        <f aca="false">IF($I1334="","None Attached",IF(LEFT($I1334,5)="https",HYPERLINK($I1334,"Datasheet"),HYPERLINK(_xlfn.CONCAT("https://",$I1334),"Datasheet")))</f>
        <v>None Attached</v>
      </c>
      <c r="M1334" s="56"/>
      <c r="P1334" s="58"/>
      <c r="Q1334" s="1" t="n">
        <f aca="false">$M1334-$N1334</f>
        <v>0</v>
      </c>
      <c r="R1334" s="56"/>
      <c r="T1334" s="59" t="s">
        <v>15</v>
      </c>
      <c r="U1334" s="1" t="n">
        <f aca="false">$S1334-$R1334</f>
        <v>0</v>
      </c>
      <c r="V1334" s="1" t="n">
        <f aca="false">IF($T1334="±",$Q1334*2,$Q1334)</f>
        <v>0</v>
      </c>
      <c r="W1334" s="60" t="str">
        <f aca="false">IFERROR($U1334/ABS($V1334),"N/A")</f>
        <v>N/A</v>
      </c>
      <c r="X1334" s="61" t="str">
        <f aca="false">IF(OR($W1334="N/A",$R1334="",$S1334=""),"N/A",IF($W1334&gt;=4,"Not Significant",IF($W1334&gt;=2,"Semi-Significant","Significant")))</f>
        <v>N/A</v>
      </c>
      <c r="Z1334" s="1" t="str">
        <f aca="false">IF($D1334="Z540.1 w/data",0,"")</f>
        <v/>
      </c>
      <c r="AA1334" s="1" t="e">
        <f aca="false">$Y1334+$Q1334+$Z1334</f>
        <v>#VALUE!</v>
      </c>
      <c r="AB1334" s="1" t="n">
        <f aca="false">$N1334+$Q1334</f>
        <v>0</v>
      </c>
      <c r="AC1334" s="1" t="str">
        <f aca="false">IF($Y1334="","",IF(AND($AA1334&gt;=$R1334,$AA1334&lt;=$S1334),"Pass","Fail"))</f>
        <v/>
      </c>
      <c r="AD1334" s="1" t="str">
        <f aca="false">IF($Y1334="","",IF($AA1334&gt;$R1334,"Pass","Fail"))</f>
        <v/>
      </c>
      <c r="AE1334" s="1" t="str">
        <f aca="false">IF($Y1334="","",IF($AA1334&gt;=$R1334,"Pass","Fail"))</f>
        <v/>
      </c>
      <c r="AF1334" s="1" t="str">
        <f aca="false">IF($Y1334="","",IF($AA1334&lt;=$S1334,"Pass","Fail"))</f>
        <v/>
      </c>
      <c r="AG1334" s="1" t="str">
        <f aca="false">IF($Y1334="","",IF($AA1334&lt;$S1334,"Pass","Fail"))</f>
        <v/>
      </c>
      <c r="AH1334" s="23" t="str">
        <f aca="true">INDIRECT(CHOOSE(MATCH($T1334,{"±","&gt;","≥","≤","&lt;"},0), "AC", "AD", "AE", "AF", "AG") &amp; ROW())</f>
        <v/>
      </c>
      <c r="AI1334" s="56" t="str">
        <f aca="false">IF($X1334="Not Significant","No Further Action Required",
IF($AH1334="","",
IF(AND($AH1334="Pass",$L1334="0 - Passed "),"Analysis performed; no further action required.",
IF(AND($AH1334="Fail",$L1334="1 - Failed "),"Analysis performed; no further action required.",
IF(AND($AH1334="Pass",$L1334="2 - Limited In Use "),"Analysis performed; no further action required.",
IF(AND($AH1334="Fail",$L1334="3 - Adjusted "),"Analysis performed; no further action required.",
"Unit fails analysis; TSM determination required."))))))</f>
        <v/>
      </c>
      <c r="AJ1334" s="58"/>
    </row>
    <row r="1335" customFormat="false" ht="15" hidden="false" customHeight="false" outlineLevel="0" collapsed="false">
      <c r="A1335" s="56"/>
      <c r="E1335" s="57" t="str">
        <f aca="false">IF(AND($F1335="",$G1335=""),"",IF($G1335="",$F1335,HYPERLINK($G1335,$F1335)))</f>
        <v/>
      </c>
      <c r="H1335" s="1" t="str">
        <f aca="false">IF($I1335="","None Attached",IF(LEFT($I1335,5)="https",HYPERLINK($I1335,"Datasheet"),HYPERLINK(_xlfn.CONCAT("https://",$I1335),"Datasheet")))</f>
        <v>None Attached</v>
      </c>
      <c r="M1335" s="56"/>
      <c r="P1335" s="58"/>
      <c r="Q1335" s="1" t="n">
        <f aca="false">$M1335-$N1335</f>
        <v>0</v>
      </c>
      <c r="R1335" s="56"/>
      <c r="T1335" s="59" t="s">
        <v>15</v>
      </c>
      <c r="U1335" s="1" t="n">
        <f aca="false">$S1335-$R1335</f>
        <v>0</v>
      </c>
      <c r="V1335" s="1" t="n">
        <f aca="false">IF($T1335="±",$Q1335*2,$Q1335)</f>
        <v>0</v>
      </c>
      <c r="W1335" s="60" t="str">
        <f aca="false">IFERROR($U1335/ABS($V1335),"N/A")</f>
        <v>N/A</v>
      </c>
      <c r="X1335" s="61" t="str">
        <f aca="false">IF(OR($W1335="N/A",$R1335="",$S1335=""),"N/A",IF($W1335&gt;=4,"Not Significant",IF($W1335&gt;=2,"Semi-Significant","Significant")))</f>
        <v>N/A</v>
      </c>
      <c r="Z1335" s="1" t="str">
        <f aca="false">IF($D1335="Z540.1 w/data",0,"")</f>
        <v/>
      </c>
      <c r="AA1335" s="1" t="e">
        <f aca="false">$Y1335+$Q1335+$Z1335</f>
        <v>#VALUE!</v>
      </c>
      <c r="AB1335" s="1" t="n">
        <f aca="false">$N1335+$Q1335</f>
        <v>0</v>
      </c>
      <c r="AC1335" s="1" t="str">
        <f aca="false">IF($Y1335="","",IF(AND($AA1335&gt;=$R1335,$AA1335&lt;=$S1335),"Pass","Fail"))</f>
        <v/>
      </c>
      <c r="AD1335" s="1" t="str">
        <f aca="false">IF($Y1335="","",IF($AA1335&gt;$R1335,"Pass","Fail"))</f>
        <v/>
      </c>
      <c r="AE1335" s="1" t="str">
        <f aca="false">IF($Y1335="","",IF($AA1335&gt;=$R1335,"Pass","Fail"))</f>
        <v/>
      </c>
      <c r="AF1335" s="1" t="str">
        <f aca="false">IF($Y1335="","",IF($AA1335&lt;=$S1335,"Pass","Fail"))</f>
        <v/>
      </c>
      <c r="AG1335" s="1" t="str">
        <f aca="false">IF($Y1335="","",IF($AA1335&lt;$S1335,"Pass","Fail"))</f>
        <v/>
      </c>
      <c r="AH1335" s="23" t="str">
        <f aca="true">INDIRECT(CHOOSE(MATCH($T1335,{"±","&gt;","≥","≤","&lt;"},0), "AC", "AD", "AE", "AF", "AG") &amp; ROW())</f>
        <v/>
      </c>
      <c r="AI1335" s="56" t="str">
        <f aca="false">IF($X1335="Not Significant","No Further Action Required",
IF($AH1335="","",
IF(AND($AH1335="Pass",$L1335="0 - Passed "),"Analysis performed; no further action required.",
IF(AND($AH1335="Fail",$L1335="1 - Failed "),"Analysis performed; no further action required.",
IF(AND($AH1335="Pass",$L1335="2 - Limited In Use "),"Analysis performed; no further action required.",
IF(AND($AH1335="Fail",$L1335="3 - Adjusted "),"Analysis performed; no further action required.",
"Unit fails analysis; TSM determination required."))))))</f>
        <v/>
      </c>
      <c r="AJ1335" s="58"/>
    </row>
    <row r="1336" customFormat="false" ht="15" hidden="false" customHeight="false" outlineLevel="0" collapsed="false">
      <c r="A1336" s="56"/>
      <c r="E1336" s="57" t="str">
        <f aca="false">IF(AND($F1336="",$G1336=""),"",IF($G1336="",$F1336,HYPERLINK($G1336,$F1336)))</f>
        <v/>
      </c>
      <c r="H1336" s="1" t="str">
        <f aca="false">IF($I1336="","None Attached",IF(LEFT($I1336,5)="https",HYPERLINK($I1336,"Datasheet"),HYPERLINK(_xlfn.CONCAT("https://",$I1336),"Datasheet")))</f>
        <v>None Attached</v>
      </c>
      <c r="M1336" s="56"/>
      <c r="P1336" s="58"/>
      <c r="Q1336" s="1" t="n">
        <f aca="false">$M1336-$N1336</f>
        <v>0</v>
      </c>
      <c r="R1336" s="56"/>
      <c r="T1336" s="59" t="s">
        <v>15</v>
      </c>
      <c r="U1336" s="1" t="n">
        <f aca="false">$S1336-$R1336</f>
        <v>0</v>
      </c>
      <c r="V1336" s="1" t="n">
        <f aca="false">IF($T1336="±",$Q1336*2,$Q1336)</f>
        <v>0</v>
      </c>
      <c r="W1336" s="60" t="str">
        <f aca="false">IFERROR($U1336/ABS($V1336),"N/A")</f>
        <v>N/A</v>
      </c>
      <c r="X1336" s="61" t="str">
        <f aca="false">IF(OR($W1336="N/A",$R1336="",$S1336=""),"N/A",IF($W1336&gt;=4,"Not Significant",IF($W1336&gt;=2,"Semi-Significant","Significant")))</f>
        <v>N/A</v>
      </c>
      <c r="Z1336" s="1" t="str">
        <f aca="false">IF($D1336="Z540.1 w/data",0,"")</f>
        <v/>
      </c>
      <c r="AA1336" s="1" t="e">
        <f aca="false">$Y1336+$Q1336+$Z1336</f>
        <v>#VALUE!</v>
      </c>
      <c r="AB1336" s="1" t="n">
        <f aca="false">$N1336+$Q1336</f>
        <v>0</v>
      </c>
      <c r="AC1336" s="1" t="str">
        <f aca="false">IF($Y1336="","",IF(AND($AA1336&gt;=$R1336,$AA1336&lt;=$S1336),"Pass","Fail"))</f>
        <v/>
      </c>
      <c r="AD1336" s="1" t="str">
        <f aca="false">IF($Y1336="","",IF($AA1336&gt;$R1336,"Pass","Fail"))</f>
        <v/>
      </c>
      <c r="AE1336" s="1" t="str">
        <f aca="false">IF($Y1336="","",IF($AA1336&gt;=$R1336,"Pass","Fail"))</f>
        <v/>
      </c>
      <c r="AF1336" s="1" t="str">
        <f aca="false">IF($Y1336="","",IF($AA1336&lt;=$S1336,"Pass","Fail"))</f>
        <v/>
      </c>
      <c r="AG1336" s="1" t="str">
        <f aca="false">IF($Y1336="","",IF($AA1336&lt;$S1336,"Pass","Fail"))</f>
        <v/>
      </c>
      <c r="AH1336" s="23" t="str">
        <f aca="true">INDIRECT(CHOOSE(MATCH($T1336,{"±","&gt;","≥","≤","&lt;"},0), "AC", "AD", "AE", "AF", "AG") &amp; ROW())</f>
        <v/>
      </c>
      <c r="AI1336" s="56" t="str">
        <f aca="false">IF($X1336="Not Significant","No Further Action Required",
IF($AH1336="","",
IF(AND($AH1336="Pass",$L1336="0 - Passed "),"Analysis performed; no further action required.",
IF(AND($AH1336="Fail",$L1336="1 - Failed "),"Analysis performed; no further action required.",
IF(AND($AH1336="Pass",$L1336="2 - Limited In Use "),"Analysis performed; no further action required.",
IF(AND($AH1336="Fail",$L1336="3 - Adjusted "),"Analysis performed; no further action required.",
"Unit fails analysis; TSM determination required."))))))</f>
        <v/>
      </c>
      <c r="AJ1336" s="58"/>
    </row>
    <row r="1337" customFormat="false" ht="15" hidden="false" customHeight="false" outlineLevel="0" collapsed="false">
      <c r="A1337" s="56"/>
      <c r="E1337" s="57" t="str">
        <f aca="false">IF(AND($F1337="",$G1337=""),"",IF($G1337="",$F1337,HYPERLINK($G1337,$F1337)))</f>
        <v/>
      </c>
      <c r="H1337" s="1" t="str">
        <f aca="false">IF($I1337="","None Attached",IF(LEFT($I1337,5)="https",HYPERLINK($I1337,"Datasheet"),HYPERLINK(_xlfn.CONCAT("https://",$I1337),"Datasheet")))</f>
        <v>None Attached</v>
      </c>
      <c r="M1337" s="56"/>
      <c r="P1337" s="58"/>
      <c r="Q1337" s="1" t="n">
        <f aca="false">$M1337-$N1337</f>
        <v>0</v>
      </c>
      <c r="R1337" s="56"/>
      <c r="T1337" s="59" t="s">
        <v>15</v>
      </c>
      <c r="U1337" s="1" t="n">
        <f aca="false">$S1337-$R1337</f>
        <v>0</v>
      </c>
      <c r="V1337" s="1" t="n">
        <f aca="false">IF($T1337="±",$Q1337*2,$Q1337)</f>
        <v>0</v>
      </c>
      <c r="W1337" s="60" t="str">
        <f aca="false">IFERROR($U1337/ABS($V1337),"N/A")</f>
        <v>N/A</v>
      </c>
      <c r="X1337" s="61" t="str">
        <f aca="false">IF(OR($W1337="N/A",$R1337="",$S1337=""),"N/A",IF($W1337&gt;=4,"Not Significant",IF($W1337&gt;=2,"Semi-Significant","Significant")))</f>
        <v>N/A</v>
      </c>
      <c r="Z1337" s="1" t="str">
        <f aca="false">IF($D1337="Z540.1 w/data",0,"")</f>
        <v/>
      </c>
      <c r="AA1337" s="1" t="e">
        <f aca="false">$Y1337+$Q1337+$Z1337</f>
        <v>#VALUE!</v>
      </c>
      <c r="AB1337" s="1" t="n">
        <f aca="false">$N1337+$Q1337</f>
        <v>0</v>
      </c>
      <c r="AC1337" s="1" t="str">
        <f aca="false">IF($Y1337="","",IF(AND($AA1337&gt;=$R1337,$AA1337&lt;=$S1337),"Pass","Fail"))</f>
        <v/>
      </c>
      <c r="AD1337" s="1" t="str">
        <f aca="false">IF($Y1337="","",IF($AA1337&gt;$R1337,"Pass","Fail"))</f>
        <v/>
      </c>
      <c r="AE1337" s="1" t="str">
        <f aca="false">IF($Y1337="","",IF($AA1337&gt;=$R1337,"Pass","Fail"))</f>
        <v/>
      </c>
      <c r="AF1337" s="1" t="str">
        <f aca="false">IF($Y1337="","",IF($AA1337&lt;=$S1337,"Pass","Fail"))</f>
        <v/>
      </c>
      <c r="AG1337" s="1" t="str">
        <f aca="false">IF($Y1337="","",IF($AA1337&lt;$S1337,"Pass","Fail"))</f>
        <v/>
      </c>
      <c r="AH1337" s="23" t="str">
        <f aca="true">INDIRECT(CHOOSE(MATCH($T1337,{"±","&gt;","≥","≤","&lt;"},0), "AC", "AD", "AE", "AF", "AG") &amp; ROW())</f>
        <v/>
      </c>
      <c r="AI1337" s="56" t="str">
        <f aca="false">IF($X1337="Not Significant","No Further Action Required",
IF($AH1337="","",
IF(AND($AH1337="Pass",$L1337="0 - Passed "),"Analysis performed; no further action required.",
IF(AND($AH1337="Fail",$L1337="1 - Failed "),"Analysis performed; no further action required.",
IF(AND($AH1337="Pass",$L1337="2 - Limited In Use "),"Analysis performed; no further action required.",
IF(AND($AH1337="Fail",$L1337="3 - Adjusted "),"Analysis performed; no further action required.",
"Unit fails analysis; TSM determination required."))))))</f>
        <v/>
      </c>
      <c r="AJ1337" s="58"/>
    </row>
    <row r="1338" customFormat="false" ht="15" hidden="false" customHeight="false" outlineLevel="0" collapsed="false">
      <c r="A1338" s="56"/>
      <c r="E1338" s="57" t="str">
        <f aca="false">IF(AND($F1338="",$G1338=""),"",IF($G1338="",$F1338,HYPERLINK($G1338,$F1338)))</f>
        <v/>
      </c>
      <c r="H1338" s="1" t="str">
        <f aca="false">IF($I1338="","None Attached",IF(LEFT($I1338,5)="https",HYPERLINK($I1338,"Datasheet"),HYPERLINK(_xlfn.CONCAT("https://",$I1338),"Datasheet")))</f>
        <v>None Attached</v>
      </c>
      <c r="M1338" s="56"/>
      <c r="P1338" s="58"/>
      <c r="Q1338" s="1" t="n">
        <f aca="false">$M1338-$N1338</f>
        <v>0</v>
      </c>
      <c r="R1338" s="56"/>
      <c r="T1338" s="59" t="s">
        <v>15</v>
      </c>
      <c r="U1338" s="1" t="n">
        <f aca="false">$S1338-$R1338</f>
        <v>0</v>
      </c>
      <c r="V1338" s="1" t="n">
        <f aca="false">IF($T1338="±",$Q1338*2,$Q1338)</f>
        <v>0</v>
      </c>
      <c r="W1338" s="60" t="str">
        <f aca="false">IFERROR($U1338/ABS($V1338),"N/A")</f>
        <v>N/A</v>
      </c>
      <c r="X1338" s="61" t="str">
        <f aca="false">IF(OR($W1338="N/A",$R1338="",$S1338=""),"N/A",IF($W1338&gt;=4,"Not Significant",IF($W1338&gt;=2,"Semi-Significant","Significant")))</f>
        <v>N/A</v>
      </c>
      <c r="Z1338" s="1" t="str">
        <f aca="false">IF($D1338="Z540.1 w/data",0,"")</f>
        <v/>
      </c>
      <c r="AA1338" s="1" t="e">
        <f aca="false">$Y1338+$Q1338+$Z1338</f>
        <v>#VALUE!</v>
      </c>
      <c r="AB1338" s="1" t="n">
        <f aca="false">$N1338+$Q1338</f>
        <v>0</v>
      </c>
      <c r="AC1338" s="1" t="str">
        <f aca="false">IF($Y1338="","",IF(AND($AA1338&gt;=$R1338,$AA1338&lt;=$S1338),"Pass","Fail"))</f>
        <v/>
      </c>
      <c r="AD1338" s="1" t="str">
        <f aca="false">IF($Y1338="","",IF($AA1338&gt;$R1338,"Pass","Fail"))</f>
        <v/>
      </c>
      <c r="AE1338" s="1" t="str">
        <f aca="false">IF($Y1338="","",IF($AA1338&gt;=$R1338,"Pass","Fail"))</f>
        <v/>
      </c>
      <c r="AF1338" s="1" t="str">
        <f aca="false">IF($Y1338="","",IF($AA1338&lt;=$S1338,"Pass","Fail"))</f>
        <v/>
      </c>
      <c r="AG1338" s="1" t="str">
        <f aca="false">IF($Y1338="","",IF($AA1338&lt;$S1338,"Pass","Fail"))</f>
        <v/>
      </c>
      <c r="AH1338" s="23" t="str">
        <f aca="true">INDIRECT(CHOOSE(MATCH($T1338,{"±","&gt;","≥","≤","&lt;"},0), "AC", "AD", "AE", "AF", "AG") &amp; ROW())</f>
        <v/>
      </c>
      <c r="AI1338" s="56" t="str">
        <f aca="false">IF($X1338="Not Significant","No Further Action Required",
IF($AH1338="","",
IF(AND($AH1338="Pass",$L1338="0 - Passed "),"Analysis performed; no further action required.",
IF(AND($AH1338="Fail",$L1338="1 - Failed "),"Analysis performed; no further action required.",
IF(AND($AH1338="Pass",$L1338="2 - Limited In Use "),"Analysis performed; no further action required.",
IF(AND($AH1338="Fail",$L1338="3 - Adjusted "),"Analysis performed; no further action required.",
"Unit fails analysis; TSM determination required."))))))</f>
        <v/>
      </c>
      <c r="AJ1338" s="58"/>
    </row>
    <row r="1339" customFormat="false" ht="15" hidden="false" customHeight="false" outlineLevel="0" collapsed="false">
      <c r="A1339" s="56"/>
      <c r="E1339" s="57" t="str">
        <f aca="false">IF(AND($F1339="",$G1339=""),"",IF($G1339="",$F1339,HYPERLINK($G1339,$F1339)))</f>
        <v/>
      </c>
      <c r="H1339" s="1" t="str">
        <f aca="false">IF($I1339="","None Attached",IF(LEFT($I1339,5)="https",HYPERLINK($I1339,"Datasheet"),HYPERLINK(_xlfn.CONCAT("https://",$I1339),"Datasheet")))</f>
        <v>None Attached</v>
      </c>
      <c r="M1339" s="56"/>
      <c r="P1339" s="58"/>
      <c r="Q1339" s="1" t="n">
        <f aca="false">$M1339-$N1339</f>
        <v>0</v>
      </c>
      <c r="R1339" s="56"/>
      <c r="T1339" s="59" t="s">
        <v>15</v>
      </c>
      <c r="U1339" s="1" t="n">
        <f aca="false">$S1339-$R1339</f>
        <v>0</v>
      </c>
      <c r="V1339" s="1" t="n">
        <f aca="false">IF($T1339="±",$Q1339*2,$Q1339)</f>
        <v>0</v>
      </c>
      <c r="W1339" s="60" t="str">
        <f aca="false">IFERROR($U1339/ABS($V1339),"N/A")</f>
        <v>N/A</v>
      </c>
      <c r="X1339" s="61" t="str">
        <f aca="false">IF(OR($W1339="N/A",$R1339="",$S1339=""),"N/A",IF($W1339&gt;=4,"Not Significant",IF($W1339&gt;=2,"Semi-Significant","Significant")))</f>
        <v>N/A</v>
      </c>
      <c r="Z1339" s="1" t="str">
        <f aca="false">IF($D1339="Z540.1 w/data",0,"")</f>
        <v/>
      </c>
      <c r="AA1339" s="1" t="e">
        <f aca="false">$Y1339+$Q1339+$Z1339</f>
        <v>#VALUE!</v>
      </c>
      <c r="AB1339" s="1" t="n">
        <f aca="false">$N1339+$Q1339</f>
        <v>0</v>
      </c>
      <c r="AC1339" s="1" t="str">
        <f aca="false">IF($Y1339="","",IF(AND($AA1339&gt;=$R1339,$AA1339&lt;=$S1339),"Pass","Fail"))</f>
        <v/>
      </c>
      <c r="AD1339" s="1" t="str">
        <f aca="false">IF($Y1339="","",IF($AA1339&gt;$R1339,"Pass","Fail"))</f>
        <v/>
      </c>
      <c r="AE1339" s="1" t="str">
        <f aca="false">IF($Y1339="","",IF($AA1339&gt;=$R1339,"Pass","Fail"))</f>
        <v/>
      </c>
      <c r="AF1339" s="1" t="str">
        <f aca="false">IF($Y1339="","",IF($AA1339&lt;=$S1339,"Pass","Fail"))</f>
        <v/>
      </c>
      <c r="AG1339" s="1" t="str">
        <f aca="false">IF($Y1339="","",IF($AA1339&lt;$S1339,"Pass","Fail"))</f>
        <v/>
      </c>
      <c r="AH1339" s="23" t="str">
        <f aca="true">INDIRECT(CHOOSE(MATCH($T1339,{"±","&gt;","≥","≤","&lt;"},0), "AC", "AD", "AE", "AF", "AG") &amp; ROW())</f>
        <v/>
      </c>
      <c r="AI1339" s="56" t="str">
        <f aca="false">IF($X1339="Not Significant","No Further Action Required",
IF($AH1339="","",
IF(AND($AH1339="Pass",$L1339="0 - Passed "),"Analysis performed; no further action required.",
IF(AND($AH1339="Fail",$L1339="1 - Failed "),"Analysis performed; no further action required.",
IF(AND($AH1339="Pass",$L1339="2 - Limited In Use "),"Analysis performed; no further action required.",
IF(AND($AH1339="Fail",$L1339="3 - Adjusted "),"Analysis performed; no further action required.",
"Unit fails analysis; TSM determination required."))))))</f>
        <v/>
      </c>
      <c r="AJ1339" s="58"/>
    </row>
    <row r="1340" customFormat="false" ht="15" hidden="false" customHeight="false" outlineLevel="0" collapsed="false">
      <c r="A1340" s="56"/>
      <c r="E1340" s="57" t="str">
        <f aca="false">IF(AND($F1340="",$G1340=""),"",IF($G1340="",$F1340,HYPERLINK($G1340,$F1340)))</f>
        <v/>
      </c>
      <c r="H1340" s="1" t="str">
        <f aca="false">IF($I1340="","None Attached",IF(LEFT($I1340,5)="https",HYPERLINK($I1340,"Datasheet"),HYPERLINK(_xlfn.CONCAT("https://",$I1340),"Datasheet")))</f>
        <v>None Attached</v>
      </c>
      <c r="M1340" s="56"/>
      <c r="P1340" s="58"/>
      <c r="Q1340" s="1" t="n">
        <f aca="false">$M1340-$N1340</f>
        <v>0</v>
      </c>
      <c r="R1340" s="56"/>
      <c r="T1340" s="59" t="s">
        <v>15</v>
      </c>
      <c r="U1340" s="1" t="n">
        <f aca="false">$S1340-$R1340</f>
        <v>0</v>
      </c>
      <c r="V1340" s="1" t="n">
        <f aca="false">IF($T1340="±",$Q1340*2,$Q1340)</f>
        <v>0</v>
      </c>
      <c r="W1340" s="60" t="str">
        <f aca="false">IFERROR($U1340/ABS($V1340),"N/A")</f>
        <v>N/A</v>
      </c>
      <c r="X1340" s="61" t="str">
        <f aca="false">IF(OR($W1340="N/A",$R1340="",$S1340=""),"N/A",IF($W1340&gt;=4,"Not Significant",IF($W1340&gt;=2,"Semi-Significant","Significant")))</f>
        <v>N/A</v>
      </c>
      <c r="Z1340" s="1" t="str">
        <f aca="false">IF($D1340="Z540.1 w/data",0,"")</f>
        <v/>
      </c>
      <c r="AA1340" s="1" t="e">
        <f aca="false">$Y1340+$Q1340+$Z1340</f>
        <v>#VALUE!</v>
      </c>
      <c r="AB1340" s="1" t="n">
        <f aca="false">$N1340+$Q1340</f>
        <v>0</v>
      </c>
      <c r="AC1340" s="1" t="str">
        <f aca="false">IF($Y1340="","",IF(AND($AA1340&gt;=$R1340,$AA1340&lt;=$S1340),"Pass","Fail"))</f>
        <v/>
      </c>
      <c r="AD1340" s="1" t="str">
        <f aca="false">IF($Y1340="","",IF($AA1340&gt;$R1340,"Pass","Fail"))</f>
        <v/>
      </c>
      <c r="AE1340" s="1" t="str">
        <f aca="false">IF($Y1340="","",IF($AA1340&gt;=$R1340,"Pass","Fail"))</f>
        <v/>
      </c>
      <c r="AF1340" s="1" t="str">
        <f aca="false">IF($Y1340="","",IF($AA1340&lt;=$S1340,"Pass","Fail"))</f>
        <v/>
      </c>
      <c r="AG1340" s="1" t="str">
        <f aca="false">IF($Y1340="","",IF($AA1340&lt;$S1340,"Pass","Fail"))</f>
        <v/>
      </c>
      <c r="AH1340" s="23" t="str">
        <f aca="true">INDIRECT(CHOOSE(MATCH($T1340,{"±","&gt;","≥","≤","&lt;"},0), "AC", "AD", "AE", "AF", "AG") &amp; ROW())</f>
        <v/>
      </c>
      <c r="AI1340" s="56" t="str">
        <f aca="false">IF($X1340="Not Significant","No Further Action Required",
IF($AH1340="","",
IF(AND($AH1340="Pass",$L1340="0 - Passed "),"Analysis performed; no further action required.",
IF(AND($AH1340="Fail",$L1340="1 - Failed "),"Analysis performed; no further action required.",
IF(AND($AH1340="Pass",$L1340="2 - Limited In Use "),"Analysis performed; no further action required.",
IF(AND($AH1340="Fail",$L1340="3 - Adjusted "),"Analysis performed; no further action required.",
"Unit fails analysis; TSM determination required."))))))</f>
        <v/>
      </c>
      <c r="AJ1340" s="58"/>
    </row>
    <row r="1341" customFormat="false" ht="15" hidden="false" customHeight="false" outlineLevel="0" collapsed="false">
      <c r="A1341" s="56"/>
      <c r="E1341" s="57" t="str">
        <f aca="false">IF(AND($F1341="",$G1341=""),"",IF($G1341="",$F1341,HYPERLINK($G1341,$F1341)))</f>
        <v/>
      </c>
      <c r="H1341" s="1" t="str">
        <f aca="false">IF($I1341="","None Attached",IF(LEFT($I1341,5)="https",HYPERLINK($I1341,"Datasheet"),HYPERLINK(_xlfn.CONCAT("https://",$I1341),"Datasheet")))</f>
        <v>None Attached</v>
      </c>
      <c r="M1341" s="56"/>
      <c r="P1341" s="58"/>
      <c r="Q1341" s="1" t="n">
        <f aca="false">$M1341-$N1341</f>
        <v>0</v>
      </c>
      <c r="R1341" s="56"/>
      <c r="T1341" s="59" t="s">
        <v>15</v>
      </c>
      <c r="U1341" s="1" t="n">
        <f aca="false">$S1341-$R1341</f>
        <v>0</v>
      </c>
      <c r="V1341" s="1" t="n">
        <f aca="false">IF($T1341="±",$Q1341*2,$Q1341)</f>
        <v>0</v>
      </c>
      <c r="W1341" s="60" t="str">
        <f aca="false">IFERROR($U1341/ABS($V1341),"N/A")</f>
        <v>N/A</v>
      </c>
      <c r="X1341" s="61" t="str">
        <f aca="false">IF(OR($W1341="N/A",$R1341="",$S1341=""),"N/A",IF($W1341&gt;=4,"Not Significant",IF($W1341&gt;=2,"Semi-Significant","Significant")))</f>
        <v>N/A</v>
      </c>
      <c r="Z1341" s="1" t="str">
        <f aca="false">IF($D1341="Z540.1 w/data",0,"")</f>
        <v/>
      </c>
      <c r="AA1341" s="1" t="e">
        <f aca="false">$Y1341+$Q1341+$Z1341</f>
        <v>#VALUE!</v>
      </c>
      <c r="AB1341" s="1" t="n">
        <f aca="false">$N1341+$Q1341</f>
        <v>0</v>
      </c>
      <c r="AC1341" s="1" t="str">
        <f aca="false">IF($Y1341="","",IF(AND($AA1341&gt;=$R1341,$AA1341&lt;=$S1341),"Pass","Fail"))</f>
        <v/>
      </c>
      <c r="AD1341" s="1" t="str">
        <f aca="false">IF($Y1341="","",IF($AA1341&gt;$R1341,"Pass","Fail"))</f>
        <v/>
      </c>
      <c r="AE1341" s="1" t="str">
        <f aca="false">IF($Y1341="","",IF($AA1341&gt;=$R1341,"Pass","Fail"))</f>
        <v/>
      </c>
      <c r="AF1341" s="1" t="str">
        <f aca="false">IF($Y1341="","",IF($AA1341&lt;=$S1341,"Pass","Fail"))</f>
        <v/>
      </c>
      <c r="AG1341" s="1" t="str">
        <f aca="false">IF($Y1341="","",IF($AA1341&lt;$S1341,"Pass","Fail"))</f>
        <v/>
      </c>
      <c r="AH1341" s="23" t="str">
        <f aca="true">INDIRECT(CHOOSE(MATCH($T1341,{"±","&gt;","≥","≤","&lt;"},0), "AC", "AD", "AE", "AF", "AG") &amp; ROW())</f>
        <v/>
      </c>
      <c r="AI1341" s="56" t="str">
        <f aca="false">IF($X1341="Not Significant","No Further Action Required",
IF($AH1341="","",
IF(AND($AH1341="Pass",$L1341="0 - Passed "),"Analysis performed; no further action required.",
IF(AND($AH1341="Fail",$L1341="1 - Failed "),"Analysis performed; no further action required.",
IF(AND($AH1341="Pass",$L1341="2 - Limited In Use "),"Analysis performed; no further action required.",
IF(AND($AH1341="Fail",$L1341="3 - Adjusted "),"Analysis performed; no further action required.",
"Unit fails analysis; TSM determination required."))))))</f>
        <v/>
      </c>
      <c r="AJ1341" s="58"/>
    </row>
    <row r="1342" customFormat="false" ht="15" hidden="false" customHeight="false" outlineLevel="0" collapsed="false">
      <c r="A1342" s="56"/>
      <c r="E1342" s="57" t="str">
        <f aca="false">IF(AND($F1342="",$G1342=""),"",IF($G1342="",$F1342,HYPERLINK($G1342,$F1342)))</f>
        <v/>
      </c>
      <c r="H1342" s="1" t="str">
        <f aca="false">IF($I1342="","None Attached",IF(LEFT($I1342,5)="https",HYPERLINK($I1342,"Datasheet"),HYPERLINK(_xlfn.CONCAT("https://",$I1342),"Datasheet")))</f>
        <v>None Attached</v>
      </c>
      <c r="M1342" s="56"/>
      <c r="P1342" s="58"/>
      <c r="Q1342" s="1" t="n">
        <f aca="false">$M1342-$N1342</f>
        <v>0</v>
      </c>
      <c r="R1342" s="56"/>
      <c r="T1342" s="59" t="s">
        <v>15</v>
      </c>
      <c r="U1342" s="1" t="n">
        <f aca="false">$S1342-$R1342</f>
        <v>0</v>
      </c>
      <c r="V1342" s="1" t="n">
        <f aca="false">IF($T1342="±",$Q1342*2,$Q1342)</f>
        <v>0</v>
      </c>
      <c r="W1342" s="60" t="str">
        <f aca="false">IFERROR($U1342/ABS($V1342),"N/A")</f>
        <v>N/A</v>
      </c>
      <c r="X1342" s="61" t="str">
        <f aca="false">IF(OR($W1342="N/A",$R1342="",$S1342=""),"N/A",IF($W1342&gt;=4,"Not Significant",IF($W1342&gt;=2,"Semi-Significant","Significant")))</f>
        <v>N/A</v>
      </c>
      <c r="Z1342" s="1" t="str">
        <f aca="false">IF($D1342="Z540.1 w/data",0,"")</f>
        <v/>
      </c>
      <c r="AA1342" s="1" t="e">
        <f aca="false">$Y1342+$Q1342+$Z1342</f>
        <v>#VALUE!</v>
      </c>
      <c r="AB1342" s="1" t="n">
        <f aca="false">$N1342+$Q1342</f>
        <v>0</v>
      </c>
      <c r="AC1342" s="1" t="str">
        <f aca="false">IF($Y1342="","",IF(AND($AA1342&gt;=$R1342,$AA1342&lt;=$S1342),"Pass","Fail"))</f>
        <v/>
      </c>
      <c r="AD1342" s="1" t="str">
        <f aca="false">IF($Y1342="","",IF($AA1342&gt;$R1342,"Pass","Fail"))</f>
        <v/>
      </c>
      <c r="AE1342" s="1" t="str">
        <f aca="false">IF($Y1342="","",IF($AA1342&gt;=$R1342,"Pass","Fail"))</f>
        <v/>
      </c>
      <c r="AF1342" s="1" t="str">
        <f aca="false">IF($Y1342="","",IF($AA1342&lt;=$S1342,"Pass","Fail"))</f>
        <v/>
      </c>
      <c r="AG1342" s="1" t="str">
        <f aca="false">IF($Y1342="","",IF($AA1342&lt;$S1342,"Pass","Fail"))</f>
        <v/>
      </c>
      <c r="AH1342" s="23" t="str">
        <f aca="true">INDIRECT(CHOOSE(MATCH($T1342,{"±","&gt;","≥","≤","&lt;"},0), "AC", "AD", "AE", "AF", "AG") &amp; ROW())</f>
        <v/>
      </c>
      <c r="AI1342" s="56" t="str">
        <f aca="false">IF($X1342="Not Significant","No Further Action Required",
IF($AH1342="","",
IF(AND($AH1342="Pass",$L1342="0 - Passed "),"Analysis performed; no further action required.",
IF(AND($AH1342="Fail",$L1342="1 - Failed "),"Analysis performed; no further action required.",
IF(AND($AH1342="Pass",$L1342="2 - Limited In Use "),"Analysis performed; no further action required.",
IF(AND($AH1342="Fail",$L1342="3 - Adjusted "),"Analysis performed; no further action required.",
"Unit fails analysis; TSM determination required."))))))</f>
        <v/>
      </c>
      <c r="AJ1342" s="58"/>
    </row>
    <row r="1343" customFormat="false" ht="15" hidden="false" customHeight="false" outlineLevel="0" collapsed="false">
      <c r="A1343" s="56"/>
      <c r="E1343" s="57" t="str">
        <f aca="false">IF(AND($F1343="",$G1343=""),"",IF($G1343="",$F1343,HYPERLINK($G1343,$F1343)))</f>
        <v/>
      </c>
      <c r="H1343" s="1" t="str">
        <f aca="false">IF($I1343="","None Attached",IF(LEFT($I1343,5)="https",HYPERLINK($I1343,"Datasheet"),HYPERLINK(_xlfn.CONCAT("https://",$I1343),"Datasheet")))</f>
        <v>None Attached</v>
      </c>
      <c r="M1343" s="56"/>
      <c r="P1343" s="58"/>
      <c r="Q1343" s="1" t="n">
        <f aca="false">$M1343-$N1343</f>
        <v>0</v>
      </c>
      <c r="R1343" s="56"/>
      <c r="T1343" s="59" t="s">
        <v>15</v>
      </c>
      <c r="U1343" s="1" t="n">
        <f aca="false">$S1343-$R1343</f>
        <v>0</v>
      </c>
      <c r="V1343" s="1" t="n">
        <f aca="false">IF($T1343="±",$Q1343*2,$Q1343)</f>
        <v>0</v>
      </c>
      <c r="W1343" s="60" t="str">
        <f aca="false">IFERROR($U1343/ABS($V1343),"N/A")</f>
        <v>N/A</v>
      </c>
      <c r="X1343" s="61" t="str">
        <f aca="false">IF(OR($W1343="N/A",$R1343="",$S1343=""),"N/A",IF($W1343&gt;=4,"Not Significant",IF($W1343&gt;=2,"Semi-Significant","Significant")))</f>
        <v>N/A</v>
      </c>
      <c r="Z1343" s="1" t="str">
        <f aca="false">IF($D1343="Z540.1 w/data",0,"")</f>
        <v/>
      </c>
      <c r="AA1343" s="1" t="e">
        <f aca="false">$Y1343+$Q1343+$Z1343</f>
        <v>#VALUE!</v>
      </c>
      <c r="AB1343" s="1" t="n">
        <f aca="false">$N1343+$Q1343</f>
        <v>0</v>
      </c>
      <c r="AC1343" s="1" t="str">
        <f aca="false">IF($Y1343="","",IF(AND($AA1343&gt;=$R1343,$AA1343&lt;=$S1343),"Pass","Fail"))</f>
        <v/>
      </c>
      <c r="AD1343" s="1" t="str">
        <f aca="false">IF($Y1343="","",IF($AA1343&gt;$R1343,"Pass","Fail"))</f>
        <v/>
      </c>
      <c r="AE1343" s="1" t="str">
        <f aca="false">IF($Y1343="","",IF($AA1343&gt;=$R1343,"Pass","Fail"))</f>
        <v/>
      </c>
      <c r="AF1343" s="1" t="str">
        <f aca="false">IF($Y1343="","",IF($AA1343&lt;=$S1343,"Pass","Fail"))</f>
        <v/>
      </c>
      <c r="AG1343" s="1" t="str">
        <f aca="false">IF($Y1343="","",IF($AA1343&lt;$S1343,"Pass","Fail"))</f>
        <v/>
      </c>
      <c r="AH1343" s="23" t="str">
        <f aca="true">INDIRECT(CHOOSE(MATCH($T1343,{"±","&gt;","≥","≤","&lt;"},0), "AC", "AD", "AE", "AF", "AG") &amp; ROW())</f>
        <v/>
      </c>
      <c r="AI1343" s="56" t="str">
        <f aca="false">IF($X1343="Not Significant","No Further Action Required",
IF($AH1343="","",
IF(AND($AH1343="Pass",$L1343="0 - Passed "),"Analysis performed; no further action required.",
IF(AND($AH1343="Fail",$L1343="1 - Failed "),"Analysis performed; no further action required.",
IF(AND($AH1343="Pass",$L1343="2 - Limited In Use "),"Analysis performed; no further action required.",
IF(AND($AH1343="Fail",$L1343="3 - Adjusted "),"Analysis performed; no further action required.",
"Unit fails analysis; TSM determination required."))))))</f>
        <v/>
      </c>
      <c r="AJ1343" s="58"/>
    </row>
    <row r="1344" customFormat="false" ht="15" hidden="false" customHeight="false" outlineLevel="0" collapsed="false">
      <c r="A1344" s="56"/>
      <c r="E1344" s="57" t="str">
        <f aca="false">IF(AND($F1344="",$G1344=""),"",IF($G1344="",$F1344,HYPERLINK($G1344,$F1344)))</f>
        <v/>
      </c>
      <c r="H1344" s="1" t="str">
        <f aca="false">IF($I1344="","None Attached",IF(LEFT($I1344,5)="https",HYPERLINK($I1344,"Datasheet"),HYPERLINK(_xlfn.CONCAT("https://",$I1344),"Datasheet")))</f>
        <v>None Attached</v>
      </c>
      <c r="M1344" s="56"/>
      <c r="P1344" s="58"/>
      <c r="Q1344" s="1" t="n">
        <f aca="false">$M1344-$N1344</f>
        <v>0</v>
      </c>
      <c r="R1344" s="56"/>
      <c r="T1344" s="59" t="s">
        <v>15</v>
      </c>
      <c r="U1344" s="1" t="n">
        <f aca="false">$S1344-$R1344</f>
        <v>0</v>
      </c>
      <c r="V1344" s="1" t="n">
        <f aca="false">IF($T1344="±",$Q1344*2,$Q1344)</f>
        <v>0</v>
      </c>
      <c r="W1344" s="60" t="str">
        <f aca="false">IFERROR($U1344/ABS($V1344),"N/A")</f>
        <v>N/A</v>
      </c>
      <c r="X1344" s="61" t="str">
        <f aca="false">IF(OR($W1344="N/A",$R1344="",$S1344=""),"N/A",IF($W1344&gt;=4,"Not Significant",IF($W1344&gt;=2,"Semi-Significant","Significant")))</f>
        <v>N/A</v>
      </c>
      <c r="Z1344" s="1" t="str">
        <f aca="false">IF($D1344="Z540.1 w/data",0,"")</f>
        <v/>
      </c>
      <c r="AA1344" s="1" t="e">
        <f aca="false">$Y1344+$Q1344+$Z1344</f>
        <v>#VALUE!</v>
      </c>
      <c r="AB1344" s="1" t="n">
        <f aca="false">$N1344+$Q1344</f>
        <v>0</v>
      </c>
      <c r="AC1344" s="1" t="str">
        <f aca="false">IF($Y1344="","",IF(AND($AA1344&gt;=$R1344,$AA1344&lt;=$S1344),"Pass","Fail"))</f>
        <v/>
      </c>
      <c r="AD1344" s="1" t="str">
        <f aca="false">IF($Y1344="","",IF($AA1344&gt;$R1344,"Pass","Fail"))</f>
        <v/>
      </c>
      <c r="AE1344" s="1" t="str">
        <f aca="false">IF($Y1344="","",IF($AA1344&gt;=$R1344,"Pass","Fail"))</f>
        <v/>
      </c>
      <c r="AF1344" s="1" t="str">
        <f aca="false">IF($Y1344="","",IF($AA1344&lt;=$S1344,"Pass","Fail"))</f>
        <v/>
      </c>
      <c r="AG1344" s="1" t="str">
        <f aca="false">IF($Y1344="","",IF($AA1344&lt;$S1344,"Pass","Fail"))</f>
        <v/>
      </c>
      <c r="AH1344" s="23" t="str">
        <f aca="true">INDIRECT(CHOOSE(MATCH($T1344,{"±","&gt;","≥","≤","&lt;"},0), "AC", "AD", "AE", "AF", "AG") &amp; ROW())</f>
        <v/>
      </c>
      <c r="AI1344" s="56" t="str">
        <f aca="false">IF($X1344="Not Significant","No Further Action Required",
IF($AH1344="","",
IF(AND($AH1344="Pass",$L1344="0 - Passed "),"Analysis performed; no further action required.",
IF(AND($AH1344="Fail",$L1344="1 - Failed "),"Analysis performed; no further action required.",
IF(AND($AH1344="Pass",$L1344="2 - Limited In Use "),"Analysis performed; no further action required.",
IF(AND($AH1344="Fail",$L1344="3 - Adjusted "),"Analysis performed; no further action required.",
"Unit fails analysis; TSM determination required."))))))</f>
        <v/>
      </c>
      <c r="AJ1344" s="58"/>
    </row>
    <row r="1345" customFormat="false" ht="15" hidden="false" customHeight="false" outlineLevel="0" collapsed="false">
      <c r="A1345" s="56"/>
      <c r="E1345" s="57" t="str">
        <f aca="false">IF(AND($F1345="",$G1345=""),"",IF($G1345="",$F1345,HYPERLINK($G1345,$F1345)))</f>
        <v/>
      </c>
      <c r="H1345" s="1" t="str">
        <f aca="false">IF($I1345="","None Attached",IF(LEFT($I1345,5)="https",HYPERLINK($I1345,"Datasheet"),HYPERLINK(_xlfn.CONCAT("https://",$I1345),"Datasheet")))</f>
        <v>None Attached</v>
      </c>
      <c r="M1345" s="56"/>
      <c r="P1345" s="58"/>
      <c r="Q1345" s="1" t="n">
        <f aca="false">$M1345-$N1345</f>
        <v>0</v>
      </c>
      <c r="R1345" s="56"/>
      <c r="T1345" s="59" t="s">
        <v>15</v>
      </c>
      <c r="U1345" s="1" t="n">
        <f aca="false">$S1345-$R1345</f>
        <v>0</v>
      </c>
      <c r="V1345" s="1" t="n">
        <f aca="false">IF($T1345="±",$Q1345*2,$Q1345)</f>
        <v>0</v>
      </c>
      <c r="W1345" s="60" t="str">
        <f aca="false">IFERROR($U1345/ABS($V1345),"N/A")</f>
        <v>N/A</v>
      </c>
      <c r="X1345" s="61" t="str">
        <f aca="false">IF(OR($W1345="N/A",$R1345="",$S1345=""),"N/A",IF($W1345&gt;=4,"Not Significant",IF($W1345&gt;=2,"Semi-Significant","Significant")))</f>
        <v>N/A</v>
      </c>
      <c r="Z1345" s="1" t="str">
        <f aca="false">IF($D1345="Z540.1 w/data",0,"")</f>
        <v/>
      </c>
      <c r="AA1345" s="1" t="e">
        <f aca="false">$Y1345+$Q1345+$Z1345</f>
        <v>#VALUE!</v>
      </c>
      <c r="AB1345" s="1" t="n">
        <f aca="false">$N1345+$Q1345</f>
        <v>0</v>
      </c>
      <c r="AC1345" s="1" t="str">
        <f aca="false">IF($Y1345="","",IF(AND($AA1345&gt;=$R1345,$AA1345&lt;=$S1345),"Pass","Fail"))</f>
        <v/>
      </c>
      <c r="AD1345" s="1" t="str">
        <f aca="false">IF($Y1345="","",IF($AA1345&gt;$R1345,"Pass","Fail"))</f>
        <v/>
      </c>
      <c r="AE1345" s="1" t="str">
        <f aca="false">IF($Y1345="","",IF($AA1345&gt;=$R1345,"Pass","Fail"))</f>
        <v/>
      </c>
      <c r="AF1345" s="1" t="str">
        <f aca="false">IF($Y1345="","",IF($AA1345&lt;=$S1345,"Pass","Fail"))</f>
        <v/>
      </c>
      <c r="AG1345" s="1" t="str">
        <f aca="false">IF($Y1345="","",IF($AA1345&lt;$S1345,"Pass","Fail"))</f>
        <v/>
      </c>
      <c r="AH1345" s="23" t="str">
        <f aca="true">INDIRECT(CHOOSE(MATCH($T1345,{"±","&gt;","≥","≤","&lt;"},0), "AC", "AD", "AE", "AF", "AG") &amp; ROW())</f>
        <v/>
      </c>
      <c r="AI1345" s="56" t="str">
        <f aca="false">IF($X1345="Not Significant","No Further Action Required",
IF($AH1345="","",
IF(AND($AH1345="Pass",$L1345="0 - Passed "),"Analysis performed; no further action required.",
IF(AND($AH1345="Fail",$L1345="1 - Failed "),"Analysis performed; no further action required.",
IF(AND($AH1345="Pass",$L1345="2 - Limited In Use "),"Analysis performed; no further action required.",
IF(AND($AH1345="Fail",$L1345="3 - Adjusted "),"Analysis performed; no further action required.",
"Unit fails analysis; TSM determination required."))))))</f>
        <v/>
      </c>
      <c r="AJ1345" s="58"/>
    </row>
    <row r="1346" customFormat="false" ht="15" hidden="false" customHeight="false" outlineLevel="0" collapsed="false">
      <c r="A1346" s="56"/>
      <c r="E1346" s="57" t="str">
        <f aca="false">IF(AND($F1346="",$G1346=""),"",IF($G1346="",$F1346,HYPERLINK($G1346,$F1346)))</f>
        <v/>
      </c>
      <c r="H1346" s="1" t="str">
        <f aca="false">IF($I1346="","None Attached",IF(LEFT($I1346,5)="https",HYPERLINK($I1346,"Datasheet"),HYPERLINK(_xlfn.CONCAT("https://",$I1346),"Datasheet")))</f>
        <v>None Attached</v>
      </c>
      <c r="M1346" s="56"/>
      <c r="P1346" s="58"/>
      <c r="Q1346" s="1" t="n">
        <f aca="false">$M1346-$N1346</f>
        <v>0</v>
      </c>
      <c r="R1346" s="56"/>
      <c r="T1346" s="59" t="s">
        <v>15</v>
      </c>
      <c r="U1346" s="1" t="n">
        <f aca="false">$S1346-$R1346</f>
        <v>0</v>
      </c>
      <c r="V1346" s="1" t="n">
        <f aca="false">IF($T1346="±",$Q1346*2,$Q1346)</f>
        <v>0</v>
      </c>
      <c r="W1346" s="60" t="str">
        <f aca="false">IFERROR($U1346/ABS($V1346),"N/A")</f>
        <v>N/A</v>
      </c>
      <c r="X1346" s="61" t="str">
        <f aca="false">IF(OR($W1346="N/A",$R1346="",$S1346=""),"N/A",IF($W1346&gt;=4,"Not Significant",IF($W1346&gt;=2,"Semi-Significant","Significant")))</f>
        <v>N/A</v>
      </c>
      <c r="Z1346" s="1" t="str">
        <f aca="false">IF($D1346="Z540.1 w/data",0,"")</f>
        <v/>
      </c>
      <c r="AA1346" s="1" t="e">
        <f aca="false">$Y1346+$Q1346+$Z1346</f>
        <v>#VALUE!</v>
      </c>
      <c r="AB1346" s="1" t="n">
        <f aca="false">$N1346+$Q1346</f>
        <v>0</v>
      </c>
      <c r="AC1346" s="1" t="str">
        <f aca="false">IF($Y1346="","",IF(AND($AA1346&gt;=$R1346,$AA1346&lt;=$S1346),"Pass","Fail"))</f>
        <v/>
      </c>
      <c r="AD1346" s="1" t="str">
        <f aca="false">IF($Y1346="","",IF($AA1346&gt;$R1346,"Pass","Fail"))</f>
        <v/>
      </c>
      <c r="AE1346" s="1" t="str">
        <f aca="false">IF($Y1346="","",IF($AA1346&gt;=$R1346,"Pass","Fail"))</f>
        <v/>
      </c>
      <c r="AF1346" s="1" t="str">
        <f aca="false">IF($Y1346="","",IF($AA1346&lt;=$S1346,"Pass","Fail"))</f>
        <v/>
      </c>
      <c r="AG1346" s="1" t="str">
        <f aca="false">IF($Y1346="","",IF($AA1346&lt;$S1346,"Pass","Fail"))</f>
        <v/>
      </c>
      <c r="AH1346" s="23" t="str">
        <f aca="true">INDIRECT(CHOOSE(MATCH($T1346,{"±","&gt;","≥","≤","&lt;"},0), "AC", "AD", "AE", "AF", "AG") &amp; ROW())</f>
        <v/>
      </c>
      <c r="AI1346" s="56" t="str">
        <f aca="false">IF($X1346="Not Significant","No Further Action Required",
IF($AH1346="","",
IF(AND($AH1346="Pass",$L1346="0 - Passed "),"Analysis performed; no further action required.",
IF(AND($AH1346="Fail",$L1346="1 - Failed "),"Analysis performed; no further action required.",
IF(AND($AH1346="Pass",$L1346="2 - Limited In Use "),"Analysis performed; no further action required.",
IF(AND($AH1346="Fail",$L1346="3 - Adjusted "),"Analysis performed; no further action required.",
"Unit fails analysis; TSM determination required."))))))</f>
        <v/>
      </c>
      <c r="AJ1346" s="58"/>
    </row>
    <row r="1347" customFormat="false" ht="15" hidden="false" customHeight="false" outlineLevel="0" collapsed="false">
      <c r="A1347" s="56"/>
      <c r="E1347" s="57" t="str">
        <f aca="false">IF(AND($F1347="",$G1347=""),"",IF($G1347="",$F1347,HYPERLINK($G1347,$F1347)))</f>
        <v/>
      </c>
      <c r="H1347" s="1" t="str">
        <f aca="false">IF($I1347="","None Attached",IF(LEFT($I1347,5)="https",HYPERLINK($I1347,"Datasheet"),HYPERLINK(_xlfn.CONCAT("https://",$I1347),"Datasheet")))</f>
        <v>None Attached</v>
      </c>
      <c r="M1347" s="56"/>
      <c r="P1347" s="58"/>
      <c r="Q1347" s="1" t="n">
        <f aca="false">$M1347-$N1347</f>
        <v>0</v>
      </c>
      <c r="R1347" s="56"/>
      <c r="T1347" s="59" t="s">
        <v>15</v>
      </c>
      <c r="U1347" s="1" t="n">
        <f aca="false">$S1347-$R1347</f>
        <v>0</v>
      </c>
      <c r="V1347" s="1" t="n">
        <f aca="false">IF($T1347="±",$Q1347*2,$Q1347)</f>
        <v>0</v>
      </c>
      <c r="W1347" s="60" t="str">
        <f aca="false">IFERROR($U1347/ABS($V1347),"N/A")</f>
        <v>N/A</v>
      </c>
      <c r="X1347" s="61" t="str">
        <f aca="false">IF(OR($W1347="N/A",$R1347="",$S1347=""),"N/A",IF($W1347&gt;=4,"Not Significant",IF($W1347&gt;=2,"Semi-Significant","Significant")))</f>
        <v>N/A</v>
      </c>
      <c r="Z1347" s="1" t="str">
        <f aca="false">IF($D1347="Z540.1 w/data",0,"")</f>
        <v/>
      </c>
      <c r="AA1347" s="1" t="e">
        <f aca="false">$Y1347+$Q1347+$Z1347</f>
        <v>#VALUE!</v>
      </c>
      <c r="AB1347" s="1" t="n">
        <f aca="false">$N1347+$Q1347</f>
        <v>0</v>
      </c>
      <c r="AC1347" s="1" t="str">
        <f aca="false">IF($Y1347="","",IF(AND($AA1347&gt;=$R1347,$AA1347&lt;=$S1347),"Pass","Fail"))</f>
        <v/>
      </c>
      <c r="AD1347" s="1" t="str">
        <f aca="false">IF($Y1347="","",IF($AA1347&gt;$R1347,"Pass","Fail"))</f>
        <v/>
      </c>
      <c r="AE1347" s="1" t="str">
        <f aca="false">IF($Y1347="","",IF($AA1347&gt;=$R1347,"Pass","Fail"))</f>
        <v/>
      </c>
      <c r="AF1347" s="1" t="str">
        <f aca="false">IF($Y1347="","",IF($AA1347&lt;=$S1347,"Pass","Fail"))</f>
        <v/>
      </c>
      <c r="AG1347" s="1" t="str">
        <f aca="false">IF($Y1347="","",IF($AA1347&lt;$S1347,"Pass","Fail"))</f>
        <v/>
      </c>
      <c r="AH1347" s="23" t="str">
        <f aca="true">INDIRECT(CHOOSE(MATCH($T1347,{"±","&gt;","≥","≤","&lt;"},0), "AC", "AD", "AE", "AF", "AG") &amp; ROW())</f>
        <v/>
      </c>
      <c r="AI1347" s="56" t="str">
        <f aca="false">IF($X1347="Not Significant","No Further Action Required",
IF($AH1347="","",
IF(AND($AH1347="Pass",$L1347="0 - Passed "),"Analysis performed; no further action required.",
IF(AND($AH1347="Fail",$L1347="1 - Failed "),"Analysis performed; no further action required.",
IF(AND($AH1347="Pass",$L1347="2 - Limited In Use "),"Analysis performed; no further action required.",
IF(AND($AH1347="Fail",$L1347="3 - Adjusted "),"Analysis performed; no further action required.",
"Unit fails analysis; TSM determination required."))))))</f>
        <v/>
      </c>
      <c r="AJ1347" s="58"/>
    </row>
    <row r="1348" customFormat="false" ht="15" hidden="false" customHeight="false" outlineLevel="0" collapsed="false">
      <c r="A1348" s="56"/>
      <c r="E1348" s="57" t="str">
        <f aca="false">IF(AND($F1348="",$G1348=""),"",IF($G1348="",$F1348,HYPERLINK($G1348,$F1348)))</f>
        <v/>
      </c>
      <c r="H1348" s="1" t="str">
        <f aca="false">IF($I1348="","None Attached",IF(LEFT($I1348,5)="https",HYPERLINK($I1348,"Datasheet"),HYPERLINK(_xlfn.CONCAT("https://",$I1348),"Datasheet")))</f>
        <v>None Attached</v>
      </c>
      <c r="M1348" s="56"/>
      <c r="P1348" s="58"/>
      <c r="Q1348" s="1" t="n">
        <f aca="false">$M1348-$N1348</f>
        <v>0</v>
      </c>
      <c r="R1348" s="56"/>
      <c r="T1348" s="59" t="s">
        <v>15</v>
      </c>
      <c r="U1348" s="1" t="n">
        <f aca="false">$S1348-$R1348</f>
        <v>0</v>
      </c>
      <c r="V1348" s="1" t="n">
        <f aca="false">IF($T1348="±",$Q1348*2,$Q1348)</f>
        <v>0</v>
      </c>
      <c r="W1348" s="60" t="str">
        <f aca="false">IFERROR($U1348/ABS($V1348),"N/A")</f>
        <v>N/A</v>
      </c>
      <c r="X1348" s="61" t="str">
        <f aca="false">IF(OR($W1348="N/A",$R1348="",$S1348=""),"N/A",IF($W1348&gt;=4,"Not Significant",IF($W1348&gt;=2,"Semi-Significant","Significant")))</f>
        <v>N/A</v>
      </c>
      <c r="Z1348" s="1" t="str">
        <f aca="false">IF($D1348="Z540.1 w/data",0,"")</f>
        <v/>
      </c>
      <c r="AA1348" s="1" t="e">
        <f aca="false">$Y1348+$Q1348+$Z1348</f>
        <v>#VALUE!</v>
      </c>
      <c r="AB1348" s="1" t="n">
        <f aca="false">$N1348+$Q1348</f>
        <v>0</v>
      </c>
      <c r="AC1348" s="1" t="str">
        <f aca="false">IF($Y1348="","",IF(AND($AA1348&gt;=$R1348,$AA1348&lt;=$S1348),"Pass","Fail"))</f>
        <v/>
      </c>
      <c r="AD1348" s="1" t="str">
        <f aca="false">IF($Y1348="","",IF($AA1348&gt;$R1348,"Pass","Fail"))</f>
        <v/>
      </c>
      <c r="AE1348" s="1" t="str">
        <f aca="false">IF($Y1348="","",IF($AA1348&gt;=$R1348,"Pass","Fail"))</f>
        <v/>
      </c>
      <c r="AF1348" s="1" t="str">
        <f aca="false">IF($Y1348="","",IF($AA1348&lt;=$S1348,"Pass","Fail"))</f>
        <v/>
      </c>
      <c r="AG1348" s="1" t="str">
        <f aca="false">IF($Y1348="","",IF($AA1348&lt;$S1348,"Pass","Fail"))</f>
        <v/>
      </c>
      <c r="AH1348" s="23" t="str">
        <f aca="true">INDIRECT(CHOOSE(MATCH($T1348,{"±","&gt;","≥","≤","&lt;"},0), "AC", "AD", "AE", "AF", "AG") &amp; ROW())</f>
        <v/>
      </c>
      <c r="AI1348" s="56" t="str">
        <f aca="false">IF($X1348="Not Significant","No Further Action Required",
IF($AH1348="","",
IF(AND($AH1348="Pass",$L1348="0 - Passed "),"Analysis performed; no further action required.",
IF(AND($AH1348="Fail",$L1348="1 - Failed "),"Analysis performed; no further action required.",
IF(AND($AH1348="Pass",$L1348="2 - Limited In Use "),"Analysis performed; no further action required.",
IF(AND($AH1348="Fail",$L1348="3 - Adjusted "),"Analysis performed; no further action required.",
"Unit fails analysis; TSM determination required."))))))</f>
        <v/>
      </c>
      <c r="AJ1348" s="58"/>
    </row>
    <row r="1349" customFormat="false" ht="15" hidden="false" customHeight="false" outlineLevel="0" collapsed="false">
      <c r="A1349" s="56"/>
      <c r="E1349" s="57" t="str">
        <f aca="false">IF(AND($F1349="",$G1349=""),"",IF($G1349="",$F1349,HYPERLINK($G1349,$F1349)))</f>
        <v/>
      </c>
      <c r="H1349" s="1" t="str">
        <f aca="false">IF($I1349="","None Attached",IF(LEFT($I1349,5)="https",HYPERLINK($I1349,"Datasheet"),HYPERLINK(_xlfn.CONCAT("https://",$I1349),"Datasheet")))</f>
        <v>None Attached</v>
      </c>
      <c r="M1349" s="56"/>
      <c r="P1349" s="58"/>
      <c r="Q1349" s="1" t="n">
        <f aca="false">$M1349-$N1349</f>
        <v>0</v>
      </c>
      <c r="R1349" s="56"/>
      <c r="T1349" s="59" t="s">
        <v>15</v>
      </c>
      <c r="U1349" s="1" t="n">
        <f aca="false">$S1349-$R1349</f>
        <v>0</v>
      </c>
      <c r="V1349" s="1" t="n">
        <f aca="false">IF($T1349="±",$Q1349*2,$Q1349)</f>
        <v>0</v>
      </c>
      <c r="W1349" s="60" t="str">
        <f aca="false">IFERROR($U1349/ABS($V1349),"N/A")</f>
        <v>N/A</v>
      </c>
      <c r="X1349" s="61" t="str">
        <f aca="false">IF(OR($W1349="N/A",$R1349="",$S1349=""),"N/A",IF($W1349&gt;=4,"Not Significant",IF($W1349&gt;=2,"Semi-Significant","Significant")))</f>
        <v>N/A</v>
      </c>
      <c r="Z1349" s="1" t="str">
        <f aca="false">IF($D1349="Z540.1 w/data",0,"")</f>
        <v/>
      </c>
      <c r="AA1349" s="1" t="e">
        <f aca="false">$Y1349+$Q1349+$Z1349</f>
        <v>#VALUE!</v>
      </c>
      <c r="AB1349" s="1" t="n">
        <f aca="false">$N1349+$Q1349</f>
        <v>0</v>
      </c>
      <c r="AC1349" s="1" t="str">
        <f aca="false">IF($Y1349="","",IF(AND($AA1349&gt;=$R1349,$AA1349&lt;=$S1349),"Pass","Fail"))</f>
        <v/>
      </c>
      <c r="AD1349" s="1" t="str">
        <f aca="false">IF($Y1349="","",IF($AA1349&gt;$R1349,"Pass","Fail"))</f>
        <v/>
      </c>
      <c r="AE1349" s="1" t="str">
        <f aca="false">IF($Y1349="","",IF($AA1349&gt;=$R1349,"Pass","Fail"))</f>
        <v/>
      </c>
      <c r="AF1349" s="1" t="str">
        <f aca="false">IF($Y1349="","",IF($AA1349&lt;=$S1349,"Pass","Fail"))</f>
        <v/>
      </c>
      <c r="AG1349" s="1" t="str">
        <f aca="false">IF($Y1349="","",IF($AA1349&lt;$S1349,"Pass","Fail"))</f>
        <v/>
      </c>
      <c r="AH1349" s="23" t="str">
        <f aca="true">INDIRECT(CHOOSE(MATCH($T1349,{"±","&gt;","≥","≤","&lt;"},0), "AC", "AD", "AE", "AF", "AG") &amp; ROW())</f>
        <v/>
      </c>
      <c r="AI1349" s="56" t="str">
        <f aca="false">IF($X1349="Not Significant","No Further Action Required",
IF($AH1349="","",
IF(AND($AH1349="Pass",$L1349="0 - Passed "),"Analysis performed; no further action required.",
IF(AND($AH1349="Fail",$L1349="1 - Failed "),"Analysis performed; no further action required.",
IF(AND($AH1349="Pass",$L1349="2 - Limited In Use "),"Analysis performed; no further action required.",
IF(AND($AH1349="Fail",$L1349="3 - Adjusted "),"Analysis performed; no further action required.",
"Unit fails analysis; TSM determination required."))))))</f>
        <v/>
      </c>
      <c r="AJ1349" s="58"/>
    </row>
    <row r="1350" customFormat="false" ht="15" hidden="false" customHeight="false" outlineLevel="0" collapsed="false">
      <c r="A1350" s="56"/>
      <c r="E1350" s="57" t="str">
        <f aca="false">IF(AND($F1350="",$G1350=""),"",IF($G1350="",$F1350,HYPERLINK($G1350,$F1350)))</f>
        <v/>
      </c>
      <c r="H1350" s="1" t="str">
        <f aca="false">IF($I1350="","None Attached",IF(LEFT($I1350,5)="https",HYPERLINK($I1350,"Datasheet"),HYPERLINK(_xlfn.CONCAT("https://",$I1350),"Datasheet")))</f>
        <v>None Attached</v>
      </c>
      <c r="M1350" s="56"/>
      <c r="P1350" s="58"/>
      <c r="Q1350" s="1" t="n">
        <f aca="false">$M1350-$N1350</f>
        <v>0</v>
      </c>
      <c r="R1350" s="56"/>
      <c r="T1350" s="59" t="s">
        <v>15</v>
      </c>
      <c r="U1350" s="1" t="n">
        <f aca="false">$S1350-$R1350</f>
        <v>0</v>
      </c>
      <c r="V1350" s="1" t="n">
        <f aca="false">IF($T1350="±",$Q1350*2,$Q1350)</f>
        <v>0</v>
      </c>
      <c r="W1350" s="60" t="str">
        <f aca="false">IFERROR($U1350/ABS($V1350),"N/A")</f>
        <v>N/A</v>
      </c>
      <c r="X1350" s="61" t="str">
        <f aca="false">IF(OR($W1350="N/A",$R1350="",$S1350=""),"N/A",IF($W1350&gt;=4,"Not Significant",IF($W1350&gt;=2,"Semi-Significant","Significant")))</f>
        <v>N/A</v>
      </c>
      <c r="Z1350" s="1" t="str">
        <f aca="false">IF($D1350="Z540.1 w/data",0,"")</f>
        <v/>
      </c>
      <c r="AA1350" s="1" t="e">
        <f aca="false">$Y1350+$Q1350+$Z1350</f>
        <v>#VALUE!</v>
      </c>
      <c r="AB1350" s="1" t="n">
        <f aca="false">$N1350+$Q1350</f>
        <v>0</v>
      </c>
      <c r="AC1350" s="1" t="str">
        <f aca="false">IF($Y1350="","",IF(AND($AA1350&gt;=$R1350,$AA1350&lt;=$S1350),"Pass","Fail"))</f>
        <v/>
      </c>
      <c r="AD1350" s="1" t="str">
        <f aca="false">IF($Y1350="","",IF($AA1350&gt;$R1350,"Pass","Fail"))</f>
        <v/>
      </c>
      <c r="AE1350" s="1" t="str">
        <f aca="false">IF($Y1350="","",IF($AA1350&gt;=$R1350,"Pass","Fail"))</f>
        <v/>
      </c>
      <c r="AF1350" s="1" t="str">
        <f aca="false">IF($Y1350="","",IF($AA1350&lt;=$S1350,"Pass","Fail"))</f>
        <v/>
      </c>
      <c r="AG1350" s="1" t="str">
        <f aca="false">IF($Y1350="","",IF($AA1350&lt;$S1350,"Pass","Fail"))</f>
        <v/>
      </c>
      <c r="AH1350" s="23" t="str">
        <f aca="true">INDIRECT(CHOOSE(MATCH($T1350,{"±","&gt;","≥","≤","&lt;"},0), "AC", "AD", "AE", "AF", "AG") &amp; ROW())</f>
        <v/>
      </c>
      <c r="AI1350" s="56" t="str">
        <f aca="false">IF($X1350="Not Significant","No Further Action Required",
IF($AH1350="","",
IF(AND($AH1350="Pass",$L1350="0 - Passed "),"Analysis performed; no further action required.",
IF(AND($AH1350="Fail",$L1350="1 - Failed "),"Analysis performed; no further action required.",
IF(AND($AH1350="Pass",$L1350="2 - Limited In Use "),"Analysis performed; no further action required.",
IF(AND($AH1350="Fail",$L1350="3 - Adjusted "),"Analysis performed; no further action required.",
"Unit fails analysis; TSM determination required."))))))</f>
        <v/>
      </c>
      <c r="AJ1350" s="58"/>
    </row>
    <row r="1351" customFormat="false" ht="15" hidden="false" customHeight="false" outlineLevel="0" collapsed="false">
      <c r="A1351" s="56"/>
      <c r="E1351" s="57" t="str">
        <f aca="false">IF(AND($F1351="",$G1351=""),"",IF($G1351="",$F1351,HYPERLINK($G1351,$F1351)))</f>
        <v/>
      </c>
      <c r="H1351" s="1" t="str">
        <f aca="false">IF($I1351="","None Attached",IF(LEFT($I1351,5)="https",HYPERLINK($I1351,"Datasheet"),HYPERLINK(_xlfn.CONCAT("https://",$I1351),"Datasheet")))</f>
        <v>None Attached</v>
      </c>
      <c r="M1351" s="56"/>
      <c r="P1351" s="58"/>
      <c r="Q1351" s="1" t="n">
        <f aca="false">$M1351-$N1351</f>
        <v>0</v>
      </c>
      <c r="R1351" s="56"/>
      <c r="T1351" s="59" t="s">
        <v>15</v>
      </c>
      <c r="U1351" s="1" t="n">
        <f aca="false">$S1351-$R1351</f>
        <v>0</v>
      </c>
      <c r="V1351" s="1" t="n">
        <f aca="false">IF($T1351="±",$Q1351*2,$Q1351)</f>
        <v>0</v>
      </c>
      <c r="W1351" s="60" t="str">
        <f aca="false">IFERROR($U1351/ABS($V1351),"N/A")</f>
        <v>N/A</v>
      </c>
      <c r="X1351" s="61" t="str">
        <f aca="false">IF(OR($W1351="N/A",$R1351="",$S1351=""),"N/A",IF($W1351&gt;=4,"Not Significant",IF($W1351&gt;=2,"Semi-Significant","Significant")))</f>
        <v>N/A</v>
      </c>
      <c r="Z1351" s="1" t="str">
        <f aca="false">IF($D1351="Z540.1 w/data",0,"")</f>
        <v/>
      </c>
      <c r="AA1351" s="1" t="e">
        <f aca="false">$Y1351+$Q1351+$Z1351</f>
        <v>#VALUE!</v>
      </c>
      <c r="AB1351" s="1" t="n">
        <f aca="false">$N1351+$Q1351</f>
        <v>0</v>
      </c>
      <c r="AC1351" s="1" t="str">
        <f aca="false">IF($Y1351="","",IF(AND($AA1351&gt;=$R1351,$AA1351&lt;=$S1351),"Pass","Fail"))</f>
        <v/>
      </c>
      <c r="AD1351" s="1" t="str">
        <f aca="false">IF($Y1351="","",IF($AA1351&gt;$R1351,"Pass","Fail"))</f>
        <v/>
      </c>
      <c r="AE1351" s="1" t="str">
        <f aca="false">IF($Y1351="","",IF($AA1351&gt;=$R1351,"Pass","Fail"))</f>
        <v/>
      </c>
      <c r="AF1351" s="1" t="str">
        <f aca="false">IF($Y1351="","",IF($AA1351&lt;=$S1351,"Pass","Fail"))</f>
        <v/>
      </c>
      <c r="AG1351" s="1" t="str">
        <f aca="false">IF($Y1351="","",IF($AA1351&lt;$S1351,"Pass","Fail"))</f>
        <v/>
      </c>
      <c r="AH1351" s="23" t="str">
        <f aca="true">INDIRECT(CHOOSE(MATCH($T1351,{"±","&gt;","≥","≤","&lt;"},0), "AC", "AD", "AE", "AF", "AG") &amp; ROW())</f>
        <v/>
      </c>
      <c r="AI1351" s="56" t="str">
        <f aca="false">IF($X1351="Not Significant","No Further Action Required",
IF($AH1351="","",
IF(AND($AH1351="Pass",$L1351="0 - Passed "),"Analysis performed; no further action required.",
IF(AND($AH1351="Fail",$L1351="1 - Failed "),"Analysis performed; no further action required.",
IF(AND($AH1351="Pass",$L1351="2 - Limited In Use "),"Analysis performed; no further action required.",
IF(AND($AH1351="Fail",$L1351="3 - Adjusted "),"Analysis performed; no further action required.",
"Unit fails analysis; TSM determination required."))))))</f>
        <v/>
      </c>
      <c r="AJ1351" s="58"/>
    </row>
    <row r="1352" customFormat="false" ht="15" hidden="false" customHeight="false" outlineLevel="0" collapsed="false">
      <c r="A1352" s="56"/>
      <c r="E1352" s="57" t="str">
        <f aca="false">IF(AND($F1352="",$G1352=""),"",IF($G1352="",$F1352,HYPERLINK($G1352,$F1352)))</f>
        <v/>
      </c>
      <c r="H1352" s="1" t="str">
        <f aca="false">IF($I1352="","None Attached",IF(LEFT($I1352,5)="https",HYPERLINK($I1352,"Datasheet"),HYPERLINK(_xlfn.CONCAT("https://",$I1352),"Datasheet")))</f>
        <v>None Attached</v>
      </c>
      <c r="M1352" s="56"/>
      <c r="P1352" s="58"/>
      <c r="Q1352" s="1" t="n">
        <f aca="false">$M1352-$N1352</f>
        <v>0</v>
      </c>
      <c r="R1352" s="56"/>
      <c r="T1352" s="59" t="s">
        <v>15</v>
      </c>
      <c r="U1352" s="1" t="n">
        <f aca="false">$S1352-$R1352</f>
        <v>0</v>
      </c>
      <c r="V1352" s="1" t="n">
        <f aca="false">IF($T1352="±",$Q1352*2,$Q1352)</f>
        <v>0</v>
      </c>
      <c r="W1352" s="60" t="str">
        <f aca="false">IFERROR($U1352/ABS($V1352),"N/A")</f>
        <v>N/A</v>
      </c>
      <c r="X1352" s="61" t="str">
        <f aca="false">IF(OR($W1352="N/A",$R1352="",$S1352=""),"N/A",IF($W1352&gt;=4,"Not Significant",IF($W1352&gt;=2,"Semi-Significant","Significant")))</f>
        <v>N/A</v>
      </c>
      <c r="Z1352" s="1" t="str">
        <f aca="false">IF($D1352="Z540.1 w/data",0,"")</f>
        <v/>
      </c>
      <c r="AA1352" s="1" t="e">
        <f aca="false">$Y1352+$Q1352+$Z1352</f>
        <v>#VALUE!</v>
      </c>
      <c r="AB1352" s="1" t="n">
        <f aca="false">$N1352+$Q1352</f>
        <v>0</v>
      </c>
      <c r="AC1352" s="1" t="str">
        <f aca="false">IF($Y1352="","",IF(AND($AA1352&gt;=$R1352,$AA1352&lt;=$S1352),"Pass","Fail"))</f>
        <v/>
      </c>
      <c r="AD1352" s="1" t="str">
        <f aca="false">IF($Y1352="","",IF($AA1352&gt;$R1352,"Pass","Fail"))</f>
        <v/>
      </c>
      <c r="AE1352" s="1" t="str">
        <f aca="false">IF($Y1352="","",IF($AA1352&gt;=$R1352,"Pass","Fail"))</f>
        <v/>
      </c>
      <c r="AF1352" s="1" t="str">
        <f aca="false">IF($Y1352="","",IF($AA1352&lt;=$S1352,"Pass","Fail"))</f>
        <v/>
      </c>
      <c r="AG1352" s="1" t="str">
        <f aca="false">IF($Y1352="","",IF($AA1352&lt;$S1352,"Pass","Fail"))</f>
        <v/>
      </c>
      <c r="AH1352" s="23" t="str">
        <f aca="true">INDIRECT(CHOOSE(MATCH($T1352,{"±","&gt;","≥","≤","&lt;"},0), "AC", "AD", "AE", "AF", "AG") &amp; ROW())</f>
        <v/>
      </c>
      <c r="AI1352" s="56" t="str">
        <f aca="false">IF($X1352="Not Significant","No Further Action Required",
IF($AH1352="","",
IF(AND($AH1352="Pass",$L1352="0 - Passed "),"Analysis performed; no further action required.",
IF(AND($AH1352="Fail",$L1352="1 - Failed "),"Analysis performed; no further action required.",
IF(AND($AH1352="Pass",$L1352="2 - Limited In Use "),"Analysis performed; no further action required.",
IF(AND($AH1352="Fail",$L1352="3 - Adjusted "),"Analysis performed; no further action required.",
"Unit fails analysis; TSM determination required."))))))</f>
        <v/>
      </c>
      <c r="AJ1352" s="58"/>
    </row>
    <row r="1353" customFormat="false" ht="15" hidden="false" customHeight="false" outlineLevel="0" collapsed="false">
      <c r="A1353" s="56"/>
      <c r="E1353" s="57" t="str">
        <f aca="false">IF(AND($F1353="",$G1353=""),"",IF($G1353="",$F1353,HYPERLINK($G1353,$F1353)))</f>
        <v/>
      </c>
      <c r="H1353" s="1" t="str">
        <f aca="false">IF($I1353="","None Attached",IF(LEFT($I1353,5)="https",HYPERLINK($I1353,"Datasheet"),HYPERLINK(_xlfn.CONCAT("https://",$I1353),"Datasheet")))</f>
        <v>None Attached</v>
      </c>
      <c r="M1353" s="56"/>
      <c r="P1353" s="58"/>
      <c r="Q1353" s="1" t="n">
        <f aca="false">$M1353-$N1353</f>
        <v>0</v>
      </c>
      <c r="R1353" s="56"/>
      <c r="T1353" s="59" t="s">
        <v>15</v>
      </c>
      <c r="U1353" s="1" t="n">
        <f aca="false">$S1353-$R1353</f>
        <v>0</v>
      </c>
      <c r="V1353" s="1" t="n">
        <f aca="false">IF($T1353="±",$Q1353*2,$Q1353)</f>
        <v>0</v>
      </c>
      <c r="W1353" s="60" t="str">
        <f aca="false">IFERROR($U1353/ABS($V1353),"N/A")</f>
        <v>N/A</v>
      </c>
      <c r="X1353" s="61" t="str">
        <f aca="false">IF(OR($W1353="N/A",$R1353="",$S1353=""),"N/A",IF($W1353&gt;=4,"Not Significant",IF($W1353&gt;=2,"Semi-Significant","Significant")))</f>
        <v>N/A</v>
      </c>
      <c r="Z1353" s="1" t="str">
        <f aca="false">IF($D1353="Z540.1 w/data",0,"")</f>
        <v/>
      </c>
      <c r="AA1353" s="1" t="e">
        <f aca="false">$Y1353+$Q1353+$Z1353</f>
        <v>#VALUE!</v>
      </c>
      <c r="AB1353" s="1" t="n">
        <f aca="false">$N1353+$Q1353</f>
        <v>0</v>
      </c>
      <c r="AC1353" s="1" t="str">
        <f aca="false">IF($Y1353="","",IF(AND($AA1353&gt;=$R1353,$AA1353&lt;=$S1353),"Pass","Fail"))</f>
        <v/>
      </c>
      <c r="AD1353" s="1" t="str">
        <f aca="false">IF($Y1353="","",IF($AA1353&gt;$R1353,"Pass","Fail"))</f>
        <v/>
      </c>
      <c r="AE1353" s="1" t="str">
        <f aca="false">IF($Y1353="","",IF($AA1353&gt;=$R1353,"Pass","Fail"))</f>
        <v/>
      </c>
      <c r="AF1353" s="1" t="str">
        <f aca="false">IF($Y1353="","",IF($AA1353&lt;=$S1353,"Pass","Fail"))</f>
        <v/>
      </c>
      <c r="AG1353" s="1" t="str">
        <f aca="false">IF($Y1353="","",IF($AA1353&lt;$S1353,"Pass","Fail"))</f>
        <v/>
      </c>
      <c r="AH1353" s="23" t="str">
        <f aca="true">INDIRECT(CHOOSE(MATCH($T1353,{"±","&gt;","≥","≤","&lt;"},0), "AC", "AD", "AE", "AF", "AG") &amp; ROW())</f>
        <v/>
      </c>
      <c r="AI1353" s="56" t="str">
        <f aca="false">IF($X1353="Not Significant","No Further Action Required",
IF($AH1353="","",
IF(AND($AH1353="Pass",$L1353="0 - Passed "),"Analysis performed; no further action required.",
IF(AND($AH1353="Fail",$L1353="1 - Failed "),"Analysis performed; no further action required.",
IF(AND($AH1353="Pass",$L1353="2 - Limited In Use "),"Analysis performed; no further action required.",
IF(AND($AH1353="Fail",$L1353="3 - Adjusted "),"Analysis performed; no further action required.",
"Unit fails analysis; TSM determination required."))))))</f>
        <v/>
      </c>
      <c r="AJ1353" s="58"/>
    </row>
    <row r="1354" customFormat="false" ht="15" hidden="false" customHeight="false" outlineLevel="0" collapsed="false">
      <c r="A1354" s="56"/>
      <c r="E1354" s="57" t="str">
        <f aca="false">IF(AND($F1354="",$G1354=""),"",IF($G1354="",$F1354,HYPERLINK($G1354,$F1354)))</f>
        <v/>
      </c>
      <c r="H1354" s="1" t="str">
        <f aca="false">IF($I1354="","None Attached",IF(LEFT($I1354,5)="https",HYPERLINK($I1354,"Datasheet"),HYPERLINK(_xlfn.CONCAT("https://",$I1354),"Datasheet")))</f>
        <v>None Attached</v>
      </c>
      <c r="M1354" s="56"/>
      <c r="P1354" s="58"/>
      <c r="Q1354" s="1" t="n">
        <f aca="false">$M1354-$N1354</f>
        <v>0</v>
      </c>
      <c r="R1354" s="56"/>
      <c r="T1354" s="59" t="s">
        <v>15</v>
      </c>
      <c r="U1354" s="1" t="n">
        <f aca="false">$S1354-$R1354</f>
        <v>0</v>
      </c>
      <c r="V1354" s="1" t="n">
        <f aca="false">IF($T1354="±",$Q1354*2,$Q1354)</f>
        <v>0</v>
      </c>
      <c r="W1354" s="60" t="str">
        <f aca="false">IFERROR($U1354/ABS($V1354),"N/A")</f>
        <v>N/A</v>
      </c>
      <c r="X1354" s="61" t="str">
        <f aca="false">IF(OR($W1354="N/A",$R1354="",$S1354=""),"N/A",IF($W1354&gt;=4,"Not Significant",IF($W1354&gt;=2,"Semi-Significant","Significant")))</f>
        <v>N/A</v>
      </c>
      <c r="Z1354" s="1" t="str">
        <f aca="false">IF($D1354="Z540.1 w/data",0,"")</f>
        <v/>
      </c>
      <c r="AA1354" s="1" t="e">
        <f aca="false">$Y1354+$Q1354+$Z1354</f>
        <v>#VALUE!</v>
      </c>
      <c r="AB1354" s="1" t="n">
        <f aca="false">$N1354+$Q1354</f>
        <v>0</v>
      </c>
      <c r="AC1354" s="1" t="str">
        <f aca="false">IF($Y1354="","",IF(AND($AA1354&gt;=$R1354,$AA1354&lt;=$S1354),"Pass","Fail"))</f>
        <v/>
      </c>
      <c r="AD1354" s="1" t="str">
        <f aca="false">IF($Y1354="","",IF($AA1354&gt;$R1354,"Pass","Fail"))</f>
        <v/>
      </c>
      <c r="AE1354" s="1" t="str">
        <f aca="false">IF($Y1354="","",IF($AA1354&gt;=$R1354,"Pass","Fail"))</f>
        <v/>
      </c>
      <c r="AF1354" s="1" t="str">
        <f aca="false">IF($Y1354="","",IF($AA1354&lt;=$S1354,"Pass","Fail"))</f>
        <v/>
      </c>
      <c r="AG1354" s="1" t="str">
        <f aca="false">IF($Y1354="","",IF($AA1354&lt;$S1354,"Pass","Fail"))</f>
        <v/>
      </c>
      <c r="AH1354" s="23" t="str">
        <f aca="true">INDIRECT(CHOOSE(MATCH($T1354,{"±","&gt;","≥","≤","&lt;"},0), "AC", "AD", "AE", "AF", "AG") &amp; ROW())</f>
        <v/>
      </c>
      <c r="AI1354" s="56" t="str">
        <f aca="false">IF($X1354="Not Significant","No Further Action Required",
IF($AH1354="","",
IF(AND($AH1354="Pass",$L1354="0 - Passed "),"Analysis performed; no further action required.",
IF(AND($AH1354="Fail",$L1354="1 - Failed "),"Analysis performed; no further action required.",
IF(AND($AH1354="Pass",$L1354="2 - Limited In Use "),"Analysis performed; no further action required.",
IF(AND($AH1354="Fail",$L1354="3 - Adjusted "),"Analysis performed; no further action required.",
"Unit fails analysis; TSM determination required."))))))</f>
        <v/>
      </c>
      <c r="AJ1354" s="58"/>
    </row>
    <row r="1355" customFormat="false" ht="15" hidden="false" customHeight="false" outlineLevel="0" collapsed="false">
      <c r="A1355" s="56"/>
      <c r="E1355" s="57" t="str">
        <f aca="false">IF(AND($F1355="",$G1355=""),"",IF($G1355="",$F1355,HYPERLINK($G1355,$F1355)))</f>
        <v/>
      </c>
      <c r="H1355" s="1" t="str">
        <f aca="false">IF($I1355="","None Attached",IF(LEFT($I1355,5)="https",HYPERLINK($I1355,"Datasheet"),HYPERLINK(_xlfn.CONCAT("https://",$I1355),"Datasheet")))</f>
        <v>None Attached</v>
      </c>
      <c r="M1355" s="56"/>
      <c r="P1355" s="58"/>
      <c r="Q1355" s="1" t="n">
        <f aca="false">$M1355-$N1355</f>
        <v>0</v>
      </c>
      <c r="R1355" s="56"/>
      <c r="T1355" s="59" t="s">
        <v>15</v>
      </c>
      <c r="U1355" s="1" t="n">
        <f aca="false">$S1355-$R1355</f>
        <v>0</v>
      </c>
      <c r="V1355" s="1" t="n">
        <f aca="false">IF($T1355="±",$Q1355*2,$Q1355)</f>
        <v>0</v>
      </c>
      <c r="W1355" s="60" t="str">
        <f aca="false">IFERROR($U1355/ABS($V1355),"N/A")</f>
        <v>N/A</v>
      </c>
      <c r="X1355" s="61" t="str">
        <f aca="false">IF(OR($W1355="N/A",$R1355="",$S1355=""),"N/A",IF($W1355&gt;=4,"Not Significant",IF($W1355&gt;=2,"Semi-Significant","Significant")))</f>
        <v>N/A</v>
      </c>
      <c r="Z1355" s="1" t="str">
        <f aca="false">IF($D1355="Z540.1 w/data",0,"")</f>
        <v/>
      </c>
      <c r="AA1355" s="1" t="e">
        <f aca="false">$Y1355+$Q1355+$Z1355</f>
        <v>#VALUE!</v>
      </c>
      <c r="AB1355" s="1" t="n">
        <f aca="false">$N1355+$Q1355</f>
        <v>0</v>
      </c>
      <c r="AC1355" s="1" t="str">
        <f aca="false">IF($Y1355="","",IF(AND($AA1355&gt;=$R1355,$AA1355&lt;=$S1355),"Pass","Fail"))</f>
        <v/>
      </c>
      <c r="AD1355" s="1" t="str">
        <f aca="false">IF($Y1355="","",IF($AA1355&gt;$R1355,"Pass","Fail"))</f>
        <v/>
      </c>
      <c r="AE1355" s="1" t="str">
        <f aca="false">IF($Y1355="","",IF($AA1355&gt;=$R1355,"Pass","Fail"))</f>
        <v/>
      </c>
      <c r="AF1355" s="1" t="str">
        <f aca="false">IF($Y1355="","",IF($AA1355&lt;=$S1355,"Pass","Fail"))</f>
        <v/>
      </c>
      <c r="AG1355" s="1" t="str">
        <f aca="false">IF($Y1355="","",IF($AA1355&lt;$S1355,"Pass","Fail"))</f>
        <v/>
      </c>
      <c r="AH1355" s="23" t="str">
        <f aca="true">INDIRECT(CHOOSE(MATCH($T1355,{"±","&gt;","≥","≤","&lt;"},0), "AC", "AD", "AE", "AF", "AG") &amp; ROW())</f>
        <v/>
      </c>
      <c r="AI1355" s="56" t="str">
        <f aca="false">IF($X1355="Not Significant","No Further Action Required",
IF($AH1355="","",
IF(AND($AH1355="Pass",$L1355="0 - Passed "),"Analysis performed; no further action required.",
IF(AND($AH1355="Fail",$L1355="1 - Failed "),"Analysis performed; no further action required.",
IF(AND($AH1355="Pass",$L1355="2 - Limited In Use "),"Analysis performed; no further action required.",
IF(AND($AH1355="Fail",$L1355="3 - Adjusted "),"Analysis performed; no further action required.",
"Unit fails analysis; TSM determination required."))))))</f>
        <v/>
      </c>
      <c r="AJ1355" s="58"/>
    </row>
    <row r="1356" customFormat="false" ht="15" hidden="false" customHeight="false" outlineLevel="0" collapsed="false">
      <c r="A1356" s="56"/>
      <c r="E1356" s="57" t="str">
        <f aca="false">IF(AND($F1356="",$G1356=""),"",IF($G1356="",$F1356,HYPERLINK($G1356,$F1356)))</f>
        <v/>
      </c>
      <c r="H1356" s="1" t="str">
        <f aca="false">IF($I1356="","None Attached",IF(LEFT($I1356,5)="https",HYPERLINK($I1356,"Datasheet"),HYPERLINK(_xlfn.CONCAT("https://",$I1356),"Datasheet")))</f>
        <v>None Attached</v>
      </c>
      <c r="M1356" s="56"/>
      <c r="P1356" s="58"/>
      <c r="Q1356" s="1" t="n">
        <f aca="false">$M1356-$N1356</f>
        <v>0</v>
      </c>
      <c r="R1356" s="56"/>
      <c r="T1356" s="59" t="s">
        <v>15</v>
      </c>
      <c r="U1356" s="1" t="n">
        <f aca="false">$S1356-$R1356</f>
        <v>0</v>
      </c>
      <c r="V1356" s="1" t="n">
        <f aca="false">IF($T1356="±",$Q1356*2,$Q1356)</f>
        <v>0</v>
      </c>
      <c r="W1356" s="60" t="str">
        <f aca="false">IFERROR($U1356/ABS($V1356),"N/A")</f>
        <v>N/A</v>
      </c>
      <c r="X1356" s="61" t="str">
        <f aca="false">IF(OR($W1356="N/A",$R1356="",$S1356=""),"N/A",IF($W1356&gt;=4,"Not Significant",IF($W1356&gt;=2,"Semi-Significant","Significant")))</f>
        <v>N/A</v>
      </c>
      <c r="Z1356" s="1" t="str">
        <f aca="false">IF($D1356="Z540.1 w/data",0,"")</f>
        <v/>
      </c>
      <c r="AA1356" s="1" t="e">
        <f aca="false">$Y1356+$Q1356+$Z1356</f>
        <v>#VALUE!</v>
      </c>
      <c r="AB1356" s="1" t="n">
        <f aca="false">$N1356+$Q1356</f>
        <v>0</v>
      </c>
      <c r="AC1356" s="1" t="str">
        <f aca="false">IF($Y1356="","",IF(AND($AA1356&gt;=$R1356,$AA1356&lt;=$S1356),"Pass","Fail"))</f>
        <v/>
      </c>
      <c r="AD1356" s="1" t="str">
        <f aca="false">IF($Y1356="","",IF($AA1356&gt;$R1356,"Pass","Fail"))</f>
        <v/>
      </c>
      <c r="AE1356" s="1" t="str">
        <f aca="false">IF($Y1356="","",IF($AA1356&gt;=$R1356,"Pass","Fail"))</f>
        <v/>
      </c>
      <c r="AF1356" s="1" t="str">
        <f aca="false">IF($Y1356="","",IF($AA1356&lt;=$S1356,"Pass","Fail"))</f>
        <v/>
      </c>
      <c r="AG1356" s="1" t="str">
        <f aca="false">IF($Y1356="","",IF($AA1356&lt;$S1356,"Pass","Fail"))</f>
        <v/>
      </c>
      <c r="AH1356" s="23" t="str">
        <f aca="true">INDIRECT(CHOOSE(MATCH($T1356,{"±","&gt;","≥","≤","&lt;"},0), "AC", "AD", "AE", "AF", "AG") &amp; ROW())</f>
        <v/>
      </c>
      <c r="AI1356" s="56" t="str">
        <f aca="false">IF($X1356="Not Significant","No Further Action Required",
IF($AH1356="","",
IF(AND($AH1356="Pass",$L1356="0 - Passed "),"Analysis performed; no further action required.",
IF(AND($AH1356="Fail",$L1356="1 - Failed "),"Analysis performed; no further action required.",
IF(AND($AH1356="Pass",$L1356="2 - Limited In Use "),"Analysis performed; no further action required.",
IF(AND($AH1356="Fail",$L1356="3 - Adjusted "),"Analysis performed; no further action required.",
"Unit fails analysis; TSM determination required."))))))</f>
        <v/>
      </c>
      <c r="AJ1356" s="58"/>
    </row>
    <row r="1357" customFormat="false" ht="15" hidden="false" customHeight="false" outlineLevel="0" collapsed="false">
      <c r="A1357" s="56"/>
      <c r="E1357" s="57" t="str">
        <f aca="false">IF(AND($F1357="",$G1357=""),"",IF($G1357="",$F1357,HYPERLINK($G1357,$F1357)))</f>
        <v/>
      </c>
      <c r="H1357" s="1" t="str">
        <f aca="false">IF($I1357="","None Attached",IF(LEFT($I1357,5)="https",HYPERLINK($I1357,"Datasheet"),HYPERLINK(_xlfn.CONCAT("https://",$I1357),"Datasheet")))</f>
        <v>None Attached</v>
      </c>
      <c r="M1357" s="56"/>
      <c r="P1357" s="58"/>
      <c r="Q1357" s="1" t="n">
        <f aca="false">$M1357-$N1357</f>
        <v>0</v>
      </c>
      <c r="R1357" s="56"/>
      <c r="T1357" s="59" t="s">
        <v>15</v>
      </c>
      <c r="U1357" s="1" t="n">
        <f aca="false">$S1357-$R1357</f>
        <v>0</v>
      </c>
      <c r="V1357" s="1" t="n">
        <f aca="false">IF($T1357="±",$Q1357*2,$Q1357)</f>
        <v>0</v>
      </c>
      <c r="W1357" s="60" t="str">
        <f aca="false">IFERROR($U1357/ABS($V1357),"N/A")</f>
        <v>N/A</v>
      </c>
      <c r="X1357" s="61" t="str">
        <f aca="false">IF(OR($W1357="N/A",$R1357="",$S1357=""),"N/A",IF($W1357&gt;=4,"Not Significant",IF($W1357&gt;=2,"Semi-Significant","Significant")))</f>
        <v>N/A</v>
      </c>
      <c r="Z1357" s="1" t="str">
        <f aca="false">IF($D1357="Z540.1 w/data",0,"")</f>
        <v/>
      </c>
      <c r="AA1357" s="1" t="e">
        <f aca="false">$Y1357+$Q1357+$Z1357</f>
        <v>#VALUE!</v>
      </c>
      <c r="AB1357" s="1" t="n">
        <f aca="false">$N1357+$Q1357</f>
        <v>0</v>
      </c>
      <c r="AC1357" s="1" t="str">
        <f aca="false">IF($Y1357="","",IF(AND($AA1357&gt;=$R1357,$AA1357&lt;=$S1357),"Pass","Fail"))</f>
        <v/>
      </c>
      <c r="AD1357" s="1" t="str">
        <f aca="false">IF($Y1357="","",IF($AA1357&gt;$R1357,"Pass","Fail"))</f>
        <v/>
      </c>
      <c r="AE1357" s="1" t="str">
        <f aca="false">IF($Y1357="","",IF($AA1357&gt;=$R1357,"Pass","Fail"))</f>
        <v/>
      </c>
      <c r="AF1357" s="1" t="str">
        <f aca="false">IF($Y1357="","",IF($AA1357&lt;=$S1357,"Pass","Fail"))</f>
        <v/>
      </c>
      <c r="AG1357" s="1" t="str">
        <f aca="false">IF($Y1357="","",IF($AA1357&lt;$S1357,"Pass","Fail"))</f>
        <v/>
      </c>
      <c r="AH1357" s="23" t="str">
        <f aca="true">INDIRECT(CHOOSE(MATCH($T1357,{"±","&gt;","≥","≤","&lt;"},0), "AC", "AD", "AE", "AF", "AG") &amp; ROW())</f>
        <v/>
      </c>
      <c r="AI1357" s="56" t="str">
        <f aca="false">IF($X1357="Not Significant","No Further Action Required",
IF($AH1357="","",
IF(AND($AH1357="Pass",$L1357="0 - Passed "),"Analysis performed; no further action required.",
IF(AND($AH1357="Fail",$L1357="1 - Failed "),"Analysis performed; no further action required.",
IF(AND($AH1357="Pass",$L1357="2 - Limited In Use "),"Analysis performed; no further action required.",
IF(AND($AH1357="Fail",$L1357="3 - Adjusted "),"Analysis performed; no further action required.",
"Unit fails analysis; TSM determination required."))))))</f>
        <v/>
      </c>
      <c r="AJ1357" s="58"/>
    </row>
    <row r="1358" customFormat="false" ht="15" hidden="false" customHeight="false" outlineLevel="0" collapsed="false">
      <c r="A1358" s="56"/>
      <c r="E1358" s="57" t="str">
        <f aca="false">IF(AND($F1358="",$G1358=""),"",IF($G1358="",$F1358,HYPERLINK($G1358,$F1358)))</f>
        <v/>
      </c>
      <c r="H1358" s="1" t="str">
        <f aca="false">IF($I1358="","None Attached",IF(LEFT($I1358,5)="https",HYPERLINK($I1358,"Datasheet"),HYPERLINK(_xlfn.CONCAT("https://",$I1358),"Datasheet")))</f>
        <v>None Attached</v>
      </c>
      <c r="M1358" s="56"/>
      <c r="P1358" s="58"/>
      <c r="Q1358" s="1" t="n">
        <f aca="false">$M1358-$N1358</f>
        <v>0</v>
      </c>
      <c r="R1358" s="56"/>
      <c r="T1358" s="59" t="s">
        <v>15</v>
      </c>
      <c r="U1358" s="1" t="n">
        <f aca="false">$S1358-$R1358</f>
        <v>0</v>
      </c>
      <c r="V1358" s="1" t="n">
        <f aca="false">IF($T1358="±",$Q1358*2,$Q1358)</f>
        <v>0</v>
      </c>
      <c r="W1358" s="60" t="str">
        <f aca="false">IFERROR($U1358/ABS($V1358),"N/A")</f>
        <v>N/A</v>
      </c>
      <c r="X1358" s="61" t="str">
        <f aca="false">IF(OR($W1358="N/A",$R1358="",$S1358=""),"N/A",IF($W1358&gt;=4,"Not Significant",IF($W1358&gt;=2,"Semi-Significant","Significant")))</f>
        <v>N/A</v>
      </c>
      <c r="Z1358" s="1" t="str">
        <f aca="false">IF($D1358="Z540.1 w/data",0,"")</f>
        <v/>
      </c>
      <c r="AA1358" s="1" t="e">
        <f aca="false">$Y1358+$Q1358+$Z1358</f>
        <v>#VALUE!</v>
      </c>
      <c r="AB1358" s="1" t="n">
        <f aca="false">$N1358+$Q1358</f>
        <v>0</v>
      </c>
      <c r="AC1358" s="1" t="str">
        <f aca="false">IF($Y1358="","",IF(AND($AA1358&gt;=$R1358,$AA1358&lt;=$S1358),"Pass","Fail"))</f>
        <v/>
      </c>
      <c r="AD1358" s="1" t="str">
        <f aca="false">IF($Y1358="","",IF($AA1358&gt;$R1358,"Pass","Fail"))</f>
        <v/>
      </c>
      <c r="AE1358" s="1" t="str">
        <f aca="false">IF($Y1358="","",IF($AA1358&gt;=$R1358,"Pass","Fail"))</f>
        <v/>
      </c>
      <c r="AF1358" s="1" t="str">
        <f aca="false">IF($Y1358="","",IF($AA1358&lt;=$S1358,"Pass","Fail"))</f>
        <v/>
      </c>
      <c r="AG1358" s="1" t="str">
        <f aca="false">IF($Y1358="","",IF($AA1358&lt;$S1358,"Pass","Fail"))</f>
        <v/>
      </c>
      <c r="AH1358" s="23" t="str">
        <f aca="true">INDIRECT(CHOOSE(MATCH($T1358,{"±","&gt;","≥","≤","&lt;"},0), "AC", "AD", "AE", "AF", "AG") &amp; ROW())</f>
        <v/>
      </c>
      <c r="AI1358" s="56" t="str">
        <f aca="false">IF($X1358="Not Significant","No Further Action Required",
IF($AH1358="","",
IF(AND($AH1358="Pass",$L1358="0 - Passed "),"Analysis performed; no further action required.",
IF(AND($AH1358="Fail",$L1358="1 - Failed "),"Analysis performed; no further action required.",
IF(AND($AH1358="Pass",$L1358="2 - Limited In Use "),"Analysis performed; no further action required.",
IF(AND($AH1358="Fail",$L1358="3 - Adjusted "),"Analysis performed; no further action required.",
"Unit fails analysis; TSM determination required."))))))</f>
        <v/>
      </c>
      <c r="AJ1358" s="58"/>
    </row>
    <row r="1359" customFormat="false" ht="15" hidden="false" customHeight="false" outlineLevel="0" collapsed="false">
      <c r="A1359" s="56"/>
      <c r="E1359" s="57" t="str">
        <f aca="false">IF(AND($F1359="",$G1359=""),"",IF($G1359="",$F1359,HYPERLINK($G1359,$F1359)))</f>
        <v/>
      </c>
      <c r="H1359" s="1" t="str">
        <f aca="false">IF($I1359="","None Attached",IF(LEFT($I1359,5)="https",HYPERLINK($I1359,"Datasheet"),HYPERLINK(_xlfn.CONCAT("https://",$I1359),"Datasheet")))</f>
        <v>None Attached</v>
      </c>
      <c r="M1359" s="56"/>
      <c r="P1359" s="58"/>
      <c r="Q1359" s="1" t="n">
        <f aca="false">$M1359-$N1359</f>
        <v>0</v>
      </c>
      <c r="R1359" s="56"/>
      <c r="T1359" s="59" t="s">
        <v>15</v>
      </c>
      <c r="U1359" s="1" t="n">
        <f aca="false">$S1359-$R1359</f>
        <v>0</v>
      </c>
      <c r="V1359" s="1" t="n">
        <f aca="false">IF($T1359="±",$Q1359*2,$Q1359)</f>
        <v>0</v>
      </c>
      <c r="W1359" s="60" t="str">
        <f aca="false">IFERROR($U1359/ABS($V1359),"N/A")</f>
        <v>N/A</v>
      </c>
      <c r="X1359" s="61" t="str">
        <f aca="false">IF(OR($W1359="N/A",$R1359="",$S1359=""),"N/A",IF($W1359&gt;=4,"Not Significant",IF($W1359&gt;=2,"Semi-Significant","Significant")))</f>
        <v>N/A</v>
      </c>
      <c r="Z1359" s="1" t="str">
        <f aca="false">IF($D1359="Z540.1 w/data",0,"")</f>
        <v/>
      </c>
      <c r="AA1359" s="1" t="e">
        <f aca="false">$Y1359+$Q1359+$Z1359</f>
        <v>#VALUE!</v>
      </c>
      <c r="AB1359" s="1" t="n">
        <f aca="false">$N1359+$Q1359</f>
        <v>0</v>
      </c>
      <c r="AC1359" s="1" t="str">
        <f aca="false">IF($Y1359="","",IF(AND($AA1359&gt;=$R1359,$AA1359&lt;=$S1359),"Pass","Fail"))</f>
        <v/>
      </c>
      <c r="AD1359" s="1" t="str">
        <f aca="false">IF($Y1359="","",IF($AA1359&gt;$R1359,"Pass","Fail"))</f>
        <v/>
      </c>
      <c r="AE1359" s="1" t="str">
        <f aca="false">IF($Y1359="","",IF($AA1359&gt;=$R1359,"Pass","Fail"))</f>
        <v/>
      </c>
      <c r="AF1359" s="1" t="str">
        <f aca="false">IF($Y1359="","",IF($AA1359&lt;=$S1359,"Pass","Fail"))</f>
        <v/>
      </c>
      <c r="AG1359" s="1" t="str">
        <f aca="false">IF($Y1359="","",IF($AA1359&lt;$S1359,"Pass","Fail"))</f>
        <v/>
      </c>
      <c r="AH1359" s="23" t="str">
        <f aca="true">INDIRECT(CHOOSE(MATCH($T1359,{"±","&gt;","≥","≤","&lt;"},0), "AC", "AD", "AE", "AF", "AG") &amp; ROW())</f>
        <v/>
      </c>
      <c r="AI1359" s="56" t="str">
        <f aca="false">IF($X1359="Not Significant","No Further Action Required",
IF($AH1359="","",
IF(AND($AH1359="Pass",$L1359="0 - Passed "),"Analysis performed; no further action required.",
IF(AND($AH1359="Fail",$L1359="1 - Failed "),"Analysis performed; no further action required.",
IF(AND($AH1359="Pass",$L1359="2 - Limited In Use "),"Analysis performed; no further action required.",
IF(AND($AH1359="Fail",$L1359="3 - Adjusted "),"Analysis performed; no further action required.",
"Unit fails analysis; TSM determination required."))))))</f>
        <v/>
      </c>
      <c r="AJ1359" s="58"/>
    </row>
    <row r="1360" customFormat="false" ht="15" hidden="false" customHeight="false" outlineLevel="0" collapsed="false">
      <c r="A1360" s="56"/>
      <c r="E1360" s="57" t="str">
        <f aca="false">IF(AND($F1360="",$G1360=""),"",IF($G1360="",$F1360,HYPERLINK($G1360,$F1360)))</f>
        <v/>
      </c>
      <c r="H1360" s="1" t="str">
        <f aca="false">IF($I1360="","None Attached",IF(LEFT($I1360,5)="https",HYPERLINK($I1360,"Datasheet"),HYPERLINK(_xlfn.CONCAT("https://",$I1360),"Datasheet")))</f>
        <v>None Attached</v>
      </c>
      <c r="M1360" s="56"/>
      <c r="P1360" s="58"/>
      <c r="Q1360" s="1" t="n">
        <f aca="false">$M1360-$N1360</f>
        <v>0</v>
      </c>
      <c r="R1360" s="56"/>
      <c r="T1360" s="59" t="s">
        <v>15</v>
      </c>
      <c r="U1360" s="1" t="n">
        <f aca="false">$S1360-$R1360</f>
        <v>0</v>
      </c>
      <c r="V1360" s="1" t="n">
        <f aca="false">IF($T1360="±",$Q1360*2,$Q1360)</f>
        <v>0</v>
      </c>
      <c r="W1360" s="60" t="str">
        <f aca="false">IFERROR($U1360/ABS($V1360),"N/A")</f>
        <v>N/A</v>
      </c>
      <c r="X1360" s="61" t="str">
        <f aca="false">IF(OR($W1360="N/A",$R1360="",$S1360=""),"N/A",IF($W1360&gt;=4,"Not Significant",IF($W1360&gt;=2,"Semi-Significant","Significant")))</f>
        <v>N/A</v>
      </c>
      <c r="Z1360" s="1" t="str">
        <f aca="false">IF($D1360="Z540.1 w/data",0,"")</f>
        <v/>
      </c>
      <c r="AA1360" s="1" t="e">
        <f aca="false">$Y1360+$Q1360+$Z1360</f>
        <v>#VALUE!</v>
      </c>
      <c r="AB1360" s="1" t="n">
        <f aca="false">$N1360+$Q1360</f>
        <v>0</v>
      </c>
      <c r="AC1360" s="1" t="str">
        <f aca="false">IF($Y1360="","",IF(AND($AA1360&gt;=$R1360,$AA1360&lt;=$S1360),"Pass","Fail"))</f>
        <v/>
      </c>
      <c r="AD1360" s="1" t="str">
        <f aca="false">IF($Y1360="","",IF($AA1360&gt;$R1360,"Pass","Fail"))</f>
        <v/>
      </c>
      <c r="AE1360" s="1" t="str">
        <f aca="false">IF($Y1360="","",IF($AA1360&gt;=$R1360,"Pass","Fail"))</f>
        <v/>
      </c>
      <c r="AF1360" s="1" t="str">
        <f aca="false">IF($Y1360="","",IF($AA1360&lt;=$S1360,"Pass","Fail"))</f>
        <v/>
      </c>
      <c r="AG1360" s="1" t="str">
        <f aca="false">IF($Y1360="","",IF($AA1360&lt;$S1360,"Pass","Fail"))</f>
        <v/>
      </c>
      <c r="AH1360" s="23" t="str">
        <f aca="true">INDIRECT(CHOOSE(MATCH($T1360,{"±","&gt;","≥","≤","&lt;"},0), "AC", "AD", "AE", "AF", "AG") &amp; ROW())</f>
        <v/>
      </c>
      <c r="AI1360" s="56" t="str">
        <f aca="false">IF($X1360="Not Significant","No Further Action Required",
IF($AH1360="","",
IF(AND($AH1360="Pass",$L1360="0 - Passed "),"Analysis performed; no further action required.",
IF(AND($AH1360="Fail",$L1360="1 - Failed "),"Analysis performed; no further action required.",
IF(AND($AH1360="Pass",$L1360="2 - Limited In Use "),"Analysis performed; no further action required.",
IF(AND($AH1360="Fail",$L1360="3 - Adjusted "),"Analysis performed; no further action required.",
"Unit fails analysis; TSM determination required."))))))</f>
        <v/>
      </c>
      <c r="AJ1360" s="58"/>
    </row>
    <row r="1361" customFormat="false" ht="15" hidden="false" customHeight="false" outlineLevel="0" collapsed="false">
      <c r="A1361" s="56"/>
      <c r="E1361" s="57" t="str">
        <f aca="false">IF(AND($F1361="",$G1361=""),"",IF($G1361="",$F1361,HYPERLINK($G1361,$F1361)))</f>
        <v/>
      </c>
      <c r="H1361" s="1" t="str">
        <f aca="false">IF($I1361="","None Attached",IF(LEFT($I1361,5)="https",HYPERLINK($I1361,"Datasheet"),HYPERLINK(_xlfn.CONCAT("https://",$I1361),"Datasheet")))</f>
        <v>None Attached</v>
      </c>
      <c r="M1361" s="56"/>
      <c r="P1361" s="58"/>
      <c r="Q1361" s="1" t="n">
        <f aca="false">$M1361-$N1361</f>
        <v>0</v>
      </c>
      <c r="R1361" s="56"/>
      <c r="T1361" s="59" t="s">
        <v>15</v>
      </c>
      <c r="U1361" s="1" t="n">
        <f aca="false">$S1361-$R1361</f>
        <v>0</v>
      </c>
      <c r="V1361" s="1" t="n">
        <f aca="false">IF($T1361="±",$Q1361*2,$Q1361)</f>
        <v>0</v>
      </c>
      <c r="W1361" s="60" t="str">
        <f aca="false">IFERROR($U1361/ABS($V1361),"N/A")</f>
        <v>N/A</v>
      </c>
      <c r="X1361" s="61" t="str">
        <f aca="false">IF(OR($W1361="N/A",$R1361="",$S1361=""),"N/A",IF($W1361&gt;=4,"Not Significant",IF($W1361&gt;=2,"Semi-Significant","Significant")))</f>
        <v>N/A</v>
      </c>
      <c r="Z1361" s="1" t="str">
        <f aca="false">IF($D1361="Z540.1 w/data",0,"")</f>
        <v/>
      </c>
      <c r="AA1361" s="1" t="e">
        <f aca="false">$Y1361+$Q1361+$Z1361</f>
        <v>#VALUE!</v>
      </c>
      <c r="AB1361" s="1" t="n">
        <f aca="false">$N1361+$Q1361</f>
        <v>0</v>
      </c>
      <c r="AC1361" s="1" t="str">
        <f aca="false">IF($Y1361="","",IF(AND($AA1361&gt;=$R1361,$AA1361&lt;=$S1361),"Pass","Fail"))</f>
        <v/>
      </c>
      <c r="AD1361" s="1" t="str">
        <f aca="false">IF($Y1361="","",IF($AA1361&gt;$R1361,"Pass","Fail"))</f>
        <v/>
      </c>
      <c r="AE1361" s="1" t="str">
        <f aca="false">IF($Y1361="","",IF($AA1361&gt;=$R1361,"Pass","Fail"))</f>
        <v/>
      </c>
      <c r="AF1361" s="1" t="str">
        <f aca="false">IF($Y1361="","",IF($AA1361&lt;=$S1361,"Pass","Fail"))</f>
        <v/>
      </c>
      <c r="AG1361" s="1" t="str">
        <f aca="false">IF($Y1361="","",IF($AA1361&lt;$S1361,"Pass","Fail"))</f>
        <v/>
      </c>
      <c r="AH1361" s="23" t="str">
        <f aca="true">INDIRECT(CHOOSE(MATCH($T1361,{"±","&gt;","≥","≤","&lt;"},0), "AC", "AD", "AE", "AF", "AG") &amp; ROW())</f>
        <v/>
      </c>
      <c r="AI1361" s="56" t="str">
        <f aca="false">IF($X1361="Not Significant","No Further Action Required",
IF($AH1361="","",
IF(AND($AH1361="Pass",$L1361="0 - Passed "),"Analysis performed; no further action required.",
IF(AND($AH1361="Fail",$L1361="1 - Failed "),"Analysis performed; no further action required.",
IF(AND($AH1361="Pass",$L1361="2 - Limited In Use "),"Analysis performed; no further action required.",
IF(AND($AH1361="Fail",$L1361="3 - Adjusted "),"Analysis performed; no further action required.",
"Unit fails analysis; TSM determination required."))))))</f>
        <v/>
      </c>
      <c r="AJ1361" s="58"/>
    </row>
    <row r="1362" customFormat="false" ht="15" hidden="false" customHeight="false" outlineLevel="0" collapsed="false">
      <c r="A1362" s="56"/>
      <c r="E1362" s="57" t="str">
        <f aca="false">IF(AND($F1362="",$G1362=""),"",IF($G1362="",$F1362,HYPERLINK($G1362,$F1362)))</f>
        <v/>
      </c>
      <c r="H1362" s="1" t="str">
        <f aca="false">IF($I1362="","None Attached",IF(LEFT($I1362,5)="https",HYPERLINK($I1362,"Datasheet"),HYPERLINK(_xlfn.CONCAT("https://",$I1362),"Datasheet")))</f>
        <v>None Attached</v>
      </c>
      <c r="M1362" s="56"/>
      <c r="P1362" s="58"/>
      <c r="Q1362" s="1" t="n">
        <f aca="false">$M1362-$N1362</f>
        <v>0</v>
      </c>
      <c r="R1362" s="56"/>
      <c r="T1362" s="59" t="s">
        <v>15</v>
      </c>
      <c r="U1362" s="1" t="n">
        <f aca="false">$S1362-$R1362</f>
        <v>0</v>
      </c>
      <c r="V1362" s="1" t="n">
        <f aca="false">IF($T1362="±",$Q1362*2,$Q1362)</f>
        <v>0</v>
      </c>
      <c r="W1362" s="60" t="str">
        <f aca="false">IFERROR($U1362/ABS($V1362),"N/A")</f>
        <v>N/A</v>
      </c>
      <c r="X1362" s="61" t="str">
        <f aca="false">IF(OR($W1362="N/A",$R1362="",$S1362=""),"N/A",IF($W1362&gt;=4,"Not Significant",IF($W1362&gt;=2,"Semi-Significant","Significant")))</f>
        <v>N/A</v>
      </c>
      <c r="Z1362" s="1" t="str">
        <f aca="false">IF($D1362="Z540.1 w/data",0,"")</f>
        <v/>
      </c>
      <c r="AA1362" s="1" t="e">
        <f aca="false">$Y1362+$Q1362+$Z1362</f>
        <v>#VALUE!</v>
      </c>
      <c r="AB1362" s="1" t="n">
        <f aca="false">$N1362+$Q1362</f>
        <v>0</v>
      </c>
      <c r="AC1362" s="1" t="str">
        <f aca="false">IF($Y1362="","",IF(AND($AA1362&gt;=$R1362,$AA1362&lt;=$S1362),"Pass","Fail"))</f>
        <v/>
      </c>
      <c r="AD1362" s="1" t="str">
        <f aca="false">IF($Y1362="","",IF($AA1362&gt;$R1362,"Pass","Fail"))</f>
        <v/>
      </c>
      <c r="AE1362" s="1" t="str">
        <f aca="false">IF($Y1362="","",IF($AA1362&gt;=$R1362,"Pass","Fail"))</f>
        <v/>
      </c>
      <c r="AF1362" s="1" t="str">
        <f aca="false">IF($Y1362="","",IF($AA1362&lt;=$S1362,"Pass","Fail"))</f>
        <v/>
      </c>
      <c r="AG1362" s="1" t="str">
        <f aca="false">IF($Y1362="","",IF($AA1362&lt;$S1362,"Pass","Fail"))</f>
        <v/>
      </c>
      <c r="AH1362" s="23" t="str">
        <f aca="true">INDIRECT(CHOOSE(MATCH($T1362,{"±","&gt;","≥","≤","&lt;"},0), "AC", "AD", "AE", "AF", "AG") &amp; ROW())</f>
        <v/>
      </c>
      <c r="AI1362" s="56" t="str">
        <f aca="false">IF($X1362="Not Significant","No Further Action Required",
IF($AH1362="","",
IF(AND($AH1362="Pass",$L1362="0 - Passed "),"Analysis performed; no further action required.",
IF(AND($AH1362="Fail",$L1362="1 - Failed "),"Analysis performed; no further action required.",
IF(AND($AH1362="Pass",$L1362="2 - Limited In Use "),"Analysis performed; no further action required.",
IF(AND($AH1362="Fail",$L1362="3 - Adjusted "),"Analysis performed; no further action required.",
"Unit fails analysis; TSM determination required."))))))</f>
        <v/>
      </c>
      <c r="AJ1362" s="58"/>
    </row>
    <row r="1363" customFormat="false" ht="15" hidden="false" customHeight="false" outlineLevel="0" collapsed="false">
      <c r="A1363" s="56"/>
      <c r="E1363" s="57" t="str">
        <f aca="false">IF(AND($F1363="",$G1363=""),"",IF($G1363="",$F1363,HYPERLINK($G1363,$F1363)))</f>
        <v/>
      </c>
      <c r="H1363" s="1" t="str">
        <f aca="false">IF($I1363="","None Attached",IF(LEFT($I1363,5)="https",HYPERLINK($I1363,"Datasheet"),HYPERLINK(_xlfn.CONCAT("https://",$I1363),"Datasheet")))</f>
        <v>None Attached</v>
      </c>
      <c r="M1363" s="56"/>
      <c r="P1363" s="58"/>
      <c r="Q1363" s="1" t="n">
        <f aca="false">$M1363-$N1363</f>
        <v>0</v>
      </c>
      <c r="R1363" s="56"/>
      <c r="T1363" s="59" t="s">
        <v>15</v>
      </c>
      <c r="U1363" s="1" t="n">
        <f aca="false">$S1363-$R1363</f>
        <v>0</v>
      </c>
      <c r="V1363" s="1" t="n">
        <f aca="false">IF($T1363="±",$Q1363*2,$Q1363)</f>
        <v>0</v>
      </c>
      <c r="W1363" s="60" t="str">
        <f aca="false">IFERROR($U1363/ABS($V1363),"N/A")</f>
        <v>N/A</v>
      </c>
      <c r="X1363" s="61" t="str">
        <f aca="false">IF(OR($W1363="N/A",$R1363="",$S1363=""),"N/A",IF($W1363&gt;=4,"Not Significant",IF($W1363&gt;=2,"Semi-Significant","Significant")))</f>
        <v>N/A</v>
      </c>
      <c r="Z1363" s="1" t="str">
        <f aca="false">IF($D1363="Z540.1 w/data",0,"")</f>
        <v/>
      </c>
      <c r="AA1363" s="1" t="e">
        <f aca="false">$Y1363+$Q1363+$Z1363</f>
        <v>#VALUE!</v>
      </c>
      <c r="AB1363" s="1" t="n">
        <f aca="false">$N1363+$Q1363</f>
        <v>0</v>
      </c>
      <c r="AC1363" s="1" t="str">
        <f aca="false">IF($Y1363="","",IF(AND($AA1363&gt;=$R1363,$AA1363&lt;=$S1363),"Pass","Fail"))</f>
        <v/>
      </c>
      <c r="AD1363" s="1" t="str">
        <f aca="false">IF($Y1363="","",IF($AA1363&gt;$R1363,"Pass","Fail"))</f>
        <v/>
      </c>
      <c r="AE1363" s="1" t="str">
        <f aca="false">IF($Y1363="","",IF($AA1363&gt;=$R1363,"Pass","Fail"))</f>
        <v/>
      </c>
      <c r="AF1363" s="1" t="str">
        <f aca="false">IF($Y1363="","",IF($AA1363&lt;=$S1363,"Pass","Fail"))</f>
        <v/>
      </c>
      <c r="AG1363" s="1" t="str">
        <f aca="false">IF($Y1363="","",IF($AA1363&lt;$S1363,"Pass","Fail"))</f>
        <v/>
      </c>
      <c r="AH1363" s="23" t="str">
        <f aca="true">INDIRECT(CHOOSE(MATCH($T1363,{"±","&gt;","≥","≤","&lt;"},0), "AC", "AD", "AE", "AF", "AG") &amp; ROW())</f>
        <v/>
      </c>
      <c r="AI1363" s="56" t="str">
        <f aca="false">IF($X1363="Not Significant","No Further Action Required",
IF($AH1363="","",
IF(AND($AH1363="Pass",$L1363="0 - Passed "),"Analysis performed; no further action required.",
IF(AND($AH1363="Fail",$L1363="1 - Failed "),"Analysis performed; no further action required.",
IF(AND($AH1363="Pass",$L1363="2 - Limited In Use "),"Analysis performed; no further action required.",
IF(AND($AH1363="Fail",$L1363="3 - Adjusted "),"Analysis performed; no further action required.",
"Unit fails analysis; TSM determination required."))))))</f>
        <v/>
      </c>
      <c r="AJ1363" s="58"/>
    </row>
    <row r="1364" customFormat="false" ht="15" hidden="false" customHeight="false" outlineLevel="0" collapsed="false">
      <c r="A1364" s="56"/>
      <c r="E1364" s="57" t="str">
        <f aca="false">IF(AND($F1364="",$G1364=""),"",IF($G1364="",$F1364,HYPERLINK($G1364,$F1364)))</f>
        <v/>
      </c>
      <c r="H1364" s="1" t="str">
        <f aca="false">IF($I1364="","None Attached",IF(LEFT($I1364,5)="https",HYPERLINK($I1364,"Datasheet"),HYPERLINK(_xlfn.CONCAT("https://",$I1364),"Datasheet")))</f>
        <v>None Attached</v>
      </c>
      <c r="M1364" s="56"/>
      <c r="P1364" s="58"/>
      <c r="Q1364" s="1" t="n">
        <f aca="false">$M1364-$N1364</f>
        <v>0</v>
      </c>
      <c r="R1364" s="56"/>
      <c r="T1364" s="59" t="s">
        <v>15</v>
      </c>
      <c r="U1364" s="1" t="n">
        <f aca="false">$S1364-$R1364</f>
        <v>0</v>
      </c>
      <c r="V1364" s="1" t="n">
        <f aca="false">IF($T1364="±",$Q1364*2,$Q1364)</f>
        <v>0</v>
      </c>
      <c r="W1364" s="60" t="str">
        <f aca="false">IFERROR($U1364/ABS($V1364),"N/A")</f>
        <v>N/A</v>
      </c>
      <c r="X1364" s="61" t="str">
        <f aca="false">IF(OR($W1364="N/A",$R1364="",$S1364=""),"N/A",IF($W1364&gt;=4,"Not Significant",IF($W1364&gt;=2,"Semi-Significant","Significant")))</f>
        <v>N/A</v>
      </c>
      <c r="Z1364" s="1" t="str">
        <f aca="false">IF($D1364="Z540.1 w/data",0,"")</f>
        <v/>
      </c>
      <c r="AA1364" s="1" t="e">
        <f aca="false">$Y1364+$Q1364+$Z1364</f>
        <v>#VALUE!</v>
      </c>
      <c r="AB1364" s="1" t="n">
        <f aca="false">$N1364+$Q1364</f>
        <v>0</v>
      </c>
      <c r="AC1364" s="1" t="str">
        <f aca="false">IF($Y1364="","",IF(AND($AA1364&gt;=$R1364,$AA1364&lt;=$S1364),"Pass","Fail"))</f>
        <v/>
      </c>
      <c r="AD1364" s="1" t="str">
        <f aca="false">IF($Y1364="","",IF($AA1364&gt;$R1364,"Pass","Fail"))</f>
        <v/>
      </c>
      <c r="AE1364" s="1" t="str">
        <f aca="false">IF($Y1364="","",IF($AA1364&gt;=$R1364,"Pass","Fail"))</f>
        <v/>
      </c>
      <c r="AF1364" s="1" t="str">
        <f aca="false">IF($Y1364="","",IF($AA1364&lt;=$S1364,"Pass","Fail"))</f>
        <v/>
      </c>
      <c r="AG1364" s="1" t="str">
        <f aca="false">IF($Y1364="","",IF($AA1364&lt;$S1364,"Pass","Fail"))</f>
        <v/>
      </c>
      <c r="AH1364" s="23" t="str">
        <f aca="true">INDIRECT(CHOOSE(MATCH($T1364,{"±","&gt;","≥","≤","&lt;"},0), "AC", "AD", "AE", "AF", "AG") &amp; ROW())</f>
        <v/>
      </c>
      <c r="AI1364" s="56" t="str">
        <f aca="false">IF($X1364="Not Significant","No Further Action Required",
IF($AH1364="","",
IF(AND($AH1364="Pass",$L1364="0 - Passed "),"Analysis performed; no further action required.",
IF(AND($AH1364="Fail",$L1364="1 - Failed "),"Analysis performed; no further action required.",
IF(AND($AH1364="Pass",$L1364="2 - Limited In Use "),"Analysis performed; no further action required.",
IF(AND($AH1364="Fail",$L1364="3 - Adjusted "),"Analysis performed; no further action required.",
"Unit fails analysis; TSM determination required."))))))</f>
        <v/>
      </c>
      <c r="AJ1364" s="58"/>
    </row>
    <row r="1365" customFormat="false" ht="15" hidden="false" customHeight="false" outlineLevel="0" collapsed="false">
      <c r="A1365" s="56"/>
      <c r="E1365" s="57" t="str">
        <f aca="false">IF(AND($F1365="",$G1365=""),"",IF($G1365="",$F1365,HYPERLINK($G1365,$F1365)))</f>
        <v/>
      </c>
      <c r="H1365" s="1" t="str">
        <f aca="false">IF($I1365="","None Attached",IF(LEFT($I1365,5)="https",HYPERLINK($I1365,"Datasheet"),HYPERLINK(_xlfn.CONCAT("https://",$I1365),"Datasheet")))</f>
        <v>None Attached</v>
      </c>
      <c r="M1365" s="56"/>
      <c r="P1365" s="58"/>
      <c r="Q1365" s="1" t="n">
        <f aca="false">$M1365-$N1365</f>
        <v>0</v>
      </c>
      <c r="R1365" s="56"/>
      <c r="T1365" s="59" t="s">
        <v>15</v>
      </c>
      <c r="U1365" s="1" t="n">
        <f aca="false">$S1365-$R1365</f>
        <v>0</v>
      </c>
      <c r="V1365" s="1" t="n">
        <f aca="false">IF($T1365="±",$Q1365*2,$Q1365)</f>
        <v>0</v>
      </c>
      <c r="W1365" s="60" t="str">
        <f aca="false">IFERROR($U1365/ABS($V1365),"N/A")</f>
        <v>N/A</v>
      </c>
      <c r="X1365" s="61" t="str">
        <f aca="false">IF(OR($W1365="N/A",$R1365="",$S1365=""),"N/A",IF($W1365&gt;=4,"Not Significant",IF($W1365&gt;=2,"Semi-Significant","Significant")))</f>
        <v>N/A</v>
      </c>
      <c r="Z1365" s="1" t="str">
        <f aca="false">IF($D1365="Z540.1 w/data",0,"")</f>
        <v/>
      </c>
      <c r="AA1365" s="1" t="e">
        <f aca="false">$Y1365+$Q1365+$Z1365</f>
        <v>#VALUE!</v>
      </c>
      <c r="AB1365" s="1" t="n">
        <f aca="false">$N1365+$Q1365</f>
        <v>0</v>
      </c>
      <c r="AC1365" s="1" t="str">
        <f aca="false">IF($Y1365="","",IF(AND($AA1365&gt;=$R1365,$AA1365&lt;=$S1365),"Pass","Fail"))</f>
        <v/>
      </c>
      <c r="AD1365" s="1" t="str">
        <f aca="false">IF($Y1365="","",IF($AA1365&gt;$R1365,"Pass","Fail"))</f>
        <v/>
      </c>
      <c r="AE1365" s="1" t="str">
        <f aca="false">IF($Y1365="","",IF($AA1365&gt;=$R1365,"Pass","Fail"))</f>
        <v/>
      </c>
      <c r="AF1365" s="1" t="str">
        <f aca="false">IF($Y1365="","",IF($AA1365&lt;=$S1365,"Pass","Fail"))</f>
        <v/>
      </c>
      <c r="AG1365" s="1" t="str">
        <f aca="false">IF($Y1365="","",IF($AA1365&lt;$S1365,"Pass","Fail"))</f>
        <v/>
      </c>
      <c r="AH1365" s="23" t="str">
        <f aca="true">INDIRECT(CHOOSE(MATCH($T1365,{"±","&gt;","≥","≤","&lt;"},0), "AC", "AD", "AE", "AF", "AG") &amp; ROW())</f>
        <v/>
      </c>
      <c r="AI1365" s="56" t="str">
        <f aca="false">IF($X1365="Not Significant","No Further Action Required",
IF($AH1365="","",
IF(AND($AH1365="Pass",$L1365="0 - Passed "),"Analysis performed; no further action required.",
IF(AND($AH1365="Fail",$L1365="1 - Failed "),"Analysis performed; no further action required.",
IF(AND($AH1365="Pass",$L1365="2 - Limited In Use "),"Analysis performed; no further action required.",
IF(AND($AH1365="Fail",$L1365="3 - Adjusted "),"Analysis performed; no further action required.",
"Unit fails analysis; TSM determination required."))))))</f>
        <v/>
      </c>
      <c r="AJ1365" s="58"/>
    </row>
    <row r="1366" customFormat="false" ht="15" hidden="false" customHeight="false" outlineLevel="0" collapsed="false">
      <c r="A1366" s="56"/>
      <c r="E1366" s="57" t="str">
        <f aca="false">IF(AND($F1366="",$G1366=""),"",IF($G1366="",$F1366,HYPERLINK($G1366,$F1366)))</f>
        <v/>
      </c>
      <c r="H1366" s="1" t="str">
        <f aca="false">IF($I1366="","None Attached",IF(LEFT($I1366,5)="https",HYPERLINK($I1366,"Datasheet"),HYPERLINK(_xlfn.CONCAT("https://",$I1366),"Datasheet")))</f>
        <v>None Attached</v>
      </c>
      <c r="M1366" s="56"/>
      <c r="P1366" s="58"/>
      <c r="Q1366" s="1" t="n">
        <f aca="false">$M1366-$N1366</f>
        <v>0</v>
      </c>
      <c r="R1366" s="56"/>
      <c r="T1366" s="59" t="s">
        <v>15</v>
      </c>
      <c r="U1366" s="1" t="n">
        <f aca="false">$S1366-$R1366</f>
        <v>0</v>
      </c>
      <c r="V1366" s="1" t="n">
        <f aca="false">IF($T1366="±",$Q1366*2,$Q1366)</f>
        <v>0</v>
      </c>
      <c r="W1366" s="60" t="str">
        <f aca="false">IFERROR($U1366/ABS($V1366),"N/A")</f>
        <v>N/A</v>
      </c>
      <c r="X1366" s="61" t="str">
        <f aca="false">IF(OR($W1366="N/A",$R1366="",$S1366=""),"N/A",IF($W1366&gt;=4,"Not Significant",IF($W1366&gt;=2,"Semi-Significant","Significant")))</f>
        <v>N/A</v>
      </c>
      <c r="Z1366" s="1" t="str">
        <f aca="false">IF($D1366="Z540.1 w/data",0,"")</f>
        <v/>
      </c>
      <c r="AA1366" s="1" t="e">
        <f aca="false">$Y1366+$Q1366+$Z1366</f>
        <v>#VALUE!</v>
      </c>
      <c r="AB1366" s="1" t="n">
        <f aca="false">$N1366+$Q1366</f>
        <v>0</v>
      </c>
      <c r="AC1366" s="1" t="str">
        <f aca="false">IF($Y1366="","",IF(AND($AA1366&gt;=$R1366,$AA1366&lt;=$S1366),"Pass","Fail"))</f>
        <v/>
      </c>
      <c r="AD1366" s="1" t="str">
        <f aca="false">IF($Y1366="","",IF($AA1366&gt;$R1366,"Pass","Fail"))</f>
        <v/>
      </c>
      <c r="AE1366" s="1" t="str">
        <f aca="false">IF($Y1366="","",IF($AA1366&gt;=$R1366,"Pass","Fail"))</f>
        <v/>
      </c>
      <c r="AF1366" s="1" t="str">
        <f aca="false">IF($Y1366="","",IF($AA1366&lt;=$S1366,"Pass","Fail"))</f>
        <v/>
      </c>
      <c r="AG1366" s="1" t="str">
        <f aca="false">IF($Y1366="","",IF($AA1366&lt;$S1366,"Pass","Fail"))</f>
        <v/>
      </c>
      <c r="AH1366" s="23" t="str">
        <f aca="true">INDIRECT(CHOOSE(MATCH($T1366,{"±","&gt;","≥","≤","&lt;"},0), "AC", "AD", "AE", "AF", "AG") &amp; ROW())</f>
        <v/>
      </c>
      <c r="AI1366" s="56" t="str">
        <f aca="false">IF($X1366="Not Significant","No Further Action Required",
IF($AH1366="","",
IF(AND($AH1366="Pass",$L1366="0 - Passed "),"Analysis performed; no further action required.",
IF(AND($AH1366="Fail",$L1366="1 - Failed "),"Analysis performed; no further action required.",
IF(AND($AH1366="Pass",$L1366="2 - Limited In Use "),"Analysis performed; no further action required.",
IF(AND($AH1366="Fail",$L1366="3 - Adjusted "),"Analysis performed; no further action required.",
"Unit fails analysis; TSM determination required."))))))</f>
        <v/>
      </c>
      <c r="AJ1366" s="58"/>
    </row>
    <row r="1367" customFormat="false" ht="15" hidden="false" customHeight="false" outlineLevel="0" collapsed="false">
      <c r="A1367" s="56"/>
      <c r="E1367" s="57" t="str">
        <f aca="false">IF(AND($F1367="",$G1367=""),"",IF($G1367="",$F1367,HYPERLINK($G1367,$F1367)))</f>
        <v/>
      </c>
      <c r="H1367" s="1" t="str">
        <f aca="false">IF($I1367="","None Attached",IF(LEFT($I1367,5)="https",HYPERLINK($I1367,"Datasheet"),HYPERLINK(_xlfn.CONCAT("https://",$I1367),"Datasheet")))</f>
        <v>None Attached</v>
      </c>
      <c r="M1367" s="56"/>
      <c r="P1367" s="58"/>
      <c r="Q1367" s="1" t="n">
        <f aca="false">$M1367-$N1367</f>
        <v>0</v>
      </c>
      <c r="R1367" s="56"/>
      <c r="T1367" s="59" t="s">
        <v>15</v>
      </c>
      <c r="U1367" s="1" t="n">
        <f aca="false">$S1367-$R1367</f>
        <v>0</v>
      </c>
      <c r="V1367" s="1" t="n">
        <f aca="false">IF($T1367="±",$Q1367*2,$Q1367)</f>
        <v>0</v>
      </c>
      <c r="W1367" s="60" t="str">
        <f aca="false">IFERROR($U1367/ABS($V1367),"N/A")</f>
        <v>N/A</v>
      </c>
      <c r="X1367" s="61" t="str">
        <f aca="false">IF(OR($W1367="N/A",$R1367="",$S1367=""),"N/A",IF($W1367&gt;=4,"Not Significant",IF($W1367&gt;=2,"Semi-Significant","Significant")))</f>
        <v>N/A</v>
      </c>
      <c r="Z1367" s="1" t="str">
        <f aca="false">IF($D1367="Z540.1 w/data",0,"")</f>
        <v/>
      </c>
      <c r="AA1367" s="1" t="e">
        <f aca="false">$Y1367+$Q1367+$Z1367</f>
        <v>#VALUE!</v>
      </c>
      <c r="AB1367" s="1" t="n">
        <f aca="false">$N1367+$Q1367</f>
        <v>0</v>
      </c>
      <c r="AC1367" s="1" t="str">
        <f aca="false">IF($Y1367="","",IF(AND($AA1367&gt;=$R1367,$AA1367&lt;=$S1367),"Pass","Fail"))</f>
        <v/>
      </c>
      <c r="AD1367" s="1" t="str">
        <f aca="false">IF($Y1367="","",IF($AA1367&gt;$R1367,"Pass","Fail"))</f>
        <v/>
      </c>
      <c r="AE1367" s="1" t="str">
        <f aca="false">IF($Y1367="","",IF($AA1367&gt;=$R1367,"Pass","Fail"))</f>
        <v/>
      </c>
      <c r="AF1367" s="1" t="str">
        <f aca="false">IF($Y1367="","",IF($AA1367&lt;=$S1367,"Pass","Fail"))</f>
        <v/>
      </c>
      <c r="AG1367" s="1" t="str">
        <f aca="false">IF($Y1367="","",IF($AA1367&lt;$S1367,"Pass","Fail"))</f>
        <v/>
      </c>
      <c r="AH1367" s="23" t="str">
        <f aca="true">INDIRECT(CHOOSE(MATCH($T1367,{"±","&gt;","≥","≤","&lt;"},0), "AC", "AD", "AE", "AF", "AG") &amp; ROW())</f>
        <v/>
      </c>
      <c r="AI1367" s="56" t="str">
        <f aca="false">IF($X1367="Not Significant","No Further Action Required",
IF($AH1367="","",
IF(AND($AH1367="Pass",$L1367="0 - Passed "),"Analysis performed; no further action required.",
IF(AND($AH1367="Fail",$L1367="1 - Failed "),"Analysis performed; no further action required.",
IF(AND($AH1367="Pass",$L1367="2 - Limited In Use "),"Analysis performed; no further action required.",
IF(AND($AH1367="Fail",$L1367="3 - Adjusted "),"Analysis performed; no further action required.",
"Unit fails analysis; TSM determination required."))))))</f>
        <v/>
      </c>
      <c r="AJ1367" s="58"/>
    </row>
    <row r="1368" customFormat="false" ht="15" hidden="false" customHeight="false" outlineLevel="0" collapsed="false">
      <c r="A1368" s="56"/>
      <c r="E1368" s="57" t="str">
        <f aca="false">IF(AND($F1368="",$G1368=""),"",IF($G1368="",$F1368,HYPERLINK($G1368,$F1368)))</f>
        <v/>
      </c>
      <c r="H1368" s="1" t="str">
        <f aca="false">IF($I1368="","None Attached",IF(LEFT($I1368,5)="https",HYPERLINK($I1368,"Datasheet"),HYPERLINK(_xlfn.CONCAT("https://",$I1368),"Datasheet")))</f>
        <v>None Attached</v>
      </c>
      <c r="M1368" s="56"/>
      <c r="P1368" s="58"/>
      <c r="Q1368" s="1" t="n">
        <f aca="false">$M1368-$N1368</f>
        <v>0</v>
      </c>
      <c r="R1368" s="56"/>
      <c r="T1368" s="59" t="s">
        <v>15</v>
      </c>
      <c r="U1368" s="1" t="n">
        <f aca="false">$S1368-$R1368</f>
        <v>0</v>
      </c>
      <c r="V1368" s="1" t="n">
        <f aca="false">IF($T1368="±",$Q1368*2,$Q1368)</f>
        <v>0</v>
      </c>
      <c r="W1368" s="60" t="str">
        <f aca="false">IFERROR($U1368/ABS($V1368),"N/A")</f>
        <v>N/A</v>
      </c>
      <c r="X1368" s="61" t="str">
        <f aca="false">IF(OR($W1368="N/A",$R1368="",$S1368=""),"N/A",IF($W1368&gt;=4,"Not Significant",IF($W1368&gt;=2,"Semi-Significant","Significant")))</f>
        <v>N/A</v>
      </c>
      <c r="Z1368" s="1" t="str">
        <f aca="false">IF($D1368="Z540.1 w/data",0,"")</f>
        <v/>
      </c>
      <c r="AA1368" s="1" t="e">
        <f aca="false">$Y1368+$Q1368+$Z1368</f>
        <v>#VALUE!</v>
      </c>
      <c r="AB1368" s="1" t="n">
        <f aca="false">$N1368+$Q1368</f>
        <v>0</v>
      </c>
      <c r="AC1368" s="1" t="str">
        <f aca="false">IF($Y1368="","",IF(AND($AA1368&gt;=$R1368,$AA1368&lt;=$S1368),"Pass","Fail"))</f>
        <v/>
      </c>
      <c r="AD1368" s="1" t="str">
        <f aca="false">IF($Y1368="","",IF($AA1368&gt;$R1368,"Pass","Fail"))</f>
        <v/>
      </c>
      <c r="AE1368" s="1" t="str">
        <f aca="false">IF($Y1368="","",IF($AA1368&gt;=$R1368,"Pass","Fail"))</f>
        <v/>
      </c>
      <c r="AF1368" s="1" t="str">
        <f aca="false">IF($Y1368="","",IF($AA1368&lt;=$S1368,"Pass","Fail"))</f>
        <v/>
      </c>
      <c r="AG1368" s="1" t="str">
        <f aca="false">IF($Y1368="","",IF($AA1368&lt;$S1368,"Pass","Fail"))</f>
        <v/>
      </c>
      <c r="AH1368" s="23" t="str">
        <f aca="true">INDIRECT(CHOOSE(MATCH($T1368,{"±","&gt;","≥","≤","&lt;"},0), "AC", "AD", "AE", "AF", "AG") &amp; ROW())</f>
        <v/>
      </c>
      <c r="AI1368" s="56" t="str">
        <f aca="false">IF($X1368="Not Significant","No Further Action Required",
IF($AH1368="","",
IF(AND($AH1368="Pass",$L1368="0 - Passed "),"Analysis performed; no further action required.",
IF(AND($AH1368="Fail",$L1368="1 - Failed "),"Analysis performed; no further action required.",
IF(AND($AH1368="Pass",$L1368="2 - Limited In Use "),"Analysis performed; no further action required.",
IF(AND($AH1368="Fail",$L1368="3 - Adjusted "),"Analysis performed; no further action required.",
"Unit fails analysis; TSM determination required."))))))</f>
        <v/>
      </c>
      <c r="AJ1368" s="58"/>
    </row>
    <row r="1369" customFormat="false" ht="15" hidden="false" customHeight="false" outlineLevel="0" collapsed="false">
      <c r="A1369" s="56"/>
      <c r="E1369" s="57" t="str">
        <f aca="false">IF(AND($F1369="",$G1369=""),"",IF($G1369="",$F1369,HYPERLINK($G1369,$F1369)))</f>
        <v/>
      </c>
      <c r="H1369" s="1" t="str">
        <f aca="false">IF($I1369="","None Attached",IF(LEFT($I1369,5)="https",HYPERLINK($I1369,"Datasheet"),HYPERLINK(_xlfn.CONCAT("https://",$I1369),"Datasheet")))</f>
        <v>None Attached</v>
      </c>
      <c r="M1369" s="56"/>
      <c r="P1369" s="58"/>
      <c r="Q1369" s="1" t="n">
        <f aca="false">$M1369-$N1369</f>
        <v>0</v>
      </c>
      <c r="R1369" s="56"/>
      <c r="T1369" s="59" t="s">
        <v>15</v>
      </c>
      <c r="U1369" s="1" t="n">
        <f aca="false">$S1369-$R1369</f>
        <v>0</v>
      </c>
      <c r="V1369" s="1" t="n">
        <f aca="false">IF($T1369="±",$Q1369*2,$Q1369)</f>
        <v>0</v>
      </c>
      <c r="W1369" s="60" t="str">
        <f aca="false">IFERROR($U1369/ABS($V1369),"N/A")</f>
        <v>N/A</v>
      </c>
      <c r="X1369" s="61" t="str">
        <f aca="false">IF(OR($W1369="N/A",$R1369="",$S1369=""),"N/A",IF($W1369&gt;=4,"Not Significant",IF($W1369&gt;=2,"Semi-Significant","Significant")))</f>
        <v>N/A</v>
      </c>
      <c r="Z1369" s="1" t="str">
        <f aca="false">IF($D1369="Z540.1 w/data",0,"")</f>
        <v/>
      </c>
      <c r="AA1369" s="1" t="e">
        <f aca="false">$Y1369+$Q1369+$Z1369</f>
        <v>#VALUE!</v>
      </c>
      <c r="AB1369" s="1" t="n">
        <f aca="false">$N1369+$Q1369</f>
        <v>0</v>
      </c>
      <c r="AC1369" s="1" t="str">
        <f aca="false">IF($Y1369="","",IF(AND($AA1369&gt;=$R1369,$AA1369&lt;=$S1369),"Pass","Fail"))</f>
        <v/>
      </c>
      <c r="AD1369" s="1" t="str">
        <f aca="false">IF($Y1369="","",IF($AA1369&gt;$R1369,"Pass","Fail"))</f>
        <v/>
      </c>
      <c r="AE1369" s="1" t="str">
        <f aca="false">IF($Y1369="","",IF($AA1369&gt;=$R1369,"Pass","Fail"))</f>
        <v/>
      </c>
      <c r="AF1369" s="1" t="str">
        <f aca="false">IF($Y1369="","",IF($AA1369&lt;=$S1369,"Pass","Fail"))</f>
        <v/>
      </c>
      <c r="AG1369" s="1" t="str">
        <f aca="false">IF($Y1369="","",IF($AA1369&lt;$S1369,"Pass","Fail"))</f>
        <v/>
      </c>
      <c r="AH1369" s="23" t="str">
        <f aca="true">INDIRECT(CHOOSE(MATCH($T1369,{"±","&gt;","≥","≤","&lt;"},0), "AC", "AD", "AE", "AF", "AG") &amp; ROW())</f>
        <v/>
      </c>
      <c r="AI1369" s="56" t="str">
        <f aca="false">IF($X1369="Not Significant","No Further Action Required",
IF($AH1369="","",
IF(AND($AH1369="Pass",$L1369="0 - Passed "),"Analysis performed; no further action required.",
IF(AND($AH1369="Fail",$L1369="1 - Failed "),"Analysis performed; no further action required.",
IF(AND($AH1369="Pass",$L1369="2 - Limited In Use "),"Analysis performed; no further action required.",
IF(AND($AH1369="Fail",$L1369="3 - Adjusted "),"Analysis performed; no further action required.",
"Unit fails analysis; TSM determination required."))))))</f>
        <v/>
      </c>
      <c r="AJ1369" s="58"/>
    </row>
    <row r="1370" customFormat="false" ht="15" hidden="false" customHeight="false" outlineLevel="0" collapsed="false">
      <c r="A1370" s="56"/>
      <c r="E1370" s="57" t="str">
        <f aca="false">IF(AND($F1370="",$G1370=""),"",IF($G1370="",$F1370,HYPERLINK($G1370,$F1370)))</f>
        <v/>
      </c>
      <c r="H1370" s="1" t="str">
        <f aca="false">IF($I1370="","None Attached",IF(LEFT($I1370,5)="https",HYPERLINK($I1370,"Datasheet"),HYPERLINK(_xlfn.CONCAT("https://",$I1370),"Datasheet")))</f>
        <v>None Attached</v>
      </c>
      <c r="M1370" s="56"/>
      <c r="P1370" s="58"/>
      <c r="Q1370" s="1" t="n">
        <f aca="false">$M1370-$N1370</f>
        <v>0</v>
      </c>
      <c r="R1370" s="56"/>
      <c r="T1370" s="59" t="s">
        <v>15</v>
      </c>
      <c r="U1370" s="1" t="n">
        <f aca="false">$S1370-$R1370</f>
        <v>0</v>
      </c>
      <c r="V1370" s="1" t="n">
        <f aca="false">IF($T1370="±",$Q1370*2,$Q1370)</f>
        <v>0</v>
      </c>
      <c r="W1370" s="60" t="str">
        <f aca="false">IFERROR($U1370/ABS($V1370),"N/A")</f>
        <v>N/A</v>
      </c>
      <c r="X1370" s="61" t="str">
        <f aca="false">IF(OR($W1370="N/A",$R1370="",$S1370=""),"N/A",IF($W1370&gt;=4,"Not Significant",IF($W1370&gt;=2,"Semi-Significant","Significant")))</f>
        <v>N/A</v>
      </c>
      <c r="Z1370" s="1" t="str">
        <f aca="false">IF($D1370="Z540.1 w/data",0,"")</f>
        <v/>
      </c>
      <c r="AA1370" s="1" t="e">
        <f aca="false">$Y1370+$Q1370+$Z1370</f>
        <v>#VALUE!</v>
      </c>
      <c r="AB1370" s="1" t="n">
        <f aca="false">$N1370+$Q1370</f>
        <v>0</v>
      </c>
      <c r="AC1370" s="1" t="str">
        <f aca="false">IF($Y1370="","",IF(AND($AA1370&gt;=$R1370,$AA1370&lt;=$S1370),"Pass","Fail"))</f>
        <v/>
      </c>
      <c r="AD1370" s="1" t="str">
        <f aca="false">IF($Y1370="","",IF($AA1370&gt;$R1370,"Pass","Fail"))</f>
        <v/>
      </c>
      <c r="AE1370" s="1" t="str">
        <f aca="false">IF($Y1370="","",IF($AA1370&gt;=$R1370,"Pass","Fail"))</f>
        <v/>
      </c>
      <c r="AF1370" s="1" t="str">
        <f aca="false">IF($Y1370="","",IF($AA1370&lt;=$S1370,"Pass","Fail"))</f>
        <v/>
      </c>
      <c r="AG1370" s="1" t="str">
        <f aca="false">IF($Y1370="","",IF($AA1370&lt;$S1370,"Pass","Fail"))</f>
        <v/>
      </c>
      <c r="AH1370" s="23" t="str">
        <f aca="true">INDIRECT(CHOOSE(MATCH($T1370,{"±","&gt;","≥","≤","&lt;"},0), "AC", "AD", "AE", "AF", "AG") &amp; ROW())</f>
        <v/>
      </c>
      <c r="AI1370" s="56" t="str">
        <f aca="false">IF($X1370="Not Significant","No Further Action Required",
IF($AH1370="","",
IF(AND($AH1370="Pass",$L1370="0 - Passed "),"Analysis performed; no further action required.",
IF(AND($AH1370="Fail",$L1370="1 - Failed "),"Analysis performed; no further action required.",
IF(AND($AH1370="Pass",$L1370="2 - Limited In Use "),"Analysis performed; no further action required.",
IF(AND($AH1370="Fail",$L1370="3 - Adjusted "),"Analysis performed; no further action required.",
"Unit fails analysis; TSM determination required."))))))</f>
        <v/>
      </c>
      <c r="AJ1370" s="58"/>
    </row>
    <row r="1371" customFormat="false" ht="15" hidden="false" customHeight="false" outlineLevel="0" collapsed="false">
      <c r="A1371" s="56"/>
      <c r="E1371" s="57" t="str">
        <f aca="false">IF(AND($F1371="",$G1371=""),"",IF($G1371="",$F1371,HYPERLINK($G1371,$F1371)))</f>
        <v/>
      </c>
      <c r="H1371" s="1" t="str">
        <f aca="false">IF($I1371="","None Attached",IF(LEFT($I1371,5)="https",HYPERLINK($I1371,"Datasheet"),HYPERLINK(_xlfn.CONCAT("https://",$I1371),"Datasheet")))</f>
        <v>None Attached</v>
      </c>
      <c r="M1371" s="56"/>
      <c r="P1371" s="58"/>
      <c r="Q1371" s="1" t="n">
        <f aca="false">$M1371-$N1371</f>
        <v>0</v>
      </c>
      <c r="R1371" s="56"/>
      <c r="T1371" s="59" t="s">
        <v>15</v>
      </c>
      <c r="U1371" s="1" t="n">
        <f aca="false">$S1371-$R1371</f>
        <v>0</v>
      </c>
      <c r="V1371" s="1" t="n">
        <f aca="false">IF($T1371="±",$Q1371*2,$Q1371)</f>
        <v>0</v>
      </c>
      <c r="W1371" s="60" t="str">
        <f aca="false">IFERROR($U1371/ABS($V1371),"N/A")</f>
        <v>N/A</v>
      </c>
      <c r="X1371" s="61" t="str">
        <f aca="false">IF(OR($W1371="N/A",$R1371="",$S1371=""),"N/A",IF($W1371&gt;=4,"Not Significant",IF($W1371&gt;=2,"Semi-Significant","Significant")))</f>
        <v>N/A</v>
      </c>
      <c r="Z1371" s="1" t="str">
        <f aca="false">IF($D1371="Z540.1 w/data",0,"")</f>
        <v/>
      </c>
      <c r="AA1371" s="1" t="e">
        <f aca="false">$Y1371+$Q1371+$Z1371</f>
        <v>#VALUE!</v>
      </c>
      <c r="AB1371" s="1" t="n">
        <f aca="false">$N1371+$Q1371</f>
        <v>0</v>
      </c>
      <c r="AC1371" s="1" t="str">
        <f aca="false">IF($Y1371="","",IF(AND($AA1371&gt;=$R1371,$AA1371&lt;=$S1371),"Pass","Fail"))</f>
        <v/>
      </c>
      <c r="AD1371" s="1" t="str">
        <f aca="false">IF($Y1371="","",IF($AA1371&gt;$R1371,"Pass","Fail"))</f>
        <v/>
      </c>
      <c r="AE1371" s="1" t="str">
        <f aca="false">IF($Y1371="","",IF($AA1371&gt;=$R1371,"Pass","Fail"))</f>
        <v/>
      </c>
      <c r="AF1371" s="1" t="str">
        <f aca="false">IF($Y1371="","",IF($AA1371&lt;=$S1371,"Pass","Fail"))</f>
        <v/>
      </c>
      <c r="AG1371" s="1" t="str">
        <f aca="false">IF($Y1371="","",IF($AA1371&lt;$S1371,"Pass","Fail"))</f>
        <v/>
      </c>
      <c r="AH1371" s="23" t="str">
        <f aca="true">INDIRECT(CHOOSE(MATCH($T1371,{"±","&gt;","≥","≤","&lt;"},0), "AC", "AD", "AE", "AF", "AG") &amp; ROW())</f>
        <v/>
      </c>
      <c r="AI1371" s="56" t="str">
        <f aca="false">IF($X1371="Not Significant","No Further Action Required",
IF($AH1371="","",
IF(AND($AH1371="Pass",$L1371="0 - Passed "),"Analysis performed; no further action required.",
IF(AND($AH1371="Fail",$L1371="1 - Failed "),"Analysis performed; no further action required.",
IF(AND($AH1371="Pass",$L1371="2 - Limited In Use "),"Analysis performed; no further action required.",
IF(AND($AH1371="Fail",$L1371="3 - Adjusted "),"Analysis performed; no further action required.",
"Unit fails analysis; TSM determination required."))))))</f>
        <v/>
      </c>
      <c r="AJ1371" s="58"/>
    </row>
    <row r="1372" customFormat="false" ht="15" hidden="false" customHeight="false" outlineLevel="0" collapsed="false">
      <c r="A1372" s="56"/>
      <c r="E1372" s="57" t="str">
        <f aca="false">IF(AND($F1372="",$G1372=""),"",IF($G1372="",$F1372,HYPERLINK($G1372,$F1372)))</f>
        <v/>
      </c>
      <c r="H1372" s="1" t="str">
        <f aca="false">IF($I1372="","None Attached",IF(LEFT($I1372,5)="https",HYPERLINK($I1372,"Datasheet"),HYPERLINK(_xlfn.CONCAT("https://",$I1372),"Datasheet")))</f>
        <v>None Attached</v>
      </c>
      <c r="M1372" s="56"/>
      <c r="P1372" s="58"/>
      <c r="Q1372" s="1" t="n">
        <f aca="false">$M1372-$N1372</f>
        <v>0</v>
      </c>
      <c r="R1372" s="56"/>
      <c r="T1372" s="59" t="s">
        <v>15</v>
      </c>
      <c r="U1372" s="1" t="n">
        <f aca="false">$S1372-$R1372</f>
        <v>0</v>
      </c>
      <c r="V1372" s="1" t="n">
        <f aca="false">IF($T1372="±",$Q1372*2,$Q1372)</f>
        <v>0</v>
      </c>
      <c r="W1372" s="60" t="str">
        <f aca="false">IFERROR($U1372/ABS($V1372),"N/A")</f>
        <v>N/A</v>
      </c>
      <c r="X1372" s="61" t="str">
        <f aca="false">IF(OR($W1372="N/A",$R1372="",$S1372=""),"N/A",IF($W1372&gt;=4,"Not Significant",IF($W1372&gt;=2,"Semi-Significant","Significant")))</f>
        <v>N/A</v>
      </c>
      <c r="Z1372" s="1" t="str">
        <f aca="false">IF($D1372="Z540.1 w/data",0,"")</f>
        <v/>
      </c>
      <c r="AA1372" s="1" t="e">
        <f aca="false">$Y1372+$Q1372+$Z1372</f>
        <v>#VALUE!</v>
      </c>
      <c r="AB1372" s="1" t="n">
        <f aca="false">$N1372+$Q1372</f>
        <v>0</v>
      </c>
      <c r="AC1372" s="1" t="str">
        <f aca="false">IF($Y1372="","",IF(AND($AA1372&gt;=$R1372,$AA1372&lt;=$S1372),"Pass","Fail"))</f>
        <v/>
      </c>
      <c r="AD1372" s="1" t="str">
        <f aca="false">IF($Y1372="","",IF($AA1372&gt;$R1372,"Pass","Fail"))</f>
        <v/>
      </c>
      <c r="AE1372" s="1" t="str">
        <f aca="false">IF($Y1372="","",IF($AA1372&gt;=$R1372,"Pass","Fail"))</f>
        <v/>
      </c>
      <c r="AF1372" s="1" t="str">
        <f aca="false">IF($Y1372="","",IF($AA1372&lt;=$S1372,"Pass","Fail"))</f>
        <v/>
      </c>
      <c r="AG1372" s="1" t="str">
        <f aca="false">IF($Y1372="","",IF($AA1372&lt;$S1372,"Pass","Fail"))</f>
        <v/>
      </c>
      <c r="AH1372" s="23" t="str">
        <f aca="true">INDIRECT(CHOOSE(MATCH($T1372,{"±","&gt;","≥","≤","&lt;"},0), "AC", "AD", "AE", "AF", "AG") &amp; ROW())</f>
        <v/>
      </c>
      <c r="AI1372" s="56" t="str">
        <f aca="false">IF($X1372="Not Significant","No Further Action Required",
IF($AH1372="","",
IF(AND($AH1372="Pass",$L1372="0 - Passed "),"Analysis performed; no further action required.",
IF(AND($AH1372="Fail",$L1372="1 - Failed "),"Analysis performed; no further action required.",
IF(AND($AH1372="Pass",$L1372="2 - Limited In Use "),"Analysis performed; no further action required.",
IF(AND($AH1372="Fail",$L1372="3 - Adjusted "),"Analysis performed; no further action required.",
"Unit fails analysis; TSM determination required."))))))</f>
        <v/>
      </c>
      <c r="AJ1372" s="58"/>
    </row>
    <row r="1373" customFormat="false" ht="15" hidden="false" customHeight="false" outlineLevel="0" collapsed="false">
      <c r="A1373" s="56"/>
      <c r="E1373" s="57" t="str">
        <f aca="false">IF(AND($F1373="",$G1373=""),"",IF($G1373="",$F1373,HYPERLINK($G1373,$F1373)))</f>
        <v/>
      </c>
      <c r="H1373" s="1" t="str">
        <f aca="false">IF($I1373="","None Attached",IF(LEFT($I1373,5)="https",HYPERLINK($I1373,"Datasheet"),HYPERLINK(_xlfn.CONCAT("https://",$I1373),"Datasheet")))</f>
        <v>None Attached</v>
      </c>
      <c r="M1373" s="56"/>
      <c r="P1373" s="58"/>
      <c r="Q1373" s="1" t="n">
        <f aca="false">$M1373-$N1373</f>
        <v>0</v>
      </c>
      <c r="R1373" s="56"/>
      <c r="T1373" s="59" t="s">
        <v>15</v>
      </c>
      <c r="U1373" s="1" t="n">
        <f aca="false">$S1373-$R1373</f>
        <v>0</v>
      </c>
      <c r="V1373" s="1" t="n">
        <f aca="false">IF($T1373="±",$Q1373*2,$Q1373)</f>
        <v>0</v>
      </c>
      <c r="W1373" s="60" t="str">
        <f aca="false">IFERROR($U1373/ABS($V1373),"N/A")</f>
        <v>N/A</v>
      </c>
      <c r="X1373" s="61" t="str">
        <f aca="false">IF(OR($W1373="N/A",$R1373="",$S1373=""),"N/A",IF($W1373&gt;=4,"Not Significant",IF($W1373&gt;=2,"Semi-Significant","Significant")))</f>
        <v>N/A</v>
      </c>
      <c r="Z1373" s="1" t="str">
        <f aca="false">IF($D1373="Z540.1 w/data",0,"")</f>
        <v/>
      </c>
      <c r="AA1373" s="1" t="e">
        <f aca="false">$Y1373+$Q1373+$Z1373</f>
        <v>#VALUE!</v>
      </c>
      <c r="AB1373" s="1" t="n">
        <f aca="false">$N1373+$Q1373</f>
        <v>0</v>
      </c>
      <c r="AC1373" s="1" t="str">
        <f aca="false">IF($Y1373="","",IF(AND($AA1373&gt;=$R1373,$AA1373&lt;=$S1373),"Pass","Fail"))</f>
        <v/>
      </c>
      <c r="AD1373" s="1" t="str">
        <f aca="false">IF($Y1373="","",IF($AA1373&gt;$R1373,"Pass","Fail"))</f>
        <v/>
      </c>
      <c r="AE1373" s="1" t="str">
        <f aca="false">IF($Y1373="","",IF($AA1373&gt;=$R1373,"Pass","Fail"))</f>
        <v/>
      </c>
      <c r="AF1373" s="1" t="str">
        <f aca="false">IF($Y1373="","",IF($AA1373&lt;=$S1373,"Pass","Fail"))</f>
        <v/>
      </c>
      <c r="AG1373" s="1" t="str">
        <f aca="false">IF($Y1373="","",IF($AA1373&lt;$S1373,"Pass","Fail"))</f>
        <v/>
      </c>
      <c r="AH1373" s="23" t="str">
        <f aca="true">INDIRECT(CHOOSE(MATCH($T1373,{"±","&gt;","≥","≤","&lt;"},0), "AC", "AD", "AE", "AF", "AG") &amp; ROW())</f>
        <v/>
      </c>
      <c r="AI1373" s="56" t="str">
        <f aca="false">IF($X1373="Not Significant","No Further Action Required",
IF($AH1373="","",
IF(AND($AH1373="Pass",$L1373="0 - Passed "),"Analysis performed; no further action required.",
IF(AND($AH1373="Fail",$L1373="1 - Failed "),"Analysis performed; no further action required.",
IF(AND($AH1373="Pass",$L1373="2 - Limited In Use "),"Analysis performed; no further action required.",
IF(AND($AH1373="Fail",$L1373="3 - Adjusted "),"Analysis performed; no further action required.",
"Unit fails analysis; TSM determination required."))))))</f>
        <v/>
      </c>
      <c r="AJ1373" s="58"/>
    </row>
    <row r="1374" customFormat="false" ht="15" hidden="false" customHeight="false" outlineLevel="0" collapsed="false">
      <c r="A1374" s="56"/>
      <c r="E1374" s="57" t="str">
        <f aca="false">IF(AND($F1374="",$G1374=""),"",IF($G1374="",$F1374,HYPERLINK($G1374,$F1374)))</f>
        <v/>
      </c>
      <c r="H1374" s="1" t="str">
        <f aca="false">IF($I1374="","None Attached",IF(LEFT($I1374,5)="https",HYPERLINK($I1374,"Datasheet"),HYPERLINK(_xlfn.CONCAT("https://",$I1374),"Datasheet")))</f>
        <v>None Attached</v>
      </c>
      <c r="M1374" s="56"/>
      <c r="P1374" s="58"/>
      <c r="Q1374" s="1" t="n">
        <f aca="false">$M1374-$N1374</f>
        <v>0</v>
      </c>
      <c r="R1374" s="56"/>
      <c r="T1374" s="59" t="s">
        <v>15</v>
      </c>
      <c r="U1374" s="1" t="n">
        <f aca="false">$S1374-$R1374</f>
        <v>0</v>
      </c>
      <c r="V1374" s="1" t="n">
        <f aca="false">IF($T1374="±",$Q1374*2,$Q1374)</f>
        <v>0</v>
      </c>
      <c r="W1374" s="60" t="str">
        <f aca="false">IFERROR($U1374/ABS($V1374),"N/A")</f>
        <v>N/A</v>
      </c>
      <c r="X1374" s="61" t="str">
        <f aca="false">IF(OR($W1374="N/A",$R1374="",$S1374=""),"N/A",IF($W1374&gt;=4,"Not Significant",IF($W1374&gt;=2,"Semi-Significant","Significant")))</f>
        <v>N/A</v>
      </c>
      <c r="Z1374" s="1" t="str">
        <f aca="false">IF($D1374="Z540.1 w/data",0,"")</f>
        <v/>
      </c>
      <c r="AA1374" s="1" t="e">
        <f aca="false">$Y1374+$Q1374+$Z1374</f>
        <v>#VALUE!</v>
      </c>
      <c r="AB1374" s="1" t="n">
        <f aca="false">$N1374+$Q1374</f>
        <v>0</v>
      </c>
      <c r="AC1374" s="1" t="str">
        <f aca="false">IF($Y1374="","",IF(AND($AA1374&gt;=$R1374,$AA1374&lt;=$S1374),"Pass","Fail"))</f>
        <v/>
      </c>
      <c r="AD1374" s="1" t="str">
        <f aca="false">IF($Y1374="","",IF($AA1374&gt;$R1374,"Pass","Fail"))</f>
        <v/>
      </c>
      <c r="AE1374" s="1" t="str">
        <f aca="false">IF($Y1374="","",IF($AA1374&gt;=$R1374,"Pass","Fail"))</f>
        <v/>
      </c>
      <c r="AF1374" s="1" t="str">
        <f aca="false">IF($Y1374="","",IF($AA1374&lt;=$S1374,"Pass","Fail"))</f>
        <v/>
      </c>
      <c r="AG1374" s="1" t="str">
        <f aca="false">IF($Y1374="","",IF($AA1374&lt;$S1374,"Pass","Fail"))</f>
        <v/>
      </c>
      <c r="AH1374" s="23" t="str">
        <f aca="true">INDIRECT(CHOOSE(MATCH($T1374,{"±","&gt;","≥","≤","&lt;"},0), "AC", "AD", "AE", "AF", "AG") &amp; ROW())</f>
        <v/>
      </c>
      <c r="AI1374" s="56" t="str">
        <f aca="false">IF($X1374="Not Significant","No Further Action Required",
IF($AH1374="","",
IF(AND($AH1374="Pass",$L1374="0 - Passed "),"Analysis performed; no further action required.",
IF(AND($AH1374="Fail",$L1374="1 - Failed "),"Analysis performed; no further action required.",
IF(AND($AH1374="Pass",$L1374="2 - Limited In Use "),"Analysis performed; no further action required.",
IF(AND($AH1374="Fail",$L1374="3 - Adjusted "),"Analysis performed; no further action required.",
"Unit fails analysis; TSM determination required."))))))</f>
        <v/>
      </c>
      <c r="AJ1374" s="58"/>
    </row>
    <row r="1375" customFormat="false" ht="15" hidden="false" customHeight="false" outlineLevel="0" collapsed="false">
      <c r="A1375" s="56"/>
      <c r="E1375" s="57" t="str">
        <f aca="false">IF(AND($F1375="",$G1375=""),"",IF($G1375="",$F1375,HYPERLINK($G1375,$F1375)))</f>
        <v/>
      </c>
      <c r="H1375" s="1" t="str">
        <f aca="false">IF($I1375="","None Attached",IF(LEFT($I1375,5)="https",HYPERLINK($I1375,"Datasheet"),HYPERLINK(_xlfn.CONCAT("https://",$I1375),"Datasheet")))</f>
        <v>None Attached</v>
      </c>
      <c r="M1375" s="56"/>
      <c r="P1375" s="58"/>
      <c r="Q1375" s="1" t="n">
        <f aca="false">$M1375-$N1375</f>
        <v>0</v>
      </c>
      <c r="R1375" s="56"/>
      <c r="T1375" s="59" t="s">
        <v>15</v>
      </c>
      <c r="U1375" s="1" t="n">
        <f aca="false">$S1375-$R1375</f>
        <v>0</v>
      </c>
      <c r="V1375" s="1" t="n">
        <f aca="false">IF($T1375="±",$Q1375*2,$Q1375)</f>
        <v>0</v>
      </c>
      <c r="W1375" s="60" t="str">
        <f aca="false">IFERROR($U1375/ABS($V1375),"N/A")</f>
        <v>N/A</v>
      </c>
      <c r="X1375" s="61" t="str">
        <f aca="false">IF(OR($W1375="N/A",$R1375="",$S1375=""),"N/A",IF($W1375&gt;=4,"Not Significant",IF($W1375&gt;=2,"Semi-Significant","Significant")))</f>
        <v>N/A</v>
      </c>
      <c r="Z1375" s="1" t="str">
        <f aca="false">IF($D1375="Z540.1 w/data",0,"")</f>
        <v/>
      </c>
      <c r="AA1375" s="1" t="e">
        <f aca="false">$Y1375+$Q1375+$Z1375</f>
        <v>#VALUE!</v>
      </c>
      <c r="AB1375" s="1" t="n">
        <f aca="false">$N1375+$Q1375</f>
        <v>0</v>
      </c>
      <c r="AC1375" s="1" t="str">
        <f aca="false">IF($Y1375="","",IF(AND($AA1375&gt;=$R1375,$AA1375&lt;=$S1375),"Pass","Fail"))</f>
        <v/>
      </c>
      <c r="AD1375" s="1" t="str">
        <f aca="false">IF($Y1375="","",IF($AA1375&gt;$R1375,"Pass","Fail"))</f>
        <v/>
      </c>
      <c r="AE1375" s="1" t="str">
        <f aca="false">IF($Y1375="","",IF($AA1375&gt;=$R1375,"Pass","Fail"))</f>
        <v/>
      </c>
      <c r="AF1375" s="1" t="str">
        <f aca="false">IF($Y1375="","",IF($AA1375&lt;=$S1375,"Pass","Fail"))</f>
        <v/>
      </c>
      <c r="AG1375" s="1" t="str">
        <f aca="false">IF($Y1375="","",IF($AA1375&lt;$S1375,"Pass","Fail"))</f>
        <v/>
      </c>
      <c r="AH1375" s="23" t="str">
        <f aca="true">INDIRECT(CHOOSE(MATCH($T1375,{"±","&gt;","≥","≤","&lt;"},0), "AC", "AD", "AE", "AF", "AG") &amp; ROW())</f>
        <v/>
      </c>
      <c r="AI1375" s="56" t="str">
        <f aca="false">IF($X1375="Not Significant","No Further Action Required",
IF($AH1375="","",
IF(AND($AH1375="Pass",$L1375="0 - Passed "),"Analysis performed; no further action required.",
IF(AND($AH1375="Fail",$L1375="1 - Failed "),"Analysis performed; no further action required.",
IF(AND($AH1375="Pass",$L1375="2 - Limited In Use "),"Analysis performed; no further action required.",
IF(AND($AH1375="Fail",$L1375="3 - Adjusted "),"Analysis performed; no further action required.",
"Unit fails analysis; TSM determination required."))))))</f>
        <v/>
      </c>
      <c r="AJ1375" s="58"/>
    </row>
    <row r="1376" customFormat="false" ht="15" hidden="false" customHeight="false" outlineLevel="0" collapsed="false">
      <c r="A1376" s="56"/>
      <c r="E1376" s="57" t="str">
        <f aca="false">IF(AND($F1376="",$G1376=""),"",IF($G1376="",$F1376,HYPERLINK($G1376,$F1376)))</f>
        <v/>
      </c>
      <c r="H1376" s="1" t="str">
        <f aca="false">IF($I1376="","None Attached",IF(LEFT($I1376,5)="https",HYPERLINK($I1376,"Datasheet"),HYPERLINK(_xlfn.CONCAT("https://",$I1376),"Datasheet")))</f>
        <v>None Attached</v>
      </c>
      <c r="M1376" s="56"/>
      <c r="P1376" s="58"/>
      <c r="Q1376" s="1" t="n">
        <f aca="false">$M1376-$N1376</f>
        <v>0</v>
      </c>
      <c r="R1376" s="56"/>
      <c r="T1376" s="59" t="s">
        <v>15</v>
      </c>
      <c r="U1376" s="1" t="n">
        <f aca="false">$S1376-$R1376</f>
        <v>0</v>
      </c>
      <c r="V1376" s="1" t="n">
        <f aca="false">IF($T1376="±",$Q1376*2,$Q1376)</f>
        <v>0</v>
      </c>
      <c r="W1376" s="60" t="str">
        <f aca="false">IFERROR($U1376/ABS($V1376),"N/A")</f>
        <v>N/A</v>
      </c>
      <c r="X1376" s="61" t="str">
        <f aca="false">IF(OR($W1376="N/A",$R1376="",$S1376=""),"N/A",IF($W1376&gt;=4,"Not Significant",IF($W1376&gt;=2,"Semi-Significant","Significant")))</f>
        <v>N/A</v>
      </c>
      <c r="Z1376" s="1" t="str">
        <f aca="false">IF($D1376="Z540.1 w/data",0,"")</f>
        <v/>
      </c>
      <c r="AA1376" s="1" t="e">
        <f aca="false">$Y1376+$Q1376+$Z1376</f>
        <v>#VALUE!</v>
      </c>
      <c r="AB1376" s="1" t="n">
        <f aca="false">$N1376+$Q1376</f>
        <v>0</v>
      </c>
      <c r="AC1376" s="1" t="str">
        <f aca="false">IF($Y1376="","",IF(AND($AA1376&gt;=$R1376,$AA1376&lt;=$S1376),"Pass","Fail"))</f>
        <v/>
      </c>
      <c r="AD1376" s="1" t="str">
        <f aca="false">IF($Y1376="","",IF($AA1376&gt;$R1376,"Pass","Fail"))</f>
        <v/>
      </c>
      <c r="AE1376" s="1" t="str">
        <f aca="false">IF($Y1376="","",IF($AA1376&gt;=$R1376,"Pass","Fail"))</f>
        <v/>
      </c>
      <c r="AF1376" s="1" t="str">
        <f aca="false">IF($Y1376="","",IF($AA1376&lt;=$S1376,"Pass","Fail"))</f>
        <v/>
      </c>
      <c r="AG1376" s="1" t="str">
        <f aca="false">IF($Y1376="","",IF($AA1376&lt;$S1376,"Pass","Fail"))</f>
        <v/>
      </c>
      <c r="AH1376" s="23" t="str">
        <f aca="true">INDIRECT(CHOOSE(MATCH($T1376,{"±","&gt;","≥","≤","&lt;"},0), "AC", "AD", "AE", "AF", "AG") &amp; ROW())</f>
        <v/>
      </c>
      <c r="AI1376" s="56" t="str">
        <f aca="false">IF($X1376="Not Significant","No Further Action Required",
IF($AH1376="","",
IF(AND($AH1376="Pass",$L1376="0 - Passed "),"Analysis performed; no further action required.",
IF(AND($AH1376="Fail",$L1376="1 - Failed "),"Analysis performed; no further action required.",
IF(AND($AH1376="Pass",$L1376="2 - Limited In Use "),"Analysis performed; no further action required.",
IF(AND($AH1376="Fail",$L1376="3 - Adjusted "),"Analysis performed; no further action required.",
"Unit fails analysis; TSM determination required."))))))</f>
        <v/>
      </c>
      <c r="AJ1376" s="58"/>
    </row>
    <row r="1377" customFormat="false" ht="15" hidden="false" customHeight="false" outlineLevel="0" collapsed="false">
      <c r="A1377" s="56"/>
      <c r="E1377" s="57" t="str">
        <f aca="false">IF(AND($F1377="",$G1377=""),"",IF($G1377="",$F1377,HYPERLINK($G1377,$F1377)))</f>
        <v/>
      </c>
      <c r="H1377" s="1" t="str">
        <f aca="false">IF($I1377="","None Attached",IF(LEFT($I1377,5)="https",HYPERLINK($I1377,"Datasheet"),HYPERLINK(_xlfn.CONCAT("https://",$I1377),"Datasheet")))</f>
        <v>None Attached</v>
      </c>
      <c r="M1377" s="56"/>
      <c r="P1377" s="58"/>
      <c r="Q1377" s="1" t="n">
        <f aca="false">$M1377-$N1377</f>
        <v>0</v>
      </c>
      <c r="R1377" s="56"/>
      <c r="T1377" s="59" t="s">
        <v>15</v>
      </c>
      <c r="U1377" s="1" t="n">
        <f aca="false">$S1377-$R1377</f>
        <v>0</v>
      </c>
      <c r="V1377" s="1" t="n">
        <f aca="false">IF($T1377="±",$Q1377*2,$Q1377)</f>
        <v>0</v>
      </c>
      <c r="W1377" s="60" t="str">
        <f aca="false">IFERROR($U1377/ABS($V1377),"N/A")</f>
        <v>N/A</v>
      </c>
      <c r="X1377" s="61" t="str">
        <f aca="false">IF(OR($W1377="N/A",$R1377="",$S1377=""),"N/A",IF($W1377&gt;=4,"Not Significant",IF($W1377&gt;=2,"Semi-Significant","Significant")))</f>
        <v>N/A</v>
      </c>
      <c r="Z1377" s="1" t="str">
        <f aca="false">IF($D1377="Z540.1 w/data",0,"")</f>
        <v/>
      </c>
      <c r="AA1377" s="1" t="e">
        <f aca="false">$Y1377+$Q1377+$Z1377</f>
        <v>#VALUE!</v>
      </c>
      <c r="AB1377" s="1" t="n">
        <f aca="false">$N1377+$Q1377</f>
        <v>0</v>
      </c>
      <c r="AC1377" s="1" t="str">
        <f aca="false">IF($Y1377="","",IF(AND($AA1377&gt;=$R1377,$AA1377&lt;=$S1377),"Pass","Fail"))</f>
        <v/>
      </c>
      <c r="AD1377" s="1" t="str">
        <f aca="false">IF($Y1377="","",IF($AA1377&gt;$R1377,"Pass","Fail"))</f>
        <v/>
      </c>
      <c r="AE1377" s="1" t="str">
        <f aca="false">IF($Y1377="","",IF($AA1377&gt;=$R1377,"Pass","Fail"))</f>
        <v/>
      </c>
      <c r="AF1377" s="1" t="str">
        <f aca="false">IF($Y1377="","",IF($AA1377&lt;=$S1377,"Pass","Fail"))</f>
        <v/>
      </c>
      <c r="AG1377" s="1" t="str">
        <f aca="false">IF($Y1377="","",IF($AA1377&lt;$S1377,"Pass","Fail"))</f>
        <v/>
      </c>
      <c r="AH1377" s="23" t="str">
        <f aca="true">INDIRECT(CHOOSE(MATCH($T1377,{"±","&gt;","≥","≤","&lt;"},0), "AC", "AD", "AE", "AF", "AG") &amp; ROW())</f>
        <v/>
      </c>
      <c r="AI1377" s="56" t="str">
        <f aca="false">IF($X1377="Not Significant","No Further Action Required",
IF($AH1377="","",
IF(AND($AH1377="Pass",$L1377="0 - Passed "),"Analysis performed; no further action required.",
IF(AND($AH1377="Fail",$L1377="1 - Failed "),"Analysis performed; no further action required.",
IF(AND($AH1377="Pass",$L1377="2 - Limited In Use "),"Analysis performed; no further action required.",
IF(AND($AH1377="Fail",$L1377="3 - Adjusted "),"Analysis performed; no further action required.",
"Unit fails analysis; TSM determination required."))))))</f>
        <v/>
      </c>
      <c r="AJ1377" s="58"/>
    </row>
    <row r="1378" customFormat="false" ht="15" hidden="false" customHeight="false" outlineLevel="0" collapsed="false">
      <c r="A1378" s="56"/>
      <c r="E1378" s="57" t="str">
        <f aca="false">IF(AND($F1378="",$G1378=""),"",IF($G1378="",$F1378,HYPERLINK($G1378,$F1378)))</f>
        <v/>
      </c>
      <c r="H1378" s="1" t="str">
        <f aca="false">IF($I1378="","None Attached",IF(LEFT($I1378,5)="https",HYPERLINK($I1378,"Datasheet"),HYPERLINK(_xlfn.CONCAT("https://",$I1378),"Datasheet")))</f>
        <v>None Attached</v>
      </c>
      <c r="M1378" s="56"/>
      <c r="P1378" s="58"/>
      <c r="Q1378" s="1" t="n">
        <f aca="false">$M1378-$N1378</f>
        <v>0</v>
      </c>
      <c r="R1378" s="56"/>
      <c r="T1378" s="59" t="s">
        <v>15</v>
      </c>
      <c r="U1378" s="1" t="n">
        <f aca="false">$S1378-$R1378</f>
        <v>0</v>
      </c>
      <c r="V1378" s="1" t="n">
        <f aca="false">IF($T1378="±",$Q1378*2,$Q1378)</f>
        <v>0</v>
      </c>
      <c r="W1378" s="60" t="str">
        <f aca="false">IFERROR($U1378/ABS($V1378),"N/A")</f>
        <v>N/A</v>
      </c>
      <c r="X1378" s="61" t="str">
        <f aca="false">IF(OR($W1378="N/A",$R1378="",$S1378=""),"N/A",IF($W1378&gt;=4,"Not Significant",IF($W1378&gt;=2,"Semi-Significant","Significant")))</f>
        <v>N/A</v>
      </c>
      <c r="Z1378" s="1" t="str">
        <f aca="false">IF($D1378="Z540.1 w/data",0,"")</f>
        <v/>
      </c>
      <c r="AA1378" s="1" t="e">
        <f aca="false">$Y1378+$Q1378+$Z1378</f>
        <v>#VALUE!</v>
      </c>
      <c r="AB1378" s="1" t="n">
        <f aca="false">$N1378+$Q1378</f>
        <v>0</v>
      </c>
      <c r="AC1378" s="1" t="str">
        <f aca="false">IF($Y1378="","",IF(AND($AA1378&gt;=$R1378,$AA1378&lt;=$S1378),"Pass","Fail"))</f>
        <v/>
      </c>
      <c r="AD1378" s="1" t="str">
        <f aca="false">IF($Y1378="","",IF($AA1378&gt;$R1378,"Pass","Fail"))</f>
        <v/>
      </c>
      <c r="AE1378" s="1" t="str">
        <f aca="false">IF($Y1378="","",IF($AA1378&gt;=$R1378,"Pass","Fail"))</f>
        <v/>
      </c>
      <c r="AF1378" s="1" t="str">
        <f aca="false">IF($Y1378="","",IF($AA1378&lt;=$S1378,"Pass","Fail"))</f>
        <v/>
      </c>
      <c r="AG1378" s="1" t="str">
        <f aca="false">IF($Y1378="","",IF($AA1378&lt;$S1378,"Pass","Fail"))</f>
        <v/>
      </c>
      <c r="AH1378" s="23" t="str">
        <f aca="true">INDIRECT(CHOOSE(MATCH($T1378,{"±","&gt;","≥","≤","&lt;"},0), "AC", "AD", "AE", "AF", "AG") &amp; ROW())</f>
        <v/>
      </c>
      <c r="AI1378" s="56" t="str">
        <f aca="false">IF($X1378="Not Significant","No Further Action Required",
IF($AH1378="","",
IF(AND($AH1378="Pass",$L1378="0 - Passed "),"Analysis performed; no further action required.",
IF(AND($AH1378="Fail",$L1378="1 - Failed "),"Analysis performed; no further action required.",
IF(AND($AH1378="Pass",$L1378="2 - Limited In Use "),"Analysis performed; no further action required.",
IF(AND($AH1378="Fail",$L1378="3 - Adjusted "),"Analysis performed; no further action required.",
"Unit fails analysis; TSM determination required."))))))</f>
        <v/>
      </c>
      <c r="AJ1378" s="58"/>
    </row>
    <row r="1379" customFormat="false" ht="15" hidden="false" customHeight="false" outlineLevel="0" collapsed="false">
      <c r="A1379" s="56"/>
      <c r="E1379" s="57" t="str">
        <f aca="false">IF(AND($F1379="",$G1379=""),"",IF($G1379="",$F1379,HYPERLINK($G1379,$F1379)))</f>
        <v/>
      </c>
      <c r="H1379" s="1" t="str">
        <f aca="false">IF($I1379="","None Attached",IF(LEFT($I1379,5)="https",HYPERLINK($I1379,"Datasheet"),HYPERLINK(_xlfn.CONCAT("https://",$I1379),"Datasheet")))</f>
        <v>None Attached</v>
      </c>
      <c r="M1379" s="56"/>
      <c r="P1379" s="58"/>
      <c r="Q1379" s="1" t="n">
        <f aca="false">$M1379-$N1379</f>
        <v>0</v>
      </c>
      <c r="R1379" s="56"/>
      <c r="T1379" s="59" t="s">
        <v>15</v>
      </c>
      <c r="U1379" s="1" t="n">
        <f aca="false">$S1379-$R1379</f>
        <v>0</v>
      </c>
      <c r="V1379" s="1" t="n">
        <f aca="false">IF($T1379="±",$Q1379*2,$Q1379)</f>
        <v>0</v>
      </c>
      <c r="W1379" s="60" t="str">
        <f aca="false">IFERROR($U1379/ABS($V1379),"N/A")</f>
        <v>N/A</v>
      </c>
      <c r="X1379" s="61" t="str">
        <f aca="false">IF(OR($W1379="N/A",$R1379="",$S1379=""),"N/A",IF($W1379&gt;=4,"Not Significant",IF($W1379&gt;=2,"Semi-Significant","Significant")))</f>
        <v>N/A</v>
      </c>
      <c r="Z1379" s="1" t="str">
        <f aca="false">IF($D1379="Z540.1 w/data",0,"")</f>
        <v/>
      </c>
      <c r="AA1379" s="1" t="e">
        <f aca="false">$Y1379+$Q1379+$Z1379</f>
        <v>#VALUE!</v>
      </c>
      <c r="AB1379" s="1" t="n">
        <f aca="false">$N1379+$Q1379</f>
        <v>0</v>
      </c>
      <c r="AC1379" s="1" t="str">
        <f aca="false">IF($Y1379="","",IF(AND($AA1379&gt;=$R1379,$AA1379&lt;=$S1379),"Pass","Fail"))</f>
        <v/>
      </c>
      <c r="AD1379" s="1" t="str">
        <f aca="false">IF($Y1379="","",IF($AA1379&gt;$R1379,"Pass","Fail"))</f>
        <v/>
      </c>
      <c r="AE1379" s="1" t="str">
        <f aca="false">IF($Y1379="","",IF($AA1379&gt;=$R1379,"Pass","Fail"))</f>
        <v/>
      </c>
      <c r="AF1379" s="1" t="str">
        <f aca="false">IF($Y1379="","",IF($AA1379&lt;=$S1379,"Pass","Fail"))</f>
        <v/>
      </c>
      <c r="AG1379" s="1" t="str">
        <f aca="false">IF($Y1379="","",IF($AA1379&lt;$S1379,"Pass","Fail"))</f>
        <v/>
      </c>
      <c r="AH1379" s="23" t="str">
        <f aca="true">INDIRECT(CHOOSE(MATCH($T1379,{"±","&gt;","≥","≤","&lt;"},0), "AC", "AD", "AE", "AF", "AG") &amp; ROW())</f>
        <v/>
      </c>
      <c r="AI1379" s="56" t="str">
        <f aca="false">IF($X1379="Not Significant","No Further Action Required",
IF($AH1379="","",
IF(AND($AH1379="Pass",$L1379="0 - Passed "),"Analysis performed; no further action required.",
IF(AND($AH1379="Fail",$L1379="1 - Failed "),"Analysis performed; no further action required.",
IF(AND($AH1379="Pass",$L1379="2 - Limited In Use "),"Analysis performed; no further action required.",
IF(AND($AH1379="Fail",$L1379="3 - Adjusted "),"Analysis performed; no further action required.",
"Unit fails analysis; TSM determination required."))))))</f>
        <v/>
      </c>
      <c r="AJ1379" s="58"/>
    </row>
    <row r="1380" customFormat="false" ht="15" hidden="false" customHeight="false" outlineLevel="0" collapsed="false">
      <c r="A1380" s="56"/>
      <c r="E1380" s="57" t="str">
        <f aca="false">IF(AND($F1380="",$G1380=""),"",IF($G1380="",$F1380,HYPERLINK($G1380,$F1380)))</f>
        <v/>
      </c>
      <c r="H1380" s="1" t="str">
        <f aca="false">IF($I1380="","None Attached",IF(LEFT($I1380,5)="https",HYPERLINK($I1380,"Datasheet"),HYPERLINK(_xlfn.CONCAT("https://",$I1380),"Datasheet")))</f>
        <v>None Attached</v>
      </c>
      <c r="M1380" s="56"/>
      <c r="P1380" s="58"/>
      <c r="Q1380" s="1" t="n">
        <f aca="false">$M1380-$N1380</f>
        <v>0</v>
      </c>
      <c r="R1380" s="56"/>
      <c r="T1380" s="59" t="s">
        <v>15</v>
      </c>
      <c r="U1380" s="1" t="n">
        <f aca="false">$S1380-$R1380</f>
        <v>0</v>
      </c>
      <c r="V1380" s="1" t="n">
        <f aca="false">IF($T1380="±",$Q1380*2,$Q1380)</f>
        <v>0</v>
      </c>
      <c r="W1380" s="60" t="str">
        <f aca="false">IFERROR($U1380/ABS($V1380),"N/A")</f>
        <v>N/A</v>
      </c>
      <c r="X1380" s="61" t="str">
        <f aca="false">IF(OR($W1380="N/A",$R1380="",$S1380=""),"N/A",IF($W1380&gt;=4,"Not Significant",IF($W1380&gt;=2,"Semi-Significant","Significant")))</f>
        <v>N/A</v>
      </c>
      <c r="Z1380" s="1" t="str">
        <f aca="false">IF($D1380="Z540.1 w/data",0,"")</f>
        <v/>
      </c>
      <c r="AA1380" s="1" t="e">
        <f aca="false">$Y1380+$Q1380+$Z1380</f>
        <v>#VALUE!</v>
      </c>
      <c r="AB1380" s="1" t="n">
        <f aca="false">$N1380+$Q1380</f>
        <v>0</v>
      </c>
      <c r="AC1380" s="1" t="str">
        <f aca="false">IF($Y1380="","",IF(AND($AA1380&gt;=$R1380,$AA1380&lt;=$S1380),"Pass","Fail"))</f>
        <v/>
      </c>
      <c r="AD1380" s="1" t="str">
        <f aca="false">IF($Y1380="","",IF($AA1380&gt;$R1380,"Pass","Fail"))</f>
        <v/>
      </c>
      <c r="AE1380" s="1" t="str">
        <f aca="false">IF($Y1380="","",IF($AA1380&gt;=$R1380,"Pass","Fail"))</f>
        <v/>
      </c>
      <c r="AF1380" s="1" t="str">
        <f aca="false">IF($Y1380="","",IF($AA1380&lt;=$S1380,"Pass","Fail"))</f>
        <v/>
      </c>
      <c r="AG1380" s="1" t="str">
        <f aca="false">IF($Y1380="","",IF($AA1380&lt;$S1380,"Pass","Fail"))</f>
        <v/>
      </c>
      <c r="AH1380" s="23" t="str">
        <f aca="true">INDIRECT(CHOOSE(MATCH($T1380,{"±","&gt;","≥","≤","&lt;"},0), "AC", "AD", "AE", "AF", "AG") &amp; ROW())</f>
        <v/>
      </c>
      <c r="AI1380" s="56" t="str">
        <f aca="false">IF($X1380="Not Significant","No Further Action Required",
IF($AH1380="","",
IF(AND($AH1380="Pass",$L1380="0 - Passed "),"Analysis performed; no further action required.",
IF(AND($AH1380="Fail",$L1380="1 - Failed "),"Analysis performed; no further action required.",
IF(AND($AH1380="Pass",$L1380="2 - Limited In Use "),"Analysis performed; no further action required.",
IF(AND($AH1380="Fail",$L1380="3 - Adjusted "),"Analysis performed; no further action required.",
"Unit fails analysis; TSM determination required."))))))</f>
        <v/>
      </c>
      <c r="AJ1380" s="58"/>
    </row>
    <row r="1381" customFormat="false" ht="15" hidden="false" customHeight="false" outlineLevel="0" collapsed="false">
      <c r="A1381" s="56"/>
      <c r="E1381" s="57" t="str">
        <f aca="false">IF(AND($F1381="",$G1381=""),"",IF($G1381="",$F1381,HYPERLINK($G1381,$F1381)))</f>
        <v/>
      </c>
      <c r="H1381" s="1" t="str">
        <f aca="false">IF($I1381="","None Attached",IF(LEFT($I1381,5)="https",HYPERLINK($I1381,"Datasheet"),HYPERLINK(_xlfn.CONCAT("https://",$I1381),"Datasheet")))</f>
        <v>None Attached</v>
      </c>
      <c r="M1381" s="56"/>
      <c r="P1381" s="58"/>
      <c r="Q1381" s="1" t="n">
        <f aca="false">$M1381-$N1381</f>
        <v>0</v>
      </c>
      <c r="R1381" s="56"/>
      <c r="T1381" s="59" t="s">
        <v>15</v>
      </c>
      <c r="U1381" s="1" t="n">
        <f aca="false">$S1381-$R1381</f>
        <v>0</v>
      </c>
      <c r="V1381" s="1" t="n">
        <f aca="false">IF($T1381="±",$Q1381*2,$Q1381)</f>
        <v>0</v>
      </c>
      <c r="W1381" s="60" t="str">
        <f aca="false">IFERROR($U1381/ABS($V1381),"N/A")</f>
        <v>N/A</v>
      </c>
      <c r="X1381" s="61" t="str">
        <f aca="false">IF(OR($W1381="N/A",$R1381="",$S1381=""),"N/A",IF($W1381&gt;=4,"Not Significant",IF($W1381&gt;=2,"Semi-Significant","Significant")))</f>
        <v>N/A</v>
      </c>
      <c r="Z1381" s="1" t="str">
        <f aca="false">IF($D1381="Z540.1 w/data",0,"")</f>
        <v/>
      </c>
      <c r="AA1381" s="1" t="e">
        <f aca="false">$Y1381+$Q1381+$Z1381</f>
        <v>#VALUE!</v>
      </c>
      <c r="AB1381" s="1" t="n">
        <f aca="false">$N1381+$Q1381</f>
        <v>0</v>
      </c>
      <c r="AC1381" s="1" t="str">
        <f aca="false">IF($Y1381="","",IF(AND($AA1381&gt;=$R1381,$AA1381&lt;=$S1381),"Pass","Fail"))</f>
        <v/>
      </c>
      <c r="AD1381" s="1" t="str">
        <f aca="false">IF($Y1381="","",IF($AA1381&gt;$R1381,"Pass","Fail"))</f>
        <v/>
      </c>
      <c r="AE1381" s="1" t="str">
        <f aca="false">IF($Y1381="","",IF($AA1381&gt;=$R1381,"Pass","Fail"))</f>
        <v/>
      </c>
      <c r="AF1381" s="1" t="str">
        <f aca="false">IF($Y1381="","",IF($AA1381&lt;=$S1381,"Pass","Fail"))</f>
        <v/>
      </c>
      <c r="AG1381" s="1" t="str">
        <f aca="false">IF($Y1381="","",IF($AA1381&lt;$S1381,"Pass","Fail"))</f>
        <v/>
      </c>
      <c r="AH1381" s="23" t="str">
        <f aca="true">INDIRECT(CHOOSE(MATCH($T1381,{"±","&gt;","≥","≤","&lt;"},0), "AC", "AD", "AE", "AF", "AG") &amp; ROW())</f>
        <v/>
      </c>
      <c r="AI1381" s="56" t="str">
        <f aca="false">IF($X1381="Not Significant","No Further Action Required",
IF($AH1381="","",
IF(AND($AH1381="Pass",$L1381="0 - Passed "),"Analysis performed; no further action required.",
IF(AND($AH1381="Fail",$L1381="1 - Failed "),"Analysis performed; no further action required.",
IF(AND($AH1381="Pass",$L1381="2 - Limited In Use "),"Analysis performed; no further action required.",
IF(AND($AH1381="Fail",$L1381="3 - Adjusted "),"Analysis performed; no further action required.",
"Unit fails analysis; TSM determination required."))))))</f>
        <v/>
      </c>
      <c r="AJ1381" s="58"/>
    </row>
    <row r="1382" customFormat="false" ht="15" hidden="false" customHeight="false" outlineLevel="0" collapsed="false">
      <c r="A1382" s="56"/>
      <c r="E1382" s="57" t="str">
        <f aca="false">IF(AND($F1382="",$G1382=""),"",IF($G1382="",$F1382,HYPERLINK($G1382,$F1382)))</f>
        <v/>
      </c>
      <c r="H1382" s="1" t="str">
        <f aca="false">IF($I1382="","None Attached",IF(LEFT($I1382,5)="https",HYPERLINK($I1382,"Datasheet"),HYPERLINK(_xlfn.CONCAT("https://",$I1382),"Datasheet")))</f>
        <v>None Attached</v>
      </c>
      <c r="M1382" s="56"/>
      <c r="P1382" s="58"/>
      <c r="Q1382" s="1" t="n">
        <f aca="false">$M1382-$N1382</f>
        <v>0</v>
      </c>
      <c r="R1382" s="56"/>
      <c r="T1382" s="59" t="s">
        <v>15</v>
      </c>
      <c r="U1382" s="1" t="n">
        <f aca="false">$S1382-$R1382</f>
        <v>0</v>
      </c>
      <c r="V1382" s="1" t="n">
        <f aca="false">IF($T1382="±",$Q1382*2,$Q1382)</f>
        <v>0</v>
      </c>
      <c r="W1382" s="60" t="str">
        <f aca="false">IFERROR($U1382/ABS($V1382),"N/A")</f>
        <v>N/A</v>
      </c>
      <c r="X1382" s="61" t="str">
        <f aca="false">IF(OR($W1382="N/A",$R1382="",$S1382=""),"N/A",IF($W1382&gt;=4,"Not Significant",IF($W1382&gt;=2,"Semi-Significant","Significant")))</f>
        <v>N/A</v>
      </c>
      <c r="Z1382" s="1" t="str">
        <f aca="false">IF($D1382="Z540.1 w/data",0,"")</f>
        <v/>
      </c>
      <c r="AA1382" s="1" t="e">
        <f aca="false">$Y1382+$Q1382+$Z1382</f>
        <v>#VALUE!</v>
      </c>
      <c r="AB1382" s="1" t="n">
        <f aca="false">$N1382+$Q1382</f>
        <v>0</v>
      </c>
      <c r="AC1382" s="1" t="str">
        <f aca="false">IF($Y1382="","",IF(AND($AA1382&gt;=$R1382,$AA1382&lt;=$S1382),"Pass","Fail"))</f>
        <v/>
      </c>
      <c r="AD1382" s="1" t="str">
        <f aca="false">IF($Y1382="","",IF($AA1382&gt;$R1382,"Pass","Fail"))</f>
        <v/>
      </c>
      <c r="AE1382" s="1" t="str">
        <f aca="false">IF($Y1382="","",IF($AA1382&gt;=$R1382,"Pass","Fail"))</f>
        <v/>
      </c>
      <c r="AF1382" s="1" t="str">
        <f aca="false">IF($Y1382="","",IF($AA1382&lt;=$S1382,"Pass","Fail"))</f>
        <v/>
      </c>
      <c r="AG1382" s="1" t="str">
        <f aca="false">IF($Y1382="","",IF($AA1382&lt;$S1382,"Pass","Fail"))</f>
        <v/>
      </c>
      <c r="AH1382" s="23" t="str">
        <f aca="true">INDIRECT(CHOOSE(MATCH($T1382,{"±","&gt;","≥","≤","&lt;"},0), "AC", "AD", "AE", "AF", "AG") &amp; ROW())</f>
        <v/>
      </c>
      <c r="AI1382" s="56" t="str">
        <f aca="false">IF($X1382="Not Significant","No Further Action Required",
IF($AH1382="","",
IF(AND($AH1382="Pass",$L1382="0 - Passed "),"Analysis performed; no further action required.",
IF(AND($AH1382="Fail",$L1382="1 - Failed "),"Analysis performed; no further action required.",
IF(AND($AH1382="Pass",$L1382="2 - Limited In Use "),"Analysis performed; no further action required.",
IF(AND($AH1382="Fail",$L1382="3 - Adjusted "),"Analysis performed; no further action required.",
"Unit fails analysis; TSM determination required."))))))</f>
        <v/>
      </c>
      <c r="AJ1382" s="58"/>
    </row>
    <row r="1383" customFormat="false" ht="15" hidden="false" customHeight="false" outlineLevel="0" collapsed="false">
      <c r="A1383" s="56"/>
      <c r="E1383" s="57" t="str">
        <f aca="false">IF(AND($F1383="",$G1383=""),"",IF($G1383="",$F1383,HYPERLINK($G1383,$F1383)))</f>
        <v/>
      </c>
      <c r="H1383" s="1" t="str">
        <f aca="false">IF($I1383="","None Attached",IF(LEFT($I1383,5)="https",HYPERLINK($I1383,"Datasheet"),HYPERLINK(_xlfn.CONCAT("https://",$I1383),"Datasheet")))</f>
        <v>None Attached</v>
      </c>
      <c r="M1383" s="56"/>
      <c r="P1383" s="58"/>
      <c r="Q1383" s="1" t="n">
        <f aca="false">$M1383-$N1383</f>
        <v>0</v>
      </c>
      <c r="R1383" s="56"/>
      <c r="T1383" s="59" t="s">
        <v>15</v>
      </c>
      <c r="U1383" s="1" t="n">
        <f aca="false">$S1383-$R1383</f>
        <v>0</v>
      </c>
      <c r="V1383" s="1" t="n">
        <f aca="false">IF($T1383="±",$Q1383*2,$Q1383)</f>
        <v>0</v>
      </c>
      <c r="W1383" s="60" t="str">
        <f aca="false">IFERROR($U1383/ABS($V1383),"N/A")</f>
        <v>N/A</v>
      </c>
      <c r="X1383" s="61" t="str">
        <f aca="false">IF(OR($W1383="N/A",$R1383="",$S1383=""),"N/A",IF($W1383&gt;=4,"Not Significant",IF($W1383&gt;=2,"Semi-Significant","Significant")))</f>
        <v>N/A</v>
      </c>
      <c r="Z1383" s="1" t="str">
        <f aca="false">IF($D1383="Z540.1 w/data",0,"")</f>
        <v/>
      </c>
      <c r="AA1383" s="1" t="e">
        <f aca="false">$Y1383+$Q1383+$Z1383</f>
        <v>#VALUE!</v>
      </c>
      <c r="AB1383" s="1" t="n">
        <f aca="false">$N1383+$Q1383</f>
        <v>0</v>
      </c>
      <c r="AC1383" s="1" t="str">
        <f aca="false">IF($Y1383="","",IF(AND($AA1383&gt;=$R1383,$AA1383&lt;=$S1383),"Pass","Fail"))</f>
        <v/>
      </c>
      <c r="AD1383" s="1" t="str">
        <f aca="false">IF($Y1383="","",IF($AA1383&gt;$R1383,"Pass","Fail"))</f>
        <v/>
      </c>
      <c r="AE1383" s="1" t="str">
        <f aca="false">IF($Y1383="","",IF($AA1383&gt;=$R1383,"Pass","Fail"))</f>
        <v/>
      </c>
      <c r="AF1383" s="1" t="str">
        <f aca="false">IF($Y1383="","",IF($AA1383&lt;=$S1383,"Pass","Fail"))</f>
        <v/>
      </c>
      <c r="AG1383" s="1" t="str">
        <f aca="false">IF($Y1383="","",IF($AA1383&lt;$S1383,"Pass","Fail"))</f>
        <v/>
      </c>
      <c r="AH1383" s="23" t="str">
        <f aca="true">INDIRECT(CHOOSE(MATCH($T1383,{"±","&gt;","≥","≤","&lt;"},0), "AC", "AD", "AE", "AF", "AG") &amp; ROW())</f>
        <v/>
      </c>
      <c r="AI1383" s="56" t="str">
        <f aca="false">IF($X1383="Not Significant","No Further Action Required",
IF($AH1383="","",
IF(AND($AH1383="Pass",$L1383="0 - Passed "),"Analysis performed; no further action required.",
IF(AND($AH1383="Fail",$L1383="1 - Failed "),"Analysis performed; no further action required.",
IF(AND($AH1383="Pass",$L1383="2 - Limited In Use "),"Analysis performed; no further action required.",
IF(AND($AH1383="Fail",$L1383="3 - Adjusted "),"Analysis performed; no further action required.",
"Unit fails analysis; TSM determination required."))))))</f>
        <v/>
      </c>
      <c r="AJ1383" s="58"/>
    </row>
    <row r="1384" customFormat="false" ht="15" hidden="false" customHeight="false" outlineLevel="0" collapsed="false">
      <c r="A1384" s="56"/>
      <c r="E1384" s="57" t="str">
        <f aca="false">IF(AND($F1384="",$G1384=""),"",IF($G1384="",$F1384,HYPERLINK($G1384,$F1384)))</f>
        <v/>
      </c>
      <c r="H1384" s="1" t="str">
        <f aca="false">IF($I1384="","None Attached",IF(LEFT($I1384,5)="https",HYPERLINK($I1384,"Datasheet"),HYPERLINK(_xlfn.CONCAT("https://",$I1384),"Datasheet")))</f>
        <v>None Attached</v>
      </c>
      <c r="M1384" s="56"/>
      <c r="P1384" s="58"/>
      <c r="Q1384" s="1" t="n">
        <f aca="false">$M1384-$N1384</f>
        <v>0</v>
      </c>
      <c r="R1384" s="56"/>
      <c r="T1384" s="59" t="s">
        <v>15</v>
      </c>
      <c r="U1384" s="1" t="n">
        <f aca="false">$S1384-$R1384</f>
        <v>0</v>
      </c>
      <c r="V1384" s="1" t="n">
        <f aca="false">IF($T1384="±",$Q1384*2,$Q1384)</f>
        <v>0</v>
      </c>
      <c r="W1384" s="60" t="str">
        <f aca="false">IFERROR($U1384/ABS($V1384),"N/A")</f>
        <v>N/A</v>
      </c>
      <c r="X1384" s="61" t="str">
        <f aca="false">IF(OR($W1384="N/A",$R1384="",$S1384=""),"N/A",IF($W1384&gt;=4,"Not Significant",IF($W1384&gt;=2,"Semi-Significant","Significant")))</f>
        <v>N/A</v>
      </c>
      <c r="Z1384" s="1" t="str">
        <f aca="false">IF($D1384="Z540.1 w/data",0,"")</f>
        <v/>
      </c>
      <c r="AA1384" s="1" t="e">
        <f aca="false">$Y1384+$Q1384+$Z1384</f>
        <v>#VALUE!</v>
      </c>
      <c r="AB1384" s="1" t="n">
        <f aca="false">$N1384+$Q1384</f>
        <v>0</v>
      </c>
      <c r="AC1384" s="1" t="str">
        <f aca="false">IF($Y1384="","",IF(AND($AA1384&gt;=$R1384,$AA1384&lt;=$S1384),"Pass","Fail"))</f>
        <v/>
      </c>
      <c r="AD1384" s="1" t="str">
        <f aca="false">IF($Y1384="","",IF($AA1384&gt;$R1384,"Pass","Fail"))</f>
        <v/>
      </c>
      <c r="AE1384" s="1" t="str">
        <f aca="false">IF($Y1384="","",IF($AA1384&gt;=$R1384,"Pass","Fail"))</f>
        <v/>
      </c>
      <c r="AF1384" s="1" t="str">
        <f aca="false">IF($Y1384="","",IF($AA1384&lt;=$S1384,"Pass","Fail"))</f>
        <v/>
      </c>
      <c r="AG1384" s="1" t="str">
        <f aca="false">IF($Y1384="","",IF($AA1384&lt;$S1384,"Pass","Fail"))</f>
        <v/>
      </c>
      <c r="AH1384" s="23" t="str">
        <f aca="true">INDIRECT(CHOOSE(MATCH($T1384,{"±","&gt;","≥","≤","&lt;"},0), "AC", "AD", "AE", "AF", "AG") &amp; ROW())</f>
        <v/>
      </c>
      <c r="AI1384" s="56" t="str">
        <f aca="false">IF($X1384="Not Significant","No Further Action Required",
IF($AH1384="","",
IF(AND($AH1384="Pass",$L1384="0 - Passed "),"Analysis performed; no further action required.",
IF(AND($AH1384="Fail",$L1384="1 - Failed "),"Analysis performed; no further action required.",
IF(AND($AH1384="Pass",$L1384="2 - Limited In Use "),"Analysis performed; no further action required.",
IF(AND($AH1384="Fail",$L1384="3 - Adjusted "),"Analysis performed; no further action required.",
"Unit fails analysis; TSM determination required."))))))</f>
        <v/>
      </c>
      <c r="AJ1384" s="58"/>
    </row>
    <row r="1385" customFormat="false" ht="15" hidden="false" customHeight="false" outlineLevel="0" collapsed="false">
      <c r="A1385" s="56"/>
      <c r="E1385" s="57" t="str">
        <f aca="false">IF(AND($F1385="",$G1385=""),"",IF($G1385="",$F1385,HYPERLINK($G1385,$F1385)))</f>
        <v/>
      </c>
      <c r="H1385" s="1" t="str">
        <f aca="false">IF($I1385="","None Attached",IF(LEFT($I1385,5)="https",HYPERLINK($I1385,"Datasheet"),HYPERLINK(_xlfn.CONCAT("https://",$I1385),"Datasheet")))</f>
        <v>None Attached</v>
      </c>
      <c r="M1385" s="56"/>
      <c r="P1385" s="58"/>
      <c r="Q1385" s="1" t="n">
        <f aca="false">$M1385-$N1385</f>
        <v>0</v>
      </c>
      <c r="R1385" s="56"/>
      <c r="T1385" s="59" t="s">
        <v>15</v>
      </c>
      <c r="U1385" s="1" t="n">
        <f aca="false">$S1385-$R1385</f>
        <v>0</v>
      </c>
      <c r="V1385" s="1" t="n">
        <f aca="false">IF($T1385="±",$Q1385*2,$Q1385)</f>
        <v>0</v>
      </c>
      <c r="W1385" s="60" t="str">
        <f aca="false">IFERROR($U1385/ABS($V1385),"N/A")</f>
        <v>N/A</v>
      </c>
      <c r="X1385" s="61" t="str">
        <f aca="false">IF(OR($W1385="N/A",$R1385="",$S1385=""),"N/A",IF($W1385&gt;=4,"Not Significant",IF($W1385&gt;=2,"Semi-Significant","Significant")))</f>
        <v>N/A</v>
      </c>
      <c r="Z1385" s="1" t="str">
        <f aca="false">IF($D1385="Z540.1 w/data",0,"")</f>
        <v/>
      </c>
      <c r="AA1385" s="1" t="e">
        <f aca="false">$Y1385+$Q1385+$Z1385</f>
        <v>#VALUE!</v>
      </c>
      <c r="AB1385" s="1" t="n">
        <f aca="false">$N1385+$Q1385</f>
        <v>0</v>
      </c>
      <c r="AC1385" s="1" t="str">
        <f aca="false">IF($Y1385="","",IF(AND($AA1385&gt;=$R1385,$AA1385&lt;=$S1385),"Pass","Fail"))</f>
        <v/>
      </c>
      <c r="AD1385" s="1" t="str">
        <f aca="false">IF($Y1385="","",IF($AA1385&gt;$R1385,"Pass","Fail"))</f>
        <v/>
      </c>
      <c r="AE1385" s="1" t="str">
        <f aca="false">IF($Y1385="","",IF($AA1385&gt;=$R1385,"Pass","Fail"))</f>
        <v/>
      </c>
      <c r="AF1385" s="1" t="str">
        <f aca="false">IF($Y1385="","",IF($AA1385&lt;=$S1385,"Pass","Fail"))</f>
        <v/>
      </c>
      <c r="AG1385" s="1" t="str">
        <f aca="false">IF($Y1385="","",IF($AA1385&lt;$S1385,"Pass","Fail"))</f>
        <v/>
      </c>
      <c r="AH1385" s="23" t="str">
        <f aca="true">INDIRECT(CHOOSE(MATCH($T1385,{"±","&gt;","≥","≤","&lt;"},0), "AC", "AD", "AE", "AF", "AG") &amp; ROW())</f>
        <v/>
      </c>
      <c r="AI1385" s="56" t="str">
        <f aca="false">IF($X1385="Not Significant","No Further Action Required",
IF($AH1385="","",
IF(AND($AH1385="Pass",$L1385="0 - Passed "),"Analysis performed; no further action required.",
IF(AND($AH1385="Fail",$L1385="1 - Failed "),"Analysis performed; no further action required.",
IF(AND($AH1385="Pass",$L1385="2 - Limited In Use "),"Analysis performed; no further action required.",
IF(AND($AH1385="Fail",$L1385="3 - Adjusted "),"Analysis performed; no further action required.",
"Unit fails analysis; TSM determination required."))))))</f>
        <v/>
      </c>
      <c r="AJ1385" s="58"/>
    </row>
    <row r="1386" customFormat="false" ht="15" hidden="false" customHeight="false" outlineLevel="0" collapsed="false">
      <c r="A1386" s="56"/>
      <c r="E1386" s="57" t="str">
        <f aca="false">IF(AND($F1386="",$G1386=""),"",IF($G1386="",$F1386,HYPERLINK($G1386,$F1386)))</f>
        <v/>
      </c>
      <c r="H1386" s="1" t="str">
        <f aca="false">IF($I1386="","None Attached",IF(LEFT($I1386,5)="https",HYPERLINK($I1386,"Datasheet"),HYPERLINK(_xlfn.CONCAT("https://",$I1386),"Datasheet")))</f>
        <v>None Attached</v>
      </c>
      <c r="M1386" s="56"/>
      <c r="P1386" s="58"/>
      <c r="Q1386" s="1" t="n">
        <f aca="false">$M1386-$N1386</f>
        <v>0</v>
      </c>
      <c r="R1386" s="56"/>
      <c r="T1386" s="59" t="s">
        <v>15</v>
      </c>
      <c r="U1386" s="1" t="n">
        <f aca="false">$S1386-$R1386</f>
        <v>0</v>
      </c>
      <c r="V1386" s="1" t="n">
        <f aca="false">IF($T1386="±",$Q1386*2,$Q1386)</f>
        <v>0</v>
      </c>
      <c r="W1386" s="60" t="str">
        <f aca="false">IFERROR($U1386/ABS($V1386),"N/A")</f>
        <v>N/A</v>
      </c>
      <c r="X1386" s="61" t="str">
        <f aca="false">IF(OR($W1386="N/A",$R1386="",$S1386=""),"N/A",IF($W1386&gt;=4,"Not Significant",IF($W1386&gt;=2,"Semi-Significant","Significant")))</f>
        <v>N/A</v>
      </c>
      <c r="Z1386" s="1" t="str">
        <f aca="false">IF($D1386="Z540.1 w/data",0,"")</f>
        <v/>
      </c>
      <c r="AA1386" s="1" t="e">
        <f aca="false">$Y1386+$Q1386+$Z1386</f>
        <v>#VALUE!</v>
      </c>
      <c r="AB1386" s="1" t="n">
        <f aca="false">$N1386+$Q1386</f>
        <v>0</v>
      </c>
      <c r="AC1386" s="1" t="str">
        <f aca="false">IF($Y1386="","",IF(AND($AA1386&gt;=$R1386,$AA1386&lt;=$S1386),"Pass","Fail"))</f>
        <v/>
      </c>
      <c r="AD1386" s="1" t="str">
        <f aca="false">IF($Y1386="","",IF($AA1386&gt;$R1386,"Pass","Fail"))</f>
        <v/>
      </c>
      <c r="AE1386" s="1" t="str">
        <f aca="false">IF($Y1386="","",IF($AA1386&gt;=$R1386,"Pass","Fail"))</f>
        <v/>
      </c>
      <c r="AF1386" s="1" t="str">
        <f aca="false">IF($Y1386="","",IF($AA1386&lt;=$S1386,"Pass","Fail"))</f>
        <v/>
      </c>
      <c r="AG1386" s="1" t="str">
        <f aca="false">IF($Y1386="","",IF($AA1386&lt;$S1386,"Pass","Fail"))</f>
        <v/>
      </c>
      <c r="AH1386" s="23" t="str">
        <f aca="true">INDIRECT(CHOOSE(MATCH($T1386,{"±","&gt;","≥","≤","&lt;"},0), "AC", "AD", "AE", "AF", "AG") &amp; ROW())</f>
        <v/>
      </c>
      <c r="AI1386" s="56" t="str">
        <f aca="false">IF($X1386="Not Significant","No Further Action Required",
IF($AH1386="","",
IF(AND($AH1386="Pass",$L1386="0 - Passed "),"Analysis performed; no further action required.",
IF(AND($AH1386="Fail",$L1386="1 - Failed "),"Analysis performed; no further action required.",
IF(AND($AH1386="Pass",$L1386="2 - Limited In Use "),"Analysis performed; no further action required.",
IF(AND($AH1386="Fail",$L1386="3 - Adjusted "),"Analysis performed; no further action required.",
"Unit fails analysis; TSM determination required."))))))</f>
        <v/>
      </c>
      <c r="AJ1386" s="58"/>
    </row>
    <row r="1387" customFormat="false" ht="15" hidden="false" customHeight="false" outlineLevel="0" collapsed="false">
      <c r="A1387" s="56"/>
      <c r="E1387" s="57" t="str">
        <f aca="false">IF(AND($F1387="",$G1387=""),"",IF($G1387="",$F1387,HYPERLINK($G1387,$F1387)))</f>
        <v/>
      </c>
      <c r="H1387" s="1" t="str">
        <f aca="false">IF($I1387="","None Attached",IF(LEFT($I1387,5)="https",HYPERLINK($I1387,"Datasheet"),HYPERLINK(_xlfn.CONCAT("https://",$I1387),"Datasheet")))</f>
        <v>None Attached</v>
      </c>
      <c r="M1387" s="56"/>
      <c r="P1387" s="58"/>
      <c r="Q1387" s="1" t="n">
        <f aca="false">$M1387-$N1387</f>
        <v>0</v>
      </c>
      <c r="R1387" s="56"/>
      <c r="T1387" s="59" t="s">
        <v>15</v>
      </c>
      <c r="U1387" s="1" t="n">
        <f aca="false">$S1387-$R1387</f>
        <v>0</v>
      </c>
      <c r="V1387" s="1" t="n">
        <f aca="false">IF($T1387="±",$Q1387*2,$Q1387)</f>
        <v>0</v>
      </c>
      <c r="W1387" s="60" t="str">
        <f aca="false">IFERROR($U1387/ABS($V1387),"N/A")</f>
        <v>N/A</v>
      </c>
      <c r="X1387" s="61" t="str">
        <f aca="false">IF(OR($W1387="N/A",$R1387="",$S1387=""),"N/A",IF($W1387&gt;=4,"Not Significant",IF($W1387&gt;=2,"Semi-Significant","Significant")))</f>
        <v>N/A</v>
      </c>
      <c r="Z1387" s="1" t="str">
        <f aca="false">IF($D1387="Z540.1 w/data",0,"")</f>
        <v/>
      </c>
      <c r="AA1387" s="1" t="e">
        <f aca="false">$Y1387+$Q1387+$Z1387</f>
        <v>#VALUE!</v>
      </c>
      <c r="AB1387" s="1" t="n">
        <f aca="false">$N1387+$Q1387</f>
        <v>0</v>
      </c>
      <c r="AC1387" s="1" t="str">
        <f aca="false">IF($Y1387="","",IF(AND($AA1387&gt;=$R1387,$AA1387&lt;=$S1387),"Pass","Fail"))</f>
        <v/>
      </c>
      <c r="AD1387" s="1" t="str">
        <f aca="false">IF($Y1387="","",IF($AA1387&gt;$R1387,"Pass","Fail"))</f>
        <v/>
      </c>
      <c r="AE1387" s="1" t="str">
        <f aca="false">IF($Y1387="","",IF($AA1387&gt;=$R1387,"Pass","Fail"))</f>
        <v/>
      </c>
      <c r="AF1387" s="1" t="str">
        <f aca="false">IF($Y1387="","",IF($AA1387&lt;=$S1387,"Pass","Fail"))</f>
        <v/>
      </c>
      <c r="AG1387" s="1" t="str">
        <f aca="false">IF($Y1387="","",IF($AA1387&lt;$S1387,"Pass","Fail"))</f>
        <v/>
      </c>
      <c r="AH1387" s="23" t="str">
        <f aca="true">INDIRECT(CHOOSE(MATCH($T1387,{"±","&gt;","≥","≤","&lt;"},0), "AC", "AD", "AE", "AF", "AG") &amp; ROW())</f>
        <v/>
      </c>
      <c r="AI1387" s="56" t="str">
        <f aca="false">IF($X1387="Not Significant","No Further Action Required",
IF($AH1387="","",
IF(AND($AH1387="Pass",$L1387="0 - Passed "),"Analysis performed; no further action required.",
IF(AND($AH1387="Fail",$L1387="1 - Failed "),"Analysis performed; no further action required.",
IF(AND($AH1387="Pass",$L1387="2 - Limited In Use "),"Analysis performed; no further action required.",
IF(AND($AH1387="Fail",$L1387="3 - Adjusted "),"Analysis performed; no further action required.",
"Unit fails analysis; TSM determination required."))))))</f>
        <v/>
      </c>
      <c r="AJ1387" s="58"/>
    </row>
    <row r="1388" customFormat="false" ht="15" hidden="false" customHeight="false" outlineLevel="0" collapsed="false">
      <c r="A1388" s="56"/>
      <c r="E1388" s="57" t="str">
        <f aca="false">IF(AND($F1388="",$G1388=""),"",IF($G1388="",$F1388,HYPERLINK($G1388,$F1388)))</f>
        <v/>
      </c>
      <c r="H1388" s="1" t="str">
        <f aca="false">IF($I1388="","None Attached",IF(LEFT($I1388,5)="https",HYPERLINK($I1388,"Datasheet"),HYPERLINK(_xlfn.CONCAT("https://",$I1388),"Datasheet")))</f>
        <v>None Attached</v>
      </c>
      <c r="M1388" s="56"/>
      <c r="P1388" s="58"/>
      <c r="Q1388" s="1" t="n">
        <f aca="false">$M1388-$N1388</f>
        <v>0</v>
      </c>
      <c r="R1388" s="56"/>
      <c r="T1388" s="59" t="s">
        <v>15</v>
      </c>
      <c r="U1388" s="1" t="n">
        <f aca="false">$S1388-$R1388</f>
        <v>0</v>
      </c>
      <c r="V1388" s="1" t="n">
        <f aca="false">IF($T1388="±",$Q1388*2,$Q1388)</f>
        <v>0</v>
      </c>
      <c r="W1388" s="60" t="str">
        <f aca="false">IFERROR($U1388/ABS($V1388),"N/A")</f>
        <v>N/A</v>
      </c>
      <c r="X1388" s="61" t="str">
        <f aca="false">IF(OR($W1388="N/A",$R1388="",$S1388=""),"N/A",IF($W1388&gt;=4,"Not Significant",IF($W1388&gt;=2,"Semi-Significant","Significant")))</f>
        <v>N/A</v>
      </c>
      <c r="Z1388" s="1" t="str">
        <f aca="false">IF($D1388="Z540.1 w/data",0,"")</f>
        <v/>
      </c>
      <c r="AA1388" s="1" t="e">
        <f aca="false">$Y1388+$Q1388+$Z1388</f>
        <v>#VALUE!</v>
      </c>
      <c r="AB1388" s="1" t="n">
        <f aca="false">$N1388+$Q1388</f>
        <v>0</v>
      </c>
      <c r="AC1388" s="1" t="str">
        <f aca="false">IF($Y1388="","",IF(AND($AA1388&gt;=$R1388,$AA1388&lt;=$S1388),"Pass","Fail"))</f>
        <v/>
      </c>
      <c r="AD1388" s="1" t="str">
        <f aca="false">IF($Y1388="","",IF($AA1388&gt;$R1388,"Pass","Fail"))</f>
        <v/>
      </c>
      <c r="AE1388" s="1" t="str">
        <f aca="false">IF($Y1388="","",IF($AA1388&gt;=$R1388,"Pass","Fail"))</f>
        <v/>
      </c>
      <c r="AF1388" s="1" t="str">
        <f aca="false">IF($Y1388="","",IF($AA1388&lt;=$S1388,"Pass","Fail"))</f>
        <v/>
      </c>
      <c r="AG1388" s="1" t="str">
        <f aca="false">IF($Y1388="","",IF($AA1388&lt;$S1388,"Pass","Fail"))</f>
        <v/>
      </c>
      <c r="AH1388" s="23" t="str">
        <f aca="true">INDIRECT(CHOOSE(MATCH($T1388,{"±","&gt;","≥","≤","&lt;"},0), "AC", "AD", "AE", "AF", "AG") &amp; ROW())</f>
        <v/>
      </c>
      <c r="AI1388" s="56" t="str">
        <f aca="false">IF($X1388="Not Significant","No Further Action Required",
IF($AH1388="","",
IF(AND($AH1388="Pass",$L1388="0 - Passed "),"Analysis performed; no further action required.",
IF(AND($AH1388="Fail",$L1388="1 - Failed "),"Analysis performed; no further action required.",
IF(AND($AH1388="Pass",$L1388="2 - Limited In Use "),"Analysis performed; no further action required.",
IF(AND($AH1388="Fail",$L1388="3 - Adjusted "),"Analysis performed; no further action required.",
"Unit fails analysis; TSM determination required."))))))</f>
        <v/>
      </c>
      <c r="AJ1388" s="58"/>
    </row>
    <row r="1389" customFormat="false" ht="15" hidden="false" customHeight="false" outlineLevel="0" collapsed="false">
      <c r="A1389" s="56"/>
      <c r="E1389" s="57" t="str">
        <f aca="false">IF(AND($F1389="",$G1389=""),"",IF($G1389="",$F1389,HYPERLINK($G1389,$F1389)))</f>
        <v/>
      </c>
      <c r="H1389" s="1" t="str">
        <f aca="false">IF($I1389="","None Attached",IF(LEFT($I1389,5)="https",HYPERLINK($I1389,"Datasheet"),HYPERLINK(_xlfn.CONCAT("https://",$I1389),"Datasheet")))</f>
        <v>None Attached</v>
      </c>
      <c r="M1389" s="56"/>
      <c r="P1389" s="58"/>
      <c r="Q1389" s="1" t="n">
        <f aca="false">$M1389-$N1389</f>
        <v>0</v>
      </c>
      <c r="R1389" s="56"/>
      <c r="T1389" s="59" t="s">
        <v>15</v>
      </c>
      <c r="U1389" s="1" t="n">
        <f aca="false">$S1389-$R1389</f>
        <v>0</v>
      </c>
      <c r="V1389" s="1" t="n">
        <f aca="false">IF($T1389="±",$Q1389*2,$Q1389)</f>
        <v>0</v>
      </c>
      <c r="W1389" s="60" t="str">
        <f aca="false">IFERROR($U1389/ABS($V1389),"N/A")</f>
        <v>N/A</v>
      </c>
      <c r="X1389" s="61" t="str">
        <f aca="false">IF(OR($W1389="N/A",$R1389="",$S1389=""),"N/A",IF($W1389&gt;=4,"Not Significant",IF($W1389&gt;=2,"Semi-Significant","Significant")))</f>
        <v>N/A</v>
      </c>
      <c r="Z1389" s="1" t="str">
        <f aca="false">IF($D1389="Z540.1 w/data",0,"")</f>
        <v/>
      </c>
      <c r="AA1389" s="1" t="e">
        <f aca="false">$Y1389+$Q1389+$Z1389</f>
        <v>#VALUE!</v>
      </c>
      <c r="AB1389" s="1" t="n">
        <f aca="false">$N1389+$Q1389</f>
        <v>0</v>
      </c>
      <c r="AC1389" s="1" t="str">
        <f aca="false">IF($Y1389="","",IF(AND($AA1389&gt;=$R1389,$AA1389&lt;=$S1389),"Pass","Fail"))</f>
        <v/>
      </c>
      <c r="AD1389" s="1" t="str">
        <f aca="false">IF($Y1389="","",IF($AA1389&gt;$R1389,"Pass","Fail"))</f>
        <v/>
      </c>
      <c r="AE1389" s="1" t="str">
        <f aca="false">IF($Y1389="","",IF($AA1389&gt;=$R1389,"Pass","Fail"))</f>
        <v/>
      </c>
      <c r="AF1389" s="1" t="str">
        <f aca="false">IF($Y1389="","",IF($AA1389&lt;=$S1389,"Pass","Fail"))</f>
        <v/>
      </c>
      <c r="AG1389" s="1" t="str">
        <f aca="false">IF($Y1389="","",IF($AA1389&lt;$S1389,"Pass","Fail"))</f>
        <v/>
      </c>
      <c r="AH1389" s="23" t="str">
        <f aca="true">INDIRECT(CHOOSE(MATCH($T1389,{"±","&gt;","≥","≤","&lt;"},0), "AC", "AD", "AE", "AF", "AG") &amp; ROW())</f>
        <v/>
      </c>
      <c r="AI1389" s="56" t="str">
        <f aca="false">IF($X1389="Not Significant","No Further Action Required",
IF($AH1389="","",
IF(AND($AH1389="Pass",$L1389="0 - Passed "),"Analysis performed; no further action required.",
IF(AND($AH1389="Fail",$L1389="1 - Failed "),"Analysis performed; no further action required.",
IF(AND($AH1389="Pass",$L1389="2 - Limited In Use "),"Analysis performed; no further action required.",
IF(AND($AH1389="Fail",$L1389="3 - Adjusted "),"Analysis performed; no further action required.",
"Unit fails analysis; TSM determination required."))))))</f>
        <v/>
      </c>
      <c r="AJ1389" s="58"/>
    </row>
    <row r="1390" customFormat="false" ht="15" hidden="false" customHeight="false" outlineLevel="0" collapsed="false">
      <c r="A1390" s="56"/>
      <c r="E1390" s="57" t="str">
        <f aca="false">IF(AND($F1390="",$G1390=""),"",IF($G1390="",$F1390,HYPERLINK($G1390,$F1390)))</f>
        <v/>
      </c>
      <c r="H1390" s="1" t="str">
        <f aca="false">IF($I1390="","None Attached",IF(LEFT($I1390,5)="https",HYPERLINK($I1390,"Datasheet"),HYPERLINK(_xlfn.CONCAT("https://",$I1390),"Datasheet")))</f>
        <v>None Attached</v>
      </c>
      <c r="M1390" s="56"/>
      <c r="P1390" s="58"/>
      <c r="Q1390" s="1" t="n">
        <f aca="false">$M1390-$N1390</f>
        <v>0</v>
      </c>
      <c r="R1390" s="56"/>
      <c r="T1390" s="59" t="s">
        <v>15</v>
      </c>
      <c r="U1390" s="1" t="n">
        <f aca="false">$S1390-$R1390</f>
        <v>0</v>
      </c>
      <c r="V1390" s="1" t="n">
        <f aca="false">IF($T1390="±",$Q1390*2,$Q1390)</f>
        <v>0</v>
      </c>
      <c r="W1390" s="60" t="str">
        <f aca="false">IFERROR($U1390/ABS($V1390),"N/A")</f>
        <v>N/A</v>
      </c>
      <c r="X1390" s="61" t="str">
        <f aca="false">IF(OR($W1390="N/A",$R1390="",$S1390=""),"N/A",IF($W1390&gt;=4,"Not Significant",IF($W1390&gt;=2,"Semi-Significant","Significant")))</f>
        <v>N/A</v>
      </c>
      <c r="Z1390" s="1" t="str">
        <f aca="false">IF($D1390="Z540.1 w/data",0,"")</f>
        <v/>
      </c>
      <c r="AA1390" s="1" t="e">
        <f aca="false">$Y1390+$Q1390+$Z1390</f>
        <v>#VALUE!</v>
      </c>
      <c r="AB1390" s="1" t="n">
        <f aca="false">$N1390+$Q1390</f>
        <v>0</v>
      </c>
      <c r="AC1390" s="1" t="str">
        <f aca="false">IF($Y1390="","",IF(AND($AA1390&gt;=$R1390,$AA1390&lt;=$S1390),"Pass","Fail"))</f>
        <v/>
      </c>
      <c r="AD1390" s="1" t="str">
        <f aca="false">IF($Y1390="","",IF($AA1390&gt;$R1390,"Pass","Fail"))</f>
        <v/>
      </c>
      <c r="AE1390" s="1" t="str">
        <f aca="false">IF($Y1390="","",IF($AA1390&gt;=$R1390,"Pass","Fail"))</f>
        <v/>
      </c>
      <c r="AF1390" s="1" t="str">
        <f aca="false">IF($Y1390="","",IF($AA1390&lt;=$S1390,"Pass","Fail"))</f>
        <v/>
      </c>
      <c r="AG1390" s="1" t="str">
        <f aca="false">IF($Y1390="","",IF($AA1390&lt;$S1390,"Pass","Fail"))</f>
        <v/>
      </c>
      <c r="AH1390" s="23" t="str">
        <f aca="true">INDIRECT(CHOOSE(MATCH($T1390,{"±","&gt;","≥","≤","&lt;"},0), "AC", "AD", "AE", "AF", "AG") &amp; ROW())</f>
        <v/>
      </c>
      <c r="AI1390" s="56" t="str">
        <f aca="false">IF($X1390="Not Significant","No Further Action Required",
IF($AH1390="","",
IF(AND($AH1390="Pass",$L1390="0 - Passed "),"Analysis performed; no further action required.",
IF(AND($AH1390="Fail",$L1390="1 - Failed "),"Analysis performed; no further action required.",
IF(AND($AH1390="Pass",$L1390="2 - Limited In Use "),"Analysis performed; no further action required.",
IF(AND($AH1390="Fail",$L1390="3 - Adjusted "),"Analysis performed; no further action required.",
"Unit fails analysis; TSM determination required."))))))</f>
        <v/>
      </c>
      <c r="AJ1390" s="58"/>
    </row>
    <row r="1391" customFormat="false" ht="15" hidden="false" customHeight="false" outlineLevel="0" collapsed="false">
      <c r="A1391" s="56"/>
      <c r="E1391" s="57" t="str">
        <f aca="false">IF(AND($F1391="",$G1391=""),"",IF($G1391="",$F1391,HYPERLINK($G1391,$F1391)))</f>
        <v/>
      </c>
      <c r="H1391" s="1" t="str">
        <f aca="false">IF($I1391="","None Attached",IF(LEFT($I1391,5)="https",HYPERLINK($I1391,"Datasheet"),HYPERLINK(_xlfn.CONCAT("https://",$I1391),"Datasheet")))</f>
        <v>None Attached</v>
      </c>
      <c r="M1391" s="56"/>
      <c r="P1391" s="58"/>
      <c r="Q1391" s="1" t="n">
        <f aca="false">$M1391-$N1391</f>
        <v>0</v>
      </c>
      <c r="R1391" s="56"/>
      <c r="T1391" s="59" t="s">
        <v>15</v>
      </c>
      <c r="U1391" s="1" t="n">
        <f aca="false">$S1391-$R1391</f>
        <v>0</v>
      </c>
      <c r="V1391" s="1" t="n">
        <f aca="false">IF($T1391="±",$Q1391*2,$Q1391)</f>
        <v>0</v>
      </c>
      <c r="W1391" s="60" t="str">
        <f aca="false">IFERROR($U1391/ABS($V1391),"N/A")</f>
        <v>N/A</v>
      </c>
      <c r="X1391" s="61" t="str">
        <f aca="false">IF(OR($W1391="N/A",$R1391="",$S1391=""),"N/A",IF($W1391&gt;=4,"Not Significant",IF($W1391&gt;=2,"Semi-Significant","Significant")))</f>
        <v>N/A</v>
      </c>
      <c r="Z1391" s="1" t="str">
        <f aca="false">IF($D1391="Z540.1 w/data",0,"")</f>
        <v/>
      </c>
      <c r="AA1391" s="1" t="e">
        <f aca="false">$Y1391+$Q1391+$Z1391</f>
        <v>#VALUE!</v>
      </c>
      <c r="AB1391" s="1" t="n">
        <f aca="false">$N1391+$Q1391</f>
        <v>0</v>
      </c>
      <c r="AC1391" s="1" t="str">
        <f aca="false">IF($Y1391="","",IF(AND($AA1391&gt;=$R1391,$AA1391&lt;=$S1391),"Pass","Fail"))</f>
        <v/>
      </c>
      <c r="AD1391" s="1" t="str">
        <f aca="false">IF($Y1391="","",IF($AA1391&gt;$R1391,"Pass","Fail"))</f>
        <v/>
      </c>
      <c r="AE1391" s="1" t="str">
        <f aca="false">IF($Y1391="","",IF($AA1391&gt;=$R1391,"Pass","Fail"))</f>
        <v/>
      </c>
      <c r="AF1391" s="1" t="str">
        <f aca="false">IF($Y1391="","",IF($AA1391&lt;=$S1391,"Pass","Fail"))</f>
        <v/>
      </c>
      <c r="AG1391" s="1" t="str">
        <f aca="false">IF($Y1391="","",IF($AA1391&lt;$S1391,"Pass","Fail"))</f>
        <v/>
      </c>
      <c r="AH1391" s="23" t="str">
        <f aca="true">INDIRECT(CHOOSE(MATCH($T1391,{"±","&gt;","≥","≤","&lt;"},0), "AC", "AD", "AE", "AF", "AG") &amp; ROW())</f>
        <v/>
      </c>
      <c r="AI1391" s="56" t="str">
        <f aca="false">IF($X1391="Not Significant","No Further Action Required",
IF($AH1391="","",
IF(AND($AH1391="Pass",$L1391="0 - Passed "),"Analysis performed; no further action required.",
IF(AND($AH1391="Fail",$L1391="1 - Failed "),"Analysis performed; no further action required.",
IF(AND($AH1391="Pass",$L1391="2 - Limited In Use "),"Analysis performed; no further action required.",
IF(AND($AH1391="Fail",$L1391="3 - Adjusted "),"Analysis performed; no further action required.",
"Unit fails analysis; TSM determination required."))))))</f>
        <v/>
      </c>
      <c r="AJ1391" s="58"/>
    </row>
    <row r="1392" customFormat="false" ht="15" hidden="false" customHeight="false" outlineLevel="0" collapsed="false">
      <c r="A1392" s="56"/>
      <c r="E1392" s="57" t="str">
        <f aca="false">IF(AND($F1392="",$G1392=""),"",IF($G1392="",$F1392,HYPERLINK($G1392,$F1392)))</f>
        <v/>
      </c>
      <c r="H1392" s="1" t="str">
        <f aca="false">IF($I1392="","None Attached",IF(LEFT($I1392,5)="https",HYPERLINK($I1392,"Datasheet"),HYPERLINK(_xlfn.CONCAT("https://",$I1392),"Datasheet")))</f>
        <v>None Attached</v>
      </c>
      <c r="M1392" s="56"/>
      <c r="P1392" s="58"/>
      <c r="Q1392" s="1" t="n">
        <f aca="false">$M1392-$N1392</f>
        <v>0</v>
      </c>
      <c r="R1392" s="56"/>
      <c r="T1392" s="59" t="s">
        <v>15</v>
      </c>
      <c r="U1392" s="1" t="n">
        <f aca="false">$S1392-$R1392</f>
        <v>0</v>
      </c>
      <c r="V1392" s="1" t="n">
        <f aca="false">IF($T1392="±",$Q1392*2,$Q1392)</f>
        <v>0</v>
      </c>
      <c r="W1392" s="60" t="str">
        <f aca="false">IFERROR($U1392/ABS($V1392),"N/A")</f>
        <v>N/A</v>
      </c>
      <c r="X1392" s="61" t="str">
        <f aca="false">IF(OR($W1392="N/A",$R1392="",$S1392=""),"N/A",IF($W1392&gt;=4,"Not Significant",IF($W1392&gt;=2,"Semi-Significant","Significant")))</f>
        <v>N/A</v>
      </c>
      <c r="Z1392" s="1" t="str">
        <f aca="false">IF($D1392="Z540.1 w/data",0,"")</f>
        <v/>
      </c>
      <c r="AA1392" s="1" t="e">
        <f aca="false">$Y1392+$Q1392+$Z1392</f>
        <v>#VALUE!</v>
      </c>
      <c r="AB1392" s="1" t="n">
        <f aca="false">$N1392+$Q1392</f>
        <v>0</v>
      </c>
      <c r="AC1392" s="1" t="str">
        <f aca="false">IF($Y1392="","",IF(AND($AA1392&gt;=$R1392,$AA1392&lt;=$S1392),"Pass","Fail"))</f>
        <v/>
      </c>
      <c r="AD1392" s="1" t="str">
        <f aca="false">IF($Y1392="","",IF($AA1392&gt;$R1392,"Pass","Fail"))</f>
        <v/>
      </c>
      <c r="AE1392" s="1" t="str">
        <f aca="false">IF($Y1392="","",IF($AA1392&gt;=$R1392,"Pass","Fail"))</f>
        <v/>
      </c>
      <c r="AF1392" s="1" t="str">
        <f aca="false">IF($Y1392="","",IF($AA1392&lt;=$S1392,"Pass","Fail"))</f>
        <v/>
      </c>
      <c r="AG1392" s="1" t="str">
        <f aca="false">IF($Y1392="","",IF($AA1392&lt;$S1392,"Pass","Fail"))</f>
        <v/>
      </c>
      <c r="AH1392" s="23" t="str">
        <f aca="true">INDIRECT(CHOOSE(MATCH($T1392,{"±","&gt;","≥","≤","&lt;"},0), "AC", "AD", "AE", "AF", "AG") &amp; ROW())</f>
        <v/>
      </c>
      <c r="AI1392" s="56" t="str">
        <f aca="false">IF($X1392="Not Significant","No Further Action Required",
IF($AH1392="","",
IF(AND($AH1392="Pass",$L1392="0 - Passed "),"Analysis performed; no further action required.",
IF(AND($AH1392="Fail",$L1392="1 - Failed "),"Analysis performed; no further action required.",
IF(AND($AH1392="Pass",$L1392="2 - Limited In Use "),"Analysis performed; no further action required.",
IF(AND($AH1392="Fail",$L1392="3 - Adjusted "),"Analysis performed; no further action required.",
"Unit fails analysis; TSM determination required."))))))</f>
        <v/>
      </c>
      <c r="AJ1392" s="58"/>
    </row>
    <row r="1393" customFormat="false" ht="15" hidden="false" customHeight="false" outlineLevel="0" collapsed="false">
      <c r="A1393" s="56"/>
      <c r="E1393" s="57" t="str">
        <f aca="false">IF(AND($F1393="",$G1393=""),"",IF($G1393="",$F1393,HYPERLINK($G1393,$F1393)))</f>
        <v/>
      </c>
      <c r="H1393" s="1" t="str">
        <f aca="false">IF($I1393="","None Attached",IF(LEFT($I1393,5)="https",HYPERLINK($I1393,"Datasheet"),HYPERLINK(_xlfn.CONCAT("https://",$I1393),"Datasheet")))</f>
        <v>None Attached</v>
      </c>
      <c r="M1393" s="56"/>
      <c r="P1393" s="58"/>
      <c r="Q1393" s="1" t="n">
        <f aca="false">$M1393-$N1393</f>
        <v>0</v>
      </c>
      <c r="R1393" s="56"/>
      <c r="T1393" s="59" t="s">
        <v>15</v>
      </c>
      <c r="U1393" s="1" t="n">
        <f aca="false">$S1393-$R1393</f>
        <v>0</v>
      </c>
      <c r="V1393" s="1" t="n">
        <f aca="false">IF($T1393="±",$Q1393*2,$Q1393)</f>
        <v>0</v>
      </c>
      <c r="W1393" s="60" t="str">
        <f aca="false">IFERROR($U1393/ABS($V1393),"N/A")</f>
        <v>N/A</v>
      </c>
      <c r="X1393" s="61" t="str">
        <f aca="false">IF(OR($W1393="N/A",$R1393="",$S1393=""),"N/A",IF($W1393&gt;=4,"Not Significant",IF($W1393&gt;=2,"Semi-Significant","Significant")))</f>
        <v>N/A</v>
      </c>
      <c r="Z1393" s="1" t="str">
        <f aca="false">IF($D1393="Z540.1 w/data",0,"")</f>
        <v/>
      </c>
      <c r="AA1393" s="1" t="e">
        <f aca="false">$Y1393+$Q1393+$Z1393</f>
        <v>#VALUE!</v>
      </c>
      <c r="AB1393" s="1" t="n">
        <f aca="false">$N1393+$Q1393</f>
        <v>0</v>
      </c>
      <c r="AC1393" s="1" t="str">
        <f aca="false">IF($Y1393="","",IF(AND($AA1393&gt;=$R1393,$AA1393&lt;=$S1393),"Pass","Fail"))</f>
        <v/>
      </c>
      <c r="AD1393" s="1" t="str">
        <f aca="false">IF($Y1393="","",IF($AA1393&gt;$R1393,"Pass","Fail"))</f>
        <v/>
      </c>
      <c r="AE1393" s="1" t="str">
        <f aca="false">IF($Y1393="","",IF($AA1393&gt;=$R1393,"Pass","Fail"))</f>
        <v/>
      </c>
      <c r="AF1393" s="1" t="str">
        <f aca="false">IF($Y1393="","",IF($AA1393&lt;=$S1393,"Pass","Fail"))</f>
        <v/>
      </c>
      <c r="AG1393" s="1" t="str">
        <f aca="false">IF($Y1393="","",IF($AA1393&lt;$S1393,"Pass","Fail"))</f>
        <v/>
      </c>
      <c r="AH1393" s="23" t="str">
        <f aca="true">INDIRECT(CHOOSE(MATCH($T1393,{"±","&gt;","≥","≤","&lt;"},0), "AC", "AD", "AE", "AF", "AG") &amp; ROW())</f>
        <v/>
      </c>
      <c r="AI1393" s="56" t="str">
        <f aca="false">IF($X1393="Not Significant","No Further Action Required",
IF($AH1393="","",
IF(AND($AH1393="Pass",$L1393="0 - Passed "),"Analysis performed; no further action required.",
IF(AND($AH1393="Fail",$L1393="1 - Failed "),"Analysis performed; no further action required.",
IF(AND($AH1393="Pass",$L1393="2 - Limited In Use "),"Analysis performed; no further action required.",
IF(AND($AH1393="Fail",$L1393="3 - Adjusted "),"Analysis performed; no further action required.",
"Unit fails analysis; TSM determination required."))))))</f>
        <v/>
      </c>
      <c r="AJ1393" s="58"/>
    </row>
    <row r="1394" customFormat="false" ht="15" hidden="false" customHeight="false" outlineLevel="0" collapsed="false">
      <c r="A1394" s="56"/>
      <c r="E1394" s="57" t="str">
        <f aca="false">IF(AND($F1394="",$G1394=""),"",IF($G1394="",$F1394,HYPERLINK($G1394,$F1394)))</f>
        <v/>
      </c>
      <c r="H1394" s="1" t="str">
        <f aca="false">IF($I1394="","None Attached",IF(LEFT($I1394,5)="https",HYPERLINK($I1394,"Datasheet"),HYPERLINK(_xlfn.CONCAT("https://",$I1394),"Datasheet")))</f>
        <v>None Attached</v>
      </c>
      <c r="M1394" s="56"/>
      <c r="P1394" s="58"/>
      <c r="Q1394" s="1" t="n">
        <f aca="false">$M1394-$N1394</f>
        <v>0</v>
      </c>
      <c r="R1394" s="56"/>
      <c r="T1394" s="59" t="s">
        <v>15</v>
      </c>
      <c r="U1394" s="1" t="n">
        <f aca="false">$S1394-$R1394</f>
        <v>0</v>
      </c>
      <c r="V1394" s="1" t="n">
        <f aca="false">IF($T1394="±",$Q1394*2,$Q1394)</f>
        <v>0</v>
      </c>
      <c r="W1394" s="60" t="str">
        <f aca="false">IFERROR($U1394/ABS($V1394),"N/A")</f>
        <v>N/A</v>
      </c>
      <c r="X1394" s="61" t="str">
        <f aca="false">IF(OR($W1394="N/A",$R1394="",$S1394=""),"N/A",IF($W1394&gt;=4,"Not Significant",IF($W1394&gt;=2,"Semi-Significant","Significant")))</f>
        <v>N/A</v>
      </c>
      <c r="Z1394" s="1" t="str">
        <f aca="false">IF($D1394="Z540.1 w/data",0,"")</f>
        <v/>
      </c>
      <c r="AA1394" s="1" t="e">
        <f aca="false">$Y1394+$Q1394+$Z1394</f>
        <v>#VALUE!</v>
      </c>
      <c r="AB1394" s="1" t="n">
        <f aca="false">$N1394+$Q1394</f>
        <v>0</v>
      </c>
      <c r="AC1394" s="1" t="str">
        <f aca="false">IF($Y1394="","",IF(AND($AA1394&gt;=$R1394,$AA1394&lt;=$S1394),"Pass","Fail"))</f>
        <v/>
      </c>
      <c r="AD1394" s="1" t="str">
        <f aca="false">IF($Y1394="","",IF($AA1394&gt;$R1394,"Pass","Fail"))</f>
        <v/>
      </c>
      <c r="AE1394" s="1" t="str">
        <f aca="false">IF($Y1394="","",IF($AA1394&gt;=$R1394,"Pass","Fail"))</f>
        <v/>
      </c>
      <c r="AF1394" s="1" t="str">
        <f aca="false">IF($Y1394="","",IF($AA1394&lt;=$S1394,"Pass","Fail"))</f>
        <v/>
      </c>
      <c r="AG1394" s="1" t="str">
        <f aca="false">IF($Y1394="","",IF($AA1394&lt;$S1394,"Pass","Fail"))</f>
        <v/>
      </c>
      <c r="AH1394" s="23" t="str">
        <f aca="true">INDIRECT(CHOOSE(MATCH($T1394,{"±","&gt;","≥","≤","&lt;"},0), "AC", "AD", "AE", "AF", "AG") &amp; ROW())</f>
        <v/>
      </c>
      <c r="AI1394" s="56" t="str">
        <f aca="false">IF($X1394="Not Significant","No Further Action Required",
IF($AH1394="","",
IF(AND($AH1394="Pass",$L1394="0 - Passed "),"Analysis performed; no further action required.",
IF(AND($AH1394="Fail",$L1394="1 - Failed "),"Analysis performed; no further action required.",
IF(AND($AH1394="Pass",$L1394="2 - Limited In Use "),"Analysis performed; no further action required.",
IF(AND($AH1394="Fail",$L1394="3 - Adjusted "),"Analysis performed; no further action required.",
"Unit fails analysis; TSM determination required."))))))</f>
        <v/>
      </c>
      <c r="AJ1394" s="58"/>
    </row>
    <row r="1395" customFormat="false" ht="15" hidden="false" customHeight="false" outlineLevel="0" collapsed="false">
      <c r="A1395" s="56"/>
      <c r="E1395" s="57" t="str">
        <f aca="false">IF(AND($F1395="",$G1395=""),"",IF($G1395="",$F1395,HYPERLINK($G1395,$F1395)))</f>
        <v/>
      </c>
      <c r="H1395" s="1" t="str">
        <f aca="false">IF($I1395="","None Attached",IF(LEFT($I1395,5)="https",HYPERLINK($I1395,"Datasheet"),HYPERLINK(_xlfn.CONCAT("https://",$I1395),"Datasheet")))</f>
        <v>None Attached</v>
      </c>
      <c r="M1395" s="56"/>
      <c r="P1395" s="58"/>
      <c r="Q1395" s="1" t="n">
        <f aca="false">$M1395-$N1395</f>
        <v>0</v>
      </c>
      <c r="R1395" s="56"/>
      <c r="T1395" s="59" t="s">
        <v>15</v>
      </c>
      <c r="U1395" s="1" t="n">
        <f aca="false">$S1395-$R1395</f>
        <v>0</v>
      </c>
      <c r="V1395" s="1" t="n">
        <f aca="false">IF($T1395="±",$Q1395*2,$Q1395)</f>
        <v>0</v>
      </c>
      <c r="W1395" s="60" t="str">
        <f aca="false">IFERROR($U1395/ABS($V1395),"N/A")</f>
        <v>N/A</v>
      </c>
      <c r="X1395" s="61" t="str">
        <f aca="false">IF(OR($W1395="N/A",$R1395="",$S1395=""),"N/A",IF($W1395&gt;=4,"Not Significant",IF($W1395&gt;=2,"Semi-Significant","Significant")))</f>
        <v>N/A</v>
      </c>
      <c r="Z1395" s="1" t="str">
        <f aca="false">IF($D1395="Z540.1 w/data",0,"")</f>
        <v/>
      </c>
      <c r="AA1395" s="1" t="e">
        <f aca="false">$Y1395+$Q1395+$Z1395</f>
        <v>#VALUE!</v>
      </c>
      <c r="AB1395" s="1" t="n">
        <f aca="false">$N1395+$Q1395</f>
        <v>0</v>
      </c>
      <c r="AC1395" s="1" t="str">
        <f aca="false">IF($Y1395="","",IF(AND($AA1395&gt;=$R1395,$AA1395&lt;=$S1395),"Pass","Fail"))</f>
        <v/>
      </c>
      <c r="AD1395" s="1" t="str">
        <f aca="false">IF($Y1395="","",IF($AA1395&gt;$R1395,"Pass","Fail"))</f>
        <v/>
      </c>
      <c r="AE1395" s="1" t="str">
        <f aca="false">IF($Y1395="","",IF($AA1395&gt;=$R1395,"Pass","Fail"))</f>
        <v/>
      </c>
      <c r="AF1395" s="1" t="str">
        <f aca="false">IF($Y1395="","",IF($AA1395&lt;=$S1395,"Pass","Fail"))</f>
        <v/>
      </c>
      <c r="AG1395" s="1" t="str">
        <f aca="false">IF($Y1395="","",IF($AA1395&lt;$S1395,"Pass","Fail"))</f>
        <v/>
      </c>
      <c r="AH1395" s="23" t="str">
        <f aca="true">INDIRECT(CHOOSE(MATCH($T1395,{"±","&gt;","≥","≤","&lt;"},0), "AC", "AD", "AE", "AF", "AG") &amp; ROW())</f>
        <v/>
      </c>
      <c r="AI1395" s="56" t="str">
        <f aca="false">IF($X1395="Not Significant","No Further Action Required",
IF($AH1395="","",
IF(AND($AH1395="Pass",$L1395="0 - Passed "),"Analysis performed; no further action required.",
IF(AND($AH1395="Fail",$L1395="1 - Failed "),"Analysis performed; no further action required.",
IF(AND($AH1395="Pass",$L1395="2 - Limited In Use "),"Analysis performed; no further action required.",
IF(AND($AH1395="Fail",$L1395="3 - Adjusted "),"Analysis performed; no further action required.",
"Unit fails analysis; TSM determination required."))))))</f>
        <v/>
      </c>
      <c r="AJ1395" s="58"/>
    </row>
    <row r="1396" customFormat="false" ht="15" hidden="false" customHeight="false" outlineLevel="0" collapsed="false">
      <c r="A1396" s="56"/>
      <c r="E1396" s="57" t="str">
        <f aca="false">IF(AND($F1396="",$G1396=""),"",IF($G1396="",$F1396,HYPERLINK($G1396,$F1396)))</f>
        <v/>
      </c>
      <c r="H1396" s="1" t="str">
        <f aca="false">IF($I1396="","None Attached",IF(LEFT($I1396,5)="https",HYPERLINK($I1396,"Datasheet"),HYPERLINK(_xlfn.CONCAT("https://",$I1396),"Datasheet")))</f>
        <v>None Attached</v>
      </c>
      <c r="M1396" s="56"/>
      <c r="P1396" s="58"/>
      <c r="Q1396" s="1" t="n">
        <f aca="false">$M1396-$N1396</f>
        <v>0</v>
      </c>
      <c r="R1396" s="56"/>
      <c r="T1396" s="59" t="s">
        <v>15</v>
      </c>
      <c r="U1396" s="1" t="n">
        <f aca="false">$S1396-$R1396</f>
        <v>0</v>
      </c>
      <c r="V1396" s="1" t="n">
        <f aca="false">IF($T1396="±",$Q1396*2,$Q1396)</f>
        <v>0</v>
      </c>
      <c r="W1396" s="60" t="str">
        <f aca="false">IFERROR($U1396/ABS($V1396),"N/A")</f>
        <v>N/A</v>
      </c>
      <c r="X1396" s="61" t="str">
        <f aca="false">IF(OR($W1396="N/A",$R1396="",$S1396=""),"N/A",IF($W1396&gt;=4,"Not Significant",IF($W1396&gt;=2,"Semi-Significant","Significant")))</f>
        <v>N/A</v>
      </c>
      <c r="Z1396" s="1" t="str">
        <f aca="false">IF($D1396="Z540.1 w/data",0,"")</f>
        <v/>
      </c>
      <c r="AA1396" s="1" t="e">
        <f aca="false">$Y1396+$Q1396+$Z1396</f>
        <v>#VALUE!</v>
      </c>
      <c r="AB1396" s="1" t="n">
        <f aca="false">$N1396+$Q1396</f>
        <v>0</v>
      </c>
      <c r="AC1396" s="1" t="str">
        <f aca="false">IF($Y1396="","",IF(AND($AA1396&gt;=$R1396,$AA1396&lt;=$S1396),"Pass","Fail"))</f>
        <v/>
      </c>
      <c r="AD1396" s="1" t="str">
        <f aca="false">IF($Y1396="","",IF($AA1396&gt;$R1396,"Pass","Fail"))</f>
        <v/>
      </c>
      <c r="AE1396" s="1" t="str">
        <f aca="false">IF($Y1396="","",IF($AA1396&gt;=$R1396,"Pass","Fail"))</f>
        <v/>
      </c>
      <c r="AF1396" s="1" t="str">
        <f aca="false">IF($Y1396="","",IF($AA1396&lt;=$S1396,"Pass","Fail"))</f>
        <v/>
      </c>
      <c r="AG1396" s="1" t="str">
        <f aca="false">IF($Y1396="","",IF($AA1396&lt;$S1396,"Pass","Fail"))</f>
        <v/>
      </c>
      <c r="AH1396" s="23" t="str">
        <f aca="true">INDIRECT(CHOOSE(MATCH($T1396,{"±","&gt;","≥","≤","&lt;"},0), "AC", "AD", "AE", "AF", "AG") &amp; ROW())</f>
        <v/>
      </c>
      <c r="AI1396" s="56" t="str">
        <f aca="false">IF($X1396="Not Significant","No Further Action Required",
IF($AH1396="","",
IF(AND($AH1396="Pass",$L1396="0 - Passed "),"Analysis performed; no further action required.",
IF(AND($AH1396="Fail",$L1396="1 - Failed "),"Analysis performed; no further action required.",
IF(AND($AH1396="Pass",$L1396="2 - Limited In Use "),"Analysis performed; no further action required.",
IF(AND($AH1396="Fail",$L1396="3 - Adjusted "),"Analysis performed; no further action required.",
"Unit fails analysis; TSM determination required."))))))</f>
        <v/>
      </c>
      <c r="AJ1396" s="58"/>
    </row>
    <row r="1397" customFormat="false" ht="15" hidden="false" customHeight="false" outlineLevel="0" collapsed="false">
      <c r="A1397" s="56"/>
      <c r="E1397" s="57" t="str">
        <f aca="false">IF(AND($F1397="",$G1397=""),"",IF($G1397="",$F1397,HYPERLINK($G1397,$F1397)))</f>
        <v/>
      </c>
      <c r="H1397" s="1" t="str">
        <f aca="false">IF($I1397="","None Attached",IF(LEFT($I1397,5)="https",HYPERLINK($I1397,"Datasheet"),HYPERLINK(_xlfn.CONCAT("https://",$I1397),"Datasheet")))</f>
        <v>None Attached</v>
      </c>
      <c r="M1397" s="56"/>
      <c r="P1397" s="58"/>
      <c r="Q1397" s="1" t="n">
        <f aca="false">$M1397-$N1397</f>
        <v>0</v>
      </c>
      <c r="R1397" s="56"/>
      <c r="T1397" s="59" t="s">
        <v>15</v>
      </c>
      <c r="U1397" s="1" t="n">
        <f aca="false">$S1397-$R1397</f>
        <v>0</v>
      </c>
      <c r="V1397" s="1" t="n">
        <f aca="false">IF($T1397="±",$Q1397*2,$Q1397)</f>
        <v>0</v>
      </c>
      <c r="W1397" s="60" t="str">
        <f aca="false">IFERROR($U1397/ABS($V1397),"N/A")</f>
        <v>N/A</v>
      </c>
      <c r="X1397" s="61" t="str">
        <f aca="false">IF(OR($W1397="N/A",$R1397="",$S1397=""),"N/A",IF($W1397&gt;=4,"Not Significant",IF($W1397&gt;=2,"Semi-Significant","Significant")))</f>
        <v>N/A</v>
      </c>
      <c r="Z1397" s="1" t="str">
        <f aca="false">IF($D1397="Z540.1 w/data",0,"")</f>
        <v/>
      </c>
      <c r="AA1397" s="1" t="e">
        <f aca="false">$Y1397+$Q1397+$Z1397</f>
        <v>#VALUE!</v>
      </c>
      <c r="AB1397" s="1" t="n">
        <f aca="false">$N1397+$Q1397</f>
        <v>0</v>
      </c>
      <c r="AC1397" s="1" t="str">
        <f aca="false">IF($Y1397="","",IF(AND($AA1397&gt;=$R1397,$AA1397&lt;=$S1397),"Pass","Fail"))</f>
        <v/>
      </c>
      <c r="AD1397" s="1" t="str">
        <f aca="false">IF($Y1397="","",IF($AA1397&gt;$R1397,"Pass","Fail"))</f>
        <v/>
      </c>
      <c r="AE1397" s="1" t="str">
        <f aca="false">IF($Y1397="","",IF($AA1397&gt;=$R1397,"Pass","Fail"))</f>
        <v/>
      </c>
      <c r="AF1397" s="1" t="str">
        <f aca="false">IF($Y1397="","",IF($AA1397&lt;=$S1397,"Pass","Fail"))</f>
        <v/>
      </c>
      <c r="AG1397" s="1" t="str">
        <f aca="false">IF($Y1397="","",IF($AA1397&lt;$S1397,"Pass","Fail"))</f>
        <v/>
      </c>
      <c r="AH1397" s="23" t="str">
        <f aca="true">INDIRECT(CHOOSE(MATCH($T1397,{"±","&gt;","≥","≤","&lt;"},0), "AC", "AD", "AE", "AF", "AG") &amp; ROW())</f>
        <v/>
      </c>
      <c r="AI1397" s="56" t="str">
        <f aca="false">IF($X1397="Not Significant","No Further Action Required",
IF($AH1397="","",
IF(AND($AH1397="Pass",$L1397="0 - Passed "),"Analysis performed; no further action required.",
IF(AND($AH1397="Fail",$L1397="1 - Failed "),"Analysis performed; no further action required.",
IF(AND($AH1397="Pass",$L1397="2 - Limited In Use "),"Analysis performed; no further action required.",
IF(AND($AH1397="Fail",$L1397="3 - Adjusted "),"Analysis performed; no further action required.",
"Unit fails analysis; TSM determination required."))))))</f>
        <v/>
      </c>
      <c r="AJ1397" s="58"/>
    </row>
    <row r="1398" customFormat="false" ht="15" hidden="false" customHeight="false" outlineLevel="0" collapsed="false">
      <c r="A1398" s="56"/>
      <c r="E1398" s="57" t="str">
        <f aca="false">IF(AND($F1398="",$G1398=""),"",IF($G1398="",$F1398,HYPERLINK($G1398,$F1398)))</f>
        <v/>
      </c>
      <c r="H1398" s="1" t="str">
        <f aca="false">IF($I1398="","None Attached",IF(LEFT($I1398,5)="https",HYPERLINK($I1398,"Datasheet"),HYPERLINK(_xlfn.CONCAT("https://",$I1398),"Datasheet")))</f>
        <v>None Attached</v>
      </c>
      <c r="M1398" s="56"/>
      <c r="P1398" s="58"/>
      <c r="Q1398" s="1" t="n">
        <f aca="false">$M1398-$N1398</f>
        <v>0</v>
      </c>
      <c r="R1398" s="56"/>
      <c r="T1398" s="59" t="s">
        <v>15</v>
      </c>
      <c r="U1398" s="1" t="n">
        <f aca="false">$S1398-$R1398</f>
        <v>0</v>
      </c>
      <c r="V1398" s="1" t="n">
        <f aca="false">IF($T1398="±",$Q1398*2,$Q1398)</f>
        <v>0</v>
      </c>
      <c r="W1398" s="60" t="str">
        <f aca="false">IFERROR($U1398/ABS($V1398),"N/A")</f>
        <v>N/A</v>
      </c>
      <c r="X1398" s="61" t="str">
        <f aca="false">IF(OR($W1398="N/A",$R1398="",$S1398=""),"N/A",IF($W1398&gt;=4,"Not Significant",IF($W1398&gt;=2,"Semi-Significant","Significant")))</f>
        <v>N/A</v>
      </c>
      <c r="Z1398" s="1" t="str">
        <f aca="false">IF($D1398="Z540.1 w/data",0,"")</f>
        <v/>
      </c>
      <c r="AA1398" s="1" t="e">
        <f aca="false">$Y1398+$Q1398+$Z1398</f>
        <v>#VALUE!</v>
      </c>
      <c r="AB1398" s="1" t="n">
        <f aca="false">$N1398+$Q1398</f>
        <v>0</v>
      </c>
      <c r="AC1398" s="1" t="str">
        <f aca="false">IF($Y1398="","",IF(AND($AA1398&gt;=$R1398,$AA1398&lt;=$S1398),"Pass","Fail"))</f>
        <v/>
      </c>
      <c r="AD1398" s="1" t="str">
        <f aca="false">IF($Y1398="","",IF($AA1398&gt;$R1398,"Pass","Fail"))</f>
        <v/>
      </c>
      <c r="AE1398" s="1" t="str">
        <f aca="false">IF($Y1398="","",IF($AA1398&gt;=$R1398,"Pass","Fail"))</f>
        <v/>
      </c>
      <c r="AF1398" s="1" t="str">
        <f aca="false">IF($Y1398="","",IF($AA1398&lt;=$S1398,"Pass","Fail"))</f>
        <v/>
      </c>
      <c r="AG1398" s="1" t="str">
        <f aca="false">IF($Y1398="","",IF($AA1398&lt;$S1398,"Pass","Fail"))</f>
        <v/>
      </c>
      <c r="AH1398" s="23" t="str">
        <f aca="true">INDIRECT(CHOOSE(MATCH($T1398,{"±","&gt;","≥","≤","&lt;"},0), "AC", "AD", "AE", "AF", "AG") &amp; ROW())</f>
        <v/>
      </c>
      <c r="AI1398" s="56" t="str">
        <f aca="false">IF($X1398="Not Significant","No Further Action Required",
IF($AH1398="","",
IF(AND($AH1398="Pass",$L1398="0 - Passed "),"Analysis performed; no further action required.",
IF(AND($AH1398="Fail",$L1398="1 - Failed "),"Analysis performed; no further action required.",
IF(AND($AH1398="Pass",$L1398="2 - Limited In Use "),"Analysis performed; no further action required.",
IF(AND($AH1398="Fail",$L1398="3 - Adjusted "),"Analysis performed; no further action required.",
"Unit fails analysis; TSM determination required."))))))</f>
        <v/>
      </c>
      <c r="AJ1398" s="58"/>
    </row>
    <row r="1399" customFormat="false" ht="15" hidden="false" customHeight="false" outlineLevel="0" collapsed="false">
      <c r="A1399" s="56"/>
      <c r="E1399" s="57" t="str">
        <f aca="false">IF(AND($F1399="",$G1399=""),"",IF($G1399="",$F1399,HYPERLINK($G1399,$F1399)))</f>
        <v/>
      </c>
      <c r="H1399" s="1" t="str">
        <f aca="false">IF($I1399="","None Attached",IF(LEFT($I1399,5)="https",HYPERLINK($I1399,"Datasheet"),HYPERLINK(_xlfn.CONCAT("https://",$I1399),"Datasheet")))</f>
        <v>None Attached</v>
      </c>
      <c r="M1399" s="56"/>
      <c r="P1399" s="58"/>
      <c r="Q1399" s="1" t="n">
        <f aca="false">$M1399-$N1399</f>
        <v>0</v>
      </c>
      <c r="R1399" s="56"/>
      <c r="T1399" s="59" t="s">
        <v>15</v>
      </c>
      <c r="U1399" s="1" t="n">
        <f aca="false">$S1399-$R1399</f>
        <v>0</v>
      </c>
      <c r="V1399" s="1" t="n">
        <f aca="false">IF($T1399="±",$Q1399*2,$Q1399)</f>
        <v>0</v>
      </c>
      <c r="W1399" s="60" t="str">
        <f aca="false">IFERROR($U1399/ABS($V1399),"N/A")</f>
        <v>N/A</v>
      </c>
      <c r="X1399" s="61" t="str">
        <f aca="false">IF(OR($W1399="N/A",$R1399="",$S1399=""),"N/A",IF($W1399&gt;=4,"Not Significant",IF($W1399&gt;=2,"Semi-Significant","Significant")))</f>
        <v>N/A</v>
      </c>
      <c r="Z1399" s="1" t="str">
        <f aca="false">IF($D1399="Z540.1 w/data",0,"")</f>
        <v/>
      </c>
      <c r="AA1399" s="1" t="e">
        <f aca="false">$Y1399+$Q1399+$Z1399</f>
        <v>#VALUE!</v>
      </c>
      <c r="AB1399" s="1" t="n">
        <f aca="false">$N1399+$Q1399</f>
        <v>0</v>
      </c>
      <c r="AC1399" s="1" t="str">
        <f aca="false">IF($Y1399="","",IF(AND($AA1399&gt;=$R1399,$AA1399&lt;=$S1399),"Pass","Fail"))</f>
        <v/>
      </c>
      <c r="AD1399" s="1" t="str">
        <f aca="false">IF($Y1399="","",IF($AA1399&gt;$R1399,"Pass","Fail"))</f>
        <v/>
      </c>
      <c r="AE1399" s="1" t="str">
        <f aca="false">IF($Y1399="","",IF($AA1399&gt;=$R1399,"Pass","Fail"))</f>
        <v/>
      </c>
      <c r="AF1399" s="1" t="str">
        <f aca="false">IF($Y1399="","",IF($AA1399&lt;=$S1399,"Pass","Fail"))</f>
        <v/>
      </c>
      <c r="AG1399" s="1" t="str">
        <f aca="false">IF($Y1399="","",IF($AA1399&lt;$S1399,"Pass","Fail"))</f>
        <v/>
      </c>
      <c r="AH1399" s="23" t="str">
        <f aca="true">INDIRECT(CHOOSE(MATCH($T1399,{"±","&gt;","≥","≤","&lt;"},0), "AC", "AD", "AE", "AF", "AG") &amp; ROW())</f>
        <v/>
      </c>
      <c r="AI1399" s="56" t="str">
        <f aca="false">IF($X1399="Not Significant","No Further Action Required",
IF($AH1399="","",
IF(AND($AH1399="Pass",$L1399="0 - Passed "),"Analysis performed; no further action required.",
IF(AND($AH1399="Fail",$L1399="1 - Failed "),"Analysis performed; no further action required.",
IF(AND($AH1399="Pass",$L1399="2 - Limited In Use "),"Analysis performed; no further action required.",
IF(AND($AH1399="Fail",$L1399="3 - Adjusted "),"Analysis performed; no further action required.",
"Unit fails analysis; TSM determination required."))))))</f>
        <v/>
      </c>
      <c r="AJ1399" s="58"/>
    </row>
    <row r="1400" customFormat="false" ht="15" hidden="false" customHeight="false" outlineLevel="0" collapsed="false">
      <c r="A1400" s="56"/>
      <c r="E1400" s="57" t="str">
        <f aca="false">IF(AND($F1400="",$G1400=""),"",IF($G1400="",$F1400,HYPERLINK($G1400,$F1400)))</f>
        <v/>
      </c>
      <c r="H1400" s="1" t="str">
        <f aca="false">IF($I1400="","None Attached",IF(LEFT($I1400,5)="https",HYPERLINK($I1400,"Datasheet"),HYPERLINK(_xlfn.CONCAT("https://",$I1400),"Datasheet")))</f>
        <v>None Attached</v>
      </c>
      <c r="M1400" s="56"/>
      <c r="P1400" s="58"/>
      <c r="Q1400" s="1" t="n">
        <f aca="false">$M1400-$N1400</f>
        <v>0</v>
      </c>
      <c r="R1400" s="56"/>
      <c r="T1400" s="59" t="s">
        <v>15</v>
      </c>
      <c r="U1400" s="1" t="n">
        <f aca="false">$S1400-$R1400</f>
        <v>0</v>
      </c>
      <c r="V1400" s="1" t="n">
        <f aca="false">IF($T1400="±",$Q1400*2,$Q1400)</f>
        <v>0</v>
      </c>
      <c r="W1400" s="60" t="str">
        <f aca="false">IFERROR($U1400/ABS($V1400),"N/A")</f>
        <v>N/A</v>
      </c>
      <c r="X1400" s="61" t="str">
        <f aca="false">IF(OR($W1400="N/A",$R1400="",$S1400=""),"N/A",IF($W1400&gt;=4,"Not Significant",IF($W1400&gt;=2,"Semi-Significant","Significant")))</f>
        <v>N/A</v>
      </c>
      <c r="Z1400" s="1" t="str">
        <f aca="false">IF($D1400="Z540.1 w/data",0,"")</f>
        <v/>
      </c>
      <c r="AA1400" s="1" t="e">
        <f aca="false">$Y1400+$Q1400+$Z1400</f>
        <v>#VALUE!</v>
      </c>
      <c r="AB1400" s="1" t="n">
        <f aca="false">$N1400+$Q1400</f>
        <v>0</v>
      </c>
      <c r="AC1400" s="1" t="str">
        <f aca="false">IF($Y1400="","",IF(AND($AA1400&gt;=$R1400,$AA1400&lt;=$S1400),"Pass","Fail"))</f>
        <v/>
      </c>
      <c r="AD1400" s="1" t="str">
        <f aca="false">IF($Y1400="","",IF($AA1400&gt;$R1400,"Pass","Fail"))</f>
        <v/>
      </c>
      <c r="AE1400" s="1" t="str">
        <f aca="false">IF($Y1400="","",IF($AA1400&gt;=$R1400,"Pass","Fail"))</f>
        <v/>
      </c>
      <c r="AF1400" s="1" t="str">
        <f aca="false">IF($Y1400="","",IF($AA1400&lt;=$S1400,"Pass","Fail"))</f>
        <v/>
      </c>
      <c r="AG1400" s="1" t="str">
        <f aca="false">IF($Y1400="","",IF($AA1400&lt;$S1400,"Pass","Fail"))</f>
        <v/>
      </c>
      <c r="AH1400" s="23" t="str">
        <f aca="true">INDIRECT(CHOOSE(MATCH($T1400,{"±","&gt;","≥","≤","&lt;"},0), "AC", "AD", "AE", "AF", "AG") &amp; ROW())</f>
        <v/>
      </c>
      <c r="AI1400" s="56" t="str">
        <f aca="false">IF($X1400="Not Significant","No Further Action Required",
IF($AH1400="","",
IF(AND($AH1400="Pass",$L1400="0 - Passed "),"Analysis performed; no further action required.",
IF(AND($AH1400="Fail",$L1400="1 - Failed "),"Analysis performed; no further action required.",
IF(AND($AH1400="Pass",$L1400="2 - Limited In Use "),"Analysis performed; no further action required.",
IF(AND($AH1400="Fail",$L1400="3 - Adjusted "),"Analysis performed; no further action required.",
"Unit fails analysis; TSM determination required."))))))</f>
        <v/>
      </c>
      <c r="AJ1400" s="58"/>
    </row>
    <row r="1401" customFormat="false" ht="15" hidden="false" customHeight="false" outlineLevel="0" collapsed="false">
      <c r="A1401" s="56"/>
      <c r="E1401" s="57" t="str">
        <f aca="false">IF(AND($F1401="",$G1401=""),"",IF($G1401="",$F1401,HYPERLINK($G1401,$F1401)))</f>
        <v/>
      </c>
      <c r="H1401" s="1" t="str">
        <f aca="false">IF($I1401="","None Attached",IF(LEFT($I1401,5)="https",HYPERLINK($I1401,"Datasheet"),HYPERLINK(_xlfn.CONCAT("https://",$I1401),"Datasheet")))</f>
        <v>None Attached</v>
      </c>
      <c r="M1401" s="56"/>
      <c r="P1401" s="58"/>
      <c r="Q1401" s="1" t="n">
        <f aca="false">$M1401-$N1401</f>
        <v>0</v>
      </c>
      <c r="R1401" s="56"/>
      <c r="T1401" s="59" t="s">
        <v>15</v>
      </c>
      <c r="U1401" s="1" t="n">
        <f aca="false">$S1401-$R1401</f>
        <v>0</v>
      </c>
      <c r="V1401" s="1" t="n">
        <f aca="false">IF($T1401="±",$Q1401*2,$Q1401)</f>
        <v>0</v>
      </c>
      <c r="W1401" s="60" t="str">
        <f aca="false">IFERROR($U1401/ABS($V1401),"N/A")</f>
        <v>N/A</v>
      </c>
      <c r="X1401" s="61" t="str">
        <f aca="false">IF(OR($W1401="N/A",$R1401="",$S1401=""),"N/A",IF($W1401&gt;=4,"Not Significant",IF($W1401&gt;=2,"Semi-Significant","Significant")))</f>
        <v>N/A</v>
      </c>
      <c r="Z1401" s="1" t="str">
        <f aca="false">IF($D1401="Z540.1 w/data",0,"")</f>
        <v/>
      </c>
      <c r="AA1401" s="1" t="e">
        <f aca="false">$Y1401+$Q1401+$Z1401</f>
        <v>#VALUE!</v>
      </c>
      <c r="AB1401" s="1" t="n">
        <f aca="false">$N1401+$Q1401</f>
        <v>0</v>
      </c>
      <c r="AC1401" s="1" t="str">
        <f aca="false">IF($Y1401="","",IF(AND($AA1401&gt;=$R1401,$AA1401&lt;=$S1401),"Pass","Fail"))</f>
        <v/>
      </c>
      <c r="AD1401" s="1" t="str">
        <f aca="false">IF($Y1401="","",IF($AA1401&gt;$R1401,"Pass","Fail"))</f>
        <v/>
      </c>
      <c r="AE1401" s="1" t="str">
        <f aca="false">IF($Y1401="","",IF($AA1401&gt;=$R1401,"Pass","Fail"))</f>
        <v/>
      </c>
      <c r="AF1401" s="1" t="str">
        <f aca="false">IF($Y1401="","",IF($AA1401&lt;=$S1401,"Pass","Fail"))</f>
        <v/>
      </c>
      <c r="AG1401" s="1" t="str">
        <f aca="false">IF($Y1401="","",IF($AA1401&lt;$S1401,"Pass","Fail"))</f>
        <v/>
      </c>
      <c r="AH1401" s="23" t="str">
        <f aca="true">INDIRECT(CHOOSE(MATCH($T1401,{"±","&gt;","≥","≤","&lt;"},0), "AC", "AD", "AE", "AF", "AG") &amp; ROW())</f>
        <v/>
      </c>
      <c r="AI1401" s="56" t="str">
        <f aca="false">IF($X1401="Not Significant","No Further Action Required",
IF($AH1401="","",
IF(AND($AH1401="Pass",$L1401="0 - Passed "),"Analysis performed; no further action required.",
IF(AND($AH1401="Fail",$L1401="1 - Failed "),"Analysis performed; no further action required.",
IF(AND($AH1401="Pass",$L1401="2 - Limited In Use "),"Analysis performed; no further action required.",
IF(AND($AH1401="Fail",$L1401="3 - Adjusted "),"Analysis performed; no further action required.",
"Unit fails analysis; TSM determination required."))))))</f>
        <v/>
      </c>
      <c r="AJ1401" s="58"/>
    </row>
    <row r="1402" customFormat="false" ht="15" hidden="false" customHeight="false" outlineLevel="0" collapsed="false">
      <c r="A1402" s="56"/>
      <c r="E1402" s="57" t="str">
        <f aca="false">IF(AND($F1402="",$G1402=""),"",IF($G1402="",$F1402,HYPERLINK($G1402,$F1402)))</f>
        <v/>
      </c>
      <c r="H1402" s="1" t="str">
        <f aca="false">IF($I1402="","None Attached",IF(LEFT($I1402,5)="https",HYPERLINK($I1402,"Datasheet"),HYPERLINK(_xlfn.CONCAT("https://",$I1402),"Datasheet")))</f>
        <v>None Attached</v>
      </c>
      <c r="M1402" s="56"/>
      <c r="P1402" s="58"/>
      <c r="Q1402" s="1" t="n">
        <f aca="false">$M1402-$N1402</f>
        <v>0</v>
      </c>
      <c r="R1402" s="56"/>
      <c r="T1402" s="59" t="s">
        <v>15</v>
      </c>
      <c r="U1402" s="1" t="n">
        <f aca="false">$S1402-$R1402</f>
        <v>0</v>
      </c>
      <c r="V1402" s="1" t="n">
        <f aca="false">IF($T1402="±",$Q1402*2,$Q1402)</f>
        <v>0</v>
      </c>
      <c r="W1402" s="60" t="str">
        <f aca="false">IFERROR($U1402/ABS($V1402),"N/A")</f>
        <v>N/A</v>
      </c>
      <c r="X1402" s="61" t="str">
        <f aca="false">IF(OR($W1402="N/A",$R1402="",$S1402=""),"N/A",IF($W1402&gt;=4,"Not Significant",IF($W1402&gt;=2,"Semi-Significant","Significant")))</f>
        <v>N/A</v>
      </c>
      <c r="Z1402" s="1" t="str">
        <f aca="false">IF($D1402="Z540.1 w/data",0,"")</f>
        <v/>
      </c>
      <c r="AA1402" s="1" t="e">
        <f aca="false">$Y1402+$Q1402+$Z1402</f>
        <v>#VALUE!</v>
      </c>
      <c r="AB1402" s="1" t="n">
        <f aca="false">$N1402+$Q1402</f>
        <v>0</v>
      </c>
      <c r="AC1402" s="1" t="str">
        <f aca="false">IF($Y1402="","",IF(AND($AA1402&gt;=$R1402,$AA1402&lt;=$S1402),"Pass","Fail"))</f>
        <v/>
      </c>
      <c r="AD1402" s="1" t="str">
        <f aca="false">IF($Y1402="","",IF($AA1402&gt;$R1402,"Pass","Fail"))</f>
        <v/>
      </c>
      <c r="AE1402" s="1" t="str">
        <f aca="false">IF($Y1402="","",IF($AA1402&gt;=$R1402,"Pass","Fail"))</f>
        <v/>
      </c>
      <c r="AF1402" s="1" t="str">
        <f aca="false">IF($Y1402="","",IF($AA1402&lt;=$S1402,"Pass","Fail"))</f>
        <v/>
      </c>
      <c r="AG1402" s="1" t="str">
        <f aca="false">IF($Y1402="","",IF($AA1402&lt;$S1402,"Pass","Fail"))</f>
        <v/>
      </c>
      <c r="AH1402" s="23" t="str">
        <f aca="true">INDIRECT(CHOOSE(MATCH($T1402,{"±","&gt;","≥","≤","&lt;"},0), "AC", "AD", "AE", "AF", "AG") &amp; ROW())</f>
        <v/>
      </c>
      <c r="AI1402" s="56" t="str">
        <f aca="false">IF($X1402="Not Significant","No Further Action Required",
IF($AH1402="","",
IF(AND($AH1402="Pass",$L1402="0 - Passed "),"Analysis performed; no further action required.",
IF(AND($AH1402="Fail",$L1402="1 - Failed "),"Analysis performed; no further action required.",
IF(AND($AH1402="Pass",$L1402="2 - Limited In Use "),"Analysis performed; no further action required.",
IF(AND($AH1402="Fail",$L1402="3 - Adjusted "),"Analysis performed; no further action required.",
"Unit fails analysis; TSM determination required."))))))</f>
        <v/>
      </c>
      <c r="AJ1402" s="58"/>
    </row>
    <row r="1403" customFormat="false" ht="15" hidden="false" customHeight="false" outlineLevel="0" collapsed="false">
      <c r="A1403" s="56"/>
      <c r="E1403" s="57" t="str">
        <f aca="false">IF(AND($F1403="",$G1403=""),"",IF($G1403="",$F1403,HYPERLINK($G1403,$F1403)))</f>
        <v/>
      </c>
      <c r="H1403" s="1" t="str">
        <f aca="false">IF($I1403="","None Attached",IF(LEFT($I1403,5)="https",HYPERLINK($I1403,"Datasheet"),HYPERLINK(_xlfn.CONCAT("https://",$I1403),"Datasheet")))</f>
        <v>None Attached</v>
      </c>
      <c r="M1403" s="56"/>
      <c r="P1403" s="58"/>
      <c r="Q1403" s="1" t="n">
        <f aca="false">$M1403-$N1403</f>
        <v>0</v>
      </c>
      <c r="R1403" s="56"/>
      <c r="T1403" s="59" t="s">
        <v>15</v>
      </c>
      <c r="U1403" s="1" t="n">
        <f aca="false">$S1403-$R1403</f>
        <v>0</v>
      </c>
      <c r="V1403" s="1" t="n">
        <f aca="false">IF($T1403="±",$Q1403*2,$Q1403)</f>
        <v>0</v>
      </c>
      <c r="W1403" s="60" t="str">
        <f aca="false">IFERROR($U1403/ABS($V1403),"N/A")</f>
        <v>N/A</v>
      </c>
      <c r="X1403" s="61" t="str">
        <f aca="false">IF(OR($W1403="N/A",$R1403="",$S1403=""),"N/A",IF($W1403&gt;=4,"Not Significant",IF($W1403&gt;=2,"Semi-Significant","Significant")))</f>
        <v>N/A</v>
      </c>
      <c r="Z1403" s="1" t="str">
        <f aca="false">IF($D1403="Z540.1 w/data",0,"")</f>
        <v/>
      </c>
      <c r="AA1403" s="1" t="e">
        <f aca="false">$Y1403+$Q1403+$Z1403</f>
        <v>#VALUE!</v>
      </c>
      <c r="AB1403" s="1" t="n">
        <f aca="false">$N1403+$Q1403</f>
        <v>0</v>
      </c>
      <c r="AC1403" s="1" t="str">
        <f aca="false">IF($Y1403="","",IF(AND($AA1403&gt;=$R1403,$AA1403&lt;=$S1403),"Pass","Fail"))</f>
        <v/>
      </c>
      <c r="AD1403" s="1" t="str">
        <f aca="false">IF($Y1403="","",IF($AA1403&gt;$R1403,"Pass","Fail"))</f>
        <v/>
      </c>
      <c r="AE1403" s="1" t="str">
        <f aca="false">IF($Y1403="","",IF($AA1403&gt;=$R1403,"Pass","Fail"))</f>
        <v/>
      </c>
      <c r="AF1403" s="1" t="str">
        <f aca="false">IF($Y1403="","",IF($AA1403&lt;=$S1403,"Pass","Fail"))</f>
        <v/>
      </c>
      <c r="AG1403" s="1" t="str">
        <f aca="false">IF($Y1403="","",IF($AA1403&lt;$S1403,"Pass","Fail"))</f>
        <v/>
      </c>
      <c r="AH1403" s="23" t="str">
        <f aca="true">INDIRECT(CHOOSE(MATCH($T1403,{"±","&gt;","≥","≤","&lt;"},0), "AC", "AD", "AE", "AF", "AG") &amp; ROW())</f>
        <v/>
      </c>
      <c r="AI1403" s="56" t="str">
        <f aca="false">IF($X1403="Not Significant","No Further Action Required",
IF($AH1403="","",
IF(AND($AH1403="Pass",$L1403="0 - Passed "),"Analysis performed; no further action required.",
IF(AND($AH1403="Fail",$L1403="1 - Failed "),"Analysis performed; no further action required.",
IF(AND($AH1403="Pass",$L1403="2 - Limited In Use "),"Analysis performed; no further action required.",
IF(AND($AH1403="Fail",$L1403="3 - Adjusted "),"Analysis performed; no further action required.",
"Unit fails analysis; TSM determination required."))))))</f>
        <v/>
      </c>
      <c r="AJ1403" s="58"/>
    </row>
    <row r="1404" customFormat="false" ht="15" hidden="false" customHeight="false" outlineLevel="0" collapsed="false">
      <c r="A1404" s="56"/>
      <c r="E1404" s="57" t="str">
        <f aca="false">IF(AND($F1404="",$G1404=""),"",IF($G1404="",$F1404,HYPERLINK($G1404,$F1404)))</f>
        <v/>
      </c>
      <c r="H1404" s="1" t="str">
        <f aca="false">IF($I1404="","None Attached",IF(LEFT($I1404,5)="https",HYPERLINK($I1404,"Datasheet"),HYPERLINK(_xlfn.CONCAT("https://",$I1404),"Datasheet")))</f>
        <v>None Attached</v>
      </c>
      <c r="M1404" s="56"/>
      <c r="P1404" s="58"/>
      <c r="Q1404" s="1" t="n">
        <f aca="false">$M1404-$N1404</f>
        <v>0</v>
      </c>
      <c r="R1404" s="56"/>
      <c r="T1404" s="59" t="s">
        <v>15</v>
      </c>
      <c r="U1404" s="1" t="n">
        <f aca="false">$S1404-$R1404</f>
        <v>0</v>
      </c>
      <c r="V1404" s="1" t="n">
        <f aca="false">IF($T1404="±",$Q1404*2,$Q1404)</f>
        <v>0</v>
      </c>
      <c r="W1404" s="60" t="str">
        <f aca="false">IFERROR($U1404/ABS($V1404),"N/A")</f>
        <v>N/A</v>
      </c>
      <c r="X1404" s="61" t="str">
        <f aca="false">IF(OR($W1404="N/A",$R1404="",$S1404=""),"N/A",IF($W1404&gt;=4,"Not Significant",IF($W1404&gt;=2,"Semi-Significant","Significant")))</f>
        <v>N/A</v>
      </c>
      <c r="Z1404" s="1" t="str">
        <f aca="false">IF($D1404="Z540.1 w/data",0,"")</f>
        <v/>
      </c>
      <c r="AA1404" s="1" t="e">
        <f aca="false">$Y1404+$Q1404+$Z1404</f>
        <v>#VALUE!</v>
      </c>
      <c r="AB1404" s="1" t="n">
        <f aca="false">$N1404+$Q1404</f>
        <v>0</v>
      </c>
      <c r="AC1404" s="1" t="str">
        <f aca="false">IF($Y1404="","",IF(AND($AA1404&gt;=$R1404,$AA1404&lt;=$S1404),"Pass","Fail"))</f>
        <v/>
      </c>
      <c r="AD1404" s="1" t="str">
        <f aca="false">IF($Y1404="","",IF($AA1404&gt;$R1404,"Pass","Fail"))</f>
        <v/>
      </c>
      <c r="AE1404" s="1" t="str">
        <f aca="false">IF($Y1404="","",IF($AA1404&gt;=$R1404,"Pass","Fail"))</f>
        <v/>
      </c>
      <c r="AF1404" s="1" t="str">
        <f aca="false">IF($Y1404="","",IF($AA1404&lt;=$S1404,"Pass","Fail"))</f>
        <v/>
      </c>
      <c r="AG1404" s="1" t="str">
        <f aca="false">IF($Y1404="","",IF($AA1404&lt;$S1404,"Pass","Fail"))</f>
        <v/>
      </c>
      <c r="AH1404" s="23" t="str">
        <f aca="true">INDIRECT(CHOOSE(MATCH($T1404,{"±","&gt;","≥","≤","&lt;"},0), "AC", "AD", "AE", "AF", "AG") &amp; ROW())</f>
        <v/>
      </c>
      <c r="AI1404" s="56" t="str">
        <f aca="false">IF($X1404="Not Significant","No Further Action Required",
IF($AH1404="","",
IF(AND($AH1404="Pass",$L1404="0 - Passed "),"Analysis performed; no further action required.",
IF(AND($AH1404="Fail",$L1404="1 - Failed "),"Analysis performed; no further action required.",
IF(AND($AH1404="Pass",$L1404="2 - Limited In Use "),"Analysis performed; no further action required.",
IF(AND($AH1404="Fail",$L1404="3 - Adjusted "),"Analysis performed; no further action required.",
"Unit fails analysis; TSM determination required."))))))</f>
        <v/>
      </c>
      <c r="AJ1404" s="58"/>
    </row>
    <row r="1405" customFormat="false" ht="15" hidden="false" customHeight="false" outlineLevel="0" collapsed="false">
      <c r="A1405" s="56"/>
      <c r="E1405" s="57" t="str">
        <f aca="false">IF(AND($F1405="",$G1405=""),"",IF($G1405="",$F1405,HYPERLINK($G1405,$F1405)))</f>
        <v/>
      </c>
      <c r="H1405" s="1" t="str">
        <f aca="false">IF($I1405="","None Attached",IF(LEFT($I1405,5)="https",HYPERLINK($I1405,"Datasheet"),HYPERLINK(_xlfn.CONCAT("https://",$I1405),"Datasheet")))</f>
        <v>None Attached</v>
      </c>
      <c r="M1405" s="56"/>
      <c r="P1405" s="58"/>
      <c r="Q1405" s="1" t="n">
        <f aca="false">$M1405-$N1405</f>
        <v>0</v>
      </c>
      <c r="R1405" s="56"/>
      <c r="T1405" s="59" t="s">
        <v>15</v>
      </c>
      <c r="U1405" s="1" t="n">
        <f aca="false">$S1405-$R1405</f>
        <v>0</v>
      </c>
      <c r="V1405" s="1" t="n">
        <f aca="false">IF($T1405="±",$Q1405*2,$Q1405)</f>
        <v>0</v>
      </c>
      <c r="W1405" s="60" t="str">
        <f aca="false">IFERROR($U1405/ABS($V1405),"N/A")</f>
        <v>N/A</v>
      </c>
      <c r="X1405" s="61" t="str">
        <f aca="false">IF(OR($W1405="N/A",$R1405="",$S1405=""),"N/A",IF($W1405&gt;=4,"Not Significant",IF($W1405&gt;=2,"Semi-Significant","Significant")))</f>
        <v>N/A</v>
      </c>
      <c r="Z1405" s="1" t="str">
        <f aca="false">IF($D1405="Z540.1 w/data",0,"")</f>
        <v/>
      </c>
      <c r="AA1405" s="1" t="e">
        <f aca="false">$Y1405+$Q1405+$Z1405</f>
        <v>#VALUE!</v>
      </c>
      <c r="AB1405" s="1" t="n">
        <f aca="false">$N1405+$Q1405</f>
        <v>0</v>
      </c>
      <c r="AC1405" s="1" t="str">
        <f aca="false">IF($Y1405="","",IF(AND($AA1405&gt;=$R1405,$AA1405&lt;=$S1405),"Pass","Fail"))</f>
        <v/>
      </c>
      <c r="AD1405" s="1" t="str">
        <f aca="false">IF($Y1405="","",IF($AA1405&gt;$R1405,"Pass","Fail"))</f>
        <v/>
      </c>
      <c r="AE1405" s="1" t="str">
        <f aca="false">IF($Y1405="","",IF($AA1405&gt;=$R1405,"Pass","Fail"))</f>
        <v/>
      </c>
      <c r="AF1405" s="1" t="str">
        <f aca="false">IF($Y1405="","",IF($AA1405&lt;=$S1405,"Pass","Fail"))</f>
        <v/>
      </c>
      <c r="AG1405" s="1" t="str">
        <f aca="false">IF($Y1405="","",IF($AA1405&lt;$S1405,"Pass","Fail"))</f>
        <v/>
      </c>
      <c r="AH1405" s="23" t="str">
        <f aca="true">INDIRECT(CHOOSE(MATCH($T1405,{"±","&gt;","≥","≤","&lt;"},0), "AC", "AD", "AE", "AF", "AG") &amp; ROW())</f>
        <v/>
      </c>
      <c r="AI1405" s="56" t="str">
        <f aca="false">IF($X1405="Not Significant","No Further Action Required",
IF($AH1405="","",
IF(AND($AH1405="Pass",$L1405="0 - Passed "),"Analysis performed; no further action required.",
IF(AND($AH1405="Fail",$L1405="1 - Failed "),"Analysis performed; no further action required.",
IF(AND($AH1405="Pass",$L1405="2 - Limited In Use "),"Analysis performed; no further action required.",
IF(AND($AH1405="Fail",$L1405="3 - Adjusted "),"Analysis performed; no further action required.",
"Unit fails analysis; TSM determination required."))))))</f>
        <v/>
      </c>
      <c r="AJ1405" s="58"/>
    </row>
    <row r="1406" customFormat="false" ht="15" hidden="false" customHeight="false" outlineLevel="0" collapsed="false">
      <c r="A1406" s="56"/>
      <c r="E1406" s="57" t="str">
        <f aca="false">IF(AND($F1406="",$G1406=""),"",IF($G1406="",$F1406,HYPERLINK($G1406,$F1406)))</f>
        <v/>
      </c>
      <c r="H1406" s="1" t="str">
        <f aca="false">IF($I1406="","None Attached",IF(LEFT($I1406,5)="https",HYPERLINK($I1406,"Datasheet"),HYPERLINK(_xlfn.CONCAT("https://",$I1406),"Datasheet")))</f>
        <v>None Attached</v>
      </c>
      <c r="M1406" s="56"/>
      <c r="P1406" s="58"/>
      <c r="Q1406" s="1" t="n">
        <f aca="false">$M1406-$N1406</f>
        <v>0</v>
      </c>
      <c r="R1406" s="56"/>
      <c r="T1406" s="59" t="s">
        <v>15</v>
      </c>
      <c r="U1406" s="1" t="n">
        <f aca="false">$S1406-$R1406</f>
        <v>0</v>
      </c>
      <c r="V1406" s="1" t="n">
        <f aca="false">IF($T1406="±",$Q1406*2,$Q1406)</f>
        <v>0</v>
      </c>
      <c r="W1406" s="60" t="str">
        <f aca="false">IFERROR($U1406/ABS($V1406),"N/A")</f>
        <v>N/A</v>
      </c>
      <c r="X1406" s="61" t="str">
        <f aca="false">IF(OR($W1406="N/A",$R1406="",$S1406=""),"N/A",IF($W1406&gt;=4,"Not Significant",IF($W1406&gt;=2,"Semi-Significant","Significant")))</f>
        <v>N/A</v>
      </c>
      <c r="Z1406" s="1" t="str">
        <f aca="false">IF($D1406="Z540.1 w/data",0,"")</f>
        <v/>
      </c>
      <c r="AA1406" s="1" t="e">
        <f aca="false">$Y1406+$Q1406+$Z1406</f>
        <v>#VALUE!</v>
      </c>
      <c r="AB1406" s="1" t="n">
        <f aca="false">$N1406+$Q1406</f>
        <v>0</v>
      </c>
      <c r="AC1406" s="1" t="str">
        <f aca="false">IF($Y1406="","",IF(AND($AA1406&gt;=$R1406,$AA1406&lt;=$S1406),"Pass","Fail"))</f>
        <v/>
      </c>
      <c r="AD1406" s="1" t="str">
        <f aca="false">IF($Y1406="","",IF($AA1406&gt;$R1406,"Pass","Fail"))</f>
        <v/>
      </c>
      <c r="AE1406" s="1" t="str">
        <f aca="false">IF($Y1406="","",IF($AA1406&gt;=$R1406,"Pass","Fail"))</f>
        <v/>
      </c>
      <c r="AF1406" s="1" t="str">
        <f aca="false">IF($Y1406="","",IF($AA1406&lt;=$S1406,"Pass","Fail"))</f>
        <v/>
      </c>
      <c r="AG1406" s="1" t="str">
        <f aca="false">IF($Y1406="","",IF($AA1406&lt;$S1406,"Pass","Fail"))</f>
        <v/>
      </c>
      <c r="AH1406" s="23" t="str">
        <f aca="true">INDIRECT(CHOOSE(MATCH($T1406,{"±","&gt;","≥","≤","&lt;"},0), "AC", "AD", "AE", "AF", "AG") &amp; ROW())</f>
        <v/>
      </c>
      <c r="AI1406" s="56" t="str">
        <f aca="false">IF($X1406="Not Significant","No Further Action Required",
IF($AH1406="","",
IF(AND($AH1406="Pass",$L1406="0 - Passed "),"Analysis performed; no further action required.",
IF(AND($AH1406="Fail",$L1406="1 - Failed "),"Analysis performed; no further action required.",
IF(AND($AH1406="Pass",$L1406="2 - Limited In Use "),"Analysis performed; no further action required.",
IF(AND($AH1406="Fail",$L1406="3 - Adjusted "),"Analysis performed; no further action required.",
"Unit fails analysis; TSM determination required."))))))</f>
        <v/>
      </c>
      <c r="AJ1406" s="58"/>
    </row>
    <row r="1407" customFormat="false" ht="15" hidden="false" customHeight="false" outlineLevel="0" collapsed="false">
      <c r="A1407" s="56"/>
      <c r="E1407" s="57" t="str">
        <f aca="false">IF(AND($F1407="",$G1407=""),"",IF($G1407="",$F1407,HYPERLINK($G1407,$F1407)))</f>
        <v/>
      </c>
      <c r="H1407" s="1" t="str">
        <f aca="false">IF($I1407="","None Attached",IF(LEFT($I1407,5)="https",HYPERLINK($I1407,"Datasheet"),HYPERLINK(_xlfn.CONCAT("https://",$I1407),"Datasheet")))</f>
        <v>None Attached</v>
      </c>
      <c r="M1407" s="56"/>
      <c r="P1407" s="58"/>
      <c r="Q1407" s="1" t="n">
        <f aca="false">$M1407-$N1407</f>
        <v>0</v>
      </c>
      <c r="R1407" s="56"/>
      <c r="T1407" s="59" t="s">
        <v>15</v>
      </c>
      <c r="U1407" s="1" t="n">
        <f aca="false">$S1407-$R1407</f>
        <v>0</v>
      </c>
      <c r="V1407" s="1" t="n">
        <f aca="false">IF($T1407="±",$Q1407*2,$Q1407)</f>
        <v>0</v>
      </c>
      <c r="W1407" s="60" t="str">
        <f aca="false">IFERROR($U1407/ABS($V1407),"N/A")</f>
        <v>N/A</v>
      </c>
      <c r="X1407" s="61" t="str">
        <f aca="false">IF(OR($W1407="N/A",$R1407="",$S1407=""),"N/A",IF($W1407&gt;=4,"Not Significant",IF($W1407&gt;=2,"Semi-Significant","Significant")))</f>
        <v>N/A</v>
      </c>
      <c r="Z1407" s="1" t="str">
        <f aca="false">IF($D1407="Z540.1 w/data",0,"")</f>
        <v/>
      </c>
      <c r="AA1407" s="1" t="e">
        <f aca="false">$Y1407+$Q1407+$Z1407</f>
        <v>#VALUE!</v>
      </c>
      <c r="AB1407" s="1" t="n">
        <f aca="false">$N1407+$Q1407</f>
        <v>0</v>
      </c>
      <c r="AC1407" s="1" t="str">
        <f aca="false">IF($Y1407="","",IF(AND($AA1407&gt;=$R1407,$AA1407&lt;=$S1407),"Pass","Fail"))</f>
        <v/>
      </c>
      <c r="AD1407" s="1" t="str">
        <f aca="false">IF($Y1407="","",IF($AA1407&gt;$R1407,"Pass","Fail"))</f>
        <v/>
      </c>
      <c r="AE1407" s="1" t="str">
        <f aca="false">IF($Y1407="","",IF($AA1407&gt;=$R1407,"Pass","Fail"))</f>
        <v/>
      </c>
      <c r="AF1407" s="1" t="str">
        <f aca="false">IF($Y1407="","",IF($AA1407&lt;=$S1407,"Pass","Fail"))</f>
        <v/>
      </c>
      <c r="AG1407" s="1" t="str">
        <f aca="false">IF($Y1407="","",IF($AA1407&lt;$S1407,"Pass","Fail"))</f>
        <v/>
      </c>
      <c r="AH1407" s="23" t="str">
        <f aca="true">INDIRECT(CHOOSE(MATCH($T1407,{"±","&gt;","≥","≤","&lt;"},0), "AC", "AD", "AE", "AF", "AG") &amp; ROW())</f>
        <v/>
      </c>
      <c r="AI1407" s="56" t="str">
        <f aca="false">IF($X1407="Not Significant","No Further Action Required",
IF($AH1407="","",
IF(AND($AH1407="Pass",$L1407="0 - Passed "),"Analysis performed; no further action required.",
IF(AND($AH1407="Fail",$L1407="1 - Failed "),"Analysis performed; no further action required.",
IF(AND($AH1407="Pass",$L1407="2 - Limited In Use "),"Analysis performed; no further action required.",
IF(AND($AH1407="Fail",$L1407="3 - Adjusted "),"Analysis performed; no further action required.",
"Unit fails analysis; TSM determination required."))))))</f>
        <v/>
      </c>
      <c r="AJ1407" s="58"/>
    </row>
    <row r="1408" customFormat="false" ht="15" hidden="false" customHeight="false" outlineLevel="0" collapsed="false">
      <c r="A1408" s="56"/>
      <c r="E1408" s="57" t="str">
        <f aca="false">IF(AND($F1408="",$G1408=""),"",IF($G1408="",$F1408,HYPERLINK($G1408,$F1408)))</f>
        <v/>
      </c>
      <c r="H1408" s="1" t="str">
        <f aca="false">IF($I1408="","None Attached",IF(LEFT($I1408,5)="https",HYPERLINK($I1408,"Datasheet"),HYPERLINK(_xlfn.CONCAT("https://",$I1408),"Datasheet")))</f>
        <v>None Attached</v>
      </c>
      <c r="M1408" s="56"/>
      <c r="P1408" s="58"/>
      <c r="Q1408" s="1" t="n">
        <f aca="false">$M1408-$N1408</f>
        <v>0</v>
      </c>
      <c r="R1408" s="56"/>
      <c r="T1408" s="59" t="s">
        <v>15</v>
      </c>
      <c r="U1408" s="1" t="n">
        <f aca="false">$S1408-$R1408</f>
        <v>0</v>
      </c>
      <c r="V1408" s="1" t="n">
        <f aca="false">IF($T1408="±",$Q1408*2,$Q1408)</f>
        <v>0</v>
      </c>
      <c r="W1408" s="60" t="str">
        <f aca="false">IFERROR($U1408/ABS($V1408),"N/A")</f>
        <v>N/A</v>
      </c>
      <c r="X1408" s="61" t="str">
        <f aca="false">IF(OR($W1408="N/A",$R1408="",$S1408=""),"N/A",IF($W1408&gt;=4,"Not Significant",IF($W1408&gt;=2,"Semi-Significant","Significant")))</f>
        <v>N/A</v>
      </c>
      <c r="Z1408" s="1" t="str">
        <f aca="false">IF($D1408="Z540.1 w/data",0,"")</f>
        <v/>
      </c>
      <c r="AA1408" s="1" t="e">
        <f aca="false">$Y1408+$Q1408+$Z1408</f>
        <v>#VALUE!</v>
      </c>
      <c r="AB1408" s="1" t="n">
        <f aca="false">$N1408+$Q1408</f>
        <v>0</v>
      </c>
      <c r="AC1408" s="1" t="str">
        <f aca="false">IF($Y1408="","",IF(AND($AA1408&gt;=$R1408,$AA1408&lt;=$S1408),"Pass","Fail"))</f>
        <v/>
      </c>
      <c r="AD1408" s="1" t="str">
        <f aca="false">IF($Y1408="","",IF($AA1408&gt;$R1408,"Pass","Fail"))</f>
        <v/>
      </c>
      <c r="AE1408" s="1" t="str">
        <f aca="false">IF($Y1408="","",IF($AA1408&gt;=$R1408,"Pass","Fail"))</f>
        <v/>
      </c>
      <c r="AF1408" s="1" t="str">
        <f aca="false">IF($Y1408="","",IF($AA1408&lt;=$S1408,"Pass","Fail"))</f>
        <v/>
      </c>
      <c r="AG1408" s="1" t="str">
        <f aca="false">IF($Y1408="","",IF($AA1408&lt;$S1408,"Pass","Fail"))</f>
        <v/>
      </c>
      <c r="AH1408" s="23" t="str">
        <f aca="true">INDIRECT(CHOOSE(MATCH($T1408,{"±","&gt;","≥","≤","&lt;"},0), "AC", "AD", "AE", "AF", "AG") &amp; ROW())</f>
        <v/>
      </c>
      <c r="AI1408" s="56" t="str">
        <f aca="false">IF($X1408="Not Significant","No Further Action Required",
IF($AH1408="","",
IF(AND($AH1408="Pass",$L1408="0 - Passed "),"Analysis performed; no further action required.",
IF(AND($AH1408="Fail",$L1408="1 - Failed "),"Analysis performed; no further action required.",
IF(AND($AH1408="Pass",$L1408="2 - Limited In Use "),"Analysis performed; no further action required.",
IF(AND($AH1408="Fail",$L1408="3 - Adjusted "),"Analysis performed; no further action required.",
"Unit fails analysis; TSM determination required."))))))</f>
        <v/>
      </c>
      <c r="AJ1408" s="58"/>
    </row>
    <row r="1409" customFormat="false" ht="15" hidden="false" customHeight="false" outlineLevel="0" collapsed="false">
      <c r="A1409" s="56"/>
      <c r="E1409" s="57" t="str">
        <f aca="false">IF(AND($F1409="",$G1409=""),"",IF($G1409="",$F1409,HYPERLINK($G1409,$F1409)))</f>
        <v/>
      </c>
      <c r="H1409" s="1" t="str">
        <f aca="false">IF($I1409="","None Attached",IF(LEFT($I1409,5)="https",HYPERLINK($I1409,"Datasheet"),HYPERLINK(_xlfn.CONCAT("https://",$I1409),"Datasheet")))</f>
        <v>None Attached</v>
      </c>
      <c r="M1409" s="56"/>
      <c r="P1409" s="58"/>
      <c r="Q1409" s="1" t="n">
        <f aca="false">$M1409-$N1409</f>
        <v>0</v>
      </c>
      <c r="R1409" s="56"/>
      <c r="T1409" s="59" t="s">
        <v>15</v>
      </c>
      <c r="U1409" s="1" t="n">
        <f aca="false">$S1409-$R1409</f>
        <v>0</v>
      </c>
      <c r="V1409" s="1" t="n">
        <f aca="false">IF($T1409="±",$Q1409*2,$Q1409)</f>
        <v>0</v>
      </c>
      <c r="W1409" s="60" t="str">
        <f aca="false">IFERROR($U1409/ABS($V1409),"N/A")</f>
        <v>N/A</v>
      </c>
      <c r="X1409" s="61" t="str">
        <f aca="false">IF(OR($W1409="N/A",$R1409="",$S1409=""),"N/A",IF($W1409&gt;=4,"Not Significant",IF($W1409&gt;=2,"Semi-Significant","Significant")))</f>
        <v>N/A</v>
      </c>
      <c r="Z1409" s="1" t="str">
        <f aca="false">IF($D1409="Z540.1 w/data",0,"")</f>
        <v/>
      </c>
      <c r="AA1409" s="1" t="e">
        <f aca="false">$Y1409+$Q1409+$Z1409</f>
        <v>#VALUE!</v>
      </c>
      <c r="AB1409" s="1" t="n">
        <f aca="false">$N1409+$Q1409</f>
        <v>0</v>
      </c>
      <c r="AC1409" s="1" t="str">
        <f aca="false">IF($Y1409="","",IF(AND($AA1409&gt;=$R1409,$AA1409&lt;=$S1409),"Pass","Fail"))</f>
        <v/>
      </c>
      <c r="AD1409" s="1" t="str">
        <f aca="false">IF($Y1409="","",IF($AA1409&gt;$R1409,"Pass","Fail"))</f>
        <v/>
      </c>
      <c r="AE1409" s="1" t="str">
        <f aca="false">IF($Y1409="","",IF($AA1409&gt;=$R1409,"Pass","Fail"))</f>
        <v/>
      </c>
      <c r="AF1409" s="1" t="str">
        <f aca="false">IF($Y1409="","",IF($AA1409&lt;=$S1409,"Pass","Fail"))</f>
        <v/>
      </c>
      <c r="AG1409" s="1" t="str">
        <f aca="false">IF($Y1409="","",IF($AA1409&lt;$S1409,"Pass","Fail"))</f>
        <v/>
      </c>
      <c r="AH1409" s="23" t="str">
        <f aca="true">INDIRECT(CHOOSE(MATCH($T1409,{"±","&gt;","≥","≤","&lt;"},0), "AC", "AD", "AE", "AF", "AG") &amp; ROW())</f>
        <v/>
      </c>
      <c r="AI1409" s="56" t="str">
        <f aca="false">IF($X1409="Not Significant","No Further Action Required",
IF($AH1409="","",
IF(AND($AH1409="Pass",$L1409="0 - Passed "),"Analysis performed; no further action required.",
IF(AND($AH1409="Fail",$L1409="1 - Failed "),"Analysis performed; no further action required.",
IF(AND($AH1409="Pass",$L1409="2 - Limited In Use "),"Analysis performed; no further action required.",
IF(AND($AH1409="Fail",$L1409="3 - Adjusted "),"Analysis performed; no further action required.",
"Unit fails analysis; TSM determination required."))))))</f>
        <v/>
      </c>
      <c r="AJ1409" s="58"/>
    </row>
    <row r="1410" customFormat="false" ht="15" hidden="false" customHeight="false" outlineLevel="0" collapsed="false">
      <c r="A1410" s="56"/>
      <c r="E1410" s="57" t="str">
        <f aca="false">IF(AND($F1410="",$G1410=""),"",IF($G1410="",$F1410,HYPERLINK($G1410,$F1410)))</f>
        <v/>
      </c>
      <c r="H1410" s="1" t="str">
        <f aca="false">IF($I1410="","None Attached",IF(LEFT($I1410,5)="https",HYPERLINK($I1410,"Datasheet"),HYPERLINK(_xlfn.CONCAT("https://",$I1410),"Datasheet")))</f>
        <v>None Attached</v>
      </c>
      <c r="M1410" s="56"/>
      <c r="P1410" s="58"/>
      <c r="Q1410" s="1" t="n">
        <f aca="false">$M1410-$N1410</f>
        <v>0</v>
      </c>
      <c r="R1410" s="56"/>
      <c r="T1410" s="59" t="s">
        <v>15</v>
      </c>
      <c r="U1410" s="1" t="n">
        <f aca="false">$S1410-$R1410</f>
        <v>0</v>
      </c>
      <c r="V1410" s="1" t="n">
        <f aca="false">IF($T1410="±",$Q1410*2,$Q1410)</f>
        <v>0</v>
      </c>
      <c r="W1410" s="60" t="str">
        <f aca="false">IFERROR($U1410/ABS($V1410),"N/A")</f>
        <v>N/A</v>
      </c>
      <c r="X1410" s="61" t="str">
        <f aca="false">IF(OR($W1410="N/A",$R1410="",$S1410=""),"N/A",IF($W1410&gt;=4,"Not Significant",IF($W1410&gt;=2,"Semi-Significant","Significant")))</f>
        <v>N/A</v>
      </c>
      <c r="Z1410" s="1" t="str">
        <f aca="false">IF($D1410="Z540.1 w/data",0,"")</f>
        <v/>
      </c>
      <c r="AA1410" s="1" t="e">
        <f aca="false">$Y1410+$Q1410+$Z1410</f>
        <v>#VALUE!</v>
      </c>
      <c r="AB1410" s="1" t="n">
        <f aca="false">$N1410+$Q1410</f>
        <v>0</v>
      </c>
      <c r="AC1410" s="1" t="str">
        <f aca="false">IF($Y1410="","",IF(AND($AA1410&gt;=$R1410,$AA1410&lt;=$S1410),"Pass","Fail"))</f>
        <v/>
      </c>
      <c r="AD1410" s="1" t="str">
        <f aca="false">IF($Y1410="","",IF($AA1410&gt;$R1410,"Pass","Fail"))</f>
        <v/>
      </c>
      <c r="AE1410" s="1" t="str">
        <f aca="false">IF($Y1410="","",IF($AA1410&gt;=$R1410,"Pass","Fail"))</f>
        <v/>
      </c>
      <c r="AF1410" s="1" t="str">
        <f aca="false">IF($Y1410="","",IF($AA1410&lt;=$S1410,"Pass","Fail"))</f>
        <v/>
      </c>
      <c r="AG1410" s="1" t="str">
        <f aca="false">IF($Y1410="","",IF($AA1410&lt;$S1410,"Pass","Fail"))</f>
        <v/>
      </c>
      <c r="AH1410" s="23" t="str">
        <f aca="true">INDIRECT(CHOOSE(MATCH($T1410,{"±","&gt;","≥","≤","&lt;"},0), "AC", "AD", "AE", "AF", "AG") &amp; ROW())</f>
        <v/>
      </c>
      <c r="AI1410" s="56" t="str">
        <f aca="false">IF($X1410="Not Significant","No Further Action Required",
IF($AH1410="","",
IF(AND($AH1410="Pass",$L1410="0 - Passed "),"Analysis performed; no further action required.",
IF(AND($AH1410="Fail",$L1410="1 - Failed "),"Analysis performed; no further action required.",
IF(AND($AH1410="Pass",$L1410="2 - Limited In Use "),"Analysis performed; no further action required.",
IF(AND($AH1410="Fail",$L1410="3 - Adjusted "),"Analysis performed; no further action required.",
"Unit fails analysis; TSM determination required."))))))</f>
        <v/>
      </c>
      <c r="AJ1410" s="58"/>
    </row>
    <row r="1411" customFormat="false" ht="15" hidden="false" customHeight="false" outlineLevel="0" collapsed="false">
      <c r="A1411" s="56"/>
      <c r="E1411" s="57" t="str">
        <f aca="false">IF(AND($F1411="",$G1411=""),"",IF($G1411="",$F1411,HYPERLINK($G1411,$F1411)))</f>
        <v/>
      </c>
      <c r="H1411" s="1" t="str">
        <f aca="false">IF($I1411="","None Attached",IF(LEFT($I1411,5)="https",HYPERLINK($I1411,"Datasheet"),HYPERLINK(_xlfn.CONCAT("https://",$I1411),"Datasheet")))</f>
        <v>None Attached</v>
      </c>
      <c r="M1411" s="56"/>
      <c r="P1411" s="58"/>
      <c r="Q1411" s="1" t="n">
        <f aca="false">$M1411-$N1411</f>
        <v>0</v>
      </c>
      <c r="R1411" s="56"/>
      <c r="T1411" s="59" t="s">
        <v>15</v>
      </c>
      <c r="U1411" s="1" t="n">
        <f aca="false">$S1411-$R1411</f>
        <v>0</v>
      </c>
      <c r="V1411" s="1" t="n">
        <f aca="false">IF($T1411="±",$Q1411*2,$Q1411)</f>
        <v>0</v>
      </c>
      <c r="W1411" s="60" t="str">
        <f aca="false">IFERROR($U1411/ABS($V1411),"N/A")</f>
        <v>N/A</v>
      </c>
      <c r="X1411" s="61" t="str">
        <f aca="false">IF(OR($W1411="N/A",$R1411="",$S1411=""),"N/A",IF($W1411&gt;=4,"Not Significant",IF($W1411&gt;=2,"Semi-Significant","Significant")))</f>
        <v>N/A</v>
      </c>
      <c r="Z1411" s="1" t="str">
        <f aca="false">IF($D1411="Z540.1 w/data",0,"")</f>
        <v/>
      </c>
      <c r="AA1411" s="1" t="e">
        <f aca="false">$Y1411+$Q1411+$Z1411</f>
        <v>#VALUE!</v>
      </c>
      <c r="AB1411" s="1" t="n">
        <f aca="false">$N1411+$Q1411</f>
        <v>0</v>
      </c>
      <c r="AC1411" s="1" t="str">
        <f aca="false">IF($Y1411="","",IF(AND($AA1411&gt;=$R1411,$AA1411&lt;=$S1411),"Pass","Fail"))</f>
        <v/>
      </c>
      <c r="AD1411" s="1" t="str">
        <f aca="false">IF($Y1411="","",IF($AA1411&gt;$R1411,"Pass","Fail"))</f>
        <v/>
      </c>
      <c r="AE1411" s="1" t="str">
        <f aca="false">IF($Y1411="","",IF($AA1411&gt;=$R1411,"Pass","Fail"))</f>
        <v/>
      </c>
      <c r="AF1411" s="1" t="str">
        <f aca="false">IF($Y1411="","",IF($AA1411&lt;=$S1411,"Pass","Fail"))</f>
        <v/>
      </c>
      <c r="AG1411" s="1" t="str">
        <f aca="false">IF($Y1411="","",IF($AA1411&lt;$S1411,"Pass","Fail"))</f>
        <v/>
      </c>
      <c r="AH1411" s="23" t="str">
        <f aca="true">INDIRECT(CHOOSE(MATCH($T1411,{"±","&gt;","≥","≤","&lt;"},0), "AC", "AD", "AE", "AF", "AG") &amp; ROW())</f>
        <v/>
      </c>
      <c r="AI1411" s="56" t="str">
        <f aca="false">IF($X1411="Not Significant","No Further Action Required",
IF($AH1411="","",
IF(AND($AH1411="Pass",$L1411="0 - Passed "),"Analysis performed; no further action required.",
IF(AND($AH1411="Fail",$L1411="1 - Failed "),"Analysis performed; no further action required.",
IF(AND($AH1411="Pass",$L1411="2 - Limited In Use "),"Analysis performed; no further action required.",
IF(AND($AH1411="Fail",$L1411="3 - Adjusted "),"Analysis performed; no further action required.",
"Unit fails analysis; TSM determination required."))))))</f>
        <v/>
      </c>
      <c r="AJ1411" s="58"/>
    </row>
    <row r="1412" customFormat="false" ht="15" hidden="false" customHeight="false" outlineLevel="0" collapsed="false">
      <c r="A1412" s="56"/>
      <c r="E1412" s="57" t="str">
        <f aca="false">IF(AND($F1412="",$G1412=""),"",IF($G1412="",$F1412,HYPERLINK($G1412,$F1412)))</f>
        <v/>
      </c>
      <c r="H1412" s="1" t="str">
        <f aca="false">IF($I1412="","None Attached",IF(LEFT($I1412,5)="https",HYPERLINK($I1412,"Datasheet"),HYPERLINK(_xlfn.CONCAT("https://",$I1412),"Datasheet")))</f>
        <v>None Attached</v>
      </c>
      <c r="M1412" s="56"/>
      <c r="P1412" s="58"/>
      <c r="Q1412" s="1" t="n">
        <f aca="false">$M1412-$N1412</f>
        <v>0</v>
      </c>
      <c r="R1412" s="56"/>
      <c r="T1412" s="59" t="s">
        <v>15</v>
      </c>
      <c r="U1412" s="1" t="n">
        <f aca="false">$S1412-$R1412</f>
        <v>0</v>
      </c>
      <c r="V1412" s="1" t="n">
        <f aca="false">IF($T1412="±",$Q1412*2,$Q1412)</f>
        <v>0</v>
      </c>
      <c r="W1412" s="60" t="str">
        <f aca="false">IFERROR($U1412/ABS($V1412),"N/A")</f>
        <v>N/A</v>
      </c>
      <c r="X1412" s="61" t="str">
        <f aca="false">IF(OR($W1412="N/A",$R1412="",$S1412=""),"N/A",IF($W1412&gt;=4,"Not Significant",IF($W1412&gt;=2,"Semi-Significant","Significant")))</f>
        <v>N/A</v>
      </c>
      <c r="Z1412" s="1" t="str">
        <f aca="false">IF($D1412="Z540.1 w/data",0,"")</f>
        <v/>
      </c>
      <c r="AA1412" s="1" t="e">
        <f aca="false">$Y1412+$Q1412+$Z1412</f>
        <v>#VALUE!</v>
      </c>
      <c r="AB1412" s="1" t="n">
        <f aca="false">$N1412+$Q1412</f>
        <v>0</v>
      </c>
      <c r="AC1412" s="1" t="str">
        <f aca="false">IF($Y1412="","",IF(AND($AA1412&gt;=$R1412,$AA1412&lt;=$S1412),"Pass","Fail"))</f>
        <v/>
      </c>
      <c r="AD1412" s="1" t="str">
        <f aca="false">IF($Y1412="","",IF($AA1412&gt;$R1412,"Pass","Fail"))</f>
        <v/>
      </c>
      <c r="AE1412" s="1" t="str">
        <f aca="false">IF($Y1412="","",IF($AA1412&gt;=$R1412,"Pass","Fail"))</f>
        <v/>
      </c>
      <c r="AF1412" s="1" t="str">
        <f aca="false">IF($Y1412="","",IF($AA1412&lt;=$S1412,"Pass","Fail"))</f>
        <v/>
      </c>
      <c r="AG1412" s="1" t="str">
        <f aca="false">IF($Y1412="","",IF($AA1412&lt;$S1412,"Pass","Fail"))</f>
        <v/>
      </c>
      <c r="AH1412" s="23" t="str">
        <f aca="true">INDIRECT(CHOOSE(MATCH($T1412,{"±","&gt;","≥","≤","&lt;"},0), "AC", "AD", "AE", "AF", "AG") &amp; ROW())</f>
        <v/>
      </c>
      <c r="AI1412" s="56" t="str">
        <f aca="false">IF($X1412="Not Significant","No Further Action Required",
IF($AH1412="","",
IF(AND($AH1412="Pass",$L1412="0 - Passed "),"Analysis performed; no further action required.",
IF(AND($AH1412="Fail",$L1412="1 - Failed "),"Analysis performed; no further action required.",
IF(AND($AH1412="Pass",$L1412="2 - Limited In Use "),"Analysis performed; no further action required.",
IF(AND($AH1412="Fail",$L1412="3 - Adjusted "),"Analysis performed; no further action required.",
"Unit fails analysis; TSM determination required."))))))</f>
        <v/>
      </c>
      <c r="AJ1412" s="58"/>
    </row>
    <row r="1413" customFormat="false" ht="15" hidden="false" customHeight="false" outlineLevel="0" collapsed="false">
      <c r="A1413" s="56"/>
      <c r="E1413" s="57" t="str">
        <f aca="false">IF(AND($F1413="",$G1413=""),"",IF($G1413="",$F1413,HYPERLINK($G1413,$F1413)))</f>
        <v/>
      </c>
      <c r="H1413" s="1" t="str">
        <f aca="false">IF($I1413="","None Attached",IF(LEFT($I1413,5)="https",HYPERLINK($I1413,"Datasheet"),HYPERLINK(_xlfn.CONCAT("https://",$I1413),"Datasheet")))</f>
        <v>None Attached</v>
      </c>
      <c r="M1413" s="56"/>
      <c r="P1413" s="58"/>
      <c r="Q1413" s="1" t="n">
        <f aca="false">$M1413-$N1413</f>
        <v>0</v>
      </c>
      <c r="R1413" s="56"/>
      <c r="T1413" s="59" t="s">
        <v>15</v>
      </c>
      <c r="U1413" s="1" t="n">
        <f aca="false">$S1413-$R1413</f>
        <v>0</v>
      </c>
      <c r="V1413" s="1" t="n">
        <f aca="false">IF($T1413="±",$Q1413*2,$Q1413)</f>
        <v>0</v>
      </c>
      <c r="W1413" s="60" t="str">
        <f aca="false">IFERROR($U1413/ABS($V1413),"N/A")</f>
        <v>N/A</v>
      </c>
      <c r="X1413" s="61" t="str">
        <f aca="false">IF(OR($W1413="N/A",$R1413="",$S1413=""),"N/A",IF($W1413&gt;=4,"Not Significant",IF($W1413&gt;=2,"Semi-Significant","Significant")))</f>
        <v>N/A</v>
      </c>
      <c r="Z1413" s="1" t="str">
        <f aca="false">IF($D1413="Z540.1 w/data",0,"")</f>
        <v/>
      </c>
      <c r="AA1413" s="1" t="e">
        <f aca="false">$Y1413+$Q1413+$Z1413</f>
        <v>#VALUE!</v>
      </c>
      <c r="AB1413" s="1" t="n">
        <f aca="false">$N1413+$Q1413</f>
        <v>0</v>
      </c>
      <c r="AC1413" s="1" t="str">
        <f aca="false">IF($Y1413="","",IF(AND($AA1413&gt;=$R1413,$AA1413&lt;=$S1413),"Pass","Fail"))</f>
        <v/>
      </c>
      <c r="AD1413" s="1" t="str">
        <f aca="false">IF($Y1413="","",IF($AA1413&gt;$R1413,"Pass","Fail"))</f>
        <v/>
      </c>
      <c r="AE1413" s="1" t="str">
        <f aca="false">IF($Y1413="","",IF($AA1413&gt;=$R1413,"Pass","Fail"))</f>
        <v/>
      </c>
      <c r="AF1413" s="1" t="str">
        <f aca="false">IF($Y1413="","",IF($AA1413&lt;=$S1413,"Pass","Fail"))</f>
        <v/>
      </c>
      <c r="AG1413" s="1" t="str">
        <f aca="false">IF($Y1413="","",IF($AA1413&lt;$S1413,"Pass","Fail"))</f>
        <v/>
      </c>
      <c r="AH1413" s="23" t="str">
        <f aca="true">INDIRECT(CHOOSE(MATCH($T1413,{"±","&gt;","≥","≤","&lt;"},0), "AC", "AD", "AE", "AF", "AG") &amp; ROW())</f>
        <v/>
      </c>
      <c r="AI1413" s="56" t="str">
        <f aca="false">IF($X1413="Not Significant","No Further Action Required",
IF($AH1413="","",
IF(AND($AH1413="Pass",$L1413="0 - Passed "),"Analysis performed; no further action required.",
IF(AND($AH1413="Fail",$L1413="1 - Failed "),"Analysis performed; no further action required.",
IF(AND($AH1413="Pass",$L1413="2 - Limited In Use "),"Analysis performed; no further action required.",
IF(AND($AH1413="Fail",$L1413="3 - Adjusted "),"Analysis performed; no further action required.",
"Unit fails analysis; TSM determination required."))))))</f>
        <v/>
      </c>
      <c r="AJ1413" s="58"/>
    </row>
    <row r="1414" customFormat="false" ht="15" hidden="false" customHeight="false" outlineLevel="0" collapsed="false">
      <c r="A1414" s="56"/>
      <c r="E1414" s="57" t="str">
        <f aca="false">IF(AND($F1414="",$G1414=""),"",IF($G1414="",$F1414,HYPERLINK($G1414,$F1414)))</f>
        <v/>
      </c>
      <c r="H1414" s="1" t="str">
        <f aca="false">IF($I1414="","None Attached",IF(LEFT($I1414,5)="https",HYPERLINK($I1414,"Datasheet"),HYPERLINK(_xlfn.CONCAT("https://",$I1414),"Datasheet")))</f>
        <v>None Attached</v>
      </c>
      <c r="M1414" s="56"/>
      <c r="P1414" s="58"/>
      <c r="Q1414" s="1" t="n">
        <f aca="false">$M1414-$N1414</f>
        <v>0</v>
      </c>
      <c r="R1414" s="56"/>
      <c r="T1414" s="59" t="s">
        <v>15</v>
      </c>
      <c r="U1414" s="1" t="n">
        <f aca="false">$S1414-$R1414</f>
        <v>0</v>
      </c>
      <c r="V1414" s="1" t="n">
        <f aca="false">IF($T1414="±",$Q1414*2,$Q1414)</f>
        <v>0</v>
      </c>
      <c r="W1414" s="60" t="str">
        <f aca="false">IFERROR($U1414/ABS($V1414),"N/A")</f>
        <v>N/A</v>
      </c>
      <c r="X1414" s="61" t="str">
        <f aca="false">IF(OR($W1414="N/A",$R1414="",$S1414=""),"N/A",IF($W1414&gt;=4,"Not Significant",IF($W1414&gt;=2,"Semi-Significant","Significant")))</f>
        <v>N/A</v>
      </c>
      <c r="Z1414" s="1" t="str">
        <f aca="false">IF($D1414="Z540.1 w/data",0,"")</f>
        <v/>
      </c>
      <c r="AA1414" s="1" t="e">
        <f aca="false">$Y1414+$Q1414+$Z1414</f>
        <v>#VALUE!</v>
      </c>
      <c r="AB1414" s="1" t="n">
        <f aca="false">$N1414+$Q1414</f>
        <v>0</v>
      </c>
      <c r="AC1414" s="1" t="str">
        <f aca="false">IF($Y1414="","",IF(AND($AA1414&gt;=$R1414,$AA1414&lt;=$S1414),"Pass","Fail"))</f>
        <v/>
      </c>
      <c r="AD1414" s="1" t="str">
        <f aca="false">IF($Y1414="","",IF($AA1414&gt;$R1414,"Pass","Fail"))</f>
        <v/>
      </c>
      <c r="AE1414" s="1" t="str">
        <f aca="false">IF($Y1414="","",IF($AA1414&gt;=$R1414,"Pass","Fail"))</f>
        <v/>
      </c>
      <c r="AF1414" s="1" t="str">
        <f aca="false">IF($Y1414="","",IF($AA1414&lt;=$S1414,"Pass","Fail"))</f>
        <v/>
      </c>
      <c r="AG1414" s="1" t="str">
        <f aca="false">IF($Y1414="","",IF($AA1414&lt;$S1414,"Pass","Fail"))</f>
        <v/>
      </c>
      <c r="AH1414" s="23" t="str">
        <f aca="true">INDIRECT(CHOOSE(MATCH($T1414,{"±","&gt;","≥","≤","&lt;"},0), "AC", "AD", "AE", "AF", "AG") &amp; ROW())</f>
        <v/>
      </c>
      <c r="AI1414" s="56" t="str">
        <f aca="false">IF($X1414="Not Significant","No Further Action Required",
IF($AH1414="","",
IF(AND($AH1414="Pass",$L1414="0 - Passed "),"Analysis performed; no further action required.",
IF(AND($AH1414="Fail",$L1414="1 - Failed "),"Analysis performed; no further action required.",
IF(AND($AH1414="Pass",$L1414="2 - Limited In Use "),"Analysis performed; no further action required.",
IF(AND($AH1414="Fail",$L1414="3 - Adjusted "),"Analysis performed; no further action required.",
"Unit fails analysis; TSM determination required."))))))</f>
        <v/>
      </c>
      <c r="AJ1414" s="58"/>
    </row>
    <row r="1415" customFormat="false" ht="15" hidden="false" customHeight="false" outlineLevel="0" collapsed="false">
      <c r="A1415" s="56"/>
      <c r="E1415" s="57" t="str">
        <f aca="false">IF(AND($F1415="",$G1415=""),"",IF($G1415="",$F1415,HYPERLINK($G1415,$F1415)))</f>
        <v/>
      </c>
      <c r="H1415" s="1" t="str">
        <f aca="false">IF($I1415="","None Attached",IF(LEFT($I1415,5)="https",HYPERLINK($I1415,"Datasheet"),HYPERLINK(_xlfn.CONCAT("https://",$I1415),"Datasheet")))</f>
        <v>None Attached</v>
      </c>
      <c r="M1415" s="56"/>
      <c r="P1415" s="58"/>
      <c r="Q1415" s="1" t="n">
        <f aca="false">$M1415-$N1415</f>
        <v>0</v>
      </c>
      <c r="R1415" s="56"/>
      <c r="T1415" s="59" t="s">
        <v>15</v>
      </c>
      <c r="U1415" s="1" t="n">
        <f aca="false">$S1415-$R1415</f>
        <v>0</v>
      </c>
      <c r="V1415" s="1" t="n">
        <f aca="false">IF($T1415="±",$Q1415*2,$Q1415)</f>
        <v>0</v>
      </c>
      <c r="W1415" s="60" t="str">
        <f aca="false">IFERROR($U1415/ABS($V1415),"N/A")</f>
        <v>N/A</v>
      </c>
      <c r="X1415" s="61" t="str">
        <f aca="false">IF(OR($W1415="N/A",$R1415="",$S1415=""),"N/A",IF($W1415&gt;=4,"Not Significant",IF($W1415&gt;=2,"Semi-Significant","Significant")))</f>
        <v>N/A</v>
      </c>
      <c r="Z1415" s="1" t="str">
        <f aca="false">IF($D1415="Z540.1 w/data",0,"")</f>
        <v/>
      </c>
      <c r="AA1415" s="1" t="e">
        <f aca="false">$Y1415+$Q1415+$Z1415</f>
        <v>#VALUE!</v>
      </c>
      <c r="AB1415" s="1" t="n">
        <f aca="false">$N1415+$Q1415</f>
        <v>0</v>
      </c>
      <c r="AC1415" s="1" t="str">
        <f aca="false">IF($Y1415="","",IF(AND($AA1415&gt;=$R1415,$AA1415&lt;=$S1415),"Pass","Fail"))</f>
        <v/>
      </c>
      <c r="AD1415" s="1" t="str">
        <f aca="false">IF($Y1415="","",IF($AA1415&gt;$R1415,"Pass","Fail"))</f>
        <v/>
      </c>
      <c r="AE1415" s="1" t="str">
        <f aca="false">IF($Y1415="","",IF($AA1415&gt;=$R1415,"Pass","Fail"))</f>
        <v/>
      </c>
      <c r="AF1415" s="1" t="str">
        <f aca="false">IF($Y1415="","",IF($AA1415&lt;=$S1415,"Pass","Fail"))</f>
        <v/>
      </c>
      <c r="AG1415" s="1" t="str">
        <f aca="false">IF($Y1415="","",IF($AA1415&lt;$S1415,"Pass","Fail"))</f>
        <v/>
      </c>
      <c r="AH1415" s="23" t="str">
        <f aca="true">INDIRECT(CHOOSE(MATCH($T1415,{"±","&gt;","≥","≤","&lt;"},0), "AC", "AD", "AE", "AF", "AG") &amp; ROW())</f>
        <v/>
      </c>
      <c r="AI1415" s="56" t="str">
        <f aca="false">IF($X1415="Not Significant","No Further Action Required",
IF($AH1415="","",
IF(AND($AH1415="Pass",$L1415="0 - Passed "),"Analysis performed; no further action required.",
IF(AND($AH1415="Fail",$L1415="1 - Failed "),"Analysis performed; no further action required.",
IF(AND($AH1415="Pass",$L1415="2 - Limited In Use "),"Analysis performed; no further action required.",
IF(AND($AH1415="Fail",$L1415="3 - Adjusted "),"Analysis performed; no further action required.",
"Unit fails analysis; TSM determination required."))))))</f>
        <v/>
      </c>
      <c r="AJ1415" s="58"/>
    </row>
    <row r="1416" customFormat="false" ht="15" hidden="false" customHeight="false" outlineLevel="0" collapsed="false">
      <c r="A1416" s="56"/>
      <c r="E1416" s="57" t="str">
        <f aca="false">IF(AND($F1416="",$G1416=""),"",IF($G1416="",$F1416,HYPERLINK($G1416,$F1416)))</f>
        <v/>
      </c>
      <c r="H1416" s="1" t="str">
        <f aca="false">IF($I1416="","None Attached",IF(LEFT($I1416,5)="https",HYPERLINK($I1416,"Datasheet"),HYPERLINK(_xlfn.CONCAT("https://",$I1416),"Datasheet")))</f>
        <v>None Attached</v>
      </c>
      <c r="M1416" s="56"/>
      <c r="P1416" s="58"/>
      <c r="Q1416" s="1" t="n">
        <f aca="false">$M1416-$N1416</f>
        <v>0</v>
      </c>
      <c r="R1416" s="56"/>
      <c r="T1416" s="59" t="s">
        <v>15</v>
      </c>
      <c r="U1416" s="1" t="n">
        <f aca="false">$S1416-$R1416</f>
        <v>0</v>
      </c>
      <c r="V1416" s="1" t="n">
        <f aca="false">IF($T1416="±",$Q1416*2,$Q1416)</f>
        <v>0</v>
      </c>
      <c r="W1416" s="60" t="str">
        <f aca="false">IFERROR($U1416/ABS($V1416),"N/A")</f>
        <v>N/A</v>
      </c>
      <c r="X1416" s="61" t="str">
        <f aca="false">IF(OR($W1416="N/A",$R1416="",$S1416=""),"N/A",IF($W1416&gt;=4,"Not Significant",IF($W1416&gt;=2,"Semi-Significant","Significant")))</f>
        <v>N/A</v>
      </c>
      <c r="Z1416" s="1" t="str">
        <f aca="false">IF($D1416="Z540.1 w/data",0,"")</f>
        <v/>
      </c>
      <c r="AA1416" s="1" t="e">
        <f aca="false">$Y1416+$Q1416+$Z1416</f>
        <v>#VALUE!</v>
      </c>
      <c r="AB1416" s="1" t="n">
        <f aca="false">$N1416+$Q1416</f>
        <v>0</v>
      </c>
      <c r="AC1416" s="1" t="str">
        <f aca="false">IF($Y1416="","",IF(AND($AA1416&gt;=$R1416,$AA1416&lt;=$S1416),"Pass","Fail"))</f>
        <v/>
      </c>
      <c r="AD1416" s="1" t="str">
        <f aca="false">IF($Y1416="","",IF($AA1416&gt;$R1416,"Pass","Fail"))</f>
        <v/>
      </c>
      <c r="AE1416" s="1" t="str">
        <f aca="false">IF($Y1416="","",IF($AA1416&gt;=$R1416,"Pass","Fail"))</f>
        <v/>
      </c>
      <c r="AF1416" s="1" t="str">
        <f aca="false">IF($Y1416="","",IF($AA1416&lt;=$S1416,"Pass","Fail"))</f>
        <v/>
      </c>
      <c r="AG1416" s="1" t="str">
        <f aca="false">IF($Y1416="","",IF($AA1416&lt;$S1416,"Pass","Fail"))</f>
        <v/>
      </c>
      <c r="AH1416" s="23" t="str">
        <f aca="true">INDIRECT(CHOOSE(MATCH($T1416,{"±","&gt;","≥","≤","&lt;"},0), "AC", "AD", "AE", "AF", "AG") &amp; ROW())</f>
        <v/>
      </c>
      <c r="AI1416" s="56" t="str">
        <f aca="false">IF($X1416="Not Significant","No Further Action Required",
IF($AH1416="","",
IF(AND($AH1416="Pass",$L1416="0 - Passed "),"Analysis performed; no further action required.",
IF(AND($AH1416="Fail",$L1416="1 - Failed "),"Analysis performed; no further action required.",
IF(AND($AH1416="Pass",$L1416="2 - Limited In Use "),"Analysis performed; no further action required.",
IF(AND($AH1416="Fail",$L1416="3 - Adjusted "),"Analysis performed; no further action required.",
"Unit fails analysis; TSM determination required."))))))</f>
        <v/>
      </c>
      <c r="AJ1416" s="58"/>
    </row>
    <row r="1417" customFormat="false" ht="15" hidden="false" customHeight="false" outlineLevel="0" collapsed="false">
      <c r="A1417" s="56"/>
      <c r="E1417" s="57" t="str">
        <f aca="false">IF(AND($F1417="",$G1417=""),"",IF($G1417="",$F1417,HYPERLINK($G1417,$F1417)))</f>
        <v/>
      </c>
      <c r="H1417" s="1" t="str">
        <f aca="false">IF($I1417="","None Attached",IF(LEFT($I1417,5)="https",HYPERLINK($I1417,"Datasheet"),HYPERLINK(_xlfn.CONCAT("https://",$I1417),"Datasheet")))</f>
        <v>None Attached</v>
      </c>
      <c r="M1417" s="56"/>
      <c r="P1417" s="58"/>
      <c r="Q1417" s="1" t="n">
        <f aca="false">$M1417-$N1417</f>
        <v>0</v>
      </c>
      <c r="R1417" s="56"/>
      <c r="T1417" s="59" t="s">
        <v>15</v>
      </c>
      <c r="U1417" s="1" t="n">
        <f aca="false">$S1417-$R1417</f>
        <v>0</v>
      </c>
      <c r="V1417" s="1" t="n">
        <f aca="false">IF($T1417="±",$Q1417*2,$Q1417)</f>
        <v>0</v>
      </c>
      <c r="W1417" s="60" t="str">
        <f aca="false">IFERROR($U1417/ABS($V1417),"N/A")</f>
        <v>N/A</v>
      </c>
      <c r="X1417" s="61" t="str">
        <f aca="false">IF(OR($W1417="N/A",$R1417="",$S1417=""),"N/A",IF($W1417&gt;=4,"Not Significant",IF($W1417&gt;=2,"Semi-Significant","Significant")))</f>
        <v>N/A</v>
      </c>
      <c r="Z1417" s="1" t="str">
        <f aca="false">IF($D1417="Z540.1 w/data",0,"")</f>
        <v/>
      </c>
      <c r="AA1417" s="1" t="e">
        <f aca="false">$Y1417+$Q1417+$Z1417</f>
        <v>#VALUE!</v>
      </c>
      <c r="AB1417" s="1" t="n">
        <f aca="false">$N1417+$Q1417</f>
        <v>0</v>
      </c>
      <c r="AC1417" s="1" t="str">
        <f aca="false">IF($Y1417="","",IF(AND($AA1417&gt;=$R1417,$AA1417&lt;=$S1417),"Pass","Fail"))</f>
        <v/>
      </c>
      <c r="AD1417" s="1" t="str">
        <f aca="false">IF($Y1417="","",IF($AA1417&gt;$R1417,"Pass","Fail"))</f>
        <v/>
      </c>
      <c r="AE1417" s="1" t="str">
        <f aca="false">IF($Y1417="","",IF($AA1417&gt;=$R1417,"Pass","Fail"))</f>
        <v/>
      </c>
      <c r="AF1417" s="1" t="str">
        <f aca="false">IF($Y1417="","",IF($AA1417&lt;=$S1417,"Pass","Fail"))</f>
        <v/>
      </c>
      <c r="AG1417" s="1" t="str">
        <f aca="false">IF($Y1417="","",IF($AA1417&lt;$S1417,"Pass","Fail"))</f>
        <v/>
      </c>
      <c r="AH1417" s="23" t="str">
        <f aca="true">INDIRECT(CHOOSE(MATCH($T1417,{"±","&gt;","≥","≤","&lt;"},0), "AC", "AD", "AE", "AF", "AG") &amp; ROW())</f>
        <v/>
      </c>
      <c r="AI1417" s="56" t="str">
        <f aca="false">IF($X1417="Not Significant","No Further Action Required",
IF($AH1417="","",
IF(AND($AH1417="Pass",$L1417="0 - Passed "),"Analysis performed; no further action required.",
IF(AND($AH1417="Fail",$L1417="1 - Failed "),"Analysis performed; no further action required.",
IF(AND($AH1417="Pass",$L1417="2 - Limited In Use "),"Analysis performed; no further action required.",
IF(AND($AH1417="Fail",$L1417="3 - Adjusted "),"Analysis performed; no further action required.",
"Unit fails analysis; TSM determination required."))))))</f>
        <v/>
      </c>
      <c r="AJ1417" s="58"/>
    </row>
    <row r="1418" customFormat="false" ht="15" hidden="false" customHeight="false" outlineLevel="0" collapsed="false">
      <c r="A1418" s="56"/>
      <c r="E1418" s="57" t="str">
        <f aca="false">IF(AND($F1418="",$G1418=""),"",IF($G1418="",$F1418,HYPERLINK($G1418,$F1418)))</f>
        <v/>
      </c>
      <c r="H1418" s="1" t="str">
        <f aca="false">IF($I1418="","None Attached",IF(LEFT($I1418,5)="https",HYPERLINK($I1418,"Datasheet"),HYPERLINK(_xlfn.CONCAT("https://",$I1418),"Datasheet")))</f>
        <v>None Attached</v>
      </c>
      <c r="M1418" s="56"/>
      <c r="P1418" s="58"/>
      <c r="Q1418" s="1" t="n">
        <f aca="false">$M1418-$N1418</f>
        <v>0</v>
      </c>
      <c r="R1418" s="56"/>
      <c r="T1418" s="59" t="s">
        <v>15</v>
      </c>
      <c r="U1418" s="1" t="n">
        <f aca="false">$S1418-$R1418</f>
        <v>0</v>
      </c>
      <c r="V1418" s="1" t="n">
        <f aca="false">IF($T1418="±",$Q1418*2,$Q1418)</f>
        <v>0</v>
      </c>
      <c r="W1418" s="60" t="str">
        <f aca="false">IFERROR($U1418/ABS($V1418),"N/A")</f>
        <v>N/A</v>
      </c>
      <c r="X1418" s="61" t="str">
        <f aca="false">IF(OR($W1418="N/A",$R1418="",$S1418=""),"N/A",IF($W1418&gt;=4,"Not Significant",IF($W1418&gt;=2,"Semi-Significant","Significant")))</f>
        <v>N/A</v>
      </c>
      <c r="Z1418" s="1" t="str">
        <f aca="false">IF($D1418="Z540.1 w/data",0,"")</f>
        <v/>
      </c>
      <c r="AA1418" s="1" t="e">
        <f aca="false">$Y1418+$Q1418+$Z1418</f>
        <v>#VALUE!</v>
      </c>
      <c r="AB1418" s="1" t="n">
        <f aca="false">$N1418+$Q1418</f>
        <v>0</v>
      </c>
      <c r="AC1418" s="1" t="str">
        <f aca="false">IF($Y1418="","",IF(AND($AA1418&gt;=$R1418,$AA1418&lt;=$S1418),"Pass","Fail"))</f>
        <v/>
      </c>
      <c r="AD1418" s="1" t="str">
        <f aca="false">IF($Y1418="","",IF($AA1418&gt;$R1418,"Pass","Fail"))</f>
        <v/>
      </c>
      <c r="AE1418" s="1" t="str">
        <f aca="false">IF($Y1418="","",IF($AA1418&gt;=$R1418,"Pass","Fail"))</f>
        <v/>
      </c>
      <c r="AF1418" s="1" t="str">
        <f aca="false">IF($Y1418="","",IF($AA1418&lt;=$S1418,"Pass","Fail"))</f>
        <v/>
      </c>
      <c r="AG1418" s="1" t="str">
        <f aca="false">IF($Y1418="","",IF($AA1418&lt;$S1418,"Pass","Fail"))</f>
        <v/>
      </c>
      <c r="AH1418" s="23" t="str">
        <f aca="true">INDIRECT(CHOOSE(MATCH($T1418,{"±","&gt;","≥","≤","&lt;"},0), "AC", "AD", "AE", "AF", "AG") &amp; ROW())</f>
        <v/>
      </c>
      <c r="AI1418" s="56" t="str">
        <f aca="false">IF($X1418="Not Significant","No Further Action Required",
IF($AH1418="","",
IF(AND($AH1418="Pass",$L1418="0 - Passed "),"Analysis performed; no further action required.",
IF(AND($AH1418="Fail",$L1418="1 - Failed "),"Analysis performed; no further action required.",
IF(AND($AH1418="Pass",$L1418="2 - Limited In Use "),"Analysis performed; no further action required.",
IF(AND($AH1418="Fail",$L1418="3 - Adjusted "),"Analysis performed; no further action required.",
"Unit fails analysis; TSM determination required."))))))</f>
        <v/>
      </c>
      <c r="AJ1418" s="58"/>
    </row>
    <row r="1419" customFormat="false" ht="15" hidden="false" customHeight="false" outlineLevel="0" collapsed="false">
      <c r="A1419" s="56"/>
      <c r="E1419" s="57" t="str">
        <f aca="false">IF(AND($F1419="",$G1419=""),"",IF($G1419="",$F1419,HYPERLINK($G1419,$F1419)))</f>
        <v/>
      </c>
      <c r="H1419" s="1" t="str">
        <f aca="false">IF($I1419="","None Attached",IF(LEFT($I1419,5)="https",HYPERLINK($I1419,"Datasheet"),HYPERLINK(_xlfn.CONCAT("https://",$I1419),"Datasheet")))</f>
        <v>None Attached</v>
      </c>
      <c r="M1419" s="56"/>
      <c r="P1419" s="58"/>
      <c r="Q1419" s="1" t="n">
        <f aca="false">$M1419-$N1419</f>
        <v>0</v>
      </c>
      <c r="R1419" s="56"/>
      <c r="T1419" s="59" t="s">
        <v>15</v>
      </c>
      <c r="U1419" s="1" t="n">
        <f aca="false">$S1419-$R1419</f>
        <v>0</v>
      </c>
      <c r="V1419" s="1" t="n">
        <f aca="false">IF($T1419="±",$Q1419*2,$Q1419)</f>
        <v>0</v>
      </c>
      <c r="W1419" s="60" t="str">
        <f aca="false">IFERROR($U1419/ABS($V1419),"N/A")</f>
        <v>N/A</v>
      </c>
      <c r="X1419" s="61" t="str">
        <f aca="false">IF(OR($W1419="N/A",$R1419="",$S1419=""),"N/A",IF($W1419&gt;=4,"Not Significant",IF($W1419&gt;=2,"Semi-Significant","Significant")))</f>
        <v>N/A</v>
      </c>
      <c r="Z1419" s="1" t="str">
        <f aca="false">IF($D1419="Z540.1 w/data",0,"")</f>
        <v/>
      </c>
      <c r="AA1419" s="1" t="e">
        <f aca="false">$Y1419+$Q1419+$Z1419</f>
        <v>#VALUE!</v>
      </c>
      <c r="AB1419" s="1" t="n">
        <f aca="false">$N1419+$Q1419</f>
        <v>0</v>
      </c>
      <c r="AC1419" s="1" t="str">
        <f aca="false">IF($Y1419="","",IF(AND($AA1419&gt;=$R1419,$AA1419&lt;=$S1419),"Pass","Fail"))</f>
        <v/>
      </c>
      <c r="AD1419" s="1" t="str">
        <f aca="false">IF($Y1419="","",IF($AA1419&gt;$R1419,"Pass","Fail"))</f>
        <v/>
      </c>
      <c r="AE1419" s="1" t="str">
        <f aca="false">IF($Y1419="","",IF($AA1419&gt;=$R1419,"Pass","Fail"))</f>
        <v/>
      </c>
      <c r="AF1419" s="1" t="str">
        <f aca="false">IF($Y1419="","",IF($AA1419&lt;=$S1419,"Pass","Fail"))</f>
        <v/>
      </c>
      <c r="AG1419" s="1" t="str">
        <f aca="false">IF($Y1419="","",IF($AA1419&lt;$S1419,"Pass","Fail"))</f>
        <v/>
      </c>
      <c r="AH1419" s="23" t="str">
        <f aca="true">INDIRECT(CHOOSE(MATCH($T1419,{"±","&gt;","≥","≤","&lt;"},0), "AC", "AD", "AE", "AF", "AG") &amp; ROW())</f>
        <v/>
      </c>
      <c r="AI1419" s="56" t="str">
        <f aca="false">IF($X1419="Not Significant","No Further Action Required",
IF($AH1419="","",
IF(AND($AH1419="Pass",$L1419="0 - Passed "),"Analysis performed; no further action required.",
IF(AND($AH1419="Fail",$L1419="1 - Failed "),"Analysis performed; no further action required.",
IF(AND($AH1419="Pass",$L1419="2 - Limited In Use "),"Analysis performed; no further action required.",
IF(AND($AH1419="Fail",$L1419="3 - Adjusted "),"Analysis performed; no further action required.",
"Unit fails analysis; TSM determination required."))))))</f>
        <v/>
      </c>
      <c r="AJ1419" s="58"/>
    </row>
    <row r="1420" customFormat="false" ht="15" hidden="false" customHeight="false" outlineLevel="0" collapsed="false">
      <c r="A1420" s="56"/>
      <c r="E1420" s="57" t="str">
        <f aca="false">IF(AND($F1420="",$G1420=""),"",IF($G1420="",$F1420,HYPERLINK($G1420,$F1420)))</f>
        <v/>
      </c>
      <c r="H1420" s="1" t="str">
        <f aca="false">IF($I1420="","None Attached",IF(LEFT($I1420,5)="https",HYPERLINK($I1420,"Datasheet"),HYPERLINK(_xlfn.CONCAT("https://",$I1420),"Datasheet")))</f>
        <v>None Attached</v>
      </c>
      <c r="M1420" s="56"/>
      <c r="P1420" s="58"/>
      <c r="Q1420" s="1" t="n">
        <f aca="false">$M1420-$N1420</f>
        <v>0</v>
      </c>
      <c r="R1420" s="56"/>
      <c r="T1420" s="59" t="s">
        <v>15</v>
      </c>
      <c r="U1420" s="1" t="n">
        <f aca="false">$S1420-$R1420</f>
        <v>0</v>
      </c>
      <c r="V1420" s="1" t="n">
        <f aca="false">IF($T1420="±",$Q1420*2,$Q1420)</f>
        <v>0</v>
      </c>
      <c r="W1420" s="60" t="str">
        <f aca="false">IFERROR($U1420/ABS($V1420),"N/A")</f>
        <v>N/A</v>
      </c>
      <c r="X1420" s="61" t="str">
        <f aca="false">IF(OR($W1420="N/A",$R1420="",$S1420=""),"N/A",IF($W1420&gt;=4,"Not Significant",IF($W1420&gt;=2,"Semi-Significant","Significant")))</f>
        <v>N/A</v>
      </c>
      <c r="Z1420" s="1" t="str">
        <f aca="false">IF($D1420="Z540.1 w/data",0,"")</f>
        <v/>
      </c>
      <c r="AA1420" s="1" t="e">
        <f aca="false">$Y1420+$Q1420+$Z1420</f>
        <v>#VALUE!</v>
      </c>
      <c r="AB1420" s="1" t="n">
        <f aca="false">$N1420+$Q1420</f>
        <v>0</v>
      </c>
      <c r="AC1420" s="1" t="str">
        <f aca="false">IF($Y1420="","",IF(AND($AA1420&gt;=$R1420,$AA1420&lt;=$S1420),"Pass","Fail"))</f>
        <v/>
      </c>
      <c r="AD1420" s="1" t="str">
        <f aca="false">IF($Y1420="","",IF($AA1420&gt;$R1420,"Pass","Fail"))</f>
        <v/>
      </c>
      <c r="AE1420" s="1" t="str">
        <f aca="false">IF($Y1420="","",IF($AA1420&gt;=$R1420,"Pass","Fail"))</f>
        <v/>
      </c>
      <c r="AF1420" s="1" t="str">
        <f aca="false">IF($Y1420="","",IF($AA1420&lt;=$S1420,"Pass","Fail"))</f>
        <v/>
      </c>
      <c r="AG1420" s="1" t="str">
        <f aca="false">IF($Y1420="","",IF($AA1420&lt;$S1420,"Pass","Fail"))</f>
        <v/>
      </c>
      <c r="AH1420" s="23" t="str">
        <f aca="true">INDIRECT(CHOOSE(MATCH($T1420,{"±","&gt;","≥","≤","&lt;"},0), "AC", "AD", "AE", "AF", "AG") &amp; ROW())</f>
        <v/>
      </c>
      <c r="AI1420" s="56" t="str">
        <f aca="false">IF($X1420="Not Significant","No Further Action Required",
IF($AH1420="","",
IF(AND($AH1420="Pass",$L1420="0 - Passed "),"Analysis performed; no further action required.",
IF(AND($AH1420="Fail",$L1420="1 - Failed "),"Analysis performed; no further action required.",
IF(AND($AH1420="Pass",$L1420="2 - Limited In Use "),"Analysis performed; no further action required.",
IF(AND($AH1420="Fail",$L1420="3 - Adjusted "),"Analysis performed; no further action required.",
"Unit fails analysis; TSM determination required."))))))</f>
        <v/>
      </c>
      <c r="AJ1420" s="58"/>
    </row>
    <row r="1421" customFormat="false" ht="15" hidden="false" customHeight="false" outlineLevel="0" collapsed="false">
      <c r="A1421" s="56"/>
      <c r="E1421" s="57" t="str">
        <f aca="false">IF(AND($F1421="",$G1421=""),"",IF($G1421="",$F1421,HYPERLINK($G1421,$F1421)))</f>
        <v/>
      </c>
      <c r="H1421" s="1" t="str">
        <f aca="false">IF($I1421="","None Attached",IF(LEFT($I1421,5)="https",HYPERLINK($I1421,"Datasheet"),HYPERLINK(_xlfn.CONCAT("https://",$I1421),"Datasheet")))</f>
        <v>None Attached</v>
      </c>
      <c r="M1421" s="56"/>
      <c r="P1421" s="58"/>
      <c r="Q1421" s="1" t="n">
        <f aca="false">$M1421-$N1421</f>
        <v>0</v>
      </c>
      <c r="R1421" s="56"/>
      <c r="T1421" s="59" t="s">
        <v>15</v>
      </c>
      <c r="U1421" s="1" t="n">
        <f aca="false">$S1421-$R1421</f>
        <v>0</v>
      </c>
      <c r="V1421" s="1" t="n">
        <f aca="false">IF($T1421="±",$Q1421*2,$Q1421)</f>
        <v>0</v>
      </c>
      <c r="W1421" s="60" t="str">
        <f aca="false">IFERROR($U1421/ABS($V1421),"N/A")</f>
        <v>N/A</v>
      </c>
      <c r="X1421" s="61" t="str">
        <f aca="false">IF(OR($W1421="N/A",$R1421="",$S1421=""),"N/A",IF($W1421&gt;=4,"Not Significant",IF($W1421&gt;=2,"Semi-Significant","Significant")))</f>
        <v>N/A</v>
      </c>
      <c r="Z1421" s="1" t="str">
        <f aca="false">IF($D1421="Z540.1 w/data",0,"")</f>
        <v/>
      </c>
      <c r="AA1421" s="1" t="e">
        <f aca="false">$Y1421+$Q1421+$Z1421</f>
        <v>#VALUE!</v>
      </c>
      <c r="AB1421" s="1" t="n">
        <f aca="false">$N1421+$Q1421</f>
        <v>0</v>
      </c>
      <c r="AC1421" s="1" t="str">
        <f aca="false">IF($Y1421="","",IF(AND($AA1421&gt;=$R1421,$AA1421&lt;=$S1421),"Pass","Fail"))</f>
        <v/>
      </c>
      <c r="AD1421" s="1" t="str">
        <f aca="false">IF($Y1421="","",IF($AA1421&gt;$R1421,"Pass","Fail"))</f>
        <v/>
      </c>
      <c r="AE1421" s="1" t="str">
        <f aca="false">IF($Y1421="","",IF($AA1421&gt;=$R1421,"Pass","Fail"))</f>
        <v/>
      </c>
      <c r="AF1421" s="1" t="str">
        <f aca="false">IF($Y1421="","",IF($AA1421&lt;=$S1421,"Pass","Fail"))</f>
        <v/>
      </c>
      <c r="AG1421" s="1" t="str">
        <f aca="false">IF($Y1421="","",IF($AA1421&lt;$S1421,"Pass","Fail"))</f>
        <v/>
      </c>
      <c r="AH1421" s="23" t="str">
        <f aca="true">INDIRECT(CHOOSE(MATCH($T1421,{"±","&gt;","≥","≤","&lt;"},0), "AC", "AD", "AE", "AF", "AG") &amp; ROW())</f>
        <v/>
      </c>
      <c r="AI1421" s="56" t="str">
        <f aca="false">IF($X1421="Not Significant","No Further Action Required",
IF($AH1421="","",
IF(AND($AH1421="Pass",$L1421="0 - Passed "),"Analysis performed; no further action required.",
IF(AND($AH1421="Fail",$L1421="1 - Failed "),"Analysis performed; no further action required.",
IF(AND($AH1421="Pass",$L1421="2 - Limited In Use "),"Analysis performed; no further action required.",
IF(AND($AH1421="Fail",$L1421="3 - Adjusted "),"Analysis performed; no further action required.",
"Unit fails analysis; TSM determination required."))))))</f>
        <v/>
      </c>
      <c r="AJ1421" s="58"/>
    </row>
    <row r="1422" customFormat="false" ht="15" hidden="false" customHeight="false" outlineLevel="0" collapsed="false">
      <c r="A1422" s="56"/>
      <c r="E1422" s="57" t="str">
        <f aca="false">IF(AND($F1422="",$G1422=""),"",IF($G1422="",$F1422,HYPERLINK($G1422,$F1422)))</f>
        <v/>
      </c>
      <c r="H1422" s="1" t="str">
        <f aca="false">IF($I1422="","None Attached",IF(LEFT($I1422,5)="https",HYPERLINK($I1422,"Datasheet"),HYPERLINK(_xlfn.CONCAT("https://",$I1422),"Datasheet")))</f>
        <v>None Attached</v>
      </c>
      <c r="M1422" s="56"/>
      <c r="P1422" s="58"/>
      <c r="Q1422" s="1" t="n">
        <f aca="false">$M1422-$N1422</f>
        <v>0</v>
      </c>
      <c r="R1422" s="56"/>
      <c r="T1422" s="59" t="s">
        <v>15</v>
      </c>
      <c r="U1422" s="1" t="n">
        <f aca="false">$S1422-$R1422</f>
        <v>0</v>
      </c>
      <c r="V1422" s="1" t="n">
        <f aca="false">IF($T1422="±",$Q1422*2,$Q1422)</f>
        <v>0</v>
      </c>
      <c r="W1422" s="60" t="str">
        <f aca="false">IFERROR($U1422/ABS($V1422),"N/A")</f>
        <v>N/A</v>
      </c>
      <c r="X1422" s="61" t="str">
        <f aca="false">IF(OR($W1422="N/A",$R1422="",$S1422=""),"N/A",IF($W1422&gt;=4,"Not Significant",IF($W1422&gt;=2,"Semi-Significant","Significant")))</f>
        <v>N/A</v>
      </c>
      <c r="Z1422" s="1" t="str">
        <f aca="false">IF($D1422="Z540.1 w/data",0,"")</f>
        <v/>
      </c>
      <c r="AA1422" s="1" t="e">
        <f aca="false">$Y1422+$Q1422+$Z1422</f>
        <v>#VALUE!</v>
      </c>
      <c r="AB1422" s="1" t="n">
        <f aca="false">$N1422+$Q1422</f>
        <v>0</v>
      </c>
      <c r="AC1422" s="1" t="str">
        <f aca="false">IF($Y1422="","",IF(AND($AA1422&gt;=$R1422,$AA1422&lt;=$S1422),"Pass","Fail"))</f>
        <v/>
      </c>
      <c r="AD1422" s="1" t="str">
        <f aca="false">IF($Y1422="","",IF($AA1422&gt;$R1422,"Pass","Fail"))</f>
        <v/>
      </c>
      <c r="AE1422" s="1" t="str">
        <f aca="false">IF($Y1422="","",IF($AA1422&gt;=$R1422,"Pass","Fail"))</f>
        <v/>
      </c>
      <c r="AF1422" s="1" t="str">
        <f aca="false">IF($Y1422="","",IF($AA1422&lt;=$S1422,"Pass","Fail"))</f>
        <v/>
      </c>
      <c r="AG1422" s="1" t="str">
        <f aca="false">IF($Y1422="","",IF($AA1422&lt;$S1422,"Pass","Fail"))</f>
        <v/>
      </c>
      <c r="AH1422" s="23" t="str">
        <f aca="true">INDIRECT(CHOOSE(MATCH($T1422,{"±","&gt;","≥","≤","&lt;"},0), "AC", "AD", "AE", "AF", "AG") &amp; ROW())</f>
        <v/>
      </c>
      <c r="AI1422" s="56" t="str">
        <f aca="false">IF($X1422="Not Significant","No Further Action Required",
IF($AH1422="","",
IF(AND($AH1422="Pass",$L1422="0 - Passed "),"Analysis performed; no further action required.",
IF(AND($AH1422="Fail",$L1422="1 - Failed "),"Analysis performed; no further action required.",
IF(AND($AH1422="Pass",$L1422="2 - Limited In Use "),"Analysis performed; no further action required.",
IF(AND($AH1422="Fail",$L1422="3 - Adjusted "),"Analysis performed; no further action required.",
"Unit fails analysis; TSM determination required."))))))</f>
        <v/>
      </c>
      <c r="AJ1422" s="58"/>
    </row>
    <row r="1423" customFormat="false" ht="15" hidden="false" customHeight="false" outlineLevel="0" collapsed="false">
      <c r="A1423" s="56"/>
      <c r="E1423" s="57" t="str">
        <f aca="false">IF(AND($F1423="",$G1423=""),"",IF($G1423="",$F1423,HYPERLINK($G1423,$F1423)))</f>
        <v/>
      </c>
      <c r="H1423" s="1" t="str">
        <f aca="false">IF($I1423="","None Attached",IF(LEFT($I1423,5)="https",HYPERLINK($I1423,"Datasheet"),HYPERLINK(_xlfn.CONCAT("https://",$I1423),"Datasheet")))</f>
        <v>None Attached</v>
      </c>
      <c r="M1423" s="56"/>
      <c r="P1423" s="58"/>
      <c r="Q1423" s="1" t="n">
        <f aca="false">$M1423-$N1423</f>
        <v>0</v>
      </c>
      <c r="R1423" s="56"/>
      <c r="T1423" s="59" t="s">
        <v>15</v>
      </c>
      <c r="U1423" s="1" t="n">
        <f aca="false">$S1423-$R1423</f>
        <v>0</v>
      </c>
      <c r="V1423" s="1" t="n">
        <f aca="false">IF($T1423="±",$Q1423*2,$Q1423)</f>
        <v>0</v>
      </c>
      <c r="W1423" s="60" t="str">
        <f aca="false">IFERROR($U1423/ABS($V1423),"N/A")</f>
        <v>N/A</v>
      </c>
      <c r="X1423" s="61" t="str">
        <f aca="false">IF(OR($W1423="N/A",$R1423="",$S1423=""),"N/A",IF($W1423&gt;=4,"Not Significant",IF($W1423&gt;=2,"Semi-Significant","Significant")))</f>
        <v>N/A</v>
      </c>
      <c r="Z1423" s="1" t="str">
        <f aca="false">IF($D1423="Z540.1 w/data",0,"")</f>
        <v/>
      </c>
      <c r="AA1423" s="1" t="e">
        <f aca="false">$Y1423+$Q1423+$Z1423</f>
        <v>#VALUE!</v>
      </c>
      <c r="AB1423" s="1" t="n">
        <f aca="false">$N1423+$Q1423</f>
        <v>0</v>
      </c>
      <c r="AC1423" s="1" t="str">
        <f aca="false">IF($Y1423="","",IF(AND($AA1423&gt;=$R1423,$AA1423&lt;=$S1423),"Pass","Fail"))</f>
        <v/>
      </c>
      <c r="AD1423" s="1" t="str">
        <f aca="false">IF($Y1423="","",IF($AA1423&gt;$R1423,"Pass","Fail"))</f>
        <v/>
      </c>
      <c r="AE1423" s="1" t="str">
        <f aca="false">IF($Y1423="","",IF($AA1423&gt;=$R1423,"Pass","Fail"))</f>
        <v/>
      </c>
      <c r="AF1423" s="1" t="str">
        <f aca="false">IF($Y1423="","",IF($AA1423&lt;=$S1423,"Pass","Fail"))</f>
        <v/>
      </c>
      <c r="AG1423" s="1" t="str">
        <f aca="false">IF($Y1423="","",IF($AA1423&lt;$S1423,"Pass","Fail"))</f>
        <v/>
      </c>
      <c r="AH1423" s="23" t="str">
        <f aca="true">INDIRECT(CHOOSE(MATCH($T1423,{"±","&gt;","≥","≤","&lt;"},0), "AC", "AD", "AE", "AF", "AG") &amp; ROW())</f>
        <v/>
      </c>
      <c r="AI1423" s="56" t="str">
        <f aca="false">IF($X1423="Not Significant","No Further Action Required",
IF($AH1423="","",
IF(AND($AH1423="Pass",$L1423="0 - Passed "),"Analysis performed; no further action required.",
IF(AND($AH1423="Fail",$L1423="1 - Failed "),"Analysis performed; no further action required.",
IF(AND($AH1423="Pass",$L1423="2 - Limited In Use "),"Analysis performed; no further action required.",
IF(AND($AH1423="Fail",$L1423="3 - Adjusted "),"Analysis performed; no further action required.",
"Unit fails analysis; TSM determination required."))))))</f>
        <v/>
      </c>
      <c r="AJ1423" s="58"/>
    </row>
    <row r="1424" customFormat="false" ht="15" hidden="false" customHeight="false" outlineLevel="0" collapsed="false">
      <c r="A1424" s="56"/>
      <c r="E1424" s="57" t="str">
        <f aca="false">IF(AND($F1424="",$G1424=""),"",IF($G1424="",$F1424,HYPERLINK($G1424,$F1424)))</f>
        <v/>
      </c>
      <c r="H1424" s="1" t="str">
        <f aca="false">IF($I1424="","None Attached",IF(LEFT($I1424,5)="https",HYPERLINK($I1424,"Datasheet"),HYPERLINK(_xlfn.CONCAT("https://",$I1424),"Datasheet")))</f>
        <v>None Attached</v>
      </c>
      <c r="M1424" s="56"/>
      <c r="P1424" s="58"/>
      <c r="Q1424" s="1" t="n">
        <f aca="false">$M1424-$N1424</f>
        <v>0</v>
      </c>
      <c r="R1424" s="56"/>
      <c r="T1424" s="59" t="s">
        <v>15</v>
      </c>
      <c r="U1424" s="1" t="n">
        <f aca="false">$S1424-$R1424</f>
        <v>0</v>
      </c>
      <c r="V1424" s="1" t="n">
        <f aca="false">IF($T1424="±",$Q1424*2,$Q1424)</f>
        <v>0</v>
      </c>
      <c r="W1424" s="60" t="str">
        <f aca="false">IFERROR($U1424/ABS($V1424),"N/A")</f>
        <v>N/A</v>
      </c>
      <c r="X1424" s="61" t="str">
        <f aca="false">IF(OR($W1424="N/A",$R1424="",$S1424=""),"N/A",IF($W1424&gt;=4,"Not Significant",IF($W1424&gt;=2,"Semi-Significant","Significant")))</f>
        <v>N/A</v>
      </c>
      <c r="Z1424" s="1" t="str">
        <f aca="false">IF($D1424="Z540.1 w/data",0,"")</f>
        <v/>
      </c>
      <c r="AA1424" s="1" t="e">
        <f aca="false">$Y1424+$Q1424+$Z1424</f>
        <v>#VALUE!</v>
      </c>
      <c r="AB1424" s="1" t="n">
        <f aca="false">$N1424+$Q1424</f>
        <v>0</v>
      </c>
      <c r="AC1424" s="1" t="str">
        <f aca="false">IF($Y1424="","",IF(AND($AA1424&gt;=$R1424,$AA1424&lt;=$S1424),"Pass","Fail"))</f>
        <v/>
      </c>
      <c r="AD1424" s="1" t="str">
        <f aca="false">IF($Y1424="","",IF($AA1424&gt;$R1424,"Pass","Fail"))</f>
        <v/>
      </c>
      <c r="AE1424" s="1" t="str">
        <f aca="false">IF($Y1424="","",IF($AA1424&gt;=$R1424,"Pass","Fail"))</f>
        <v/>
      </c>
      <c r="AF1424" s="1" t="str">
        <f aca="false">IF($Y1424="","",IF($AA1424&lt;=$S1424,"Pass","Fail"))</f>
        <v/>
      </c>
      <c r="AG1424" s="1" t="str">
        <f aca="false">IF($Y1424="","",IF($AA1424&lt;$S1424,"Pass","Fail"))</f>
        <v/>
      </c>
      <c r="AH1424" s="23" t="str">
        <f aca="true">INDIRECT(CHOOSE(MATCH($T1424,{"±","&gt;","≥","≤","&lt;"},0), "AC", "AD", "AE", "AF", "AG") &amp; ROW())</f>
        <v/>
      </c>
      <c r="AI1424" s="56" t="str">
        <f aca="false">IF($X1424="Not Significant","No Further Action Required",
IF($AH1424="","",
IF(AND($AH1424="Pass",$L1424="0 - Passed "),"Analysis performed; no further action required.",
IF(AND($AH1424="Fail",$L1424="1 - Failed "),"Analysis performed; no further action required.",
IF(AND($AH1424="Pass",$L1424="2 - Limited In Use "),"Analysis performed; no further action required.",
IF(AND($AH1424="Fail",$L1424="3 - Adjusted "),"Analysis performed; no further action required.",
"Unit fails analysis; TSM determination required."))))))</f>
        <v/>
      </c>
      <c r="AJ1424" s="58"/>
    </row>
    <row r="1425" customFormat="false" ht="15" hidden="false" customHeight="false" outlineLevel="0" collapsed="false">
      <c r="A1425" s="56"/>
      <c r="E1425" s="57" t="str">
        <f aca="false">IF(AND($F1425="",$G1425=""),"",IF($G1425="",$F1425,HYPERLINK($G1425,$F1425)))</f>
        <v/>
      </c>
      <c r="H1425" s="1" t="str">
        <f aca="false">IF($I1425="","None Attached",IF(LEFT($I1425,5)="https",HYPERLINK($I1425,"Datasheet"),HYPERLINK(_xlfn.CONCAT("https://",$I1425),"Datasheet")))</f>
        <v>None Attached</v>
      </c>
      <c r="M1425" s="56"/>
      <c r="P1425" s="58"/>
      <c r="Q1425" s="1" t="n">
        <f aca="false">$M1425-$N1425</f>
        <v>0</v>
      </c>
      <c r="R1425" s="56"/>
      <c r="T1425" s="59" t="s">
        <v>15</v>
      </c>
      <c r="U1425" s="1" t="n">
        <f aca="false">$S1425-$R1425</f>
        <v>0</v>
      </c>
      <c r="V1425" s="1" t="n">
        <f aca="false">IF($T1425="±",$Q1425*2,$Q1425)</f>
        <v>0</v>
      </c>
      <c r="W1425" s="60" t="str">
        <f aca="false">IFERROR($U1425/ABS($V1425),"N/A")</f>
        <v>N/A</v>
      </c>
      <c r="X1425" s="61" t="str">
        <f aca="false">IF(OR($W1425="N/A",$R1425="",$S1425=""),"N/A",IF($W1425&gt;=4,"Not Significant",IF($W1425&gt;=2,"Semi-Significant","Significant")))</f>
        <v>N/A</v>
      </c>
      <c r="Z1425" s="1" t="str">
        <f aca="false">IF($D1425="Z540.1 w/data",0,"")</f>
        <v/>
      </c>
      <c r="AA1425" s="1" t="e">
        <f aca="false">$Y1425+$Q1425+$Z1425</f>
        <v>#VALUE!</v>
      </c>
      <c r="AB1425" s="1" t="n">
        <f aca="false">$N1425+$Q1425</f>
        <v>0</v>
      </c>
      <c r="AC1425" s="1" t="str">
        <f aca="false">IF($Y1425="","",IF(AND($AA1425&gt;=$R1425,$AA1425&lt;=$S1425),"Pass","Fail"))</f>
        <v/>
      </c>
      <c r="AD1425" s="1" t="str">
        <f aca="false">IF($Y1425="","",IF($AA1425&gt;$R1425,"Pass","Fail"))</f>
        <v/>
      </c>
      <c r="AE1425" s="1" t="str">
        <f aca="false">IF($Y1425="","",IF($AA1425&gt;=$R1425,"Pass","Fail"))</f>
        <v/>
      </c>
      <c r="AF1425" s="1" t="str">
        <f aca="false">IF($Y1425="","",IF($AA1425&lt;=$S1425,"Pass","Fail"))</f>
        <v/>
      </c>
      <c r="AG1425" s="1" t="str">
        <f aca="false">IF($Y1425="","",IF($AA1425&lt;$S1425,"Pass","Fail"))</f>
        <v/>
      </c>
      <c r="AH1425" s="23" t="str">
        <f aca="true">INDIRECT(CHOOSE(MATCH($T1425,{"±","&gt;","≥","≤","&lt;"},0), "AC", "AD", "AE", "AF", "AG") &amp; ROW())</f>
        <v/>
      </c>
      <c r="AI1425" s="56" t="str">
        <f aca="false">IF($X1425="Not Significant","No Further Action Required",
IF($AH1425="","",
IF(AND($AH1425="Pass",$L1425="0 - Passed "),"Analysis performed; no further action required.",
IF(AND($AH1425="Fail",$L1425="1 - Failed "),"Analysis performed; no further action required.",
IF(AND($AH1425="Pass",$L1425="2 - Limited In Use "),"Analysis performed; no further action required.",
IF(AND($AH1425="Fail",$L1425="3 - Adjusted "),"Analysis performed; no further action required.",
"Unit fails analysis; TSM determination required."))))))</f>
        <v/>
      </c>
      <c r="AJ1425" s="58"/>
    </row>
    <row r="1426" customFormat="false" ht="15" hidden="false" customHeight="false" outlineLevel="0" collapsed="false">
      <c r="A1426" s="56"/>
      <c r="E1426" s="57" t="str">
        <f aca="false">IF(AND($F1426="",$G1426=""),"",IF($G1426="",$F1426,HYPERLINK($G1426,$F1426)))</f>
        <v/>
      </c>
      <c r="H1426" s="1" t="str">
        <f aca="false">IF($I1426="","None Attached",IF(LEFT($I1426,5)="https",HYPERLINK($I1426,"Datasheet"),HYPERLINK(_xlfn.CONCAT("https://",$I1426),"Datasheet")))</f>
        <v>None Attached</v>
      </c>
      <c r="M1426" s="56"/>
      <c r="P1426" s="58"/>
      <c r="Q1426" s="1" t="n">
        <f aca="false">$M1426-$N1426</f>
        <v>0</v>
      </c>
      <c r="R1426" s="56"/>
      <c r="T1426" s="59" t="s">
        <v>15</v>
      </c>
      <c r="U1426" s="1" t="n">
        <f aca="false">$S1426-$R1426</f>
        <v>0</v>
      </c>
      <c r="V1426" s="1" t="n">
        <f aca="false">IF($T1426="±",$Q1426*2,$Q1426)</f>
        <v>0</v>
      </c>
      <c r="W1426" s="60" t="str">
        <f aca="false">IFERROR($U1426/ABS($V1426),"N/A")</f>
        <v>N/A</v>
      </c>
      <c r="X1426" s="61" t="str">
        <f aca="false">IF(OR($W1426="N/A",$R1426="",$S1426=""),"N/A",IF($W1426&gt;=4,"Not Significant",IF($W1426&gt;=2,"Semi-Significant","Significant")))</f>
        <v>N/A</v>
      </c>
      <c r="Z1426" s="1" t="str">
        <f aca="false">IF($D1426="Z540.1 w/data",0,"")</f>
        <v/>
      </c>
      <c r="AA1426" s="1" t="e">
        <f aca="false">$Y1426+$Q1426+$Z1426</f>
        <v>#VALUE!</v>
      </c>
      <c r="AB1426" s="1" t="n">
        <f aca="false">$N1426+$Q1426</f>
        <v>0</v>
      </c>
      <c r="AC1426" s="1" t="str">
        <f aca="false">IF($Y1426="","",IF(AND($AA1426&gt;=$R1426,$AA1426&lt;=$S1426),"Pass","Fail"))</f>
        <v/>
      </c>
      <c r="AD1426" s="1" t="str">
        <f aca="false">IF($Y1426="","",IF($AA1426&gt;$R1426,"Pass","Fail"))</f>
        <v/>
      </c>
      <c r="AE1426" s="1" t="str">
        <f aca="false">IF($Y1426="","",IF($AA1426&gt;=$R1426,"Pass","Fail"))</f>
        <v/>
      </c>
      <c r="AF1426" s="1" t="str">
        <f aca="false">IF($Y1426="","",IF($AA1426&lt;=$S1426,"Pass","Fail"))</f>
        <v/>
      </c>
      <c r="AG1426" s="1" t="str">
        <f aca="false">IF($Y1426="","",IF($AA1426&lt;$S1426,"Pass","Fail"))</f>
        <v/>
      </c>
      <c r="AH1426" s="23" t="str">
        <f aca="true">INDIRECT(CHOOSE(MATCH($T1426,{"±","&gt;","≥","≤","&lt;"},0), "AC", "AD", "AE", "AF", "AG") &amp; ROW())</f>
        <v/>
      </c>
      <c r="AI1426" s="56" t="str">
        <f aca="false">IF($X1426="Not Significant","No Further Action Required",
IF($AH1426="","",
IF(AND($AH1426="Pass",$L1426="0 - Passed "),"Analysis performed; no further action required.",
IF(AND($AH1426="Fail",$L1426="1 - Failed "),"Analysis performed; no further action required.",
IF(AND($AH1426="Pass",$L1426="2 - Limited In Use "),"Analysis performed; no further action required.",
IF(AND($AH1426="Fail",$L1426="3 - Adjusted "),"Analysis performed; no further action required.",
"Unit fails analysis; TSM determination required."))))))</f>
        <v/>
      </c>
      <c r="AJ1426" s="58"/>
    </row>
    <row r="1427" customFormat="false" ht="15" hidden="false" customHeight="false" outlineLevel="0" collapsed="false">
      <c r="A1427" s="56"/>
      <c r="E1427" s="57" t="str">
        <f aca="false">IF(AND($F1427="",$G1427=""),"",IF($G1427="",$F1427,HYPERLINK($G1427,$F1427)))</f>
        <v/>
      </c>
      <c r="H1427" s="1" t="str">
        <f aca="false">IF($I1427="","None Attached",IF(LEFT($I1427,5)="https",HYPERLINK($I1427,"Datasheet"),HYPERLINK(_xlfn.CONCAT("https://",$I1427),"Datasheet")))</f>
        <v>None Attached</v>
      </c>
      <c r="M1427" s="56"/>
      <c r="P1427" s="58"/>
      <c r="Q1427" s="1" t="n">
        <f aca="false">$M1427-$N1427</f>
        <v>0</v>
      </c>
      <c r="R1427" s="56"/>
      <c r="T1427" s="59" t="s">
        <v>15</v>
      </c>
      <c r="U1427" s="1" t="n">
        <f aca="false">$S1427-$R1427</f>
        <v>0</v>
      </c>
      <c r="V1427" s="1" t="n">
        <f aca="false">IF($T1427="±",$Q1427*2,$Q1427)</f>
        <v>0</v>
      </c>
      <c r="W1427" s="60" t="str">
        <f aca="false">IFERROR($U1427/ABS($V1427),"N/A")</f>
        <v>N/A</v>
      </c>
      <c r="X1427" s="61" t="str">
        <f aca="false">IF(OR($W1427="N/A",$R1427="",$S1427=""),"N/A",IF($W1427&gt;=4,"Not Significant",IF($W1427&gt;=2,"Semi-Significant","Significant")))</f>
        <v>N/A</v>
      </c>
      <c r="Z1427" s="1" t="str">
        <f aca="false">IF($D1427="Z540.1 w/data",0,"")</f>
        <v/>
      </c>
      <c r="AA1427" s="1" t="e">
        <f aca="false">$Y1427+$Q1427+$Z1427</f>
        <v>#VALUE!</v>
      </c>
      <c r="AB1427" s="1" t="n">
        <f aca="false">$N1427+$Q1427</f>
        <v>0</v>
      </c>
      <c r="AC1427" s="1" t="str">
        <f aca="false">IF($Y1427="","",IF(AND($AA1427&gt;=$R1427,$AA1427&lt;=$S1427),"Pass","Fail"))</f>
        <v/>
      </c>
      <c r="AD1427" s="1" t="str">
        <f aca="false">IF($Y1427="","",IF($AA1427&gt;$R1427,"Pass","Fail"))</f>
        <v/>
      </c>
      <c r="AE1427" s="1" t="str">
        <f aca="false">IF($Y1427="","",IF($AA1427&gt;=$R1427,"Pass","Fail"))</f>
        <v/>
      </c>
      <c r="AF1427" s="1" t="str">
        <f aca="false">IF($Y1427="","",IF($AA1427&lt;=$S1427,"Pass","Fail"))</f>
        <v/>
      </c>
      <c r="AG1427" s="1" t="str">
        <f aca="false">IF($Y1427="","",IF($AA1427&lt;$S1427,"Pass","Fail"))</f>
        <v/>
      </c>
      <c r="AH1427" s="23" t="str">
        <f aca="true">INDIRECT(CHOOSE(MATCH($T1427,{"±","&gt;","≥","≤","&lt;"},0), "AC", "AD", "AE", "AF", "AG") &amp; ROW())</f>
        <v/>
      </c>
      <c r="AI1427" s="56" t="str">
        <f aca="false">IF($X1427="Not Significant","No Further Action Required",
IF($AH1427="","",
IF(AND($AH1427="Pass",$L1427="0 - Passed "),"Analysis performed; no further action required.",
IF(AND($AH1427="Fail",$L1427="1 - Failed "),"Analysis performed; no further action required.",
IF(AND($AH1427="Pass",$L1427="2 - Limited In Use "),"Analysis performed; no further action required.",
IF(AND($AH1427="Fail",$L1427="3 - Adjusted "),"Analysis performed; no further action required.",
"Unit fails analysis; TSM determination required."))))))</f>
        <v/>
      </c>
      <c r="AJ1427" s="58"/>
    </row>
    <row r="1428" customFormat="false" ht="15" hidden="false" customHeight="false" outlineLevel="0" collapsed="false">
      <c r="A1428" s="56"/>
      <c r="E1428" s="57" t="str">
        <f aca="false">IF(AND($F1428="",$G1428=""),"",IF($G1428="",$F1428,HYPERLINK($G1428,$F1428)))</f>
        <v/>
      </c>
      <c r="H1428" s="1" t="str">
        <f aca="false">IF($I1428="","None Attached",IF(LEFT($I1428,5)="https",HYPERLINK($I1428,"Datasheet"),HYPERLINK(_xlfn.CONCAT("https://",$I1428),"Datasheet")))</f>
        <v>None Attached</v>
      </c>
      <c r="M1428" s="56"/>
      <c r="P1428" s="58"/>
      <c r="Q1428" s="1" t="n">
        <f aca="false">$M1428-$N1428</f>
        <v>0</v>
      </c>
      <c r="R1428" s="56"/>
      <c r="T1428" s="59" t="s">
        <v>15</v>
      </c>
      <c r="U1428" s="1" t="n">
        <f aca="false">$S1428-$R1428</f>
        <v>0</v>
      </c>
      <c r="V1428" s="1" t="n">
        <f aca="false">IF($T1428="±",$Q1428*2,$Q1428)</f>
        <v>0</v>
      </c>
      <c r="W1428" s="60" t="str">
        <f aca="false">IFERROR($U1428/ABS($V1428),"N/A")</f>
        <v>N/A</v>
      </c>
      <c r="X1428" s="61" t="str">
        <f aca="false">IF(OR($W1428="N/A",$R1428="",$S1428=""),"N/A",IF($W1428&gt;=4,"Not Significant",IF($W1428&gt;=2,"Semi-Significant","Significant")))</f>
        <v>N/A</v>
      </c>
      <c r="Z1428" s="1" t="str">
        <f aca="false">IF($D1428="Z540.1 w/data",0,"")</f>
        <v/>
      </c>
      <c r="AA1428" s="1" t="e">
        <f aca="false">$Y1428+$Q1428+$Z1428</f>
        <v>#VALUE!</v>
      </c>
      <c r="AB1428" s="1" t="n">
        <f aca="false">$N1428+$Q1428</f>
        <v>0</v>
      </c>
      <c r="AC1428" s="1" t="str">
        <f aca="false">IF($Y1428="","",IF(AND($AA1428&gt;=$R1428,$AA1428&lt;=$S1428),"Pass","Fail"))</f>
        <v/>
      </c>
      <c r="AD1428" s="1" t="str">
        <f aca="false">IF($Y1428="","",IF($AA1428&gt;$R1428,"Pass","Fail"))</f>
        <v/>
      </c>
      <c r="AE1428" s="1" t="str">
        <f aca="false">IF($Y1428="","",IF($AA1428&gt;=$R1428,"Pass","Fail"))</f>
        <v/>
      </c>
      <c r="AF1428" s="1" t="str">
        <f aca="false">IF($Y1428="","",IF($AA1428&lt;=$S1428,"Pass","Fail"))</f>
        <v/>
      </c>
      <c r="AG1428" s="1" t="str">
        <f aca="false">IF($Y1428="","",IF($AA1428&lt;$S1428,"Pass","Fail"))</f>
        <v/>
      </c>
      <c r="AH1428" s="23" t="str">
        <f aca="true">INDIRECT(CHOOSE(MATCH($T1428,{"±","&gt;","≥","≤","&lt;"},0), "AC", "AD", "AE", "AF", "AG") &amp; ROW())</f>
        <v/>
      </c>
      <c r="AI1428" s="56" t="str">
        <f aca="false">IF($X1428="Not Significant","No Further Action Required",
IF($AH1428="","",
IF(AND($AH1428="Pass",$L1428="0 - Passed "),"Analysis performed; no further action required.",
IF(AND($AH1428="Fail",$L1428="1 - Failed "),"Analysis performed; no further action required.",
IF(AND($AH1428="Pass",$L1428="2 - Limited In Use "),"Analysis performed; no further action required.",
IF(AND($AH1428="Fail",$L1428="3 - Adjusted "),"Analysis performed; no further action required.",
"Unit fails analysis; TSM determination required."))))))</f>
        <v/>
      </c>
      <c r="AJ1428" s="58"/>
    </row>
    <row r="1429" customFormat="false" ht="15" hidden="false" customHeight="false" outlineLevel="0" collapsed="false">
      <c r="A1429" s="56"/>
      <c r="E1429" s="57" t="str">
        <f aca="false">IF(AND($F1429="",$G1429=""),"",IF($G1429="",$F1429,HYPERLINK($G1429,$F1429)))</f>
        <v/>
      </c>
      <c r="H1429" s="1" t="str">
        <f aca="false">IF($I1429="","None Attached",IF(LEFT($I1429,5)="https",HYPERLINK($I1429,"Datasheet"),HYPERLINK(_xlfn.CONCAT("https://",$I1429),"Datasheet")))</f>
        <v>None Attached</v>
      </c>
      <c r="M1429" s="56"/>
      <c r="P1429" s="58"/>
      <c r="Q1429" s="1" t="n">
        <f aca="false">$M1429-$N1429</f>
        <v>0</v>
      </c>
      <c r="R1429" s="56"/>
      <c r="T1429" s="59" t="s">
        <v>15</v>
      </c>
      <c r="U1429" s="1" t="n">
        <f aca="false">$S1429-$R1429</f>
        <v>0</v>
      </c>
      <c r="V1429" s="1" t="n">
        <f aca="false">IF($T1429="±",$Q1429*2,$Q1429)</f>
        <v>0</v>
      </c>
      <c r="W1429" s="60" t="str">
        <f aca="false">IFERROR($U1429/ABS($V1429),"N/A")</f>
        <v>N/A</v>
      </c>
      <c r="X1429" s="61" t="str">
        <f aca="false">IF(OR($W1429="N/A",$R1429="",$S1429=""),"N/A",IF($W1429&gt;=4,"Not Significant",IF($W1429&gt;=2,"Semi-Significant","Significant")))</f>
        <v>N/A</v>
      </c>
      <c r="Z1429" s="1" t="str">
        <f aca="false">IF($D1429="Z540.1 w/data",0,"")</f>
        <v/>
      </c>
      <c r="AA1429" s="1" t="e">
        <f aca="false">$Y1429+$Q1429+$Z1429</f>
        <v>#VALUE!</v>
      </c>
      <c r="AB1429" s="1" t="n">
        <f aca="false">$N1429+$Q1429</f>
        <v>0</v>
      </c>
      <c r="AC1429" s="1" t="str">
        <f aca="false">IF($Y1429="","",IF(AND($AA1429&gt;=$R1429,$AA1429&lt;=$S1429),"Pass","Fail"))</f>
        <v/>
      </c>
      <c r="AD1429" s="1" t="str">
        <f aca="false">IF($Y1429="","",IF($AA1429&gt;$R1429,"Pass","Fail"))</f>
        <v/>
      </c>
      <c r="AE1429" s="1" t="str">
        <f aca="false">IF($Y1429="","",IF($AA1429&gt;=$R1429,"Pass","Fail"))</f>
        <v/>
      </c>
      <c r="AF1429" s="1" t="str">
        <f aca="false">IF($Y1429="","",IF($AA1429&lt;=$S1429,"Pass","Fail"))</f>
        <v/>
      </c>
      <c r="AG1429" s="1" t="str">
        <f aca="false">IF($Y1429="","",IF($AA1429&lt;$S1429,"Pass","Fail"))</f>
        <v/>
      </c>
      <c r="AH1429" s="23" t="str">
        <f aca="true">INDIRECT(CHOOSE(MATCH($T1429,{"±","&gt;","≥","≤","&lt;"},0), "AC", "AD", "AE", "AF", "AG") &amp; ROW())</f>
        <v/>
      </c>
      <c r="AI1429" s="56" t="str">
        <f aca="false">IF($X1429="Not Significant","No Further Action Required",
IF($AH1429="","",
IF(AND($AH1429="Pass",$L1429="0 - Passed "),"Analysis performed; no further action required.",
IF(AND($AH1429="Fail",$L1429="1 - Failed "),"Analysis performed; no further action required.",
IF(AND($AH1429="Pass",$L1429="2 - Limited In Use "),"Analysis performed; no further action required.",
IF(AND($AH1429="Fail",$L1429="3 - Adjusted "),"Analysis performed; no further action required.",
"Unit fails analysis; TSM determination required."))))))</f>
        <v/>
      </c>
      <c r="AJ1429" s="58"/>
    </row>
    <row r="1430" customFormat="false" ht="15" hidden="false" customHeight="false" outlineLevel="0" collapsed="false">
      <c r="A1430" s="56"/>
      <c r="E1430" s="57" t="str">
        <f aca="false">IF(AND($F1430="",$G1430=""),"",IF($G1430="",$F1430,HYPERLINK($G1430,$F1430)))</f>
        <v/>
      </c>
      <c r="H1430" s="1" t="str">
        <f aca="false">IF($I1430="","None Attached",IF(LEFT($I1430,5)="https",HYPERLINK($I1430,"Datasheet"),HYPERLINK(_xlfn.CONCAT("https://",$I1430),"Datasheet")))</f>
        <v>None Attached</v>
      </c>
      <c r="M1430" s="56"/>
      <c r="P1430" s="58"/>
      <c r="Q1430" s="1" t="n">
        <f aca="false">$M1430-$N1430</f>
        <v>0</v>
      </c>
      <c r="R1430" s="56"/>
      <c r="T1430" s="59" t="s">
        <v>15</v>
      </c>
      <c r="U1430" s="1" t="n">
        <f aca="false">$S1430-$R1430</f>
        <v>0</v>
      </c>
      <c r="V1430" s="1" t="n">
        <f aca="false">IF($T1430="±",$Q1430*2,$Q1430)</f>
        <v>0</v>
      </c>
      <c r="W1430" s="60" t="str">
        <f aca="false">IFERROR($U1430/ABS($V1430),"N/A")</f>
        <v>N/A</v>
      </c>
      <c r="X1430" s="61" t="str">
        <f aca="false">IF(OR($W1430="N/A",$R1430="",$S1430=""),"N/A",IF($W1430&gt;=4,"Not Significant",IF($W1430&gt;=2,"Semi-Significant","Significant")))</f>
        <v>N/A</v>
      </c>
      <c r="Z1430" s="1" t="str">
        <f aca="false">IF($D1430="Z540.1 w/data",0,"")</f>
        <v/>
      </c>
      <c r="AA1430" s="1" t="e">
        <f aca="false">$Y1430+$Q1430+$Z1430</f>
        <v>#VALUE!</v>
      </c>
      <c r="AB1430" s="1" t="n">
        <f aca="false">$N1430+$Q1430</f>
        <v>0</v>
      </c>
      <c r="AC1430" s="1" t="str">
        <f aca="false">IF($Y1430="","",IF(AND($AA1430&gt;=$R1430,$AA1430&lt;=$S1430),"Pass","Fail"))</f>
        <v/>
      </c>
      <c r="AD1430" s="1" t="str">
        <f aca="false">IF($Y1430="","",IF($AA1430&gt;$R1430,"Pass","Fail"))</f>
        <v/>
      </c>
      <c r="AE1430" s="1" t="str">
        <f aca="false">IF($Y1430="","",IF($AA1430&gt;=$R1430,"Pass","Fail"))</f>
        <v/>
      </c>
      <c r="AF1430" s="1" t="str">
        <f aca="false">IF($Y1430="","",IF($AA1430&lt;=$S1430,"Pass","Fail"))</f>
        <v/>
      </c>
      <c r="AG1430" s="1" t="str">
        <f aca="false">IF($Y1430="","",IF($AA1430&lt;$S1430,"Pass","Fail"))</f>
        <v/>
      </c>
      <c r="AH1430" s="23" t="str">
        <f aca="true">INDIRECT(CHOOSE(MATCH($T1430,{"±","&gt;","≥","≤","&lt;"},0), "AC", "AD", "AE", "AF", "AG") &amp; ROW())</f>
        <v/>
      </c>
      <c r="AI1430" s="56" t="str">
        <f aca="false">IF($X1430="Not Significant","No Further Action Required",
IF($AH1430="","",
IF(AND($AH1430="Pass",$L1430="0 - Passed "),"Analysis performed; no further action required.",
IF(AND($AH1430="Fail",$L1430="1 - Failed "),"Analysis performed; no further action required.",
IF(AND($AH1430="Pass",$L1430="2 - Limited In Use "),"Analysis performed; no further action required.",
IF(AND($AH1430="Fail",$L1430="3 - Adjusted "),"Analysis performed; no further action required.",
"Unit fails analysis; TSM determination required."))))))</f>
        <v/>
      </c>
      <c r="AJ1430" s="58"/>
    </row>
    <row r="1431" customFormat="false" ht="15" hidden="false" customHeight="false" outlineLevel="0" collapsed="false">
      <c r="A1431" s="56"/>
      <c r="E1431" s="57" t="str">
        <f aca="false">IF(AND($F1431="",$G1431=""),"",IF($G1431="",$F1431,HYPERLINK($G1431,$F1431)))</f>
        <v/>
      </c>
      <c r="H1431" s="1" t="str">
        <f aca="false">IF($I1431="","None Attached",IF(LEFT($I1431,5)="https",HYPERLINK($I1431,"Datasheet"),HYPERLINK(_xlfn.CONCAT("https://",$I1431),"Datasheet")))</f>
        <v>None Attached</v>
      </c>
      <c r="M1431" s="56"/>
      <c r="P1431" s="58"/>
      <c r="Q1431" s="1" t="n">
        <f aca="false">$M1431-$N1431</f>
        <v>0</v>
      </c>
      <c r="R1431" s="56"/>
      <c r="T1431" s="59" t="s">
        <v>15</v>
      </c>
      <c r="U1431" s="1" t="n">
        <f aca="false">$S1431-$R1431</f>
        <v>0</v>
      </c>
      <c r="V1431" s="1" t="n">
        <f aca="false">IF($T1431="±",$Q1431*2,$Q1431)</f>
        <v>0</v>
      </c>
      <c r="W1431" s="60" t="str">
        <f aca="false">IFERROR($U1431/ABS($V1431),"N/A")</f>
        <v>N/A</v>
      </c>
      <c r="X1431" s="61" t="str">
        <f aca="false">IF(OR($W1431="N/A",$R1431="",$S1431=""),"N/A",IF($W1431&gt;=4,"Not Significant",IF($W1431&gt;=2,"Semi-Significant","Significant")))</f>
        <v>N/A</v>
      </c>
      <c r="Z1431" s="1" t="str">
        <f aca="false">IF($D1431="Z540.1 w/data",0,"")</f>
        <v/>
      </c>
      <c r="AA1431" s="1" t="e">
        <f aca="false">$Y1431+$Q1431+$Z1431</f>
        <v>#VALUE!</v>
      </c>
      <c r="AB1431" s="1" t="n">
        <f aca="false">$N1431+$Q1431</f>
        <v>0</v>
      </c>
      <c r="AC1431" s="1" t="str">
        <f aca="false">IF($Y1431="","",IF(AND($AA1431&gt;=$R1431,$AA1431&lt;=$S1431),"Pass","Fail"))</f>
        <v/>
      </c>
      <c r="AD1431" s="1" t="str">
        <f aca="false">IF($Y1431="","",IF($AA1431&gt;$R1431,"Pass","Fail"))</f>
        <v/>
      </c>
      <c r="AE1431" s="1" t="str">
        <f aca="false">IF($Y1431="","",IF($AA1431&gt;=$R1431,"Pass","Fail"))</f>
        <v/>
      </c>
      <c r="AF1431" s="1" t="str">
        <f aca="false">IF($Y1431="","",IF($AA1431&lt;=$S1431,"Pass","Fail"))</f>
        <v/>
      </c>
      <c r="AG1431" s="1" t="str">
        <f aca="false">IF($Y1431="","",IF($AA1431&lt;$S1431,"Pass","Fail"))</f>
        <v/>
      </c>
      <c r="AH1431" s="23" t="str">
        <f aca="true">INDIRECT(CHOOSE(MATCH($T1431,{"±","&gt;","≥","≤","&lt;"},0), "AC", "AD", "AE", "AF", "AG") &amp; ROW())</f>
        <v/>
      </c>
      <c r="AI1431" s="56" t="str">
        <f aca="false">IF($X1431="Not Significant","No Further Action Required",
IF($AH1431="","",
IF(AND($AH1431="Pass",$L1431="0 - Passed "),"Analysis performed; no further action required.",
IF(AND($AH1431="Fail",$L1431="1 - Failed "),"Analysis performed; no further action required.",
IF(AND($AH1431="Pass",$L1431="2 - Limited In Use "),"Analysis performed; no further action required.",
IF(AND($AH1431="Fail",$L1431="3 - Adjusted "),"Analysis performed; no further action required.",
"Unit fails analysis; TSM determination required."))))))</f>
        <v/>
      </c>
      <c r="AJ1431" s="58"/>
    </row>
    <row r="1432" customFormat="false" ht="15" hidden="false" customHeight="false" outlineLevel="0" collapsed="false">
      <c r="A1432" s="56"/>
      <c r="E1432" s="57" t="str">
        <f aca="false">IF(AND($F1432="",$G1432=""),"",IF($G1432="",$F1432,HYPERLINK($G1432,$F1432)))</f>
        <v/>
      </c>
      <c r="H1432" s="1" t="str">
        <f aca="false">IF($I1432="","None Attached",IF(LEFT($I1432,5)="https",HYPERLINK($I1432,"Datasheet"),HYPERLINK(_xlfn.CONCAT("https://",$I1432),"Datasheet")))</f>
        <v>None Attached</v>
      </c>
      <c r="M1432" s="56"/>
      <c r="P1432" s="58"/>
      <c r="Q1432" s="1" t="n">
        <f aca="false">$M1432-$N1432</f>
        <v>0</v>
      </c>
      <c r="R1432" s="56"/>
      <c r="T1432" s="59" t="s">
        <v>15</v>
      </c>
      <c r="U1432" s="1" t="n">
        <f aca="false">$S1432-$R1432</f>
        <v>0</v>
      </c>
      <c r="V1432" s="1" t="n">
        <f aca="false">IF($T1432="±",$Q1432*2,$Q1432)</f>
        <v>0</v>
      </c>
      <c r="W1432" s="60" t="str">
        <f aca="false">IFERROR($U1432/ABS($V1432),"N/A")</f>
        <v>N/A</v>
      </c>
      <c r="X1432" s="61" t="str">
        <f aca="false">IF(OR($W1432="N/A",$R1432="",$S1432=""),"N/A",IF($W1432&gt;=4,"Not Significant",IF($W1432&gt;=2,"Semi-Significant","Significant")))</f>
        <v>N/A</v>
      </c>
      <c r="Z1432" s="1" t="str">
        <f aca="false">IF($D1432="Z540.1 w/data",0,"")</f>
        <v/>
      </c>
      <c r="AA1432" s="1" t="e">
        <f aca="false">$Y1432+$Q1432+$Z1432</f>
        <v>#VALUE!</v>
      </c>
      <c r="AB1432" s="1" t="n">
        <f aca="false">$N1432+$Q1432</f>
        <v>0</v>
      </c>
      <c r="AC1432" s="1" t="str">
        <f aca="false">IF($Y1432="","",IF(AND($AA1432&gt;=$R1432,$AA1432&lt;=$S1432),"Pass","Fail"))</f>
        <v/>
      </c>
      <c r="AD1432" s="1" t="str">
        <f aca="false">IF($Y1432="","",IF($AA1432&gt;$R1432,"Pass","Fail"))</f>
        <v/>
      </c>
      <c r="AE1432" s="1" t="str">
        <f aca="false">IF($Y1432="","",IF($AA1432&gt;=$R1432,"Pass","Fail"))</f>
        <v/>
      </c>
      <c r="AF1432" s="1" t="str">
        <f aca="false">IF($Y1432="","",IF($AA1432&lt;=$S1432,"Pass","Fail"))</f>
        <v/>
      </c>
      <c r="AG1432" s="1" t="str">
        <f aca="false">IF($Y1432="","",IF($AA1432&lt;$S1432,"Pass","Fail"))</f>
        <v/>
      </c>
      <c r="AH1432" s="23" t="str">
        <f aca="true">INDIRECT(CHOOSE(MATCH($T1432,{"±","&gt;","≥","≤","&lt;"},0), "AC", "AD", "AE", "AF", "AG") &amp; ROW())</f>
        <v/>
      </c>
      <c r="AI1432" s="56" t="str">
        <f aca="false">IF($X1432="Not Significant","No Further Action Required",
IF($AH1432="","",
IF(AND($AH1432="Pass",$L1432="0 - Passed "),"Analysis performed; no further action required.",
IF(AND($AH1432="Fail",$L1432="1 - Failed "),"Analysis performed; no further action required.",
IF(AND($AH1432="Pass",$L1432="2 - Limited In Use "),"Analysis performed; no further action required.",
IF(AND($AH1432="Fail",$L1432="3 - Adjusted "),"Analysis performed; no further action required.",
"Unit fails analysis; TSM determination required."))))))</f>
        <v/>
      </c>
      <c r="AJ1432" s="58"/>
    </row>
    <row r="1433" customFormat="false" ht="15" hidden="false" customHeight="false" outlineLevel="0" collapsed="false">
      <c r="A1433" s="56"/>
      <c r="E1433" s="57" t="str">
        <f aca="false">IF(AND($F1433="",$G1433=""),"",IF($G1433="",$F1433,HYPERLINK($G1433,$F1433)))</f>
        <v/>
      </c>
      <c r="H1433" s="1" t="str">
        <f aca="false">IF($I1433="","None Attached",IF(LEFT($I1433,5)="https",HYPERLINK($I1433,"Datasheet"),HYPERLINK(_xlfn.CONCAT("https://",$I1433),"Datasheet")))</f>
        <v>None Attached</v>
      </c>
      <c r="M1433" s="56"/>
      <c r="P1433" s="58"/>
      <c r="Q1433" s="1" t="n">
        <f aca="false">$M1433-$N1433</f>
        <v>0</v>
      </c>
      <c r="R1433" s="56"/>
      <c r="T1433" s="59" t="s">
        <v>15</v>
      </c>
      <c r="U1433" s="1" t="n">
        <f aca="false">$S1433-$R1433</f>
        <v>0</v>
      </c>
      <c r="V1433" s="1" t="n">
        <f aca="false">IF($T1433="±",$Q1433*2,$Q1433)</f>
        <v>0</v>
      </c>
      <c r="W1433" s="60" t="str">
        <f aca="false">IFERROR($U1433/ABS($V1433),"N/A")</f>
        <v>N/A</v>
      </c>
      <c r="X1433" s="61" t="str">
        <f aca="false">IF(OR($W1433="N/A",$R1433="",$S1433=""),"N/A",IF($W1433&gt;=4,"Not Significant",IF($W1433&gt;=2,"Semi-Significant","Significant")))</f>
        <v>N/A</v>
      </c>
      <c r="Z1433" s="1" t="str">
        <f aca="false">IF($D1433="Z540.1 w/data",0,"")</f>
        <v/>
      </c>
      <c r="AA1433" s="1" t="e">
        <f aca="false">$Y1433+$Q1433+$Z1433</f>
        <v>#VALUE!</v>
      </c>
      <c r="AB1433" s="1" t="n">
        <f aca="false">$N1433+$Q1433</f>
        <v>0</v>
      </c>
      <c r="AC1433" s="1" t="str">
        <f aca="false">IF($Y1433="","",IF(AND($AA1433&gt;=$R1433,$AA1433&lt;=$S1433),"Pass","Fail"))</f>
        <v/>
      </c>
      <c r="AD1433" s="1" t="str">
        <f aca="false">IF($Y1433="","",IF($AA1433&gt;$R1433,"Pass","Fail"))</f>
        <v/>
      </c>
      <c r="AE1433" s="1" t="str">
        <f aca="false">IF($Y1433="","",IF($AA1433&gt;=$R1433,"Pass","Fail"))</f>
        <v/>
      </c>
      <c r="AF1433" s="1" t="str">
        <f aca="false">IF($Y1433="","",IF($AA1433&lt;=$S1433,"Pass","Fail"))</f>
        <v/>
      </c>
      <c r="AG1433" s="1" t="str">
        <f aca="false">IF($Y1433="","",IF($AA1433&lt;$S1433,"Pass","Fail"))</f>
        <v/>
      </c>
      <c r="AH1433" s="23" t="str">
        <f aca="true">INDIRECT(CHOOSE(MATCH($T1433,{"±","&gt;","≥","≤","&lt;"},0), "AC", "AD", "AE", "AF", "AG") &amp; ROW())</f>
        <v/>
      </c>
      <c r="AI1433" s="56" t="str">
        <f aca="false">IF($X1433="Not Significant","No Further Action Required",
IF($AH1433="","",
IF(AND($AH1433="Pass",$L1433="0 - Passed "),"Analysis performed; no further action required.",
IF(AND($AH1433="Fail",$L1433="1 - Failed "),"Analysis performed; no further action required.",
IF(AND($AH1433="Pass",$L1433="2 - Limited In Use "),"Analysis performed; no further action required.",
IF(AND($AH1433="Fail",$L1433="3 - Adjusted "),"Analysis performed; no further action required.",
"Unit fails analysis; TSM determination required."))))))</f>
        <v/>
      </c>
      <c r="AJ1433" s="58"/>
    </row>
    <row r="1434" customFormat="false" ht="15" hidden="false" customHeight="false" outlineLevel="0" collapsed="false">
      <c r="A1434" s="56"/>
      <c r="E1434" s="57" t="str">
        <f aca="false">IF(AND($F1434="",$G1434=""),"",IF($G1434="",$F1434,HYPERLINK($G1434,$F1434)))</f>
        <v/>
      </c>
      <c r="H1434" s="1" t="str">
        <f aca="false">IF($I1434="","None Attached",IF(LEFT($I1434,5)="https",HYPERLINK($I1434,"Datasheet"),HYPERLINK(_xlfn.CONCAT("https://",$I1434),"Datasheet")))</f>
        <v>None Attached</v>
      </c>
      <c r="M1434" s="56"/>
      <c r="P1434" s="58"/>
      <c r="Q1434" s="1" t="n">
        <f aca="false">$M1434-$N1434</f>
        <v>0</v>
      </c>
      <c r="R1434" s="56"/>
      <c r="T1434" s="59" t="s">
        <v>15</v>
      </c>
      <c r="U1434" s="1" t="n">
        <f aca="false">$S1434-$R1434</f>
        <v>0</v>
      </c>
      <c r="V1434" s="1" t="n">
        <f aca="false">IF($T1434="±",$Q1434*2,$Q1434)</f>
        <v>0</v>
      </c>
      <c r="W1434" s="60" t="str">
        <f aca="false">IFERROR($U1434/ABS($V1434),"N/A")</f>
        <v>N/A</v>
      </c>
      <c r="X1434" s="61" t="str">
        <f aca="false">IF(OR($W1434="N/A",$R1434="",$S1434=""),"N/A",IF($W1434&gt;=4,"Not Significant",IF($W1434&gt;=2,"Semi-Significant","Significant")))</f>
        <v>N/A</v>
      </c>
      <c r="Z1434" s="1" t="str">
        <f aca="false">IF($D1434="Z540.1 w/data",0,"")</f>
        <v/>
      </c>
      <c r="AA1434" s="1" t="e">
        <f aca="false">$Y1434+$Q1434+$Z1434</f>
        <v>#VALUE!</v>
      </c>
      <c r="AB1434" s="1" t="n">
        <f aca="false">$N1434+$Q1434</f>
        <v>0</v>
      </c>
      <c r="AC1434" s="1" t="str">
        <f aca="false">IF($Y1434="","",IF(AND($AA1434&gt;=$R1434,$AA1434&lt;=$S1434),"Pass","Fail"))</f>
        <v/>
      </c>
      <c r="AD1434" s="1" t="str">
        <f aca="false">IF($Y1434="","",IF($AA1434&gt;$R1434,"Pass","Fail"))</f>
        <v/>
      </c>
      <c r="AE1434" s="1" t="str">
        <f aca="false">IF($Y1434="","",IF($AA1434&gt;=$R1434,"Pass","Fail"))</f>
        <v/>
      </c>
      <c r="AF1434" s="1" t="str">
        <f aca="false">IF($Y1434="","",IF($AA1434&lt;=$S1434,"Pass","Fail"))</f>
        <v/>
      </c>
      <c r="AG1434" s="1" t="str">
        <f aca="false">IF($Y1434="","",IF($AA1434&lt;$S1434,"Pass","Fail"))</f>
        <v/>
      </c>
      <c r="AH1434" s="23" t="str">
        <f aca="true">INDIRECT(CHOOSE(MATCH($T1434,{"±","&gt;","≥","≤","&lt;"},0), "AC", "AD", "AE", "AF", "AG") &amp; ROW())</f>
        <v/>
      </c>
      <c r="AI1434" s="56" t="str">
        <f aca="false">IF($X1434="Not Significant","No Further Action Required",
IF($AH1434="","",
IF(AND($AH1434="Pass",$L1434="0 - Passed "),"Analysis performed; no further action required.",
IF(AND($AH1434="Fail",$L1434="1 - Failed "),"Analysis performed; no further action required.",
IF(AND($AH1434="Pass",$L1434="2 - Limited In Use "),"Analysis performed; no further action required.",
IF(AND($AH1434="Fail",$L1434="3 - Adjusted "),"Analysis performed; no further action required.",
"Unit fails analysis; TSM determination required."))))))</f>
        <v/>
      </c>
      <c r="AJ1434" s="58"/>
    </row>
    <row r="1435" customFormat="false" ht="15" hidden="false" customHeight="false" outlineLevel="0" collapsed="false">
      <c r="A1435" s="56"/>
      <c r="E1435" s="57" t="str">
        <f aca="false">IF(AND($F1435="",$G1435=""),"",IF($G1435="",$F1435,HYPERLINK($G1435,$F1435)))</f>
        <v/>
      </c>
      <c r="H1435" s="1" t="str">
        <f aca="false">IF($I1435="","None Attached",IF(LEFT($I1435,5)="https",HYPERLINK($I1435,"Datasheet"),HYPERLINK(_xlfn.CONCAT("https://",$I1435),"Datasheet")))</f>
        <v>None Attached</v>
      </c>
      <c r="M1435" s="56"/>
      <c r="P1435" s="58"/>
      <c r="Q1435" s="1" t="n">
        <f aca="false">$M1435-$N1435</f>
        <v>0</v>
      </c>
      <c r="R1435" s="56"/>
      <c r="T1435" s="59" t="s">
        <v>15</v>
      </c>
      <c r="U1435" s="1" t="n">
        <f aca="false">$S1435-$R1435</f>
        <v>0</v>
      </c>
      <c r="V1435" s="1" t="n">
        <f aca="false">IF($T1435="±",$Q1435*2,$Q1435)</f>
        <v>0</v>
      </c>
      <c r="W1435" s="60" t="str">
        <f aca="false">IFERROR($U1435/ABS($V1435),"N/A")</f>
        <v>N/A</v>
      </c>
      <c r="X1435" s="61" t="str">
        <f aca="false">IF(OR($W1435="N/A",$R1435="",$S1435=""),"N/A",IF($W1435&gt;=4,"Not Significant",IF($W1435&gt;=2,"Semi-Significant","Significant")))</f>
        <v>N/A</v>
      </c>
      <c r="Z1435" s="1" t="str">
        <f aca="false">IF($D1435="Z540.1 w/data",0,"")</f>
        <v/>
      </c>
      <c r="AA1435" s="1" t="e">
        <f aca="false">$Y1435+$Q1435+$Z1435</f>
        <v>#VALUE!</v>
      </c>
      <c r="AB1435" s="1" t="n">
        <f aca="false">$N1435+$Q1435</f>
        <v>0</v>
      </c>
      <c r="AC1435" s="1" t="str">
        <f aca="false">IF($Y1435="","",IF(AND($AA1435&gt;=$R1435,$AA1435&lt;=$S1435),"Pass","Fail"))</f>
        <v/>
      </c>
      <c r="AD1435" s="1" t="str">
        <f aca="false">IF($Y1435="","",IF($AA1435&gt;$R1435,"Pass","Fail"))</f>
        <v/>
      </c>
      <c r="AE1435" s="1" t="str">
        <f aca="false">IF($Y1435="","",IF($AA1435&gt;=$R1435,"Pass","Fail"))</f>
        <v/>
      </c>
      <c r="AF1435" s="1" t="str">
        <f aca="false">IF($Y1435="","",IF($AA1435&lt;=$S1435,"Pass","Fail"))</f>
        <v/>
      </c>
      <c r="AG1435" s="1" t="str">
        <f aca="false">IF($Y1435="","",IF($AA1435&lt;$S1435,"Pass","Fail"))</f>
        <v/>
      </c>
      <c r="AH1435" s="23" t="str">
        <f aca="true">INDIRECT(CHOOSE(MATCH($T1435,{"±","&gt;","≥","≤","&lt;"},0), "AC", "AD", "AE", "AF", "AG") &amp; ROW())</f>
        <v/>
      </c>
      <c r="AI1435" s="56" t="str">
        <f aca="false">IF($X1435="Not Significant","No Further Action Required",
IF($AH1435="","",
IF(AND($AH1435="Pass",$L1435="0 - Passed "),"Analysis performed; no further action required.",
IF(AND($AH1435="Fail",$L1435="1 - Failed "),"Analysis performed; no further action required.",
IF(AND($AH1435="Pass",$L1435="2 - Limited In Use "),"Analysis performed; no further action required.",
IF(AND($AH1435="Fail",$L1435="3 - Adjusted "),"Analysis performed; no further action required.",
"Unit fails analysis; TSM determination required."))))))</f>
        <v/>
      </c>
      <c r="AJ1435" s="58"/>
    </row>
    <row r="1436" customFormat="false" ht="15" hidden="false" customHeight="false" outlineLevel="0" collapsed="false">
      <c r="A1436" s="56"/>
      <c r="E1436" s="57" t="str">
        <f aca="false">IF(AND($F1436="",$G1436=""),"",IF($G1436="",$F1436,HYPERLINK($G1436,$F1436)))</f>
        <v/>
      </c>
      <c r="H1436" s="1" t="str">
        <f aca="false">IF($I1436="","None Attached",IF(LEFT($I1436,5)="https",HYPERLINK($I1436,"Datasheet"),HYPERLINK(_xlfn.CONCAT("https://",$I1436),"Datasheet")))</f>
        <v>None Attached</v>
      </c>
      <c r="M1436" s="56"/>
      <c r="P1436" s="58"/>
      <c r="Q1436" s="1" t="n">
        <f aca="false">$M1436-$N1436</f>
        <v>0</v>
      </c>
      <c r="R1436" s="56"/>
      <c r="T1436" s="59" t="s">
        <v>15</v>
      </c>
      <c r="U1436" s="1" t="n">
        <f aca="false">$S1436-$R1436</f>
        <v>0</v>
      </c>
      <c r="V1436" s="1" t="n">
        <f aca="false">IF($T1436="±",$Q1436*2,$Q1436)</f>
        <v>0</v>
      </c>
      <c r="W1436" s="60" t="str">
        <f aca="false">IFERROR($U1436/ABS($V1436),"N/A")</f>
        <v>N/A</v>
      </c>
      <c r="X1436" s="61" t="str">
        <f aca="false">IF(OR($W1436="N/A",$R1436="",$S1436=""),"N/A",IF($W1436&gt;=4,"Not Significant",IF($W1436&gt;=2,"Semi-Significant","Significant")))</f>
        <v>N/A</v>
      </c>
      <c r="Z1436" s="1" t="str">
        <f aca="false">IF($D1436="Z540.1 w/data",0,"")</f>
        <v/>
      </c>
      <c r="AA1436" s="1" t="e">
        <f aca="false">$Y1436+$Q1436+$Z1436</f>
        <v>#VALUE!</v>
      </c>
      <c r="AB1436" s="1" t="n">
        <f aca="false">$N1436+$Q1436</f>
        <v>0</v>
      </c>
      <c r="AC1436" s="1" t="str">
        <f aca="false">IF($Y1436="","",IF(AND($AA1436&gt;=$R1436,$AA1436&lt;=$S1436),"Pass","Fail"))</f>
        <v/>
      </c>
      <c r="AD1436" s="1" t="str">
        <f aca="false">IF($Y1436="","",IF($AA1436&gt;$R1436,"Pass","Fail"))</f>
        <v/>
      </c>
      <c r="AE1436" s="1" t="str">
        <f aca="false">IF($Y1436="","",IF($AA1436&gt;=$R1436,"Pass","Fail"))</f>
        <v/>
      </c>
      <c r="AF1436" s="1" t="str">
        <f aca="false">IF($Y1436="","",IF($AA1436&lt;=$S1436,"Pass","Fail"))</f>
        <v/>
      </c>
      <c r="AG1436" s="1" t="str">
        <f aca="false">IF($Y1436="","",IF($AA1436&lt;$S1436,"Pass","Fail"))</f>
        <v/>
      </c>
      <c r="AH1436" s="23" t="str">
        <f aca="true">INDIRECT(CHOOSE(MATCH($T1436,{"±","&gt;","≥","≤","&lt;"},0), "AC", "AD", "AE", "AF", "AG") &amp; ROW())</f>
        <v/>
      </c>
      <c r="AI1436" s="56" t="str">
        <f aca="false">IF($X1436="Not Significant","No Further Action Required",
IF($AH1436="","",
IF(AND($AH1436="Pass",$L1436="0 - Passed "),"Analysis performed; no further action required.",
IF(AND($AH1436="Fail",$L1436="1 - Failed "),"Analysis performed; no further action required.",
IF(AND($AH1436="Pass",$L1436="2 - Limited In Use "),"Analysis performed; no further action required.",
IF(AND($AH1436="Fail",$L1436="3 - Adjusted "),"Analysis performed; no further action required.",
"Unit fails analysis; TSM determination required."))))))</f>
        <v/>
      </c>
      <c r="AJ1436" s="58"/>
    </row>
    <row r="1437" customFormat="false" ht="15" hidden="false" customHeight="false" outlineLevel="0" collapsed="false">
      <c r="A1437" s="56"/>
      <c r="E1437" s="57" t="str">
        <f aca="false">IF(AND($F1437="",$G1437=""),"",IF($G1437="",$F1437,HYPERLINK($G1437,$F1437)))</f>
        <v/>
      </c>
      <c r="H1437" s="1" t="str">
        <f aca="false">IF($I1437="","None Attached",IF(LEFT($I1437,5)="https",HYPERLINK($I1437,"Datasheet"),HYPERLINK(_xlfn.CONCAT("https://",$I1437),"Datasheet")))</f>
        <v>None Attached</v>
      </c>
      <c r="M1437" s="56"/>
      <c r="P1437" s="58"/>
      <c r="Q1437" s="1" t="n">
        <f aca="false">$M1437-$N1437</f>
        <v>0</v>
      </c>
      <c r="R1437" s="56"/>
      <c r="T1437" s="59" t="s">
        <v>15</v>
      </c>
      <c r="U1437" s="1" t="n">
        <f aca="false">$S1437-$R1437</f>
        <v>0</v>
      </c>
      <c r="V1437" s="1" t="n">
        <f aca="false">IF($T1437="±",$Q1437*2,$Q1437)</f>
        <v>0</v>
      </c>
      <c r="W1437" s="60" t="str">
        <f aca="false">IFERROR($U1437/ABS($V1437),"N/A")</f>
        <v>N/A</v>
      </c>
      <c r="X1437" s="61" t="str">
        <f aca="false">IF(OR($W1437="N/A",$R1437="",$S1437=""),"N/A",IF($W1437&gt;=4,"Not Significant",IF($W1437&gt;=2,"Semi-Significant","Significant")))</f>
        <v>N/A</v>
      </c>
      <c r="Z1437" s="1" t="str">
        <f aca="false">IF($D1437="Z540.1 w/data",0,"")</f>
        <v/>
      </c>
      <c r="AA1437" s="1" t="e">
        <f aca="false">$Y1437+$Q1437+$Z1437</f>
        <v>#VALUE!</v>
      </c>
      <c r="AB1437" s="1" t="n">
        <f aca="false">$N1437+$Q1437</f>
        <v>0</v>
      </c>
      <c r="AC1437" s="1" t="str">
        <f aca="false">IF($Y1437="","",IF(AND($AA1437&gt;=$R1437,$AA1437&lt;=$S1437),"Pass","Fail"))</f>
        <v/>
      </c>
      <c r="AD1437" s="1" t="str">
        <f aca="false">IF($Y1437="","",IF($AA1437&gt;$R1437,"Pass","Fail"))</f>
        <v/>
      </c>
      <c r="AE1437" s="1" t="str">
        <f aca="false">IF($Y1437="","",IF($AA1437&gt;=$R1437,"Pass","Fail"))</f>
        <v/>
      </c>
      <c r="AF1437" s="1" t="str">
        <f aca="false">IF($Y1437="","",IF($AA1437&lt;=$S1437,"Pass","Fail"))</f>
        <v/>
      </c>
      <c r="AG1437" s="1" t="str">
        <f aca="false">IF($Y1437="","",IF($AA1437&lt;$S1437,"Pass","Fail"))</f>
        <v/>
      </c>
      <c r="AH1437" s="23" t="str">
        <f aca="true">INDIRECT(CHOOSE(MATCH($T1437,{"±","&gt;","≥","≤","&lt;"},0), "AC", "AD", "AE", "AF", "AG") &amp; ROW())</f>
        <v/>
      </c>
      <c r="AI1437" s="56" t="str">
        <f aca="false">IF($X1437="Not Significant","No Further Action Required",
IF($AH1437="","",
IF(AND($AH1437="Pass",$L1437="0 - Passed "),"Analysis performed; no further action required.",
IF(AND($AH1437="Fail",$L1437="1 - Failed "),"Analysis performed; no further action required.",
IF(AND($AH1437="Pass",$L1437="2 - Limited In Use "),"Analysis performed; no further action required.",
IF(AND($AH1437="Fail",$L1437="3 - Adjusted "),"Analysis performed; no further action required.",
"Unit fails analysis; TSM determination required."))))))</f>
        <v/>
      </c>
      <c r="AJ1437" s="58"/>
    </row>
    <row r="1438" customFormat="false" ht="15" hidden="false" customHeight="false" outlineLevel="0" collapsed="false">
      <c r="A1438" s="56"/>
      <c r="E1438" s="57" t="str">
        <f aca="false">IF(AND($F1438="",$G1438=""),"",IF($G1438="",$F1438,HYPERLINK($G1438,$F1438)))</f>
        <v/>
      </c>
      <c r="H1438" s="1" t="str">
        <f aca="false">IF($I1438="","None Attached",IF(LEFT($I1438,5)="https",HYPERLINK($I1438,"Datasheet"),HYPERLINK(_xlfn.CONCAT("https://",$I1438),"Datasheet")))</f>
        <v>None Attached</v>
      </c>
      <c r="M1438" s="56"/>
      <c r="P1438" s="58"/>
      <c r="Q1438" s="1" t="n">
        <f aca="false">$M1438-$N1438</f>
        <v>0</v>
      </c>
      <c r="R1438" s="56"/>
      <c r="T1438" s="59" t="s">
        <v>15</v>
      </c>
      <c r="U1438" s="1" t="n">
        <f aca="false">$S1438-$R1438</f>
        <v>0</v>
      </c>
      <c r="V1438" s="1" t="n">
        <f aca="false">IF($T1438="±",$Q1438*2,$Q1438)</f>
        <v>0</v>
      </c>
      <c r="W1438" s="60" t="str">
        <f aca="false">IFERROR($U1438/ABS($V1438),"N/A")</f>
        <v>N/A</v>
      </c>
      <c r="X1438" s="61" t="str">
        <f aca="false">IF(OR($W1438="N/A",$R1438="",$S1438=""),"N/A",IF($W1438&gt;=4,"Not Significant",IF($W1438&gt;=2,"Semi-Significant","Significant")))</f>
        <v>N/A</v>
      </c>
      <c r="Z1438" s="1" t="str">
        <f aca="false">IF($D1438="Z540.1 w/data",0,"")</f>
        <v/>
      </c>
      <c r="AA1438" s="1" t="e">
        <f aca="false">$Y1438+$Q1438+$Z1438</f>
        <v>#VALUE!</v>
      </c>
      <c r="AB1438" s="1" t="n">
        <f aca="false">$N1438+$Q1438</f>
        <v>0</v>
      </c>
      <c r="AC1438" s="1" t="str">
        <f aca="false">IF($Y1438="","",IF(AND($AA1438&gt;=$R1438,$AA1438&lt;=$S1438),"Pass","Fail"))</f>
        <v/>
      </c>
      <c r="AD1438" s="1" t="str">
        <f aca="false">IF($Y1438="","",IF($AA1438&gt;$R1438,"Pass","Fail"))</f>
        <v/>
      </c>
      <c r="AE1438" s="1" t="str">
        <f aca="false">IF($Y1438="","",IF($AA1438&gt;=$R1438,"Pass","Fail"))</f>
        <v/>
      </c>
      <c r="AF1438" s="1" t="str">
        <f aca="false">IF($Y1438="","",IF($AA1438&lt;=$S1438,"Pass","Fail"))</f>
        <v/>
      </c>
      <c r="AG1438" s="1" t="str">
        <f aca="false">IF($Y1438="","",IF($AA1438&lt;$S1438,"Pass","Fail"))</f>
        <v/>
      </c>
      <c r="AH1438" s="23" t="str">
        <f aca="true">INDIRECT(CHOOSE(MATCH($T1438,{"±","&gt;","≥","≤","&lt;"},0), "AC", "AD", "AE", "AF", "AG") &amp; ROW())</f>
        <v/>
      </c>
      <c r="AI1438" s="56" t="str">
        <f aca="false">IF($X1438="Not Significant","No Further Action Required",
IF($AH1438="","",
IF(AND($AH1438="Pass",$L1438="0 - Passed "),"Analysis performed; no further action required.",
IF(AND($AH1438="Fail",$L1438="1 - Failed "),"Analysis performed; no further action required.",
IF(AND($AH1438="Pass",$L1438="2 - Limited In Use "),"Analysis performed; no further action required.",
IF(AND($AH1438="Fail",$L1438="3 - Adjusted "),"Analysis performed; no further action required.",
"Unit fails analysis; TSM determination required."))))))</f>
        <v/>
      </c>
      <c r="AJ1438" s="58"/>
    </row>
    <row r="1439" customFormat="false" ht="15" hidden="false" customHeight="false" outlineLevel="0" collapsed="false">
      <c r="A1439" s="56"/>
      <c r="E1439" s="57" t="str">
        <f aca="false">IF(AND($F1439="",$G1439=""),"",IF($G1439="",$F1439,HYPERLINK($G1439,$F1439)))</f>
        <v/>
      </c>
      <c r="H1439" s="1" t="str">
        <f aca="false">IF($I1439="","None Attached",IF(LEFT($I1439,5)="https",HYPERLINK($I1439,"Datasheet"),HYPERLINK(_xlfn.CONCAT("https://",$I1439),"Datasheet")))</f>
        <v>None Attached</v>
      </c>
      <c r="M1439" s="56"/>
      <c r="P1439" s="58"/>
      <c r="Q1439" s="1" t="n">
        <f aca="false">$M1439-$N1439</f>
        <v>0</v>
      </c>
      <c r="R1439" s="56"/>
      <c r="T1439" s="59" t="s">
        <v>15</v>
      </c>
      <c r="U1439" s="1" t="n">
        <f aca="false">$S1439-$R1439</f>
        <v>0</v>
      </c>
      <c r="V1439" s="1" t="n">
        <f aca="false">IF($T1439="±",$Q1439*2,$Q1439)</f>
        <v>0</v>
      </c>
      <c r="W1439" s="60" t="str">
        <f aca="false">IFERROR($U1439/ABS($V1439),"N/A")</f>
        <v>N/A</v>
      </c>
      <c r="X1439" s="61" t="str">
        <f aca="false">IF(OR($W1439="N/A",$R1439="",$S1439=""),"N/A",IF($W1439&gt;=4,"Not Significant",IF($W1439&gt;=2,"Semi-Significant","Significant")))</f>
        <v>N/A</v>
      </c>
      <c r="Z1439" s="1" t="str">
        <f aca="false">IF($D1439="Z540.1 w/data",0,"")</f>
        <v/>
      </c>
      <c r="AA1439" s="1" t="e">
        <f aca="false">$Y1439+$Q1439+$Z1439</f>
        <v>#VALUE!</v>
      </c>
      <c r="AB1439" s="1" t="n">
        <f aca="false">$N1439+$Q1439</f>
        <v>0</v>
      </c>
      <c r="AC1439" s="1" t="str">
        <f aca="false">IF($Y1439="","",IF(AND($AA1439&gt;=$R1439,$AA1439&lt;=$S1439),"Pass","Fail"))</f>
        <v/>
      </c>
      <c r="AD1439" s="1" t="str">
        <f aca="false">IF($Y1439="","",IF($AA1439&gt;$R1439,"Pass","Fail"))</f>
        <v/>
      </c>
      <c r="AE1439" s="1" t="str">
        <f aca="false">IF($Y1439="","",IF($AA1439&gt;=$R1439,"Pass","Fail"))</f>
        <v/>
      </c>
      <c r="AF1439" s="1" t="str">
        <f aca="false">IF($Y1439="","",IF($AA1439&lt;=$S1439,"Pass","Fail"))</f>
        <v/>
      </c>
      <c r="AG1439" s="1" t="str">
        <f aca="false">IF($Y1439="","",IF($AA1439&lt;$S1439,"Pass","Fail"))</f>
        <v/>
      </c>
      <c r="AH1439" s="23" t="str">
        <f aca="true">INDIRECT(CHOOSE(MATCH($T1439,{"±","&gt;","≥","≤","&lt;"},0), "AC", "AD", "AE", "AF", "AG") &amp; ROW())</f>
        <v/>
      </c>
      <c r="AI1439" s="56" t="str">
        <f aca="false">IF($X1439="Not Significant","No Further Action Required",
IF($AH1439="","",
IF(AND($AH1439="Pass",$L1439="0 - Passed "),"Analysis performed; no further action required.",
IF(AND($AH1439="Fail",$L1439="1 - Failed "),"Analysis performed; no further action required.",
IF(AND($AH1439="Pass",$L1439="2 - Limited In Use "),"Analysis performed; no further action required.",
IF(AND($AH1439="Fail",$L1439="3 - Adjusted "),"Analysis performed; no further action required.",
"Unit fails analysis; TSM determination required."))))))</f>
        <v/>
      </c>
      <c r="AJ1439" s="58"/>
    </row>
    <row r="1440" customFormat="false" ht="15" hidden="false" customHeight="false" outlineLevel="0" collapsed="false">
      <c r="A1440" s="56"/>
      <c r="E1440" s="57" t="str">
        <f aca="false">IF(AND($F1440="",$G1440=""),"",IF($G1440="",$F1440,HYPERLINK($G1440,$F1440)))</f>
        <v/>
      </c>
      <c r="H1440" s="1" t="str">
        <f aca="false">IF($I1440="","None Attached",IF(LEFT($I1440,5)="https",HYPERLINK($I1440,"Datasheet"),HYPERLINK(_xlfn.CONCAT("https://",$I1440),"Datasheet")))</f>
        <v>None Attached</v>
      </c>
      <c r="M1440" s="56"/>
      <c r="P1440" s="58"/>
      <c r="Q1440" s="1" t="n">
        <f aca="false">$M1440-$N1440</f>
        <v>0</v>
      </c>
      <c r="R1440" s="56"/>
      <c r="T1440" s="59" t="s">
        <v>15</v>
      </c>
      <c r="U1440" s="1" t="n">
        <f aca="false">$S1440-$R1440</f>
        <v>0</v>
      </c>
      <c r="V1440" s="1" t="n">
        <f aca="false">IF($T1440="±",$Q1440*2,$Q1440)</f>
        <v>0</v>
      </c>
      <c r="W1440" s="60" t="str">
        <f aca="false">IFERROR($U1440/ABS($V1440),"N/A")</f>
        <v>N/A</v>
      </c>
      <c r="X1440" s="61" t="str">
        <f aca="false">IF(OR($W1440="N/A",$R1440="",$S1440=""),"N/A",IF($W1440&gt;=4,"Not Significant",IF($W1440&gt;=2,"Semi-Significant","Significant")))</f>
        <v>N/A</v>
      </c>
      <c r="Z1440" s="1" t="str">
        <f aca="false">IF($D1440="Z540.1 w/data",0,"")</f>
        <v/>
      </c>
      <c r="AA1440" s="1" t="e">
        <f aca="false">$Y1440+$Q1440+$Z1440</f>
        <v>#VALUE!</v>
      </c>
      <c r="AB1440" s="1" t="n">
        <f aca="false">$N1440+$Q1440</f>
        <v>0</v>
      </c>
      <c r="AC1440" s="1" t="str">
        <f aca="false">IF($Y1440="","",IF(AND($AA1440&gt;=$R1440,$AA1440&lt;=$S1440),"Pass","Fail"))</f>
        <v/>
      </c>
      <c r="AD1440" s="1" t="str">
        <f aca="false">IF($Y1440="","",IF($AA1440&gt;$R1440,"Pass","Fail"))</f>
        <v/>
      </c>
      <c r="AE1440" s="1" t="str">
        <f aca="false">IF($Y1440="","",IF($AA1440&gt;=$R1440,"Pass","Fail"))</f>
        <v/>
      </c>
      <c r="AF1440" s="1" t="str">
        <f aca="false">IF($Y1440="","",IF($AA1440&lt;=$S1440,"Pass","Fail"))</f>
        <v/>
      </c>
      <c r="AG1440" s="1" t="str">
        <f aca="false">IF($Y1440="","",IF($AA1440&lt;$S1440,"Pass","Fail"))</f>
        <v/>
      </c>
      <c r="AH1440" s="23" t="str">
        <f aca="true">INDIRECT(CHOOSE(MATCH($T1440,{"±","&gt;","≥","≤","&lt;"},0), "AC", "AD", "AE", "AF", "AG") &amp; ROW())</f>
        <v/>
      </c>
      <c r="AI1440" s="56" t="str">
        <f aca="false">IF($X1440="Not Significant","No Further Action Required",
IF($AH1440="","",
IF(AND($AH1440="Pass",$L1440="0 - Passed "),"Analysis performed; no further action required.",
IF(AND($AH1440="Fail",$L1440="1 - Failed "),"Analysis performed; no further action required.",
IF(AND($AH1440="Pass",$L1440="2 - Limited In Use "),"Analysis performed; no further action required.",
IF(AND($AH1440="Fail",$L1440="3 - Adjusted "),"Analysis performed; no further action required.",
"Unit fails analysis; TSM determination required."))))))</f>
        <v/>
      </c>
      <c r="AJ1440" s="58"/>
    </row>
    <row r="1441" customFormat="false" ht="15" hidden="false" customHeight="false" outlineLevel="0" collapsed="false">
      <c r="A1441" s="56"/>
      <c r="E1441" s="57" t="str">
        <f aca="false">IF(AND($F1441="",$G1441=""),"",IF($G1441="",$F1441,HYPERLINK($G1441,$F1441)))</f>
        <v/>
      </c>
      <c r="H1441" s="1" t="str">
        <f aca="false">IF($I1441="","None Attached",IF(LEFT($I1441,5)="https",HYPERLINK($I1441,"Datasheet"),HYPERLINK(_xlfn.CONCAT("https://",$I1441),"Datasheet")))</f>
        <v>None Attached</v>
      </c>
      <c r="M1441" s="56"/>
      <c r="P1441" s="58"/>
      <c r="Q1441" s="1" t="n">
        <f aca="false">$M1441-$N1441</f>
        <v>0</v>
      </c>
      <c r="R1441" s="56"/>
      <c r="T1441" s="59" t="s">
        <v>15</v>
      </c>
      <c r="U1441" s="1" t="n">
        <f aca="false">$S1441-$R1441</f>
        <v>0</v>
      </c>
      <c r="V1441" s="1" t="n">
        <f aca="false">IF($T1441="±",$Q1441*2,$Q1441)</f>
        <v>0</v>
      </c>
      <c r="W1441" s="60" t="str">
        <f aca="false">IFERROR($U1441/ABS($V1441),"N/A")</f>
        <v>N/A</v>
      </c>
      <c r="X1441" s="61" t="str">
        <f aca="false">IF(OR($W1441="N/A",$R1441="",$S1441=""),"N/A",IF($W1441&gt;=4,"Not Significant",IF($W1441&gt;=2,"Semi-Significant","Significant")))</f>
        <v>N/A</v>
      </c>
      <c r="Z1441" s="1" t="str">
        <f aca="false">IF($D1441="Z540.1 w/data",0,"")</f>
        <v/>
      </c>
      <c r="AA1441" s="1" t="e">
        <f aca="false">$Y1441+$Q1441+$Z1441</f>
        <v>#VALUE!</v>
      </c>
      <c r="AB1441" s="1" t="n">
        <f aca="false">$N1441+$Q1441</f>
        <v>0</v>
      </c>
      <c r="AC1441" s="1" t="str">
        <f aca="false">IF($Y1441="","",IF(AND($AA1441&gt;=$R1441,$AA1441&lt;=$S1441),"Pass","Fail"))</f>
        <v/>
      </c>
      <c r="AD1441" s="1" t="str">
        <f aca="false">IF($Y1441="","",IF($AA1441&gt;$R1441,"Pass","Fail"))</f>
        <v/>
      </c>
      <c r="AE1441" s="1" t="str">
        <f aca="false">IF($Y1441="","",IF($AA1441&gt;=$R1441,"Pass","Fail"))</f>
        <v/>
      </c>
      <c r="AF1441" s="1" t="str">
        <f aca="false">IF($Y1441="","",IF($AA1441&lt;=$S1441,"Pass","Fail"))</f>
        <v/>
      </c>
      <c r="AG1441" s="1" t="str">
        <f aca="false">IF($Y1441="","",IF($AA1441&lt;$S1441,"Pass","Fail"))</f>
        <v/>
      </c>
      <c r="AH1441" s="23" t="str">
        <f aca="true">INDIRECT(CHOOSE(MATCH($T1441,{"±","&gt;","≥","≤","&lt;"},0), "AC", "AD", "AE", "AF", "AG") &amp; ROW())</f>
        <v/>
      </c>
      <c r="AI1441" s="56" t="str">
        <f aca="false">IF($X1441="Not Significant","No Further Action Required",
IF($AH1441="","",
IF(AND($AH1441="Pass",$L1441="0 - Passed "),"Analysis performed; no further action required.",
IF(AND($AH1441="Fail",$L1441="1 - Failed "),"Analysis performed; no further action required.",
IF(AND($AH1441="Pass",$L1441="2 - Limited In Use "),"Analysis performed; no further action required.",
IF(AND($AH1441="Fail",$L1441="3 - Adjusted "),"Analysis performed; no further action required.",
"Unit fails analysis; TSM determination required."))))))</f>
        <v/>
      </c>
      <c r="AJ1441" s="58"/>
    </row>
    <row r="1442" customFormat="false" ht="15" hidden="false" customHeight="false" outlineLevel="0" collapsed="false">
      <c r="A1442" s="56"/>
      <c r="E1442" s="57" t="str">
        <f aca="false">IF(AND($F1442="",$G1442=""),"",IF($G1442="",$F1442,HYPERLINK($G1442,$F1442)))</f>
        <v/>
      </c>
      <c r="H1442" s="1" t="str">
        <f aca="false">IF($I1442="","None Attached",IF(LEFT($I1442,5)="https",HYPERLINK($I1442,"Datasheet"),HYPERLINK(_xlfn.CONCAT("https://",$I1442),"Datasheet")))</f>
        <v>None Attached</v>
      </c>
      <c r="M1442" s="56"/>
      <c r="P1442" s="58"/>
      <c r="Q1442" s="1" t="n">
        <f aca="false">$M1442-$N1442</f>
        <v>0</v>
      </c>
      <c r="R1442" s="56"/>
      <c r="T1442" s="59" t="s">
        <v>15</v>
      </c>
      <c r="U1442" s="1" t="n">
        <f aca="false">$S1442-$R1442</f>
        <v>0</v>
      </c>
      <c r="V1442" s="1" t="n">
        <f aca="false">IF($T1442="±",$Q1442*2,$Q1442)</f>
        <v>0</v>
      </c>
      <c r="W1442" s="60" t="str">
        <f aca="false">IFERROR($U1442/ABS($V1442),"N/A")</f>
        <v>N/A</v>
      </c>
      <c r="X1442" s="61" t="str">
        <f aca="false">IF(OR($W1442="N/A",$R1442="",$S1442=""),"N/A",IF($W1442&gt;=4,"Not Significant",IF($W1442&gt;=2,"Semi-Significant","Significant")))</f>
        <v>N/A</v>
      </c>
      <c r="Z1442" s="1" t="str">
        <f aca="false">IF($D1442="Z540.1 w/data",0,"")</f>
        <v/>
      </c>
      <c r="AA1442" s="1" t="e">
        <f aca="false">$Y1442+$Q1442+$Z1442</f>
        <v>#VALUE!</v>
      </c>
      <c r="AB1442" s="1" t="n">
        <f aca="false">$N1442+$Q1442</f>
        <v>0</v>
      </c>
      <c r="AC1442" s="1" t="str">
        <f aca="false">IF($Y1442="","",IF(AND($AA1442&gt;=$R1442,$AA1442&lt;=$S1442),"Pass","Fail"))</f>
        <v/>
      </c>
      <c r="AD1442" s="1" t="str">
        <f aca="false">IF($Y1442="","",IF($AA1442&gt;$R1442,"Pass","Fail"))</f>
        <v/>
      </c>
      <c r="AE1442" s="1" t="str">
        <f aca="false">IF($Y1442="","",IF($AA1442&gt;=$R1442,"Pass","Fail"))</f>
        <v/>
      </c>
      <c r="AF1442" s="1" t="str">
        <f aca="false">IF($Y1442="","",IF($AA1442&lt;=$S1442,"Pass","Fail"))</f>
        <v/>
      </c>
      <c r="AG1442" s="1" t="str">
        <f aca="false">IF($Y1442="","",IF($AA1442&lt;$S1442,"Pass","Fail"))</f>
        <v/>
      </c>
      <c r="AH1442" s="23" t="str">
        <f aca="true">INDIRECT(CHOOSE(MATCH($T1442,{"±","&gt;","≥","≤","&lt;"},0), "AC", "AD", "AE", "AF", "AG") &amp; ROW())</f>
        <v/>
      </c>
      <c r="AI1442" s="56" t="str">
        <f aca="false">IF($X1442="Not Significant","No Further Action Required",
IF($AH1442="","",
IF(AND($AH1442="Pass",$L1442="0 - Passed "),"Analysis performed; no further action required.",
IF(AND($AH1442="Fail",$L1442="1 - Failed "),"Analysis performed; no further action required.",
IF(AND($AH1442="Pass",$L1442="2 - Limited In Use "),"Analysis performed; no further action required.",
IF(AND($AH1442="Fail",$L1442="3 - Adjusted "),"Analysis performed; no further action required.",
"Unit fails analysis; TSM determination required."))))))</f>
        <v/>
      </c>
      <c r="AJ1442" s="58"/>
    </row>
    <row r="1443" customFormat="false" ht="15" hidden="false" customHeight="false" outlineLevel="0" collapsed="false">
      <c r="A1443" s="56"/>
      <c r="E1443" s="57" t="str">
        <f aca="false">IF(AND($F1443="",$G1443=""),"",IF($G1443="",$F1443,HYPERLINK($G1443,$F1443)))</f>
        <v/>
      </c>
      <c r="H1443" s="1" t="str">
        <f aca="false">IF($I1443="","None Attached",IF(LEFT($I1443,5)="https",HYPERLINK($I1443,"Datasheet"),HYPERLINK(_xlfn.CONCAT("https://",$I1443),"Datasheet")))</f>
        <v>None Attached</v>
      </c>
      <c r="M1443" s="56"/>
      <c r="P1443" s="58"/>
      <c r="Q1443" s="1" t="n">
        <f aca="false">$M1443-$N1443</f>
        <v>0</v>
      </c>
      <c r="R1443" s="56"/>
      <c r="T1443" s="59" t="s">
        <v>15</v>
      </c>
      <c r="U1443" s="1" t="n">
        <f aca="false">$S1443-$R1443</f>
        <v>0</v>
      </c>
      <c r="V1443" s="1" t="n">
        <f aca="false">IF($T1443="±",$Q1443*2,$Q1443)</f>
        <v>0</v>
      </c>
      <c r="W1443" s="60" t="str">
        <f aca="false">IFERROR($U1443/ABS($V1443),"N/A")</f>
        <v>N/A</v>
      </c>
      <c r="X1443" s="61" t="str">
        <f aca="false">IF(OR($W1443="N/A",$R1443="",$S1443=""),"N/A",IF($W1443&gt;=4,"Not Significant",IF($W1443&gt;=2,"Semi-Significant","Significant")))</f>
        <v>N/A</v>
      </c>
      <c r="Z1443" s="1" t="str">
        <f aca="false">IF($D1443="Z540.1 w/data",0,"")</f>
        <v/>
      </c>
      <c r="AA1443" s="1" t="e">
        <f aca="false">$Y1443+$Q1443+$Z1443</f>
        <v>#VALUE!</v>
      </c>
      <c r="AB1443" s="1" t="n">
        <f aca="false">$N1443+$Q1443</f>
        <v>0</v>
      </c>
      <c r="AC1443" s="1" t="str">
        <f aca="false">IF($Y1443="","",IF(AND($AA1443&gt;=$R1443,$AA1443&lt;=$S1443),"Pass","Fail"))</f>
        <v/>
      </c>
      <c r="AD1443" s="1" t="str">
        <f aca="false">IF($Y1443="","",IF($AA1443&gt;$R1443,"Pass","Fail"))</f>
        <v/>
      </c>
      <c r="AE1443" s="1" t="str">
        <f aca="false">IF($Y1443="","",IF($AA1443&gt;=$R1443,"Pass","Fail"))</f>
        <v/>
      </c>
      <c r="AF1443" s="1" t="str">
        <f aca="false">IF($Y1443="","",IF($AA1443&lt;=$S1443,"Pass","Fail"))</f>
        <v/>
      </c>
      <c r="AG1443" s="1" t="str">
        <f aca="false">IF($Y1443="","",IF($AA1443&lt;$S1443,"Pass","Fail"))</f>
        <v/>
      </c>
      <c r="AH1443" s="23" t="str">
        <f aca="true">INDIRECT(CHOOSE(MATCH($T1443,{"±","&gt;","≥","≤","&lt;"},0), "AC", "AD", "AE", "AF", "AG") &amp; ROW())</f>
        <v/>
      </c>
      <c r="AI1443" s="56" t="str">
        <f aca="false">IF($X1443="Not Significant","No Further Action Required",
IF($AH1443="","",
IF(AND($AH1443="Pass",$L1443="0 - Passed "),"Analysis performed; no further action required.",
IF(AND($AH1443="Fail",$L1443="1 - Failed "),"Analysis performed; no further action required.",
IF(AND($AH1443="Pass",$L1443="2 - Limited In Use "),"Analysis performed; no further action required.",
IF(AND($AH1443="Fail",$L1443="3 - Adjusted "),"Analysis performed; no further action required.",
"Unit fails analysis; TSM determination required."))))))</f>
        <v/>
      </c>
      <c r="AJ1443" s="58"/>
    </row>
    <row r="1444" customFormat="false" ht="15" hidden="false" customHeight="false" outlineLevel="0" collapsed="false">
      <c r="A1444" s="56"/>
      <c r="E1444" s="57" t="str">
        <f aca="false">IF(AND($F1444="",$G1444=""),"",IF($G1444="",$F1444,HYPERLINK($G1444,$F1444)))</f>
        <v/>
      </c>
      <c r="H1444" s="1" t="str">
        <f aca="false">IF($I1444="","None Attached",IF(LEFT($I1444,5)="https",HYPERLINK($I1444,"Datasheet"),HYPERLINK(_xlfn.CONCAT("https://",$I1444),"Datasheet")))</f>
        <v>None Attached</v>
      </c>
      <c r="M1444" s="56"/>
      <c r="P1444" s="58"/>
      <c r="Q1444" s="1" t="n">
        <f aca="false">$M1444-$N1444</f>
        <v>0</v>
      </c>
      <c r="R1444" s="56"/>
      <c r="T1444" s="59" t="s">
        <v>15</v>
      </c>
      <c r="U1444" s="1" t="n">
        <f aca="false">$S1444-$R1444</f>
        <v>0</v>
      </c>
      <c r="V1444" s="1" t="n">
        <f aca="false">IF($T1444="±",$Q1444*2,$Q1444)</f>
        <v>0</v>
      </c>
      <c r="W1444" s="60" t="str">
        <f aca="false">IFERROR($U1444/ABS($V1444),"N/A")</f>
        <v>N/A</v>
      </c>
      <c r="X1444" s="61" t="str">
        <f aca="false">IF(OR($W1444="N/A",$R1444="",$S1444=""),"N/A",IF($W1444&gt;=4,"Not Significant",IF($W1444&gt;=2,"Semi-Significant","Significant")))</f>
        <v>N/A</v>
      </c>
      <c r="Z1444" s="1" t="str">
        <f aca="false">IF($D1444="Z540.1 w/data",0,"")</f>
        <v/>
      </c>
      <c r="AA1444" s="1" t="e">
        <f aca="false">$Y1444+$Q1444+$Z1444</f>
        <v>#VALUE!</v>
      </c>
      <c r="AB1444" s="1" t="n">
        <f aca="false">$N1444+$Q1444</f>
        <v>0</v>
      </c>
      <c r="AC1444" s="1" t="str">
        <f aca="false">IF($Y1444="","",IF(AND($AA1444&gt;=$R1444,$AA1444&lt;=$S1444),"Pass","Fail"))</f>
        <v/>
      </c>
      <c r="AD1444" s="1" t="str">
        <f aca="false">IF($Y1444="","",IF($AA1444&gt;$R1444,"Pass","Fail"))</f>
        <v/>
      </c>
      <c r="AE1444" s="1" t="str">
        <f aca="false">IF($Y1444="","",IF($AA1444&gt;=$R1444,"Pass","Fail"))</f>
        <v/>
      </c>
      <c r="AF1444" s="1" t="str">
        <f aca="false">IF($Y1444="","",IF($AA1444&lt;=$S1444,"Pass","Fail"))</f>
        <v/>
      </c>
      <c r="AG1444" s="1" t="str">
        <f aca="false">IF($Y1444="","",IF($AA1444&lt;$S1444,"Pass","Fail"))</f>
        <v/>
      </c>
      <c r="AH1444" s="23" t="str">
        <f aca="true">INDIRECT(CHOOSE(MATCH($T1444,{"±","&gt;","≥","≤","&lt;"},0), "AC", "AD", "AE", "AF", "AG") &amp; ROW())</f>
        <v/>
      </c>
      <c r="AI1444" s="56" t="str">
        <f aca="false">IF($X1444="Not Significant","No Further Action Required",
IF($AH1444="","",
IF(AND($AH1444="Pass",$L1444="0 - Passed "),"Analysis performed; no further action required.",
IF(AND($AH1444="Fail",$L1444="1 - Failed "),"Analysis performed; no further action required.",
IF(AND($AH1444="Pass",$L1444="2 - Limited In Use "),"Analysis performed; no further action required.",
IF(AND($AH1444="Fail",$L1444="3 - Adjusted "),"Analysis performed; no further action required.",
"Unit fails analysis; TSM determination required."))))))</f>
        <v/>
      </c>
      <c r="AJ1444" s="58"/>
    </row>
    <row r="1445" customFormat="false" ht="15" hidden="false" customHeight="false" outlineLevel="0" collapsed="false">
      <c r="A1445" s="56"/>
      <c r="E1445" s="57" t="str">
        <f aca="false">IF(AND($F1445="",$G1445=""),"",IF($G1445="",$F1445,HYPERLINK($G1445,$F1445)))</f>
        <v/>
      </c>
      <c r="H1445" s="1" t="str">
        <f aca="false">IF($I1445="","None Attached",IF(LEFT($I1445,5)="https",HYPERLINK($I1445,"Datasheet"),HYPERLINK(_xlfn.CONCAT("https://",$I1445),"Datasheet")))</f>
        <v>None Attached</v>
      </c>
      <c r="M1445" s="56"/>
      <c r="P1445" s="58"/>
      <c r="Q1445" s="1" t="n">
        <f aca="false">$M1445-$N1445</f>
        <v>0</v>
      </c>
      <c r="R1445" s="56"/>
      <c r="T1445" s="59" t="s">
        <v>15</v>
      </c>
      <c r="U1445" s="1" t="n">
        <f aca="false">$S1445-$R1445</f>
        <v>0</v>
      </c>
      <c r="V1445" s="1" t="n">
        <f aca="false">IF($T1445="±",$Q1445*2,$Q1445)</f>
        <v>0</v>
      </c>
      <c r="W1445" s="60" t="str">
        <f aca="false">IFERROR($U1445/ABS($V1445),"N/A")</f>
        <v>N/A</v>
      </c>
      <c r="X1445" s="61" t="str">
        <f aca="false">IF(OR($W1445="N/A",$R1445="",$S1445=""),"N/A",IF($W1445&gt;=4,"Not Significant",IF($W1445&gt;=2,"Semi-Significant","Significant")))</f>
        <v>N/A</v>
      </c>
      <c r="Z1445" s="1" t="str">
        <f aca="false">IF($D1445="Z540.1 w/data",0,"")</f>
        <v/>
      </c>
      <c r="AA1445" s="1" t="e">
        <f aca="false">$Y1445+$Q1445+$Z1445</f>
        <v>#VALUE!</v>
      </c>
      <c r="AB1445" s="1" t="n">
        <f aca="false">$N1445+$Q1445</f>
        <v>0</v>
      </c>
      <c r="AC1445" s="1" t="str">
        <f aca="false">IF($Y1445="","",IF(AND($AA1445&gt;=$R1445,$AA1445&lt;=$S1445),"Pass","Fail"))</f>
        <v/>
      </c>
      <c r="AD1445" s="1" t="str">
        <f aca="false">IF($Y1445="","",IF($AA1445&gt;$R1445,"Pass","Fail"))</f>
        <v/>
      </c>
      <c r="AE1445" s="1" t="str">
        <f aca="false">IF($Y1445="","",IF($AA1445&gt;=$R1445,"Pass","Fail"))</f>
        <v/>
      </c>
      <c r="AF1445" s="1" t="str">
        <f aca="false">IF($Y1445="","",IF($AA1445&lt;=$S1445,"Pass","Fail"))</f>
        <v/>
      </c>
      <c r="AG1445" s="1" t="str">
        <f aca="false">IF($Y1445="","",IF($AA1445&lt;$S1445,"Pass","Fail"))</f>
        <v/>
      </c>
      <c r="AH1445" s="23" t="str">
        <f aca="true">INDIRECT(CHOOSE(MATCH($T1445,{"±","&gt;","≥","≤","&lt;"},0), "AC", "AD", "AE", "AF", "AG") &amp; ROW())</f>
        <v/>
      </c>
      <c r="AI1445" s="56" t="str">
        <f aca="false">IF($X1445="Not Significant","No Further Action Required",
IF($AH1445="","",
IF(AND($AH1445="Pass",$L1445="0 - Passed "),"Analysis performed; no further action required.",
IF(AND($AH1445="Fail",$L1445="1 - Failed "),"Analysis performed; no further action required.",
IF(AND($AH1445="Pass",$L1445="2 - Limited In Use "),"Analysis performed; no further action required.",
IF(AND($AH1445="Fail",$L1445="3 - Adjusted "),"Analysis performed; no further action required.",
"Unit fails analysis; TSM determination required."))))))</f>
        <v/>
      </c>
      <c r="AJ1445" s="58"/>
    </row>
    <row r="1446" customFormat="false" ht="15" hidden="false" customHeight="false" outlineLevel="0" collapsed="false">
      <c r="A1446" s="56"/>
      <c r="E1446" s="57" t="str">
        <f aca="false">IF(AND($F1446="",$G1446=""),"",IF($G1446="",$F1446,HYPERLINK($G1446,$F1446)))</f>
        <v/>
      </c>
      <c r="H1446" s="1" t="str">
        <f aca="false">IF($I1446="","None Attached",IF(LEFT($I1446,5)="https",HYPERLINK($I1446,"Datasheet"),HYPERLINK(_xlfn.CONCAT("https://",$I1446),"Datasheet")))</f>
        <v>None Attached</v>
      </c>
      <c r="M1446" s="56"/>
      <c r="P1446" s="58"/>
      <c r="Q1446" s="1" t="n">
        <f aca="false">$M1446-$N1446</f>
        <v>0</v>
      </c>
      <c r="R1446" s="56"/>
      <c r="T1446" s="59" t="s">
        <v>15</v>
      </c>
      <c r="U1446" s="1" t="n">
        <f aca="false">$S1446-$R1446</f>
        <v>0</v>
      </c>
      <c r="V1446" s="1" t="n">
        <f aca="false">IF($T1446="±",$Q1446*2,$Q1446)</f>
        <v>0</v>
      </c>
      <c r="W1446" s="60" t="str">
        <f aca="false">IFERROR($U1446/ABS($V1446),"N/A")</f>
        <v>N/A</v>
      </c>
      <c r="X1446" s="61" t="str">
        <f aca="false">IF(OR($W1446="N/A",$R1446="",$S1446=""),"N/A",IF($W1446&gt;=4,"Not Significant",IF($W1446&gt;=2,"Semi-Significant","Significant")))</f>
        <v>N/A</v>
      </c>
      <c r="Z1446" s="1" t="str">
        <f aca="false">IF($D1446="Z540.1 w/data",0,"")</f>
        <v/>
      </c>
      <c r="AA1446" s="1" t="e">
        <f aca="false">$Y1446+$Q1446+$Z1446</f>
        <v>#VALUE!</v>
      </c>
      <c r="AB1446" s="1" t="n">
        <f aca="false">$N1446+$Q1446</f>
        <v>0</v>
      </c>
      <c r="AC1446" s="1" t="str">
        <f aca="false">IF($Y1446="","",IF(AND($AA1446&gt;=$R1446,$AA1446&lt;=$S1446),"Pass","Fail"))</f>
        <v/>
      </c>
      <c r="AD1446" s="1" t="str">
        <f aca="false">IF($Y1446="","",IF($AA1446&gt;$R1446,"Pass","Fail"))</f>
        <v/>
      </c>
      <c r="AE1446" s="1" t="str">
        <f aca="false">IF($Y1446="","",IF($AA1446&gt;=$R1446,"Pass","Fail"))</f>
        <v/>
      </c>
      <c r="AF1446" s="1" t="str">
        <f aca="false">IF($Y1446="","",IF($AA1446&lt;=$S1446,"Pass","Fail"))</f>
        <v/>
      </c>
      <c r="AG1446" s="1" t="str">
        <f aca="false">IF($Y1446="","",IF($AA1446&lt;$S1446,"Pass","Fail"))</f>
        <v/>
      </c>
      <c r="AH1446" s="23" t="str">
        <f aca="true">INDIRECT(CHOOSE(MATCH($T1446,{"±","&gt;","≥","≤","&lt;"},0), "AC", "AD", "AE", "AF", "AG") &amp; ROW())</f>
        <v/>
      </c>
      <c r="AI1446" s="56" t="str">
        <f aca="false">IF($X1446="Not Significant","No Further Action Required",
IF($AH1446="","",
IF(AND($AH1446="Pass",$L1446="0 - Passed "),"Analysis performed; no further action required.",
IF(AND($AH1446="Fail",$L1446="1 - Failed "),"Analysis performed; no further action required.",
IF(AND($AH1446="Pass",$L1446="2 - Limited In Use "),"Analysis performed; no further action required.",
IF(AND($AH1446="Fail",$L1446="3 - Adjusted "),"Analysis performed; no further action required.",
"Unit fails analysis; TSM determination required."))))))</f>
        <v/>
      </c>
      <c r="AJ1446" s="58"/>
    </row>
    <row r="1447" customFormat="false" ht="15" hidden="false" customHeight="false" outlineLevel="0" collapsed="false">
      <c r="A1447" s="56"/>
      <c r="E1447" s="57" t="str">
        <f aca="false">IF(AND($F1447="",$G1447=""),"",IF($G1447="",$F1447,HYPERLINK($G1447,$F1447)))</f>
        <v/>
      </c>
      <c r="H1447" s="1" t="str">
        <f aca="false">IF($I1447="","None Attached",IF(LEFT($I1447,5)="https",HYPERLINK($I1447,"Datasheet"),HYPERLINK(_xlfn.CONCAT("https://",$I1447),"Datasheet")))</f>
        <v>None Attached</v>
      </c>
      <c r="M1447" s="56"/>
      <c r="P1447" s="58"/>
      <c r="Q1447" s="1" t="n">
        <f aca="false">$M1447-$N1447</f>
        <v>0</v>
      </c>
      <c r="R1447" s="56"/>
      <c r="T1447" s="59" t="s">
        <v>15</v>
      </c>
      <c r="U1447" s="1" t="n">
        <f aca="false">$S1447-$R1447</f>
        <v>0</v>
      </c>
      <c r="V1447" s="1" t="n">
        <f aca="false">IF($T1447="±",$Q1447*2,$Q1447)</f>
        <v>0</v>
      </c>
      <c r="W1447" s="60" t="str">
        <f aca="false">IFERROR($U1447/ABS($V1447),"N/A")</f>
        <v>N/A</v>
      </c>
      <c r="X1447" s="61" t="str">
        <f aca="false">IF(OR($W1447="N/A",$R1447="",$S1447=""),"N/A",IF($W1447&gt;=4,"Not Significant",IF($W1447&gt;=2,"Semi-Significant","Significant")))</f>
        <v>N/A</v>
      </c>
      <c r="Z1447" s="1" t="str">
        <f aca="false">IF($D1447="Z540.1 w/data",0,"")</f>
        <v/>
      </c>
      <c r="AA1447" s="1" t="e">
        <f aca="false">$Y1447+$Q1447+$Z1447</f>
        <v>#VALUE!</v>
      </c>
      <c r="AB1447" s="1" t="n">
        <f aca="false">$N1447+$Q1447</f>
        <v>0</v>
      </c>
      <c r="AC1447" s="1" t="str">
        <f aca="false">IF($Y1447="","",IF(AND($AA1447&gt;=$R1447,$AA1447&lt;=$S1447),"Pass","Fail"))</f>
        <v/>
      </c>
      <c r="AD1447" s="1" t="str">
        <f aca="false">IF($Y1447="","",IF($AA1447&gt;$R1447,"Pass","Fail"))</f>
        <v/>
      </c>
      <c r="AE1447" s="1" t="str">
        <f aca="false">IF($Y1447="","",IF($AA1447&gt;=$R1447,"Pass","Fail"))</f>
        <v/>
      </c>
      <c r="AF1447" s="1" t="str">
        <f aca="false">IF($Y1447="","",IF($AA1447&lt;=$S1447,"Pass","Fail"))</f>
        <v/>
      </c>
      <c r="AG1447" s="1" t="str">
        <f aca="false">IF($Y1447="","",IF($AA1447&lt;$S1447,"Pass","Fail"))</f>
        <v/>
      </c>
      <c r="AH1447" s="23" t="str">
        <f aca="true">INDIRECT(CHOOSE(MATCH($T1447,{"±","&gt;","≥","≤","&lt;"},0), "AC", "AD", "AE", "AF", "AG") &amp; ROW())</f>
        <v/>
      </c>
      <c r="AI1447" s="56" t="str">
        <f aca="false">IF($X1447="Not Significant","No Further Action Required",
IF($AH1447="","",
IF(AND($AH1447="Pass",$L1447="0 - Passed "),"Analysis performed; no further action required.",
IF(AND($AH1447="Fail",$L1447="1 - Failed "),"Analysis performed; no further action required.",
IF(AND($AH1447="Pass",$L1447="2 - Limited In Use "),"Analysis performed; no further action required.",
IF(AND($AH1447="Fail",$L1447="3 - Adjusted "),"Analysis performed; no further action required.",
"Unit fails analysis; TSM determination required."))))))</f>
        <v/>
      </c>
      <c r="AJ1447" s="58"/>
    </row>
    <row r="1448" customFormat="false" ht="15" hidden="false" customHeight="false" outlineLevel="0" collapsed="false">
      <c r="A1448" s="56"/>
      <c r="E1448" s="57" t="str">
        <f aca="false">IF(AND($F1448="",$G1448=""),"",IF($G1448="",$F1448,HYPERLINK($G1448,$F1448)))</f>
        <v/>
      </c>
      <c r="H1448" s="1" t="str">
        <f aca="false">IF($I1448="","None Attached",IF(LEFT($I1448,5)="https",HYPERLINK($I1448,"Datasheet"),HYPERLINK(_xlfn.CONCAT("https://",$I1448),"Datasheet")))</f>
        <v>None Attached</v>
      </c>
      <c r="M1448" s="56"/>
      <c r="P1448" s="58"/>
      <c r="Q1448" s="1" t="n">
        <f aca="false">$M1448-$N1448</f>
        <v>0</v>
      </c>
      <c r="R1448" s="56"/>
      <c r="T1448" s="59" t="s">
        <v>15</v>
      </c>
      <c r="U1448" s="1" t="n">
        <f aca="false">$S1448-$R1448</f>
        <v>0</v>
      </c>
      <c r="V1448" s="1" t="n">
        <f aca="false">IF($T1448="±",$Q1448*2,$Q1448)</f>
        <v>0</v>
      </c>
      <c r="W1448" s="60" t="str">
        <f aca="false">IFERROR($U1448/ABS($V1448),"N/A")</f>
        <v>N/A</v>
      </c>
      <c r="X1448" s="61" t="str">
        <f aca="false">IF(OR($W1448="N/A",$R1448="",$S1448=""),"N/A",IF($W1448&gt;=4,"Not Significant",IF($W1448&gt;=2,"Semi-Significant","Significant")))</f>
        <v>N/A</v>
      </c>
      <c r="Z1448" s="1" t="str">
        <f aca="false">IF($D1448="Z540.1 w/data",0,"")</f>
        <v/>
      </c>
      <c r="AA1448" s="1" t="e">
        <f aca="false">$Y1448+$Q1448+$Z1448</f>
        <v>#VALUE!</v>
      </c>
      <c r="AB1448" s="1" t="n">
        <f aca="false">$N1448+$Q1448</f>
        <v>0</v>
      </c>
      <c r="AC1448" s="1" t="str">
        <f aca="false">IF($Y1448="","",IF(AND($AA1448&gt;=$R1448,$AA1448&lt;=$S1448),"Pass","Fail"))</f>
        <v/>
      </c>
      <c r="AD1448" s="1" t="str">
        <f aca="false">IF($Y1448="","",IF($AA1448&gt;$R1448,"Pass","Fail"))</f>
        <v/>
      </c>
      <c r="AE1448" s="1" t="str">
        <f aca="false">IF($Y1448="","",IF($AA1448&gt;=$R1448,"Pass","Fail"))</f>
        <v/>
      </c>
      <c r="AF1448" s="1" t="str">
        <f aca="false">IF($Y1448="","",IF($AA1448&lt;=$S1448,"Pass","Fail"))</f>
        <v/>
      </c>
      <c r="AG1448" s="1" t="str">
        <f aca="false">IF($Y1448="","",IF($AA1448&lt;$S1448,"Pass","Fail"))</f>
        <v/>
      </c>
      <c r="AH1448" s="23" t="str">
        <f aca="true">INDIRECT(CHOOSE(MATCH($T1448,{"±","&gt;","≥","≤","&lt;"},0), "AC", "AD", "AE", "AF", "AG") &amp; ROW())</f>
        <v/>
      </c>
      <c r="AI1448" s="56" t="str">
        <f aca="false">IF($X1448="Not Significant","No Further Action Required",
IF($AH1448="","",
IF(AND($AH1448="Pass",$L1448="0 - Passed "),"Analysis performed; no further action required.",
IF(AND($AH1448="Fail",$L1448="1 - Failed "),"Analysis performed; no further action required.",
IF(AND($AH1448="Pass",$L1448="2 - Limited In Use "),"Analysis performed; no further action required.",
IF(AND($AH1448="Fail",$L1448="3 - Adjusted "),"Analysis performed; no further action required.",
"Unit fails analysis; TSM determination required."))))))</f>
        <v/>
      </c>
      <c r="AJ1448" s="58"/>
    </row>
    <row r="1449" customFormat="false" ht="15" hidden="false" customHeight="false" outlineLevel="0" collapsed="false">
      <c r="A1449" s="56"/>
      <c r="E1449" s="57" t="str">
        <f aca="false">IF(AND($F1449="",$G1449=""),"",IF($G1449="",$F1449,HYPERLINK($G1449,$F1449)))</f>
        <v/>
      </c>
      <c r="H1449" s="1" t="str">
        <f aca="false">IF($I1449="","None Attached",IF(LEFT($I1449,5)="https",HYPERLINK($I1449,"Datasheet"),HYPERLINK(_xlfn.CONCAT("https://",$I1449),"Datasheet")))</f>
        <v>None Attached</v>
      </c>
      <c r="M1449" s="56"/>
      <c r="P1449" s="58"/>
      <c r="Q1449" s="1" t="n">
        <f aca="false">$M1449-$N1449</f>
        <v>0</v>
      </c>
      <c r="R1449" s="56"/>
      <c r="T1449" s="59" t="s">
        <v>15</v>
      </c>
      <c r="U1449" s="1" t="n">
        <f aca="false">$S1449-$R1449</f>
        <v>0</v>
      </c>
      <c r="V1449" s="1" t="n">
        <f aca="false">IF($T1449="±",$Q1449*2,$Q1449)</f>
        <v>0</v>
      </c>
      <c r="W1449" s="60" t="str">
        <f aca="false">IFERROR($U1449/ABS($V1449),"N/A")</f>
        <v>N/A</v>
      </c>
      <c r="X1449" s="61" t="str">
        <f aca="false">IF(OR($W1449="N/A",$R1449="",$S1449=""),"N/A",IF($W1449&gt;=4,"Not Significant",IF($W1449&gt;=2,"Semi-Significant","Significant")))</f>
        <v>N/A</v>
      </c>
      <c r="Z1449" s="1" t="str">
        <f aca="false">IF($D1449="Z540.1 w/data",0,"")</f>
        <v/>
      </c>
      <c r="AA1449" s="1" t="e">
        <f aca="false">$Y1449+$Q1449+$Z1449</f>
        <v>#VALUE!</v>
      </c>
      <c r="AB1449" s="1" t="n">
        <f aca="false">$N1449+$Q1449</f>
        <v>0</v>
      </c>
      <c r="AC1449" s="1" t="str">
        <f aca="false">IF($Y1449="","",IF(AND($AA1449&gt;=$R1449,$AA1449&lt;=$S1449),"Pass","Fail"))</f>
        <v/>
      </c>
      <c r="AD1449" s="1" t="str">
        <f aca="false">IF($Y1449="","",IF($AA1449&gt;$R1449,"Pass","Fail"))</f>
        <v/>
      </c>
      <c r="AE1449" s="1" t="str">
        <f aca="false">IF($Y1449="","",IF($AA1449&gt;=$R1449,"Pass","Fail"))</f>
        <v/>
      </c>
      <c r="AF1449" s="1" t="str">
        <f aca="false">IF($Y1449="","",IF($AA1449&lt;=$S1449,"Pass","Fail"))</f>
        <v/>
      </c>
      <c r="AG1449" s="1" t="str">
        <f aca="false">IF($Y1449="","",IF($AA1449&lt;$S1449,"Pass","Fail"))</f>
        <v/>
      </c>
      <c r="AH1449" s="23" t="str">
        <f aca="true">INDIRECT(CHOOSE(MATCH($T1449,{"±","&gt;","≥","≤","&lt;"},0), "AC", "AD", "AE", "AF", "AG") &amp; ROW())</f>
        <v/>
      </c>
      <c r="AI1449" s="56" t="str">
        <f aca="false">IF($X1449="Not Significant","No Further Action Required",
IF($AH1449="","",
IF(AND($AH1449="Pass",$L1449="0 - Passed "),"Analysis performed; no further action required.",
IF(AND($AH1449="Fail",$L1449="1 - Failed "),"Analysis performed; no further action required.",
IF(AND($AH1449="Pass",$L1449="2 - Limited In Use "),"Analysis performed; no further action required.",
IF(AND($AH1449="Fail",$L1449="3 - Adjusted "),"Analysis performed; no further action required.",
"Unit fails analysis; TSM determination required."))))))</f>
        <v/>
      </c>
      <c r="AJ1449" s="58"/>
    </row>
    <row r="1450" customFormat="false" ht="15" hidden="false" customHeight="false" outlineLevel="0" collapsed="false">
      <c r="A1450" s="56"/>
      <c r="E1450" s="57" t="str">
        <f aca="false">IF(AND($F1450="",$G1450=""),"",IF($G1450="",$F1450,HYPERLINK($G1450,$F1450)))</f>
        <v/>
      </c>
      <c r="H1450" s="1" t="str">
        <f aca="false">IF($I1450="","None Attached",IF(LEFT($I1450,5)="https",HYPERLINK($I1450,"Datasheet"),HYPERLINK(_xlfn.CONCAT("https://",$I1450),"Datasheet")))</f>
        <v>None Attached</v>
      </c>
      <c r="M1450" s="56"/>
      <c r="P1450" s="58"/>
      <c r="Q1450" s="1" t="n">
        <f aca="false">$M1450-$N1450</f>
        <v>0</v>
      </c>
      <c r="R1450" s="56"/>
      <c r="T1450" s="59" t="s">
        <v>15</v>
      </c>
      <c r="U1450" s="1" t="n">
        <f aca="false">$S1450-$R1450</f>
        <v>0</v>
      </c>
      <c r="V1450" s="1" t="n">
        <f aca="false">IF($T1450="±",$Q1450*2,$Q1450)</f>
        <v>0</v>
      </c>
      <c r="W1450" s="60" t="str">
        <f aca="false">IFERROR($U1450/ABS($V1450),"N/A")</f>
        <v>N/A</v>
      </c>
      <c r="X1450" s="61" t="str">
        <f aca="false">IF(OR($W1450="N/A",$R1450="",$S1450=""),"N/A",IF($W1450&gt;=4,"Not Significant",IF($W1450&gt;=2,"Semi-Significant","Significant")))</f>
        <v>N/A</v>
      </c>
      <c r="Z1450" s="1" t="str">
        <f aca="false">IF($D1450="Z540.1 w/data",0,"")</f>
        <v/>
      </c>
      <c r="AA1450" s="1" t="e">
        <f aca="false">$Y1450+$Q1450+$Z1450</f>
        <v>#VALUE!</v>
      </c>
      <c r="AB1450" s="1" t="n">
        <f aca="false">$N1450+$Q1450</f>
        <v>0</v>
      </c>
      <c r="AC1450" s="1" t="str">
        <f aca="false">IF($Y1450="","",IF(AND($AA1450&gt;=$R1450,$AA1450&lt;=$S1450),"Pass","Fail"))</f>
        <v/>
      </c>
      <c r="AD1450" s="1" t="str">
        <f aca="false">IF($Y1450="","",IF($AA1450&gt;$R1450,"Pass","Fail"))</f>
        <v/>
      </c>
      <c r="AE1450" s="1" t="str">
        <f aca="false">IF($Y1450="","",IF($AA1450&gt;=$R1450,"Pass","Fail"))</f>
        <v/>
      </c>
      <c r="AF1450" s="1" t="str">
        <f aca="false">IF($Y1450="","",IF($AA1450&lt;=$S1450,"Pass","Fail"))</f>
        <v/>
      </c>
      <c r="AG1450" s="1" t="str">
        <f aca="false">IF($Y1450="","",IF($AA1450&lt;$S1450,"Pass","Fail"))</f>
        <v/>
      </c>
      <c r="AH1450" s="23" t="str">
        <f aca="true">INDIRECT(CHOOSE(MATCH($T1450,{"±","&gt;","≥","≤","&lt;"},0), "AC", "AD", "AE", "AF", "AG") &amp; ROW())</f>
        <v/>
      </c>
      <c r="AI1450" s="56" t="str">
        <f aca="false">IF($X1450="Not Significant","No Further Action Required",
IF($AH1450="","",
IF(AND($AH1450="Pass",$L1450="0 - Passed "),"Analysis performed; no further action required.",
IF(AND($AH1450="Fail",$L1450="1 - Failed "),"Analysis performed; no further action required.",
IF(AND($AH1450="Pass",$L1450="2 - Limited In Use "),"Analysis performed; no further action required.",
IF(AND($AH1450="Fail",$L1450="3 - Adjusted "),"Analysis performed; no further action required.",
"Unit fails analysis; TSM determination required."))))))</f>
        <v/>
      </c>
      <c r="AJ1450" s="58"/>
    </row>
    <row r="1451" customFormat="false" ht="15" hidden="false" customHeight="false" outlineLevel="0" collapsed="false">
      <c r="A1451" s="56"/>
      <c r="E1451" s="57" t="str">
        <f aca="false">IF(AND($F1451="",$G1451=""),"",IF($G1451="",$F1451,HYPERLINK($G1451,$F1451)))</f>
        <v/>
      </c>
      <c r="H1451" s="1" t="str">
        <f aca="false">IF($I1451="","None Attached",IF(LEFT($I1451,5)="https",HYPERLINK($I1451,"Datasheet"),HYPERLINK(_xlfn.CONCAT("https://",$I1451),"Datasheet")))</f>
        <v>None Attached</v>
      </c>
      <c r="M1451" s="56"/>
      <c r="P1451" s="58"/>
      <c r="Q1451" s="1" t="n">
        <f aca="false">$M1451-$N1451</f>
        <v>0</v>
      </c>
      <c r="R1451" s="56"/>
      <c r="T1451" s="59" t="s">
        <v>15</v>
      </c>
      <c r="U1451" s="1" t="n">
        <f aca="false">$S1451-$R1451</f>
        <v>0</v>
      </c>
      <c r="V1451" s="1" t="n">
        <f aca="false">IF($T1451="±",$Q1451*2,$Q1451)</f>
        <v>0</v>
      </c>
      <c r="W1451" s="60" t="str">
        <f aca="false">IFERROR($U1451/ABS($V1451),"N/A")</f>
        <v>N/A</v>
      </c>
      <c r="X1451" s="61" t="str">
        <f aca="false">IF(OR($W1451="N/A",$R1451="",$S1451=""),"N/A",IF($W1451&gt;=4,"Not Significant",IF($W1451&gt;=2,"Semi-Significant","Significant")))</f>
        <v>N/A</v>
      </c>
      <c r="Z1451" s="1" t="str">
        <f aca="false">IF($D1451="Z540.1 w/data",0,"")</f>
        <v/>
      </c>
      <c r="AA1451" s="1" t="e">
        <f aca="false">$Y1451+$Q1451+$Z1451</f>
        <v>#VALUE!</v>
      </c>
      <c r="AB1451" s="1" t="n">
        <f aca="false">$N1451+$Q1451</f>
        <v>0</v>
      </c>
      <c r="AC1451" s="1" t="str">
        <f aca="false">IF($Y1451="","",IF(AND($AA1451&gt;=$R1451,$AA1451&lt;=$S1451),"Pass","Fail"))</f>
        <v/>
      </c>
      <c r="AD1451" s="1" t="str">
        <f aca="false">IF($Y1451="","",IF($AA1451&gt;$R1451,"Pass","Fail"))</f>
        <v/>
      </c>
      <c r="AE1451" s="1" t="str">
        <f aca="false">IF($Y1451="","",IF($AA1451&gt;=$R1451,"Pass","Fail"))</f>
        <v/>
      </c>
      <c r="AF1451" s="1" t="str">
        <f aca="false">IF($Y1451="","",IF($AA1451&lt;=$S1451,"Pass","Fail"))</f>
        <v/>
      </c>
      <c r="AG1451" s="1" t="str">
        <f aca="false">IF($Y1451="","",IF($AA1451&lt;$S1451,"Pass","Fail"))</f>
        <v/>
      </c>
      <c r="AH1451" s="23" t="str">
        <f aca="true">INDIRECT(CHOOSE(MATCH($T1451,{"±","&gt;","≥","≤","&lt;"},0), "AC", "AD", "AE", "AF", "AG") &amp; ROW())</f>
        <v/>
      </c>
      <c r="AI1451" s="56" t="str">
        <f aca="false">IF($X1451="Not Significant","No Further Action Required",
IF($AH1451="","",
IF(AND($AH1451="Pass",$L1451="0 - Passed "),"Analysis performed; no further action required.",
IF(AND($AH1451="Fail",$L1451="1 - Failed "),"Analysis performed; no further action required.",
IF(AND($AH1451="Pass",$L1451="2 - Limited In Use "),"Analysis performed; no further action required.",
IF(AND($AH1451="Fail",$L1451="3 - Adjusted "),"Analysis performed; no further action required.",
"Unit fails analysis; TSM determination required."))))))</f>
        <v/>
      </c>
      <c r="AJ1451" s="58"/>
    </row>
    <row r="1452" customFormat="false" ht="15" hidden="false" customHeight="false" outlineLevel="0" collapsed="false">
      <c r="A1452" s="56"/>
      <c r="E1452" s="57" t="str">
        <f aca="false">IF(AND($F1452="",$G1452=""),"",IF($G1452="",$F1452,HYPERLINK($G1452,$F1452)))</f>
        <v/>
      </c>
      <c r="H1452" s="1" t="str">
        <f aca="false">IF($I1452="","None Attached",IF(LEFT($I1452,5)="https",HYPERLINK($I1452,"Datasheet"),HYPERLINK(_xlfn.CONCAT("https://",$I1452),"Datasheet")))</f>
        <v>None Attached</v>
      </c>
      <c r="M1452" s="56"/>
      <c r="P1452" s="58"/>
      <c r="Q1452" s="1" t="n">
        <f aca="false">$M1452-$N1452</f>
        <v>0</v>
      </c>
      <c r="R1452" s="56"/>
      <c r="T1452" s="59" t="s">
        <v>15</v>
      </c>
      <c r="U1452" s="1" t="n">
        <f aca="false">$S1452-$R1452</f>
        <v>0</v>
      </c>
      <c r="V1452" s="1" t="n">
        <f aca="false">IF($T1452="±",$Q1452*2,$Q1452)</f>
        <v>0</v>
      </c>
      <c r="W1452" s="60" t="str">
        <f aca="false">IFERROR($U1452/ABS($V1452),"N/A")</f>
        <v>N/A</v>
      </c>
      <c r="X1452" s="61" t="str">
        <f aca="false">IF(OR($W1452="N/A",$R1452="",$S1452=""),"N/A",IF($W1452&gt;=4,"Not Significant",IF($W1452&gt;=2,"Semi-Significant","Significant")))</f>
        <v>N/A</v>
      </c>
      <c r="Z1452" s="1" t="str">
        <f aca="false">IF($D1452="Z540.1 w/data",0,"")</f>
        <v/>
      </c>
      <c r="AA1452" s="1" t="e">
        <f aca="false">$Y1452+$Q1452+$Z1452</f>
        <v>#VALUE!</v>
      </c>
      <c r="AB1452" s="1" t="n">
        <f aca="false">$N1452+$Q1452</f>
        <v>0</v>
      </c>
      <c r="AC1452" s="1" t="str">
        <f aca="false">IF($Y1452="","",IF(AND($AA1452&gt;=$R1452,$AA1452&lt;=$S1452),"Pass","Fail"))</f>
        <v/>
      </c>
      <c r="AD1452" s="1" t="str">
        <f aca="false">IF($Y1452="","",IF($AA1452&gt;$R1452,"Pass","Fail"))</f>
        <v/>
      </c>
      <c r="AE1452" s="1" t="str">
        <f aca="false">IF($Y1452="","",IF($AA1452&gt;=$R1452,"Pass","Fail"))</f>
        <v/>
      </c>
      <c r="AF1452" s="1" t="str">
        <f aca="false">IF($Y1452="","",IF($AA1452&lt;=$S1452,"Pass","Fail"))</f>
        <v/>
      </c>
      <c r="AG1452" s="1" t="str">
        <f aca="false">IF($Y1452="","",IF($AA1452&lt;$S1452,"Pass","Fail"))</f>
        <v/>
      </c>
      <c r="AH1452" s="23" t="str">
        <f aca="true">INDIRECT(CHOOSE(MATCH($T1452,{"±","&gt;","≥","≤","&lt;"},0), "AC", "AD", "AE", "AF", "AG") &amp; ROW())</f>
        <v/>
      </c>
      <c r="AI1452" s="56" t="str">
        <f aca="false">IF($X1452="Not Significant","No Further Action Required",
IF($AH1452="","",
IF(AND($AH1452="Pass",$L1452="0 - Passed "),"Analysis performed; no further action required.",
IF(AND($AH1452="Fail",$L1452="1 - Failed "),"Analysis performed; no further action required.",
IF(AND($AH1452="Pass",$L1452="2 - Limited In Use "),"Analysis performed; no further action required.",
IF(AND($AH1452="Fail",$L1452="3 - Adjusted "),"Analysis performed; no further action required.",
"Unit fails analysis; TSM determination required."))))))</f>
        <v/>
      </c>
      <c r="AJ1452" s="58"/>
    </row>
    <row r="1453" customFormat="false" ht="15" hidden="false" customHeight="false" outlineLevel="0" collapsed="false">
      <c r="A1453" s="56"/>
      <c r="E1453" s="57" t="str">
        <f aca="false">IF(AND($F1453="",$G1453=""),"",IF($G1453="",$F1453,HYPERLINK($G1453,$F1453)))</f>
        <v/>
      </c>
      <c r="H1453" s="1" t="str">
        <f aca="false">IF($I1453="","None Attached",IF(LEFT($I1453,5)="https",HYPERLINK($I1453,"Datasheet"),HYPERLINK(_xlfn.CONCAT("https://",$I1453),"Datasheet")))</f>
        <v>None Attached</v>
      </c>
      <c r="M1453" s="56"/>
      <c r="P1453" s="58"/>
      <c r="Q1453" s="1" t="n">
        <f aca="false">$M1453-$N1453</f>
        <v>0</v>
      </c>
      <c r="R1453" s="56"/>
      <c r="T1453" s="59" t="s">
        <v>15</v>
      </c>
      <c r="U1453" s="1" t="n">
        <f aca="false">$S1453-$R1453</f>
        <v>0</v>
      </c>
      <c r="V1453" s="1" t="n">
        <f aca="false">IF($T1453="±",$Q1453*2,$Q1453)</f>
        <v>0</v>
      </c>
      <c r="W1453" s="60" t="str">
        <f aca="false">IFERROR($U1453/ABS($V1453),"N/A")</f>
        <v>N/A</v>
      </c>
      <c r="X1453" s="61" t="str">
        <f aca="false">IF(OR($W1453="N/A",$R1453="",$S1453=""),"N/A",IF($W1453&gt;=4,"Not Significant",IF($W1453&gt;=2,"Semi-Significant","Significant")))</f>
        <v>N/A</v>
      </c>
      <c r="Z1453" s="1" t="str">
        <f aca="false">IF($D1453="Z540.1 w/data",0,"")</f>
        <v/>
      </c>
      <c r="AA1453" s="1" t="e">
        <f aca="false">$Y1453+$Q1453+$Z1453</f>
        <v>#VALUE!</v>
      </c>
      <c r="AB1453" s="1" t="n">
        <f aca="false">$N1453+$Q1453</f>
        <v>0</v>
      </c>
      <c r="AC1453" s="1" t="str">
        <f aca="false">IF($Y1453="","",IF(AND($AA1453&gt;=$R1453,$AA1453&lt;=$S1453),"Pass","Fail"))</f>
        <v/>
      </c>
      <c r="AD1453" s="1" t="str">
        <f aca="false">IF($Y1453="","",IF($AA1453&gt;$R1453,"Pass","Fail"))</f>
        <v/>
      </c>
      <c r="AE1453" s="1" t="str">
        <f aca="false">IF($Y1453="","",IF($AA1453&gt;=$R1453,"Pass","Fail"))</f>
        <v/>
      </c>
      <c r="AF1453" s="1" t="str">
        <f aca="false">IF($Y1453="","",IF($AA1453&lt;=$S1453,"Pass","Fail"))</f>
        <v/>
      </c>
      <c r="AG1453" s="1" t="str">
        <f aca="false">IF($Y1453="","",IF($AA1453&lt;$S1453,"Pass","Fail"))</f>
        <v/>
      </c>
      <c r="AH1453" s="23" t="str">
        <f aca="true">INDIRECT(CHOOSE(MATCH($T1453,{"±","&gt;","≥","≤","&lt;"},0), "AC", "AD", "AE", "AF", "AG") &amp; ROW())</f>
        <v/>
      </c>
      <c r="AI1453" s="56" t="str">
        <f aca="false">IF($X1453="Not Significant","No Further Action Required",
IF($AH1453="","",
IF(AND($AH1453="Pass",$L1453="0 - Passed "),"Analysis performed; no further action required.",
IF(AND($AH1453="Fail",$L1453="1 - Failed "),"Analysis performed; no further action required.",
IF(AND($AH1453="Pass",$L1453="2 - Limited In Use "),"Analysis performed; no further action required.",
IF(AND($AH1453="Fail",$L1453="3 - Adjusted "),"Analysis performed; no further action required.",
"Unit fails analysis; TSM determination required."))))))</f>
        <v/>
      </c>
      <c r="AJ1453" s="58"/>
    </row>
    <row r="1454" customFormat="false" ht="15" hidden="false" customHeight="false" outlineLevel="0" collapsed="false">
      <c r="A1454" s="56"/>
      <c r="E1454" s="57" t="str">
        <f aca="false">IF(AND($F1454="",$G1454=""),"",IF($G1454="",$F1454,HYPERLINK($G1454,$F1454)))</f>
        <v/>
      </c>
      <c r="H1454" s="1" t="str">
        <f aca="false">IF($I1454="","None Attached",IF(LEFT($I1454,5)="https",HYPERLINK($I1454,"Datasheet"),HYPERLINK(_xlfn.CONCAT("https://",$I1454),"Datasheet")))</f>
        <v>None Attached</v>
      </c>
      <c r="M1454" s="56"/>
      <c r="P1454" s="58"/>
      <c r="Q1454" s="1" t="n">
        <f aca="false">$M1454-$N1454</f>
        <v>0</v>
      </c>
      <c r="R1454" s="56"/>
      <c r="T1454" s="59" t="s">
        <v>15</v>
      </c>
      <c r="U1454" s="1" t="n">
        <f aca="false">$S1454-$R1454</f>
        <v>0</v>
      </c>
      <c r="V1454" s="1" t="n">
        <f aca="false">IF($T1454="±",$Q1454*2,$Q1454)</f>
        <v>0</v>
      </c>
      <c r="W1454" s="60" t="str">
        <f aca="false">IFERROR($U1454/ABS($V1454),"N/A")</f>
        <v>N/A</v>
      </c>
      <c r="X1454" s="61" t="str">
        <f aca="false">IF(OR($W1454="N/A",$R1454="",$S1454=""),"N/A",IF($W1454&gt;=4,"Not Significant",IF($W1454&gt;=2,"Semi-Significant","Significant")))</f>
        <v>N/A</v>
      </c>
      <c r="Z1454" s="1" t="str">
        <f aca="false">IF($D1454="Z540.1 w/data",0,"")</f>
        <v/>
      </c>
      <c r="AA1454" s="1" t="e">
        <f aca="false">$Y1454+$Q1454+$Z1454</f>
        <v>#VALUE!</v>
      </c>
      <c r="AB1454" s="1" t="n">
        <f aca="false">$N1454+$Q1454</f>
        <v>0</v>
      </c>
      <c r="AC1454" s="1" t="str">
        <f aca="false">IF($Y1454="","",IF(AND($AA1454&gt;=$R1454,$AA1454&lt;=$S1454),"Pass","Fail"))</f>
        <v/>
      </c>
      <c r="AD1454" s="1" t="str">
        <f aca="false">IF($Y1454="","",IF($AA1454&gt;$R1454,"Pass","Fail"))</f>
        <v/>
      </c>
      <c r="AE1454" s="1" t="str">
        <f aca="false">IF($Y1454="","",IF($AA1454&gt;=$R1454,"Pass","Fail"))</f>
        <v/>
      </c>
      <c r="AF1454" s="1" t="str">
        <f aca="false">IF($Y1454="","",IF($AA1454&lt;=$S1454,"Pass","Fail"))</f>
        <v/>
      </c>
      <c r="AG1454" s="1" t="str">
        <f aca="false">IF($Y1454="","",IF($AA1454&lt;$S1454,"Pass","Fail"))</f>
        <v/>
      </c>
      <c r="AH1454" s="23" t="str">
        <f aca="true">INDIRECT(CHOOSE(MATCH($T1454,{"±","&gt;","≥","≤","&lt;"},0), "AC", "AD", "AE", "AF", "AG") &amp; ROW())</f>
        <v/>
      </c>
      <c r="AI1454" s="56" t="str">
        <f aca="false">IF($X1454="Not Significant","No Further Action Required",
IF($AH1454="","",
IF(AND($AH1454="Pass",$L1454="0 - Passed "),"Analysis performed; no further action required.",
IF(AND($AH1454="Fail",$L1454="1 - Failed "),"Analysis performed; no further action required.",
IF(AND($AH1454="Pass",$L1454="2 - Limited In Use "),"Analysis performed; no further action required.",
IF(AND($AH1454="Fail",$L1454="3 - Adjusted "),"Analysis performed; no further action required.",
"Unit fails analysis; TSM determination required."))))))</f>
        <v/>
      </c>
      <c r="AJ1454" s="58"/>
    </row>
    <row r="1455" customFormat="false" ht="15" hidden="false" customHeight="false" outlineLevel="0" collapsed="false">
      <c r="A1455" s="56"/>
      <c r="E1455" s="57" t="str">
        <f aca="false">IF(AND($F1455="",$G1455=""),"",IF($G1455="",$F1455,HYPERLINK($G1455,$F1455)))</f>
        <v/>
      </c>
      <c r="H1455" s="1" t="str">
        <f aca="false">IF($I1455="","None Attached",IF(LEFT($I1455,5)="https",HYPERLINK($I1455,"Datasheet"),HYPERLINK(_xlfn.CONCAT("https://",$I1455),"Datasheet")))</f>
        <v>None Attached</v>
      </c>
      <c r="M1455" s="56"/>
      <c r="P1455" s="58"/>
      <c r="Q1455" s="1" t="n">
        <f aca="false">$M1455-$N1455</f>
        <v>0</v>
      </c>
      <c r="R1455" s="56"/>
      <c r="T1455" s="59" t="s">
        <v>15</v>
      </c>
      <c r="U1455" s="1" t="n">
        <f aca="false">$S1455-$R1455</f>
        <v>0</v>
      </c>
      <c r="V1455" s="1" t="n">
        <f aca="false">IF($T1455="±",$Q1455*2,$Q1455)</f>
        <v>0</v>
      </c>
      <c r="W1455" s="60" t="str">
        <f aca="false">IFERROR($U1455/ABS($V1455),"N/A")</f>
        <v>N/A</v>
      </c>
      <c r="X1455" s="61" t="str">
        <f aca="false">IF(OR($W1455="N/A",$R1455="",$S1455=""),"N/A",IF($W1455&gt;=4,"Not Significant",IF($W1455&gt;=2,"Semi-Significant","Significant")))</f>
        <v>N/A</v>
      </c>
      <c r="Z1455" s="1" t="str">
        <f aca="false">IF($D1455="Z540.1 w/data",0,"")</f>
        <v/>
      </c>
      <c r="AA1455" s="1" t="e">
        <f aca="false">$Y1455+$Q1455+$Z1455</f>
        <v>#VALUE!</v>
      </c>
      <c r="AB1455" s="1" t="n">
        <f aca="false">$N1455+$Q1455</f>
        <v>0</v>
      </c>
      <c r="AC1455" s="1" t="str">
        <f aca="false">IF($Y1455="","",IF(AND($AA1455&gt;=$R1455,$AA1455&lt;=$S1455),"Pass","Fail"))</f>
        <v/>
      </c>
      <c r="AD1455" s="1" t="str">
        <f aca="false">IF($Y1455="","",IF($AA1455&gt;$R1455,"Pass","Fail"))</f>
        <v/>
      </c>
      <c r="AE1455" s="1" t="str">
        <f aca="false">IF($Y1455="","",IF($AA1455&gt;=$R1455,"Pass","Fail"))</f>
        <v/>
      </c>
      <c r="AF1455" s="1" t="str">
        <f aca="false">IF($Y1455="","",IF($AA1455&lt;=$S1455,"Pass","Fail"))</f>
        <v/>
      </c>
      <c r="AG1455" s="1" t="str">
        <f aca="false">IF($Y1455="","",IF($AA1455&lt;$S1455,"Pass","Fail"))</f>
        <v/>
      </c>
      <c r="AH1455" s="23" t="str">
        <f aca="true">INDIRECT(CHOOSE(MATCH($T1455,{"±","&gt;","≥","≤","&lt;"},0), "AC", "AD", "AE", "AF", "AG") &amp; ROW())</f>
        <v/>
      </c>
      <c r="AI1455" s="56" t="str">
        <f aca="false">IF($X1455="Not Significant","No Further Action Required",
IF($AH1455="","",
IF(AND($AH1455="Pass",$L1455="0 - Passed "),"Analysis performed; no further action required.",
IF(AND($AH1455="Fail",$L1455="1 - Failed "),"Analysis performed; no further action required.",
IF(AND($AH1455="Pass",$L1455="2 - Limited In Use "),"Analysis performed; no further action required.",
IF(AND($AH1455="Fail",$L1455="3 - Adjusted "),"Analysis performed; no further action required.",
"Unit fails analysis; TSM determination required."))))))</f>
        <v/>
      </c>
      <c r="AJ1455" s="58"/>
    </row>
    <row r="1456" customFormat="false" ht="15" hidden="false" customHeight="false" outlineLevel="0" collapsed="false">
      <c r="A1456" s="56"/>
      <c r="E1456" s="57" t="str">
        <f aca="false">IF(AND($F1456="",$G1456=""),"",IF($G1456="",$F1456,HYPERLINK($G1456,$F1456)))</f>
        <v/>
      </c>
      <c r="H1456" s="1" t="str">
        <f aca="false">IF($I1456="","None Attached",IF(LEFT($I1456,5)="https",HYPERLINK($I1456,"Datasheet"),HYPERLINK(_xlfn.CONCAT("https://",$I1456),"Datasheet")))</f>
        <v>None Attached</v>
      </c>
      <c r="M1456" s="56"/>
      <c r="P1456" s="58"/>
      <c r="Q1456" s="1" t="n">
        <f aca="false">$M1456-$N1456</f>
        <v>0</v>
      </c>
      <c r="R1456" s="56"/>
      <c r="T1456" s="59" t="s">
        <v>15</v>
      </c>
      <c r="U1456" s="1" t="n">
        <f aca="false">$S1456-$R1456</f>
        <v>0</v>
      </c>
      <c r="V1456" s="1" t="n">
        <f aca="false">IF($T1456="±",$Q1456*2,$Q1456)</f>
        <v>0</v>
      </c>
      <c r="W1456" s="60" t="str">
        <f aca="false">IFERROR($U1456/ABS($V1456),"N/A")</f>
        <v>N/A</v>
      </c>
      <c r="X1456" s="61" t="str">
        <f aca="false">IF(OR($W1456="N/A",$R1456="",$S1456=""),"N/A",IF($W1456&gt;=4,"Not Significant",IF($W1456&gt;=2,"Semi-Significant","Significant")))</f>
        <v>N/A</v>
      </c>
      <c r="Z1456" s="1" t="str">
        <f aca="false">IF($D1456="Z540.1 w/data",0,"")</f>
        <v/>
      </c>
      <c r="AA1456" s="1" t="e">
        <f aca="false">$Y1456+$Q1456+$Z1456</f>
        <v>#VALUE!</v>
      </c>
      <c r="AB1456" s="1" t="n">
        <f aca="false">$N1456+$Q1456</f>
        <v>0</v>
      </c>
      <c r="AC1456" s="1" t="str">
        <f aca="false">IF($Y1456="","",IF(AND($AA1456&gt;=$R1456,$AA1456&lt;=$S1456),"Pass","Fail"))</f>
        <v/>
      </c>
      <c r="AD1456" s="1" t="str">
        <f aca="false">IF($Y1456="","",IF($AA1456&gt;$R1456,"Pass","Fail"))</f>
        <v/>
      </c>
      <c r="AE1456" s="1" t="str">
        <f aca="false">IF($Y1456="","",IF($AA1456&gt;=$R1456,"Pass","Fail"))</f>
        <v/>
      </c>
      <c r="AF1456" s="1" t="str">
        <f aca="false">IF($Y1456="","",IF($AA1456&lt;=$S1456,"Pass","Fail"))</f>
        <v/>
      </c>
      <c r="AG1456" s="1" t="str">
        <f aca="false">IF($Y1456="","",IF($AA1456&lt;$S1456,"Pass","Fail"))</f>
        <v/>
      </c>
      <c r="AH1456" s="23" t="str">
        <f aca="true">INDIRECT(CHOOSE(MATCH($T1456,{"±","&gt;","≥","≤","&lt;"},0), "AC", "AD", "AE", "AF", "AG") &amp; ROW())</f>
        <v/>
      </c>
      <c r="AI1456" s="56" t="str">
        <f aca="false">IF($X1456="Not Significant","No Further Action Required",
IF($AH1456="","",
IF(AND($AH1456="Pass",$L1456="0 - Passed "),"Analysis performed; no further action required.",
IF(AND($AH1456="Fail",$L1456="1 - Failed "),"Analysis performed; no further action required.",
IF(AND($AH1456="Pass",$L1456="2 - Limited In Use "),"Analysis performed; no further action required.",
IF(AND($AH1456="Fail",$L1456="3 - Adjusted "),"Analysis performed; no further action required.",
"Unit fails analysis; TSM determination required."))))))</f>
        <v/>
      </c>
      <c r="AJ1456" s="58"/>
    </row>
    <row r="1457" customFormat="false" ht="15" hidden="false" customHeight="false" outlineLevel="0" collapsed="false">
      <c r="A1457" s="56"/>
      <c r="E1457" s="57" t="str">
        <f aca="false">IF(AND($F1457="",$G1457=""),"",IF($G1457="",$F1457,HYPERLINK($G1457,$F1457)))</f>
        <v/>
      </c>
      <c r="H1457" s="1" t="str">
        <f aca="false">IF($I1457="","None Attached",IF(LEFT($I1457,5)="https",HYPERLINK($I1457,"Datasheet"),HYPERLINK(_xlfn.CONCAT("https://",$I1457),"Datasheet")))</f>
        <v>None Attached</v>
      </c>
      <c r="M1457" s="56"/>
      <c r="P1457" s="58"/>
      <c r="Q1457" s="1" t="n">
        <f aca="false">$M1457-$N1457</f>
        <v>0</v>
      </c>
      <c r="R1457" s="56"/>
      <c r="T1457" s="59" t="s">
        <v>15</v>
      </c>
      <c r="U1457" s="1" t="n">
        <f aca="false">$S1457-$R1457</f>
        <v>0</v>
      </c>
      <c r="V1457" s="1" t="n">
        <f aca="false">IF($T1457="±",$Q1457*2,$Q1457)</f>
        <v>0</v>
      </c>
      <c r="W1457" s="60" t="str">
        <f aca="false">IFERROR($U1457/ABS($V1457),"N/A")</f>
        <v>N/A</v>
      </c>
      <c r="X1457" s="61" t="str">
        <f aca="false">IF(OR($W1457="N/A",$R1457="",$S1457=""),"N/A",IF($W1457&gt;=4,"Not Significant",IF($W1457&gt;=2,"Semi-Significant","Significant")))</f>
        <v>N/A</v>
      </c>
      <c r="Z1457" s="1" t="str">
        <f aca="false">IF($D1457="Z540.1 w/data",0,"")</f>
        <v/>
      </c>
      <c r="AA1457" s="1" t="e">
        <f aca="false">$Y1457+$Q1457+$Z1457</f>
        <v>#VALUE!</v>
      </c>
      <c r="AB1457" s="1" t="n">
        <f aca="false">$N1457+$Q1457</f>
        <v>0</v>
      </c>
      <c r="AC1457" s="1" t="str">
        <f aca="false">IF($Y1457="","",IF(AND($AA1457&gt;=$R1457,$AA1457&lt;=$S1457),"Pass","Fail"))</f>
        <v/>
      </c>
      <c r="AD1457" s="1" t="str">
        <f aca="false">IF($Y1457="","",IF($AA1457&gt;$R1457,"Pass","Fail"))</f>
        <v/>
      </c>
      <c r="AE1457" s="1" t="str">
        <f aca="false">IF($Y1457="","",IF($AA1457&gt;=$R1457,"Pass","Fail"))</f>
        <v/>
      </c>
      <c r="AF1457" s="1" t="str">
        <f aca="false">IF($Y1457="","",IF($AA1457&lt;=$S1457,"Pass","Fail"))</f>
        <v/>
      </c>
      <c r="AG1457" s="1" t="str">
        <f aca="false">IF($Y1457="","",IF($AA1457&lt;$S1457,"Pass","Fail"))</f>
        <v/>
      </c>
      <c r="AH1457" s="23" t="str">
        <f aca="true">INDIRECT(CHOOSE(MATCH($T1457,{"±","&gt;","≥","≤","&lt;"},0), "AC", "AD", "AE", "AF", "AG") &amp; ROW())</f>
        <v/>
      </c>
      <c r="AI1457" s="56" t="str">
        <f aca="false">IF($X1457="Not Significant","No Further Action Required",
IF($AH1457="","",
IF(AND($AH1457="Pass",$L1457="0 - Passed "),"Analysis performed; no further action required.",
IF(AND($AH1457="Fail",$L1457="1 - Failed "),"Analysis performed; no further action required.",
IF(AND($AH1457="Pass",$L1457="2 - Limited In Use "),"Analysis performed; no further action required.",
IF(AND($AH1457="Fail",$L1457="3 - Adjusted "),"Analysis performed; no further action required.",
"Unit fails analysis; TSM determination required."))))))</f>
        <v/>
      </c>
      <c r="AJ1457" s="58"/>
    </row>
    <row r="1458" customFormat="false" ht="15" hidden="false" customHeight="false" outlineLevel="0" collapsed="false">
      <c r="A1458" s="56"/>
      <c r="E1458" s="57" t="str">
        <f aca="false">IF(AND($F1458="",$G1458=""),"",IF($G1458="",$F1458,HYPERLINK($G1458,$F1458)))</f>
        <v/>
      </c>
      <c r="H1458" s="1" t="str">
        <f aca="false">IF($I1458="","None Attached",IF(LEFT($I1458,5)="https",HYPERLINK($I1458,"Datasheet"),HYPERLINK(_xlfn.CONCAT("https://",$I1458),"Datasheet")))</f>
        <v>None Attached</v>
      </c>
      <c r="M1458" s="56"/>
      <c r="P1458" s="58"/>
      <c r="Q1458" s="1" t="n">
        <f aca="false">$M1458-$N1458</f>
        <v>0</v>
      </c>
      <c r="R1458" s="56"/>
      <c r="T1458" s="59" t="s">
        <v>15</v>
      </c>
      <c r="U1458" s="1" t="n">
        <f aca="false">$S1458-$R1458</f>
        <v>0</v>
      </c>
      <c r="V1458" s="1" t="n">
        <f aca="false">IF($T1458="±",$Q1458*2,$Q1458)</f>
        <v>0</v>
      </c>
      <c r="W1458" s="60" t="str">
        <f aca="false">IFERROR($U1458/ABS($V1458),"N/A")</f>
        <v>N/A</v>
      </c>
      <c r="X1458" s="61" t="str">
        <f aca="false">IF(OR($W1458="N/A",$R1458="",$S1458=""),"N/A",IF($W1458&gt;=4,"Not Significant",IF($W1458&gt;=2,"Semi-Significant","Significant")))</f>
        <v>N/A</v>
      </c>
      <c r="Z1458" s="1" t="str">
        <f aca="false">IF($D1458="Z540.1 w/data",0,"")</f>
        <v/>
      </c>
      <c r="AA1458" s="1" t="e">
        <f aca="false">$Y1458+$Q1458+$Z1458</f>
        <v>#VALUE!</v>
      </c>
      <c r="AB1458" s="1" t="n">
        <f aca="false">$N1458+$Q1458</f>
        <v>0</v>
      </c>
      <c r="AC1458" s="1" t="str">
        <f aca="false">IF($Y1458="","",IF(AND($AA1458&gt;=$R1458,$AA1458&lt;=$S1458),"Pass","Fail"))</f>
        <v/>
      </c>
      <c r="AD1458" s="1" t="str">
        <f aca="false">IF($Y1458="","",IF($AA1458&gt;$R1458,"Pass","Fail"))</f>
        <v/>
      </c>
      <c r="AE1458" s="1" t="str">
        <f aca="false">IF($Y1458="","",IF($AA1458&gt;=$R1458,"Pass","Fail"))</f>
        <v/>
      </c>
      <c r="AF1458" s="1" t="str">
        <f aca="false">IF($Y1458="","",IF($AA1458&lt;=$S1458,"Pass","Fail"))</f>
        <v/>
      </c>
      <c r="AG1458" s="1" t="str">
        <f aca="false">IF($Y1458="","",IF($AA1458&lt;$S1458,"Pass","Fail"))</f>
        <v/>
      </c>
      <c r="AH1458" s="23" t="str">
        <f aca="true">INDIRECT(CHOOSE(MATCH($T1458,{"±","&gt;","≥","≤","&lt;"},0), "AC", "AD", "AE", "AF", "AG") &amp; ROW())</f>
        <v/>
      </c>
      <c r="AI1458" s="56" t="str">
        <f aca="false">IF($X1458="Not Significant","No Further Action Required",
IF($AH1458="","",
IF(AND($AH1458="Pass",$L1458="0 - Passed "),"Analysis performed; no further action required.",
IF(AND($AH1458="Fail",$L1458="1 - Failed "),"Analysis performed; no further action required.",
IF(AND($AH1458="Pass",$L1458="2 - Limited In Use "),"Analysis performed; no further action required.",
IF(AND($AH1458="Fail",$L1458="3 - Adjusted "),"Analysis performed; no further action required.",
"Unit fails analysis; TSM determination required."))))))</f>
        <v/>
      </c>
      <c r="AJ1458" s="58"/>
    </row>
    <row r="1459" customFormat="false" ht="15" hidden="false" customHeight="false" outlineLevel="0" collapsed="false">
      <c r="A1459" s="56"/>
      <c r="E1459" s="57" t="str">
        <f aca="false">IF(AND($F1459="",$G1459=""),"",IF($G1459="",$F1459,HYPERLINK($G1459,$F1459)))</f>
        <v/>
      </c>
      <c r="H1459" s="1" t="str">
        <f aca="false">IF($I1459="","None Attached",IF(LEFT($I1459,5)="https",HYPERLINK($I1459,"Datasheet"),HYPERLINK(_xlfn.CONCAT("https://",$I1459),"Datasheet")))</f>
        <v>None Attached</v>
      </c>
      <c r="M1459" s="56"/>
      <c r="P1459" s="58"/>
      <c r="Q1459" s="1" t="n">
        <f aca="false">$M1459-$N1459</f>
        <v>0</v>
      </c>
      <c r="R1459" s="56"/>
      <c r="T1459" s="59" t="s">
        <v>15</v>
      </c>
      <c r="U1459" s="1" t="n">
        <f aca="false">$S1459-$R1459</f>
        <v>0</v>
      </c>
      <c r="V1459" s="1" t="n">
        <f aca="false">IF($T1459="±",$Q1459*2,$Q1459)</f>
        <v>0</v>
      </c>
      <c r="W1459" s="60" t="str">
        <f aca="false">IFERROR($U1459/ABS($V1459),"N/A")</f>
        <v>N/A</v>
      </c>
      <c r="X1459" s="61" t="str">
        <f aca="false">IF(OR($W1459="N/A",$R1459="",$S1459=""),"N/A",IF($W1459&gt;=4,"Not Significant",IF($W1459&gt;=2,"Semi-Significant","Significant")))</f>
        <v>N/A</v>
      </c>
      <c r="Z1459" s="1" t="str">
        <f aca="false">IF($D1459="Z540.1 w/data",0,"")</f>
        <v/>
      </c>
      <c r="AA1459" s="1" t="e">
        <f aca="false">$Y1459+$Q1459+$Z1459</f>
        <v>#VALUE!</v>
      </c>
      <c r="AB1459" s="1" t="n">
        <f aca="false">$N1459+$Q1459</f>
        <v>0</v>
      </c>
      <c r="AC1459" s="1" t="str">
        <f aca="false">IF($Y1459="","",IF(AND($AA1459&gt;=$R1459,$AA1459&lt;=$S1459),"Pass","Fail"))</f>
        <v/>
      </c>
      <c r="AD1459" s="1" t="str">
        <f aca="false">IF($Y1459="","",IF($AA1459&gt;$R1459,"Pass","Fail"))</f>
        <v/>
      </c>
      <c r="AE1459" s="1" t="str">
        <f aca="false">IF($Y1459="","",IF($AA1459&gt;=$R1459,"Pass","Fail"))</f>
        <v/>
      </c>
      <c r="AF1459" s="1" t="str">
        <f aca="false">IF($Y1459="","",IF($AA1459&lt;=$S1459,"Pass","Fail"))</f>
        <v/>
      </c>
      <c r="AG1459" s="1" t="str">
        <f aca="false">IF($Y1459="","",IF($AA1459&lt;$S1459,"Pass","Fail"))</f>
        <v/>
      </c>
      <c r="AH1459" s="23" t="str">
        <f aca="true">INDIRECT(CHOOSE(MATCH($T1459,{"±","&gt;","≥","≤","&lt;"},0), "AC", "AD", "AE", "AF", "AG") &amp; ROW())</f>
        <v/>
      </c>
      <c r="AI1459" s="56" t="str">
        <f aca="false">IF($X1459="Not Significant","No Further Action Required",
IF($AH1459="","",
IF(AND($AH1459="Pass",$L1459="0 - Passed "),"Analysis performed; no further action required.",
IF(AND($AH1459="Fail",$L1459="1 - Failed "),"Analysis performed; no further action required.",
IF(AND($AH1459="Pass",$L1459="2 - Limited In Use "),"Analysis performed; no further action required.",
IF(AND($AH1459="Fail",$L1459="3 - Adjusted "),"Analysis performed; no further action required.",
"Unit fails analysis; TSM determination required."))))))</f>
        <v/>
      </c>
      <c r="AJ1459" s="58"/>
    </row>
    <row r="1460" customFormat="false" ht="15" hidden="false" customHeight="false" outlineLevel="0" collapsed="false">
      <c r="A1460" s="56"/>
      <c r="E1460" s="57" t="str">
        <f aca="false">IF(AND($F1460="",$G1460=""),"",IF($G1460="",$F1460,HYPERLINK($G1460,$F1460)))</f>
        <v/>
      </c>
      <c r="H1460" s="1" t="str">
        <f aca="false">IF($I1460="","None Attached",IF(LEFT($I1460,5)="https",HYPERLINK($I1460,"Datasheet"),HYPERLINK(_xlfn.CONCAT("https://",$I1460),"Datasheet")))</f>
        <v>None Attached</v>
      </c>
      <c r="M1460" s="56"/>
      <c r="P1460" s="58"/>
      <c r="Q1460" s="1" t="n">
        <f aca="false">$M1460-$N1460</f>
        <v>0</v>
      </c>
      <c r="R1460" s="56"/>
      <c r="T1460" s="59" t="s">
        <v>15</v>
      </c>
      <c r="U1460" s="1" t="n">
        <f aca="false">$S1460-$R1460</f>
        <v>0</v>
      </c>
      <c r="V1460" s="1" t="n">
        <f aca="false">IF($T1460="±",$Q1460*2,$Q1460)</f>
        <v>0</v>
      </c>
      <c r="W1460" s="60" t="str">
        <f aca="false">IFERROR($U1460/ABS($V1460),"N/A")</f>
        <v>N/A</v>
      </c>
      <c r="X1460" s="61" t="str">
        <f aca="false">IF(OR($W1460="N/A",$R1460="",$S1460=""),"N/A",IF($W1460&gt;=4,"Not Significant",IF($W1460&gt;=2,"Semi-Significant","Significant")))</f>
        <v>N/A</v>
      </c>
      <c r="Z1460" s="1" t="str">
        <f aca="false">IF($D1460="Z540.1 w/data",0,"")</f>
        <v/>
      </c>
      <c r="AA1460" s="1" t="e">
        <f aca="false">$Y1460+$Q1460+$Z1460</f>
        <v>#VALUE!</v>
      </c>
      <c r="AB1460" s="1" t="n">
        <f aca="false">$N1460+$Q1460</f>
        <v>0</v>
      </c>
      <c r="AC1460" s="1" t="str">
        <f aca="false">IF($Y1460="","",IF(AND($AA1460&gt;=$R1460,$AA1460&lt;=$S1460),"Pass","Fail"))</f>
        <v/>
      </c>
      <c r="AD1460" s="1" t="str">
        <f aca="false">IF($Y1460="","",IF($AA1460&gt;$R1460,"Pass","Fail"))</f>
        <v/>
      </c>
      <c r="AE1460" s="1" t="str">
        <f aca="false">IF($Y1460="","",IF($AA1460&gt;=$R1460,"Pass","Fail"))</f>
        <v/>
      </c>
      <c r="AF1460" s="1" t="str">
        <f aca="false">IF($Y1460="","",IF($AA1460&lt;=$S1460,"Pass","Fail"))</f>
        <v/>
      </c>
      <c r="AG1460" s="1" t="str">
        <f aca="false">IF($Y1460="","",IF($AA1460&lt;$S1460,"Pass","Fail"))</f>
        <v/>
      </c>
      <c r="AH1460" s="23" t="str">
        <f aca="true">INDIRECT(CHOOSE(MATCH($T1460,{"±","&gt;","≥","≤","&lt;"},0), "AC", "AD", "AE", "AF", "AG") &amp; ROW())</f>
        <v/>
      </c>
      <c r="AI1460" s="56" t="str">
        <f aca="false">IF($X1460="Not Significant","No Further Action Required",
IF($AH1460="","",
IF(AND($AH1460="Pass",$L1460="0 - Passed "),"Analysis performed; no further action required.",
IF(AND($AH1460="Fail",$L1460="1 - Failed "),"Analysis performed; no further action required.",
IF(AND($AH1460="Pass",$L1460="2 - Limited In Use "),"Analysis performed; no further action required.",
IF(AND($AH1460="Fail",$L1460="3 - Adjusted "),"Analysis performed; no further action required.",
"Unit fails analysis; TSM determination required."))))))</f>
        <v/>
      </c>
      <c r="AJ1460" s="58"/>
    </row>
    <row r="1461" customFormat="false" ht="15" hidden="false" customHeight="false" outlineLevel="0" collapsed="false">
      <c r="A1461" s="56"/>
      <c r="E1461" s="57" t="str">
        <f aca="false">IF(AND($F1461="",$G1461=""),"",IF($G1461="",$F1461,HYPERLINK($G1461,$F1461)))</f>
        <v/>
      </c>
      <c r="H1461" s="1" t="str">
        <f aca="false">IF($I1461="","None Attached",IF(LEFT($I1461,5)="https",HYPERLINK($I1461,"Datasheet"),HYPERLINK(_xlfn.CONCAT("https://",$I1461),"Datasheet")))</f>
        <v>None Attached</v>
      </c>
      <c r="M1461" s="56"/>
      <c r="P1461" s="58"/>
      <c r="Q1461" s="1" t="n">
        <f aca="false">$M1461-$N1461</f>
        <v>0</v>
      </c>
      <c r="R1461" s="56"/>
      <c r="T1461" s="59" t="s">
        <v>15</v>
      </c>
      <c r="U1461" s="1" t="n">
        <f aca="false">$S1461-$R1461</f>
        <v>0</v>
      </c>
      <c r="V1461" s="1" t="n">
        <f aca="false">IF($T1461="±",$Q1461*2,$Q1461)</f>
        <v>0</v>
      </c>
      <c r="W1461" s="60" t="str">
        <f aca="false">IFERROR($U1461/ABS($V1461),"N/A")</f>
        <v>N/A</v>
      </c>
      <c r="X1461" s="61" t="str">
        <f aca="false">IF(OR($W1461="N/A",$R1461="",$S1461=""),"N/A",IF($W1461&gt;=4,"Not Significant",IF($W1461&gt;=2,"Semi-Significant","Significant")))</f>
        <v>N/A</v>
      </c>
      <c r="Z1461" s="1" t="str">
        <f aca="false">IF($D1461="Z540.1 w/data",0,"")</f>
        <v/>
      </c>
      <c r="AA1461" s="1" t="e">
        <f aca="false">$Y1461+$Q1461+$Z1461</f>
        <v>#VALUE!</v>
      </c>
      <c r="AB1461" s="1" t="n">
        <f aca="false">$N1461+$Q1461</f>
        <v>0</v>
      </c>
      <c r="AC1461" s="1" t="str">
        <f aca="false">IF($Y1461="","",IF(AND($AA1461&gt;=$R1461,$AA1461&lt;=$S1461),"Pass","Fail"))</f>
        <v/>
      </c>
      <c r="AD1461" s="1" t="str">
        <f aca="false">IF($Y1461="","",IF($AA1461&gt;$R1461,"Pass","Fail"))</f>
        <v/>
      </c>
      <c r="AE1461" s="1" t="str">
        <f aca="false">IF($Y1461="","",IF($AA1461&gt;=$R1461,"Pass","Fail"))</f>
        <v/>
      </c>
      <c r="AF1461" s="1" t="str">
        <f aca="false">IF($Y1461="","",IF($AA1461&lt;=$S1461,"Pass","Fail"))</f>
        <v/>
      </c>
      <c r="AG1461" s="1" t="str">
        <f aca="false">IF($Y1461="","",IF($AA1461&lt;$S1461,"Pass","Fail"))</f>
        <v/>
      </c>
      <c r="AH1461" s="23" t="str">
        <f aca="true">INDIRECT(CHOOSE(MATCH($T1461,{"±","&gt;","≥","≤","&lt;"},0), "AC", "AD", "AE", "AF", "AG") &amp; ROW())</f>
        <v/>
      </c>
      <c r="AI1461" s="56" t="str">
        <f aca="false">IF($X1461="Not Significant","No Further Action Required",
IF($AH1461="","",
IF(AND($AH1461="Pass",$L1461="0 - Passed "),"Analysis performed; no further action required.",
IF(AND($AH1461="Fail",$L1461="1 - Failed "),"Analysis performed; no further action required.",
IF(AND($AH1461="Pass",$L1461="2 - Limited In Use "),"Analysis performed; no further action required.",
IF(AND($AH1461="Fail",$L1461="3 - Adjusted "),"Analysis performed; no further action required.",
"Unit fails analysis; TSM determination required."))))))</f>
        <v/>
      </c>
      <c r="AJ1461" s="58"/>
    </row>
    <row r="1462" customFormat="false" ht="15" hidden="false" customHeight="false" outlineLevel="0" collapsed="false">
      <c r="A1462" s="56"/>
      <c r="E1462" s="57" t="str">
        <f aca="false">IF(AND($F1462="",$G1462=""),"",IF($G1462="",$F1462,HYPERLINK($G1462,$F1462)))</f>
        <v/>
      </c>
      <c r="H1462" s="1" t="str">
        <f aca="false">IF($I1462="","None Attached",IF(LEFT($I1462,5)="https",HYPERLINK($I1462,"Datasheet"),HYPERLINK(_xlfn.CONCAT("https://",$I1462),"Datasheet")))</f>
        <v>None Attached</v>
      </c>
      <c r="M1462" s="56"/>
      <c r="P1462" s="58"/>
      <c r="Q1462" s="1" t="n">
        <f aca="false">$M1462-$N1462</f>
        <v>0</v>
      </c>
      <c r="R1462" s="56"/>
      <c r="T1462" s="59" t="s">
        <v>15</v>
      </c>
      <c r="U1462" s="1" t="n">
        <f aca="false">$S1462-$R1462</f>
        <v>0</v>
      </c>
      <c r="V1462" s="1" t="n">
        <f aca="false">IF($T1462="±",$Q1462*2,$Q1462)</f>
        <v>0</v>
      </c>
      <c r="W1462" s="60" t="str">
        <f aca="false">IFERROR($U1462/ABS($V1462),"N/A")</f>
        <v>N/A</v>
      </c>
      <c r="X1462" s="61" t="str">
        <f aca="false">IF(OR($W1462="N/A",$R1462="",$S1462=""),"N/A",IF($W1462&gt;=4,"Not Significant",IF($W1462&gt;=2,"Semi-Significant","Significant")))</f>
        <v>N/A</v>
      </c>
      <c r="Z1462" s="1" t="str">
        <f aca="false">IF($D1462="Z540.1 w/data",0,"")</f>
        <v/>
      </c>
      <c r="AA1462" s="1" t="e">
        <f aca="false">$Y1462+$Q1462+$Z1462</f>
        <v>#VALUE!</v>
      </c>
      <c r="AB1462" s="1" t="n">
        <f aca="false">$N1462+$Q1462</f>
        <v>0</v>
      </c>
      <c r="AC1462" s="1" t="str">
        <f aca="false">IF($Y1462="","",IF(AND($AA1462&gt;=$R1462,$AA1462&lt;=$S1462),"Pass","Fail"))</f>
        <v/>
      </c>
      <c r="AD1462" s="1" t="str">
        <f aca="false">IF($Y1462="","",IF($AA1462&gt;$R1462,"Pass","Fail"))</f>
        <v/>
      </c>
      <c r="AE1462" s="1" t="str">
        <f aca="false">IF($Y1462="","",IF($AA1462&gt;=$R1462,"Pass","Fail"))</f>
        <v/>
      </c>
      <c r="AF1462" s="1" t="str">
        <f aca="false">IF($Y1462="","",IF($AA1462&lt;=$S1462,"Pass","Fail"))</f>
        <v/>
      </c>
      <c r="AG1462" s="1" t="str">
        <f aca="false">IF($Y1462="","",IF($AA1462&lt;$S1462,"Pass","Fail"))</f>
        <v/>
      </c>
      <c r="AH1462" s="23" t="str">
        <f aca="true">INDIRECT(CHOOSE(MATCH($T1462,{"±","&gt;","≥","≤","&lt;"},0), "AC", "AD", "AE", "AF", "AG") &amp; ROW())</f>
        <v/>
      </c>
      <c r="AI1462" s="56" t="str">
        <f aca="false">IF($X1462="Not Significant","No Further Action Required",
IF($AH1462="","",
IF(AND($AH1462="Pass",$L1462="0 - Passed "),"Analysis performed; no further action required.",
IF(AND($AH1462="Fail",$L1462="1 - Failed "),"Analysis performed; no further action required.",
IF(AND($AH1462="Pass",$L1462="2 - Limited In Use "),"Analysis performed; no further action required.",
IF(AND($AH1462="Fail",$L1462="3 - Adjusted "),"Analysis performed; no further action required.",
"Unit fails analysis; TSM determination required."))))))</f>
        <v/>
      </c>
      <c r="AJ1462" s="58"/>
    </row>
    <row r="1463" customFormat="false" ht="15" hidden="false" customHeight="false" outlineLevel="0" collapsed="false">
      <c r="A1463" s="56"/>
      <c r="E1463" s="57" t="str">
        <f aca="false">IF(AND($F1463="",$G1463=""),"",IF($G1463="",$F1463,HYPERLINK($G1463,$F1463)))</f>
        <v/>
      </c>
      <c r="H1463" s="1" t="str">
        <f aca="false">IF($I1463="","None Attached",IF(LEFT($I1463,5)="https",HYPERLINK($I1463,"Datasheet"),HYPERLINK(_xlfn.CONCAT("https://",$I1463),"Datasheet")))</f>
        <v>None Attached</v>
      </c>
      <c r="M1463" s="56"/>
      <c r="P1463" s="58"/>
      <c r="Q1463" s="1" t="n">
        <f aca="false">$M1463-$N1463</f>
        <v>0</v>
      </c>
      <c r="R1463" s="56"/>
      <c r="T1463" s="59" t="s">
        <v>15</v>
      </c>
      <c r="U1463" s="1" t="n">
        <f aca="false">$S1463-$R1463</f>
        <v>0</v>
      </c>
      <c r="V1463" s="1" t="n">
        <f aca="false">IF($T1463="±",$Q1463*2,$Q1463)</f>
        <v>0</v>
      </c>
      <c r="W1463" s="60" t="str">
        <f aca="false">IFERROR($U1463/ABS($V1463),"N/A")</f>
        <v>N/A</v>
      </c>
      <c r="X1463" s="61" t="str">
        <f aca="false">IF(OR($W1463="N/A",$R1463="",$S1463=""),"N/A",IF($W1463&gt;=4,"Not Significant",IF($W1463&gt;=2,"Semi-Significant","Significant")))</f>
        <v>N/A</v>
      </c>
      <c r="Z1463" s="1" t="str">
        <f aca="false">IF($D1463="Z540.1 w/data",0,"")</f>
        <v/>
      </c>
      <c r="AA1463" s="1" t="e">
        <f aca="false">$Y1463+$Q1463+$Z1463</f>
        <v>#VALUE!</v>
      </c>
      <c r="AB1463" s="1" t="n">
        <f aca="false">$N1463+$Q1463</f>
        <v>0</v>
      </c>
      <c r="AC1463" s="1" t="str">
        <f aca="false">IF($Y1463="","",IF(AND($AA1463&gt;=$R1463,$AA1463&lt;=$S1463),"Pass","Fail"))</f>
        <v/>
      </c>
      <c r="AD1463" s="1" t="str">
        <f aca="false">IF($Y1463="","",IF($AA1463&gt;$R1463,"Pass","Fail"))</f>
        <v/>
      </c>
      <c r="AE1463" s="1" t="str">
        <f aca="false">IF($Y1463="","",IF($AA1463&gt;=$R1463,"Pass","Fail"))</f>
        <v/>
      </c>
      <c r="AF1463" s="1" t="str">
        <f aca="false">IF($Y1463="","",IF($AA1463&lt;=$S1463,"Pass","Fail"))</f>
        <v/>
      </c>
      <c r="AG1463" s="1" t="str">
        <f aca="false">IF($Y1463="","",IF($AA1463&lt;$S1463,"Pass","Fail"))</f>
        <v/>
      </c>
      <c r="AH1463" s="23" t="str">
        <f aca="true">INDIRECT(CHOOSE(MATCH($T1463,{"±","&gt;","≥","≤","&lt;"},0), "AC", "AD", "AE", "AF", "AG") &amp; ROW())</f>
        <v/>
      </c>
      <c r="AI1463" s="56" t="str">
        <f aca="false">IF($X1463="Not Significant","No Further Action Required",
IF($AH1463="","",
IF(AND($AH1463="Pass",$L1463="0 - Passed "),"Analysis performed; no further action required.",
IF(AND($AH1463="Fail",$L1463="1 - Failed "),"Analysis performed; no further action required.",
IF(AND($AH1463="Pass",$L1463="2 - Limited In Use "),"Analysis performed; no further action required.",
IF(AND($AH1463="Fail",$L1463="3 - Adjusted "),"Analysis performed; no further action required.",
"Unit fails analysis; TSM determination required."))))))</f>
        <v/>
      </c>
      <c r="AJ1463" s="58"/>
    </row>
    <row r="1464" customFormat="false" ht="15" hidden="false" customHeight="false" outlineLevel="0" collapsed="false">
      <c r="A1464" s="56"/>
      <c r="E1464" s="57" t="str">
        <f aca="false">IF(AND($F1464="",$G1464=""),"",IF($G1464="",$F1464,HYPERLINK($G1464,$F1464)))</f>
        <v/>
      </c>
      <c r="H1464" s="1" t="str">
        <f aca="false">IF($I1464="","None Attached",IF(LEFT($I1464,5)="https",HYPERLINK($I1464,"Datasheet"),HYPERLINK(_xlfn.CONCAT("https://",$I1464),"Datasheet")))</f>
        <v>None Attached</v>
      </c>
      <c r="M1464" s="56"/>
      <c r="P1464" s="58"/>
      <c r="Q1464" s="1" t="n">
        <f aca="false">$M1464-$N1464</f>
        <v>0</v>
      </c>
      <c r="R1464" s="56"/>
      <c r="T1464" s="59" t="s">
        <v>15</v>
      </c>
      <c r="U1464" s="1" t="n">
        <f aca="false">$S1464-$R1464</f>
        <v>0</v>
      </c>
      <c r="V1464" s="1" t="n">
        <f aca="false">IF($T1464="±",$Q1464*2,$Q1464)</f>
        <v>0</v>
      </c>
      <c r="W1464" s="60" t="str">
        <f aca="false">IFERROR($U1464/ABS($V1464),"N/A")</f>
        <v>N/A</v>
      </c>
      <c r="X1464" s="61" t="str">
        <f aca="false">IF(OR($W1464="N/A",$R1464="",$S1464=""),"N/A",IF($W1464&gt;=4,"Not Significant",IF($W1464&gt;=2,"Semi-Significant","Significant")))</f>
        <v>N/A</v>
      </c>
      <c r="Z1464" s="1" t="str">
        <f aca="false">IF($D1464="Z540.1 w/data",0,"")</f>
        <v/>
      </c>
      <c r="AA1464" s="1" t="e">
        <f aca="false">$Y1464+$Q1464+$Z1464</f>
        <v>#VALUE!</v>
      </c>
      <c r="AB1464" s="1" t="n">
        <f aca="false">$N1464+$Q1464</f>
        <v>0</v>
      </c>
      <c r="AC1464" s="1" t="str">
        <f aca="false">IF($Y1464="","",IF(AND($AA1464&gt;=$R1464,$AA1464&lt;=$S1464),"Pass","Fail"))</f>
        <v/>
      </c>
      <c r="AD1464" s="1" t="str">
        <f aca="false">IF($Y1464="","",IF($AA1464&gt;$R1464,"Pass","Fail"))</f>
        <v/>
      </c>
      <c r="AE1464" s="1" t="str">
        <f aca="false">IF($Y1464="","",IF($AA1464&gt;=$R1464,"Pass","Fail"))</f>
        <v/>
      </c>
      <c r="AF1464" s="1" t="str">
        <f aca="false">IF($Y1464="","",IF($AA1464&lt;=$S1464,"Pass","Fail"))</f>
        <v/>
      </c>
      <c r="AG1464" s="1" t="str">
        <f aca="false">IF($Y1464="","",IF($AA1464&lt;$S1464,"Pass","Fail"))</f>
        <v/>
      </c>
      <c r="AH1464" s="23" t="str">
        <f aca="true">INDIRECT(CHOOSE(MATCH($T1464,{"±","&gt;","≥","≤","&lt;"},0), "AC", "AD", "AE", "AF", "AG") &amp; ROW())</f>
        <v/>
      </c>
      <c r="AI1464" s="56" t="str">
        <f aca="false">IF($X1464="Not Significant","No Further Action Required",
IF($AH1464="","",
IF(AND($AH1464="Pass",$L1464="0 - Passed "),"Analysis performed; no further action required.",
IF(AND($AH1464="Fail",$L1464="1 - Failed "),"Analysis performed; no further action required.",
IF(AND($AH1464="Pass",$L1464="2 - Limited In Use "),"Analysis performed; no further action required.",
IF(AND($AH1464="Fail",$L1464="3 - Adjusted "),"Analysis performed; no further action required.",
"Unit fails analysis; TSM determination required."))))))</f>
        <v/>
      </c>
      <c r="AJ1464" s="58"/>
    </row>
    <row r="1465" customFormat="false" ht="15" hidden="false" customHeight="false" outlineLevel="0" collapsed="false">
      <c r="A1465" s="56"/>
      <c r="E1465" s="57" t="str">
        <f aca="false">IF(AND($F1465="",$G1465=""),"",IF($G1465="",$F1465,HYPERLINK($G1465,$F1465)))</f>
        <v/>
      </c>
      <c r="H1465" s="1" t="str">
        <f aca="false">IF($I1465="","None Attached",IF(LEFT($I1465,5)="https",HYPERLINK($I1465,"Datasheet"),HYPERLINK(_xlfn.CONCAT("https://",$I1465),"Datasheet")))</f>
        <v>None Attached</v>
      </c>
      <c r="M1465" s="56"/>
      <c r="P1465" s="58"/>
      <c r="Q1465" s="1" t="n">
        <f aca="false">$M1465-$N1465</f>
        <v>0</v>
      </c>
      <c r="R1465" s="56"/>
      <c r="T1465" s="59" t="s">
        <v>15</v>
      </c>
      <c r="U1465" s="1" t="n">
        <f aca="false">$S1465-$R1465</f>
        <v>0</v>
      </c>
      <c r="V1465" s="1" t="n">
        <f aca="false">IF($T1465="±",$Q1465*2,$Q1465)</f>
        <v>0</v>
      </c>
      <c r="W1465" s="60" t="str">
        <f aca="false">IFERROR($U1465/ABS($V1465),"N/A")</f>
        <v>N/A</v>
      </c>
      <c r="X1465" s="61" t="str">
        <f aca="false">IF(OR($W1465="N/A",$R1465="",$S1465=""),"N/A",IF($W1465&gt;=4,"Not Significant",IF($W1465&gt;=2,"Semi-Significant","Significant")))</f>
        <v>N/A</v>
      </c>
      <c r="Z1465" s="1" t="str">
        <f aca="false">IF($D1465="Z540.1 w/data",0,"")</f>
        <v/>
      </c>
      <c r="AA1465" s="1" t="e">
        <f aca="false">$Y1465+$Q1465+$Z1465</f>
        <v>#VALUE!</v>
      </c>
      <c r="AB1465" s="1" t="n">
        <f aca="false">$N1465+$Q1465</f>
        <v>0</v>
      </c>
      <c r="AC1465" s="1" t="str">
        <f aca="false">IF($Y1465="","",IF(AND($AA1465&gt;=$R1465,$AA1465&lt;=$S1465),"Pass","Fail"))</f>
        <v/>
      </c>
      <c r="AD1465" s="1" t="str">
        <f aca="false">IF($Y1465="","",IF($AA1465&gt;$R1465,"Pass","Fail"))</f>
        <v/>
      </c>
      <c r="AE1465" s="1" t="str">
        <f aca="false">IF($Y1465="","",IF($AA1465&gt;=$R1465,"Pass","Fail"))</f>
        <v/>
      </c>
      <c r="AF1465" s="1" t="str">
        <f aca="false">IF($Y1465="","",IF($AA1465&lt;=$S1465,"Pass","Fail"))</f>
        <v/>
      </c>
      <c r="AG1465" s="1" t="str">
        <f aca="false">IF($Y1465="","",IF($AA1465&lt;$S1465,"Pass","Fail"))</f>
        <v/>
      </c>
      <c r="AH1465" s="23" t="str">
        <f aca="true">INDIRECT(CHOOSE(MATCH($T1465,{"±","&gt;","≥","≤","&lt;"},0), "AC", "AD", "AE", "AF", "AG") &amp; ROW())</f>
        <v/>
      </c>
      <c r="AI1465" s="56" t="str">
        <f aca="false">IF($X1465="Not Significant","No Further Action Required",
IF($AH1465="","",
IF(AND($AH1465="Pass",$L1465="0 - Passed "),"Analysis performed; no further action required.",
IF(AND($AH1465="Fail",$L1465="1 - Failed "),"Analysis performed; no further action required.",
IF(AND($AH1465="Pass",$L1465="2 - Limited In Use "),"Analysis performed; no further action required.",
IF(AND($AH1465="Fail",$L1465="3 - Adjusted "),"Analysis performed; no further action required.",
"Unit fails analysis; TSM determination required."))))))</f>
        <v/>
      </c>
      <c r="AJ1465" s="58"/>
    </row>
    <row r="1466" customFormat="false" ht="15" hidden="false" customHeight="false" outlineLevel="0" collapsed="false">
      <c r="A1466" s="56"/>
      <c r="E1466" s="57" t="str">
        <f aca="false">IF(AND($F1466="",$G1466=""),"",IF($G1466="",$F1466,HYPERLINK($G1466,$F1466)))</f>
        <v/>
      </c>
      <c r="H1466" s="1" t="str">
        <f aca="false">IF($I1466="","None Attached",IF(LEFT($I1466,5)="https",HYPERLINK($I1466,"Datasheet"),HYPERLINK(_xlfn.CONCAT("https://",$I1466),"Datasheet")))</f>
        <v>None Attached</v>
      </c>
      <c r="M1466" s="56"/>
      <c r="P1466" s="58"/>
      <c r="Q1466" s="1" t="n">
        <f aca="false">$M1466-$N1466</f>
        <v>0</v>
      </c>
      <c r="R1466" s="56"/>
      <c r="T1466" s="59" t="s">
        <v>15</v>
      </c>
      <c r="U1466" s="1" t="n">
        <f aca="false">$S1466-$R1466</f>
        <v>0</v>
      </c>
      <c r="V1466" s="1" t="n">
        <f aca="false">IF($T1466="±",$Q1466*2,$Q1466)</f>
        <v>0</v>
      </c>
      <c r="W1466" s="60" t="str">
        <f aca="false">IFERROR($U1466/ABS($V1466),"N/A")</f>
        <v>N/A</v>
      </c>
      <c r="X1466" s="61" t="str">
        <f aca="false">IF(OR($W1466="N/A",$R1466="",$S1466=""),"N/A",IF($W1466&gt;=4,"Not Significant",IF($W1466&gt;=2,"Semi-Significant","Significant")))</f>
        <v>N/A</v>
      </c>
      <c r="Z1466" s="1" t="str">
        <f aca="false">IF($D1466="Z540.1 w/data",0,"")</f>
        <v/>
      </c>
      <c r="AA1466" s="1" t="e">
        <f aca="false">$Y1466+$Q1466+$Z1466</f>
        <v>#VALUE!</v>
      </c>
      <c r="AB1466" s="1" t="n">
        <f aca="false">$N1466+$Q1466</f>
        <v>0</v>
      </c>
      <c r="AC1466" s="1" t="str">
        <f aca="false">IF($Y1466="","",IF(AND($AA1466&gt;=$R1466,$AA1466&lt;=$S1466),"Pass","Fail"))</f>
        <v/>
      </c>
      <c r="AD1466" s="1" t="str">
        <f aca="false">IF($Y1466="","",IF($AA1466&gt;$R1466,"Pass","Fail"))</f>
        <v/>
      </c>
      <c r="AE1466" s="1" t="str">
        <f aca="false">IF($Y1466="","",IF($AA1466&gt;=$R1466,"Pass","Fail"))</f>
        <v/>
      </c>
      <c r="AF1466" s="1" t="str">
        <f aca="false">IF($Y1466="","",IF($AA1466&lt;=$S1466,"Pass","Fail"))</f>
        <v/>
      </c>
      <c r="AG1466" s="1" t="str">
        <f aca="false">IF($Y1466="","",IF($AA1466&lt;$S1466,"Pass","Fail"))</f>
        <v/>
      </c>
      <c r="AH1466" s="23" t="str">
        <f aca="true">INDIRECT(CHOOSE(MATCH($T1466,{"±","&gt;","≥","≤","&lt;"},0), "AC", "AD", "AE", "AF", "AG") &amp; ROW())</f>
        <v/>
      </c>
      <c r="AI1466" s="56" t="str">
        <f aca="false">IF($X1466="Not Significant","No Further Action Required",
IF($AH1466="","",
IF(AND($AH1466="Pass",$L1466="0 - Passed "),"Analysis performed; no further action required.",
IF(AND($AH1466="Fail",$L1466="1 - Failed "),"Analysis performed; no further action required.",
IF(AND($AH1466="Pass",$L1466="2 - Limited In Use "),"Analysis performed; no further action required.",
IF(AND($AH1466="Fail",$L1466="3 - Adjusted "),"Analysis performed; no further action required.",
"Unit fails analysis; TSM determination required."))))))</f>
        <v/>
      </c>
      <c r="AJ1466" s="58"/>
    </row>
    <row r="1467" customFormat="false" ht="15" hidden="false" customHeight="false" outlineLevel="0" collapsed="false">
      <c r="A1467" s="56"/>
      <c r="E1467" s="57" t="str">
        <f aca="false">IF(AND($F1467="",$G1467=""),"",IF($G1467="",$F1467,HYPERLINK($G1467,$F1467)))</f>
        <v/>
      </c>
      <c r="H1467" s="1" t="str">
        <f aca="false">IF($I1467="","None Attached",IF(LEFT($I1467,5)="https",HYPERLINK($I1467,"Datasheet"),HYPERLINK(_xlfn.CONCAT("https://",$I1467),"Datasheet")))</f>
        <v>None Attached</v>
      </c>
      <c r="M1467" s="56"/>
      <c r="P1467" s="58"/>
      <c r="Q1467" s="1" t="n">
        <f aca="false">$M1467-$N1467</f>
        <v>0</v>
      </c>
      <c r="R1467" s="56"/>
      <c r="T1467" s="59" t="s">
        <v>15</v>
      </c>
      <c r="U1467" s="1" t="n">
        <f aca="false">$S1467-$R1467</f>
        <v>0</v>
      </c>
      <c r="V1467" s="1" t="n">
        <f aca="false">IF($T1467="±",$Q1467*2,$Q1467)</f>
        <v>0</v>
      </c>
      <c r="W1467" s="60" t="str">
        <f aca="false">IFERROR($U1467/ABS($V1467),"N/A")</f>
        <v>N/A</v>
      </c>
      <c r="X1467" s="61" t="str">
        <f aca="false">IF(OR($W1467="N/A",$R1467="",$S1467=""),"N/A",IF($W1467&gt;=4,"Not Significant",IF($W1467&gt;=2,"Semi-Significant","Significant")))</f>
        <v>N/A</v>
      </c>
      <c r="Z1467" s="1" t="str">
        <f aca="false">IF($D1467="Z540.1 w/data",0,"")</f>
        <v/>
      </c>
      <c r="AA1467" s="1" t="e">
        <f aca="false">$Y1467+$Q1467+$Z1467</f>
        <v>#VALUE!</v>
      </c>
      <c r="AB1467" s="1" t="n">
        <f aca="false">$N1467+$Q1467</f>
        <v>0</v>
      </c>
      <c r="AC1467" s="1" t="str">
        <f aca="false">IF($Y1467="","",IF(AND($AA1467&gt;=$R1467,$AA1467&lt;=$S1467),"Pass","Fail"))</f>
        <v/>
      </c>
      <c r="AD1467" s="1" t="str">
        <f aca="false">IF($Y1467="","",IF($AA1467&gt;$R1467,"Pass","Fail"))</f>
        <v/>
      </c>
      <c r="AE1467" s="1" t="str">
        <f aca="false">IF($Y1467="","",IF($AA1467&gt;=$R1467,"Pass","Fail"))</f>
        <v/>
      </c>
      <c r="AF1467" s="1" t="str">
        <f aca="false">IF($Y1467="","",IF($AA1467&lt;=$S1467,"Pass","Fail"))</f>
        <v/>
      </c>
      <c r="AG1467" s="1" t="str">
        <f aca="false">IF($Y1467="","",IF($AA1467&lt;$S1467,"Pass","Fail"))</f>
        <v/>
      </c>
      <c r="AH1467" s="23" t="str">
        <f aca="true">INDIRECT(CHOOSE(MATCH($T1467,{"±","&gt;","≥","≤","&lt;"},0), "AC", "AD", "AE", "AF", "AG") &amp; ROW())</f>
        <v/>
      </c>
      <c r="AI1467" s="56" t="str">
        <f aca="false">IF($X1467="Not Significant","No Further Action Required",
IF($AH1467="","",
IF(AND($AH1467="Pass",$L1467="0 - Passed "),"Analysis performed; no further action required.",
IF(AND($AH1467="Fail",$L1467="1 - Failed "),"Analysis performed; no further action required.",
IF(AND($AH1467="Pass",$L1467="2 - Limited In Use "),"Analysis performed; no further action required.",
IF(AND($AH1467="Fail",$L1467="3 - Adjusted "),"Analysis performed; no further action required.",
"Unit fails analysis; TSM determination required."))))))</f>
        <v/>
      </c>
      <c r="AJ1467" s="58"/>
    </row>
    <row r="1468" customFormat="false" ht="15" hidden="false" customHeight="false" outlineLevel="0" collapsed="false">
      <c r="A1468" s="56"/>
      <c r="E1468" s="57" t="str">
        <f aca="false">IF(AND($F1468="",$G1468=""),"",IF($G1468="",$F1468,HYPERLINK($G1468,$F1468)))</f>
        <v/>
      </c>
      <c r="H1468" s="1" t="str">
        <f aca="false">IF($I1468="","None Attached",IF(LEFT($I1468,5)="https",HYPERLINK($I1468,"Datasheet"),HYPERLINK(_xlfn.CONCAT("https://",$I1468),"Datasheet")))</f>
        <v>None Attached</v>
      </c>
      <c r="M1468" s="56"/>
      <c r="P1468" s="58"/>
      <c r="Q1468" s="1" t="n">
        <f aca="false">$M1468-$N1468</f>
        <v>0</v>
      </c>
      <c r="R1468" s="56"/>
      <c r="T1468" s="59" t="s">
        <v>15</v>
      </c>
      <c r="U1468" s="1" t="n">
        <f aca="false">$S1468-$R1468</f>
        <v>0</v>
      </c>
      <c r="V1468" s="1" t="n">
        <f aca="false">IF($T1468="±",$Q1468*2,$Q1468)</f>
        <v>0</v>
      </c>
      <c r="W1468" s="60" t="str">
        <f aca="false">IFERROR($U1468/ABS($V1468),"N/A")</f>
        <v>N/A</v>
      </c>
      <c r="X1468" s="61" t="str">
        <f aca="false">IF(OR($W1468="N/A",$R1468="",$S1468=""),"N/A",IF($W1468&gt;=4,"Not Significant",IF($W1468&gt;=2,"Semi-Significant","Significant")))</f>
        <v>N/A</v>
      </c>
      <c r="Z1468" s="1" t="str">
        <f aca="false">IF($D1468="Z540.1 w/data",0,"")</f>
        <v/>
      </c>
      <c r="AA1468" s="1" t="e">
        <f aca="false">$Y1468+$Q1468+$Z1468</f>
        <v>#VALUE!</v>
      </c>
      <c r="AB1468" s="1" t="n">
        <f aca="false">$N1468+$Q1468</f>
        <v>0</v>
      </c>
      <c r="AC1468" s="1" t="str">
        <f aca="false">IF($Y1468="","",IF(AND($AA1468&gt;=$R1468,$AA1468&lt;=$S1468),"Pass","Fail"))</f>
        <v/>
      </c>
      <c r="AD1468" s="1" t="str">
        <f aca="false">IF($Y1468="","",IF($AA1468&gt;$R1468,"Pass","Fail"))</f>
        <v/>
      </c>
      <c r="AE1468" s="1" t="str">
        <f aca="false">IF($Y1468="","",IF($AA1468&gt;=$R1468,"Pass","Fail"))</f>
        <v/>
      </c>
      <c r="AF1468" s="1" t="str">
        <f aca="false">IF($Y1468="","",IF($AA1468&lt;=$S1468,"Pass","Fail"))</f>
        <v/>
      </c>
      <c r="AG1468" s="1" t="str">
        <f aca="false">IF($Y1468="","",IF($AA1468&lt;$S1468,"Pass","Fail"))</f>
        <v/>
      </c>
      <c r="AH1468" s="23" t="str">
        <f aca="true">INDIRECT(CHOOSE(MATCH($T1468,{"±","&gt;","≥","≤","&lt;"},0), "AC", "AD", "AE", "AF", "AG") &amp; ROW())</f>
        <v/>
      </c>
      <c r="AI1468" s="56" t="str">
        <f aca="false">IF($X1468="Not Significant","No Further Action Required",
IF($AH1468="","",
IF(AND($AH1468="Pass",$L1468="0 - Passed "),"Analysis performed; no further action required.",
IF(AND($AH1468="Fail",$L1468="1 - Failed "),"Analysis performed; no further action required.",
IF(AND($AH1468="Pass",$L1468="2 - Limited In Use "),"Analysis performed; no further action required.",
IF(AND($AH1468="Fail",$L1468="3 - Adjusted "),"Analysis performed; no further action required.",
"Unit fails analysis; TSM determination required."))))))</f>
        <v/>
      </c>
      <c r="AJ1468" s="58"/>
    </row>
    <row r="1469" customFormat="false" ht="15" hidden="false" customHeight="false" outlineLevel="0" collapsed="false">
      <c r="A1469" s="56"/>
      <c r="E1469" s="57" t="str">
        <f aca="false">IF(AND($F1469="",$G1469=""),"",IF($G1469="",$F1469,HYPERLINK($G1469,$F1469)))</f>
        <v/>
      </c>
      <c r="H1469" s="1" t="str">
        <f aca="false">IF($I1469="","None Attached",IF(LEFT($I1469,5)="https",HYPERLINK($I1469,"Datasheet"),HYPERLINK(_xlfn.CONCAT("https://",$I1469),"Datasheet")))</f>
        <v>None Attached</v>
      </c>
      <c r="M1469" s="56"/>
      <c r="P1469" s="58"/>
      <c r="Q1469" s="1" t="n">
        <f aca="false">$M1469-$N1469</f>
        <v>0</v>
      </c>
      <c r="R1469" s="56"/>
      <c r="T1469" s="59" t="s">
        <v>15</v>
      </c>
      <c r="U1469" s="1" t="n">
        <f aca="false">$S1469-$R1469</f>
        <v>0</v>
      </c>
      <c r="V1469" s="1" t="n">
        <f aca="false">IF($T1469="±",$Q1469*2,$Q1469)</f>
        <v>0</v>
      </c>
      <c r="W1469" s="60" t="str">
        <f aca="false">IFERROR($U1469/ABS($V1469),"N/A")</f>
        <v>N/A</v>
      </c>
      <c r="X1469" s="61" t="str">
        <f aca="false">IF(OR($W1469="N/A",$R1469="",$S1469=""),"N/A",IF($W1469&gt;=4,"Not Significant",IF($W1469&gt;=2,"Semi-Significant","Significant")))</f>
        <v>N/A</v>
      </c>
      <c r="Z1469" s="1" t="str">
        <f aca="false">IF($D1469="Z540.1 w/data",0,"")</f>
        <v/>
      </c>
      <c r="AA1469" s="1" t="e">
        <f aca="false">$Y1469+$Q1469+$Z1469</f>
        <v>#VALUE!</v>
      </c>
      <c r="AB1469" s="1" t="n">
        <f aca="false">$N1469+$Q1469</f>
        <v>0</v>
      </c>
      <c r="AC1469" s="1" t="str">
        <f aca="false">IF($Y1469="","",IF(AND($AA1469&gt;=$R1469,$AA1469&lt;=$S1469),"Pass","Fail"))</f>
        <v/>
      </c>
      <c r="AD1469" s="1" t="str">
        <f aca="false">IF($Y1469="","",IF($AA1469&gt;$R1469,"Pass","Fail"))</f>
        <v/>
      </c>
      <c r="AE1469" s="1" t="str">
        <f aca="false">IF($Y1469="","",IF($AA1469&gt;=$R1469,"Pass","Fail"))</f>
        <v/>
      </c>
      <c r="AF1469" s="1" t="str">
        <f aca="false">IF($Y1469="","",IF($AA1469&lt;=$S1469,"Pass","Fail"))</f>
        <v/>
      </c>
      <c r="AG1469" s="1" t="str">
        <f aca="false">IF($Y1469="","",IF($AA1469&lt;$S1469,"Pass","Fail"))</f>
        <v/>
      </c>
      <c r="AH1469" s="23" t="str">
        <f aca="true">INDIRECT(CHOOSE(MATCH($T1469,{"±","&gt;","≥","≤","&lt;"},0), "AC", "AD", "AE", "AF", "AG") &amp; ROW())</f>
        <v/>
      </c>
      <c r="AI1469" s="56" t="str">
        <f aca="false">IF($X1469="Not Significant","No Further Action Required",
IF($AH1469="","",
IF(AND($AH1469="Pass",$L1469="0 - Passed "),"Analysis performed; no further action required.",
IF(AND($AH1469="Fail",$L1469="1 - Failed "),"Analysis performed; no further action required.",
IF(AND($AH1469="Pass",$L1469="2 - Limited In Use "),"Analysis performed; no further action required.",
IF(AND($AH1469="Fail",$L1469="3 - Adjusted "),"Analysis performed; no further action required.",
"Unit fails analysis; TSM determination required."))))))</f>
        <v/>
      </c>
      <c r="AJ1469" s="58"/>
    </row>
    <row r="1470" customFormat="false" ht="15" hidden="false" customHeight="false" outlineLevel="0" collapsed="false">
      <c r="A1470" s="56"/>
      <c r="E1470" s="57" t="str">
        <f aca="false">IF(AND($F1470="",$G1470=""),"",IF($G1470="",$F1470,HYPERLINK($G1470,$F1470)))</f>
        <v/>
      </c>
      <c r="H1470" s="1" t="str">
        <f aca="false">IF($I1470="","None Attached",IF(LEFT($I1470,5)="https",HYPERLINK($I1470,"Datasheet"),HYPERLINK(_xlfn.CONCAT("https://",$I1470),"Datasheet")))</f>
        <v>None Attached</v>
      </c>
      <c r="M1470" s="56"/>
      <c r="P1470" s="58"/>
      <c r="Q1470" s="1" t="n">
        <f aca="false">$M1470-$N1470</f>
        <v>0</v>
      </c>
      <c r="R1470" s="56"/>
      <c r="T1470" s="59" t="s">
        <v>15</v>
      </c>
      <c r="U1470" s="1" t="n">
        <f aca="false">$S1470-$R1470</f>
        <v>0</v>
      </c>
      <c r="V1470" s="1" t="n">
        <f aca="false">IF($T1470="±",$Q1470*2,$Q1470)</f>
        <v>0</v>
      </c>
      <c r="W1470" s="60" t="str">
        <f aca="false">IFERROR($U1470/ABS($V1470),"N/A")</f>
        <v>N/A</v>
      </c>
      <c r="X1470" s="61" t="str">
        <f aca="false">IF(OR($W1470="N/A",$R1470="",$S1470=""),"N/A",IF($W1470&gt;=4,"Not Significant",IF($W1470&gt;=2,"Semi-Significant","Significant")))</f>
        <v>N/A</v>
      </c>
      <c r="Z1470" s="1" t="str">
        <f aca="false">IF($D1470="Z540.1 w/data",0,"")</f>
        <v/>
      </c>
      <c r="AA1470" s="1" t="e">
        <f aca="false">$Y1470+$Q1470+$Z1470</f>
        <v>#VALUE!</v>
      </c>
      <c r="AB1470" s="1" t="n">
        <f aca="false">$N1470+$Q1470</f>
        <v>0</v>
      </c>
      <c r="AC1470" s="1" t="str">
        <f aca="false">IF($Y1470="","",IF(AND($AA1470&gt;=$R1470,$AA1470&lt;=$S1470),"Pass","Fail"))</f>
        <v/>
      </c>
      <c r="AD1470" s="1" t="str">
        <f aca="false">IF($Y1470="","",IF($AA1470&gt;$R1470,"Pass","Fail"))</f>
        <v/>
      </c>
      <c r="AE1470" s="1" t="str">
        <f aca="false">IF($Y1470="","",IF($AA1470&gt;=$R1470,"Pass","Fail"))</f>
        <v/>
      </c>
      <c r="AF1470" s="1" t="str">
        <f aca="false">IF($Y1470="","",IF($AA1470&lt;=$S1470,"Pass","Fail"))</f>
        <v/>
      </c>
      <c r="AG1470" s="1" t="str">
        <f aca="false">IF($Y1470="","",IF($AA1470&lt;$S1470,"Pass","Fail"))</f>
        <v/>
      </c>
      <c r="AH1470" s="23" t="str">
        <f aca="true">INDIRECT(CHOOSE(MATCH($T1470,{"±","&gt;","≥","≤","&lt;"},0), "AC", "AD", "AE", "AF", "AG") &amp; ROW())</f>
        <v/>
      </c>
      <c r="AI1470" s="56" t="str">
        <f aca="false">IF($X1470="Not Significant","No Further Action Required",
IF($AH1470="","",
IF(AND($AH1470="Pass",$L1470="0 - Passed "),"Analysis performed; no further action required.",
IF(AND($AH1470="Fail",$L1470="1 - Failed "),"Analysis performed; no further action required.",
IF(AND($AH1470="Pass",$L1470="2 - Limited In Use "),"Analysis performed; no further action required.",
IF(AND($AH1470="Fail",$L1470="3 - Adjusted "),"Analysis performed; no further action required.",
"Unit fails analysis; TSM determination required."))))))</f>
        <v/>
      </c>
      <c r="AJ1470" s="58"/>
    </row>
    <row r="1471" customFormat="false" ht="15" hidden="false" customHeight="false" outlineLevel="0" collapsed="false">
      <c r="A1471" s="56"/>
      <c r="E1471" s="57" t="str">
        <f aca="false">IF(AND($F1471="",$G1471=""),"",IF($G1471="",$F1471,HYPERLINK($G1471,$F1471)))</f>
        <v/>
      </c>
      <c r="H1471" s="1" t="str">
        <f aca="false">IF($I1471="","None Attached",IF(LEFT($I1471,5)="https",HYPERLINK($I1471,"Datasheet"),HYPERLINK(_xlfn.CONCAT("https://",$I1471),"Datasheet")))</f>
        <v>None Attached</v>
      </c>
      <c r="M1471" s="56"/>
      <c r="P1471" s="58"/>
      <c r="Q1471" s="1" t="n">
        <f aca="false">$M1471-$N1471</f>
        <v>0</v>
      </c>
      <c r="R1471" s="56"/>
      <c r="T1471" s="59" t="s">
        <v>15</v>
      </c>
      <c r="U1471" s="1" t="n">
        <f aca="false">$S1471-$R1471</f>
        <v>0</v>
      </c>
      <c r="V1471" s="1" t="n">
        <f aca="false">IF($T1471="±",$Q1471*2,$Q1471)</f>
        <v>0</v>
      </c>
      <c r="W1471" s="60" t="str">
        <f aca="false">IFERROR($U1471/ABS($V1471),"N/A")</f>
        <v>N/A</v>
      </c>
      <c r="X1471" s="61" t="str">
        <f aca="false">IF(OR($W1471="N/A",$R1471="",$S1471=""),"N/A",IF($W1471&gt;=4,"Not Significant",IF($W1471&gt;=2,"Semi-Significant","Significant")))</f>
        <v>N/A</v>
      </c>
      <c r="Z1471" s="1" t="str">
        <f aca="false">IF($D1471="Z540.1 w/data",0,"")</f>
        <v/>
      </c>
      <c r="AA1471" s="1" t="e">
        <f aca="false">$Y1471+$Q1471+$Z1471</f>
        <v>#VALUE!</v>
      </c>
      <c r="AB1471" s="1" t="n">
        <f aca="false">$N1471+$Q1471</f>
        <v>0</v>
      </c>
      <c r="AC1471" s="1" t="str">
        <f aca="false">IF($Y1471="","",IF(AND($AA1471&gt;=$R1471,$AA1471&lt;=$S1471),"Pass","Fail"))</f>
        <v/>
      </c>
      <c r="AD1471" s="1" t="str">
        <f aca="false">IF($Y1471="","",IF($AA1471&gt;$R1471,"Pass","Fail"))</f>
        <v/>
      </c>
      <c r="AE1471" s="1" t="str">
        <f aca="false">IF($Y1471="","",IF($AA1471&gt;=$R1471,"Pass","Fail"))</f>
        <v/>
      </c>
      <c r="AF1471" s="1" t="str">
        <f aca="false">IF($Y1471="","",IF($AA1471&lt;=$S1471,"Pass","Fail"))</f>
        <v/>
      </c>
      <c r="AG1471" s="1" t="str">
        <f aca="false">IF($Y1471="","",IF($AA1471&lt;$S1471,"Pass","Fail"))</f>
        <v/>
      </c>
      <c r="AH1471" s="23" t="str">
        <f aca="true">INDIRECT(CHOOSE(MATCH($T1471,{"±","&gt;","≥","≤","&lt;"},0), "AC", "AD", "AE", "AF", "AG") &amp; ROW())</f>
        <v/>
      </c>
      <c r="AI1471" s="56" t="str">
        <f aca="false">IF($X1471="Not Significant","No Further Action Required",
IF($AH1471="","",
IF(AND($AH1471="Pass",$L1471="0 - Passed "),"Analysis performed; no further action required.",
IF(AND($AH1471="Fail",$L1471="1 - Failed "),"Analysis performed; no further action required.",
IF(AND($AH1471="Pass",$L1471="2 - Limited In Use "),"Analysis performed; no further action required.",
IF(AND($AH1471="Fail",$L1471="3 - Adjusted "),"Analysis performed; no further action required.",
"Unit fails analysis; TSM determination required."))))))</f>
        <v/>
      </c>
      <c r="AJ1471" s="58"/>
    </row>
    <row r="1472" customFormat="false" ht="15" hidden="false" customHeight="false" outlineLevel="0" collapsed="false">
      <c r="A1472" s="56"/>
      <c r="E1472" s="57" t="str">
        <f aca="false">IF(AND($F1472="",$G1472=""),"",IF($G1472="",$F1472,HYPERLINK($G1472,$F1472)))</f>
        <v/>
      </c>
      <c r="H1472" s="1" t="str">
        <f aca="false">IF($I1472="","None Attached",IF(LEFT($I1472,5)="https",HYPERLINK($I1472,"Datasheet"),HYPERLINK(_xlfn.CONCAT("https://",$I1472),"Datasheet")))</f>
        <v>None Attached</v>
      </c>
      <c r="M1472" s="56"/>
      <c r="P1472" s="58"/>
      <c r="Q1472" s="1" t="n">
        <f aca="false">$M1472-$N1472</f>
        <v>0</v>
      </c>
      <c r="R1472" s="56"/>
      <c r="T1472" s="59" t="s">
        <v>15</v>
      </c>
      <c r="U1472" s="1" t="n">
        <f aca="false">$S1472-$R1472</f>
        <v>0</v>
      </c>
      <c r="V1472" s="1" t="n">
        <f aca="false">IF($T1472="±",$Q1472*2,$Q1472)</f>
        <v>0</v>
      </c>
      <c r="W1472" s="60" t="str">
        <f aca="false">IFERROR($U1472/ABS($V1472),"N/A")</f>
        <v>N/A</v>
      </c>
      <c r="X1472" s="61" t="str">
        <f aca="false">IF(OR($W1472="N/A",$R1472="",$S1472=""),"N/A",IF($W1472&gt;=4,"Not Significant",IF($W1472&gt;=2,"Semi-Significant","Significant")))</f>
        <v>N/A</v>
      </c>
      <c r="Z1472" s="1" t="str">
        <f aca="false">IF($D1472="Z540.1 w/data",0,"")</f>
        <v/>
      </c>
      <c r="AA1472" s="1" t="e">
        <f aca="false">$Y1472+$Q1472+$Z1472</f>
        <v>#VALUE!</v>
      </c>
      <c r="AB1472" s="1" t="n">
        <f aca="false">$N1472+$Q1472</f>
        <v>0</v>
      </c>
      <c r="AC1472" s="1" t="str">
        <f aca="false">IF($Y1472="","",IF(AND($AA1472&gt;=$R1472,$AA1472&lt;=$S1472),"Pass","Fail"))</f>
        <v/>
      </c>
      <c r="AD1472" s="1" t="str">
        <f aca="false">IF($Y1472="","",IF($AA1472&gt;$R1472,"Pass","Fail"))</f>
        <v/>
      </c>
      <c r="AE1472" s="1" t="str">
        <f aca="false">IF($Y1472="","",IF($AA1472&gt;=$R1472,"Pass","Fail"))</f>
        <v/>
      </c>
      <c r="AF1472" s="1" t="str">
        <f aca="false">IF($Y1472="","",IF($AA1472&lt;=$S1472,"Pass","Fail"))</f>
        <v/>
      </c>
      <c r="AG1472" s="1" t="str">
        <f aca="false">IF($Y1472="","",IF($AA1472&lt;$S1472,"Pass","Fail"))</f>
        <v/>
      </c>
      <c r="AH1472" s="23" t="str">
        <f aca="true">INDIRECT(CHOOSE(MATCH($T1472,{"±","&gt;","≥","≤","&lt;"},0), "AC", "AD", "AE", "AF", "AG") &amp; ROW())</f>
        <v/>
      </c>
      <c r="AI1472" s="56" t="str">
        <f aca="false">IF($X1472="Not Significant","No Further Action Required",
IF($AH1472="","",
IF(AND($AH1472="Pass",$L1472="0 - Passed "),"Analysis performed; no further action required.",
IF(AND($AH1472="Fail",$L1472="1 - Failed "),"Analysis performed; no further action required.",
IF(AND($AH1472="Pass",$L1472="2 - Limited In Use "),"Analysis performed; no further action required.",
IF(AND($AH1472="Fail",$L1472="3 - Adjusted "),"Analysis performed; no further action required.",
"Unit fails analysis; TSM determination required."))))))</f>
        <v/>
      </c>
      <c r="AJ1472" s="58"/>
    </row>
    <row r="1473" customFormat="false" ht="15" hidden="false" customHeight="false" outlineLevel="0" collapsed="false">
      <c r="A1473" s="56"/>
      <c r="E1473" s="57" t="str">
        <f aca="false">IF(AND($F1473="",$G1473=""),"",IF($G1473="",$F1473,HYPERLINK($G1473,$F1473)))</f>
        <v/>
      </c>
      <c r="H1473" s="1" t="str">
        <f aca="false">IF($I1473="","None Attached",IF(LEFT($I1473,5)="https",HYPERLINK($I1473,"Datasheet"),HYPERLINK(_xlfn.CONCAT("https://",$I1473),"Datasheet")))</f>
        <v>None Attached</v>
      </c>
      <c r="M1473" s="56"/>
      <c r="P1473" s="58"/>
      <c r="Q1473" s="1" t="n">
        <f aca="false">$M1473-$N1473</f>
        <v>0</v>
      </c>
      <c r="R1473" s="56"/>
      <c r="T1473" s="59" t="s">
        <v>15</v>
      </c>
      <c r="U1473" s="1" t="n">
        <f aca="false">$S1473-$R1473</f>
        <v>0</v>
      </c>
      <c r="V1473" s="1" t="n">
        <f aca="false">IF($T1473="±",$Q1473*2,$Q1473)</f>
        <v>0</v>
      </c>
      <c r="W1473" s="60" t="str">
        <f aca="false">IFERROR($U1473/ABS($V1473),"N/A")</f>
        <v>N/A</v>
      </c>
      <c r="X1473" s="61" t="str">
        <f aca="false">IF(OR($W1473="N/A",$R1473="",$S1473=""),"N/A",IF($W1473&gt;=4,"Not Significant",IF($W1473&gt;=2,"Semi-Significant","Significant")))</f>
        <v>N/A</v>
      </c>
      <c r="Z1473" s="1" t="str">
        <f aca="false">IF($D1473="Z540.1 w/data",0,"")</f>
        <v/>
      </c>
      <c r="AA1473" s="1" t="e">
        <f aca="false">$Y1473+$Q1473+$Z1473</f>
        <v>#VALUE!</v>
      </c>
      <c r="AB1473" s="1" t="n">
        <f aca="false">$N1473+$Q1473</f>
        <v>0</v>
      </c>
      <c r="AC1473" s="1" t="str">
        <f aca="false">IF($Y1473="","",IF(AND($AA1473&gt;=$R1473,$AA1473&lt;=$S1473),"Pass","Fail"))</f>
        <v/>
      </c>
      <c r="AD1473" s="1" t="str">
        <f aca="false">IF($Y1473="","",IF($AA1473&gt;$R1473,"Pass","Fail"))</f>
        <v/>
      </c>
      <c r="AE1473" s="1" t="str">
        <f aca="false">IF($Y1473="","",IF($AA1473&gt;=$R1473,"Pass","Fail"))</f>
        <v/>
      </c>
      <c r="AF1473" s="1" t="str">
        <f aca="false">IF($Y1473="","",IF($AA1473&lt;=$S1473,"Pass","Fail"))</f>
        <v/>
      </c>
      <c r="AG1473" s="1" t="str">
        <f aca="false">IF($Y1473="","",IF($AA1473&lt;$S1473,"Pass","Fail"))</f>
        <v/>
      </c>
      <c r="AH1473" s="23" t="str">
        <f aca="true">INDIRECT(CHOOSE(MATCH($T1473,{"±","&gt;","≥","≤","&lt;"},0), "AC", "AD", "AE", "AF", "AG") &amp; ROW())</f>
        <v/>
      </c>
      <c r="AI1473" s="56" t="str">
        <f aca="false">IF($X1473="Not Significant","No Further Action Required",
IF($AH1473="","",
IF(AND($AH1473="Pass",$L1473="0 - Passed "),"Analysis performed; no further action required.",
IF(AND($AH1473="Fail",$L1473="1 - Failed "),"Analysis performed; no further action required.",
IF(AND($AH1473="Pass",$L1473="2 - Limited In Use "),"Analysis performed; no further action required.",
IF(AND($AH1473="Fail",$L1473="3 - Adjusted "),"Analysis performed; no further action required.",
"Unit fails analysis; TSM determination required."))))))</f>
        <v/>
      </c>
      <c r="AJ1473" s="58"/>
    </row>
    <row r="1474" customFormat="false" ht="15" hidden="false" customHeight="false" outlineLevel="0" collapsed="false">
      <c r="A1474" s="56"/>
      <c r="E1474" s="57" t="str">
        <f aca="false">IF(AND($F1474="",$G1474=""),"",IF($G1474="",$F1474,HYPERLINK($G1474,$F1474)))</f>
        <v/>
      </c>
      <c r="H1474" s="1" t="str">
        <f aca="false">IF($I1474="","None Attached",IF(LEFT($I1474,5)="https",HYPERLINK($I1474,"Datasheet"),HYPERLINK(_xlfn.CONCAT("https://",$I1474),"Datasheet")))</f>
        <v>None Attached</v>
      </c>
      <c r="M1474" s="56"/>
      <c r="P1474" s="58"/>
      <c r="Q1474" s="1" t="n">
        <f aca="false">$M1474-$N1474</f>
        <v>0</v>
      </c>
      <c r="R1474" s="56"/>
      <c r="T1474" s="59" t="s">
        <v>15</v>
      </c>
      <c r="U1474" s="1" t="n">
        <f aca="false">$S1474-$R1474</f>
        <v>0</v>
      </c>
      <c r="V1474" s="1" t="n">
        <f aca="false">IF($T1474="±",$Q1474*2,$Q1474)</f>
        <v>0</v>
      </c>
      <c r="W1474" s="60" t="str">
        <f aca="false">IFERROR($U1474/ABS($V1474),"N/A")</f>
        <v>N/A</v>
      </c>
      <c r="X1474" s="61" t="str">
        <f aca="false">IF(OR($W1474="N/A",$R1474="",$S1474=""),"N/A",IF($W1474&gt;=4,"Not Significant",IF($W1474&gt;=2,"Semi-Significant","Significant")))</f>
        <v>N/A</v>
      </c>
      <c r="Z1474" s="1" t="str">
        <f aca="false">IF($D1474="Z540.1 w/data",0,"")</f>
        <v/>
      </c>
      <c r="AA1474" s="1" t="e">
        <f aca="false">$Y1474+$Q1474+$Z1474</f>
        <v>#VALUE!</v>
      </c>
      <c r="AB1474" s="1" t="n">
        <f aca="false">$N1474+$Q1474</f>
        <v>0</v>
      </c>
      <c r="AC1474" s="1" t="str">
        <f aca="false">IF($Y1474="","",IF(AND($AA1474&gt;=$R1474,$AA1474&lt;=$S1474),"Pass","Fail"))</f>
        <v/>
      </c>
      <c r="AD1474" s="1" t="str">
        <f aca="false">IF($Y1474="","",IF($AA1474&gt;$R1474,"Pass","Fail"))</f>
        <v/>
      </c>
      <c r="AE1474" s="1" t="str">
        <f aca="false">IF($Y1474="","",IF($AA1474&gt;=$R1474,"Pass","Fail"))</f>
        <v/>
      </c>
      <c r="AF1474" s="1" t="str">
        <f aca="false">IF($Y1474="","",IF($AA1474&lt;=$S1474,"Pass","Fail"))</f>
        <v/>
      </c>
      <c r="AG1474" s="1" t="str">
        <f aca="false">IF($Y1474="","",IF($AA1474&lt;$S1474,"Pass","Fail"))</f>
        <v/>
      </c>
      <c r="AH1474" s="23" t="str">
        <f aca="true">INDIRECT(CHOOSE(MATCH($T1474,{"±","&gt;","≥","≤","&lt;"},0), "AC", "AD", "AE", "AF", "AG") &amp; ROW())</f>
        <v/>
      </c>
      <c r="AI1474" s="56" t="str">
        <f aca="false">IF($X1474="Not Significant","No Further Action Required",
IF($AH1474="","",
IF(AND($AH1474="Pass",$L1474="0 - Passed "),"Analysis performed; no further action required.",
IF(AND($AH1474="Fail",$L1474="1 - Failed "),"Analysis performed; no further action required.",
IF(AND($AH1474="Pass",$L1474="2 - Limited In Use "),"Analysis performed; no further action required.",
IF(AND($AH1474="Fail",$L1474="3 - Adjusted "),"Analysis performed; no further action required.",
"Unit fails analysis; TSM determination required."))))))</f>
        <v/>
      </c>
      <c r="AJ1474" s="58"/>
    </row>
    <row r="1475" customFormat="false" ht="15" hidden="false" customHeight="false" outlineLevel="0" collapsed="false">
      <c r="A1475" s="56"/>
      <c r="E1475" s="57" t="str">
        <f aca="false">IF(AND($F1475="",$G1475=""),"",IF($G1475="",$F1475,HYPERLINK($G1475,$F1475)))</f>
        <v/>
      </c>
      <c r="H1475" s="1" t="str">
        <f aca="false">IF($I1475="","None Attached",IF(LEFT($I1475,5)="https",HYPERLINK($I1475,"Datasheet"),HYPERLINK(_xlfn.CONCAT("https://",$I1475),"Datasheet")))</f>
        <v>None Attached</v>
      </c>
      <c r="M1475" s="56"/>
      <c r="P1475" s="58"/>
      <c r="Q1475" s="1" t="n">
        <f aca="false">$M1475-$N1475</f>
        <v>0</v>
      </c>
      <c r="R1475" s="56"/>
      <c r="T1475" s="59" t="s">
        <v>15</v>
      </c>
      <c r="U1475" s="1" t="n">
        <f aca="false">$S1475-$R1475</f>
        <v>0</v>
      </c>
      <c r="V1475" s="1" t="n">
        <f aca="false">IF($T1475="±",$Q1475*2,$Q1475)</f>
        <v>0</v>
      </c>
      <c r="W1475" s="60" t="str">
        <f aca="false">IFERROR($U1475/ABS($V1475),"N/A")</f>
        <v>N/A</v>
      </c>
      <c r="X1475" s="61" t="str">
        <f aca="false">IF(OR($W1475="N/A",$R1475="",$S1475=""),"N/A",IF($W1475&gt;=4,"Not Significant",IF($W1475&gt;=2,"Semi-Significant","Significant")))</f>
        <v>N/A</v>
      </c>
      <c r="Z1475" s="1" t="str">
        <f aca="false">IF($D1475="Z540.1 w/data",0,"")</f>
        <v/>
      </c>
      <c r="AA1475" s="1" t="e">
        <f aca="false">$Y1475+$Q1475+$Z1475</f>
        <v>#VALUE!</v>
      </c>
      <c r="AB1475" s="1" t="n">
        <f aca="false">$N1475+$Q1475</f>
        <v>0</v>
      </c>
      <c r="AC1475" s="1" t="str">
        <f aca="false">IF($Y1475="","",IF(AND($AA1475&gt;=$R1475,$AA1475&lt;=$S1475),"Pass","Fail"))</f>
        <v/>
      </c>
      <c r="AD1475" s="1" t="str">
        <f aca="false">IF($Y1475="","",IF($AA1475&gt;$R1475,"Pass","Fail"))</f>
        <v/>
      </c>
      <c r="AE1475" s="1" t="str">
        <f aca="false">IF($Y1475="","",IF($AA1475&gt;=$R1475,"Pass","Fail"))</f>
        <v/>
      </c>
      <c r="AF1475" s="1" t="str">
        <f aca="false">IF($Y1475="","",IF($AA1475&lt;=$S1475,"Pass","Fail"))</f>
        <v/>
      </c>
      <c r="AG1475" s="1" t="str">
        <f aca="false">IF($Y1475="","",IF($AA1475&lt;$S1475,"Pass","Fail"))</f>
        <v/>
      </c>
      <c r="AH1475" s="23" t="str">
        <f aca="true">INDIRECT(CHOOSE(MATCH($T1475,{"±","&gt;","≥","≤","&lt;"},0), "AC", "AD", "AE", "AF", "AG") &amp; ROW())</f>
        <v/>
      </c>
      <c r="AI1475" s="56" t="str">
        <f aca="false">IF($X1475="Not Significant","No Further Action Required",
IF($AH1475="","",
IF(AND($AH1475="Pass",$L1475="0 - Passed "),"Analysis performed; no further action required.",
IF(AND($AH1475="Fail",$L1475="1 - Failed "),"Analysis performed; no further action required.",
IF(AND($AH1475="Pass",$L1475="2 - Limited In Use "),"Analysis performed; no further action required.",
IF(AND($AH1475="Fail",$L1475="3 - Adjusted "),"Analysis performed; no further action required.",
"Unit fails analysis; TSM determination required."))))))</f>
        <v/>
      </c>
      <c r="AJ1475" s="58"/>
    </row>
    <row r="1476" customFormat="false" ht="15" hidden="false" customHeight="false" outlineLevel="0" collapsed="false">
      <c r="A1476" s="56"/>
      <c r="E1476" s="57" t="str">
        <f aca="false">IF(AND($F1476="",$G1476=""),"",IF($G1476="",$F1476,HYPERLINK($G1476,$F1476)))</f>
        <v/>
      </c>
      <c r="H1476" s="1" t="str">
        <f aca="false">IF($I1476="","None Attached",IF(LEFT($I1476,5)="https",HYPERLINK($I1476,"Datasheet"),HYPERLINK(_xlfn.CONCAT("https://",$I1476),"Datasheet")))</f>
        <v>None Attached</v>
      </c>
      <c r="M1476" s="56"/>
      <c r="P1476" s="58"/>
      <c r="Q1476" s="1" t="n">
        <f aca="false">$M1476-$N1476</f>
        <v>0</v>
      </c>
      <c r="R1476" s="56"/>
      <c r="T1476" s="59" t="s">
        <v>15</v>
      </c>
      <c r="U1476" s="1" t="n">
        <f aca="false">$S1476-$R1476</f>
        <v>0</v>
      </c>
      <c r="V1476" s="1" t="n">
        <f aca="false">IF($T1476="±",$Q1476*2,$Q1476)</f>
        <v>0</v>
      </c>
      <c r="W1476" s="60" t="str">
        <f aca="false">IFERROR($U1476/ABS($V1476),"N/A")</f>
        <v>N/A</v>
      </c>
      <c r="X1476" s="61" t="str">
        <f aca="false">IF(OR($W1476="N/A",$R1476="",$S1476=""),"N/A",IF($W1476&gt;=4,"Not Significant",IF($W1476&gt;=2,"Semi-Significant","Significant")))</f>
        <v>N/A</v>
      </c>
      <c r="Z1476" s="1" t="str">
        <f aca="false">IF($D1476="Z540.1 w/data",0,"")</f>
        <v/>
      </c>
      <c r="AA1476" s="1" t="e">
        <f aca="false">$Y1476+$Q1476+$Z1476</f>
        <v>#VALUE!</v>
      </c>
      <c r="AB1476" s="1" t="n">
        <f aca="false">$N1476+$Q1476</f>
        <v>0</v>
      </c>
      <c r="AC1476" s="1" t="str">
        <f aca="false">IF($Y1476="","",IF(AND($AA1476&gt;=$R1476,$AA1476&lt;=$S1476),"Pass","Fail"))</f>
        <v/>
      </c>
      <c r="AD1476" s="1" t="str">
        <f aca="false">IF($Y1476="","",IF($AA1476&gt;$R1476,"Pass","Fail"))</f>
        <v/>
      </c>
      <c r="AE1476" s="1" t="str">
        <f aca="false">IF($Y1476="","",IF($AA1476&gt;=$R1476,"Pass","Fail"))</f>
        <v/>
      </c>
      <c r="AF1476" s="1" t="str">
        <f aca="false">IF($Y1476="","",IF($AA1476&lt;=$S1476,"Pass","Fail"))</f>
        <v/>
      </c>
      <c r="AG1476" s="1" t="str">
        <f aca="false">IF($Y1476="","",IF($AA1476&lt;$S1476,"Pass","Fail"))</f>
        <v/>
      </c>
      <c r="AH1476" s="23" t="str">
        <f aca="true">INDIRECT(CHOOSE(MATCH($T1476,{"±","&gt;","≥","≤","&lt;"},0), "AC", "AD", "AE", "AF", "AG") &amp; ROW())</f>
        <v/>
      </c>
      <c r="AI1476" s="56" t="str">
        <f aca="false">IF($X1476="Not Significant","No Further Action Required",
IF($AH1476="","",
IF(AND($AH1476="Pass",$L1476="0 - Passed "),"Analysis performed; no further action required.",
IF(AND($AH1476="Fail",$L1476="1 - Failed "),"Analysis performed; no further action required.",
IF(AND($AH1476="Pass",$L1476="2 - Limited In Use "),"Analysis performed; no further action required.",
IF(AND($AH1476="Fail",$L1476="3 - Adjusted "),"Analysis performed; no further action required.",
"Unit fails analysis; TSM determination required."))))))</f>
        <v/>
      </c>
      <c r="AJ1476" s="58"/>
    </row>
    <row r="1477" customFormat="false" ht="15" hidden="false" customHeight="false" outlineLevel="0" collapsed="false">
      <c r="A1477" s="56"/>
      <c r="E1477" s="57" t="str">
        <f aca="false">IF(AND($F1477="",$G1477=""),"",IF($G1477="",$F1477,HYPERLINK($G1477,$F1477)))</f>
        <v/>
      </c>
      <c r="H1477" s="1" t="str">
        <f aca="false">IF($I1477="","None Attached",IF(LEFT($I1477,5)="https",HYPERLINK($I1477,"Datasheet"),HYPERLINK(_xlfn.CONCAT("https://",$I1477),"Datasheet")))</f>
        <v>None Attached</v>
      </c>
      <c r="M1477" s="56"/>
      <c r="P1477" s="58"/>
      <c r="Q1477" s="1" t="n">
        <f aca="false">$M1477-$N1477</f>
        <v>0</v>
      </c>
      <c r="R1477" s="56"/>
      <c r="T1477" s="59" t="s">
        <v>15</v>
      </c>
      <c r="U1477" s="1" t="n">
        <f aca="false">$S1477-$R1477</f>
        <v>0</v>
      </c>
      <c r="V1477" s="1" t="n">
        <f aca="false">IF($T1477="±",$Q1477*2,$Q1477)</f>
        <v>0</v>
      </c>
      <c r="W1477" s="60" t="str">
        <f aca="false">IFERROR($U1477/ABS($V1477),"N/A")</f>
        <v>N/A</v>
      </c>
      <c r="X1477" s="61" t="str">
        <f aca="false">IF(OR($W1477="N/A",$R1477="",$S1477=""),"N/A",IF($W1477&gt;=4,"Not Significant",IF($W1477&gt;=2,"Semi-Significant","Significant")))</f>
        <v>N/A</v>
      </c>
      <c r="Z1477" s="1" t="str">
        <f aca="false">IF($D1477="Z540.1 w/data",0,"")</f>
        <v/>
      </c>
      <c r="AA1477" s="1" t="e">
        <f aca="false">$Y1477+$Q1477+$Z1477</f>
        <v>#VALUE!</v>
      </c>
      <c r="AB1477" s="1" t="n">
        <f aca="false">$N1477+$Q1477</f>
        <v>0</v>
      </c>
      <c r="AC1477" s="1" t="str">
        <f aca="false">IF($Y1477="","",IF(AND($AA1477&gt;=$R1477,$AA1477&lt;=$S1477),"Pass","Fail"))</f>
        <v/>
      </c>
      <c r="AD1477" s="1" t="str">
        <f aca="false">IF($Y1477="","",IF($AA1477&gt;$R1477,"Pass","Fail"))</f>
        <v/>
      </c>
      <c r="AE1477" s="1" t="str">
        <f aca="false">IF($Y1477="","",IF($AA1477&gt;=$R1477,"Pass","Fail"))</f>
        <v/>
      </c>
      <c r="AF1477" s="1" t="str">
        <f aca="false">IF($Y1477="","",IF($AA1477&lt;=$S1477,"Pass","Fail"))</f>
        <v/>
      </c>
      <c r="AG1477" s="1" t="str">
        <f aca="false">IF($Y1477="","",IF($AA1477&lt;$S1477,"Pass","Fail"))</f>
        <v/>
      </c>
      <c r="AH1477" s="23" t="str">
        <f aca="true">INDIRECT(CHOOSE(MATCH($T1477,{"±","&gt;","≥","≤","&lt;"},0), "AC", "AD", "AE", "AF", "AG") &amp; ROW())</f>
        <v/>
      </c>
      <c r="AI1477" s="56" t="str">
        <f aca="false">IF($X1477="Not Significant","No Further Action Required",
IF($AH1477="","",
IF(AND($AH1477="Pass",$L1477="0 - Passed "),"Analysis performed; no further action required.",
IF(AND($AH1477="Fail",$L1477="1 - Failed "),"Analysis performed; no further action required.",
IF(AND($AH1477="Pass",$L1477="2 - Limited In Use "),"Analysis performed; no further action required.",
IF(AND($AH1477="Fail",$L1477="3 - Adjusted "),"Analysis performed; no further action required.",
"Unit fails analysis; TSM determination required."))))))</f>
        <v/>
      </c>
      <c r="AJ1477" s="58"/>
    </row>
    <row r="1478" customFormat="false" ht="15" hidden="false" customHeight="false" outlineLevel="0" collapsed="false">
      <c r="A1478" s="56"/>
      <c r="E1478" s="57" t="str">
        <f aca="false">IF(AND($F1478="",$G1478=""),"",IF($G1478="",$F1478,HYPERLINK($G1478,$F1478)))</f>
        <v/>
      </c>
      <c r="H1478" s="1" t="str">
        <f aca="false">IF($I1478="","None Attached",IF(LEFT($I1478,5)="https",HYPERLINK($I1478,"Datasheet"),HYPERLINK(_xlfn.CONCAT("https://",$I1478),"Datasheet")))</f>
        <v>None Attached</v>
      </c>
      <c r="M1478" s="56"/>
      <c r="P1478" s="58"/>
      <c r="Q1478" s="1" t="n">
        <f aca="false">$M1478-$N1478</f>
        <v>0</v>
      </c>
      <c r="R1478" s="56"/>
      <c r="T1478" s="59" t="s">
        <v>15</v>
      </c>
      <c r="U1478" s="1" t="n">
        <f aca="false">$S1478-$R1478</f>
        <v>0</v>
      </c>
      <c r="V1478" s="1" t="n">
        <f aca="false">IF($T1478="±",$Q1478*2,$Q1478)</f>
        <v>0</v>
      </c>
      <c r="W1478" s="60" t="str">
        <f aca="false">IFERROR($U1478/ABS($V1478),"N/A")</f>
        <v>N/A</v>
      </c>
      <c r="X1478" s="61" t="str">
        <f aca="false">IF(OR($W1478="N/A",$R1478="",$S1478=""),"N/A",IF($W1478&gt;=4,"Not Significant",IF($W1478&gt;=2,"Semi-Significant","Significant")))</f>
        <v>N/A</v>
      </c>
      <c r="Z1478" s="1" t="str">
        <f aca="false">IF($D1478="Z540.1 w/data",0,"")</f>
        <v/>
      </c>
      <c r="AA1478" s="1" t="e">
        <f aca="false">$Y1478+$Q1478+$Z1478</f>
        <v>#VALUE!</v>
      </c>
      <c r="AB1478" s="1" t="n">
        <f aca="false">$N1478+$Q1478</f>
        <v>0</v>
      </c>
      <c r="AC1478" s="1" t="str">
        <f aca="false">IF($Y1478="","",IF(AND($AA1478&gt;=$R1478,$AA1478&lt;=$S1478),"Pass","Fail"))</f>
        <v/>
      </c>
      <c r="AD1478" s="1" t="str">
        <f aca="false">IF($Y1478="","",IF($AA1478&gt;$R1478,"Pass","Fail"))</f>
        <v/>
      </c>
      <c r="AE1478" s="1" t="str">
        <f aca="false">IF($Y1478="","",IF($AA1478&gt;=$R1478,"Pass","Fail"))</f>
        <v/>
      </c>
      <c r="AF1478" s="1" t="str">
        <f aca="false">IF($Y1478="","",IF($AA1478&lt;=$S1478,"Pass","Fail"))</f>
        <v/>
      </c>
      <c r="AG1478" s="1" t="str">
        <f aca="false">IF($Y1478="","",IF($AA1478&lt;$S1478,"Pass","Fail"))</f>
        <v/>
      </c>
      <c r="AH1478" s="23" t="str">
        <f aca="true">INDIRECT(CHOOSE(MATCH($T1478,{"±","&gt;","≥","≤","&lt;"},0), "AC", "AD", "AE", "AF", "AG") &amp; ROW())</f>
        <v/>
      </c>
      <c r="AI1478" s="56" t="str">
        <f aca="false">IF($X1478="Not Significant","No Further Action Required",
IF($AH1478="","",
IF(AND($AH1478="Pass",$L1478="0 - Passed "),"Analysis performed; no further action required.",
IF(AND($AH1478="Fail",$L1478="1 - Failed "),"Analysis performed; no further action required.",
IF(AND($AH1478="Pass",$L1478="2 - Limited In Use "),"Analysis performed; no further action required.",
IF(AND($AH1478="Fail",$L1478="3 - Adjusted "),"Analysis performed; no further action required.",
"Unit fails analysis; TSM determination required."))))))</f>
        <v/>
      </c>
      <c r="AJ1478" s="58"/>
    </row>
    <row r="1479" customFormat="false" ht="15" hidden="false" customHeight="false" outlineLevel="0" collapsed="false">
      <c r="A1479" s="56"/>
      <c r="E1479" s="57" t="str">
        <f aca="false">IF(AND($F1479="",$G1479=""),"",IF($G1479="",$F1479,HYPERLINK($G1479,$F1479)))</f>
        <v/>
      </c>
      <c r="H1479" s="1" t="str">
        <f aca="false">IF($I1479="","None Attached",IF(LEFT($I1479,5)="https",HYPERLINK($I1479,"Datasheet"),HYPERLINK(_xlfn.CONCAT("https://",$I1479),"Datasheet")))</f>
        <v>None Attached</v>
      </c>
      <c r="M1479" s="56"/>
      <c r="P1479" s="58"/>
      <c r="Q1479" s="1" t="n">
        <f aca="false">$M1479-$N1479</f>
        <v>0</v>
      </c>
      <c r="R1479" s="56"/>
      <c r="T1479" s="59" t="s">
        <v>15</v>
      </c>
      <c r="U1479" s="1" t="n">
        <f aca="false">$S1479-$R1479</f>
        <v>0</v>
      </c>
      <c r="V1479" s="1" t="n">
        <f aca="false">IF($T1479="±",$Q1479*2,$Q1479)</f>
        <v>0</v>
      </c>
      <c r="W1479" s="60" t="str">
        <f aca="false">IFERROR($U1479/ABS($V1479),"N/A")</f>
        <v>N/A</v>
      </c>
      <c r="X1479" s="61" t="str">
        <f aca="false">IF(OR($W1479="N/A",$R1479="",$S1479=""),"N/A",IF($W1479&gt;=4,"Not Significant",IF($W1479&gt;=2,"Semi-Significant","Significant")))</f>
        <v>N/A</v>
      </c>
      <c r="Z1479" s="1" t="str">
        <f aca="false">IF($D1479="Z540.1 w/data",0,"")</f>
        <v/>
      </c>
      <c r="AA1479" s="1" t="e">
        <f aca="false">$Y1479+$Q1479+$Z1479</f>
        <v>#VALUE!</v>
      </c>
      <c r="AB1479" s="1" t="n">
        <f aca="false">$N1479+$Q1479</f>
        <v>0</v>
      </c>
      <c r="AC1479" s="1" t="str">
        <f aca="false">IF($Y1479="","",IF(AND($AA1479&gt;=$R1479,$AA1479&lt;=$S1479),"Pass","Fail"))</f>
        <v/>
      </c>
      <c r="AD1479" s="1" t="str">
        <f aca="false">IF($Y1479="","",IF($AA1479&gt;$R1479,"Pass","Fail"))</f>
        <v/>
      </c>
      <c r="AE1479" s="1" t="str">
        <f aca="false">IF($Y1479="","",IF($AA1479&gt;=$R1479,"Pass","Fail"))</f>
        <v/>
      </c>
      <c r="AF1479" s="1" t="str">
        <f aca="false">IF($Y1479="","",IF($AA1479&lt;=$S1479,"Pass","Fail"))</f>
        <v/>
      </c>
      <c r="AG1479" s="1" t="str">
        <f aca="false">IF($Y1479="","",IF($AA1479&lt;$S1479,"Pass","Fail"))</f>
        <v/>
      </c>
      <c r="AH1479" s="23" t="str">
        <f aca="true">INDIRECT(CHOOSE(MATCH($T1479,{"±","&gt;","≥","≤","&lt;"},0), "AC", "AD", "AE", "AF", "AG") &amp; ROW())</f>
        <v/>
      </c>
      <c r="AI1479" s="56" t="str">
        <f aca="false">IF($X1479="Not Significant","No Further Action Required",
IF($AH1479="","",
IF(AND($AH1479="Pass",$L1479="0 - Passed "),"Analysis performed; no further action required.",
IF(AND($AH1479="Fail",$L1479="1 - Failed "),"Analysis performed; no further action required.",
IF(AND($AH1479="Pass",$L1479="2 - Limited In Use "),"Analysis performed; no further action required.",
IF(AND($AH1479="Fail",$L1479="3 - Adjusted "),"Analysis performed; no further action required.",
"Unit fails analysis; TSM determination required."))))))</f>
        <v/>
      </c>
      <c r="AJ1479" s="58"/>
    </row>
    <row r="1480" customFormat="false" ht="15" hidden="false" customHeight="false" outlineLevel="0" collapsed="false">
      <c r="A1480" s="56"/>
      <c r="E1480" s="57" t="str">
        <f aca="false">IF(AND($F1480="",$G1480=""),"",IF($G1480="",$F1480,HYPERLINK($G1480,$F1480)))</f>
        <v/>
      </c>
      <c r="H1480" s="1" t="str">
        <f aca="false">IF($I1480="","None Attached",IF(LEFT($I1480,5)="https",HYPERLINK($I1480,"Datasheet"),HYPERLINK(_xlfn.CONCAT("https://",$I1480),"Datasheet")))</f>
        <v>None Attached</v>
      </c>
      <c r="M1480" s="56"/>
      <c r="P1480" s="58"/>
      <c r="Q1480" s="1" t="n">
        <f aca="false">$M1480-$N1480</f>
        <v>0</v>
      </c>
      <c r="R1480" s="56"/>
      <c r="T1480" s="59" t="s">
        <v>15</v>
      </c>
      <c r="U1480" s="1" t="n">
        <f aca="false">$S1480-$R1480</f>
        <v>0</v>
      </c>
      <c r="V1480" s="1" t="n">
        <f aca="false">IF($T1480="±",$Q1480*2,$Q1480)</f>
        <v>0</v>
      </c>
      <c r="W1480" s="60" t="str">
        <f aca="false">IFERROR($U1480/ABS($V1480),"N/A")</f>
        <v>N/A</v>
      </c>
      <c r="X1480" s="61" t="str">
        <f aca="false">IF(OR($W1480="N/A",$R1480="",$S1480=""),"N/A",IF($W1480&gt;=4,"Not Significant",IF($W1480&gt;=2,"Semi-Significant","Significant")))</f>
        <v>N/A</v>
      </c>
      <c r="Z1480" s="1" t="str">
        <f aca="false">IF($D1480="Z540.1 w/data",0,"")</f>
        <v/>
      </c>
      <c r="AA1480" s="1" t="e">
        <f aca="false">$Y1480+$Q1480+$Z1480</f>
        <v>#VALUE!</v>
      </c>
      <c r="AB1480" s="1" t="n">
        <f aca="false">$N1480+$Q1480</f>
        <v>0</v>
      </c>
      <c r="AC1480" s="1" t="str">
        <f aca="false">IF($Y1480="","",IF(AND($AA1480&gt;=$R1480,$AA1480&lt;=$S1480),"Pass","Fail"))</f>
        <v/>
      </c>
      <c r="AD1480" s="1" t="str">
        <f aca="false">IF($Y1480="","",IF($AA1480&gt;$R1480,"Pass","Fail"))</f>
        <v/>
      </c>
      <c r="AE1480" s="1" t="str">
        <f aca="false">IF($Y1480="","",IF($AA1480&gt;=$R1480,"Pass","Fail"))</f>
        <v/>
      </c>
      <c r="AF1480" s="1" t="str">
        <f aca="false">IF($Y1480="","",IF($AA1480&lt;=$S1480,"Pass","Fail"))</f>
        <v/>
      </c>
      <c r="AG1480" s="1" t="str">
        <f aca="false">IF($Y1480="","",IF($AA1480&lt;$S1480,"Pass","Fail"))</f>
        <v/>
      </c>
      <c r="AH1480" s="23" t="str">
        <f aca="true">INDIRECT(CHOOSE(MATCH($T1480,{"±","&gt;","≥","≤","&lt;"},0), "AC", "AD", "AE", "AF", "AG") &amp; ROW())</f>
        <v/>
      </c>
      <c r="AI1480" s="56" t="str">
        <f aca="false">IF($X1480="Not Significant","No Further Action Required",
IF($AH1480="","",
IF(AND($AH1480="Pass",$L1480="0 - Passed "),"Analysis performed; no further action required.",
IF(AND($AH1480="Fail",$L1480="1 - Failed "),"Analysis performed; no further action required.",
IF(AND($AH1480="Pass",$L1480="2 - Limited In Use "),"Analysis performed; no further action required.",
IF(AND($AH1480="Fail",$L1480="3 - Adjusted "),"Analysis performed; no further action required.",
"Unit fails analysis; TSM determination required."))))))</f>
        <v/>
      </c>
      <c r="AJ1480" s="58"/>
    </row>
    <row r="1481" customFormat="false" ht="15" hidden="false" customHeight="false" outlineLevel="0" collapsed="false">
      <c r="A1481" s="56"/>
      <c r="E1481" s="57" t="str">
        <f aca="false">IF(AND($F1481="",$G1481=""),"",IF($G1481="",$F1481,HYPERLINK($G1481,$F1481)))</f>
        <v/>
      </c>
      <c r="H1481" s="1" t="str">
        <f aca="false">IF($I1481="","None Attached",IF(LEFT($I1481,5)="https",HYPERLINK($I1481,"Datasheet"),HYPERLINK(_xlfn.CONCAT("https://",$I1481),"Datasheet")))</f>
        <v>None Attached</v>
      </c>
      <c r="M1481" s="56"/>
      <c r="P1481" s="58"/>
      <c r="Q1481" s="1" t="n">
        <f aca="false">$M1481-$N1481</f>
        <v>0</v>
      </c>
      <c r="R1481" s="56"/>
      <c r="T1481" s="59" t="s">
        <v>15</v>
      </c>
      <c r="U1481" s="1" t="n">
        <f aca="false">$S1481-$R1481</f>
        <v>0</v>
      </c>
      <c r="V1481" s="1" t="n">
        <f aca="false">IF($T1481="±",$Q1481*2,$Q1481)</f>
        <v>0</v>
      </c>
      <c r="W1481" s="60" t="str">
        <f aca="false">IFERROR($U1481/ABS($V1481),"N/A")</f>
        <v>N/A</v>
      </c>
      <c r="X1481" s="61" t="str">
        <f aca="false">IF(OR($W1481="N/A",$R1481="",$S1481=""),"N/A",IF($W1481&gt;=4,"Not Significant",IF($W1481&gt;=2,"Semi-Significant","Significant")))</f>
        <v>N/A</v>
      </c>
      <c r="Z1481" s="1" t="str">
        <f aca="false">IF($D1481="Z540.1 w/data",0,"")</f>
        <v/>
      </c>
      <c r="AA1481" s="1" t="e">
        <f aca="false">$Y1481+$Q1481+$Z1481</f>
        <v>#VALUE!</v>
      </c>
      <c r="AB1481" s="1" t="n">
        <f aca="false">$N1481+$Q1481</f>
        <v>0</v>
      </c>
      <c r="AC1481" s="1" t="str">
        <f aca="false">IF($Y1481="","",IF(AND($AA1481&gt;=$R1481,$AA1481&lt;=$S1481),"Pass","Fail"))</f>
        <v/>
      </c>
      <c r="AD1481" s="1" t="str">
        <f aca="false">IF($Y1481="","",IF($AA1481&gt;$R1481,"Pass","Fail"))</f>
        <v/>
      </c>
      <c r="AE1481" s="1" t="str">
        <f aca="false">IF($Y1481="","",IF($AA1481&gt;=$R1481,"Pass","Fail"))</f>
        <v/>
      </c>
      <c r="AF1481" s="1" t="str">
        <f aca="false">IF($Y1481="","",IF($AA1481&lt;=$S1481,"Pass","Fail"))</f>
        <v/>
      </c>
      <c r="AG1481" s="1" t="str">
        <f aca="false">IF($Y1481="","",IF($AA1481&lt;$S1481,"Pass","Fail"))</f>
        <v/>
      </c>
      <c r="AH1481" s="23" t="str">
        <f aca="true">INDIRECT(CHOOSE(MATCH($T1481,{"±","&gt;","≥","≤","&lt;"},0), "AC", "AD", "AE", "AF", "AG") &amp; ROW())</f>
        <v/>
      </c>
      <c r="AI1481" s="56" t="str">
        <f aca="false">IF($X1481="Not Significant","No Further Action Required",
IF($AH1481="","",
IF(AND($AH1481="Pass",$L1481="0 - Passed "),"Analysis performed; no further action required.",
IF(AND($AH1481="Fail",$L1481="1 - Failed "),"Analysis performed; no further action required.",
IF(AND($AH1481="Pass",$L1481="2 - Limited In Use "),"Analysis performed; no further action required.",
IF(AND($AH1481="Fail",$L1481="3 - Adjusted "),"Analysis performed; no further action required.",
"Unit fails analysis; TSM determination required."))))))</f>
        <v/>
      </c>
      <c r="AJ1481" s="58"/>
    </row>
    <row r="1482" customFormat="false" ht="15" hidden="false" customHeight="false" outlineLevel="0" collapsed="false">
      <c r="A1482" s="56"/>
      <c r="E1482" s="57" t="str">
        <f aca="false">IF(AND($F1482="",$G1482=""),"",IF($G1482="",$F1482,HYPERLINK($G1482,$F1482)))</f>
        <v/>
      </c>
      <c r="H1482" s="1" t="str">
        <f aca="false">IF($I1482="","None Attached",IF(LEFT($I1482,5)="https",HYPERLINK($I1482,"Datasheet"),HYPERLINK(_xlfn.CONCAT("https://",$I1482),"Datasheet")))</f>
        <v>None Attached</v>
      </c>
      <c r="M1482" s="56"/>
      <c r="P1482" s="58"/>
      <c r="Q1482" s="1" t="n">
        <f aca="false">$M1482-$N1482</f>
        <v>0</v>
      </c>
      <c r="R1482" s="56"/>
      <c r="T1482" s="59" t="s">
        <v>15</v>
      </c>
      <c r="U1482" s="1" t="n">
        <f aca="false">$S1482-$R1482</f>
        <v>0</v>
      </c>
      <c r="V1482" s="1" t="n">
        <f aca="false">IF($T1482="±",$Q1482*2,$Q1482)</f>
        <v>0</v>
      </c>
      <c r="W1482" s="60" t="str">
        <f aca="false">IFERROR($U1482/ABS($V1482),"N/A")</f>
        <v>N/A</v>
      </c>
      <c r="X1482" s="61" t="str">
        <f aca="false">IF(OR($W1482="N/A",$R1482="",$S1482=""),"N/A",IF($W1482&gt;=4,"Not Significant",IF($W1482&gt;=2,"Semi-Significant","Significant")))</f>
        <v>N/A</v>
      </c>
      <c r="Z1482" s="1" t="str">
        <f aca="false">IF($D1482="Z540.1 w/data",0,"")</f>
        <v/>
      </c>
      <c r="AA1482" s="1" t="e">
        <f aca="false">$Y1482+$Q1482+$Z1482</f>
        <v>#VALUE!</v>
      </c>
      <c r="AB1482" s="1" t="n">
        <f aca="false">$N1482+$Q1482</f>
        <v>0</v>
      </c>
      <c r="AC1482" s="1" t="str">
        <f aca="false">IF($Y1482="","",IF(AND($AA1482&gt;=$R1482,$AA1482&lt;=$S1482),"Pass","Fail"))</f>
        <v/>
      </c>
      <c r="AD1482" s="1" t="str">
        <f aca="false">IF($Y1482="","",IF($AA1482&gt;$R1482,"Pass","Fail"))</f>
        <v/>
      </c>
      <c r="AE1482" s="1" t="str">
        <f aca="false">IF($Y1482="","",IF($AA1482&gt;=$R1482,"Pass","Fail"))</f>
        <v/>
      </c>
      <c r="AF1482" s="1" t="str">
        <f aca="false">IF($Y1482="","",IF($AA1482&lt;=$S1482,"Pass","Fail"))</f>
        <v/>
      </c>
      <c r="AG1482" s="1" t="str">
        <f aca="false">IF($Y1482="","",IF($AA1482&lt;$S1482,"Pass","Fail"))</f>
        <v/>
      </c>
      <c r="AH1482" s="23" t="str">
        <f aca="true">INDIRECT(CHOOSE(MATCH($T1482,{"±","&gt;","≥","≤","&lt;"},0), "AC", "AD", "AE", "AF", "AG") &amp; ROW())</f>
        <v/>
      </c>
      <c r="AI1482" s="56" t="str">
        <f aca="false">IF($X1482="Not Significant","No Further Action Required",
IF($AH1482="","",
IF(AND($AH1482="Pass",$L1482="0 - Passed "),"Analysis performed; no further action required.",
IF(AND($AH1482="Fail",$L1482="1 - Failed "),"Analysis performed; no further action required.",
IF(AND($AH1482="Pass",$L1482="2 - Limited In Use "),"Analysis performed; no further action required.",
IF(AND($AH1482="Fail",$L1482="3 - Adjusted "),"Analysis performed; no further action required.",
"Unit fails analysis; TSM determination required."))))))</f>
        <v/>
      </c>
      <c r="AJ1482" s="58"/>
    </row>
    <row r="1483" customFormat="false" ht="15" hidden="false" customHeight="false" outlineLevel="0" collapsed="false">
      <c r="A1483" s="56"/>
      <c r="E1483" s="57" t="str">
        <f aca="false">IF(AND($F1483="",$G1483=""),"",IF($G1483="",$F1483,HYPERLINK($G1483,$F1483)))</f>
        <v/>
      </c>
      <c r="H1483" s="1" t="str">
        <f aca="false">IF($I1483="","None Attached",IF(LEFT($I1483,5)="https",HYPERLINK($I1483,"Datasheet"),HYPERLINK(_xlfn.CONCAT("https://",$I1483),"Datasheet")))</f>
        <v>None Attached</v>
      </c>
      <c r="M1483" s="56"/>
      <c r="P1483" s="58"/>
      <c r="Q1483" s="1" t="n">
        <f aca="false">$M1483-$N1483</f>
        <v>0</v>
      </c>
      <c r="R1483" s="56"/>
      <c r="T1483" s="59" t="s">
        <v>15</v>
      </c>
      <c r="U1483" s="1" t="n">
        <f aca="false">$S1483-$R1483</f>
        <v>0</v>
      </c>
      <c r="V1483" s="1" t="n">
        <f aca="false">IF($T1483="±",$Q1483*2,$Q1483)</f>
        <v>0</v>
      </c>
      <c r="W1483" s="60" t="str">
        <f aca="false">IFERROR($U1483/ABS($V1483),"N/A")</f>
        <v>N/A</v>
      </c>
      <c r="X1483" s="61" t="str">
        <f aca="false">IF(OR($W1483="N/A",$R1483="",$S1483=""),"N/A",IF($W1483&gt;=4,"Not Significant",IF($W1483&gt;=2,"Semi-Significant","Significant")))</f>
        <v>N/A</v>
      </c>
      <c r="Z1483" s="1" t="str">
        <f aca="false">IF($D1483="Z540.1 w/data",0,"")</f>
        <v/>
      </c>
      <c r="AA1483" s="1" t="e">
        <f aca="false">$Y1483+$Q1483+$Z1483</f>
        <v>#VALUE!</v>
      </c>
      <c r="AB1483" s="1" t="n">
        <f aca="false">$N1483+$Q1483</f>
        <v>0</v>
      </c>
      <c r="AC1483" s="1" t="str">
        <f aca="false">IF($Y1483="","",IF(AND($AA1483&gt;=$R1483,$AA1483&lt;=$S1483),"Pass","Fail"))</f>
        <v/>
      </c>
      <c r="AD1483" s="1" t="str">
        <f aca="false">IF($Y1483="","",IF($AA1483&gt;$R1483,"Pass","Fail"))</f>
        <v/>
      </c>
      <c r="AE1483" s="1" t="str">
        <f aca="false">IF($Y1483="","",IF($AA1483&gt;=$R1483,"Pass","Fail"))</f>
        <v/>
      </c>
      <c r="AF1483" s="1" t="str">
        <f aca="false">IF($Y1483="","",IF($AA1483&lt;=$S1483,"Pass","Fail"))</f>
        <v/>
      </c>
      <c r="AG1483" s="1" t="str">
        <f aca="false">IF($Y1483="","",IF($AA1483&lt;$S1483,"Pass","Fail"))</f>
        <v/>
      </c>
      <c r="AH1483" s="23" t="str">
        <f aca="true">INDIRECT(CHOOSE(MATCH($T1483,{"±","&gt;","≥","≤","&lt;"},0), "AC", "AD", "AE", "AF", "AG") &amp; ROW())</f>
        <v/>
      </c>
      <c r="AI1483" s="56" t="str">
        <f aca="false">IF($X1483="Not Significant","No Further Action Required",
IF($AH1483="","",
IF(AND($AH1483="Pass",$L1483="0 - Passed "),"Analysis performed; no further action required.",
IF(AND($AH1483="Fail",$L1483="1 - Failed "),"Analysis performed; no further action required.",
IF(AND($AH1483="Pass",$L1483="2 - Limited In Use "),"Analysis performed; no further action required.",
IF(AND($AH1483="Fail",$L1483="3 - Adjusted "),"Analysis performed; no further action required.",
"Unit fails analysis; TSM determination required."))))))</f>
        <v/>
      </c>
      <c r="AJ1483" s="58"/>
    </row>
    <row r="1484" customFormat="false" ht="15" hidden="false" customHeight="false" outlineLevel="0" collapsed="false">
      <c r="A1484" s="56"/>
      <c r="E1484" s="57" t="str">
        <f aca="false">IF(AND($F1484="",$G1484=""),"",IF($G1484="",$F1484,HYPERLINK($G1484,$F1484)))</f>
        <v/>
      </c>
      <c r="H1484" s="1" t="str">
        <f aca="false">IF($I1484="","None Attached",IF(LEFT($I1484,5)="https",HYPERLINK($I1484,"Datasheet"),HYPERLINK(_xlfn.CONCAT("https://",$I1484),"Datasheet")))</f>
        <v>None Attached</v>
      </c>
      <c r="M1484" s="56"/>
      <c r="P1484" s="58"/>
      <c r="Q1484" s="1" t="n">
        <f aca="false">$M1484-$N1484</f>
        <v>0</v>
      </c>
      <c r="R1484" s="56"/>
      <c r="T1484" s="59" t="s">
        <v>15</v>
      </c>
      <c r="U1484" s="1" t="n">
        <f aca="false">$S1484-$R1484</f>
        <v>0</v>
      </c>
      <c r="V1484" s="1" t="n">
        <f aca="false">IF($T1484="±",$Q1484*2,$Q1484)</f>
        <v>0</v>
      </c>
      <c r="W1484" s="60" t="str">
        <f aca="false">IFERROR($U1484/ABS($V1484),"N/A")</f>
        <v>N/A</v>
      </c>
      <c r="X1484" s="61" t="str">
        <f aca="false">IF(OR($W1484="N/A",$R1484="",$S1484=""),"N/A",IF($W1484&gt;=4,"Not Significant",IF($W1484&gt;=2,"Semi-Significant","Significant")))</f>
        <v>N/A</v>
      </c>
      <c r="Z1484" s="1" t="str">
        <f aca="false">IF($D1484="Z540.1 w/data",0,"")</f>
        <v/>
      </c>
      <c r="AA1484" s="1" t="e">
        <f aca="false">$Y1484+$Q1484+$Z1484</f>
        <v>#VALUE!</v>
      </c>
      <c r="AB1484" s="1" t="n">
        <f aca="false">$N1484+$Q1484</f>
        <v>0</v>
      </c>
      <c r="AC1484" s="1" t="str">
        <f aca="false">IF($Y1484="","",IF(AND($AA1484&gt;=$R1484,$AA1484&lt;=$S1484),"Pass","Fail"))</f>
        <v/>
      </c>
      <c r="AD1484" s="1" t="str">
        <f aca="false">IF($Y1484="","",IF($AA1484&gt;$R1484,"Pass","Fail"))</f>
        <v/>
      </c>
      <c r="AE1484" s="1" t="str">
        <f aca="false">IF($Y1484="","",IF($AA1484&gt;=$R1484,"Pass","Fail"))</f>
        <v/>
      </c>
      <c r="AF1484" s="1" t="str">
        <f aca="false">IF($Y1484="","",IF($AA1484&lt;=$S1484,"Pass","Fail"))</f>
        <v/>
      </c>
      <c r="AG1484" s="1" t="str">
        <f aca="false">IF($Y1484="","",IF($AA1484&lt;$S1484,"Pass","Fail"))</f>
        <v/>
      </c>
      <c r="AH1484" s="23" t="str">
        <f aca="true">INDIRECT(CHOOSE(MATCH($T1484,{"±","&gt;","≥","≤","&lt;"},0), "AC", "AD", "AE", "AF", "AG") &amp; ROW())</f>
        <v/>
      </c>
      <c r="AI1484" s="56" t="str">
        <f aca="false">IF($X1484="Not Significant","No Further Action Required",
IF($AH1484="","",
IF(AND($AH1484="Pass",$L1484="0 - Passed "),"Analysis performed; no further action required.",
IF(AND($AH1484="Fail",$L1484="1 - Failed "),"Analysis performed; no further action required.",
IF(AND($AH1484="Pass",$L1484="2 - Limited In Use "),"Analysis performed; no further action required.",
IF(AND($AH1484="Fail",$L1484="3 - Adjusted "),"Analysis performed; no further action required.",
"Unit fails analysis; TSM determination required."))))))</f>
        <v/>
      </c>
      <c r="AJ1484" s="58"/>
    </row>
    <row r="1485" customFormat="false" ht="15" hidden="false" customHeight="false" outlineLevel="0" collapsed="false">
      <c r="A1485" s="56"/>
      <c r="E1485" s="57" t="str">
        <f aca="false">IF(AND($F1485="",$G1485=""),"",IF($G1485="",$F1485,HYPERLINK($G1485,$F1485)))</f>
        <v/>
      </c>
      <c r="H1485" s="1" t="str">
        <f aca="false">IF($I1485="","None Attached",IF(LEFT($I1485,5)="https",HYPERLINK($I1485,"Datasheet"),HYPERLINK(_xlfn.CONCAT("https://",$I1485),"Datasheet")))</f>
        <v>None Attached</v>
      </c>
      <c r="M1485" s="56"/>
      <c r="P1485" s="58"/>
      <c r="Q1485" s="1" t="n">
        <f aca="false">$M1485-$N1485</f>
        <v>0</v>
      </c>
      <c r="R1485" s="56"/>
      <c r="T1485" s="59" t="s">
        <v>15</v>
      </c>
      <c r="U1485" s="1" t="n">
        <f aca="false">$S1485-$R1485</f>
        <v>0</v>
      </c>
      <c r="V1485" s="1" t="n">
        <f aca="false">IF($T1485="±",$Q1485*2,$Q1485)</f>
        <v>0</v>
      </c>
      <c r="W1485" s="60" t="str">
        <f aca="false">IFERROR($U1485/ABS($V1485),"N/A")</f>
        <v>N/A</v>
      </c>
      <c r="X1485" s="61" t="str">
        <f aca="false">IF(OR($W1485="N/A",$R1485="",$S1485=""),"N/A",IF($W1485&gt;=4,"Not Significant",IF($W1485&gt;=2,"Semi-Significant","Significant")))</f>
        <v>N/A</v>
      </c>
      <c r="Z1485" s="1" t="str">
        <f aca="false">IF($D1485="Z540.1 w/data",0,"")</f>
        <v/>
      </c>
      <c r="AA1485" s="1" t="e">
        <f aca="false">$Y1485+$Q1485+$Z1485</f>
        <v>#VALUE!</v>
      </c>
      <c r="AB1485" s="1" t="n">
        <f aca="false">$N1485+$Q1485</f>
        <v>0</v>
      </c>
      <c r="AC1485" s="1" t="str">
        <f aca="false">IF($Y1485="","",IF(AND($AA1485&gt;=$R1485,$AA1485&lt;=$S1485),"Pass","Fail"))</f>
        <v/>
      </c>
      <c r="AD1485" s="1" t="str">
        <f aca="false">IF($Y1485="","",IF($AA1485&gt;$R1485,"Pass","Fail"))</f>
        <v/>
      </c>
      <c r="AE1485" s="1" t="str">
        <f aca="false">IF($Y1485="","",IF($AA1485&gt;=$R1485,"Pass","Fail"))</f>
        <v/>
      </c>
      <c r="AF1485" s="1" t="str">
        <f aca="false">IF($Y1485="","",IF($AA1485&lt;=$S1485,"Pass","Fail"))</f>
        <v/>
      </c>
      <c r="AG1485" s="1" t="str">
        <f aca="false">IF($Y1485="","",IF($AA1485&lt;$S1485,"Pass","Fail"))</f>
        <v/>
      </c>
      <c r="AH1485" s="23" t="str">
        <f aca="true">INDIRECT(CHOOSE(MATCH($T1485,{"±","&gt;","≥","≤","&lt;"},0), "AC", "AD", "AE", "AF", "AG") &amp; ROW())</f>
        <v/>
      </c>
      <c r="AI1485" s="56" t="str">
        <f aca="false">IF($X1485="Not Significant","No Further Action Required",
IF($AH1485="","",
IF(AND($AH1485="Pass",$L1485="0 - Passed "),"Analysis performed; no further action required.",
IF(AND($AH1485="Fail",$L1485="1 - Failed "),"Analysis performed; no further action required.",
IF(AND($AH1485="Pass",$L1485="2 - Limited In Use "),"Analysis performed; no further action required.",
IF(AND($AH1485="Fail",$L1485="3 - Adjusted "),"Analysis performed; no further action required.",
"Unit fails analysis; TSM determination required."))))))</f>
        <v/>
      </c>
      <c r="AJ1485" s="58"/>
    </row>
    <row r="1486" customFormat="false" ht="15" hidden="false" customHeight="false" outlineLevel="0" collapsed="false">
      <c r="A1486" s="56"/>
      <c r="E1486" s="57" t="str">
        <f aca="false">IF(AND($F1486="",$G1486=""),"",IF($G1486="",$F1486,HYPERLINK($G1486,$F1486)))</f>
        <v/>
      </c>
      <c r="H1486" s="1" t="str">
        <f aca="false">IF($I1486="","None Attached",IF(LEFT($I1486,5)="https",HYPERLINK($I1486,"Datasheet"),HYPERLINK(_xlfn.CONCAT("https://",$I1486),"Datasheet")))</f>
        <v>None Attached</v>
      </c>
      <c r="M1486" s="56"/>
      <c r="P1486" s="58"/>
      <c r="Q1486" s="1" t="n">
        <f aca="false">$M1486-$N1486</f>
        <v>0</v>
      </c>
      <c r="R1486" s="56"/>
      <c r="T1486" s="59" t="s">
        <v>15</v>
      </c>
      <c r="U1486" s="1" t="n">
        <f aca="false">$S1486-$R1486</f>
        <v>0</v>
      </c>
      <c r="V1486" s="1" t="n">
        <f aca="false">IF($T1486="±",$Q1486*2,$Q1486)</f>
        <v>0</v>
      </c>
      <c r="W1486" s="60" t="str">
        <f aca="false">IFERROR($U1486/ABS($V1486),"N/A")</f>
        <v>N/A</v>
      </c>
      <c r="X1486" s="61" t="str">
        <f aca="false">IF(OR($W1486="N/A",$R1486="",$S1486=""),"N/A",IF($W1486&gt;=4,"Not Significant",IF($W1486&gt;=2,"Semi-Significant","Significant")))</f>
        <v>N/A</v>
      </c>
      <c r="Z1486" s="1" t="str">
        <f aca="false">IF($D1486="Z540.1 w/data",0,"")</f>
        <v/>
      </c>
      <c r="AA1486" s="1" t="e">
        <f aca="false">$Y1486+$Q1486+$Z1486</f>
        <v>#VALUE!</v>
      </c>
      <c r="AB1486" s="1" t="n">
        <f aca="false">$N1486+$Q1486</f>
        <v>0</v>
      </c>
      <c r="AC1486" s="1" t="str">
        <f aca="false">IF($Y1486="","",IF(AND($AA1486&gt;=$R1486,$AA1486&lt;=$S1486),"Pass","Fail"))</f>
        <v/>
      </c>
      <c r="AD1486" s="1" t="str">
        <f aca="false">IF($Y1486="","",IF($AA1486&gt;$R1486,"Pass","Fail"))</f>
        <v/>
      </c>
      <c r="AE1486" s="1" t="str">
        <f aca="false">IF($Y1486="","",IF($AA1486&gt;=$R1486,"Pass","Fail"))</f>
        <v/>
      </c>
      <c r="AF1486" s="1" t="str">
        <f aca="false">IF($Y1486="","",IF($AA1486&lt;=$S1486,"Pass","Fail"))</f>
        <v/>
      </c>
      <c r="AG1486" s="1" t="str">
        <f aca="false">IF($Y1486="","",IF($AA1486&lt;$S1486,"Pass","Fail"))</f>
        <v/>
      </c>
      <c r="AH1486" s="23" t="str">
        <f aca="true">INDIRECT(CHOOSE(MATCH($T1486,{"±","&gt;","≥","≤","&lt;"},0), "AC", "AD", "AE", "AF", "AG") &amp; ROW())</f>
        <v/>
      </c>
      <c r="AI1486" s="56" t="str">
        <f aca="false">IF($X1486="Not Significant","No Further Action Required",
IF($AH1486="","",
IF(AND($AH1486="Pass",$L1486="0 - Passed "),"Analysis performed; no further action required.",
IF(AND($AH1486="Fail",$L1486="1 - Failed "),"Analysis performed; no further action required.",
IF(AND($AH1486="Pass",$L1486="2 - Limited In Use "),"Analysis performed; no further action required.",
IF(AND($AH1486="Fail",$L1486="3 - Adjusted "),"Analysis performed; no further action required.",
"Unit fails analysis; TSM determination required."))))))</f>
        <v/>
      </c>
      <c r="AJ1486" s="58"/>
    </row>
    <row r="1487" customFormat="false" ht="15" hidden="false" customHeight="false" outlineLevel="0" collapsed="false">
      <c r="A1487" s="56"/>
      <c r="E1487" s="57" t="str">
        <f aca="false">IF(AND($F1487="",$G1487=""),"",IF($G1487="",$F1487,HYPERLINK($G1487,$F1487)))</f>
        <v/>
      </c>
      <c r="H1487" s="1" t="str">
        <f aca="false">IF($I1487="","None Attached",IF(LEFT($I1487,5)="https",HYPERLINK($I1487,"Datasheet"),HYPERLINK(_xlfn.CONCAT("https://",$I1487),"Datasheet")))</f>
        <v>None Attached</v>
      </c>
      <c r="M1487" s="56"/>
      <c r="P1487" s="58"/>
      <c r="Q1487" s="1" t="n">
        <f aca="false">$M1487-$N1487</f>
        <v>0</v>
      </c>
      <c r="R1487" s="56"/>
      <c r="T1487" s="59" t="s">
        <v>15</v>
      </c>
      <c r="U1487" s="1" t="n">
        <f aca="false">$S1487-$R1487</f>
        <v>0</v>
      </c>
      <c r="V1487" s="1" t="n">
        <f aca="false">IF($T1487="±",$Q1487*2,$Q1487)</f>
        <v>0</v>
      </c>
      <c r="W1487" s="60" t="str">
        <f aca="false">IFERROR($U1487/ABS($V1487),"N/A")</f>
        <v>N/A</v>
      </c>
      <c r="X1487" s="61" t="str">
        <f aca="false">IF(OR($W1487="N/A",$R1487="",$S1487=""),"N/A",IF($W1487&gt;=4,"Not Significant",IF($W1487&gt;=2,"Semi-Significant","Significant")))</f>
        <v>N/A</v>
      </c>
      <c r="Z1487" s="1" t="str">
        <f aca="false">IF($D1487="Z540.1 w/data",0,"")</f>
        <v/>
      </c>
      <c r="AA1487" s="1" t="e">
        <f aca="false">$Y1487+$Q1487+$Z1487</f>
        <v>#VALUE!</v>
      </c>
      <c r="AB1487" s="1" t="n">
        <f aca="false">$N1487+$Q1487</f>
        <v>0</v>
      </c>
      <c r="AC1487" s="1" t="str">
        <f aca="false">IF($Y1487="","",IF(AND($AA1487&gt;=$R1487,$AA1487&lt;=$S1487),"Pass","Fail"))</f>
        <v/>
      </c>
      <c r="AD1487" s="1" t="str">
        <f aca="false">IF($Y1487="","",IF($AA1487&gt;$R1487,"Pass","Fail"))</f>
        <v/>
      </c>
      <c r="AE1487" s="1" t="str">
        <f aca="false">IF($Y1487="","",IF($AA1487&gt;=$R1487,"Pass","Fail"))</f>
        <v/>
      </c>
      <c r="AF1487" s="1" t="str">
        <f aca="false">IF($Y1487="","",IF($AA1487&lt;=$S1487,"Pass","Fail"))</f>
        <v/>
      </c>
      <c r="AG1487" s="1" t="str">
        <f aca="false">IF($Y1487="","",IF($AA1487&lt;$S1487,"Pass","Fail"))</f>
        <v/>
      </c>
      <c r="AH1487" s="23" t="str">
        <f aca="true">INDIRECT(CHOOSE(MATCH($T1487,{"±","&gt;","≥","≤","&lt;"},0), "AC", "AD", "AE", "AF", "AG") &amp; ROW())</f>
        <v/>
      </c>
      <c r="AI1487" s="56" t="str">
        <f aca="false">IF($X1487="Not Significant","No Further Action Required",
IF($AH1487="","",
IF(AND($AH1487="Pass",$L1487="0 - Passed "),"Analysis performed; no further action required.",
IF(AND($AH1487="Fail",$L1487="1 - Failed "),"Analysis performed; no further action required.",
IF(AND($AH1487="Pass",$L1487="2 - Limited In Use "),"Analysis performed; no further action required.",
IF(AND($AH1487="Fail",$L1487="3 - Adjusted "),"Analysis performed; no further action required.",
"Unit fails analysis; TSM determination required."))))))</f>
        <v/>
      </c>
      <c r="AJ1487" s="58"/>
    </row>
    <row r="1488" customFormat="false" ht="15" hidden="false" customHeight="false" outlineLevel="0" collapsed="false">
      <c r="A1488" s="56"/>
      <c r="E1488" s="57" t="str">
        <f aca="false">IF(AND($F1488="",$G1488=""),"",IF($G1488="",$F1488,HYPERLINK($G1488,$F1488)))</f>
        <v/>
      </c>
      <c r="H1488" s="1" t="str">
        <f aca="false">IF($I1488="","None Attached",IF(LEFT($I1488,5)="https",HYPERLINK($I1488,"Datasheet"),HYPERLINK(_xlfn.CONCAT("https://",$I1488),"Datasheet")))</f>
        <v>None Attached</v>
      </c>
      <c r="M1488" s="56"/>
      <c r="P1488" s="58"/>
      <c r="Q1488" s="1" t="n">
        <f aca="false">$M1488-$N1488</f>
        <v>0</v>
      </c>
      <c r="R1488" s="56"/>
      <c r="T1488" s="59" t="s">
        <v>15</v>
      </c>
      <c r="U1488" s="1" t="n">
        <f aca="false">$S1488-$R1488</f>
        <v>0</v>
      </c>
      <c r="V1488" s="1" t="n">
        <f aca="false">IF($T1488="±",$Q1488*2,$Q1488)</f>
        <v>0</v>
      </c>
      <c r="W1488" s="60" t="str">
        <f aca="false">IFERROR($U1488/ABS($V1488),"N/A")</f>
        <v>N/A</v>
      </c>
      <c r="X1488" s="61" t="str">
        <f aca="false">IF(OR($W1488="N/A",$R1488="",$S1488=""),"N/A",IF($W1488&gt;=4,"Not Significant",IF($W1488&gt;=2,"Semi-Significant","Significant")))</f>
        <v>N/A</v>
      </c>
      <c r="Z1488" s="1" t="str">
        <f aca="false">IF($D1488="Z540.1 w/data",0,"")</f>
        <v/>
      </c>
      <c r="AA1488" s="1" t="e">
        <f aca="false">$Y1488+$Q1488+$Z1488</f>
        <v>#VALUE!</v>
      </c>
      <c r="AB1488" s="1" t="n">
        <f aca="false">$N1488+$Q1488</f>
        <v>0</v>
      </c>
      <c r="AC1488" s="1" t="str">
        <f aca="false">IF($Y1488="","",IF(AND($AA1488&gt;=$R1488,$AA1488&lt;=$S1488),"Pass","Fail"))</f>
        <v/>
      </c>
      <c r="AD1488" s="1" t="str">
        <f aca="false">IF($Y1488="","",IF($AA1488&gt;$R1488,"Pass","Fail"))</f>
        <v/>
      </c>
      <c r="AE1488" s="1" t="str">
        <f aca="false">IF($Y1488="","",IF($AA1488&gt;=$R1488,"Pass","Fail"))</f>
        <v/>
      </c>
      <c r="AF1488" s="1" t="str">
        <f aca="false">IF($Y1488="","",IF($AA1488&lt;=$S1488,"Pass","Fail"))</f>
        <v/>
      </c>
      <c r="AG1488" s="1" t="str">
        <f aca="false">IF($Y1488="","",IF($AA1488&lt;$S1488,"Pass","Fail"))</f>
        <v/>
      </c>
      <c r="AH1488" s="23" t="str">
        <f aca="true">INDIRECT(CHOOSE(MATCH($T1488,{"±","&gt;","≥","≤","&lt;"},0), "AC", "AD", "AE", "AF", "AG") &amp; ROW())</f>
        <v/>
      </c>
      <c r="AI1488" s="56" t="str">
        <f aca="false">IF($X1488="Not Significant","No Further Action Required",
IF($AH1488="","",
IF(AND($AH1488="Pass",$L1488="0 - Passed "),"Analysis performed; no further action required.",
IF(AND($AH1488="Fail",$L1488="1 - Failed "),"Analysis performed; no further action required.",
IF(AND($AH1488="Pass",$L1488="2 - Limited In Use "),"Analysis performed; no further action required.",
IF(AND($AH1488="Fail",$L1488="3 - Adjusted "),"Analysis performed; no further action required.",
"Unit fails analysis; TSM determination required."))))))</f>
        <v/>
      </c>
      <c r="AJ1488" s="58"/>
    </row>
    <row r="1489" customFormat="false" ht="15" hidden="false" customHeight="false" outlineLevel="0" collapsed="false">
      <c r="A1489" s="56"/>
      <c r="E1489" s="57" t="str">
        <f aca="false">IF(AND($F1489="",$G1489=""),"",IF($G1489="",$F1489,HYPERLINK($G1489,$F1489)))</f>
        <v/>
      </c>
      <c r="H1489" s="1" t="str">
        <f aca="false">IF($I1489="","None Attached",IF(LEFT($I1489,5)="https",HYPERLINK($I1489,"Datasheet"),HYPERLINK(_xlfn.CONCAT("https://",$I1489),"Datasheet")))</f>
        <v>None Attached</v>
      </c>
      <c r="M1489" s="56"/>
      <c r="P1489" s="58"/>
      <c r="Q1489" s="1" t="n">
        <f aca="false">$M1489-$N1489</f>
        <v>0</v>
      </c>
      <c r="R1489" s="56"/>
      <c r="T1489" s="59" t="s">
        <v>15</v>
      </c>
      <c r="U1489" s="1" t="n">
        <f aca="false">$S1489-$R1489</f>
        <v>0</v>
      </c>
      <c r="V1489" s="1" t="n">
        <f aca="false">IF($T1489="±",$Q1489*2,$Q1489)</f>
        <v>0</v>
      </c>
      <c r="W1489" s="60" t="str">
        <f aca="false">IFERROR($U1489/ABS($V1489),"N/A")</f>
        <v>N/A</v>
      </c>
      <c r="X1489" s="61" t="str">
        <f aca="false">IF(OR($W1489="N/A",$R1489="",$S1489=""),"N/A",IF($W1489&gt;=4,"Not Significant",IF($W1489&gt;=2,"Semi-Significant","Significant")))</f>
        <v>N/A</v>
      </c>
      <c r="Z1489" s="1" t="str">
        <f aca="false">IF($D1489="Z540.1 w/data",0,"")</f>
        <v/>
      </c>
      <c r="AA1489" s="1" t="e">
        <f aca="false">$Y1489+$Q1489+$Z1489</f>
        <v>#VALUE!</v>
      </c>
      <c r="AB1489" s="1" t="n">
        <f aca="false">$N1489+$Q1489</f>
        <v>0</v>
      </c>
      <c r="AC1489" s="1" t="str">
        <f aca="false">IF($Y1489="","",IF(AND($AA1489&gt;=$R1489,$AA1489&lt;=$S1489),"Pass","Fail"))</f>
        <v/>
      </c>
      <c r="AD1489" s="1" t="str">
        <f aca="false">IF($Y1489="","",IF($AA1489&gt;$R1489,"Pass","Fail"))</f>
        <v/>
      </c>
      <c r="AE1489" s="1" t="str">
        <f aca="false">IF($Y1489="","",IF($AA1489&gt;=$R1489,"Pass","Fail"))</f>
        <v/>
      </c>
      <c r="AF1489" s="1" t="str">
        <f aca="false">IF($Y1489="","",IF($AA1489&lt;=$S1489,"Pass","Fail"))</f>
        <v/>
      </c>
      <c r="AG1489" s="1" t="str">
        <f aca="false">IF($Y1489="","",IF($AA1489&lt;$S1489,"Pass","Fail"))</f>
        <v/>
      </c>
      <c r="AH1489" s="23" t="str">
        <f aca="true">INDIRECT(CHOOSE(MATCH($T1489,{"±","&gt;","≥","≤","&lt;"},0), "AC", "AD", "AE", "AF", "AG") &amp; ROW())</f>
        <v/>
      </c>
      <c r="AI1489" s="56" t="str">
        <f aca="false">IF($X1489="Not Significant","No Further Action Required",
IF($AH1489="","",
IF(AND($AH1489="Pass",$L1489="0 - Passed "),"Analysis performed; no further action required.",
IF(AND($AH1489="Fail",$L1489="1 - Failed "),"Analysis performed; no further action required.",
IF(AND($AH1489="Pass",$L1489="2 - Limited In Use "),"Analysis performed; no further action required.",
IF(AND($AH1489="Fail",$L1489="3 - Adjusted "),"Analysis performed; no further action required.",
"Unit fails analysis; TSM determination required."))))))</f>
        <v/>
      </c>
      <c r="AJ1489" s="58"/>
    </row>
    <row r="1490" customFormat="false" ht="15" hidden="false" customHeight="false" outlineLevel="0" collapsed="false">
      <c r="A1490" s="56"/>
      <c r="E1490" s="57" t="str">
        <f aca="false">IF(AND($F1490="",$G1490=""),"",IF($G1490="",$F1490,HYPERLINK($G1490,$F1490)))</f>
        <v/>
      </c>
      <c r="H1490" s="1" t="str">
        <f aca="false">IF($I1490="","None Attached",IF(LEFT($I1490,5)="https",HYPERLINK($I1490,"Datasheet"),HYPERLINK(_xlfn.CONCAT("https://",$I1490),"Datasheet")))</f>
        <v>None Attached</v>
      </c>
      <c r="M1490" s="56"/>
      <c r="P1490" s="58"/>
      <c r="Q1490" s="1" t="n">
        <f aca="false">$M1490-$N1490</f>
        <v>0</v>
      </c>
      <c r="R1490" s="56"/>
      <c r="T1490" s="59" t="s">
        <v>15</v>
      </c>
      <c r="U1490" s="1" t="n">
        <f aca="false">$S1490-$R1490</f>
        <v>0</v>
      </c>
      <c r="V1490" s="1" t="n">
        <f aca="false">IF($T1490="±",$Q1490*2,$Q1490)</f>
        <v>0</v>
      </c>
      <c r="W1490" s="60" t="str">
        <f aca="false">IFERROR($U1490/ABS($V1490),"N/A")</f>
        <v>N/A</v>
      </c>
      <c r="X1490" s="61" t="str">
        <f aca="false">IF(OR($W1490="N/A",$R1490="",$S1490=""),"N/A",IF($W1490&gt;=4,"Not Significant",IF($W1490&gt;=2,"Semi-Significant","Significant")))</f>
        <v>N/A</v>
      </c>
      <c r="Z1490" s="1" t="str">
        <f aca="false">IF($D1490="Z540.1 w/data",0,"")</f>
        <v/>
      </c>
      <c r="AA1490" s="1" t="e">
        <f aca="false">$Y1490+$Q1490+$Z1490</f>
        <v>#VALUE!</v>
      </c>
      <c r="AB1490" s="1" t="n">
        <f aca="false">$N1490+$Q1490</f>
        <v>0</v>
      </c>
      <c r="AC1490" s="1" t="str">
        <f aca="false">IF($Y1490="","",IF(AND($AA1490&gt;=$R1490,$AA1490&lt;=$S1490),"Pass","Fail"))</f>
        <v/>
      </c>
      <c r="AD1490" s="1" t="str">
        <f aca="false">IF($Y1490="","",IF($AA1490&gt;$R1490,"Pass","Fail"))</f>
        <v/>
      </c>
      <c r="AE1490" s="1" t="str">
        <f aca="false">IF($Y1490="","",IF($AA1490&gt;=$R1490,"Pass","Fail"))</f>
        <v/>
      </c>
      <c r="AF1490" s="1" t="str">
        <f aca="false">IF($Y1490="","",IF($AA1490&lt;=$S1490,"Pass","Fail"))</f>
        <v/>
      </c>
      <c r="AG1490" s="1" t="str">
        <f aca="false">IF($Y1490="","",IF($AA1490&lt;$S1490,"Pass","Fail"))</f>
        <v/>
      </c>
      <c r="AH1490" s="23" t="str">
        <f aca="true">INDIRECT(CHOOSE(MATCH($T1490,{"±","&gt;","≥","≤","&lt;"},0), "AC", "AD", "AE", "AF", "AG") &amp; ROW())</f>
        <v/>
      </c>
      <c r="AI1490" s="56" t="str">
        <f aca="false">IF($X1490="Not Significant","No Further Action Required",
IF($AH1490="","",
IF(AND($AH1490="Pass",$L1490="0 - Passed "),"Analysis performed; no further action required.",
IF(AND($AH1490="Fail",$L1490="1 - Failed "),"Analysis performed; no further action required.",
IF(AND($AH1490="Pass",$L1490="2 - Limited In Use "),"Analysis performed; no further action required.",
IF(AND($AH1490="Fail",$L1490="3 - Adjusted "),"Analysis performed; no further action required.",
"Unit fails analysis; TSM determination required."))))))</f>
        <v/>
      </c>
      <c r="AJ1490" s="58"/>
    </row>
    <row r="1491" customFormat="false" ht="15" hidden="false" customHeight="false" outlineLevel="0" collapsed="false">
      <c r="A1491" s="56"/>
      <c r="E1491" s="57" t="str">
        <f aca="false">IF(AND($F1491="",$G1491=""),"",IF($G1491="",$F1491,HYPERLINK($G1491,$F1491)))</f>
        <v/>
      </c>
      <c r="H1491" s="1" t="str">
        <f aca="false">IF($I1491="","None Attached",IF(LEFT($I1491,5)="https",HYPERLINK($I1491,"Datasheet"),HYPERLINK(_xlfn.CONCAT("https://",$I1491),"Datasheet")))</f>
        <v>None Attached</v>
      </c>
      <c r="M1491" s="56"/>
      <c r="P1491" s="58"/>
      <c r="Q1491" s="1" t="n">
        <f aca="false">$M1491-$N1491</f>
        <v>0</v>
      </c>
      <c r="R1491" s="56"/>
      <c r="T1491" s="59" t="s">
        <v>15</v>
      </c>
      <c r="U1491" s="1" t="n">
        <f aca="false">$S1491-$R1491</f>
        <v>0</v>
      </c>
      <c r="V1491" s="1" t="n">
        <f aca="false">IF($T1491="±",$Q1491*2,$Q1491)</f>
        <v>0</v>
      </c>
      <c r="W1491" s="60" t="str">
        <f aca="false">IFERROR($U1491/ABS($V1491),"N/A")</f>
        <v>N/A</v>
      </c>
      <c r="X1491" s="61" t="str">
        <f aca="false">IF(OR($W1491="N/A",$R1491="",$S1491=""),"N/A",IF($W1491&gt;=4,"Not Significant",IF($W1491&gt;=2,"Semi-Significant","Significant")))</f>
        <v>N/A</v>
      </c>
      <c r="Z1491" s="1" t="str">
        <f aca="false">IF($D1491="Z540.1 w/data",0,"")</f>
        <v/>
      </c>
      <c r="AA1491" s="1" t="e">
        <f aca="false">$Y1491+$Q1491+$Z1491</f>
        <v>#VALUE!</v>
      </c>
      <c r="AB1491" s="1" t="n">
        <f aca="false">$N1491+$Q1491</f>
        <v>0</v>
      </c>
      <c r="AC1491" s="1" t="str">
        <f aca="false">IF($Y1491="","",IF(AND($AA1491&gt;=$R1491,$AA1491&lt;=$S1491),"Pass","Fail"))</f>
        <v/>
      </c>
      <c r="AD1491" s="1" t="str">
        <f aca="false">IF($Y1491="","",IF($AA1491&gt;$R1491,"Pass","Fail"))</f>
        <v/>
      </c>
      <c r="AE1491" s="1" t="str">
        <f aca="false">IF($Y1491="","",IF($AA1491&gt;=$R1491,"Pass","Fail"))</f>
        <v/>
      </c>
      <c r="AF1491" s="1" t="str">
        <f aca="false">IF($Y1491="","",IF($AA1491&lt;=$S1491,"Pass","Fail"))</f>
        <v/>
      </c>
      <c r="AG1491" s="1" t="str">
        <f aca="false">IF($Y1491="","",IF($AA1491&lt;$S1491,"Pass","Fail"))</f>
        <v/>
      </c>
      <c r="AH1491" s="23" t="str">
        <f aca="true">INDIRECT(CHOOSE(MATCH($T1491,{"±","&gt;","≥","≤","&lt;"},0), "AC", "AD", "AE", "AF", "AG") &amp; ROW())</f>
        <v/>
      </c>
      <c r="AI1491" s="56" t="str">
        <f aca="false">IF($X1491="Not Significant","No Further Action Required",
IF($AH1491="","",
IF(AND($AH1491="Pass",$L1491="0 - Passed "),"Analysis performed; no further action required.",
IF(AND($AH1491="Fail",$L1491="1 - Failed "),"Analysis performed; no further action required.",
IF(AND($AH1491="Pass",$L1491="2 - Limited In Use "),"Analysis performed; no further action required.",
IF(AND($AH1491="Fail",$L1491="3 - Adjusted "),"Analysis performed; no further action required.",
"Unit fails analysis; TSM determination required."))))))</f>
        <v/>
      </c>
      <c r="AJ1491" s="58"/>
    </row>
    <row r="1492" customFormat="false" ht="15" hidden="false" customHeight="false" outlineLevel="0" collapsed="false">
      <c r="A1492" s="56"/>
      <c r="E1492" s="57" t="str">
        <f aca="false">IF(AND($F1492="",$G1492=""),"",IF($G1492="",$F1492,HYPERLINK($G1492,$F1492)))</f>
        <v/>
      </c>
      <c r="H1492" s="1" t="str">
        <f aca="false">IF($I1492="","None Attached",IF(LEFT($I1492,5)="https",HYPERLINK($I1492,"Datasheet"),HYPERLINK(_xlfn.CONCAT("https://",$I1492),"Datasheet")))</f>
        <v>None Attached</v>
      </c>
      <c r="M1492" s="56"/>
      <c r="P1492" s="58"/>
      <c r="Q1492" s="1" t="n">
        <f aca="false">$M1492-$N1492</f>
        <v>0</v>
      </c>
      <c r="R1492" s="56"/>
      <c r="T1492" s="59" t="s">
        <v>15</v>
      </c>
      <c r="U1492" s="1" t="n">
        <f aca="false">$S1492-$R1492</f>
        <v>0</v>
      </c>
      <c r="V1492" s="1" t="n">
        <f aca="false">IF($T1492="±",$Q1492*2,$Q1492)</f>
        <v>0</v>
      </c>
      <c r="W1492" s="60" t="str">
        <f aca="false">IFERROR($U1492/ABS($V1492),"N/A")</f>
        <v>N/A</v>
      </c>
      <c r="X1492" s="61" t="str">
        <f aca="false">IF(OR($W1492="N/A",$R1492="",$S1492=""),"N/A",IF($W1492&gt;=4,"Not Significant",IF($W1492&gt;=2,"Semi-Significant","Significant")))</f>
        <v>N/A</v>
      </c>
      <c r="Z1492" s="1" t="str">
        <f aca="false">IF($D1492="Z540.1 w/data",0,"")</f>
        <v/>
      </c>
      <c r="AA1492" s="1" t="e">
        <f aca="false">$Y1492+$Q1492+$Z1492</f>
        <v>#VALUE!</v>
      </c>
      <c r="AB1492" s="1" t="n">
        <f aca="false">$N1492+$Q1492</f>
        <v>0</v>
      </c>
      <c r="AC1492" s="1" t="str">
        <f aca="false">IF($Y1492="","",IF(AND($AA1492&gt;=$R1492,$AA1492&lt;=$S1492),"Pass","Fail"))</f>
        <v/>
      </c>
      <c r="AD1492" s="1" t="str">
        <f aca="false">IF($Y1492="","",IF($AA1492&gt;$R1492,"Pass","Fail"))</f>
        <v/>
      </c>
      <c r="AE1492" s="1" t="str">
        <f aca="false">IF($Y1492="","",IF($AA1492&gt;=$R1492,"Pass","Fail"))</f>
        <v/>
      </c>
      <c r="AF1492" s="1" t="str">
        <f aca="false">IF($Y1492="","",IF($AA1492&lt;=$S1492,"Pass","Fail"))</f>
        <v/>
      </c>
      <c r="AG1492" s="1" t="str">
        <f aca="false">IF($Y1492="","",IF($AA1492&lt;$S1492,"Pass","Fail"))</f>
        <v/>
      </c>
      <c r="AH1492" s="23" t="str">
        <f aca="true">INDIRECT(CHOOSE(MATCH($T1492,{"±","&gt;","≥","≤","&lt;"},0), "AC", "AD", "AE", "AF", "AG") &amp; ROW())</f>
        <v/>
      </c>
      <c r="AI1492" s="56" t="str">
        <f aca="false">IF($X1492="Not Significant","No Further Action Required",
IF($AH1492="","",
IF(AND($AH1492="Pass",$L1492="0 - Passed "),"Analysis performed; no further action required.",
IF(AND($AH1492="Fail",$L1492="1 - Failed "),"Analysis performed; no further action required.",
IF(AND($AH1492="Pass",$L1492="2 - Limited In Use "),"Analysis performed; no further action required.",
IF(AND($AH1492="Fail",$L1492="3 - Adjusted "),"Analysis performed; no further action required.",
"Unit fails analysis; TSM determination required."))))))</f>
        <v/>
      </c>
      <c r="AJ1492" s="58"/>
    </row>
    <row r="1493" customFormat="false" ht="15" hidden="false" customHeight="false" outlineLevel="0" collapsed="false">
      <c r="A1493" s="56"/>
      <c r="E1493" s="57" t="str">
        <f aca="false">IF(AND($F1493="",$G1493=""),"",IF($G1493="",$F1493,HYPERLINK($G1493,$F1493)))</f>
        <v/>
      </c>
      <c r="H1493" s="1" t="str">
        <f aca="false">IF($I1493="","None Attached",IF(LEFT($I1493,5)="https",HYPERLINK($I1493,"Datasheet"),HYPERLINK(_xlfn.CONCAT("https://",$I1493),"Datasheet")))</f>
        <v>None Attached</v>
      </c>
      <c r="M1493" s="56"/>
      <c r="P1493" s="58"/>
      <c r="Q1493" s="1" t="n">
        <f aca="false">$M1493-$N1493</f>
        <v>0</v>
      </c>
      <c r="R1493" s="56"/>
      <c r="T1493" s="59" t="s">
        <v>15</v>
      </c>
      <c r="U1493" s="1" t="n">
        <f aca="false">$S1493-$R1493</f>
        <v>0</v>
      </c>
      <c r="V1493" s="1" t="n">
        <f aca="false">IF($T1493="±",$Q1493*2,$Q1493)</f>
        <v>0</v>
      </c>
      <c r="W1493" s="60" t="str">
        <f aca="false">IFERROR($U1493/ABS($V1493),"N/A")</f>
        <v>N/A</v>
      </c>
      <c r="X1493" s="61" t="str">
        <f aca="false">IF(OR($W1493="N/A",$R1493="",$S1493=""),"N/A",IF($W1493&gt;=4,"Not Significant",IF($W1493&gt;=2,"Semi-Significant","Significant")))</f>
        <v>N/A</v>
      </c>
      <c r="Z1493" s="1" t="str">
        <f aca="false">IF($D1493="Z540.1 w/data",0,"")</f>
        <v/>
      </c>
      <c r="AA1493" s="1" t="e">
        <f aca="false">$Y1493+$Q1493+$Z1493</f>
        <v>#VALUE!</v>
      </c>
      <c r="AB1493" s="1" t="n">
        <f aca="false">$N1493+$Q1493</f>
        <v>0</v>
      </c>
      <c r="AC1493" s="1" t="str">
        <f aca="false">IF($Y1493="","",IF(AND($AA1493&gt;=$R1493,$AA1493&lt;=$S1493),"Pass","Fail"))</f>
        <v/>
      </c>
      <c r="AD1493" s="1" t="str">
        <f aca="false">IF($Y1493="","",IF($AA1493&gt;$R1493,"Pass","Fail"))</f>
        <v/>
      </c>
      <c r="AE1493" s="1" t="str">
        <f aca="false">IF($Y1493="","",IF($AA1493&gt;=$R1493,"Pass","Fail"))</f>
        <v/>
      </c>
      <c r="AF1493" s="1" t="str">
        <f aca="false">IF($Y1493="","",IF($AA1493&lt;=$S1493,"Pass","Fail"))</f>
        <v/>
      </c>
      <c r="AG1493" s="1" t="str">
        <f aca="false">IF($Y1493="","",IF($AA1493&lt;$S1493,"Pass","Fail"))</f>
        <v/>
      </c>
      <c r="AH1493" s="23" t="str">
        <f aca="true">INDIRECT(CHOOSE(MATCH($T1493,{"±","&gt;","≥","≤","&lt;"},0), "AC", "AD", "AE", "AF", "AG") &amp; ROW())</f>
        <v/>
      </c>
      <c r="AI1493" s="56" t="str">
        <f aca="false">IF($X1493="Not Significant","No Further Action Required",
IF($AH1493="","",
IF(AND($AH1493="Pass",$L1493="0 - Passed "),"Analysis performed; no further action required.",
IF(AND($AH1493="Fail",$L1493="1 - Failed "),"Analysis performed; no further action required.",
IF(AND($AH1493="Pass",$L1493="2 - Limited In Use "),"Analysis performed; no further action required.",
IF(AND($AH1493="Fail",$L1493="3 - Adjusted "),"Analysis performed; no further action required.",
"Unit fails analysis; TSM determination required."))))))</f>
        <v/>
      </c>
      <c r="AJ1493" s="58"/>
    </row>
    <row r="1494" customFormat="false" ht="15" hidden="false" customHeight="false" outlineLevel="0" collapsed="false">
      <c r="A1494" s="56"/>
      <c r="E1494" s="57" t="str">
        <f aca="false">IF(AND($F1494="",$G1494=""),"",IF($G1494="",$F1494,HYPERLINK($G1494,$F1494)))</f>
        <v/>
      </c>
      <c r="H1494" s="1" t="str">
        <f aca="false">IF($I1494="","None Attached",IF(LEFT($I1494,5)="https",HYPERLINK($I1494,"Datasheet"),HYPERLINK(_xlfn.CONCAT("https://",$I1494),"Datasheet")))</f>
        <v>None Attached</v>
      </c>
      <c r="M1494" s="56"/>
      <c r="P1494" s="58"/>
      <c r="Q1494" s="1" t="n">
        <f aca="false">$M1494-$N1494</f>
        <v>0</v>
      </c>
      <c r="R1494" s="56"/>
      <c r="T1494" s="59" t="s">
        <v>15</v>
      </c>
      <c r="U1494" s="1" t="n">
        <f aca="false">$S1494-$R1494</f>
        <v>0</v>
      </c>
      <c r="V1494" s="1" t="n">
        <f aca="false">IF($T1494="±",$Q1494*2,$Q1494)</f>
        <v>0</v>
      </c>
      <c r="W1494" s="60" t="str">
        <f aca="false">IFERROR($U1494/ABS($V1494),"N/A")</f>
        <v>N/A</v>
      </c>
      <c r="X1494" s="61" t="str">
        <f aca="false">IF(OR($W1494="N/A",$R1494="",$S1494=""),"N/A",IF($W1494&gt;=4,"Not Significant",IF($W1494&gt;=2,"Semi-Significant","Significant")))</f>
        <v>N/A</v>
      </c>
      <c r="Z1494" s="1" t="str">
        <f aca="false">IF($D1494="Z540.1 w/data",0,"")</f>
        <v/>
      </c>
      <c r="AA1494" s="1" t="e">
        <f aca="false">$Y1494+$Q1494+$Z1494</f>
        <v>#VALUE!</v>
      </c>
      <c r="AB1494" s="1" t="n">
        <f aca="false">$N1494+$Q1494</f>
        <v>0</v>
      </c>
      <c r="AC1494" s="1" t="str">
        <f aca="false">IF($Y1494="","",IF(AND($AA1494&gt;=$R1494,$AA1494&lt;=$S1494),"Pass","Fail"))</f>
        <v/>
      </c>
      <c r="AD1494" s="1" t="str">
        <f aca="false">IF($Y1494="","",IF($AA1494&gt;$R1494,"Pass","Fail"))</f>
        <v/>
      </c>
      <c r="AE1494" s="1" t="str">
        <f aca="false">IF($Y1494="","",IF($AA1494&gt;=$R1494,"Pass","Fail"))</f>
        <v/>
      </c>
      <c r="AF1494" s="1" t="str">
        <f aca="false">IF($Y1494="","",IF($AA1494&lt;=$S1494,"Pass","Fail"))</f>
        <v/>
      </c>
      <c r="AG1494" s="1" t="str">
        <f aca="false">IF($Y1494="","",IF($AA1494&lt;$S1494,"Pass","Fail"))</f>
        <v/>
      </c>
      <c r="AH1494" s="23" t="str">
        <f aca="true">INDIRECT(CHOOSE(MATCH($T1494,{"±","&gt;","≥","≤","&lt;"},0), "AC", "AD", "AE", "AF", "AG") &amp; ROW())</f>
        <v/>
      </c>
      <c r="AI1494" s="56" t="str">
        <f aca="false">IF($X1494="Not Significant","No Further Action Required",
IF($AH1494="","",
IF(AND($AH1494="Pass",$L1494="0 - Passed "),"Analysis performed; no further action required.",
IF(AND($AH1494="Fail",$L1494="1 - Failed "),"Analysis performed; no further action required.",
IF(AND($AH1494="Pass",$L1494="2 - Limited In Use "),"Analysis performed; no further action required.",
IF(AND($AH1494="Fail",$L1494="3 - Adjusted "),"Analysis performed; no further action required.",
"Unit fails analysis; TSM determination required."))))))</f>
        <v/>
      </c>
      <c r="AJ1494" s="58"/>
    </row>
    <row r="1495" customFormat="false" ht="15" hidden="false" customHeight="false" outlineLevel="0" collapsed="false">
      <c r="A1495" s="56"/>
      <c r="E1495" s="57" t="str">
        <f aca="false">IF(AND($F1495="",$G1495=""),"",IF($G1495="",$F1495,HYPERLINK($G1495,$F1495)))</f>
        <v/>
      </c>
      <c r="H1495" s="1" t="str">
        <f aca="false">IF($I1495="","None Attached",IF(LEFT($I1495,5)="https",HYPERLINK($I1495,"Datasheet"),HYPERLINK(_xlfn.CONCAT("https://",$I1495),"Datasheet")))</f>
        <v>None Attached</v>
      </c>
      <c r="M1495" s="56"/>
      <c r="P1495" s="58"/>
      <c r="Q1495" s="1" t="n">
        <f aca="false">$M1495-$N1495</f>
        <v>0</v>
      </c>
      <c r="R1495" s="56"/>
      <c r="T1495" s="59" t="s">
        <v>15</v>
      </c>
      <c r="U1495" s="1" t="n">
        <f aca="false">$S1495-$R1495</f>
        <v>0</v>
      </c>
      <c r="V1495" s="1" t="n">
        <f aca="false">IF($T1495="±",$Q1495*2,$Q1495)</f>
        <v>0</v>
      </c>
      <c r="W1495" s="60" t="str">
        <f aca="false">IFERROR($U1495/ABS($V1495),"N/A")</f>
        <v>N/A</v>
      </c>
      <c r="X1495" s="61" t="str">
        <f aca="false">IF(OR($W1495="N/A",$R1495="",$S1495=""),"N/A",IF($W1495&gt;=4,"Not Significant",IF($W1495&gt;=2,"Semi-Significant","Significant")))</f>
        <v>N/A</v>
      </c>
      <c r="Z1495" s="1" t="str">
        <f aca="false">IF($D1495="Z540.1 w/data",0,"")</f>
        <v/>
      </c>
      <c r="AA1495" s="1" t="e">
        <f aca="false">$Y1495+$Q1495+$Z1495</f>
        <v>#VALUE!</v>
      </c>
      <c r="AB1495" s="1" t="n">
        <f aca="false">$N1495+$Q1495</f>
        <v>0</v>
      </c>
      <c r="AC1495" s="1" t="str">
        <f aca="false">IF($Y1495="","",IF(AND($AA1495&gt;=$R1495,$AA1495&lt;=$S1495),"Pass","Fail"))</f>
        <v/>
      </c>
      <c r="AD1495" s="1" t="str">
        <f aca="false">IF($Y1495="","",IF($AA1495&gt;$R1495,"Pass","Fail"))</f>
        <v/>
      </c>
      <c r="AE1495" s="1" t="str">
        <f aca="false">IF($Y1495="","",IF($AA1495&gt;=$R1495,"Pass","Fail"))</f>
        <v/>
      </c>
      <c r="AF1495" s="1" t="str">
        <f aca="false">IF($Y1495="","",IF($AA1495&lt;=$S1495,"Pass","Fail"))</f>
        <v/>
      </c>
      <c r="AG1495" s="1" t="str">
        <f aca="false">IF($Y1495="","",IF($AA1495&lt;$S1495,"Pass","Fail"))</f>
        <v/>
      </c>
      <c r="AH1495" s="23" t="str">
        <f aca="true">INDIRECT(CHOOSE(MATCH($T1495,{"±","&gt;","≥","≤","&lt;"},0), "AC", "AD", "AE", "AF", "AG") &amp; ROW())</f>
        <v/>
      </c>
      <c r="AI1495" s="56" t="str">
        <f aca="false">IF($X1495="Not Significant","No Further Action Required",
IF($AH1495="","",
IF(AND($AH1495="Pass",$L1495="0 - Passed "),"Analysis performed; no further action required.",
IF(AND($AH1495="Fail",$L1495="1 - Failed "),"Analysis performed; no further action required.",
IF(AND($AH1495="Pass",$L1495="2 - Limited In Use "),"Analysis performed; no further action required.",
IF(AND($AH1495="Fail",$L1495="3 - Adjusted "),"Analysis performed; no further action required.",
"Unit fails analysis; TSM determination required."))))))</f>
        <v/>
      </c>
      <c r="AJ1495" s="58"/>
    </row>
    <row r="1496" customFormat="false" ht="15" hidden="false" customHeight="false" outlineLevel="0" collapsed="false">
      <c r="A1496" s="56"/>
      <c r="E1496" s="57" t="str">
        <f aca="false">IF(AND($F1496="",$G1496=""),"",IF($G1496="",$F1496,HYPERLINK($G1496,$F1496)))</f>
        <v/>
      </c>
      <c r="H1496" s="1" t="str">
        <f aca="false">IF($I1496="","None Attached",IF(LEFT($I1496,5)="https",HYPERLINK($I1496,"Datasheet"),HYPERLINK(_xlfn.CONCAT("https://",$I1496),"Datasheet")))</f>
        <v>None Attached</v>
      </c>
      <c r="M1496" s="56"/>
      <c r="P1496" s="58"/>
      <c r="Q1496" s="1" t="n">
        <f aca="false">$M1496-$N1496</f>
        <v>0</v>
      </c>
      <c r="R1496" s="56"/>
      <c r="T1496" s="59" t="s">
        <v>15</v>
      </c>
      <c r="U1496" s="1" t="n">
        <f aca="false">$S1496-$R1496</f>
        <v>0</v>
      </c>
      <c r="V1496" s="1" t="n">
        <f aca="false">IF($T1496="±",$Q1496*2,$Q1496)</f>
        <v>0</v>
      </c>
      <c r="W1496" s="60" t="str">
        <f aca="false">IFERROR($U1496/ABS($V1496),"N/A")</f>
        <v>N/A</v>
      </c>
      <c r="X1496" s="61" t="str">
        <f aca="false">IF(OR($W1496="N/A",$R1496="",$S1496=""),"N/A",IF($W1496&gt;=4,"Not Significant",IF($W1496&gt;=2,"Semi-Significant","Significant")))</f>
        <v>N/A</v>
      </c>
      <c r="Z1496" s="1" t="str">
        <f aca="false">IF($D1496="Z540.1 w/data",0,"")</f>
        <v/>
      </c>
      <c r="AA1496" s="1" t="e">
        <f aca="false">$Y1496+$Q1496+$Z1496</f>
        <v>#VALUE!</v>
      </c>
      <c r="AB1496" s="1" t="n">
        <f aca="false">$N1496+$Q1496</f>
        <v>0</v>
      </c>
      <c r="AC1496" s="1" t="str">
        <f aca="false">IF($Y1496="","",IF(AND($AA1496&gt;=$R1496,$AA1496&lt;=$S1496),"Pass","Fail"))</f>
        <v/>
      </c>
      <c r="AD1496" s="1" t="str">
        <f aca="false">IF($Y1496="","",IF($AA1496&gt;$R1496,"Pass","Fail"))</f>
        <v/>
      </c>
      <c r="AE1496" s="1" t="str">
        <f aca="false">IF($Y1496="","",IF($AA1496&gt;=$R1496,"Pass","Fail"))</f>
        <v/>
      </c>
      <c r="AF1496" s="1" t="str">
        <f aca="false">IF($Y1496="","",IF($AA1496&lt;=$S1496,"Pass","Fail"))</f>
        <v/>
      </c>
      <c r="AG1496" s="1" t="str">
        <f aca="false">IF($Y1496="","",IF($AA1496&lt;$S1496,"Pass","Fail"))</f>
        <v/>
      </c>
      <c r="AH1496" s="23" t="str">
        <f aca="true">INDIRECT(CHOOSE(MATCH($T1496,{"±","&gt;","≥","≤","&lt;"},0), "AC", "AD", "AE", "AF", "AG") &amp; ROW())</f>
        <v/>
      </c>
      <c r="AI1496" s="56" t="str">
        <f aca="false">IF($X1496="Not Significant","No Further Action Required",
IF($AH1496="","",
IF(AND($AH1496="Pass",$L1496="0 - Passed "),"Analysis performed; no further action required.",
IF(AND($AH1496="Fail",$L1496="1 - Failed "),"Analysis performed; no further action required.",
IF(AND($AH1496="Pass",$L1496="2 - Limited In Use "),"Analysis performed; no further action required.",
IF(AND($AH1496="Fail",$L1496="3 - Adjusted "),"Analysis performed; no further action required.",
"Unit fails analysis; TSM determination required."))))))</f>
        <v/>
      </c>
      <c r="AJ1496" s="58"/>
    </row>
    <row r="1497" customFormat="false" ht="15" hidden="false" customHeight="false" outlineLevel="0" collapsed="false">
      <c r="A1497" s="56"/>
      <c r="E1497" s="57" t="str">
        <f aca="false">IF(AND($F1497="",$G1497=""),"",IF($G1497="",$F1497,HYPERLINK($G1497,$F1497)))</f>
        <v/>
      </c>
      <c r="H1497" s="1" t="str">
        <f aca="false">IF($I1497="","None Attached",IF(LEFT($I1497,5)="https",HYPERLINK($I1497,"Datasheet"),HYPERLINK(_xlfn.CONCAT("https://",$I1497),"Datasheet")))</f>
        <v>None Attached</v>
      </c>
      <c r="M1497" s="56"/>
      <c r="P1497" s="58"/>
      <c r="Q1497" s="1" t="n">
        <f aca="false">$M1497-$N1497</f>
        <v>0</v>
      </c>
      <c r="R1497" s="56"/>
      <c r="T1497" s="59" t="s">
        <v>15</v>
      </c>
      <c r="U1497" s="1" t="n">
        <f aca="false">$S1497-$R1497</f>
        <v>0</v>
      </c>
      <c r="V1497" s="1" t="n">
        <f aca="false">IF($T1497="±",$Q1497*2,$Q1497)</f>
        <v>0</v>
      </c>
      <c r="W1497" s="60" t="str">
        <f aca="false">IFERROR($U1497/ABS($V1497),"N/A")</f>
        <v>N/A</v>
      </c>
      <c r="X1497" s="61" t="str">
        <f aca="false">IF(OR($W1497="N/A",$R1497="",$S1497=""),"N/A",IF($W1497&gt;=4,"Not Significant",IF($W1497&gt;=2,"Semi-Significant","Significant")))</f>
        <v>N/A</v>
      </c>
      <c r="Z1497" s="1" t="str">
        <f aca="false">IF($D1497="Z540.1 w/data",0,"")</f>
        <v/>
      </c>
      <c r="AA1497" s="1" t="e">
        <f aca="false">$Y1497+$Q1497+$Z1497</f>
        <v>#VALUE!</v>
      </c>
      <c r="AB1497" s="1" t="n">
        <f aca="false">$N1497+$Q1497</f>
        <v>0</v>
      </c>
      <c r="AC1497" s="1" t="str">
        <f aca="false">IF($Y1497="","",IF(AND($AA1497&gt;=$R1497,$AA1497&lt;=$S1497),"Pass","Fail"))</f>
        <v/>
      </c>
      <c r="AD1497" s="1" t="str">
        <f aca="false">IF($Y1497="","",IF($AA1497&gt;$R1497,"Pass","Fail"))</f>
        <v/>
      </c>
      <c r="AE1497" s="1" t="str">
        <f aca="false">IF($Y1497="","",IF($AA1497&gt;=$R1497,"Pass","Fail"))</f>
        <v/>
      </c>
      <c r="AF1497" s="1" t="str">
        <f aca="false">IF($Y1497="","",IF($AA1497&lt;=$S1497,"Pass","Fail"))</f>
        <v/>
      </c>
      <c r="AG1497" s="1" t="str">
        <f aca="false">IF($Y1497="","",IF($AA1497&lt;$S1497,"Pass","Fail"))</f>
        <v/>
      </c>
      <c r="AH1497" s="23" t="str">
        <f aca="true">INDIRECT(CHOOSE(MATCH($T1497,{"±","&gt;","≥","≤","&lt;"},0), "AC", "AD", "AE", "AF", "AG") &amp; ROW())</f>
        <v/>
      </c>
      <c r="AI1497" s="56" t="str">
        <f aca="false">IF($X1497="Not Significant","No Further Action Required",
IF($AH1497="","",
IF(AND($AH1497="Pass",$L1497="0 - Passed "),"Analysis performed; no further action required.",
IF(AND($AH1497="Fail",$L1497="1 - Failed "),"Analysis performed; no further action required.",
IF(AND($AH1497="Pass",$L1497="2 - Limited In Use "),"Analysis performed; no further action required.",
IF(AND($AH1497="Fail",$L1497="3 - Adjusted "),"Analysis performed; no further action required.",
"Unit fails analysis; TSM determination required."))))))</f>
        <v/>
      </c>
      <c r="AJ1497" s="58"/>
    </row>
    <row r="1498" customFormat="false" ht="15" hidden="false" customHeight="false" outlineLevel="0" collapsed="false">
      <c r="A1498" s="56"/>
      <c r="E1498" s="57" t="str">
        <f aca="false">IF(AND($F1498="",$G1498=""),"",IF($G1498="",$F1498,HYPERLINK($G1498,$F1498)))</f>
        <v/>
      </c>
      <c r="H1498" s="1" t="str">
        <f aca="false">IF($I1498="","None Attached",IF(LEFT($I1498,5)="https",HYPERLINK($I1498,"Datasheet"),HYPERLINK(_xlfn.CONCAT("https://",$I1498),"Datasheet")))</f>
        <v>None Attached</v>
      </c>
      <c r="M1498" s="56"/>
      <c r="P1498" s="58"/>
      <c r="Q1498" s="1" t="n">
        <f aca="false">$M1498-$N1498</f>
        <v>0</v>
      </c>
      <c r="R1498" s="56"/>
      <c r="T1498" s="59" t="s">
        <v>15</v>
      </c>
      <c r="U1498" s="1" t="n">
        <f aca="false">$S1498-$R1498</f>
        <v>0</v>
      </c>
      <c r="V1498" s="1" t="n">
        <f aca="false">IF($T1498="±",$Q1498*2,$Q1498)</f>
        <v>0</v>
      </c>
      <c r="W1498" s="60" t="str">
        <f aca="false">IFERROR($U1498/ABS($V1498),"N/A")</f>
        <v>N/A</v>
      </c>
      <c r="X1498" s="61" t="str">
        <f aca="false">IF(OR($W1498="N/A",$R1498="",$S1498=""),"N/A",IF($W1498&gt;=4,"Not Significant",IF($W1498&gt;=2,"Semi-Significant","Significant")))</f>
        <v>N/A</v>
      </c>
      <c r="Z1498" s="1" t="str">
        <f aca="false">IF($D1498="Z540.1 w/data",0,"")</f>
        <v/>
      </c>
      <c r="AA1498" s="1" t="e">
        <f aca="false">$Y1498+$Q1498+$Z1498</f>
        <v>#VALUE!</v>
      </c>
      <c r="AB1498" s="1" t="n">
        <f aca="false">$N1498+$Q1498</f>
        <v>0</v>
      </c>
      <c r="AC1498" s="1" t="str">
        <f aca="false">IF($Y1498="","",IF(AND($AA1498&gt;=$R1498,$AA1498&lt;=$S1498),"Pass","Fail"))</f>
        <v/>
      </c>
      <c r="AD1498" s="1" t="str">
        <f aca="false">IF($Y1498="","",IF($AA1498&gt;$R1498,"Pass","Fail"))</f>
        <v/>
      </c>
      <c r="AE1498" s="1" t="str">
        <f aca="false">IF($Y1498="","",IF($AA1498&gt;=$R1498,"Pass","Fail"))</f>
        <v/>
      </c>
      <c r="AF1498" s="1" t="str">
        <f aca="false">IF($Y1498="","",IF($AA1498&lt;=$S1498,"Pass","Fail"))</f>
        <v/>
      </c>
      <c r="AG1498" s="1" t="str">
        <f aca="false">IF($Y1498="","",IF($AA1498&lt;$S1498,"Pass","Fail"))</f>
        <v/>
      </c>
      <c r="AH1498" s="23" t="str">
        <f aca="true">INDIRECT(CHOOSE(MATCH($T1498,{"±","&gt;","≥","≤","&lt;"},0), "AC", "AD", "AE", "AF", "AG") &amp; ROW())</f>
        <v/>
      </c>
      <c r="AI1498" s="56" t="str">
        <f aca="false">IF($X1498="Not Significant","No Further Action Required",
IF($AH1498="","",
IF(AND($AH1498="Pass",$L1498="0 - Passed "),"Analysis performed; no further action required.",
IF(AND($AH1498="Fail",$L1498="1 - Failed "),"Analysis performed; no further action required.",
IF(AND($AH1498="Pass",$L1498="2 - Limited In Use "),"Analysis performed; no further action required.",
IF(AND($AH1498="Fail",$L1498="3 - Adjusted "),"Analysis performed; no further action required.",
"Unit fails analysis; TSM determination required."))))))</f>
        <v/>
      </c>
      <c r="AJ1498" s="58"/>
    </row>
    <row r="1499" customFormat="false" ht="15" hidden="false" customHeight="false" outlineLevel="0" collapsed="false">
      <c r="A1499" s="56"/>
      <c r="E1499" s="57" t="str">
        <f aca="false">IF(AND($F1499="",$G1499=""),"",IF($G1499="",$F1499,HYPERLINK($G1499,$F1499)))</f>
        <v/>
      </c>
      <c r="H1499" s="1" t="str">
        <f aca="false">IF($I1499="","None Attached",IF(LEFT($I1499,5)="https",HYPERLINK($I1499,"Datasheet"),HYPERLINK(_xlfn.CONCAT("https://",$I1499),"Datasheet")))</f>
        <v>None Attached</v>
      </c>
      <c r="M1499" s="56"/>
      <c r="P1499" s="58"/>
      <c r="Q1499" s="1" t="n">
        <f aca="false">$M1499-$N1499</f>
        <v>0</v>
      </c>
      <c r="R1499" s="56"/>
      <c r="T1499" s="59" t="s">
        <v>15</v>
      </c>
      <c r="U1499" s="1" t="n">
        <f aca="false">$S1499-$R1499</f>
        <v>0</v>
      </c>
      <c r="V1499" s="1" t="n">
        <f aca="false">IF($T1499="±",$Q1499*2,$Q1499)</f>
        <v>0</v>
      </c>
      <c r="W1499" s="60" t="str">
        <f aca="false">IFERROR($U1499/ABS($V1499),"N/A")</f>
        <v>N/A</v>
      </c>
      <c r="X1499" s="61" t="str">
        <f aca="false">IF(OR($W1499="N/A",$R1499="",$S1499=""),"N/A",IF($W1499&gt;=4,"Not Significant",IF($W1499&gt;=2,"Semi-Significant","Significant")))</f>
        <v>N/A</v>
      </c>
      <c r="Z1499" s="1" t="str">
        <f aca="false">IF($D1499="Z540.1 w/data",0,"")</f>
        <v/>
      </c>
      <c r="AA1499" s="1" t="e">
        <f aca="false">$Y1499+$Q1499+$Z1499</f>
        <v>#VALUE!</v>
      </c>
      <c r="AB1499" s="1" t="n">
        <f aca="false">$N1499+$Q1499</f>
        <v>0</v>
      </c>
      <c r="AC1499" s="1" t="str">
        <f aca="false">IF($Y1499="","",IF(AND($AA1499&gt;=$R1499,$AA1499&lt;=$S1499),"Pass","Fail"))</f>
        <v/>
      </c>
      <c r="AD1499" s="1" t="str">
        <f aca="false">IF($Y1499="","",IF($AA1499&gt;$R1499,"Pass","Fail"))</f>
        <v/>
      </c>
      <c r="AE1499" s="1" t="str">
        <f aca="false">IF($Y1499="","",IF($AA1499&gt;=$R1499,"Pass","Fail"))</f>
        <v/>
      </c>
      <c r="AF1499" s="1" t="str">
        <f aca="false">IF($Y1499="","",IF($AA1499&lt;=$S1499,"Pass","Fail"))</f>
        <v/>
      </c>
      <c r="AG1499" s="1" t="str">
        <f aca="false">IF($Y1499="","",IF($AA1499&lt;$S1499,"Pass","Fail"))</f>
        <v/>
      </c>
      <c r="AH1499" s="23" t="str">
        <f aca="true">INDIRECT(CHOOSE(MATCH($T1499,{"±","&gt;","≥","≤","&lt;"},0), "AC", "AD", "AE", "AF", "AG") &amp; ROW())</f>
        <v/>
      </c>
      <c r="AI1499" s="56" t="str">
        <f aca="false">IF($X1499="Not Significant","No Further Action Required",
IF($AH1499="","",
IF(AND($AH1499="Pass",$L1499="0 - Passed "),"Analysis performed; no further action required.",
IF(AND($AH1499="Fail",$L1499="1 - Failed "),"Analysis performed; no further action required.",
IF(AND($AH1499="Pass",$L1499="2 - Limited In Use "),"Analysis performed; no further action required.",
IF(AND($AH1499="Fail",$L1499="3 - Adjusted "),"Analysis performed; no further action required.",
"Unit fails analysis; TSM determination required."))))))</f>
        <v/>
      </c>
      <c r="AJ1499" s="58"/>
    </row>
    <row r="1500" customFormat="false" ht="15" hidden="false" customHeight="false" outlineLevel="0" collapsed="false">
      <c r="A1500" s="56"/>
      <c r="E1500" s="57" t="str">
        <f aca="false">IF(AND($F1500="",$G1500=""),"",IF($G1500="",$F1500,HYPERLINK($G1500,$F1500)))</f>
        <v/>
      </c>
      <c r="H1500" s="1" t="str">
        <f aca="false">IF($I1500="","None Attached",IF(LEFT($I1500,5)="https",HYPERLINK($I1500,"Datasheet"),HYPERLINK(_xlfn.CONCAT("https://",$I1500),"Datasheet")))</f>
        <v>None Attached</v>
      </c>
      <c r="M1500" s="56"/>
      <c r="P1500" s="58"/>
      <c r="Q1500" s="1" t="n">
        <f aca="false">$M1500-$N1500</f>
        <v>0</v>
      </c>
      <c r="R1500" s="56"/>
      <c r="T1500" s="59" t="s">
        <v>15</v>
      </c>
      <c r="U1500" s="1" t="n">
        <f aca="false">$S1500-$R1500</f>
        <v>0</v>
      </c>
      <c r="V1500" s="1" t="n">
        <f aca="false">IF($T1500="±",$Q1500*2,$Q1500)</f>
        <v>0</v>
      </c>
      <c r="W1500" s="60" t="str">
        <f aca="false">IFERROR($U1500/ABS($V1500),"N/A")</f>
        <v>N/A</v>
      </c>
      <c r="X1500" s="61" t="str">
        <f aca="false">IF(OR($W1500="N/A",$R1500="",$S1500=""),"N/A",IF($W1500&gt;=4,"Not Significant",IF($W1500&gt;=2,"Semi-Significant","Significant")))</f>
        <v>N/A</v>
      </c>
      <c r="Z1500" s="1" t="str">
        <f aca="false">IF($D1500="Z540.1 w/data",0,"")</f>
        <v/>
      </c>
      <c r="AA1500" s="1" t="e">
        <f aca="false">$Y1500+$Q1500+$Z1500</f>
        <v>#VALUE!</v>
      </c>
      <c r="AB1500" s="1" t="n">
        <f aca="false">$N1500+$Q1500</f>
        <v>0</v>
      </c>
      <c r="AC1500" s="1" t="str">
        <f aca="false">IF($Y1500="","",IF(AND($AA1500&gt;=$R1500,$AA1500&lt;=$S1500),"Pass","Fail"))</f>
        <v/>
      </c>
      <c r="AD1500" s="1" t="str">
        <f aca="false">IF($Y1500="","",IF($AA1500&gt;$R1500,"Pass","Fail"))</f>
        <v/>
      </c>
      <c r="AE1500" s="1" t="str">
        <f aca="false">IF($Y1500="","",IF($AA1500&gt;=$R1500,"Pass","Fail"))</f>
        <v/>
      </c>
      <c r="AF1500" s="1" t="str">
        <f aca="false">IF($Y1500="","",IF($AA1500&lt;=$S1500,"Pass","Fail"))</f>
        <v/>
      </c>
      <c r="AG1500" s="1" t="str">
        <f aca="false">IF($Y1500="","",IF($AA1500&lt;$S1500,"Pass","Fail"))</f>
        <v/>
      </c>
      <c r="AH1500" s="23" t="str">
        <f aca="true">INDIRECT(CHOOSE(MATCH($T1500,{"±","&gt;","≥","≤","&lt;"},0), "AC", "AD", "AE", "AF", "AG") &amp; ROW())</f>
        <v/>
      </c>
      <c r="AI1500" s="56" t="str">
        <f aca="false">IF($X1500="Not Significant","No Further Action Required",
IF($AH1500="","",
IF(AND($AH1500="Pass",$L1500="0 - Passed "),"Analysis performed; no further action required.",
IF(AND($AH1500="Fail",$L1500="1 - Failed "),"Analysis performed; no further action required.",
IF(AND($AH1500="Pass",$L1500="2 - Limited In Use "),"Analysis performed; no further action required.",
IF(AND($AH1500="Fail",$L1500="3 - Adjusted "),"Analysis performed; no further action required.",
"Unit fails analysis; TSM determination required."))))))</f>
        <v/>
      </c>
      <c r="AJ1500" s="58"/>
    </row>
    <row r="1501" customFormat="false" ht="15" hidden="false" customHeight="false" outlineLevel="0" collapsed="false">
      <c r="A1501" s="56"/>
      <c r="E1501" s="57" t="str">
        <f aca="false">IF(AND($F1501="",$G1501=""),"",IF($G1501="",$F1501,HYPERLINK($G1501,$F1501)))</f>
        <v/>
      </c>
      <c r="H1501" s="1" t="str">
        <f aca="false">IF($I1501="","None Attached",IF(LEFT($I1501,5)="https",HYPERLINK($I1501,"Datasheet"),HYPERLINK(_xlfn.CONCAT("https://",$I1501),"Datasheet")))</f>
        <v>None Attached</v>
      </c>
      <c r="M1501" s="56"/>
      <c r="P1501" s="58"/>
      <c r="Q1501" s="1" t="n">
        <f aca="false">$M1501-$N1501</f>
        <v>0</v>
      </c>
      <c r="R1501" s="56"/>
      <c r="T1501" s="59" t="s">
        <v>15</v>
      </c>
      <c r="U1501" s="1" t="n">
        <f aca="false">$S1501-$R1501</f>
        <v>0</v>
      </c>
      <c r="V1501" s="1" t="n">
        <f aca="false">IF($T1501="±",$Q1501*2,$Q1501)</f>
        <v>0</v>
      </c>
      <c r="W1501" s="60" t="str">
        <f aca="false">IFERROR($U1501/ABS($V1501),"N/A")</f>
        <v>N/A</v>
      </c>
      <c r="X1501" s="61" t="str">
        <f aca="false">IF(OR($W1501="N/A",$R1501="",$S1501=""),"N/A",IF($W1501&gt;=4,"Not Significant",IF($W1501&gt;=2,"Semi-Significant","Significant")))</f>
        <v>N/A</v>
      </c>
      <c r="Z1501" s="1" t="str">
        <f aca="false">IF($D1501="Z540.1 w/data",0,"")</f>
        <v/>
      </c>
      <c r="AA1501" s="1" t="e">
        <f aca="false">$Y1501+$Q1501+$Z1501</f>
        <v>#VALUE!</v>
      </c>
      <c r="AB1501" s="1" t="n">
        <f aca="false">$N1501+$Q1501</f>
        <v>0</v>
      </c>
      <c r="AC1501" s="1" t="str">
        <f aca="false">IF($Y1501="","",IF(AND($AA1501&gt;=$R1501,$AA1501&lt;=$S1501),"Pass","Fail"))</f>
        <v/>
      </c>
      <c r="AD1501" s="1" t="str">
        <f aca="false">IF($Y1501="","",IF($AA1501&gt;$R1501,"Pass","Fail"))</f>
        <v/>
      </c>
      <c r="AE1501" s="1" t="str">
        <f aca="false">IF($Y1501="","",IF($AA1501&gt;=$R1501,"Pass","Fail"))</f>
        <v/>
      </c>
      <c r="AF1501" s="1" t="str">
        <f aca="false">IF($Y1501="","",IF($AA1501&lt;=$S1501,"Pass","Fail"))</f>
        <v/>
      </c>
      <c r="AG1501" s="1" t="str">
        <f aca="false">IF($Y1501="","",IF($AA1501&lt;$S1501,"Pass","Fail"))</f>
        <v/>
      </c>
      <c r="AH1501" s="23" t="str">
        <f aca="true">INDIRECT(CHOOSE(MATCH($T1501,{"±","&gt;","≥","≤","&lt;"},0), "AC", "AD", "AE", "AF", "AG") &amp; ROW())</f>
        <v/>
      </c>
      <c r="AI1501" s="56" t="str">
        <f aca="false">IF($X1501="Not Significant","No Further Action Required",
IF($AH1501="","",
IF(AND($AH1501="Pass",$L1501="0 - Passed "),"Analysis performed; no further action required.",
IF(AND($AH1501="Fail",$L1501="1 - Failed "),"Analysis performed; no further action required.",
IF(AND($AH1501="Pass",$L1501="2 - Limited In Use "),"Analysis performed; no further action required.",
IF(AND($AH1501="Fail",$L1501="3 - Adjusted "),"Analysis performed; no further action required.",
"Unit fails analysis; TSM determination required."))))))</f>
        <v/>
      </c>
      <c r="AJ1501" s="58"/>
    </row>
    <row r="1502" customFormat="false" ht="15" hidden="false" customHeight="false" outlineLevel="0" collapsed="false">
      <c r="A1502" s="56"/>
      <c r="E1502" s="57" t="str">
        <f aca="false">IF(AND($F1502="",$G1502=""),"",IF($G1502="",$F1502,HYPERLINK($G1502,$F1502)))</f>
        <v/>
      </c>
      <c r="H1502" s="1" t="str">
        <f aca="false">IF($I1502="","None Attached",IF(LEFT($I1502,5)="https",HYPERLINK($I1502,"Datasheet"),HYPERLINK(_xlfn.CONCAT("https://",$I1502),"Datasheet")))</f>
        <v>None Attached</v>
      </c>
      <c r="M1502" s="56"/>
      <c r="P1502" s="58"/>
      <c r="Q1502" s="1" t="n">
        <f aca="false">$M1502-$N1502</f>
        <v>0</v>
      </c>
      <c r="R1502" s="56"/>
      <c r="T1502" s="59" t="s">
        <v>15</v>
      </c>
      <c r="U1502" s="1" t="n">
        <f aca="false">$S1502-$R1502</f>
        <v>0</v>
      </c>
      <c r="V1502" s="1" t="n">
        <f aca="false">IF($T1502="±",$Q1502*2,$Q1502)</f>
        <v>0</v>
      </c>
      <c r="W1502" s="60" t="str">
        <f aca="false">IFERROR($U1502/ABS($V1502),"N/A")</f>
        <v>N/A</v>
      </c>
      <c r="X1502" s="61" t="str">
        <f aca="false">IF(OR($W1502="N/A",$R1502="",$S1502=""),"N/A",IF($W1502&gt;=4,"Not Significant",IF($W1502&gt;=2,"Semi-Significant","Significant")))</f>
        <v>N/A</v>
      </c>
      <c r="Z1502" s="1" t="str">
        <f aca="false">IF($D1502="Z540.1 w/data",0,"")</f>
        <v/>
      </c>
      <c r="AA1502" s="1" t="e">
        <f aca="false">$Y1502+$Q1502+$Z1502</f>
        <v>#VALUE!</v>
      </c>
      <c r="AB1502" s="1" t="n">
        <f aca="false">$N1502+$Q1502</f>
        <v>0</v>
      </c>
      <c r="AC1502" s="1" t="str">
        <f aca="false">IF($Y1502="","",IF(AND($AA1502&gt;=$R1502,$AA1502&lt;=$S1502),"Pass","Fail"))</f>
        <v/>
      </c>
      <c r="AD1502" s="1" t="str">
        <f aca="false">IF($Y1502="","",IF($AA1502&gt;$R1502,"Pass","Fail"))</f>
        <v/>
      </c>
      <c r="AE1502" s="1" t="str">
        <f aca="false">IF($Y1502="","",IF($AA1502&gt;=$R1502,"Pass","Fail"))</f>
        <v/>
      </c>
      <c r="AF1502" s="1" t="str">
        <f aca="false">IF($Y1502="","",IF($AA1502&lt;=$S1502,"Pass","Fail"))</f>
        <v/>
      </c>
      <c r="AG1502" s="1" t="str">
        <f aca="false">IF($Y1502="","",IF($AA1502&lt;$S1502,"Pass","Fail"))</f>
        <v/>
      </c>
      <c r="AH1502" s="23" t="str">
        <f aca="true">INDIRECT(CHOOSE(MATCH($T1502,{"±","&gt;","≥","≤","&lt;"},0), "AC", "AD", "AE", "AF", "AG") &amp; ROW())</f>
        <v/>
      </c>
      <c r="AI1502" s="56" t="str">
        <f aca="false">IF($X1502="Not Significant","No Further Action Required",
IF($AH1502="","",
IF(AND($AH1502="Pass",$L1502="0 - Passed "),"Analysis performed; no further action required.",
IF(AND($AH1502="Fail",$L1502="1 - Failed "),"Analysis performed; no further action required.",
IF(AND($AH1502="Pass",$L1502="2 - Limited In Use "),"Analysis performed; no further action required.",
IF(AND($AH1502="Fail",$L1502="3 - Adjusted "),"Analysis performed; no further action required.",
"Unit fails analysis; TSM determination required."))))))</f>
        <v/>
      </c>
      <c r="AJ1502" s="58"/>
    </row>
    <row r="1503" customFormat="false" ht="15" hidden="false" customHeight="false" outlineLevel="0" collapsed="false">
      <c r="A1503" s="56"/>
      <c r="E1503" s="57" t="str">
        <f aca="false">IF(AND($F1503="",$G1503=""),"",IF($G1503="",$F1503,HYPERLINK($G1503,$F1503)))</f>
        <v/>
      </c>
      <c r="H1503" s="1" t="str">
        <f aca="false">IF($I1503="","None Attached",IF(LEFT($I1503,5)="https",HYPERLINK($I1503,"Datasheet"),HYPERLINK(_xlfn.CONCAT("https://",$I1503),"Datasheet")))</f>
        <v>None Attached</v>
      </c>
      <c r="M1503" s="56"/>
      <c r="P1503" s="58"/>
      <c r="Q1503" s="1" t="n">
        <f aca="false">$M1503-$N1503</f>
        <v>0</v>
      </c>
      <c r="R1503" s="56"/>
      <c r="T1503" s="59" t="s">
        <v>15</v>
      </c>
      <c r="U1503" s="1" t="n">
        <f aca="false">$S1503-$R1503</f>
        <v>0</v>
      </c>
      <c r="V1503" s="1" t="n">
        <f aca="false">IF($T1503="±",$Q1503*2,$Q1503)</f>
        <v>0</v>
      </c>
      <c r="W1503" s="60" t="str">
        <f aca="false">IFERROR($U1503/ABS($V1503),"N/A")</f>
        <v>N/A</v>
      </c>
      <c r="X1503" s="61" t="str">
        <f aca="false">IF(OR($W1503="N/A",$R1503="",$S1503=""),"N/A",IF($W1503&gt;=4,"Not Significant",IF($W1503&gt;=2,"Semi-Significant","Significant")))</f>
        <v>N/A</v>
      </c>
      <c r="Z1503" s="1" t="str">
        <f aca="false">IF($D1503="Z540.1 w/data",0,"")</f>
        <v/>
      </c>
      <c r="AA1503" s="1" t="e">
        <f aca="false">$Y1503+$Q1503+$Z1503</f>
        <v>#VALUE!</v>
      </c>
      <c r="AB1503" s="1" t="n">
        <f aca="false">$N1503+$Q1503</f>
        <v>0</v>
      </c>
      <c r="AC1503" s="1" t="str">
        <f aca="false">IF($Y1503="","",IF(AND($AA1503&gt;=$R1503,$AA1503&lt;=$S1503),"Pass","Fail"))</f>
        <v/>
      </c>
      <c r="AD1503" s="1" t="str">
        <f aca="false">IF($Y1503="","",IF($AA1503&gt;$R1503,"Pass","Fail"))</f>
        <v/>
      </c>
      <c r="AE1503" s="1" t="str">
        <f aca="false">IF($Y1503="","",IF($AA1503&gt;=$R1503,"Pass","Fail"))</f>
        <v/>
      </c>
      <c r="AF1503" s="1" t="str">
        <f aca="false">IF($Y1503="","",IF($AA1503&lt;=$S1503,"Pass","Fail"))</f>
        <v/>
      </c>
      <c r="AG1503" s="1" t="str">
        <f aca="false">IF($Y1503="","",IF($AA1503&lt;$S1503,"Pass","Fail"))</f>
        <v/>
      </c>
      <c r="AH1503" s="23" t="str">
        <f aca="true">INDIRECT(CHOOSE(MATCH($T1503,{"±","&gt;","≥","≤","&lt;"},0), "AC", "AD", "AE", "AF", "AG") &amp; ROW())</f>
        <v/>
      </c>
      <c r="AI1503" s="56" t="str">
        <f aca="false">IF($X1503="Not Significant","No Further Action Required",
IF($AH1503="","",
IF(AND($AH1503="Pass",$L1503="0 - Passed "),"Analysis performed; no further action required.",
IF(AND($AH1503="Fail",$L1503="1 - Failed "),"Analysis performed; no further action required.",
IF(AND($AH1503="Pass",$L1503="2 - Limited In Use "),"Analysis performed; no further action required.",
IF(AND($AH1503="Fail",$L1503="3 - Adjusted "),"Analysis performed; no further action required.",
"Unit fails analysis; TSM determination required."))))))</f>
        <v/>
      </c>
      <c r="AJ1503" s="58"/>
    </row>
    <row r="1504" customFormat="false" ht="15" hidden="false" customHeight="false" outlineLevel="0" collapsed="false">
      <c r="A1504" s="56"/>
      <c r="E1504" s="57" t="str">
        <f aca="false">IF(AND($F1504="",$G1504=""),"",IF($G1504="",$F1504,HYPERLINK($G1504,$F1504)))</f>
        <v/>
      </c>
      <c r="H1504" s="1" t="str">
        <f aca="false">IF($I1504="","None Attached",IF(LEFT($I1504,5)="https",HYPERLINK($I1504,"Datasheet"),HYPERLINK(_xlfn.CONCAT("https://",$I1504),"Datasheet")))</f>
        <v>None Attached</v>
      </c>
      <c r="M1504" s="56"/>
      <c r="P1504" s="58"/>
      <c r="Q1504" s="1" t="n">
        <f aca="false">$M1504-$N1504</f>
        <v>0</v>
      </c>
      <c r="R1504" s="56"/>
      <c r="T1504" s="59" t="s">
        <v>15</v>
      </c>
      <c r="U1504" s="1" t="n">
        <f aca="false">$S1504-$R1504</f>
        <v>0</v>
      </c>
      <c r="V1504" s="1" t="n">
        <f aca="false">IF($T1504="±",$Q1504*2,$Q1504)</f>
        <v>0</v>
      </c>
      <c r="W1504" s="60" t="str">
        <f aca="false">IFERROR($U1504/ABS($V1504),"N/A")</f>
        <v>N/A</v>
      </c>
      <c r="X1504" s="61" t="str">
        <f aca="false">IF(OR($W1504="N/A",$R1504="",$S1504=""),"N/A",IF($W1504&gt;=4,"Not Significant",IF($W1504&gt;=2,"Semi-Significant","Significant")))</f>
        <v>N/A</v>
      </c>
      <c r="Z1504" s="1" t="str">
        <f aca="false">IF($D1504="Z540.1 w/data",0,"")</f>
        <v/>
      </c>
      <c r="AA1504" s="1" t="e">
        <f aca="false">$Y1504+$Q1504+$Z1504</f>
        <v>#VALUE!</v>
      </c>
      <c r="AB1504" s="1" t="n">
        <f aca="false">$N1504+$Q1504</f>
        <v>0</v>
      </c>
      <c r="AC1504" s="1" t="str">
        <f aca="false">IF($Y1504="","",IF(AND($AA1504&gt;=$R1504,$AA1504&lt;=$S1504),"Pass","Fail"))</f>
        <v/>
      </c>
      <c r="AD1504" s="1" t="str">
        <f aca="false">IF($Y1504="","",IF($AA1504&gt;$R1504,"Pass","Fail"))</f>
        <v/>
      </c>
      <c r="AE1504" s="1" t="str">
        <f aca="false">IF($Y1504="","",IF($AA1504&gt;=$R1504,"Pass","Fail"))</f>
        <v/>
      </c>
      <c r="AF1504" s="1" t="str">
        <f aca="false">IF($Y1504="","",IF($AA1504&lt;=$S1504,"Pass","Fail"))</f>
        <v/>
      </c>
      <c r="AG1504" s="1" t="str">
        <f aca="false">IF($Y1504="","",IF($AA1504&lt;$S1504,"Pass","Fail"))</f>
        <v/>
      </c>
      <c r="AH1504" s="23" t="str">
        <f aca="true">INDIRECT(CHOOSE(MATCH($T1504,{"±","&gt;","≥","≤","&lt;"},0), "AC", "AD", "AE", "AF", "AG") &amp; ROW())</f>
        <v/>
      </c>
      <c r="AI1504" s="56" t="str">
        <f aca="false">IF($X1504="Not Significant","No Further Action Required",
IF($AH1504="","",
IF(AND($AH1504="Pass",$L1504="0 - Passed "),"Analysis performed; no further action required.",
IF(AND($AH1504="Fail",$L1504="1 - Failed "),"Analysis performed; no further action required.",
IF(AND($AH1504="Pass",$L1504="2 - Limited In Use "),"Analysis performed; no further action required.",
IF(AND($AH1504="Fail",$L1504="3 - Adjusted "),"Analysis performed; no further action required.",
"Unit fails analysis; TSM determination required."))))))</f>
        <v/>
      </c>
      <c r="AJ1504" s="58"/>
    </row>
    <row r="1505" customFormat="false" ht="15" hidden="false" customHeight="false" outlineLevel="0" collapsed="false">
      <c r="A1505" s="56"/>
      <c r="E1505" s="57" t="str">
        <f aca="false">IF(AND($F1505="",$G1505=""),"",IF($G1505="",$F1505,HYPERLINK($G1505,$F1505)))</f>
        <v/>
      </c>
      <c r="H1505" s="1" t="str">
        <f aca="false">IF($I1505="","None Attached",IF(LEFT($I1505,5)="https",HYPERLINK($I1505,"Datasheet"),HYPERLINK(_xlfn.CONCAT("https://",$I1505),"Datasheet")))</f>
        <v>None Attached</v>
      </c>
      <c r="M1505" s="56"/>
      <c r="P1505" s="58"/>
      <c r="Q1505" s="1" t="n">
        <f aca="false">$M1505-$N1505</f>
        <v>0</v>
      </c>
      <c r="R1505" s="56"/>
      <c r="T1505" s="59" t="s">
        <v>15</v>
      </c>
      <c r="U1505" s="1" t="n">
        <f aca="false">$S1505-$R1505</f>
        <v>0</v>
      </c>
      <c r="V1505" s="1" t="n">
        <f aca="false">IF($T1505="±",$Q1505*2,$Q1505)</f>
        <v>0</v>
      </c>
      <c r="W1505" s="60" t="str">
        <f aca="false">IFERROR($U1505/ABS($V1505),"N/A")</f>
        <v>N/A</v>
      </c>
      <c r="X1505" s="61" t="str">
        <f aca="false">IF(OR($W1505="N/A",$R1505="",$S1505=""),"N/A",IF($W1505&gt;=4,"Not Significant",IF($W1505&gt;=2,"Semi-Significant","Significant")))</f>
        <v>N/A</v>
      </c>
      <c r="Z1505" s="1" t="str">
        <f aca="false">IF($D1505="Z540.1 w/data",0,"")</f>
        <v/>
      </c>
      <c r="AA1505" s="1" t="e">
        <f aca="false">$Y1505+$Q1505+$Z1505</f>
        <v>#VALUE!</v>
      </c>
      <c r="AB1505" s="1" t="n">
        <f aca="false">$N1505+$Q1505</f>
        <v>0</v>
      </c>
      <c r="AC1505" s="1" t="str">
        <f aca="false">IF($Y1505="","",IF(AND($AA1505&gt;=$R1505,$AA1505&lt;=$S1505),"Pass","Fail"))</f>
        <v/>
      </c>
      <c r="AD1505" s="1" t="str">
        <f aca="false">IF($Y1505="","",IF($AA1505&gt;$R1505,"Pass","Fail"))</f>
        <v/>
      </c>
      <c r="AE1505" s="1" t="str">
        <f aca="false">IF($Y1505="","",IF($AA1505&gt;=$R1505,"Pass","Fail"))</f>
        <v/>
      </c>
      <c r="AF1505" s="1" t="str">
        <f aca="false">IF($Y1505="","",IF($AA1505&lt;=$S1505,"Pass","Fail"))</f>
        <v/>
      </c>
      <c r="AG1505" s="1" t="str">
        <f aca="false">IF($Y1505="","",IF($AA1505&lt;$S1505,"Pass","Fail"))</f>
        <v/>
      </c>
      <c r="AH1505" s="23" t="str">
        <f aca="true">INDIRECT(CHOOSE(MATCH($T1505,{"±","&gt;","≥","≤","&lt;"},0), "AC", "AD", "AE", "AF", "AG") &amp; ROW())</f>
        <v/>
      </c>
      <c r="AI1505" s="56" t="str">
        <f aca="false">IF($X1505="Not Significant","No Further Action Required",
IF($AH1505="","",
IF(AND($AH1505="Pass",$L1505="0 - Passed "),"Analysis performed; no further action required.",
IF(AND($AH1505="Fail",$L1505="1 - Failed "),"Analysis performed; no further action required.",
IF(AND($AH1505="Pass",$L1505="2 - Limited In Use "),"Analysis performed; no further action required.",
IF(AND($AH1505="Fail",$L1505="3 - Adjusted "),"Analysis performed; no further action required.",
"Unit fails analysis; TSM determination required."))))))</f>
        <v/>
      </c>
      <c r="AJ1505" s="58"/>
    </row>
    <row r="1506" customFormat="false" ht="15" hidden="false" customHeight="false" outlineLevel="0" collapsed="false">
      <c r="A1506" s="56"/>
      <c r="E1506" s="57" t="str">
        <f aca="false">IF(AND($F1506="",$G1506=""),"",IF($G1506="",$F1506,HYPERLINK($G1506,$F1506)))</f>
        <v/>
      </c>
      <c r="H1506" s="1" t="str">
        <f aca="false">IF($I1506="","None Attached",IF(LEFT($I1506,5)="https",HYPERLINK($I1506,"Datasheet"),HYPERLINK(_xlfn.CONCAT("https://",$I1506),"Datasheet")))</f>
        <v>None Attached</v>
      </c>
      <c r="M1506" s="56"/>
      <c r="P1506" s="58"/>
      <c r="Q1506" s="1" t="n">
        <f aca="false">$M1506-$N1506</f>
        <v>0</v>
      </c>
      <c r="R1506" s="56"/>
      <c r="T1506" s="59" t="s">
        <v>15</v>
      </c>
      <c r="U1506" s="1" t="n">
        <f aca="false">$S1506-$R1506</f>
        <v>0</v>
      </c>
      <c r="V1506" s="1" t="n">
        <f aca="false">IF($T1506="±",$Q1506*2,$Q1506)</f>
        <v>0</v>
      </c>
      <c r="W1506" s="60" t="str">
        <f aca="false">IFERROR($U1506/ABS($V1506),"N/A")</f>
        <v>N/A</v>
      </c>
      <c r="X1506" s="61" t="str">
        <f aca="false">IF(OR($W1506="N/A",$R1506="",$S1506=""),"N/A",IF($W1506&gt;=4,"Not Significant",IF($W1506&gt;=2,"Semi-Significant","Significant")))</f>
        <v>N/A</v>
      </c>
      <c r="Z1506" s="1" t="str">
        <f aca="false">IF($D1506="Z540.1 w/data",0,"")</f>
        <v/>
      </c>
      <c r="AA1506" s="1" t="e">
        <f aca="false">$Y1506+$Q1506+$Z1506</f>
        <v>#VALUE!</v>
      </c>
      <c r="AB1506" s="1" t="n">
        <f aca="false">$N1506+$Q1506</f>
        <v>0</v>
      </c>
      <c r="AC1506" s="1" t="str">
        <f aca="false">IF($Y1506="","",IF(AND($AA1506&gt;=$R1506,$AA1506&lt;=$S1506),"Pass","Fail"))</f>
        <v/>
      </c>
      <c r="AD1506" s="1" t="str">
        <f aca="false">IF($Y1506="","",IF($AA1506&gt;$R1506,"Pass","Fail"))</f>
        <v/>
      </c>
      <c r="AE1506" s="1" t="str">
        <f aca="false">IF($Y1506="","",IF($AA1506&gt;=$R1506,"Pass","Fail"))</f>
        <v/>
      </c>
      <c r="AF1506" s="1" t="str">
        <f aca="false">IF($Y1506="","",IF($AA1506&lt;=$S1506,"Pass","Fail"))</f>
        <v/>
      </c>
      <c r="AG1506" s="1" t="str">
        <f aca="false">IF($Y1506="","",IF($AA1506&lt;$S1506,"Pass","Fail"))</f>
        <v/>
      </c>
      <c r="AH1506" s="23" t="str">
        <f aca="true">INDIRECT(CHOOSE(MATCH($T1506,{"±","&gt;","≥","≤","&lt;"},0), "AC", "AD", "AE", "AF", "AG") &amp; ROW())</f>
        <v/>
      </c>
      <c r="AI1506" s="56" t="str">
        <f aca="false">IF($X1506="Not Significant","No Further Action Required",
IF($AH1506="","",
IF(AND($AH1506="Pass",$L1506="0 - Passed "),"Analysis performed; no further action required.",
IF(AND($AH1506="Fail",$L1506="1 - Failed "),"Analysis performed; no further action required.",
IF(AND($AH1506="Pass",$L1506="2 - Limited In Use "),"Analysis performed; no further action required.",
IF(AND($AH1506="Fail",$L1506="3 - Adjusted "),"Analysis performed; no further action required.",
"Unit fails analysis; TSM determination required."))))))</f>
        <v/>
      </c>
      <c r="AJ1506" s="58"/>
    </row>
    <row r="1507" customFormat="false" ht="15" hidden="false" customHeight="false" outlineLevel="0" collapsed="false">
      <c r="A1507" s="56"/>
      <c r="E1507" s="57" t="str">
        <f aca="false">IF(AND($F1507="",$G1507=""),"",IF($G1507="",$F1507,HYPERLINK($G1507,$F1507)))</f>
        <v/>
      </c>
      <c r="H1507" s="1" t="str">
        <f aca="false">IF($I1507="","None Attached",IF(LEFT($I1507,5)="https",HYPERLINK($I1507,"Datasheet"),HYPERLINK(_xlfn.CONCAT("https://",$I1507),"Datasheet")))</f>
        <v>None Attached</v>
      </c>
      <c r="M1507" s="56"/>
      <c r="P1507" s="58"/>
      <c r="Q1507" s="1" t="n">
        <f aca="false">$M1507-$N1507</f>
        <v>0</v>
      </c>
      <c r="R1507" s="56"/>
      <c r="T1507" s="59" t="s">
        <v>15</v>
      </c>
      <c r="U1507" s="1" t="n">
        <f aca="false">$S1507-$R1507</f>
        <v>0</v>
      </c>
      <c r="V1507" s="1" t="n">
        <f aca="false">IF($T1507="±",$Q1507*2,$Q1507)</f>
        <v>0</v>
      </c>
      <c r="W1507" s="60" t="str">
        <f aca="false">IFERROR($U1507/ABS($V1507),"N/A")</f>
        <v>N/A</v>
      </c>
      <c r="X1507" s="61" t="str">
        <f aca="false">IF(OR($W1507="N/A",$R1507="",$S1507=""),"N/A",IF($W1507&gt;=4,"Not Significant",IF($W1507&gt;=2,"Semi-Significant","Significant")))</f>
        <v>N/A</v>
      </c>
      <c r="Z1507" s="1" t="str">
        <f aca="false">IF($D1507="Z540.1 w/data",0,"")</f>
        <v/>
      </c>
      <c r="AA1507" s="1" t="e">
        <f aca="false">$Y1507+$Q1507+$Z1507</f>
        <v>#VALUE!</v>
      </c>
      <c r="AB1507" s="1" t="n">
        <f aca="false">$N1507+$Q1507</f>
        <v>0</v>
      </c>
      <c r="AC1507" s="1" t="str">
        <f aca="false">IF($Y1507="","",IF(AND($AA1507&gt;=$R1507,$AA1507&lt;=$S1507),"Pass","Fail"))</f>
        <v/>
      </c>
      <c r="AD1507" s="1" t="str">
        <f aca="false">IF($Y1507="","",IF($AA1507&gt;$R1507,"Pass","Fail"))</f>
        <v/>
      </c>
      <c r="AE1507" s="1" t="str">
        <f aca="false">IF($Y1507="","",IF($AA1507&gt;=$R1507,"Pass","Fail"))</f>
        <v/>
      </c>
      <c r="AF1507" s="1" t="str">
        <f aca="false">IF($Y1507="","",IF($AA1507&lt;=$S1507,"Pass","Fail"))</f>
        <v/>
      </c>
      <c r="AG1507" s="1" t="str">
        <f aca="false">IF($Y1507="","",IF($AA1507&lt;$S1507,"Pass","Fail"))</f>
        <v/>
      </c>
      <c r="AH1507" s="23" t="str">
        <f aca="true">INDIRECT(CHOOSE(MATCH($T1507,{"±","&gt;","≥","≤","&lt;"},0), "AC", "AD", "AE", "AF", "AG") &amp; ROW())</f>
        <v/>
      </c>
      <c r="AI1507" s="56" t="str">
        <f aca="false">IF($X1507="Not Significant","No Further Action Required",
IF($AH1507="","",
IF(AND($AH1507="Pass",$L1507="0 - Passed "),"Analysis performed; no further action required.",
IF(AND($AH1507="Fail",$L1507="1 - Failed "),"Analysis performed; no further action required.",
IF(AND($AH1507="Pass",$L1507="2 - Limited In Use "),"Analysis performed; no further action required.",
IF(AND($AH1507="Fail",$L1507="3 - Adjusted "),"Analysis performed; no further action required.",
"Unit fails analysis; TSM determination required."))))))</f>
        <v/>
      </c>
      <c r="AJ1507" s="58"/>
    </row>
    <row r="1508" customFormat="false" ht="15" hidden="false" customHeight="false" outlineLevel="0" collapsed="false">
      <c r="A1508" s="56"/>
      <c r="E1508" s="57" t="str">
        <f aca="false">IF(AND($F1508="",$G1508=""),"",IF($G1508="",$F1508,HYPERLINK($G1508,$F1508)))</f>
        <v/>
      </c>
      <c r="H1508" s="1" t="str">
        <f aca="false">IF($I1508="","None Attached",IF(LEFT($I1508,5)="https",HYPERLINK($I1508,"Datasheet"),HYPERLINK(_xlfn.CONCAT("https://",$I1508),"Datasheet")))</f>
        <v>None Attached</v>
      </c>
      <c r="M1508" s="56"/>
      <c r="P1508" s="58"/>
      <c r="Q1508" s="1" t="n">
        <f aca="false">$M1508-$N1508</f>
        <v>0</v>
      </c>
      <c r="R1508" s="56"/>
      <c r="T1508" s="59" t="s">
        <v>15</v>
      </c>
      <c r="U1508" s="1" t="n">
        <f aca="false">$S1508-$R1508</f>
        <v>0</v>
      </c>
      <c r="V1508" s="1" t="n">
        <f aca="false">IF($T1508="±",$Q1508*2,$Q1508)</f>
        <v>0</v>
      </c>
      <c r="W1508" s="60" t="str">
        <f aca="false">IFERROR($U1508/ABS($V1508),"N/A")</f>
        <v>N/A</v>
      </c>
      <c r="X1508" s="61" t="str">
        <f aca="false">IF(OR($W1508="N/A",$R1508="",$S1508=""),"N/A",IF($W1508&gt;=4,"Not Significant",IF($W1508&gt;=2,"Semi-Significant","Significant")))</f>
        <v>N/A</v>
      </c>
      <c r="Z1508" s="1" t="str">
        <f aca="false">IF($D1508="Z540.1 w/data",0,"")</f>
        <v/>
      </c>
      <c r="AA1508" s="1" t="e">
        <f aca="false">$Y1508+$Q1508+$Z1508</f>
        <v>#VALUE!</v>
      </c>
      <c r="AB1508" s="1" t="n">
        <f aca="false">$N1508+$Q1508</f>
        <v>0</v>
      </c>
      <c r="AC1508" s="1" t="str">
        <f aca="false">IF($Y1508="","",IF(AND($AA1508&gt;=$R1508,$AA1508&lt;=$S1508),"Pass","Fail"))</f>
        <v/>
      </c>
      <c r="AD1508" s="1" t="str">
        <f aca="false">IF($Y1508="","",IF($AA1508&gt;$R1508,"Pass","Fail"))</f>
        <v/>
      </c>
      <c r="AE1508" s="1" t="str">
        <f aca="false">IF($Y1508="","",IF($AA1508&gt;=$R1508,"Pass","Fail"))</f>
        <v/>
      </c>
      <c r="AF1508" s="1" t="str">
        <f aca="false">IF($Y1508="","",IF($AA1508&lt;=$S1508,"Pass","Fail"))</f>
        <v/>
      </c>
      <c r="AG1508" s="1" t="str">
        <f aca="false">IF($Y1508="","",IF($AA1508&lt;$S1508,"Pass","Fail"))</f>
        <v/>
      </c>
      <c r="AH1508" s="23" t="str">
        <f aca="true">INDIRECT(CHOOSE(MATCH($T1508,{"±","&gt;","≥","≤","&lt;"},0), "AC", "AD", "AE", "AF", "AG") &amp; ROW())</f>
        <v/>
      </c>
      <c r="AI1508" s="56" t="str">
        <f aca="false">IF($X1508="Not Significant","No Further Action Required",
IF($AH1508="","",
IF(AND($AH1508="Pass",$L1508="0 - Passed "),"Analysis performed; no further action required.",
IF(AND($AH1508="Fail",$L1508="1 - Failed "),"Analysis performed; no further action required.",
IF(AND($AH1508="Pass",$L1508="2 - Limited In Use "),"Analysis performed; no further action required.",
IF(AND($AH1508="Fail",$L1508="3 - Adjusted "),"Analysis performed; no further action required.",
"Unit fails analysis; TSM determination required."))))))</f>
        <v/>
      </c>
      <c r="AJ1508" s="58"/>
    </row>
    <row r="1509" customFormat="false" ht="15" hidden="false" customHeight="false" outlineLevel="0" collapsed="false">
      <c r="A1509" s="56"/>
      <c r="E1509" s="57" t="str">
        <f aca="false">IF(AND($F1509="",$G1509=""),"",IF($G1509="",$F1509,HYPERLINK($G1509,$F1509)))</f>
        <v/>
      </c>
      <c r="H1509" s="1" t="str">
        <f aca="false">IF($I1509="","None Attached",IF(LEFT($I1509,5)="https",HYPERLINK($I1509,"Datasheet"),HYPERLINK(_xlfn.CONCAT("https://",$I1509),"Datasheet")))</f>
        <v>None Attached</v>
      </c>
      <c r="M1509" s="56"/>
      <c r="P1509" s="58"/>
      <c r="Q1509" s="1" t="n">
        <f aca="false">$M1509-$N1509</f>
        <v>0</v>
      </c>
      <c r="R1509" s="56"/>
      <c r="T1509" s="59" t="s">
        <v>15</v>
      </c>
      <c r="U1509" s="1" t="n">
        <f aca="false">$S1509-$R1509</f>
        <v>0</v>
      </c>
      <c r="V1509" s="1" t="n">
        <f aca="false">IF($T1509="±",$Q1509*2,$Q1509)</f>
        <v>0</v>
      </c>
      <c r="W1509" s="60" t="str">
        <f aca="false">IFERROR($U1509/ABS($V1509),"N/A")</f>
        <v>N/A</v>
      </c>
      <c r="X1509" s="61" t="str">
        <f aca="false">IF(OR($W1509="N/A",$R1509="",$S1509=""),"N/A",IF($W1509&gt;=4,"Not Significant",IF($W1509&gt;=2,"Semi-Significant","Significant")))</f>
        <v>N/A</v>
      </c>
      <c r="Z1509" s="1" t="str">
        <f aca="false">IF($D1509="Z540.1 w/data",0,"")</f>
        <v/>
      </c>
      <c r="AA1509" s="1" t="e">
        <f aca="false">$Y1509+$Q1509+$Z1509</f>
        <v>#VALUE!</v>
      </c>
      <c r="AB1509" s="1" t="n">
        <f aca="false">$N1509+$Q1509</f>
        <v>0</v>
      </c>
      <c r="AC1509" s="1" t="str">
        <f aca="false">IF($Y1509="","",IF(AND($AA1509&gt;=$R1509,$AA1509&lt;=$S1509),"Pass","Fail"))</f>
        <v/>
      </c>
      <c r="AD1509" s="1" t="str">
        <f aca="false">IF($Y1509="","",IF($AA1509&gt;$R1509,"Pass","Fail"))</f>
        <v/>
      </c>
      <c r="AE1509" s="1" t="str">
        <f aca="false">IF($Y1509="","",IF($AA1509&gt;=$R1509,"Pass","Fail"))</f>
        <v/>
      </c>
      <c r="AF1509" s="1" t="str">
        <f aca="false">IF($Y1509="","",IF($AA1509&lt;=$S1509,"Pass","Fail"))</f>
        <v/>
      </c>
      <c r="AG1509" s="1" t="str">
        <f aca="false">IF($Y1509="","",IF($AA1509&lt;$S1509,"Pass","Fail"))</f>
        <v/>
      </c>
      <c r="AH1509" s="23" t="str">
        <f aca="true">INDIRECT(CHOOSE(MATCH($T1509,{"±","&gt;","≥","≤","&lt;"},0), "AC", "AD", "AE", "AF", "AG") &amp; ROW())</f>
        <v/>
      </c>
      <c r="AI1509" s="56" t="str">
        <f aca="false">IF($X1509="Not Significant","No Further Action Required",
IF($AH1509="","",
IF(AND($AH1509="Pass",$L1509="0 - Passed "),"Analysis performed; no further action required.",
IF(AND($AH1509="Fail",$L1509="1 - Failed "),"Analysis performed; no further action required.",
IF(AND($AH1509="Pass",$L1509="2 - Limited In Use "),"Analysis performed; no further action required.",
IF(AND($AH1509="Fail",$L1509="3 - Adjusted "),"Analysis performed; no further action required.",
"Unit fails analysis; TSM determination required."))))))</f>
        <v/>
      </c>
      <c r="AJ1509" s="58"/>
    </row>
    <row r="1510" customFormat="false" ht="15" hidden="false" customHeight="false" outlineLevel="0" collapsed="false">
      <c r="A1510" s="56"/>
      <c r="E1510" s="57" t="str">
        <f aca="false">IF(AND($F1510="",$G1510=""),"",IF($G1510="",$F1510,HYPERLINK($G1510,$F1510)))</f>
        <v/>
      </c>
      <c r="H1510" s="1" t="str">
        <f aca="false">IF($I1510="","None Attached",IF(LEFT($I1510,5)="https",HYPERLINK($I1510,"Datasheet"),HYPERLINK(_xlfn.CONCAT("https://",$I1510),"Datasheet")))</f>
        <v>None Attached</v>
      </c>
      <c r="M1510" s="56"/>
      <c r="P1510" s="58"/>
      <c r="Q1510" s="1" t="n">
        <f aca="false">$M1510-$N1510</f>
        <v>0</v>
      </c>
      <c r="R1510" s="56"/>
      <c r="T1510" s="59" t="s">
        <v>15</v>
      </c>
      <c r="U1510" s="1" t="n">
        <f aca="false">$S1510-$R1510</f>
        <v>0</v>
      </c>
      <c r="V1510" s="1" t="n">
        <f aca="false">IF($T1510="±",$Q1510*2,$Q1510)</f>
        <v>0</v>
      </c>
      <c r="W1510" s="60" t="str">
        <f aca="false">IFERROR($U1510/ABS($V1510),"N/A")</f>
        <v>N/A</v>
      </c>
      <c r="X1510" s="61" t="str">
        <f aca="false">IF(OR($W1510="N/A",$R1510="",$S1510=""),"N/A",IF($W1510&gt;=4,"Not Significant",IF($W1510&gt;=2,"Semi-Significant","Significant")))</f>
        <v>N/A</v>
      </c>
      <c r="Z1510" s="1" t="str">
        <f aca="false">IF($D1510="Z540.1 w/data",0,"")</f>
        <v/>
      </c>
      <c r="AA1510" s="1" t="e">
        <f aca="false">$Y1510+$Q1510+$Z1510</f>
        <v>#VALUE!</v>
      </c>
      <c r="AB1510" s="1" t="n">
        <f aca="false">$N1510+$Q1510</f>
        <v>0</v>
      </c>
      <c r="AC1510" s="1" t="str">
        <f aca="false">IF($Y1510="","",IF(AND($AA1510&gt;=$R1510,$AA1510&lt;=$S1510),"Pass","Fail"))</f>
        <v/>
      </c>
      <c r="AD1510" s="1" t="str">
        <f aca="false">IF($Y1510="","",IF($AA1510&gt;$R1510,"Pass","Fail"))</f>
        <v/>
      </c>
      <c r="AE1510" s="1" t="str">
        <f aca="false">IF($Y1510="","",IF($AA1510&gt;=$R1510,"Pass","Fail"))</f>
        <v/>
      </c>
      <c r="AF1510" s="1" t="str">
        <f aca="false">IF($Y1510="","",IF($AA1510&lt;=$S1510,"Pass","Fail"))</f>
        <v/>
      </c>
      <c r="AG1510" s="1" t="str">
        <f aca="false">IF($Y1510="","",IF($AA1510&lt;$S1510,"Pass","Fail"))</f>
        <v/>
      </c>
      <c r="AH1510" s="23" t="str">
        <f aca="true">INDIRECT(CHOOSE(MATCH($T1510,{"±","&gt;","≥","≤","&lt;"},0), "AC", "AD", "AE", "AF", "AG") &amp; ROW())</f>
        <v/>
      </c>
      <c r="AI1510" s="56" t="str">
        <f aca="false">IF($X1510="Not Significant","No Further Action Required",
IF($AH1510="","",
IF(AND($AH1510="Pass",$L1510="0 - Passed "),"Analysis performed; no further action required.",
IF(AND($AH1510="Fail",$L1510="1 - Failed "),"Analysis performed; no further action required.",
IF(AND($AH1510="Pass",$L1510="2 - Limited In Use "),"Analysis performed; no further action required.",
IF(AND($AH1510="Fail",$L1510="3 - Adjusted "),"Analysis performed; no further action required.",
"Unit fails analysis; TSM determination required."))))))</f>
        <v/>
      </c>
      <c r="AJ1510" s="58"/>
    </row>
    <row r="1511" customFormat="false" ht="15" hidden="false" customHeight="false" outlineLevel="0" collapsed="false">
      <c r="A1511" s="56"/>
      <c r="E1511" s="57" t="str">
        <f aca="false">IF(AND($F1511="",$G1511=""),"",IF($G1511="",$F1511,HYPERLINK($G1511,$F1511)))</f>
        <v/>
      </c>
      <c r="H1511" s="1" t="str">
        <f aca="false">IF($I1511="","None Attached",IF(LEFT($I1511,5)="https",HYPERLINK($I1511,"Datasheet"),HYPERLINK(_xlfn.CONCAT("https://",$I1511),"Datasheet")))</f>
        <v>None Attached</v>
      </c>
      <c r="M1511" s="56"/>
      <c r="P1511" s="58"/>
      <c r="Q1511" s="1" t="n">
        <f aca="false">$M1511-$N1511</f>
        <v>0</v>
      </c>
      <c r="R1511" s="56"/>
      <c r="T1511" s="59" t="s">
        <v>15</v>
      </c>
      <c r="U1511" s="1" t="n">
        <f aca="false">$S1511-$R1511</f>
        <v>0</v>
      </c>
      <c r="V1511" s="1" t="n">
        <f aca="false">IF($T1511="±",$Q1511*2,$Q1511)</f>
        <v>0</v>
      </c>
      <c r="W1511" s="60" t="str">
        <f aca="false">IFERROR($U1511/ABS($V1511),"N/A")</f>
        <v>N/A</v>
      </c>
      <c r="X1511" s="61" t="str">
        <f aca="false">IF(OR($W1511="N/A",$R1511="",$S1511=""),"N/A",IF($W1511&gt;=4,"Not Significant",IF($W1511&gt;=2,"Semi-Significant","Significant")))</f>
        <v>N/A</v>
      </c>
      <c r="Z1511" s="1" t="str">
        <f aca="false">IF($D1511="Z540.1 w/data",0,"")</f>
        <v/>
      </c>
      <c r="AA1511" s="1" t="e">
        <f aca="false">$Y1511+$Q1511+$Z1511</f>
        <v>#VALUE!</v>
      </c>
      <c r="AB1511" s="1" t="n">
        <f aca="false">$N1511+$Q1511</f>
        <v>0</v>
      </c>
      <c r="AC1511" s="1" t="str">
        <f aca="false">IF($Y1511="","",IF(AND($AA1511&gt;=$R1511,$AA1511&lt;=$S1511),"Pass","Fail"))</f>
        <v/>
      </c>
      <c r="AD1511" s="1" t="str">
        <f aca="false">IF($Y1511="","",IF($AA1511&gt;$R1511,"Pass","Fail"))</f>
        <v/>
      </c>
      <c r="AE1511" s="1" t="str">
        <f aca="false">IF($Y1511="","",IF($AA1511&gt;=$R1511,"Pass","Fail"))</f>
        <v/>
      </c>
      <c r="AF1511" s="1" t="str">
        <f aca="false">IF($Y1511="","",IF($AA1511&lt;=$S1511,"Pass","Fail"))</f>
        <v/>
      </c>
      <c r="AG1511" s="1" t="str">
        <f aca="false">IF($Y1511="","",IF($AA1511&lt;$S1511,"Pass","Fail"))</f>
        <v/>
      </c>
      <c r="AH1511" s="23" t="str">
        <f aca="true">INDIRECT(CHOOSE(MATCH($T1511,{"±","&gt;","≥","≤","&lt;"},0), "AC", "AD", "AE", "AF", "AG") &amp; ROW())</f>
        <v/>
      </c>
      <c r="AI1511" s="56" t="str">
        <f aca="false">IF($X1511="Not Significant","No Further Action Required",
IF($AH1511="","",
IF(AND($AH1511="Pass",$L1511="0 - Passed "),"Analysis performed; no further action required.",
IF(AND($AH1511="Fail",$L1511="1 - Failed "),"Analysis performed; no further action required.",
IF(AND($AH1511="Pass",$L1511="2 - Limited In Use "),"Analysis performed; no further action required.",
IF(AND($AH1511="Fail",$L1511="3 - Adjusted "),"Analysis performed; no further action required.",
"Unit fails analysis; TSM determination required."))))))</f>
        <v/>
      </c>
      <c r="AJ1511" s="58"/>
    </row>
    <row r="1512" customFormat="false" ht="15" hidden="false" customHeight="false" outlineLevel="0" collapsed="false">
      <c r="A1512" s="56"/>
      <c r="E1512" s="57" t="str">
        <f aca="false">IF(AND($F1512="",$G1512=""),"",IF($G1512="",$F1512,HYPERLINK($G1512,$F1512)))</f>
        <v/>
      </c>
      <c r="H1512" s="1" t="str">
        <f aca="false">IF($I1512="","None Attached",IF(LEFT($I1512,5)="https",HYPERLINK($I1512,"Datasheet"),HYPERLINK(_xlfn.CONCAT("https://",$I1512),"Datasheet")))</f>
        <v>None Attached</v>
      </c>
      <c r="M1512" s="56"/>
      <c r="P1512" s="58"/>
      <c r="Q1512" s="1" t="n">
        <f aca="false">$M1512-$N1512</f>
        <v>0</v>
      </c>
      <c r="R1512" s="56"/>
      <c r="T1512" s="59" t="s">
        <v>15</v>
      </c>
      <c r="U1512" s="1" t="n">
        <f aca="false">$S1512-$R1512</f>
        <v>0</v>
      </c>
      <c r="V1512" s="1" t="n">
        <f aca="false">IF($T1512="±",$Q1512*2,$Q1512)</f>
        <v>0</v>
      </c>
      <c r="W1512" s="60" t="str">
        <f aca="false">IFERROR($U1512/ABS($V1512),"N/A")</f>
        <v>N/A</v>
      </c>
      <c r="X1512" s="61" t="str">
        <f aca="false">IF(OR($W1512="N/A",$R1512="",$S1512=""),"N/A",IF($W1512&gt;=4,"Not Significant",IF($W1512&gt;=2,"Semi-Significant","Significant")))</f>
        <v>N/A</v>
      </c>
      <c r="Z1512" s="1" t="str">
        <f aca="false">IF($D1512="Z540.1 w/data",0,"")</f>
        <v/>
      </c>
      <c r="AA1512" s="1" t="e">
        <f aca="false">$Y1512+$Q1512+$Z1512</f>
        <v>#VALUE!</v>
      </c>
      <c r="AB1512" s="1" t="n">
        <f aca="false">$N1512+$Q1512</f>
        <v>0</v>
      </c>
      <c r="AC1512" s="1" t="str">
        <f aca="false">IF($Y1512="","",IF(AND($AA1512&gt;=$R1512,$AA1512&lt;=$S1512),"Pass","Fail"))</f>
        <v/>
      </c>
      <c r="AD1512" s="1" t="str">
        <f aca="false">IF($Y1512="","",IF($AA1512&gt;$R1512,"Pass","Fail"))</f>
        <v/>
      </c>
      <c r="AE1512" s="1" t="str">
        <f aca="false">IF($Y1512="","",IF($AA1512&gt;=$R1512,"Pass","Fail"))</f>
        <v/>
      </c>
      <c r="AF1512" s="1" t="str">
        <f aca="false">IF($Y1512="","",IF($AA1512&lt;=$S1512,"Pass","Fail"))</f>
        <v/>
      </c>
      <c r="AG1512" s="1" t="str">
        <f aca="false">IF($Y1512="","",IF($AA1512&lt;$S1512,"Pass","Fail"))</f>
        <v/>
      </c>
      <c r="AH1512" s="23" t="str">
        <f aca="true">INDIRECT(CHOOSE(MATCH($T1512,{"±","&gt;","≥","≤","&lt;"},0), "AC", "AD", "AE", "AF", "AG") &amp; ROW())</f>
        <v/>
      </c>
      <c r="AI1512" s="56" t="str">
        <f aca="false">IF($X1512="Not Significant","No Further Action Required",
IF($AH1512="","",
IF(AND($AH1512="Pass",$L1512="0 - Passed "),"Analysis performed; no further action required.",
IF(AND($AH1512="Fail",$L1512="1 - Failed "),"Analysis performed; no further action required.",
IF(AND($AH1512="Pass",$L1512="2 - Limited In Use "),"Analysis performed; no further action required.",
IF(AND($AH1512="Fail",$L1512="3 - Adjusted "),"Analysis performed; no further action required.",
"Unit fails analysis; TSM determination required."))))))</f>
        <v/>
      </c>
      <c r="AJ1512" s="58"/>
    </row>
    <row r="1513" customFormat="false" ht="15" hidden="false" customHeight="false" outlineLevel="0" collapsed="false">
      <c r="A1513" s="56"/>
      <c r="E1513" s="57" t="str">
        <f aca="false">IF(AND($F1513="",$G1513=""),"",IF($G1513="",$F1513,HYPERLINK($G1513,$F1513)))</f>
        <v/>
      </c>
      <c r="H1513" s="1" t="str">
        <f aca="false">IF($I1513="","None Attached",IF(LEFT($I1513,5)="https",HYPERLINK($I1513,"Datasheet"),HYPERLINK(_xlfn.CONCAT("https://",$I1513),"Datasheet")))</f>
        <v>None Attached</v>
      </c>
      <c r="M1513" s="56"/>
      <c r="P1513" s="58"/>
      <c r="Q1513" s="1" t="n">
        <f aca="false">$M1513-$N1513</f>
        <v>0</v>
      </c>
      <c r="R1513" s="56"/>
      <c r="T1513" s="59" t="s">
        <v>15</v>
      </c>
      <c r="U1513" s="1" t="n">
        <f aca="false">$S1513-$R1513</f>
        <v>0</v>
      </c>
      <c r="V1513" s="1" t="n">
        <f aca="false">IF($T1513="±",$Q1513*2,$Q1513)</f>
        <v>0</v>
      </c>
      <c r="W1513" s="60" t="str">
        <f aca="false">IFERROR($U1513/ABS($V1513),"N/A")</f>
        <v>N/A</v>
      </c>
      <c r="X1513" s="61" t="str">
        <f aca="false">IF(OR($W1513="N/A",$R1513="",$S1513=""),"N/A",IF($W1513&gt;=4,"Not Significant",IF($W1513&gt;=2,"Semi-Significant","Significant")))</f>
        <v>N/A</v>
      </c>
      <c r="Z1513" s="1" t="str">
        <f aca="false">IF($D1513="Z540.1 w/data",0,"")</f>
        <v/>
      </c>
      <c r="AA1513" s="1" t="e">
        <f aca="false">$Y1513+$Q1513+$Z1513</f>
        <v>#VALUE!</v>
      </c>
      <c r="AB1513" s="1" t="n">
        <f aca="false">$N1513+$Q1513</f>
        <v>0</v>
      </c>
      <c r="AC1513" s="1" t="str">
        <f aca="false">IF($Y1513="","",IF(AND($AA1513&gt;=$R1513,$AA1513&lt;=$S1513),"Pass","Fail"))</f>
        <v/>
      </c>
      <c r="AD1513" s="1" t="str">
        <f aca="false">IF($Y1513="","",IF($AA1513&gt;$R1513,"Pass","Fail"))</f>
        <v/>
      </c>
      <c r="AE1513" s="1" t="str">
        <f aca="false">IF($Y1513="","",IF($AA1513&gt;=$R1513,"Pass","Fail"))</f>
        <v/>
      </c>
      <c r="AF1513" s="1" t="str">
        <f aca="false">IF($Y1513="","",IF($AA1513&lt;=$S1513,"Pass","Fail"))</f>
        <v/>
      </c>
      <c r="AG1513" s="1" t="str">
        <f aca="false">IF($Y1513="","",IF($AA1513&lt;$S1513,"Pass","Fail"))</f>
        <v/>
      </c>
      <c r="AH1513" s="23" t="str">
        <f aca="true">INDIRECT(CHOOSE(MATCH($T1513,{"±","&gt;","≥","≤","&lt;"},0), "AC", "AD", "AE", "AF", "AG") &amp; ROW())</f>
        <v/>
      </c>
      <c r="AI1513" s="56" t="str">
        <f aca="false">IF($X1513="Not Significant","No Further Action Required",
IF($AH1513="","",
IF(AND($AH1513="Pass",$L1513="0 - Passed "),"Analysis performed; no further action required.",
IF(AND($AH1513="Fail",$L1513="1 - Failed "),"Analysis performed; no further action required.",
IF(AND($AH1513="Pass",$L1513="2 - Limited In Use "),"Analysis performed; no further action required.",
IF(AND($AH1513="Fail",$L1513="3 - Adjusted "),"Analysis performed; no further action required.",
"Unit fails analysis; TSM determination required."))))))</f>
        <v/>
      </c>
      <c r="AJ1513" s="58"/>
    </row>
    <row r="1514" customFormat="false" ht="15" hidden="false" customHeight="false" outlineLevel="0" collapsed="false">
      <c r="A1514" s="56"/>
      <c r="E1514" s="57" t="str">
        <f aca="false">IF(AND($F1514="",$G1514=""),"",IF($G1514="",$F1514,HYPERLINK($G1514,$F1514)))</f>
        <v/>
      </c>
      <c r="H1514" s="1" t="str">
        <f aca="false">IF($I1514="","None Attached",IF(LEFT($I1514,5)="https",HYPERLINK($I1514,"Datasheet"),HYPERLINK(_xlfn.CONCAT("https://",$I1514),"Datasheet")))</f>
        <v>None Attached</v>
      </c>
      <c r="M1514" s="56"/>
      <c r="P1514" s="58"/>
      <c r="Q1514" s="1" t="n">
        <f aca="false">$M1514-$N1514</f>
        <v>0</v>
      </c>
      <c r="R1514" s="56"/>
      <c r="T1514" s="59" t="s">
        <v>15</v>
      </c>
      <c r="U1514" s="1" t="n">
        <f aca="false">$S1514-$R1514</f>
        <v>0</v>
      </c>
      <c r="V1514" s="1" t="n">
        <f aca="false">IF($T1514="±",$Q1514*2,$Q1514)</f>
        <v>0</v>
      </c>
      <c r="W1514" s="60" t="str">
        <f aca="false">IFERROR($U1514/ABS($V1514),"N/A")</f>
        <v>N/A</v>
      </c>
      <c r="X1514" s="61" t="str">
        <f aca="false">IF(OR($W1514="N/A",$R1514="",$S1514=""),"N/A",IF($W1514&gt;=4,"Not Significant",IF($W1514&gt;=2,"Semi-Significant","Significant")))</f>
        <v>N/A</v>
      </c>
      <c r="Z1514" s="1" t="str">
        <f aca="false">IF($D1514="Z540.1 w/data",0,"")</f>
        <v/>
      </c>
      <c r="AA1514" s="1" t="e">
        <f aca="false">$Y1514+$Q1514+$Z1514</f>
        <v>#VALUE!</v>
      </c>
      <c r="AB1514" s="1" t="n">
        <f aca="false">$N1514+$Q1514</f>
        <v>0</v>
      </c>
      <c r="AC1514" s="1" t="str">
        <f aca="false">IF($Y1514="","",IF(AND($AA1514&gt;=$R1514,$AA1514&lt;=$S1514),"Pass","Fail"))</f>
        <v/>
      </c>
      <c r="AD1514" s="1" t="str">
        <f aca="false">IF($Y1514="","",IF($AA1514&gt;$R1514,"Pass","Fail"))</f>
        <v/>
      </c>
      <c r="AE1514" s="1" t="str">
        <f aca="false">IF($Y1514="","",IF($AA1514&gt;=$R1514,"Pass","Fail"))</f>
        <v/>
      </c>
      <c r="AF1514" s="1" t="str">
        <f aca="false">IF($Y1514="","",IF($AA1514&lt;=$S1514,"Pass","Fail"))</f>
        <v/>
      </c>
      <c r="AG1514" s="1" t="str">
        <f aca="false">IF($Y1514="","",IF($AA1514&lt;$S1514,"Pass","Fail"))</f>
        <v/>
      </c>
      <c r="AH1514" s="23" t="str">
        <f aca="true">INDIRECT(CHOOSE(MATCH($T1514,{"±","&gt;","≥","≤","&lt;"},0), "AC", "AD", "AE", "AF", "AG") &amp; ROW())</f>
        <v/>
      </c>
      <c r="AI1514" s="56" t="str">
        <f aca="false">IF($X1514="Not Significant","No Further Action Required",
IF($AH1514="","",
IF(AND($AH1514="Pass",$L1514="0 - Passed "),"Analysis performed; no further action required.",
IF(AND($AH1514="Fail",$L1514="1 - Failed "),"Analysis performed; no further action required.",
IF(AND($AH1514="Pass",$L1514="2 - Limited In Use "),"Analysis performed; no further action required.",
IF(AND($AH1514="Fail",$L1514="3 - Adjusted "),"Analysis performed; no further action required.",
"Unit fails analysis; TSM determination required."))))))</f>
        <v/>
      </c>
      <c r="AJ1514" s="58"/>
    </row>
    <row r="1515" customFormat="false" ht="15" hidden="false" customHeight="false" outlineLevel="0" collapsed="false">
      <c r="A1515" s="56"/>
      <c r="E1515" s="57" t="str">
        <f aca="false">IF(AND($F1515="",$G1515=""),"",IF($G1515="",$F1515,HYPERLINK($G1515,$F1515)))</f>
        <v/>
      </c>
      <c r="H1515" s="1" t="str">
        <f aca="false">IF($I1515="","None Attached",IF(LEFT($I1515,5)="https",HYPERLINK($I1515,"Datasheet"),HYPERLINK(_xlfn.CONCAT("https://",$I1515),"Datasheet")))</f>
        <v>None Attached</v>
      </c>
      <c r="M1515" s="56"/>
      <c r="P1515" s="58"/>
      <c r="Q1515" s="1" t="n">
        <f aca="false">$M1515-$N1515</f>
        <v>0</v>
      </c>
      <c r="R1515" s="56"/>
      <c r="T1515" s="59" t="s">
        <v>15</v>
      </c>
      <c r="U1515" s="1" t="n">
        <f aca="false">$S1515-$R1515</f>
        <v>0</v>
      </c>
      <c r="V1515" s="1" t="n">
        <f aca="false">IF($T1515="±",$Q1515*2,$Q1515)</f>
        <v>0</v>
      </c>
      <c r="W1515" s="60" t="str">
        <f aca="false">IFERROR($U1515/ABS($V1515),"N/A")</f>
        <v>N/A</v>
      </c>
      <c r="X1515" s="61" t="str">
        <f aca="false">IF(OR($W1515="N/A",$R1515="",$S1515=""),"N/A",IF($W1515&gt;=4,"Not Significant",IF($W1515&gt;=2,"Semi-Significant","Significant")))</f>
        <v>N/A</v>
      </c>
      <c r="Z1515" s="1" t="str">
        <f aca="false">IF($D1515="Z540.1 w/data",0,"")</f>
        <v/>
      </c>
      <c r="AA1515" s="1" t="e">
        <f aca="false">$Y1515+$Q1515+$Z1515</f>
        <v>#VALUE!</v>
      </c>
      <c r="AB1515" s="1" t="n">
        <f aca="false">$N1515+$Q1515</f>
        <v>0</v>
      </c>
      <c r="AC1515" s="1" t="str">
        <f aca="false">IF($Y1515="","",IF(AND($AA1515&gt;=$R1515,$AA1515&lt;=$S1515),"Pass","Fail"))</f>
        <v/>
      </c>
      <c r="AD1515" s="1" t="str">
        <f aca="false">IF($Y1515="","",IF($AA1515&gt;$R1515,"Pass","Fail"))</f>
        <v/>
      </c>
      <c r="AE1515" s="1" t="str">
        <f aca="false">IF($Y1515="","",IF($AA1515&gt;=$R1515,"Pass","Fail"))</f>
        <v/>
      </c>
      <c r="AF1515" s="1" t="str">
        <f aca="false">IF($Y1515="","",IF($AA1515&lt;=$S1515,"Pass","Fail"))</f>
        <v/>
      </c>
      <c r="AG1515" s="1" t="str">
        <f aca="false">IF($Y1515="","",IF($AA1515&lt;$S1515,"Pass","Fail"))</f>
        <v/>
      </c>
      <c r="AH1515" s="23" t="str">
        <f aca="true">INDIRECT(CHOOSE(MATCH($T1515,{"±","&gt;","≥","≤","&lt;"},0), "AC", "AD", "AE", "AF", "AG") &amp; ROW())</f>
        <v/>
      </c>
      <c r="AI1515" s="56" t="str">
        <f aca="false">IF($X1515="Not Significant","No Further Action Required",
IF($AH1515="","",
IF(AND($AH1515="Pass",$L1515="0 - Passed "),"Analysis performed; no further action required.",
IF(AND($AH1515="Fail",$L1515="1 - Failed "),"Analysis performed; no further action required.",
IF(AND($AH1515="Pass",$L1515="2 - Limited In Use "),"Analysis performed; no further action required.",
IF(AND($AH1515="Fail",$L1515="3 - Adjusted "),"Analysis performed; no further action required.",
"Unit fails analysis; TSM determination required."))))))</f>
        <v/>
      </c>
      <c r="AJ1515" s="58"/>
    </row>
    <row r="1516" customFormat="false" ht="15" hidden="false" customHeight="false" outlineLevel="0" collapsed="false">
      <c r="A1516" s="56"/>
      <c r="E1516" s="57" t="str">
        <f aca="false">IF(AND($F1516="",$G1516=""),"",IF($G1516="",$F1516,HYPERLINK($G1516,$F1516)))</f>
        <v/>
      </c>
      <c r="H1516" s="1" t="str">
        <f aca="false">IF($I1516="","None Attached",IF(LEFT($I1516,5)="https",HYPERLINK($I1516,"Datasheet"),HYPERLINK(_xlfn.CONCAT("https://",$I1516),"Datasheet")))</f>
        <v>None Attached</v>
      </c>
      <c r="M1516" s="56"/>
      <c r="P1516" s="58"/>
      <c r="Q1516" s="1" t="n">
        <f aca="false">$M1516-$N1516</f>
        <v>0</v>
      </c>
      <c r="R1516" s="56"/>
      <c r="T1516" s="59" t="s">
        <v>15</v>
      </c>
      <c r="U1516" s="1" t="n">
        <f aca="false">$S1516-$R1516</f>
        <v>0</v>
      </c>
      <c r="V1516" s="1" t="n">
        <f aca="false">IF($T1516="±",$Q1516*2,$Q1516)</f>
        <v>0</v>
      </c>
      <c r="W1516" s="60" t="str">
        <f aca="false">IFERROR($U1516/ABS($V1516),"N/A")</f>
        <v>N/A</v>
      </c>
      <c r="X1516" s="61" t="str">
        <f aca="false">IF(OR($W1516="N/A",$R1516="",$S1516=""),"N/A",IF($W1516&gt;=4,"Not Significant",IF($W1516&gt;=2,"Semi-Significant","Significant")))</f>
        <v>N/A</v>
      </c>
      <c r="Z1516" s="1" t="str">
        <f aca="false">IF($D1516="Z540.1 w/data",0,"")</f>
        <v/>
      </c>
      <c r="AA1516" s="1" t="e">
        <f aca="false">$Y1516+$Q1516+$Z1516</f>
        <v>#VALUE!</v>
      </c>
      <c r="AB1516" s="1" t="n">
        <f aca="false">$N1516+$Q1516</f>
        <v>0</v>
      </c>
      <c r="AC1516" s="1" t="str">
        <f aca="false">IF($Y1516="","",IF(AND($AA1516&gt;=$R1516,$AA1516&lt;=$S1516),"Pass","Fail"))</f>
        <v/>
      </c>
      <c r="AD1516" s="1" t="str">
        <f aca="false">IF($Y1516="","",IF($AA1516&gt;$R1516,"Pass","Fail"))</f>
        <v/>
      </c>
      <c r="AE1516" s="1" t="str">
        <f aca="false">IF($Y1516="","",IF($AA1516&gt;=$R1516,"Pass","Fail"))</f>
        <v/>
      </c>
      <c r="AF1516" s="1" t="str">
        <f aca="false">IF($Y1516="","",IF($AA1516&lt;=$S1516,"Pass","Fail"))</f>
        <v/>
      </c>
      <c r="AG1516" s="1" t="str">
        <f aca="false">IF($Y1516="","",IF($AA1516&lt;$S1516,"Pass","Fail"))</f>
        <v/>
      </c>
      <c r="AH1516" s="23" t="str">
        <f aca="true">INDIRECT(CHOOSE(MATCH($T1516,{"±","&gt;","≥","≤","&lt;"},0), "AC", "AD", "AE", "AF", "AG") &amp; ROW())</f>
        <v/>
      </c>
      <c r="AI1516" s="56" t="str">
        <f aca="false">IF($X1516="Not Significant","No Further Action Required",
IF($AH1516="","",
IF(AND($AH1516="Pass",$L1516="0 - Passed "),"Analysis performed; no further action required.",
IF(AND($AH1516="Fail",$L1516="1 - Failed "),"Analysis performed; no further action required.",
IF(AND($AH1516="Pass",$L1516="2 - Limited In Use "),"Analysis performed; no further action required.",
IF(AND($AH1516="Fail",$L1516="3 - Adjusted "),"Analysis performed; no further action required.",
"Unit fails analysis; TSM determination required."))))))</f>
        <v/>
      </c>
      <c r="AJ1516" s="58"/>
    </row>
    <row r="1517" customFormat="false" ht="15" hidden="false" customHeight="false" outlineLevel="0" collapsed="false">
      <c r="A1517" s="56"/>
      <c r="E1517" s="57" t="str">
        <f aca="false">IF(AND($F1517="",$G1517=""),"",IF($G1517="",$F1517,HYPERLINK($G1517,$F1517)))</f>
        <v/>
      </c>
      <c r="H1517" s="1" t="str">
        <f aca="false">IF($I1517="","None Attached",IF(LEFT($I1517,5)="https",HYPERLINK($I1517,"Datasheet"),HYPERLINK(_xlfn.CONCAT("https://",$I1517),"Datasheet")))</f>
        <v>None Attached</v>
      </c>
      <c r="M1517" s="56"/>
      <c r="P1517" s="58"/>
      <c r="Q1517" s="1" t="n">
        <f aca="false">$M1517-$N1517</f>
        <v>0</v>
      </c>
      <c r="R1517" s="56"/>
      <c r="T1517" s="59" t="s">
        <v>15</v>
      </c>
      <c r="U1517" s="1" t="n">
        <f aca="false">$S1517-$R1517</f>
        <v>0</v>
      </c>
      <c r="V1517" s="1" t="n">
        <f aca="false">IF($T1517="±",$Q1517*2,$Q1517)</f>
        <v>0</v>
      </c>
      <c r="W1517" s="60" t="str">
        <f aca="false">IFERROR($U1517/ABS($V1517),"N/A")</f>
        <v>N/A</v>
      </c>
      <c r="X1517" s="61" t="str">
        <f aca="false">IF(OR($W1517="N/A",$R1517="",$S1517=""),"N/A",IF($W1517&gt;=4,"Not Significant",IF($W1517&gt;=2,"Semi-Significant","Significant")))</f>
        <v>N/A</v>
      </c>
      <c r="Z1517" s="1" t="str">
        <f aca="false">IF($D1517="Z540.1 w/data",0,"")</f>
        <v/>
      </c>
      <c r="AA1517" s="1" t="e">
        <f aca="false">$Y1517+$Q1517+$Z1517</f>
        <v>#VALUE!</v>
      </c>
      <c r="AB1517" s="1" t="n">
        <f aca="false">$N1517+$Q1517</f>
        <v>0</v>
      </c>
      <c r="AC1517" s="1" t="str">
        <f aca="false">IF($Y1517="","",IF(AND($AA1517&gt;=$R1517,$AA1517&lt;=$S1517),"Pass","Fail"))</f>
        <v/>
      </c>
      <c r="AD1517" s="1" t="str">
        <f aca="false">IF($Y1517="","",IF($AA1517&gt;$R1517,"Pass","Fail"))</f>
        <v/>
      </c>
      <c r="AE1517" s="1" t="str">
        <f aca="false">IF($Y1517="","",IF($AA1517&gt;=$R1517,"Pass","Fail"))</f>
        <v/>
      </c>
      <c r="AF1517" s="1" t="str">
        <f aca="false">IF($Y1517="","",IF($AA1517&lt;=$S1517,"Pass","Fail"))</f>
        <v/>
      </c>
      <c r="AG1517" s="1" t="str">
        <f aca="false">IF($Y1517="","",IF($AA1517&lt;$S1517,"Pass","Fail"))</f>
        <v/>
      </c>
      <c r="AH1517" s="23" t="str">
        <f aca="true">INDIRECT(CHOOSE(MATCH($T1517,{"±","&gt;","≥","≤","&lt;"},0), "AC", "AD", "AE", "AF", "AG") &amp; ROW())</f>
        <v/>
      </c>
      <c r="AI1517" s="56" t="str">
        <f aca="false">IF($X1517="Not Significant","No Further Action Required",
IF($AH1517="","",
IF(AND($AH1517="Pass",$L1517="0 - Passed "),"Analysis performed; no further action required.",
IF(AND($AH1517="Fail",$L1517="1 - Failed "),"Analysis performed; no further action required.",
IF(AND($AH1517="Pass",$L1517="2 - Limited In Use "),"Analysis performed; no further action required.",
IF(AND($AH1517="Fail",$L1517="3 - Adjusted "),"Analysis performed; no further action required.",
"Unit fails analysis; TSM determination required."))))))</f>
        <v/>
      </c>
      <c r="AJ1517" s="58"/>
    </row>
    <row r="1518" customFormat="false" ht="15" hidden="false" customHeight="false" outlineLevel="0" collapsed="false">
      <c r="A1518" s="56"/>
      <c r="E1518" s="57" t="str">
        <f aca="false">IF(AND($F1518="",$G1518=""),"",IF($G1518="",$F1518,HYPERLINK($G1518,$F1518)))</f>
        <v/>
      </c>
      <c r="H1518" s="1" t="str">
        <f aca="false">IF($I1518="","None Attached",IF(LEFT($I1518,5)="https",HYPERLINK($I1518,"Datasheet"),HYPERLINK(_xlfn.CONCAT("https://",$I1518),"Datasheet")))</f>
        <v>None Attached</v>
      </c>
      <c r="M1518" s="56"/>
      <c r="P1518" s="58"/>
      <c r="Q1518" s="1" t="n">
        <f aca="false">$M1518-$N1518</f>
        <v>0</v>
      </c>
      <c r="R1518" s="56"/>
      <c r="T1518" s="59" t="s">
        <v>15</v>
      </c>
      <c r="U1518" s="1" t="n">
        <f aca="false">$S1518-$R1518</f>
        <v>0</v>
      </c>
      <c r="V1518" s="1" t="n">
        <f aca="false">IF($T1518="±",$Q1518*2,$Q1518)</f>
        <v>0</v>
      </c>
      <c r="W1518" s="60" t="str">
        <f aca="false">IFERROR($U1518/ABS($V1518),"N/A")</f>
        <v>N/A</v>
      </c>
      <c r="X1518" s="61" t="str">
        <f aca="false">IF(OR($W1518="N/A",$R1518="",$S1518=""),"N/A",IF($W1518&gt;=4,"Not Significant",IF($W1518&gt;=2,"Semi-Significant","Significant")))</f>
        <v>N/A</v>
      </c>
      <c r="Z1518" s="1" t="str">
        <f aca="false">IF($D1518="Z540.1 w/data",0,"")</f>
        <v/>
      </c>
      <c r="AA1518" s="1" t="e">
        <f aca="false">$Y1518+$Q1518+$Z1518</f>
        <v>#VALUE!</v>
      </c>
      <c r="AB1518" s="1" t="n">
        <f aca="false">$N1518+$Q1518</f>
        <v>0</v>
      </c>
      <c r="AC1518" s="1" t="str">
        <f aca="false">IF($Y1518="","",IF(AND($AA1518&gt;=$R1518,$AA1518&lt;=$S1518),"Pass","Fail"))</f>
        <v/>
      </c>
      <c r="AD1518" s="1" t="str">
        <f aca="false">IF($Y1518="","",IF($AA1518&gt;$R1518,"Pass","Fail"))</f>
        <v/>
      </c>
      <c r="AE1518" s="1" t="str">
        <f aca="false">IF($Y1518="","",IF($AA1518&gt;=$R1518,"Pass","Fail"))</f>
        <v/>
      </c>
      <c r="AF1518" s="1" t="str">
        <f aca="false">IF($Y1518="","",IF($AA1518&lt;=$S1518,"Pass","Fail"))</f>
        <v/>
      </c>
      <c r="AG1518" s="1" t="str">
        <f aca="false">IF($Y1518="","",IF($AA1518&lt;$S1518,"Pass","Fail"))</f>
        <v/>
      </c>
      <c r="AH1518" s="23" t="str">
        <f aca="true">INDIRECT(CHOOSE(MATCH($T1518,{"±","&gt;","≥","≤","&lt;"},0), "AC", "AD", "AE", "AF", "AG") &amp; ROW())</f>
        <v/>
      </c>
      <c r="AI1518" s="56" t="str">
        <f aca="false">IF($X1518="Not Significant","No Further Action Required",
IF($AH1518="","",
IF(AND($AH1518="Pass",$L1518="0 - Passed "),"Analysis performed; no further action required.",
IF(AND($AH1518="Fail",$L1518="1 - Failed "),"Analysis performed; no further action required.",
IF(AND($AH1518="Pass",$L1518="2 - Limited In Use "),"Analysis performed; no further action required.",
IF(AND($AH1518="Fail",$L1518="3 - Adjusted "),"Analysis performed; no further action required.",
"Unit fails analysis; TSM determination required."))))))</f>
        <v/>
      </c>
      <c r="AJ1518" s="58"/>
    </row>
    <row r="1519" customFormat="false" ht="15" hidden="false" customHeight="false" outlineLevel="0" collapsed="false">
      <c r="A1519" s="56"/>
      <c r="E1519" s="57" t="str">
        <f aca="false">IF(AND($F1519="",$G1519=""),"",IF($G1519="",$F1519,HYPERLINK($G1519,$F1519)))</f>
        <v/>
      </c>
      <c r="H1519" s="1" t="str">
        <f aca="false">IF($I1519="","None Attached",IF(LEFT($I1519,5)="https",HYPERLINK($I1519,"Datasheet"),HYPERLINK(_xlfn.CONCAT("https://",$I1519),"Datasheet")))</f>
        <v>None Attached</v>
      </c>
      <c r="M1519" s="56"/>
      <c r="P1519" s="58"/>
      <c r="Q1519" s="1" t="n">
        <f aca="false">$M1519-$N1519</f>
        <v>0</v>
      </c>
      <c r="R1519" s="56"/>
      <c r="T1519" s="59" t="s">
        <v>15</v>
      </c>
      <c r="U1519" s="1" t="n">
        <f aca="false">$S1519-$R1519</f>
        <v>0</v>
      </c>
      <c r="V1519" s="1" t="n">
        <f aca="false">IF($T1519="±",$Q1519*2,$Q1519)</f>
        <v>0</v>
      </c>
      <c r="W1519" s="60" t="str">
        <f aca="false">IFERROR($U1519/ABS($V1519),"N/A")</f>
        <v>N/A</v>
      </c>
      <c r="X1519" s="61" t="str">
        <f aca="false">IF(OR($W1519="N/A",$R1519="",$S1519=""),"N/A",IF($W1519&gt;=4,"Not Significant",IF($W1519&gt;=2,"Semi-Significant","Significant")))</f>
        <v>N/A</v>
      </c>
      <c r="Z1519" s="1" t="str">
        <f aca="false">IF($D1519="Z540.1 w/data",0,"")</f>
        <v/>
      </c>
      <c r="AA1519" s="1" t="e">
        <f aca="false">$Y1519+$Q1519+$Z1519</f>
        <v>#VALUE!</v>
      </c>
      <c r="AB1519" s="1" t="n">
        <f aca="false">$N1519+$Q1519</f>
        <v>0</v>
      </c>
      <c r="AC1519" s="1" t="str">
        <f aca="false">IF($Y1519="","",IF(AND($AA1519&gt;=$R1519,$AA1519&lt;=$S1519),"Pass","Fail"))</f>
        <v/>
      </c>
      <c r="AD1519" s="1" t="str">
        <f aca="false">IF($Y1519="","",IF($AA1519&gt;$R1519,"Pass","Fail"))</f>
        <v/>
      </c>
      <c r="AE1519" s="1" t="str">
        <f aca="false">IF($Y1519="","",IF($AA1519&gt;=$R1519,"Pass","Fail"))</f>
        <v/>
      </c>
      <c r="AF1519" s="1" t="str">
        <f aca="false">IF($Y1519="","",IF($AA1519&lt;=$S1519,"Pass","Fail"))</f>
        <v/>
      </c>
      <c r="AG1519" s="1" t="str">
        <f aca="false">IF($Y1519="","",IF($AA1519&lt;$S1519,"Pass","Fail"))</f>
        <v/>
      </c>
      <c r="AH1519" s="23" t="str">
        <f aca="true">INDIRECT(CHOOSE(MATCH($T1519,{"±","&gt;","≥","≤","&lt;"},0), "AC", "AD", "AE", "AF", "AG") &amp; ROW())</f>
        <v/>
      </c>
      <c r="AI1519" s="56" t="str">
        <f aca="false">IF($X1519="Not Significant","No Further Action Required",
IF($AH1519="","",
IF(AND($AH1519="Pass",$L1519="0 - Passed "),"Analysis performed; no further action required.",
IF(AND($AH1519="Fail",$L1519="1 - Failed "),"Analysis performed; no further action required.",
IF(AND($AH1519="Pass",$L1519="2 - Limited In Use "),"Analysis performed; no further action required.",
IF(AND($AH1519="Fail",$L1519="3 - Adjusted "),"Analysis performed; no further action required.",
"Unit fails analysis; TSM determination required."))))))</f>
        <v/>
      </c>
      <c r="AJ1519" s="58"/>
    </row>
    <row r="1520" customFormat="false" ht="15" hidden="false" customHeight="false" outlineLevel="0" collapsed="false">
      <c r="A1520" s="56"/>
      <c r="E1520" s="57" t="str">
        <f aca="false">IF(AND($F1520="",$G1520=""),"",IF($G1520="",$F1520,HYPERLINK($G1520,$F1520)))</f>
        <v/>
      </c>
      <c r="H1520" s="1" t="str">
        <f aca="false">IF($I1520="","None Attached",IF(LEFT($I1520,5)="https",HYPERLINK($I1520,"Datasheet"),HYPERLINK(_xlfn.CONCAT("https://",$I1520),"Datasheet")))</f>
        <v>None Attached</v>
      </c>
      <c r="M1520" s="56"/>
      <c r="P1520" s="58"/>
      <c r="Q1520" s="1" t="n">
        <f aca="false">$M1520-$N1520</f>
        <v>0</v>
      </c>
      <c r="R1520" s="56"/>
      <c r="T1520" s="59" t="s">
        <v>15</v>
      </c>
      <c r="U1520" s="1" t="n">
        <f aca="false">$S1520-$R1520</f>
        <v>0</v>
      </c>
      <c r="V1520" s="1" t="n">
        <f aca="false">IF($T1520="±",$Q1520*2,$Q1520)</f>
        <v>0</v>
      </c>
      <c r="W1520" s="60" t="str">
        <f aca="false">IFERROR($U1520/ABS($V1520),"N/A")</f>
        <v>N/A</v>
      </c>
      <c r="X1520" s="61" t="str">
        <f aca="false">IF(OR($W1520="N/A",$R1520="",$S1520=""),"N/A",IF($W1520&gt;=4,"Not Significant",IF($W1520&gt;=2,"Semi-Significant","Significant")))</f>
        <v>N/A</v>
      </c>
      <c r="Z1520" s="1" t="str">
        <f aca="false">IF($D1520="Z540.1 w/data",0,"")</f>
        <v/>
      </c>
      <c r="AA1520" s="1" t="e">
        <f aca="false">$Y1520+$Q1520+$Z1520</f>
        <v>#VALUE!</v>
      </c>
      <c r="AB1520" s="1" t="n">
        <f aca="false">$N1520+$Q1520</f>
        <v>0</v>
      </c>
      <c r="AC1520" s="1" t="str">
        <f aca="false">IF($Y1520="","",IF(AND($AA1520&gt;=$R1520,$AA1520&lt;=$S1520),"Pass","Fail"))</f>
        <v/>
      </c>
      <c r="AD1520" s="1" t="str">
        <f aca="false">IF($Y1520="","",IF($AA1520&gt;$R1520,"Pass","Fail"))</f>
        <v/>
      </c>
      <c r="AE1520" s="1" t="str">
        <f aca="false">IF($Y1520="","",IF($AA1520&gt;=$R1520,"Pass","Fail"))</f>
        <v/>
      </c>
      <c r="AF1520" s="1" t="str">
        <f aca="false">IF($Y1520="","",IF($AA1520&lt;=$S1520,"Pass","Fail"))</f>
        <v/>
      </c>
      <c r="AG1520" s="1" t="str">
        <f aca="false">IF($Y1520="","",IF($AA1520&lt;$S1520,"Pass","Fail"))</f>
        <v/>
      </c>
      <c r="AH1520" s="23" t="str">
        <f aca="true">INDIRECT(CHOOSE(MATCH($T1520,{"±","&gt;","≥","≤","&lt;"},0), "AC", "AD", "AE", "AF", "AG") &amp; ROW())</f>
        <v/>
      </c>
      <c r="AI1520" s="56" t="str">
        <f aca="false">IF($X1520="Not Significant","No Further Action Required",
IF($AH1520="","",
IF(AND($AH1520="Pass",$L1520="0 - Passed "),"Analysis performed; no further action required.",
IF(AND($AH1520="Fail",$L1520="1 - Failed "),"Analysis performed; no further action required.",
IF(AND($AH1520="Pass",$L1520="2 - Limited In Use "),"Analysis performed; no further action required.",
IF(AND($AH1520="Fail",$L1520="3 - Adjusted "),"Analysis performed; no further action required.",
"Unit fails analysis; TSM determination required."))))))</f>
        <v/>
      </c>
      <c r="AJ1520" s="58"/>
    </row>
    <row r="1521" customFormat="false" ht="15" hidden="false" customHeight="false" outlineLevel="0" collapsed="false">
      <c r="A1521" s="56"/>
      <c r="E1521" s="57" t="str">
        <f aca="false">IF(AND($F1521="",$G1521=""),"",IF($G1521="",$F1521,HYPERLINK($G1521,$F1521)))</f>
        <v/>
      </c>
      <c r="H1521" s="1" t="str">
        <f aca="false">IF($I1521="","None Attached",IF(LEFT($I1521,5)="https",HYPERLINK($I1521,"Datasheet"),HYPERLINK(_xlfn.CONCAT("https://",$I1521),"Datasheet")))</f>
        <v>None Attached</v>
      </c>
      <c r="M1521" s="56"/>
      <c r="P1521" s="58"/>
      <c r="Q1521" s="1" t="n">
        <f aca="false">$M1521-$N1521</f>
        <v>0</v>
      </c>
      <c r="R1521" s="56"/>
      <c r="T1521" s="59" t="s">
        <v>15</v>
      </c>
      <c r="U1521" s="1" t="n">
        <f aca="false">$S1521-$R1521</f>
        <v>0</v>
      </c>
      <c r="V1521" s="1" t="n">
        <f aca="false">IF($T1521="±",$Q1521*2,$Q1521)</f>
        <v>0</v>
      </c>
      <c r="W1521" s="60" t="str">
        <f aca="false">IFERROR($U1521/ABS($V1521),"N/A")</f>
        <v>N/A</v>
      </c>
      <c r="X1521" s="61" t="str">
        <f aca="false">IF(OR($W1521="N/A",$R1521="",$S1521=""),"N/A",IF($W1521&gt;=4,"Not Significant",IF($W1521&gt;=2,"Semi-Significant","Significant")))</f>
        <v>N/A</v>
      </c>
      <c r="Z1521" s="1" t="str">
        <f aca="false">IF($D1521="Z540.1 w/data",0,"")</f>
        <v/>
      </c>
      <c r="AA1521" s="1" t="e">
        <f aca="false">$Y1521+$Q1521+$Z1521</f>
        <v>#VALUE!</v>
      </c>
      <c r="AB1521" s="1" t="n">
        <f aca="false">$N1521+$Q1521</f>
        <v>0</v>
      </c>
      <c r="AC1521" s="1" t="str">
        <f aca="false">IF($Y1521="","",IF(AND($AA1521&gt;=$R1521,$AA1521&lt;=$S1521),"Pass","Fail"))</f>
        <v/>
      </c>
      <c r="AD1521" s="1" t="str">
        <f aca="false">IF($Y1521="","",IF($AA1521&gt;$R1521,"Pass","Fail"))</f>
        <v/>
      </c>
      <c r="AE1521" s="1" t="str">
        <f aca="false">IF($Y1521="","",IF($AA1521&gt;=$R1521,"Pass","Fail"))</f>
        <v/>
      </c>
      <c r="AF1521" s="1" t="str">
        <f aca="false">IF($Y1521="","",IF($AA1521&lt;=$S1521,"Pass","Fail"))</f>
        <v/>
      </c>
      <c r="AG1521" s="1" t="str">
        <f aca="false">IF($Y1521="","",IF($AA1521&lt;$S1521,"Pass","Fail"))</f>
        <v/>
      </c>
      <c r="AH1521" s="23" t="str">
        <f aca="true">INDIRECT(CHOOSE(MATCH($T1521,{"±","&gt;","≥","≤","&lt;"},0), "AC", "AD", "AE", "AF", "AG") &amp; ROW())</f>
        <v/>
      </c>
      <c r="AI1521" s="56" t="str">
        <f aca="false">IF($X1521="Not Significant","No Further Action Required",
IF($AH1521="","",
IF(AND($AH1521="Pass",$L1521="0 - Passed "),"Analysis performed; no further action required.",
IF(AND($AH1521="Fail",$L1521="1 - Failed "),"Analysis performed; no further action required.",
IF(AND($AH1521="Pass",$L1521="2 - Limited In Use "),"Analysis performed; no further action required.",
IF(AND($AH1521="Fail",$L1521="3 - Adjusted "),"Analysis performed; no further action required.",
"Unit fails analysis; TSM determination required."))))))</f>
        <v/>
      </c>
      <c r="AJ1521" s="58"/>
    </row>
    <row r="1522" customFormat="false" ht="15" hidden="false" customHeight="false" outlineLevel="0" collapsed="false">
      <c r="A1522" s="56"/>
      <c r="E1522" s="57" t="str">
        <f aca="false">IF(AND($F1522="",$G1522=""),"",IF($G1522="",$F1522,HYPERLINK($G1522,$F1522)))</f>
        <v/>
      </c>
      <c r="H1522" s="1" t="str">
        <f aca="false">IF($I1522="","None Attached",IF(LEFT($I1522,5)="https",HYPERLINK($I1522,"Datasheet"),HYPERLINK(_xlfn.CONCAT("https://",$I1522),"Datasheet")))</f>
        <v>None Attached</v>
      </c>
      <c r="M1522" s="56"/>
      <c r="P1522" s="58"/>
      <c r="Q1522" s="1" t="n">
        <f aca="false">$M1522-$N1522</f>
        <v>0</v>
      </c>
      <c r="R1522" s="56"/>
      <c r="T1522" s="59" t="s">
        <v>15</v>
      </c>
      <c r="U1522" s="1" t="n">
        <f aca="false">$S1522-$R1522</f>
        <v>0</v>
      </c>
      <c r="V1522" s="1" t="n">
        <f aca="false">IF($T1522="±",$Q1522*2,$Q1522)</f>
        <v>0</v>
      </c>
      <c r="W1522" s="60" t="str">
        <f aca="false">IFERROR($U1522/ABS($V1522),"N/A")</f>
        <v>N/A</v>
      </c>
      <c r="X1522" s="61" t="str">
        <f aca="false">IF(OR($W1522="N/A",$R1522="",$S1522=""),"N/A",IF($W1522&gt;=4,"Not Significant",IF($W1522&gt;=2,"Semi-Significant","Significant")))</f>
        <v>N/A</v>
      </c>
      <c r="Z1522" s="1" t="str">
        <f aca="false">IF($D1522="Z540.1 w/data",0,"")</f>
        <v/>
      </c>
      <c r="AA1522" s="1" t="e">
        <f aca="false">$Y1522+$Q1522+$Z1522</f>
        <v>#VALUE!</v>
      </c>
      <c r="AB1522" s="1" t="n">
        <f aca="false">$N1522+$Q1522</f>
        <v>0</v>
      </c>
      <c r="AC1522" s="1" t="str">
        <f aca="false">IF($Y1522="","",IF(AND($AA1522&gt;=$R1522,$AA1522&lt;=$S1522),"Pass","Fail"))</f>
        <v/>
      </c>
      <c r="AD1522" s="1" t="str">
        <f aca="false">IF($Y1522="","",IF($AA1522&gt;$R1522,"Pass","Fail"))</f>
        <v/>
      </c>
      <c r="AE1522" s="1" t="str">
        <f aca="false">IF($Y1522="","",IF($AA1522&gt;=$R1522,"Pass","Fail"))</f>
        <v/>
      </c>
      <c r="AF1522" s="1" t="str">
        <f aca="false">IF($Y1522="","",IF($AA1522&lt;=$S1522,"Pass","Fail"))</f>
        <v/>
      </c>
      <c r="AG1522" s="1" t="str">
        <f aca="false">IF($Y1522="","",IF($AA1522&lt;$S1522,"Pass","Fail"))</f>
        <v/>
      </c>
      <c r="AH1522" s="23" t="str">
        <f aca="true">INDIRECT(CHOOSE(MATCH($T1522,{"±","&gt;","≥","≤","&lt;"},0), "AC", "AD", "AE", "AF", "AG") &amp; ROW())</f>
        <v/>
      </c>
      <c r="AI1522" s="56" t="str">
        <f aca="false">IF($X1522="Not Significant","No Further Action Required",
IF($AH1522="","",
IF(AND($AH1522="Pass",$L1522="0 - Passed "),"Analysis performed; no further action required.",
IF(AND($AH1522="Fail",$L1522="1 - Failed "),"Analysis performed; no further action required.",
IF(AND($AH1522="Pass",$L1522="2 - Limited In Use "),"Analysis performed; no further action required.",
IF(AND($AH1522="Fail",$L1522="3 - Adjusted "),"Analysis performed; no further action required.",
"Unit fails analysis; TSM determination required."))))))</f>
        <v/>
      </c>
      <c r="AJ1522" s="58"/>
    </row>
    <row r="1523" customFormat="false" ht="15" hidden="false" customHeight="false" outlineLevel="0" collapsed="false">
      <c r="A1523" s="56"/>
      <c r="E1523" s="57" t="str">
        <f aca="false">IF(AND($F1523="",$G1523=""),"",IF($G1523="",$F1523,HYPERLINK($G1523,$F1523)))</f>
        <v/>
      </c>
      <c r="H1523" s="1" t="str">
        <f aca="false">IF($I1523="","None Attached",IF(LEFT($I1523,5)="https",HYPERLINK($I1523,"Datasheet"),HYPERLINK(_xlfn.CONCAT("https://",$I1523),"Datasheet")))</f>
        <v>None Attached</v>
      </c>
      <c r="M1523" s="56"/>
      <c r="P1523" s="58"/>
      <c r="Q1523" s="1" t="n">
        <f aca="false">$M1523-$N1523</f>
        <v>0</v>
      </c>
      <c r="R1523" s="56"/>
      <c r="T1523" s="59" t="s">
        <v>15</v>
      </c>
      <c r="U1523" s="1" t="n">
        <f aca="false">$S1523-$R1523</f>
        <v>0</v>
      </c>
      <c r="V1523" s="1" t="n">
        <f aca="false">IF($T1523="±",$Q1523*2,$Q1523)</f>
        <v>0</v>
      </c>
      <c r="W1523" s="60" t="str">
        <f aca="false">IFERROR($U1523/ABS($V1523),"N/A")</f>
        <v>N/A</v>
      </c>
      <c r="X1523" s="61" t="str">
        <f aca="false">IF(OR($W1523="N/A",$R1523="",$S1523=""),"N/A",IF($W1523&gt;=4,"Not Significant",IF($W1523&gt;=2,"Semi-Significant","Significant")))</f>
        <v>N/A</v>
      </c>
      <c r="Z1523" s="1" t="str">
        <f aca="false">IF($D1523="Z540.1 w/data",0,"")</f>
        <v/>
      </c>
      <c r="AA1523" s="1" t="e">
        <f aca="false">$Y1523+$Q1523+$Z1523</f>
        <v>#VALUE!</v>
      </c>
      <c r="AB1523" s="1" t="n">
        <f aca="false">$N1523+$Q1523</f>
        <v>0</v>
      </c>
      <c r="AC1523" s="1" t="str">
        <f aca="false">IF($Y1523="","",IF(AND($AA1523&gt;=$R1523,$AA1523&lt;=$S1523),"Pass","Fail"))</f>
        <v/>
      </c>
      <c r="AD1523" s="1" t="str">
        <f aca="false">IF($Y1523="","",IF($AA1523&gt;$R1523,"Pass","Fail"))</f>
        <v/>
      </c>
      <c r="AE1523" s="1" t="str">
        <f aca="false">IF($Y1523="","",IF($AA1523&gt;=$R1523,"Pass","Fail"))</f>
        <v/>
      </c>
      <c r="AF1523" s="1" t="str">
        <f aca="false">IF($Y1523="","",IF($AA1523&lt;=$S1523,"Pass","Fail"))</f>
        <v/>
      </c>
      <c r="AG1523" s="1" t="str">
        <f aca="false">IF($Y1523="","",IF($AA1523&lt;$S1523,"Pass","Fail"))</f>
        <v/>
      </c>
      <c r="AH1523" s="23" t="str">
        <f aca="true">INDIRECT(CHOOSE(MATCH($T1523,{"±","&gt;","≥","≤","&lt;"},0), "AC", "AD", "AE", "AF", "AG") &amp; ROW())</f>
        <v/>
      </c>
      <c r="AI1523" s="56" t="str">
        <f aca="false">IF($X1523="Not Significant","No Further Action Required",
IF($AH1523="","",
IF(AND($AH1523="Pass",$L1523="0 - Passed "),"Analysis performed; no further action required.",
IF(AND($AH1523="Fail",$L1523="1 - Failed "),"Analysis performed; no further action required.",
IF(AND($AH1523="Pass",$L1523="2 - Limited In Use "),"Analysis performed; no further action required.",
IF(AND($AH1523="Fail",$L1523="3 - Adjusted "),"Analysis performed; no further action required.",
"Unit fails analysis; TSM determination required."))))))</f>
        <v/>
      </c>
      <c r="AJ1523" s="58"/>
    </row>
    <row r="1524" customFormat="false" ht="15" hidden="false" customHeight="false" outlineLevel="0" collapsed="false">
      <c r="A1524" s="56"/>
      <c r="E1524" s="57" t="str">
        <f aca="false">IF(AND($F1524="",$G1524=""),"",IF($G1524="",$F1524,HYPERLINK($G1524,$F1524)))</f>
        <v/>
      </c>
      <c r="H1524" s="1" t="str">
        <f aca="false">IF($I1524="","None Attached",IF(LEFT($I1524,5)="https",HYPERLINK($I1524,"Datasheet"),HYPERLINK(_xlfn.CONCAT("https://",$I1524),"Datasheet")))</f>
        <v>None Attached</v>
      </c>
      <c r="M1524" s="56"/>
      <c r="P1524" s="58"/>
      <c r="Q1524" s="1" t="n">
        <f aca="false">$M1524-$N1524</f>
        <v>0</v>
      </c>
      <c r="R1524" s="56"/>
      <c r="T1524" s="59" t="s">
        <v>15</v>
      </c>
      <c r="U1524" s="1" t="n">
        <f aca="false">$S1524-$R1524</f>
        <v>0</v>
      </c>
      <c r="V1524" s="1" t="n">
        <f aca="false">IF($T1524="±",$Q1524*2,$Q1524)</f>
        <v>0</v>
      </c>
      <c r="W1524" s="60" t="str">
        <f aca="false">IFERROR($U1524/ABS($V1524),"N/A")</f>
        <v>N/A</v>
      </c>
      <c r="X1524" s="61" t="str">
        <f aca="false">IF(OR($W1524="N/A",$R1524="",$S1524=""),"N/A",IF($W1524&gt;=4,"Not Significant",IF($W1524&gt;=2,"Semi-Significant","Significant")))</f>
        <v>N/A</v>
      </c>
      <c r="Z1524" s="1" t="str">
        <f aca="false">IF($D1524="Z540.1 w/data",0,"")</f>
        <v/>
      </c>
      <c r="AA1524" s="1" t="e">
        <f aca="false">$Y1524+$Q1524+$Z1524</f>
        <v>#VALUE!</v>
      </c>
      <c r="AB1524" s="1" t="n">
        <f aca="false">$N1524+$Q1524</f>
        <v>0</v>
      </c>
      <c r="AC1524" s="1" t="str">
        <f aca="false">IF($Y1524="","",IF(AND($AA1524&gt;=$R1524,$AA1524&lt;=$S1524),"Pass","Fail"))</f>
        <v/>
      </c>
      <c r="AD1524" s="1" t="str">
        <f aca="false">IF($Y1524="","",IF($AA1524&gt;$R1524,"Pass","Fail"))</f>
        <v/>
      </c>
      <c r="AE1524" s="1" t="str">
        <f aca="false">IF($Y1524="","",IF($AA1524&gt;=$R1524,"Pass","Fail"))</f>
        <v/>
      </c>
      <c r="AF1524" s="1" t="str">
        <f aca="false">IF($Y1524="","",IF($AA1524&lt;=$S1524,"Pass","Fail"))</f>
        <v/>
      </c>
      <c r="AG1524" s="1" t="str">
        <f aca="false">IF($Y1524="","",IF($AA1524&lt;$S1524,"Pass","Fail"))</f>
        <v/>
      </c>
      <c r="AH1524" s="23" t="str">
        <f aca="true">INDIRECT(CHOOSE(MATCH($T1524,{"±","&gt;","≥","≤","&lt;"},0), "AC", "AD", "AE", "AF", "AG") &amp; ROW())</f>
        <v/>
      </c>
      <c r="AI1524" s="56" t="str">
        <f aca="false">IF($X1524="Not Significant","No Further Action Required",
IF($AH1524="","",
IF(AND($AH1524="Pass",$L1524="0 - Passed "),"Analysis performed; no further action required.",
IF(AND($AH1524="Fail",$L1524="1 - Failed "),"Analysis performed; no further action required.",
IF(AND($AH1524="Pass",$L1524="2 - Limited In Use "),"Analysis performed; no further action required.",
IF(AND($AH1524="Fail",$L1524="3 - Adjusted "),"Analysis performed; no further action required.",
"Unit fails analysis; TSM determination required."))))))</f>
        <v/>
      </c>
      <c r="AJ1524" s="58"/>
    </row>
    <row r="1525" customFormat="false" ht="15" hidden="false" customHeight="false" outlineLevel="0" collapsed="false">
      <c r="A1525" s="56"/>
      <c r="E1525" s="57" t="str">
        <f aca="false">IF(AND($F1525="",$G1525=""),"",IF($G1525="",$F1525,HYPERLINK($G1525,$F1525)))</f>
        <v/>
      </c>
      <c r="H1525" s="1" t="str">
        <f aca="false">IF($I1525="","None Attached",IF(LEFT($I1525,5)="https",HYPERLINK($I1525,"Datasheet"),HYPERLINK(_xlfn.CONCAT("https://",$I1525),"Datasheet")))</f>
        <v>None Attached</v>
      </c>
      <c r="M1525" s="56"/>
      <c r="P1525" s="58"/>
      <c r="Q1525" s="1" t="n">
        <f aca="false">$M1525-$N1525</f>
        <v>0</v>
      </c>
      <c r="R1525" s="56"/>
      <c r="T1525" s="59" t="s">
        <v>15</v>
      </c>
      <c r="U1525" s="1" t="n">
        <f aca="false">$S1525-$R1525</f>
        <v>0</v>
      </c>
      <c r="V1525" s="1" t="n">
        <f aca="false">IF($T1525="±",$Q1525*2,$Q1525)</f>
        <v>0</v>
      </c>
      <c r="W1525" s="60" t="str">
        <f aca="false">IFERROR($U1525/ABS($V1525),"N/A")</f>
        <v>N/A</v>
      </c>
      <c r="X1525" s="61" t="str">
        <f aca="false">IF(OR($W1525="N/A",$R1525="",$S1525=""),"N/A",IF($W1525&gt;=4,"Not Significant",IF($W1525&gt;=2,"Semi-Significant","Significant")))</f>
        <v>N/A</v>
      </c>
      <c r="Z1525" s="1" t="str">
        <f aca="false">IF($D1525="Z540.1 w/data",0,"")</f>
        <v/>
      </c>
      <c r="AA1525" s="1" t="e">
        <f aca="false">$Y1525+$Q1525+$Z1525</f>
        <v>#VALUE!</v>
      </c>
      <c r="AB1525" s="1" t="n">
        <f aca="false">$N1525+$Q1525</f>
        <v>0</v>
      </c>
      <c r="AC1525" s="1" t="str">
        <f aca="false">IF($Y1525="","",IF(AND($AA1525&gt;=$R1525,$AA1525&lt;=$S1525),"Pass","Fail"))</f>
        <v/>
      </c>
      <c r="AD1525" s="1" t="str">
        <f aca="false">IF($Y1525="","",IF($AA1525&gt;$R1525,"Pass","Fail"))</f>
        <v/>
      </c>
      <c r="AE1525" s="1" t="str">
        <f aca="false">IF($Y1525="","",IF($AA1525&gt;=$R1525,"Pass","Fail"))</f>
        <v/>
      </c>
      <c r="AF1525" s="1" t="str">
        <f aca="false">IF($Y1525="","",IF($AA1525&lt;=$S1525,"Pass","Fail"))</f>
        <v/>
      </c>
      <c r="AG1525" s="1" t="str">
        <f aca="false">IF($Y1525="","",IF($AA1525&lt;$S1525,"Pass","Fail"))</f>
        <v/>
      </c>
      <c r="AH1525" s="23" t="str">
        <f aca="true">INDIRECT(CHOOSE(MATCH($T1525,{"±","&gt;","≥","≤","&lt;"},0), "AC", "AD", "AE", "AF", "AG") &amp; ROW())</f>
        <v/>
      </c>
      <c r="AI1525" s="56" t="str">
        <f aca="false">IF($X1525="Not Significant","No Further Action Required",
IF($AH1525="","",
IF(AND($AH1525="Pass",$L1525="0 - Passed "),"Analysis performed; no further action required.",
IF(AND($AH1525="Fail",$L1525="1 - Failed "),"Analysis performed; no further action required.",
IF(AND($AH1525="Pass",$L1525="2 - Limited In Use "),"Analysis performed; no further action required.",
IF(AND($AH1525="Fail",$L1525="3 - Adjusted "),"Analysis performed; no further action required.",
"Unit fails analysis; TSM determination required."))))))</f>
        <v/>
      </c>
      <c r="AJ1525" s="58"/>
    </row>
    <row r="1526" customFormat="false" ht="15" hidden="false" customHeight="false" outlineLevel="0" collapsed="false">
      <c r="A1526" s="56"/>
      <c r="E1526" s="57" t="str">
        <f aca="false">IF(AND($F1526="",$G1526=""),"",IF($G1526="",$F1526,HYPERLINK($G1526,$F1526)))</f>
        <v/>
      </c>
      <c r="H1526" s="1" t="str">
        <f aca="false">IF($I1526="","None Attached",IF(LEFT($I1526,5)="https",HYPERLINK($I1526,"Datasheet"),HYPERLINK(_xlfn.CONCAT("https://",$I1526),"Datasheet")))</f>
        <v>None Attached</v>
      </c>
      <c r="M1526" s="56"/>
      <c r="P1526" s="58"/>
      <c r="Q1526" s="1" t="n">
        <f aca="false">$M1526-$N1526</f>
        <v>0</v>
      </c>
      <c r="R1526" s="56"/>
      <c r="T1526" s="59" t="s">
        <v>15</v>
      </c>
      <c r="U1526" s="1" t="n">
        <f aca="false">$S1526-$R1526</f>
        <v>0</v>
      </c>
      <c r="V1526" s="1" t="n">
        <f aca="false">IF($T1526="±",$Q1526*2,$Q1526)</f>
        <v>0</v>
      </c>
      <c r="W1526" s="60" t="str">
        <f aca="false">IFERROR($U1526/ABS($V1526),"N/A")</f>
        <v>N/A</v>
      </c>
      <c r="X1526" s="61" t="str">
        <f aca="false">IF(OR($W1526="N/A",$R1526="",$S1526=""),"N/A",IF($W1526&gt;=4,"Not Significant",IF($W1526&gt;=2,"Semi-Significant","Significant")))</f>
        <v>N/A</v>
      </c>
      <c r="Z1526" s="1" t="str">
        <f aca="false">IF($D1526="Z540.1 w/data",0,"")</f>
        <v/>
      </c>
      <c r="AA1526" s="1" t="e">
        <f aca="false">$Y1526+$Q1526+$Z1526</f>
        <v>#VALUE!</v>
      </c>
      <c r="AB1526" s="1" t="n">
        <f aca="false">$N1526+$Q1526</f>
        <v>0</v>
      </c>
      <c r="AC1526" s="1" t="str">
        <f aca="false">IF($Y1526="","",IF(AND($AA1526&gt;=$R1526,$AA1526&lt;=$S1526),"Pass","Fail"))</f>
        <v/>
      </c>
      <c r="AD1526" s="1" t="str">
        <f aca="false">IF($Y1526="","",IF($AA1526&gt;$R1526,"Pass","Fail"))</f>
        <v/>
      </c>
      <c r="AE1526" s="1" t="str">
        <f aca="false">IF($Y1526="","",IF($AA1526&gt;=$R1526,"Pass","Fail"))</f>
        <v/>
      </c>
      <c r="AF1526" s="1" t="str">
        <f aca="false">IF($Y1526="","",IF($AA1526&lt;=$S1526,"Pass","Fail"))</f>
        <v/>
      </c>
      <c r="AG1526" s="1" t="str">
        <f aca="false">IF($Y1526="","",IF($AA1526&lt;$S1526,"Pass","Fail"))</f>
        <v/>
      </c>
      <c r="AH1526" s="23" t="str">
        <f aca="true">INDIRECT(CHOOSE(MATCH($T1526,{"±","&gt;","≥","≤","&lt;"},0), "AC", "AD", "AE", "AF", "AG") &amp; ROW())</f>
        <v/>
      </c>
      <c r="AI1526" s="56" t="str">
        <f aca="false">IF($X1526="Not Significant","No Further Action Required",
IF($AH1526="","",
IF(AND($AH1526="Pass",$L1526="0 - Passed "),"Analysis performed; no further action required.",
IF(AND($AH1526="Fail",$L1526="1 - Failed "),"Analysis performed; no further action required.",
IF(AND($AH1526="Pass",$L1526="2 - Limited In Use "),"Analysis performed; no further action required.",
IF(AND($AH1526="Fail",$L1526="3 - Adjusted "),"Analysis performed; no further action required.",
"Unit fails analysis; TSM determination required."))))))</f>
        <v/>
      </c>
      <c r="AJ1526" s="58"/>
    </row>
    <row r="1527" customFormat="false" ht="15" hidden="false" customHeight="false" outlineLevel="0" collapsed="false">
      <c r="A1527" s="56"/>
      <c r="E1527" s="57" t="str">
        <f aca="false">IF(AND($F1527="",$G1527=""),"",IF($G1527="",$F1527,HYPERLINK($G1527,$F1527)))</f>
        <v/>
      </c>
      <c r="H1527" s="1" t="str">
        <f aca="false">IF($I1527="","None Attached",IF(LEFT($I1527,5)="https",HYPERLINK($I1527,"Datasheet"),HYPERLINK(_xlfn.CONCAT("https://",$I1527),"Datasheet")))</f>
        <v>None Attached</v>
      </c>
      <c r="M1527" s="56"/>
      <c r="P1527" s="58"/>
      <c r="Q1527" s="1" t="n">
        <f aca="false">$M1527-$N1527</f>
        <v>0</v>
      </c>
      <c r="R1527" s="56"/>
      <c r="T1527" s="59" t="s">
        <v>15</v>
      </c>
      <c r="U1527" s="1" t="n">
        <f aca="false">$S1527-$R1527</f>
        <v>0</v>
      </c>
      <c r="V1527" s="1" t="n">
        <f aca="false">IF($T1527="±",$Q1527*2,$Q1527)</f>
        <v>0</v>
      </c>
      <c r="W1527" s="60" t="str">
        <f aca="false">IFERROR($U1527/ABS($V1527),"N/A")</f>
        <v>N/A</v>
      </c>
      <c r="X1527" s="61" t="str">
        <f aca="false">IF(OR($W1527="N/A",$R1527="",$S1527=""),"N/A",IF($W1527&gt;=4,"Not Significant",IF($W1527&gt;=2,"Semi-Significant","Significant")))</f>
        <v>N/A</v>
      </c>
      <c r="Z1527" s="1" t="str">
        <f aca="false">IF($D1527="Z540.1 w/data",0,"")</f>
        <v/>
      </c>
      <c r="AA1527" s="1" t="e">
        <f aca="false">$Y1527+$Q1527+$Z1527</f>
        <v>#VALUE!</v>
      </c>
      <c r="AB1527" s="1" t="n">
        <f aca="false">$N1527+$Q1527</f>
        <v>0</v>
      </c>
      <c r="AC1527" s="1" t="str">
        <f aca="false">IF($Y1527="","",IF(AND($AA1527&gt;=$R1527,$AA1527&lt;=$S1527),"Pass","Fail"))</f>
        <v/>
      </c>
      <c r="AD1527" s="1" t="str">
        <f aca="false">IF($Y1527="","",IF($AA1527&gt;$R1527,"Pass","Fail"))</f>
        <v/>
      </c>
      <c r="AE1527" s="1" t="str">
        <f aca="false">IF($Y1527="","",IF($AA1527&gt;=$R1527,"Pass","Fail"))</f>
        <v/>
      </c>
      <c r="AF1527" s="1" t="str">
        <f aca="false">IF($Y1527="","",IF($AA1527&lt;=$S1527,"Pass","Fail"))</f>
        <v/>
      </c>
      <c r="AG1527" s="1" t="str">
        <f aca="false">IF($Y1527="","",IF($AA1527&lt;$S1527,"Pass","Fail"))</f>
        <v/>
      </c>
      <c r="AH1527" s="23" t="str">
        <f aca="true">INDIRECT(CHOOSE(MATCH($T1527,{"±","&gt;","≥","≤","&lt;"},0), "AC", "AD", "AE", "AF", "AG") &amp; ROW())</f>
        <v/>
      </c>
      <c r="AI1527" s="56" t="str">
        <f aca="false">IF($X1527="Not Significant","No Further Action Required",
IF($AH1527="","",
IF(AND($AH1527="Pass",$L1527="0 - Passed "),"Analysis performed; no further action required.",
IF(AND($AH1527="Fail",$L1527="1 - Failed "),"Analysis performed; no further action required.",
IF(AND($AH1527="Pass",$L1527="2 - Limited In Use "),"Analysis performed; no further action required.",
IF(AND($AH1527="Fail",$L1527="3 - Adjusted "),"Analysis performed; no further action required.",
"Unit fails analysis; TSM determination required."))))))</f>
        <v/>
      </c>
      <c r="AJ1527" s="58"/>
    </row>
    <row r="1528" customFormat="false" ht="15" hidden="false" customHeight="false" outlineLevel="0" collapsed="false">
      <c r="A1528" s="56"/>
      <c r="E1528" s="57" t="str">
        <f aca="false">IF(AND($F1528="",$G1528=""),"",IF($G1528="",$F1528,HYPERLINK($G1528,$F1528)))</f>
        <v/>
      </c>
      <c r="H1528" s="1" t="str">
        <f aca="false">IF($I1528="","None Attached",IF(LEFT($I1528,5)="https",HYPERLINK($I1528,"Datasheet"),HYPERLINK(_xlfn.CONCAT("https://",$I1528),"Datasheet")))</f>
        <v>None Attached</v>
      </c>
      <c r="M1528" s="56"/>
      <c r="P1528" s="58"/>
      <c r="Q1528" s="1" t="n">
        <f aca="false">$M1528-$N1528</f>
        <v>0</v>
      </c>
      <c r="R1528" s="56"/>
      <c r="T1528" s="59" t="s">
        <v>15</v>
      </c>
      <c r="U1528" s="1" t="n">
        <f aca="false">$S1528-$R1528</f>
        <v>0</v>
      </c>
      <c r="V1528" s="1" t="n">
        <f aca="false">IF($T1528="±",$Q1528*2,$Q1528)</f>
        <v>0</v>
      </c>
      <c r="W1528" s="60" t="str">
        <f aca="false">IFERROR($U1528/ABS($V1528),"N/A")</f>
        <v>N/A</v>
      </c>
      <c r="X1528" s="61" t="str">
        <f aca="false">IF(OR($W1528="N/A",$R1528="",$S1528=""),"N/A",IF($W1528&gt;=4,"Not Significant",IF($W1528&gt;=2,"Semi-Significant","Significant")))</f>
        <v>N/A</v>
      </c>
      <c r="Z1528" s="1" t="str">
        <f aca="false">IF($D1528="Z540.1 w/data",0,"")</f>
        <v/>
      </c>
      <c r="AA1528" s="1" t="e">
        <f aca="false">$Y1528+$Q1528+$Z1528</f>
        <v>#VALUE!</v>
      </c>
      <c r="AB1528" s="1" t="n">
        <f aca="false">$N1528+$Q1528</f>
        <v>0</v>
      </c>
      <c r="AC1528" s="1" t="str">
        <f aca="false">IF($Y1528="","",IF(AND($AA1528&gt;=$R1528,$AA1528&lt;=$S1528),"Pass","Fail"))</f>
        <v/>
      </c>
      <c r="AD1528" s="1" t="str">
        <f aca="false">IF($Y1528="","",IF($AA1528&gt;$R1528,"Pass","Fail"))</f>
        <v/>
      </c>
      <c r="AE1528" s="1" t="str">
        <f aca="false">IF($Y1528="","",IF($AA1528&gt;=$R1528,"Pass","Fail"))</f>
        <v/>
      </c>
      <c r="AF1528" s="1" t="str">
        <f aca="false">IF($Y1528="","",IF($AA1528&lt;=$S1528,"Pass","Fail"))</f>
        <v/>
      </c>
      <c r="AG1528" s="1" t="str">
        <f aca="false">IF($Y1528="","",IF($AA1528&lt;$S1528,"Pass","Fail"))</f>
        <v/>
      </c>
      <c r="AH1528" s="23" t="str">
        <f aca="true">INDIRECT(CHOOSE(MATCH($T1528,{"±","&gt;","≥","≤","&lt;"},0), "AC", "AD", "AE", "AF", "AG") &amp; ROW())</f>
        <v/>
      </c>
      <c r="AI1528" s="56" t="str">
        <f aca="false">IF($X1528="Not Significant","No Further Action Required",
IF($AH1528="","",
IF(AND($AH1528="Pass",$L1528="0 - Passed "),"Analysis performed; no further action required.",
IF(AND($AH1528="Fail",$L1528="1 - Failed "),"Analysis performed; no further action required.",
IF(AND($AH1528="Pass",$L1528="2 - Limited In Use "),"Analysis performed; no further action required.",
IF(AND($AH1528="Fail",$L1528="3 - Adjusted "),"Analysis performed; no further action required.",
"Unit fails analysis; TSM determination required."))))))</f>
        <v/>
      </c>
      <c r="AJ1528" s="58"/>
    </row>
    <row r="1529" customFormat="false" ht="15" hidden="false" customHeight="false" outlineLevel="0" collapsed="false">
      <c r="A1529" s="56"/>
      <c r="E1529" s="57" t="str">
        <f aca="false">IF(AND($F1529="",$G1529=""),"",IF($G1529="",$F1529,HYPERLINK($G1529,$F1529)))</f>
        <v/>
      </c>
      <c r="H1529" s="1" t="str">
        <f aca="false">IF($I1529="","None Attached",IF(LEFT($I1529,5)="https",HYPERLINK($I1529,"Datasheet"),HYPERLINK(_xlfn.CONCAT("https://",$I1529),"Datasheet")))</f>
        <v>None Attached</v>
      </c>
      <c r="M1529" s="56"/>
      <c r="P1529" s="58"/>
      <c r="Q1529" s="1" t="n">
        <f aca="false">$M1529-$N1529</f>
        <v>0</v>
      </c>
      <c r="R1529" s="56"/>
      <c r="T1529" s="59" t="s">
        <v>15</v>
      </c>
      <c r="U1529" s="1" t="n">
        <f aca="false">$S1529-$R1529</f>
        <v>0</v>
      </c>
      <c r="V1529" s="1" t="n">
        <f aca="false">IF($T1529="±",$Q1529*2,$Q1529)</f>
        <v>0</v>
      </c>
      <c r="W1529" s="60" t="str">
        <f aca="false">IFERROR($U1529/ABS($V1529),"N/A")</f>
        <v>N/A</v>
      </c>
      <c r="X1529" s="61" t="str">
        <f aca="false">IF(OR($W1529="N/A",$R1529="",$S1529=""),"N/A",IF($W1529&gt;=4,"Not Significant",IF($W1529&gt;=2,"Semi-Significant","Significant")))</f>
        <v>N/A</v>
      </c>
      <c r="Z1529" s="1" t="str">
        <f aca="false">IF($D1529="Z540.1 w/data",0,"")</f>
        <v/>
      </c>
      <c r="AA1529" s="1" t="e">
        <f aca="false">$Y1529+$Q1529+$Z1529</f>
        <v>#VALUE!</v>
      </c>
      <c r="AB1529" s="1" t="n">
        <f aca="false">$N1529+$Q1529</f>
        <v>0</v>
      </c>
      <c r="AC1529" s="1" t="str">
        <f aca="false">IF($Y1529="","",IF(AND($AA1529&gt;=$R1529,$AA1529&lt;=$S1529),"Pass","Fail"))</f>
        <v/>
      </c>
      <c r="AD1529" s="1" t="str">
        <f aca="false">IF($Y1529="","",IF($AA1529&gt;$R1529,"Pass","Fail"))</f>
        <v/>
      </c>
      <c r="AE1529" s="1" t="str">
        <f aca="false">IF($Y1529="","",IF($AA1529&gt;=$R1529,"Pass","Fail"))</f>
        <v/>
      </c>
      <c r="AF1529" s="1" t="str">
        <f aca="false">IF($Y1529="","",IF($AA1529&lt;=$S1529,"Pass","Fail"))</f>
        <v/>
      </c>
      <c r="AG1529" s="1" t="str">
        <f aca="false">IF($Y1529="","",IF($AA1529&lt;$S1529,"Pass","Fail"))</f>
        <v/>
      </c>
      <c r="AH1529" s="23" t="str">
        <f aca="true">INDIRECT(CHOOSE(MATCH($T1529,{"±","&gt;","≥","≤","&lt;"},0), "AC", "AD", "AE", "AF", "AG") &amp; ROW())</f>
        <v/>
      </c>
      <c r="AI1529" s="56" t="str">
        <f aca="false">IF($X1529="Not Significant","No Further Action Required",
IF($AH1529="","",
IF(AND($AH1529="Pass",$L1529="0 - Passed "),"Analysis performed; no further action required.",
IF(AND($AH1529="Fail",$L1529="1 - Failed "),"Analysis performed; no further action required.",
IF(AND($AH1529="Pass",$L1529="2 - Limited In Use "),"Analysis performed; no further action required.",
IF(AND($AH1529="Fail",$L1529="3 - Adjusted "),"Analysis performed; no further action required.",
"Unit fails analysis; TSM determination required."))))))</f>
        <v/>
      </c>
      <c r="AJ1529" s="58"/>
    </row>
    <row r="1530" customFormat="false" ht="15" hidden="false" customHeight="false" outlineLevel="0" collapsed="false">
      <c r="A1530" s="56"/>
      <c r="E1530" s="57" t="str">
        <f aca="false">IF(AND($F1530="",$G1530=""),"",IF($G1530="",$F1530,HYPERLINK($G1530,$F1530)))</f>
        <v/>
      </c>
      <c r="H1530" s="1" t="str">
        <f aca="false">IF($I1530="","None Attached",IF(LEFT($I1530,5)="https",HYPERLINK($I1530,"Datasheet"),HYPERLINK(_xlfn.CONCAT("https://",$I1530),"Datasheet")))</f>
        <v>None Attached</v>
      </c>
      <c r="M1530" s="56"/>
      <c r="P1530" s="58"/>
      <c r="Q1530" s="1" t="n">
        <f aca="false">$M1530-$N1530</f>
        <v>0</v>
      </c>
      <c r="R1530" s="56"/>
      <c r="T1530" s="59" t="s">
        <v>15</v>
      </c>
      <c r="U1530" s="1" t="n">
        <f aca="false">$S1530-$R1530</f>
        <v>0</v>
      </c>
      <c r="V1530" s="1" t="n">
        <f aca="false">IF($T1530="±",$Q1530*2,$Q1530)</f>
        <v>0</v>
      </c>
      <c r="W1530" s="60" t="str">
        <f aca="false">IFERROR($U1530/ABS($V1530),"N/A")</f>
        <v>N/A</v>
      </c>
      <c r="X1530" s="61" t="str">
        <f aca="false">IF(OR($W1530="N/A",$R1530="",$S1530=""),"N/A",IF($W1530&gt;=4,"Not Significant",IF($W1530&gt;=2,"Semi-Significant","Significant")))</f>
        <v>N/A</v>
      </c>
      <c r="Z1530" s="1" t="str">
        <f aca="false">IF($D1530="Z540.1 w/data",0,"")</f>
        <v/>
      </c>
      <c r="AA1530" s="1" t="e">
        <f aca="false">$Y1530+$Q1530+$Z1530</f>
        <v>#VALUE!</v>
      </c>
      <c r="AB1530" s="1" t="n">
        <f aca="false">$N1530+$Q1530</f>
        <v>0</v>
      </c>
      <c r="AC1530" s="1" t="str">
        <f aca="false">IF($Y1530="","",IF(AND($AA1530&gt;=$R1530,$AA1530&lt;=$S1530),"Pass","Fail"))</f>
        <v/>
      </c>
      <c r="AD1530" s="1" t="str">
        <f aca="false">IF($Y1530="","",IF($AA1530&gt;$R1530,"Pass","Fail"))</f>
        <v/>
      </c>
      <c r="AE1530" s="1" t="str">
        <f aca="false">IF($Y1530="","",IF($AA1530&gt;=$R1530,"Pass","Fail"))</f>
        <v/>
      </c>
      <c r="AF1530" s="1" t="str">
        <f aca="false">IF($Y1530="","",IF($AA1530&lt;=$S1530,"Pass","Fail"))</f>
        <v/>
      </c>
      <c r="AG1530" s="1" t="str">
        <f aca="false">IF($Y1530="","",IF($AA1530&lt;$S1530,"Pass","Fail"))</f>
        <v/>
      </c>
      <c r="AH1530" s="23" t="str">
        <f aca="true">INDIRECT(CHOOSE(MATCH($T1530,{"±","&gt;","≥","≤","&lt;"},0), "AC", "AD", "AE", "AF", "AG") &amp; ROW())</f>
        <v/>
      </c>
      <c r="AI1530" s="56" t="str">
        <f aca="false">IF($X1530="Not Significant","No Further Action Required",
IF($AH1530="","",
IF(AND($AH1530="Pass",$L1530="0 - Passed "),"Analysis performed; no further action required.",
IF(AND($AH1530="Fail",$L1530="1 - Failed "),"Analysis performed; no further action required.",
IF(AND($AH1530="Pass",$L1530="2 - Limited In Use "),"Analysis performed; no further action required.",
IF(AND($AH1530="Fail",$L1530="3 - Adjusted "),"Analysis performed; no further action required.",
"Unit fails analysis; TSM determination required."))))))</f>
        <v/>
      </c>
      <c r="AJ1530" s="58"/>
    </row>
    <row r="1531" customFormat="false" ht="15" hidden="false" customHeight="false" outlineLevel="0" collapsed="false">
      <c r="A1531" s="56"/>
      <c r="E1531" s="57" t="str">
        <f aca="false">IF(AND($F1531="",$G1531=""),"",IF($G1531="",$F1531,HYPERLINK($G1531,$F1531)))</f>
        <v/>
      </c>
      <c r="H1531" s="1" t="str">
        <f aca="false">IF($I1531="","None Attached",IF(LEFT($I1531,5)="https",HYPERLINK($I1531,"Datasheet"),HYPERLINK(_xlfn.CONCAT("https://",$I1531),"Datasheet")))</f>
        <v>None Attached</v>
      </c>
      <c r="M1531" s="56"/>
      <c r="P1531" s="58"/>
      <c r="Q1531" s="1" t="n">
        <f aca="false">$M1531-$N1531</f>
        <v>0</v>
      </c>
      <c r="R1531" s="56"/>
      <c r="T1531" s="59" t="s">
        <v>15</v>
      </c>
      <c r="U1531" s="1" t="n">
        <f aca="false">$S1531-$R1531</f>
        <v>0</v>
      </c>
      <c r="V1531" s="1" t="n">
        <f aca="false">IF($T1531="±",$Q1531*2,$Q1531)</f>
        <v>0</v>
      </c>
      <c r="W1531" s="60" t="str">
        <f aca="false">IFERROR($U1531/ABS($V1531),"N/A")</f>
        <v>N/A</v>
      </c>
      <c r="X1531" s="61" t="str">
        <f aca="false">IF(OR($W1531="N/A",$R1531="",$S1531=""),"N/A",IF($W1531&gt;=4,"Not Significant",IF($W1531&gt;=2,"Semi-Significant","Significant")))</f>
        <v>N/A</v>
      </c>
      <c r="Z1531" s="1" t="str">
        <f aca="false">IF($D1531="Z540.1 w/data",0,"")</f>
        <v/>
      </c>
      <c r="AA1531" s="1" t="e">
        <f aca="false">$Y1531+$Q1531+$Z1531</f>
        <v>#VALUE!</v>
      </c>
      <c r="AB1531" s="1" t="n">
        <f aca="false">$N1531+$Q1531</f>
        <v>0</v>
      </c>
      <c r="AC1531" s="1" t="str">
        <f aca="false">IF($Y1531="","",IF(AND($AA1531&gt;=$R1531,$AA1531&lt;=$S1531),"Pass","Fail"))</f>
        <v/>
      </c>
      <c r="AD1531" s="1" t="str">
        <f aca="false">IF($Y1531="","",IF($AA1531&gt;$R1531,"Pass","Fail"))</f>
        <v/>
      </c>
      <c r="AE1531" s="1" t="str">
        <f aca="false">IF($Y1531="","",IF($AA1531&gt;=$R1531,"Pass","Fail"))</f>
        <v/>
      </c>
      <c r="AF1531" s="1" t="str">
        <f aca="false">IF($Y1531="","",IF($AA1531&lt;=$S1531,"Pass","Fail"))</f>
        <v/>
      </c>
      <c r="AG1531" s="1" t="str">
        <f aca="false">IF($Y1531="","",IF($AA1531&lt;$S1531,"Pass","Fail"))</f>
        <v/>
      </c>
      <c r="AH1531" s="23" t="str">
        <f aca="true">INDIRECT(CHOOSE(MATCH($T1531,{"±","&gt;","≥","≤","&lt;"},0), "AC", "AD", "AE", "AF", "AG") &amp; ROW())</f>
        <v/>
      </c>
      <c r="AI1531" s="56" t="str">
        <f aca="false">IF($X1531="Not Significant","No Further Action Required",
IF($AH1531="","",
IF(AND($AH1531="Pass",$L1531="0 - Passed "),"Analysis performed; no further action required.",
IF(AND($AH1531="Fail",$L1531="1 - Failed "),"Analysis performed; no further action required.",
IF(AND($AH1531="Pass",$L1531="2 - Limited In Use "),"Analysis performed; no further action required.",
IF(AND($AH1531="Fail",$L1531="3 - Adjusted "),"Analysis performed; no further action required.",
"Unit fails analysis; TSM determination required."))))))</f>
        <v/>
      </c>
      <c r="AJ1531" s="58"/>
    </row>
    <row r="1532" customFormat="false" ht="15" hidden="false" customHeight="false" outlineLevel="0" collapsed="false">
      <c r="A1532" s="56"/>
      <c r="E1532" s="57" t="str">
        <f aca="false">IF(AND($F1532="",$G1532=""),"",IF($G1532="",$F1532,HYPERLINK($G1532,$F1532)))</f>
        <v/>
      </c>
      <c r="H1532" s="1" t="str">
        <f aca="false">IF($I1532="","None Attached",IF(LEFT($I1532,5)="https",HYPERLINK($I1532,"Datasheet"),HYPERLINK(_xlfn.CONCAT("https://",$I1532),"Datasheet")))</f>
        <v>None Attached</v>
      </c>
      <c r="M1532" s="56"/>
      <c r="P1532" s="58"/>
      <c r="Q1532" s="1" t="n">
        <f aca="false">$M1532-$N1532</f>
        <v>0</v>
      </c>
      <c r="R1532" s="56"/>
      <c r="T1532" s="59" t="s">
        <v>15</v>
      </c>
      <c r="U1532" s="1" t="n">
        <f aca="false">$S1532-$R1532</f>
        <v>0</v>
      </c>
      <c r="V1532" s="1" t="n">
        <f aca="false">IF($T1532="±",$Q1532*2,$Q1532)</f>
        <v>0</v>
      </c>
      <c r="W1532" s="60" t="str">
        <f aca="false">IFERROR($U1532/ABS($V1532),"N/A")</f>
        <v>N/A</v>
      </c>
      <c r="X1532" s="61" t="str">
        <f aca="false">IF(OR($W1532="N/A",$R1532="",$S1532=""),"N/A",IF($W1532&gt;=4,"Not Significant",IF($W1532&gt;=2,"Semi-Significant","Significant")))</f>
        <v>N/A</v>
      </c>
      <c r="Z1532" s="1" t="str">
        <f aca="false">IF($D1532="Z540.1 w/data",0,"")</f>
        <v/>
      </c>
      <c r="AA1532" s="1" t="e">
        <f aca="false">$Y1532+$Q1532+$Z1532</f>
        <v>#VALUE!</v>
      </c>
      <c r="AB1532" s="1" t="n">
        <f aca="false">$N1532+$Q1532</f>
        <v>0</v>
      </c>
      <c r="AC1532" s="1" t="str">
        <f aca="false">IF($Y1532="","",IF(AND($AA1532&gt;=$R1532,$AA1532&lt;=$S1532),"Pass","Fail"))</f>
        <v/>
      </c>
      <c r="AD1532" s="1" t="str">
        <f aca="false">IF($Y1532="","",IF($AA1532&gt;$R1532,"Pass","Fail"))</f>
        <v/>
      </c>
      <c r="AE1532" s="1" t="str">
        <f aca="false">IF($Y1532="","",IF($AA1532&gt;=$R1532,"Pass","Fail"))</f>
        <v/>
      </c>
      <c r="AF1532" s="1" t="str">
        <f aca="false">IF($Y1532="","",IF($AA1532&lt;=$S1532,"Pass","Fail"))</f>
        <v/>
      </c>
      <c r="AG1532" s="1" t="str">
        <f aca="false">IF($Y1532="","",IF($AA1532&lt;$S1532,"Pass","Fail"))</f>
        <v/>
      </c>
      <c r="AH1532" s="23" t="str">
        <f aca="true">INDIRECT(CHOOSE(MATCH($T1532,{"±","&gt;","≥","≤","&lt;"},0), "AC", "AD", "AE", "AF", "AG") &amp; ROW())</f>
        <v/>
      </c>
      <c r="AI1532" s="56" t="str">
        <f aca="false">IF($X1532="Not Significant","No Further Action Required",
IF($AH1532="","",
IF(AND($AH1532="Pass",$L1532="0 - Passed "),"Analysis performed; no further action required.",
IF(AND($AH1532="Fail",$L1532="1 - Failed "),"Analysis performed; no further action required.",
IF(AND($AH1532="Pass",$L1532="2 - Limited In Use "),"Analysis performed; no further action required.",
IF(AND($AH1532="Fail",$L1532="3 - Adjusted "),"Analysis performed; no further action required.",
"Unit fails analysis; TSM determination required."))))))</f>
        <v/>
      </c>
      <c r="AJ1532" s="58"/>
    </row>
    <row r="1533" customFormat="false" ht="15" hidden="false" customHeight="false" outlineLevel="0" collapsed="false">
      <c r="A1533" s="56"/>
      <c r="E1533" s="57" t="str">
        <f aca="false">IF(AND($F1533="",$G1533=""),"",IF($G1533="",$F1533,HYPERLINK($G1533,$F1533)))</f>
        <v/>
      </c>
      <c r="H1533" s="1" t="str">
        <f aca="false">IF($I1533="","None Attached",IF(LEFT($I1533,5)="https",HYPERLINK($I1533,"Datasheet"),HYPERLINK(_xlfn.CONCAT("https://",$I1533),"Datasheet")))</f>
        <v>None Attached</v>
      </c>
      <c r="M1533" s="56"/>
      <c r="P1533" s="58"/>
      <c r="Q1533" s="1" t="n">
        <f aca="false">$M1533-$N1533</f>
        <v>0</v>
      </c>
      <c r="R1533" s="56"/>
      <c r="T1533" s="59" t="s">
        <v>15</v>
      </c>
      <c r="U1533" s="1" t="n">
        <f aca="false">$S1533-$R1533</f>
        <v>0</v>
      </c>
      <c r="V1533" s="1" t="n">
        <f aca="false">IF($T1533="±",$Q1533*2,$Q1533)</f>
        <v>0</v>
      </c>
      <c r="W1533" s="60" t="str">
        <f aca="false">IFERROR($U1533/ABS($V1533),"N/A")</f>
        <v>N/A</v>
      </c>
      <c r="X1533" s="61" t="str">
        <f aca="false">IF(OR($W1533="N/A",$R1533="",$S1533=""),"N/A",IF($W1533&gt;=4,"Not Significant",IF($W1533&gt;=2,"Semi-Significant","Significant")))</f>
        <v>N/A</v>
      </c>
      <c r="Z1533" s="1" t="str">
        <f aca="false">IF($D1533="Z540.1 w/data",0,"")</f>
        <v/>
      </c>
      <c r="AA1533" s="1" t="e">
        <f aca="false">$Y1533+$Q1533+$Z1533</f>
        <v>#VALUE!</v>
      </c>
      <c r="AB1533" s="1" t="n">
        <f aca="false">$N1533+$Q1533</f>
        <v>0</v>
      </c>
      <c r="AC1533" s="1" t="str">
        <f aca="false">IF($Y1533="","",IF(AND($AA1533&gt;=$R1533,$AA1533&lt;=$S1533),"Pass","Fail"))</f>
        <v/>
      </c>
      <c r="AD1533" s="1" t="str">
        <f aca="false">IF($Y1533="","",IF($AA1533&gt;$R1533,"Pass","Fail"))</f>
        <v/>
      </c>
      <c r="AE1533" s="1" t="str">
        <f aca="false">IF($Y1533="","",IF($AA1533&gt;=$R1533,"Pass","Fail"))</f>
        <v/>
      </c>
      <c r="AF1533" s="1" t="str">
        <f aca="false">IF($Y1533="","",IF($AA1533&lt;=$S1533,"Pass","Fail"))</f>
        <v/>
      </c>
      <c r="AG1533" s="1" t="str">
        <f aca="false">IF($Y1533="","",IF($AA1533&lt;$S1533,"Pass","Fail"))</f>
        <v/>
      </c>
      <c r="AH1533" s="23" t="str">
        <f aca="true">INDIRECT(CHOOSE(MATCH($T1533,{"±","&gt;","≥","≤","&lt;"},0), "AC", "AD", "AE", "AF", "AG") &amp; ROW())</f>
        <v/>
      </c>
      <c r="AI1533" s="56" t="str">
        <f aca="false">IF($X1533="Not Significant","No Further Action Required",
IF($AH1533="","",
IF(AND($AH1533="Pass",$L1533="0 - Passed "),"Analysis performed; no further action required.",
IF(AND($AH1533="Fail",$L1533="1 - Failed "),"Analysis performed; no further action required.",
IF(AND($AH1533="Pass",$L1533="2 - Limited In Use "),"Analysis performed; no further action required.",
IF(AND($AH1533="Fail",$L1533="3 - Adjusted "),"Analysis performed; no further action required.",
"Unit fails analysis; TSM determination required."))))))</f>
        <v/>
      </c>
      <c r="AJ1533" s="58"/>
    </row>
    <row r="1534" customFormat="false" ht="15" hidden="false" customHeight="false" outlineLevel="0" collapsed="false">
      <c r="A1534" s="56"/>
      <c r="E1534" s="57" t="str">
        <f aca="false">IF(AND($F1534="",$G1534=""),"",IF($G1534="",$F1534,HYPERLINK($G1534,$F1534)))</f>
        <v/>
      </c>
      <c r="H1534" s="1" t="str">
        <f aca="false">IF($I1534="","None Attached",IF(LEFT($I1534,5)="https",HYPERLINK($I1534,"Datasheet"),HYPERLINK(_xlfn.CONCAT("https://",$I1534),"Datasheet")))</f>
        <v>None Attached</v>
      </c>
      <c r="M1534" s="56"/>
      <c r="P1534" s="58"/>
      <c r="Q1534" s="1" t="n">
        <f aca="false">$M1534-$N1534</f>
        <v>0</v>
      </c>
      <c r="R1534" s="56"/>
      <c r="T1534" s="59" t="s">
        <v>15</v>
      </c>
      <c r="U1534" s="1" t="n">
        <f aca="false">$S1534-$R1534</f>
        <v>0</v>
      </c>
      <c r="V1534" s="1" t="n">
        <f aca="false">IF($T1534="±",$Q1534*2,$Q1534)</f>
        <v>0</v>
      </c>
      <c r="W1534" s="60" t="str">
        <f aca="false">IFERROR($U1534/ABS($V1534),"N/A")</f>
        <v>N/A</v>
      </c>
      <c r="X1534" s="61" t="str">
        <f aca="false">IF(OR($W1534="N/A",$R1534="",$S1534=""),"N/A",IF($W1534&gt;=4,"Not Significant",IF($W1534&gt;=2,"Semi-Significant","Significant")))</f>
        <v>N/A</v>
      </c>
      <c r="Z1534" s="1" t="str">
        <f aca="false">IF($D1534="Z540.1 w/data",0,"")</f>
        <v/>
      </c>
      <c r="AA1534" s="1" t="e">
        <f aca="false">$Y1534+$Q1534+$Z1534</f>
        <v>#VALUE!</v>
      </c>
      <c r="AB1534" s="1" t="n">
        <f aca="false">$N1534+$Q1534</f>
        <v>0</v>
      </c>
      <c r="AC1534" s="1" t="str">
        <f aca="false">IF($Y1534="","",IF(AND($AA1534&gt;=$R1534,$AA1534&lt;=$S1534),"Pass","Fail"))</f>
        <v/>
      </c>
      <c r="AD1534" s="1" t="str">
        <f aca="false">IF($Y1534="","",IF($AA1534&gt;$R1534,"Pass","Fail"))</f>
        <v/>
      </c>
      <c r="AE1534" s="1" t="str">
        <f aca="false">IF($Y1534="","",IF($AA1534&gt;=$R1534,"Pass","Fail"))</f>
        <v/>
      </c>
      <c r="AF1534" s="1" t="str">
        <f aca="false">IF($Y1534="","",IF($AA1534&lt;=$S1534,"Pass","Fail"))</f>
        <v/>
      </c>
      <c r="AG1534" s="1" t="str">
        <f aca="false">IF($Y1534="","",IF($AA1534&lt;$S1534,"Pass","Fail"))</f>
        <v/>
      </c>
      <c r="AH1534" s="23" t="str">
        <f aca="true">INDIRECT(CHOOSE(MATCH($T1534,{"±","&gt;","≥","≤","&lt;"},0), "AC", "AD", "AE", "AF", "AG") &amp; ROW())</f>
        <v/>
      </c>
      <c r="AI1534" s="56" t="str">
        <f aca="false">IF($X1534="Not Significant","No Further Action Required",
IF($AH1534="","",
IF(AND($AH1534="Pass",$L1534="0 - Passed "),"Analysis performed; no further action required.",
IF(AND($AH1534="Fail",$L1534="1 - Failed "),"Analysis performed; no further action required.",
IF(AND($AH1534="Pass",$L1534="2 - Limited In Use "),"Analysis performed; no further action required.",
IF(AND($AH1534="Fail",$L1534="3 - Adjusted "),"Analysis performed; no further action required.",
"Unit fails analysis; TSM determination required."))))))</f>
        <v/>
      </c>
      <c r="AJ1534" s="58"/>
    </row>
    <row r="1535" customFormat="false" ht="15" hidden="false" customHeight="false" outlineLevel="0" collapsed="false">
      <c r="A1535" s="56"/>
      <c r="E1535" s="57" t="str">
        <f aca="false">IF(AND($F1535="",$G1535=""),"",IF($G1535="",$F1535,HYPERLINK($G1535,$F1535)))</f>
        <v/>
      </c>
      <c r="H1535" s="1" t="str">
        <f aca="false">IF($I1535="","None Attached",IF(LEFT($I1535,5)="https",HYPERLINK($I1535,"Datasheet"),HYPERLINK(_xlfn.CONCAT("https://",$I1535),"Datasheet")))</f>
        <v>None Attached</v>
      </c>
      <c r="M1535" s="56"/>
      <c r="P1535" s="58"/>
      <c r="Q1535" s="1" t="n">
        <f aca="false">$M1535-$N1535</f>
        <v>0</v>
      </c>
      <c r="R1535" s="56"/>
      <c r="T1535" s="59" t="s">
        <v>15</v>
      </c>
      <c r="U1535" s="1" t="n">
        <f aca="false">$S1535-$R1535</f>
        <v>0</v>
      </c>
      <c r="V1535" s="1" t="n">
        <f aca="false">IF($T1535="±",$Q1535*2,$Q1535)</f>
        <v>0</v>
      </c>
      <c r="W1535" s="60" t="str">
        <f aca="false">IFERROR($U1535/ABS($V1535),"N/A")</f>
        <v>N/A</v>
      </c>
      <c r="X1535" s="61" t="str">
        <f aca="false">IF(OR($W1535="N/A",$R1535="",$S1535=""),"N/A",IF($W1535&gt;=4,"Not Significant",IF($W1535&gt;=2,"Semi-Significant","Significant")))</f>
        <v>N/A</v>
      </c>
      <c r="Z1535" s="1" t="str">
        <f aca="false">IF($D1535="Z540.1 w/data",0,"")</f>
        <v/>
      </c>
      <c r="AA1535" s="1" t="e">
        <f aca="false">$Y1535+$Q1535+$Z1535</f>
        <v>#VALUE!</v>
      </c>
      <c r="AB1535" s="1" t="n">
        <f aca="false">$N1535+$Q1535</f>
        <v>0</v>
      </c>
      <c r="AC1535" s="1" t="str">
        <f aca="false">IF($Y1535="","",IF(AND($AA1535&gt;=$R1535,$AA1535&lt;=$S1535),"Pass","Fail"))</f>
        <v/>
      </c>
      <c r="AD1535" s="1" t="str">
        <f aca="false">IF($Y1535="","",IF($AA1535&gt;$R1535,"Pass","Fail"))</f>
        <v/>
      </c>
      <c r="AE1535" s="1" t="str">
        <f aca="false">IF($Y1535="","",IF($AA1535&gt;=$R1535,"Pass","Fail"))</f>
        <v/>
      </c>
      <c r="AF1535" s="1" t="str">
        <f aca="false">IF($Y1535="","",IF($AA1535&lt;=$S1535,"Pass","Fail"))</f>
        <v/>
      </c>
      <c r="AG1535" s="1" t="str">
        <f aca="false">IF($Y1535="","",IF($AA1535&lt;$S1535,"Pass","Fail"))</f>
        <v/>
      </c>
      <c r="AH1535" s="23" t="str">
        <f aca="true">INDIRECT(CHOOSE(MATCH($T1535,{"±","&gt;","≥","≤","&lt;"},0), "AC", "AD", "AE", "AF", "AG") &amp; ROW())</f>
        <v/>
      </c>
      <c r="AI1535" s="56" t="str">
        <f aca="false">IF($X1535="Not Significant","No Further Action Required",
IF($AH1535="","",
IF(AND($AH1535="Pass",$L1535="0 - Passed "),"Analysis performed; no further action required.",
IF(AND($AH1535="Fail",$L1535="1 - Failed "),"Analysis performed; no further action required.",
IF(AND($AH1535="Pass",$L1535="2 - Limited In Use "),"Analysis performed; no further action required.",
IF(AND($AH1535="Fail",$L1535="3 - Adjusted "),"Analysis performed; no further action required.",
"Unit fails analysis; TSM determination required."))))))</f>
        <v/>
      </c>
      <c r="AJ1535" s="58"/>
    </row>
    <row r="1536" customFormat="false" ht="15" hidden="false" customHeight="false" outlineLevel="0" collapsed="false">
      <c r="A1536" s="56"/>
      <c r="E1536" s="57" t="str">
        <f aca="false">IF(AND($F1536="",$G1536=""),"",IF($G1536="",$F1536,HYPERLINK($G1536,$F1536)))</f>
        <v/>
      </c>
      <c r="H1536" s="1" t="str">
        <f aca="false">IF($I1536="","None Attached",IF(LEFT($I1536,5)="https",HYPERLINK($I1536,"Datasheet"),HYPERLINK(_xlfn.CONCAT("https://",$I1536),"Datasheet")))</f>
        <v>None Attached</v>
      </c>
      <c r="M1536" s="56"/>
      <c r="P1536" s="58"/>
      <c r="Q1536" s="1" t="n">
        <f aca="false">$M1536-$N1536</f>
        <v>0</v>
      </c>
      <c r="R1536" s="56"/>
      <c r="T1536" s="59" t="s">
        <v>15</v>
      </c>
      <c r="U1536" s="1" t="n">
        <f aca="false">$S1536-$R1536</f>
        <v>0</v>
      </c>
      <c r="V1536" s="1" t="n">
        <f aca="false">IF($T1536="±",$Q1536*2,$Q1536)</f>
        <v>0</v>
      </c>
      <c r="W1536" s="60" t="str">
        <f aca="false">IFERROR($U1536/ABS($V1536),"N/A")</f>
        <v>N/A</v>
      </c>
      <c r="X1536" s="61" t="str">
        <f aca="false">IF(OR($W1536="N/A",$R1536="",$S1536=""),"N/A",IF($W1536&gt;=4,"Not Significant",IF($W1536&gt;=2,"Semi-Significant","Significant")))</f>
        <v>N/A</v>
      </c>
      <c r="Z1536" s="1" t="str">
        <f aca="false">IF($D1536="Z540.1 w/data",0,"")</f>
        <v/>
      </c>
      <c r="AA1536" s="1" t="e">
        <f aca="false">$Y1536+$Q1536+$Z1536</f>
        <v>#VALUE!</v>
      </c>
      <c r="AB1536" s="1" t="n">
        <f aca="false">$N1536+$Q1536</f>
        <v>0</v>
      </c>
      <c r="AC1536" s="1" t="str">
        <f aca="false">IF($Y1536="","",IF(AND($AA1536&gt;=$R1536,$AA1536&lt;=$S1536),"Pass","Fail"))</f>
        <v/>
      </c>
      <c r="AD1536" s="1" t="str">
        <f aca="false">IF($Y1536="","",IF($AA1536&gt;$R1536,"Pass","Fail"))</f>
        <v/>
      </c>
      <c r="AE1536" s="1" t="str">
        <f aca="false">IF($Y1536="","",IF($AA1536&gt;=$R1536,"Pass","Fail"))</f>
        <v/>
      </c>
      <c r="AF1536" s="1" t="str">
        <f aca="false">IF($Y1536="","",IF($AA1536&lt;=$S1536,"Pass","Fail"))</f>
        <v/>
      </c>
      <c r="AG1536" s="1" t="str">
        <f aca="false">IF($Y1536="","",IF($AA1536&lt;$S1536,"Pass","Fail"))</f>
        <v/>
      </c>
      <c r="AH1536" s="23" t="str">
        <f aca="true">INDIRECT(CHOOSE(MATCH($T1536,{"±","&gt;","≥","≤","&lt;"},0), "AC", "AD", "AE", "AF", "AG") &amp; ROW())</f>
        <v/>
      </c>
      <c r="AI1536" s="56" t="str">
        <f aca="false">IF($X1536="Not Significant","No Further Action Required",
IF($AH1536="","",
IF(AND($AH1536="Pass",$L1536="0 - Passed "),"Analysis performed; no further action required.",
IF(AND($AH1536="Fail",$L1536="1 - Failed "),"Analysis performed; no further action required.",
IF(AND($AH1536="Pass",$L1536="2 - Limited In Use "),"Analysis performed; no further action required.",
IF(AND($AH1536="Fail",$L1536="3 - Adjusted "),"Analysis performed; no further action required.",
"Unit fails analysis; TSM determination required."))))))</f>
        <v/>
      </c>
      <c r="AJ1536" s="58"/>
    </row>
    <row r="1537" customFormat="false" ht="15" hidden="false" customHeight="false" outlineLevel="0" collapsed="false">
      <c r="A1537" s="56"/>
      <c r="E1537" s="57" t="str">
        <f aca="false">IF(AND($F1537="",$G1537=""),"",IF($G1537="",$F1537,HYPERLINK($G1537,$F1537)))</f>
        <v/>
      </c>
      <c r="H1537" s="1" t="str">
        <f aca="false">IF($I1537="","None Attached",IF(LEFT($I1537,5)="https",HYPERLINK($I1537,"Datasheet"),HYPERLINK(_xlfn.CONCAT("https://",$I1537),"Datasheet")))</f>
        <v>None Attached</v>
      </c>
      <c r="M1537" s="56"/>
      <c r="P1537" s="58"/>
      <c r="Q1537" s="1" t="n">
        <f aca="false">$M1537-$N1537</f>
        <v>0</v>
      </c>
      <c r="R1537" s="56"/>
      <c r="T1537" s="59" t="s">
        <v>15</v>
      </c>
      <c r="U1537" s="1" t="n">
        <f aca="false">$S1537-$R1537</f>
        <v>0</v>
      </c>
      <c r="V1537" s="1" t="n">
        <f aca="false">IF($T1537="±",$Q1537*2,$Q1537)</f>
        <v>0</v>
      </c>
      <c r="W1537" s="60" t="str">
        <f aca="false">IFERROR($U1537/ABS($V1537),"N/A")</f>
        <v>N/A</v>
      </c>
      <c r="X1537" s="61" t="str">
        <f aca="false">IF(OR($W1537="N/A",$R1537="",$S1537=""),"N/A",IF($W1537&gt;=4,"Not Significant",IF($W1537&gt;=2,"Semi-Significant","Significant")))</f>
        <v>N/A</v>
      </c>
      <c r="Z1537" s="1" t="str">
        <f aca="false">IF($D1537="Z540.1 w/data",0,"")</f>
        <v/>
      </c>
      <c r="AA1537" s="1" t="e">
        <f aca="false">$Y1537+$Q1537+$Z1537</f>
        <v>#VALUE!</v>
      </c>
      <c r="AB1537" s="1" t="n">
        <f aca="false">$N1537+$Q1537</f>
        <v>0</v>
      </c>
      <c r="AC1537" s="1" t="str">
        <f aca="false">IF($Y1537="","",IF(AND($AA1537&gt;=$R1537,$AA1537&lt;=$S1537),"Pass","Fail"))</f>
        <v/>
      </c>
      <c r="AD1537" s="1" t="str">
        <f aca="false">IF($Y1537="","",IF($AA1537&gt;$R1537,"Pass","Fail"))</f>
        <v/>
      </c>
      <c r="AE1537" s="1" t="str">
        <f aca="false">IF($Y1537="","",IF($AA1537&gt;=$R1537,"Pass","Fail"))</f>
        <v/>
      </c>
      <c r="AF1537" s="1" t="str">
        <f aca="false">IF($Y1537="","",IF($AA1537&lt;=$S1537,"Pass","Fail"))</f>
        <v/>
      </c>
      <c r="AG1537" s="1" t="str">
        <f aca="false">IF($Y1537="","",IF($AA1537&lt;$S1537,"Pass","Fail"))</f>
        <v/>
      </c>
      <c r="AH1537" s="23" t="str">
        <f aca="true">INDIRECT(CHOOSE(MATCH($T1537,{"±","&gt;","≥","≤","&lt;"},0), "AC", "AD", "AE", "AF", "AG") &amp; ROW())</f>
        <v/>
      </c>
      <c r="AI1537" s="56" t="str">
        <f aca="false">IF($X1537="Not Significant","No Further Action Required",
IF($AH1537="","",
IF(AND($AH1537="Pass",$L1537="0 - Passed "),"Analysis performed; no further action required.",
IF(AND($AH1537="Fail",$L1537="1 - Failed "),"Analysis performed; no further action required.",
IF(AND($AH1537="Pass",$L1537="2 - Limited In Use "),"Analysis performed; no further action required.",
IF(AND($AH1537="Fail",$L1537="3 - Adjusted "),"Analysis performed; no further action required.",
"Unit fails analysis; TSM determination required."))))))</f>
        <v/>
      </c>
      <c r="AJ1537" s="58"/>
    </row>
    <row r="1538" customFormat="false" ht="15" hidden="false" customHeight="false" outlineLevel="0" collapsed="false">
      <c r="A1538" s="56"/>
      <c r="E1538" s="57" t="str">
        <f aca="false">IF(AND($F1538="",$G1538=""),"",IF($G1538="",$F1538,HYPERLINK($G1538,$F1538)))</f>
        <v/>
      </c>
      <c r="H1538" s="1" t="str">
        <f aca="false">IF($I1538="","None Attached",IF(LEFT($I1538,5)="https",HYPERLINK($I1538,"Datasheet"),HYPERLINK(_xlfn.CONCAT("https://",$I1538),"Datasheet")))</f>
        <v>None Attached</v>
      </c>
      <c r="M1538" s="56"/>
      <c r="P1538" s="58"/>
      <c r="Q1538" s="1" t="n">
        <f aca="false">$M1538-$N1538</f>
        <v>0</v>
      </c>
      <c r="R1538" s="56"/>
      <c r="T1538" s="59" t="s">
        <v>15</v>
      </c>
      <c r="U1538" s="1" t="n">
        <f aca="false">$S1538-$R1538</f>
        <v>0</v>
      </c>
      <c r="V1538" s="1" t="n">
        <f aca="false">IF($T1538="±",$Q1538*2,$Q1538)</f>
        <v>0</v>
      </c>
      <c r="W1538" s="60" t="str">
        <f aca="false">IFERROR($U1538/ABS($V1538),"N/A")</f>
        <v>N/A</v>
      </c>
      <c r="X1538" s="61" t="str">
        <f aca="false">IF(OR($W1538="N/A",$R1538="",$S1538=""),"N/A",IF($W1538&gt;=4,"Not Significant",IF($W1538&gt;=2,"Semi-Significant","Significant")))</f>
        <v>N/A</v>
      </c>
      <c r="Z1538" s="1" t="str">
        <f aca="false">IF($D1538="Z540.1 w/data",0,"")</f>
        <v/>
      </c>
      <c r="AA1538" s="1" t="e">
        <f aca="false">$Y1538+$Q1538+$Z1538</f>
        <v>#VALUE!</v>
      </c>
      <c r="AB1538" s="1" t="n">
        <f aca="false">$N1538+$Q1538</f>
        <v>0</v>
      </c>
      <c r="AC1538" s="1" t="str">
        <f aca="false">IF($Y1538="","",IF(AND($AA1538&gt;=$R1538,$AA1538&lt;=$S1538),"Pass","Fail"))</f>
        <v/>
      </c>
      <c r="AD1538" s="1" t="str">
        <f aca="false">IF($Y1538="","",IF($AA1538&gt;$R1538,"Pass","Fail"))</f>
        <v/>
      </c>
      <c r="AE1538" s="1" t="str">
        <f aca="false">IF($Y1538="","",IF($AA1538&gt;=$R1538,"Pass","Fail"))</f>
        <v/>
      </c>
      <c r="AF1538" s="1" t="str">
        <f aca="false">IF($Y1538="","",IF($AA1538&lt;=$S1538,"Pass","Fail"))</f>
        <v/>
      </c>
      <c r="AG1538" s="1" t="str">
        <f aca="false">IF($Y1538="","",IF($AA1538&lt;$S1538,"Pass","Fail"))</f>
        <v/>
      </c>
      <c r="AH1538" s="23" t="str">
        <f aca="true">INDIRECT(CHOOSE(MATCH($T1538,{"±","&gt;","≥","≤","&lt;"},0), "AC", "AD", "AE", "AF", "AG") &amp; ROW())</f>
        <v/>
      </c>
      <c r="AI1538" s="56" t="str">
        <f aca="false">IF($X1538="Not Significant","No Further Action Required",
IF($AH1538="","",
IF(AND($AH1538="Pass",$L1538="0 - Passed "),"Analysis performed; no further action required.",
IF(AND($AH1538="Fail",$L1538="1 - Failed "),"Analysis performed; no further action required.",
IF(AND($AH1538="Pass",$L1538="2 - Limited In Use "),"Analysis performed; no further action required.",
IF(AND($AH1538="Fail",$L1538="3 - Adjusted "),"Analysis performed; no further action required.",
"Unit fails analysis; TSM determination required."))))))</f>
        <v/>
      </c>
      <c r="AJ1538" s="58"/>
    </row>
    <row r="1539" customFormat="false" ht="15" hidden="false" customHeight="false" outlineLevel="0" collapsed="false">
      <c r="A1539" s="56"/>
      <c r="E1539" s="57" t="str">
        <f aca="false">IF(AND($F1539="",$G1539=""),"",IF($G1539="",$F1539,HYPERLINK($G1539,$F1539)))</f>
        <v/>
      </c>
      <c r="H1539" s="1" t="str">
        <f aca="false">IF($I1539="","None Attached",IF(LEFT($I1539,5)="https",HYPERLINK($I1539,"Datasheet"),HYPERLINK(_xlfn.CONCAT("https://",$I1539),"Datasheet")))</f>
        <v>None Attached</v>
      </c>
      <c r="M1539" s="56"/>
      <c r="P1539" s="58"/>
      <c r="Q1539" s="1" t="n">
        <f aca="false">$M1539-$N1539</f>
        <v>0</v>
      </c>
      <c r="R1539" s="56"/>
      <c r="T1539" s="59" t="s">
        <v>15</v>
      </c>
      <c r="U1539" s="1" t="n">
        <f aca="false">$S1539-$R1539</f>
        <v>0</v>
      </c>
      <c r="V1539" s="1" t="n">
        <f aca="false">IF($T1539="±",$Q1539*2,$Q1539)</f>
        <v>0</v>
      </c>
      <c r="W1539" s="60" t="str">
        <f aca="false">IFERROR($U1539/ABS($V1539),"N/A")</f>
        <v>N/A</v>
      </c>
      <c r="X1539" s="61" t="str">
        <f aca="false">IF(OR($W1539="N/A",$R1539="",$S1539=""),"N/A",IF($W1539&gt;=4,"Not Significant",IF($W1539&gt;=2,"Semi-Significant","Significant")))</f>
        <v>N/A</v>
      </c>
      <c r="Z1539" s="1" t="str">
        <f aca="false">IF($D1539="Z540.1 w/data",0,"")</f>
        <v/>
      </c>
      <c r="AA1539" s="1" t="e">
        <f aca="false">$Y1539+$Q1539+$Z1539</f>
        <v>#VALUE!</v>
      </c>
      <c r="AB1539" s="1" t="n">
        <f aca="false">$N1539+$Q1539</f>
        <v>0</v>
      </c>
      <c r="AC1539" s="1" t="str">
        <f aca="false">IF($Y1539="","",IF(AND($AA1539&gt;=$R1539,$AA1539&lt;=$S1539),"Pass","Fail"))</f>
        <v/>
      </c>
      <c r="AD1539" s="1" t="str">
        <f aca="false">IF($Y1539="","",IF($AA1539&gt;$R1539,"Pass","Fail"))</f>
        <v/>
      </c>
      <c r="AE1539" s="1" t="str">
        <f aca="false">IF($Y1539="","",IF($AA1539&gt;=$R1539,"Pass","Fail"))</f>
        <v/>
      </c>
      <c r="AF1539" s="1" t="str">
        <f aca="false">IF($Y1539="","",IF($AA1539&lt;=$S1539,"Pass","Fail"))</f>
        <v/>
      </c>
      <c r="AG1539" s="1" t="str">
        <f aca="false">IF($Y1539="","",IF($AA1539&lt;$S1539,"Pass","Fail"))</f>
        <v/>
      </c>
      <c r="AH1539" s="23" t="str">
        <f aca="true">INDIRECT(CHOOSE(MATCH($T1539,{"±","&gt;","≥","≤","&lt;"},0), "AC", "AD", "AE", "AF", "AG") &amp; ROW())</f>
        <v/>
      </c>
      <c r="AI1539" s="56" t="str">
        <f aca="false">IF($X1539="Not Significant","No Further Action Required",
IF($AH1539="","",
IF(AND($AH1539="Pass",$L1539="0 - Passed "),"Analysis performed; no further action required.",
IF(AND($AH1539="Fail",$L1539="1 - Failed "),"Analysis performed; no further action required.",
IF(AND($AH1539="Pass",$L1539="2 - Limited In Use "),"Analysis performed; no further action required.",
IF(AND($AH1539="Fail",$L1539="3 - Adjusted "),"Analysis performed; no further action required.",
"Unit fails analysis; TSM determination required."))))))</f>
        <v/>
      </c>
      <c r="AJ1539" s="58"/>
    </row>
    <row r="1540" customFormat="false" ht="15" hidden="false" customHeight="false" outlineLevel="0" collapsed="false">
      <c r="A1540" s="56"/>
      <c r="E1540" s="57" t="str">
        <f aca="false">IF(AND($F1540="",$G1540=""),"",IF($G1540="",$F1540,HYPERLINK($G1540,$F1540)))</f>
        <v/>
      </c>
      <c r="H1540" s="1" t="str">
        <f aca="false">IF($I1540="","None Attached",IF(LEFT($I1540,5)="https",HYPERLINK($I1540,"Datasheet"),HYPERLINK(_xlfn.CONCAT("https://",$I1540),"Datasheet")))</f>
        <v>None Attached</v>
      </c>
      <c r="M1540" s="56"/>
      <c r="P1540" s="58"/>
      <c r="Q1540" s="1" t="n">
        <f aca="false">$M1540-$N1540</f>
        <v>0</v>
      </c>
      <c r="R1540" s="56"/>
      <c r="T1540" s="59" t="s">
        <v>15</v>
      </c>
      <c r="U1540" s="1" t="n">
        <f aca="false">$S1540-$R1540</f>
        <v>0</v>
      </c>
      <c r="V1540" s="1" t="n">
        <f aca="false">IF($T1540="±",$Q1540*2,$Q1540)</f>
        <v>0</v>
      </c>
      <c r="W1540" s="60" t="str">
        <f aca="false">IFERROR($U1540/ABS($V1540),"N/A")</f>
        <v>N/A</v>
      </c>
      <c r="X1540" s="61" t="str">
        <f aca="false">IF(OR($W1540="N/A",$R1540="",$S1540=""),"N/A",IF($W1540&gt;=4,"Not Significant",IF($W1540&gt;=2,"Semi-Significant","Significant")))</f>
        <v>N/A</v>
      </c>
      <c r="Z1540" s="1" t="str">
        <f aca="false">IF($D1540="Z540.1 w/data",0,"")</f>
        <v/>
      </c>
      <c r="AA1540" s="1" t="e">
        <f aca="false">$Y1540+$Q1540+$Z1540</f>
        <v>#VALUE!</v>
      </c>
      <c r="AB1540" s="1" t="n">
        <f aca="false">$N1540+$Q1540</f>
        <v>0</v>
      </c>
      <c r="AC1540" s="1" t="str">
        <f aca="false">IF($Y1540="","",IF(AND($AA1540&gt;=$R1540,$AA1540&lt;=$S1540),"Pass","Fail"))</f>
        <v/>
      </c>
      <c r="AD1540" s="1" t="str">
        <f aca="false">IF($Y1540="","",IF($AA1540&gt;$R1540,"Pass","Fail"))</f>
        <v/>
      </c>
      <c r="AE1540" s="1" t="str">
        <f aca="false">IF($Y1540="","",IF($AA1540&gt;=$R1540,"Pass","Fail"))</f>
        <v/>
      </c>
      <c r="AF1540" s="1" t="str">
        <f aca="false">IF($Y1540="","",IF($AA1540&lt;=$S1540,"Pass","Fail"))</f>
        <v/>
      </c>
      <c r="AG1540" s="1" t="str">
        <f aca="false">IF($Y1540="","",IF($AA1540&lt;$S1540,"Pass","Fail"))</f>
        <v/>
      </c>
      <c r="AH1540" s="23" t="str">
        <f aca="true">INDIRECT(CHOOSE(MATCH($T1540,{"±","&gt;","≥","≤","&lt;"},0), "AC", "AD", "AE", "AF", "AG") &amp; ROW())</f>
        <v/>
      </c>
      <c r="AI1540" s="56" t="str">
        <f aca="false">IF($X1540="Not Significant","No Further Action Required",
IF($AH1540="","",
IF(AND($AH1540="Pass",$L1540="0 - Passed "),"Analysis performed; no further action required.",
IF(AND($AH1540="Fail",$L1540="1 - Failed "),"Analysis performed; no further action required.",
IF(AND($AH1540="Pass",$L1540="2 - Limited In Use "),"Analysis performed; no further action required.",
IF(AND($AH1540="Fail",$L1540="3 - Adjusted "),"Analysis performed; no further action required.",
"Unit fails analysis; TSM determination required."))))))</f>
        <v/>
      </c>
      <c r="AJ1540" s="58"/>
    </row>
    <row r="1541" customFormat="false" ht="15" hidden="false" customHeight="false" outlineLevel="0" collapsed="false">
      <c r="A1541" s="56"/>
      <c r="E1541" s="57" t="str">
        <f aca="false">IF(AND($F1541="",$G1541=""),"",IF($G1541="",$F1541,HYPERLINK($G1541,$F1541)))</f>
        <v/>
      </c>
      <c r="H1541" s="1" t="str">
        <f aca="false">IF($I1541="","None Attached",IF(LEFT($I1541,5)="https",HYPERLINK($I1541,"Datasheet"),HYPERLINK(_xlfn.CONCAT("https://",$I1541),"Datasheet")))</f>
        <v>None Attached</v>
      </c>
      <c r="M1541" s="56"/>
      <c r="P1541" s="58"/>
      <c r="Q1541" s="1" t="n">
        <f aca="false">$M1541-$N1541</f>
        <v>0</v>
      </c>
      <c r="R1541" s="56"/>
      <c r="T1541" s="59" t="s">
        <v>15</v>
      </c>
      <c r="U1541" s="1" t="n">
        <f aca="false">$S1541-$R1541</f>
        <v>0</v>
      </c>
      <c r="V1541" s="1" t="n">
        <f aca="false">IF($T1541="±",$Q1541*2,$Q1541)</f>
        <v>0</v>
      </c>
      <c r="W1541" s="60" t="str">
        <f aca="false">IFERROR($U1541/ABS($V1541),"N/A")</f>
        <v>N/A</v>
      </c>
      <c r="X1541" s="61" t="str">
        <f aca="false">IF(OR($W1541="N/A",$R1541="",$S1541=""),"N/A",IF($W1541&gt;=4,"Not Significant",IF($W1541&gt;=2,"Semi-Significant","Significant")))</f>
        <v>N/A</v>
      </c>
      <c r="Z1541" s="1" t="str">
        <f aca="false">IF($D1541="Z540.1 w/data",0,"")</f>
        <v/>
      </c>
      <c r="AA1541" s="1" t="e">
        <f aca="false">$Y1541+$Q1541+$Z1541</f>
        <v>#VALUE!</v>
      </c>
      <c r="AB1541" s="1" t="n">
        <f aca="false">$N1541+$Q1541</f>
        <v>0</v>
      </c>
      <c r="AC1541" s="1" t="str">
        <f aca="false">IF($Y1541="","",IF(AND($AA1541&gt;=$R1541,$AA1541&lt;=$S1541),"Pass","Fail"))</f>
        <v/>
      </c>
      <c r="AD1541" s="1" t="str">
        <f aca="false">IF($Y1541="","",IF($AA1541&gt;$R1541,"Pass","Fail"))</f>
        <v/>
      </c>
      <c r="AE1541" s="1" t="str">
        <f aca="false">IF($Y1541="","",IF($AA1541&gt;=$R1541,"Pass","Fail"))</f>
        <v/>
      </c>
      <c r="AF1541" s="1" t="str">
        <f aca="false">IF($Y1541="","",IF($AA1541&lt;=$S1541,"Pass","Fail"))</f>
        <v/>
      </c>
      <c r="AG1541" s="1" t="str">
        <f aca="false">IF($Y1541="","",IF($AA1541&lt;$S1541,"Pass","Fail"))</f>
        <v/>
      </c>
      <c r="AH1541" s="23" t="str">
        <f aca="true">INDIRECT(CHOOSE(MATCH($T1541,{"±","&gt;","≥","≤","&lt;"},0), "AC", "AD", "AE", "AF", "AG") &amp; ROW())</f>
        <v/>
      </c>
      <c r="AI1541" s="56" t="str">
        <f aca="false">IF($X1541="Not Significant","No Further Action Required",
IF($AH1541="","",
IF(AND($AH1541="Pass",$L1541="0 - Passed "),"Analysis performed; no further action required.",
IF(AND($AH1541="Fail",$L1541="1 - Failed "),"Analysis performed; no further action required.",
IF(AND($AH1541="Pass",$L1541="2 - Limited In Use "),"Analysis performed; no further action required.",
IF(AND($AH1541="Fail",$L1541="3 - Adjusted "),"Analysis performed; no further action required.",
"Unit fails analysis; TSM determination required."))))))</f>
        <v/>
      </c>
      <c r="AJ1541" s="58"/>
    </row>
    <row r="1542" customFormat="false" ht="15" hidden="false" customHeight="false" outlineLevel="0" collapsed="false">
      <c r="A1542" s="56"/>
      <c r="E1542" s="57" t="str">
        <f aca="false">IF(AND($F1542="",$G1542=""),"",IF($G1542="",$F1542,HYPERLINK($G1542,$F1542)))</f>
        <v/>
      </c>
      <c r="H1542" s="1" t="str">
        <f aca="false">IF($I1542="","None Attached",IF(LEFT($I1542,5)="https",HYPERLINK($I1542,"Datasheet"),HYPERLINK(_xlfn.CONCAT("https://",$I1542),"Datasheet")))</f>
        <v>None Attached</v>
      </c>
      <c r="M1542" s="56"/>
      <c r="P1542" s="58"/>
      <c r="Q1542" s="1" t="n">
        <f aca="false">$M1542-$N1542</f>
        <v>0</v>
      </c>
      <c r="R1542" s="56"/>
      <c r="T1542" s="59" t="s">
        <v>15</v>
      </c>
      <c r="U1542" s="1" t="n">
        <f aca="false">$S1542-$R1542</f>
        <v>0</v>
      </c>
      <c r="V1542" s="1" t="n">
        <f aca="false">IF($T1542="±",$Q1542*2,$Q1542)</f>
        <v>0</v>
      </c>
      <c r="W1542" s="60" t="str">
        <f aca="false">IFERROR($U1542/ABS($V1542),"N/A")</f>
        <v>N/A</v>
      </c>
      <c r="X1542" s="61" t="str">
        <f aca="false">IF(OR($W1542="N/A",$R1542="",$S1542=""),"N/A",IF($W1542&gt;=4,"Not Significant",IF($W1542&gt;=2,"Semi-Significant","Significant")))</f>
        <v>N/A</v>
      </c>
      <c r="Z1542" s="1" t="str">
        <f aca="false">IF($D1542="Z540.1 w/data",0,"")</f>
        <v/>
      </c>
      <c r="AA1542" s="1" t="e">
        <f aca="false">$Y1542+$Q1542+$Z1542</f>
        <v>#VALUE!</v>
      </c>
      <c r="AB1542" s="1" t="n">
        <f aca="false">$N1542+$Q1542</f>
        <v>0</v>
      </c>
      <c r="AC1542" s="1" t="str">
        <f aca="false">IF($Y1542="","",IF(AND($AA1542&gt;=$R1542,$AA1542&lt;=$S1542),"Pass","Fail"))</f>
        <v/>
      </c>
      <c r="AD1542" s="1" t="str">
        <f aca="false">IF($Y1542="","",IF($AA1542&gt;$R1542,"Pass","Fail"))</f>
        <v/>
      </c>
      <c r="AE1542" s="1" t="str">
        <f aca="false">IF($Y1542="","",IF($AA1542&gt;=$R1542,"Pass","Fail"))</f>
        <v/>
      </c>
      <c r="AF1542" s="1" t="str">
        <f aca="false">IF($Y1542="","",IF($AA1542&lt;=$S1542,"Pass","Fail"))</f>
        <v/>
      </c>
      <c r="AG1542" s="1" t="str">
        <f aca="false">IF($Y1542="","",IF($AA1542&lt;$S1542,"Pass","Fail"))</f>
        <v/>
      </c>
      <c r="AH1542" s="23" t="str">
        <f aca="true">INDIRECT(CHOOSE(MATCH($T1542,{"±","&gt;","≥","≤","&lt;"},0), "AC", "AD", "AE", "AF", "AG") &amp; ROW())</f>
        <v/>
      </c>
      <c r="AI1542" s="56" t="str">
        <f aca="false">IF($X1542="Not Significant","No Further Action Required",
IF($AH1542="","",
IF(AND($AH1542="Pass",$L1542="0 - Passed "),"Analysis performed; no further action required.",
IF(AND($AH1542="Fail",$L1542="1 - Failed "),"Analysis performed; no further action required.",
IF(AND($AH1542="Pass",$L1542="2 - Limited In Use "),"Analysis performed; no further action required.",
IF(AND($AH1542="Fail",$L1542="3 - Adjusted "),"Analysis performed; no further action required.",
"Unit fails analysis; TSM determination required."))))))</f>
        <v/>
      </c>
      <c r="AJ1542" s="58"/>
    </row>
    <row r="1543" customFormat="false" ht="15" hidden="false" customHeight="false" outlineLevel="0" collapsed="false">
      <c r="A1543" s="56"/>
      <c r="E1543" s="57" t="str">
        <f aca="false">IF(AND($F1543="",$G1543=""),"",IF($G1543="",$F1543,HYPERLINK($G1543,$F1543)))</f>
        <v/>
      </c>
      <c r="H1543" s="1" t="str">
        <f aca="false">IF($I1543="","None Attached",IF(LEFT($I1543,5)="https",HYPERLINK($I1543,"Datasheet"),HYPERLINK(_xlfn.CONCAT("https://",$I1543),"Datasheet")))</f>
        <v>None Attached</v>
      </c>
      <c r="M1543" s="56"/>
      <c r="P1543" s="58"/>
      <c r="Q1543" s="1" t="n">
        <f aca="false">$M1543-$N1543</f>
        <v>0</v>
      </c>
      <c r="R1543" s="56"/>
      <c r="T1543" s="59" t="s">
        <v>15</v>
      </c>
      <c r="U1543" s="1" t="n">
        <f aca="false">$S1543-$R1543</f>
        <v>0</v>
      </c>
      <c r="V1543" s="1" t="n">
        <f aca="false">IF($T1543="±",$Q1543*2,$Q1543)</f>
        <v>0</v>
      </c>
      <c r="W1543" s="60" t="str">
        <f aca="false">IFERROR($U1543/ABS($V1543),"N/A")</f>
        <v>N/A</v>
      </c>
      <c r="X1543" s="61" t="str">
        <f aca="false">IF(OR($W1543="N/A",$R1543="",$S1543=""),"N/A",IF($W1543&gt;=4,"Not Significant",IF($W1543&gt;=2,"Semi-Significant","Significant")))</f>
        <v>N/A</v>
      </c>
      <c r="Z1543" s="1" t="str">
        <f aca="false">IF($D1543="Z540.1 w/data",0,"")</f>
        <v/>
      </c>
      <c r="AA1543" s="1" t="e">
        <f aca="false">$Y1543+$Q1543+$Z1543</f>
        <v>#VALUE!</v>
      </c>
      <c r="AB1543" s="1" t="n">
        <f aca="false">$N1543+$Q1543</f>
        <v>0</v>
      </c>
      <c r="AC1543" s="1" t="str">
        <f aca="false">IF($Y1543="","",IF(AND($AA1543&gt;=$R1543,$AA1543&lt;=$S1543),"Pass","Fail"))</f>
        <v/>
      </c>
      <c r="AD1543" s="1" t="str">
        <f aca="false">IF($Y1543="","",IF($AA1543&gt;$R1543,"Pass","Fail"))</f>
        <v/>
      </c>
      <c r="AE1543" s="1" t="str">
        <f aca="false">IF($Y1543="","",IF($AA1543&gt;=$R1543,"Pass","Fail"))</f>
        <v/>
      </c>
      <c r="AF1543" s="1" t="str">
        <f aca="false">IF($Y1543="","",IF($AA1543&lt;=$S1543,"Pass","Fail"))</f>
        <v/>
      </c>
      <c r="AG1543" s="1" t="str">
        <f aca="false">IF($Y1543="","",IF($AA1543&lt;$S1543,"Pass","Fail"))</f>
        <v/>
      </c>
      <c r="AH1543" s="23" t="str">
        <f aca="true">INDIRECT(CHOOSE(MATCH($T1543,{"±","&gt;","≥","≤","&lt;"},0), "AC", "AD", "AE", "AF", "AG") &amp; ROW())</f>
        <v/>
      </c>
      <c r="AI1543" s="56" t="str">
        <f aca="false">IF($X1543="Not Significant","No Further Action Required",
IF($AH1543="","",
IF(AND($AH1543="Pass",$L1543="0 - Passed "),"Analysis performed; no further action required.",
IF(AND($AH1543="Fail",$L1543="1 - Failed "),"Analysis performed; no further action required.",
IF(AND($AH1543="Pass",$L1543="2 - Limited In Use "),"Analysis performed; no further action required.",
IF(AND($AH1543="Fail",$L1543="3 - Adjusted "),"Analysis performed; no further action required.",
"Unit fails analysis; TSM determination required."))))))</f>
        <v/>
      </c>
      <c r="AJ1543" s="58"/>
    </row>
    <row r="1544" customFormat="false" ht="15" hidden="false" customHeight="false" outlineLevel="0" collapsed="false">
      <c r="A1544" s="56"/>
      <c r="E1544" s="57" t="str">
        <f aca="false">IF(AND($F1544="",$G1544=""),"",IF($G1544="",$F1544,HYPERLINK($G1544,$F1544)))</f>
        <v/>
      </c>
      <c r="H1544" s="1" t="str">
        <f aca="false">IF($I1544="","None Attached",IF(LEFT($I1544,5)="https",HYPERLINK($I1544,"Datasheet"),HYPERLINK(_xlfn.CONCAT("https://",$I1544),"Datasheet")))</f>
        <v>None Attached</v>
      </c>
      <c r="M1544" s="56"/>
      <c r="P1544" s="58"/>
      <c r="Q1544" s="1" t="n">
        <f aca="false">$M1544-$N1544</f>
        <v>0</v>
      </c>
      <c r="R1544" s="56"/>
      <c r="T1544" s="59" t="s">
        <v>15</v>
      </c>
      <c r="U1544" s="1" t="n">
        <f aca="false">$S1544-$R1544</f>
        <v>0</v>
      </c>
      <c r="V1544" s="1" t="n">
        <f aca="false">IF($T1544="±",$Q1544*2,$Q1544)</f>
        <v>0</v>
      </c>
      <c r="W1544" s="60" t="str">
        <f aca="false">IFERROR($U1544/ABS($V1544),"N/A")</f>
        <v>N/A</v>
      </c>
      <c r="X1544" s="61" t="str">
        <f aca="false">IF(OR($W1544="N/A",$R1544="",$S1544=""),"N/A",IF($W1544&gt;=4,"Not Significant",IF($W1544&gt;=2,"Semi-Significant","Significant")))</f>
        <v>N/A</v>
      </c>
      <c r="Z1544" s="1" t="str">
        <f aca="false">IF($D1544="Z540.1 w/data",0,"")</f>
        <v/>
      </c>
      <c r="AA1544" s="1" t="e">
        <f aca="false">$Y1544+$Q1544+$Z1544</f>
        <v>#VALUE!</v>
      </c>
      <c r="AB1544" s="1" t="n">
        <f aca="false">$N1544+$Q1544</f>
        <v>0</v>
      </c>
      <c r="AC1544" s="1" t="str">
        <f aca="false">IF($Y1544="","",IF(AND($AA1544&gt;=$R1544,$AA1544&lt;=$S1544),"Pass","Fail"))</f>
        <v/>
      </c>
      <c r="AD1544" s="1" t="str">
        <f aca="false">IF($Y1544="","",IF($AA1544&gt;$R1544,"Pass","Fail"))</f>
        <v/>
      </c>
      <c r="AE1544" s="1" t="str">
        <f aca="false">IF($Y1544="","",IF($AA1544&gt;=$R1544,"Pass","Fail"))</f>
        <v/>
      </c>
      <c r="AF1544" s="1" t="str">
        <f aca="false">IF($Y1544="","",IF($AA1544&lt;=$S1544,"Pass","Fail"))</f>
        <v/>
      </c>
      <c r="AG1544" s="1" t="str">
        <f aca="false">IF($Y1544="","",IF($AA1544&lt;$S1544,"Pass","Fail"))</f>
        <v/>
      </c>
      <c r="AH1544" s="23" t="str">
        <f aca="true">INDIRECT(CHOOSE(MATCH($T1544,{"±","&gt;","≥","≤","&lt;"},0), "AC", "AD", "AE", "AF", "AG") &amp; ROW())</f>
        <v/>
      </c>
      <c r="AI1544" s="56" t="str">
        <f aca="false">IF($X1544="Not Significant","No Further Action Required",
IF($AH1544="","",
IF(AND($AH1544="Pass",$L1544="0 - Passed "),"Analysis performed; no further action required.",
IF(AND($AH1544="Fail",$L1544="1 - Failed "),"Analysis performed; no further action required.",
IF(AND($AH1544="Pass",$L1544="2 - Limited In Use "),"Analysis performed; no further action required.",
IF(AND($AH1544="Fail",$L1544="3 - Adjusted "),"Analysis performed; no further action required.",
"Unit fails analysis; TSM determination required."))))))</f>
        <v/>
      </c>
      <c r="AJ1544" s="58"/>
    </row>
    <row r="1545" customFormat="false" ht="15" hidden="false" customHeight="false" outlineLevel="0" collapsed="false">
      <c r="A1545" s="56"/>
      <c r="E1545" s="57" t="str">
        <f aca="false">IF(AND($F1545="",$G1545=""),"",IF($G1545="",$F1545,HYPERLINK($G1545,$F1545)))</f>
        <v/>
      </c>
      <c r="H1545" s="1" t="str">
        <f aca="false">IF($I1545="","None Attached",IF(LEFT($I1545,5)="https",HYPERLINK($I1545,"Datasheet"),HYPERLINK(_xlfn.CONCAT("https://",$I1545),"Datasheet")))</f>
        <v>None Attached</v>
      </c>
      <c r="M1545" s="56"/>
      <c r="P1545" s="58"/>
      <c r="Q1545" s="1" t="n">
        <f aca="false">$M1545-$N1545</f>
        <v>0</v>
      </c>
      <c r="R1545" s="56"/>
      <c r="T1545" s="59" t="s">
        <v>15</v>
      </c>
      <c r="U1545" s="1" t="n">
        <f aca="false">$S1545-$R1545</f>
        <v>0</v>
      </c>
      <c r="V1545" s="1" t="n">
        <f aca="false">IF($T1545="±",$Q1545*2,$Q1545)</f>
        <v>0</v>
      </c>
      <c r="W1545" s="60" t="str">
        <f aca="false">IFERROR($U1545/ABS($V1545),"N/A")</f>
        <v>N/A</v>
      </c>
      <c r="X1545" s="61" t="str">
        <f aca="false">IF(OR($W1545="N/A",$R1545="",$S1545=""),"N/A",IF($W1545&gt;=4,"Not Significant",IF($W1545&gt;=2,"Semi-Significant","Significant")))</f>
        <v>N/A</v>
      </c>
      <c r="Z1545" s="1" t="str">
        <f aca="false">IF($D1545="Z540.1 w/data",0,"")</f>
        <v/>
      </c>
      <c r="AA1545" s="1" t="e">
        <f aca="false">$Y1545+$Q1545+$Z1545</f>
        <v>#VALUE!</v>
      </c>
      <c r="AB1545" s="1" t="n">
        <f aca="false">$N1545+$Q1545</f>
        <v>0</v>
      </c>
      <c r="AC1545" s="1" t="str">
        <f aca="false">IF($Y1545="","",IF(AND($AA1545&gt;=$R1545,$AA1545&lt;=$S1545),"Pass","Fail"))</f>
        <v/>
      </c>
      <c r="AD1545" s="1" t="str">
        <f aca="false">IF($Y1545="","",IF($AA1545&gt;$R1545,"Pass","Fail"))</f>
        <v/>
      </c>
      <c r="AE1545" s="1" t="str">
        <f aca="false">IF($Y1545="","",IF($AA1545&gt;=$R1545,"Pass","Fail"))</f>
        <v/>
      </c>
      <c r="AF1545" s="1" t="str">
        <f aca="false">IF($Y1545="","",IF($AA1545&lt;=$S1545,"Pass","Fail"))</f>
        <v/>
      </c>
      <c r="AG1545" s="1" t="str">
        <f aca="false">IF($Y1545="","",IF($AA1545&lt;$S1545,"Pass","Fail"))</f>
        <v/>
      </c>
      <c r="AH1545" s="23" t="str">
        <f aca="true">INDIRECT(CHOOSE(MATCH($T1545,{"±","&gt;","≥","≤","&lt;"},0), "AC", "AD", "AE", "AF", "AG") &amp; ROW())</f>
        <v/>
      </c>
      <c r="AI1545" s="56" t="str">
        <f aca="false">IF($X1545="Not Significant","No Further Action Required",
IF($AH1545="","",
IF(AND($AH1545="Pass",$L1545="0 - Passed "),"Analysis performed; no further action required.",
IF(AND($AH1545="Fail",$L1545="1 - Failed "),"Analysis performed; no further action required.",
IF(AND($AH1545="Pass",$L1545="2 - Limited In Use "),"Analysis performed; no further action required.",
IF(AND($AH1545="Fail",$L1545="3 - Adjusted "),"Analysis performed; no further action required.",
"Unit fails analysis; TSM determination required."))))))</f>
        <v/>
      </c>
      <c r="AJ1545" s="58"/>
    </row>
    <row r="1546" customFormat="false" ht="15" hidden="false" customHeight="false" outlineLevel="0" collapsed="false">
      <c r="A1546" s="56"/>
      <c r="E1546" s="57" t="str">
        <f aca="false">IF(AND($F1546="",$G1546=""),"",IF($G1546="",$F1546,HYPERLINK($G1546,$F1546)))</f>
        <v/>
      </c>
      <c r="H1546" s="1" t="str">
        <f aca="false">IF($I1546="","None Attached",IF(LEFT($I1546,5)="https",HYPERLINK($I1546,"Datasheet"),HYPERLINK(_xlfn.CONCAT("https://",$I1546),"Datasheet")))</f>
        <v>None Attached</v>
      </c>
      <c r="M1546" s="56"/>
      <c r="P1546" s="58"/>
      <c r="Q1546" s="1" t="n">
        <f aca="false">$M1546-$N1546</f>
        <v>0</v>
      </c>
      <c r="R1546" s="56"/>
      <c r="T1546" s="59" t="s">
        <v>15</v>
      </c>
      <c r="U1546" s="1" t="n">
        <f aca="false">$S1546-$R1546</f>
        <v>0</v>
      </c>
      <c r="V1546" s="1" t="n">
        <f aca="false">IF($T1546="±",$Q1546*2,$Q1546)</f>
        <v>0</v>
      </c>
      <c r="W1546" s="60" t="str">
        <f aca="false">IFERROR($U1546/ABS($V1546),"N/A")</f>
        <v>N/A</v>
      </c>
      <c r="X1546" s="61" t="str">
        <f aca="false">IF(OR($W1546="N/A",$R1546="",$S1546=""),"N/A",IF($W1546&gt;=4,"Not Significant",IF($W1546&gt;=2,"Semi-Significant","Significant")))</f>
        <v>N/A</v>
      </c>
      <c r="Z1546" s="1" t="str">
        <f aca="false">IF($D1546="Z540.1 w/data",0,"")</f>
        <v/>
      </c>
      <c r="AA1546" s="1" t="e">
        <f aca="false">$Y1546+$Q1546+$Z1546</f>
        <v>#VALUE!</v>
      </c>
      <c r="AB1546" s="1" t="n">
        <f aca="false">$N1546+$Q1546</f>
        <v>0</v>
      </c>
      <c r="AC1546" s="1" t="str">
        <f aca="false">IF($Y1546="","",IF(AND($AA1546&gt;=$R1546,$AA1546&lt;=$S1546),"Pass","Fail"))</f>
        <v/>
      </c>
      <c r="AD1546" s="1" t="str">
        <f aca="false">IF($Y1546="","",IF($AA1546&gt;$R1546,"Pass","Fail"))</f>
        <v/>
      </c>
      <c r="AE1546" s="1" t="str">
        <f aca="false">IF($Y1546="","",IF($AA1546&gt;=$R1546,"Pass","Fail"))</f>
        <v/>
      </c>
      <c r="AF1546" s="1" t="str">
        <f aca="false">IF($Y1546="","",IF($AA1546&lt;=$S1546,"Pass","Fail"))</f>
        <v/>
      </c>
      <c r="AG1546" s="1" t="str">
        <f aca="false">IF($Y1546="","",IF($AA1546&lt;$S1546,"Pass","Fail"))</f>
        <v/>
      </c>
      <c r="AH1546" s="23" t="str">
        <f aca="true">INDIRECT(CHOOSE(MATCH($T1546,{"±","&gt;","≥","≤","&lt;"},0), "AC", "AD", "AE", "AF", "AG") &amp; ROW())</f>
        <v/>
      </c>
      <c r="AI1546" s="56" t="str">
        <f aca="false">IF($X1546="Not Significant","No Further Action Required",
IF($AH1546="","",
IF(AND($AH1546="Pass",$L1546="0 - Passed "),"Analysis performed; no further action required.",
IF(AND($AH1546="Fail",$L1546="1 - Failed "),"Analysis performed; no further action required.",
IF(AND($AH1546="Pass",$L1546="2 - Limited In Use "),"Analysis performed; no further action required.",
IF(AND($AH1546="Fail",$L1546="3 - Adjusted "),"Analysis performed; no further action required.",
"Unit fails analysis; TSM determination required."))))))</f>
        <v/>
      </c>
      <c r="AJ1546" s="58"/>
    </row>
    <row r="1547" customFormat="false" ht="15" hidden="false" customHeight="false" outlineLevel="0" collapsed="false">
      <c r="A1547" s="56"/>
      <c r="E1547" s="57" t="str">
        <f aca="false">IF(AND($F1547="",$G1547=""),"",IF($G1547="",$F1547,HYPERLINK($G1547,$F1547)))</f>
        <v/>
      </c>
      <c r="H1547" s="1" t="str">
        <f aca="false">IF($I1547="","None Attached",IF(LEFT($I1547,5)="https",HYPERLINK($I1547,"Datasheet"),HYPERLINK(_xlfn.CONCAT("https://",$I1547),"Datasheet")))</f>
        <v>None Attached</v>
      </c>
      <c r="M1547" s="56"/>
      <c r="P1547" s="58"/>
      <c r="Q1547" s="1" t="n">
        <f aca="false">$M1547-$N1547</f>
        <v>0</v>
      </c>
      <c r="R1547" s="56"/>
      <c r="T1547" s="59" t="s">
        <v>15</v>
      </c>
      <c r="U1547" s="1" t="n">
        <f aca="false">$S1547-$R1547</f>
        <v>0</v>
      </c>
      <c r="V1547" s="1" t="n">
        <f aca="false">IF($T1547="±",$Q1547*2,$Q1547)</f>
        <v>0</v>
      </c>
      <c r="W1547" s="60" t="str">
        <f aca="false">IFERROR($U1547/ABS($V1547),"N/A")</f>
        <v>N/A</v>
      </c>
      <c r="X1547" s="61" t="str">
        <f aca="false">IF(OR($W1547="N/A",$R1547="",$S1547=""),"N/A",IF($W1547&gt;=4,"Not Significant",IF($W1547&gt;=2,"Semi-Significant","Significant")))</f>
        <v>N/A</v>
      </c>
      <c r="Z1547" s="1" t="str">
        <f aca="false">IF($D1547="Z540.1 w/data",0,"")</f>
        <v/>
      </c>
      <c r="AA1547" s="1" t="e">
        <f aca="false">$Y1547+$Q1547+$Z1547</f>
        <v>#VALUE!</v>
      </c>
      <c r="AB1547" s="1" t="n">
        <f aca="false">$N1547+$Q1547</f>
        <v>0</v>
      </c>
      <c r="AC1547" s="1" t="str">
        <f aca="false">IF($Y1547="","",IF(AND($AA1547&gt;=$R1547,$AA1547&lt;=$S1547),"Pass","Fail"))</f>
        <v/>
      </c>
      <c r="AD1547" s="1" t="str">
        <f aca="false">IF($Y1547="","",IF($AA1547&gt;$R1547,"Pass","Fail"))</f>
        <v/>
      </c>
      <c r="AE1547" s="1" t="str">
        <f aca="false">IF($Y1547="","",IF($AA1547&gt;=$R1547,"Pass","Fail"))</f>
        <v/>
      </c>
      <c r="AF1547" s="1" t="str">
        <f aca="false">IF($Y1547="","",IF($AA1547&lt;=$S1547,"Pass","Fail"))</f>
        <v/>
      </c>
      <c r="AG1547" s="1" t="str">
        <f aca="false">IF($Y1547="","",IF($AA1547&lt;$S1547,"Pass","Fail"))</f>
        <v/>
      </c>
      <c r="AH1547" s="23" t="str">
        <f aca="true">INDIRECT(CHOOSE(MATCH($T1547,{"±","&gt;","≥","≤","&lt;"},0), "AC", "AD", "AE", "AF", "AG") &amp; ROW())</f>
        <v/>
      </c>
      <c r="AI1547" s="56" t="str">
        <f aca="false">IF($X1547="Not Significant","No Further Action Required",
IF($AH1547="","",
IF(AND($AH1547="Pass",$L1547="0 - Passed "),"Analysis performed; no further action required.",
IF(AND($AH1547="Fail",$L1547="1 - Failed "),"Analysis performed; no further action required.",
IF(AND($AH1547="Pass",$L1547="2 - Limited In Use "),"Analysis performed; no further action required.",
IF(AND($AH1547="Fail",$L1547="3 - Adjusted "),"Analysis performed; no further action required.",
"Unit fails analysis; TSM determination required."))))))</f>
        <v/>
      </c>
      <c r="AJ1547" s="58"/>
    </row>
    <row r="1548" customFormat="false" ht="15" hidden="false" customHeight="false" outlineLevel="0" collapsed="false">
      <c r="A1548" s="56"/>
      <c r="E1548" s="57" t="str">
        <f aca="false">IF(AND($F1548="",$G1548=""),"",IF($G1548="",$F1548,HYPERLINK($G1548,$F1548)))</f>
        <v/>
      </c>
      <c r="H1548" s="1" t="str">
        <f aca="false">IF($I1548="","None Attached",IF(LEFT($I1548,5)="https",HYPERLINK($I1548,"Datasheet"),HYPERLINK(_xlfn.CONCAT("https://",$I1548),"Datasheet")))</f>
        <v>None Attached</v>
      </c>
      <c r="M1548" s="56"/>
      <c r="P1548" s="58"/>
      <c r="Q1548" s="1" t="n">
        <f aca="false">$M1548-$N1548</f>
        <v>0</v>
      </c>
      <c r="R1548" s="56"/>
      <c r="T1548" s="59" t="s">
        <v>15</v>
      </c>
      <c r="U1548" s="1" t="n">
        <f aca="false">$S1548-$R1548</f>
        <v>0</v>
      </c>
      <c r="V1548" s="1" t="n">
        <f aca="false">IF($T1548="±",$Q1548*2,$Q1548)</f>
        <v>0</v>
      </c>
      <c r="W1548" s="60" t="str">
        <f aca="false">IFERROR($U1548/ABS($V1548),"N/A")</f>
        <v>N/A</v>
      </c>
      <c r="X1548" s="61" t="str">
        <f aca="false">IF(OR($W1548="N/A",$R1548="",$S1548=""),"N/A",IF($W1548&gt;=4,"Not Significant",IF($W1548&gt;=2,"Semi-Significant","Significant")))</f>
        <v>N/A</v>
      </c>
      <c r="Z1548" s="1" t="str">
        <f aca="false">IF($D1548="Z540.1 w/data",0,"")</f>
        <v/>
      </c>
      <c r="AA1548" s="1" t="e">
        <f aca="false">$Y1548+$Q1548+$Z1548</f>
        <v>#VALUE!</v>
      </c>
      <c r="AB1548" s="1" t="n">
        <f aca="false">$N1548+$Q1548</f>
        <v>0</v>
      </c>
      <c r="AC1548" s="1" t="str">
        <f aca="false">IF($Y1548="","",IF(AND($AA1548&gt;=$R1548,$AA1548&lt;=$S1548),"Pass","Fail"))</f>
        <v/>
      </c>
      <c r="AD1548" s="1" t="str">
        <f aca="false">IF($Y1548="","",IF($AA1548&gt;$R1548,"Pass","Fail"))</f>
        <v/>
      </c>
      <c r="AE1548" s="1" t="str">
        <f aca="false">IF($Y1548="","",IF($AA1548&gt;=$R1548,"Pass","Fail"))</f>
        <v/>
      </c>
      <c r="AF1548" s="1" t="str">
        <f aca="false">IF($Y1548="","",IF($AA1548&lt;=$S1548,"Pass","Fail"))</f>
        <v/>
      </c>
      <c r="AG1548" s="1" t="str">
        <f aca="false">IF($Y1548="","",IF($AA1548&lt;$S1548,"Pass","Fail"))</f>
        <v/>
      </c>
      <c r="AH1548" s="23" t="str">
        <f aca="true">INDIRECT(CHOOSE(MATCH($T1548,{"±","&gt;","≥","≤","&lt;"},0), "AC", "AD", "AE", "AF", "AG") &amp; ROW())</f>
        <v/>
      </c>
      <c r="AI1548" s="56" t="str">
        <f aca="false">IF($X1548="Not Significant","No Further Action Required",
IF($AH1548="","",
IF(AND($AH1548="Pass",$L1548="0 - Passed "),"Analysis performed; no further action required.",
IF(AND($AH1548="Fail",$L1548="1 - Failed "),"Analysis performed; no further action required.",
IF(AND($AH1548="Pass",$L1548="2 - Limited In Use "),"Analysis performed; no further action required.",
IF(AND($AH1548="Fail",$L1548="3 - Adjusted "),"Analysis performed; no further action required.",
"Unit fails analysis; TSM determination required."))))))</f>
        <v/>
      </c>
      <c r="AJ1548" s="58"/>
    </row>
    <row r="1549" customFormat="false" ht="15" hidden="false" customHeight="false" outlineLevel="0" collapsed="false">
      <c r="A1549" s="56"/>
      <c r="E1549" s="57" t="str">
        <f aca="false">IF(AND($F1549="",$G1549=""),"",IF($G1549="",$F1549,HYPERLINK($G1549,$F1549)))</f>
        <v/>
      </c>
      <c r="H1549" s="1" t="str">
        <f aca="false">IF($I1549="","None Attached",IF(LEFT($I1549,5)="https",HYPERLINK($I1549,"Datasheet"),HYPERLINK(_xlfn.CONCAT("https://",$I1549),"Datasheet")))</f>
        <v>None Attached</v>
      </c>
      <c r="M1549" s="56"/>
      <c r="P1549" s="58"/>
      <c r="Q1549" s="1" t="n">
        <f aca="false">$M1549-$N1549</f>
        <v>0</v>
      </c>
      <c r="R1549" s="56"/>
      <c r="T1549" s="59" t="s">
        <v>15</v>
      </c>
      <c r="U1549" s="1" t="n">
        <f aca="false">$S1549-$R1549</f>
        <v>0</v>
      </c>
      <c r="V1549" s="1" t="n">
        <f aca="false">IF($T1549="±",$Q1549*2,$Q1549)</f>
        <v>0</v>
      </c>
      <c r="W1549" s="60" t="str">
        <f aca="false">IFERROR($U1549/ABS($V1549),"N/A")</f>
        <v>N/A</v>
      </c>
      <c r="X1549" s="61" t="str">
        <f aca="false">IF(OR($W1549="N/A",$R1549="",$S1549=""),"N/A",IF($W1549&gt;=4,"Not Significant",IF($W1549&gt;=2,"Semi-Significant","Significant")))</f>
        <v>N/A</v>
      </c>
      <c r="Z1549" s="1" t="str">
        <f aca="false">IF($D1549="Z540.1 w/data",0,"")</f>
        <v/>
      </c>
      <c r="AA1549" s="1" t="e">
        <f aca="false">$Y1549+$Q1549+$Z1549</f>
        <v>#VALUE!</v>
      </c>
      <c r="AB1549" s="1" t="n">
        <f aca="false">$N1549+$Q1549</f>
        <v>0</v>
      </c>
      <c r="AC1549" s="1" t="str">
        <f aca="false">IF($Y1549="","",IF(AND($AA1549&gt;=$R1549,$AA1549&lt;=$S1549),"Pass","Fail"))</f>
        <v/>
      </c>
      <c r="AD1549" s="1" t="str">
        <f aca="false">IF($Y1549="","",IF($AA1549&gt;$R1549,"Pass","Fail"))</f>
        <v/>
      </c>
      <c r="AE1549" s="1" t="str">
        <f aca="false">IF($Y1549="","",IF($AA1549&gt;=$R1549,"Pass","Fail"))</f>
        <v/>
      </c>
      <c r="AF1549" s="1" t="str">
        <f aca="false">IF($Y1549="","",IF($AA1549&lt;=$S1549,"Pass","Fail"))</f>
        <v/>
      </c>
      <c r="AG1549" s="1" t="str">
        <f aca="false">IF($Y1549="","",IF($AA1549&lt;$S1549,"Pass","Fail"))</f>
        <v/>
      </c>
      <c r="AH1549" s="23" t="str">
        <f aca="true">INDIRECT(CHOOSE(MATCH($T1549,{"±","&gt;","≥","≤","&lt;"},0), "AC", "AD", "AE", "AF", "AG") &amp; ROW())</f>
        <v/>
      </c>
      <c r="AI1549" s="56" t="str">
        <f aca="false">IF($X1549="Not Significant","No Further Action Required",
IF($AH1549="","",
IF(AND($AH1549="Pass",$L1549="0 - Passed "),"Analysis performed; no further action required.",
IF(AND($AH1549="Fail",$L1549="1 - Failed "),"Analysis performed; no further action required.",
IF(AND($AH1549="Pass",$L1549="2 - Limited In Use "),"Analysis performed; no further action required.",
IF(AND($AH1549="Fail",$L1549="3 - Adjusted "),"Analysis performed; no further action required.",
"Unit fails analysis; TSM determination required."))))))</f>
        <v/>
      </c>
      <c r="AJ1549" s="58"/>
    </row>
    <row r="1550" customFormat="false" ht="15" hidden="false" customHeight="false" outlineLevel="0" collapsed="false">
      <c r="A1550" s="56"/>
      <c r="E1550" s="57" t="str">
        <f aca="false">IF(AND($F1550="",$G1550=""),"",IF($G1550="",$F1550,HYPERLINK($G1550,$F1550)))</f>
        <v/>
      </c>
      <c r="H1550" s="1" t="str">
        <f aca="false">IF($I1550="","None Attached",IF(LEFT($I1550,5)="https",HYPERLINK($I1550,"Datasheet"),HYPERLINK(_xlfn.CONCAT("https://",$I1550),"Datasheet")))</f>
        <v>None Attached</v>
      </c>
      <c r="M1550" s="56"/>
      <c r="P1550" s="58"/>
      <c r="Q1550" s="1" t="n">
        <f aca="false">$M1550-$N1550</f>
        <v>0</v>
      </c>
      <c r="R1550" s="56"/>
      <c r="T1550" s="59" t="s">
        <v>15</v>
      </c>
      <c r="U1550" s="1" t="n">
        <f aca="false">$S1550-$R1550</f>
        <v>0</v>
      </c>
      <c r="V1550" s="1" t="n">
        <f aca="false">IF($T1550="±",$Q1550*2,$Q1550)</f>
        <v>0</v>
      </c>
      <c r="W1550" s="60" t="str">
        <f aca="false">IFERROR($U1550/ABS($V1550),"N/A")</f>
        <v>N/A</v>
      </c>
      <c r="X1550" s="61" t="str">
        <f aca="false">IF(OR($W1550="N/A",$R1550="",$S1550=""),"N/A",IF($W1550&gt;=4,"Not Significant",IF($W1550&gt;=2,"Semi-Significant","Significant")))</f>
        <v>N/A</v>
      </c>
      <c r="Z1550" s="1" t="str">
        <f aca="false">IF($D1550="Z540.1 w/data",0,"")</f>
        <v/>
      </c>
      <c r="AA1550" s="1" t="e">
        <f aca="false">$Y1550+$Q1550+$Z1550</f>
        <v>#VALUE!</v>
      </c>
      <c r="AB1550" s="1" t="n">
        <f aca="false">$N1550+$Q1550</f>
        <v>0</v>
      </c>
      <c r="AC1550" s="1" t="str">
        <f aca="false">IF($Y1550="","",IF(AND($AA1550&gt;=$R1550,$AA1550&lt;=$S1550),"Pass","Fail"))</f>
        <v/>
      </c>
      <c r="AD1550" s="1" t="str">
        <f aca="false">IF($Y1550="","",IF($AA1550&gt;$R1550,"Pass","Fail"))</f>
        <v/>
      </c>
      <c r="AE1550" s="1" t="str">
        <f aca="false">IF($Y1550="","",IF($AA1550&gt;=$R1550,"Pass","Fail"))</f>
        <v/>
      </c>
      <c r="AF1550" s="1" t="str">
        <f aca="false">IF($Y1550="","",IF($AA1550&lt;=$S1550,"Pass","Fail"))</f>
        <v/>
      </c>
      <c r="AG1550" s="1" t="str">
        <f aca="false">IF($Y1550="","",IF($AA1550&lt;$S1550,"Pass","Fail"))</f>
        <v/>
      </c>
      <c r="AH1550" s="23" t="str">
        <f aca="true">INDIRECT(CHOOSE(MATCH($T1550,{"±","&gt;","≥","≤","&lt;"},0), "AC", "AD", "AE", "AF", "AG") &amp; ROW())</f>
        <v/>
      </c>
      <c r="AI1550" s="56" t="str">
        <f aca="false">IF($X1550="Not Significant","No Further Action Required",
IF($AH1550="","",
IF(AND($AH1550="Pass",$L1550="0 - Passed "),"Analysis performed; no further action required.",
IF(AND($AH1550="Fail",$L1550="1 - Failed "),"Analysis performed; no further action required.",
IF(AND($AH1550="Pass",$L1550="2 - Limited In Use "),"Analysis performed; no further action required.",
IF(AND($AH1550="Fail",$L1550="3 - Adjusted "),"Analysis performed; no further action required.",
"Unit fails analysis; TSM determination required."))))))</f>
        <v/>
      </c>
      <c r="AJ1550" s="58"/>
    </row>
    <row r="1551" customFormat="false" ht="15" hidden="false" customHeight="false" outlineLevel="0" collapsed="false">
      <c r="A1551" s="56"/>
      <c r="E1551" s="57" t="str">
        <f aca="false">IF(AND($F1551="",$G1551=""),"",IF($G1551="",$F1551,HYPERLINK($G1551,$F1551)))</f>
        <v/>
      </c>
      <c r="H1551" s="1" t="str">
        <f aca="false">IF($I1551="","None Attached",IF(LEFT($I1551,5)="https",HYPERLINK($I1551,"Datasheet"),HYPERLINK(_xlfn.CONCAT("https://",$I1551),"Datasheet")))</f>
        <v>None Attached</v>
      </c>
      <c r="M1551" s="56"/>
      <c r="P1551" s="58"/>
      <c r="Q1551" s="1" t="n">
        <f aca="false">$M1551-$N1551</f>
        <v>0</v>
      </c>
      <c r="R1551" s="56"/>
      <c r="T1551" s="59" t="s">
        <v>15</v>
      </c>
      <c r="U1551" s="1" t="n">
        <f aca="false">$S1551-$R1551</f>
        <v>0</v>
      </c>
      <c r="V1551" s="1" t="n">
        <f aca="false">IF($T1551="±",$Q1551*2,$Q1551)</f>
        <v>0</v>
      </c>
      <c r="W1551" s="60" t="str">
        <f aca="false">IFERROR($U1551/ABS($V1551),"N/A")</f>
        <v>N/A</v>
      </c>
      <c r="X1551" s="61" t="str">
        <f aca="false">IF(OR($W1551="N/A",$R1551="",$S1551=""),"N/A",IF($W1551&gt;=4,"Not Significant",IF($W1551&gt;=2,"Semi-Significant","Significant")))</f>
        <v>N/A</v>
      </c>
      <c r="Z1551" s="1" t="str">
        <f aca="false">IF($D1551="Z540.1 w/data",0,"")</f>
        <v/>
      </c>
      <c r="AA1551" s="1" t="e">
        <f aca="false">$Y1551+$Q1551+$Z1551</f>
        <v>#VALUE!</v>
      </c>
      <c r="AB1551" s="1" t="n">
        <f aca="false">$N1551+$Q1551</f>
        <v>0</v>
      </c>
      <c r="AC1551" s="1" t="str">
        <f aca="false">IF($Y1551="","",IF(AND($AA1551&gt;=$R1551,$AA1551&lt;=$S1551),"Pass","Fail"))</f>
        <v/>
      </c>
      <c r="AD1551" s="1" t="str">
        <f aca="false">IF($Y1551="","",IF($AA1551&gt;$R1551,"Pass","Fail"))</f>
        <v/>
      </c>
      <c r="AE1551" s="1" t="str">
        <f aca="false">IF($Y1551="","",IF($AA1551&gt;=$R1551,"Pass","Fail"))</f>
        <v/>
      </c>
      <c r="AF1551" s="1" t="str">
        <f aca="false">IF($Y1551="","",IF($AA1551&lt;=$S1551,"Pass","Fail"))</f>
        <v/>
      </c>
      <c r="AG1551" s="1" t="str">
        <f aca="false">IF($Y1551="","",IF($AA1551&lt;$S1551,"Pass","Fail"))</f>
        <v/>
      </c>
      <c r="AH1551" s="23" t="str">
        <f aca="true">INDIRECT(CHOOSE(MATCH($T1551,{"±","&gt;","≥","≤","&lt;"},0), "AC", "AD", "AE", "AF", "AG") &amp; ROW())</f>
        <v/>
      </c>
      <c r="AI1551" s="56" t="str">
        <f aca="false">IF($X1551="Not Significant","No Further Action Required",
IF($AH1551="","",
IF(AND($AH1551="Pass",$L1551="0 - Passed "),"Analysis performed; no further action required.",
IF(AND($AH1551="Fail",$L1551="1 - Failed "),"Analysis performed; no further action required.",
IF(AND($AH1551="Pass",$L1551="2 - Limited In Use "),"Analysis performed; no further action required.",
IF(AND($AH1551="Fail",$L1551="3 - Adjusted "),"Analysis performed; no further action required.",
"Unit fails analysis; TSM determination required."))))))</f>
        <v/>
      </c>
      <c r="AJ1551" s="58"/>
    </row>
    <row r="1552" customFormat="false" ht="15" hidden="false" customHeight="false" outlineLevel="0" collapsed="false">
      <c r="A1552" s="56"/>
      <c r="E1552" s="57" t="str">
        <f aca="false">IF(AND($F1552="",$G1552=""),"",IF($G1552="",$F1552,HYPERLINK($G1552,$F1552)))</f>
        <v/>
      </c>
      <c r="H1552" s="1" t="str">
        <f aca="false">IF($I1552="","None Attached",IF(LEFT($I1552,5)="https",HYPERLINK($I1552,"Datasheet"),HYPERLINK(_xlfn.CONCAT("https://",$I1552),"Datasheet")))</f>
        <v>None Attached</v>
      </c>
      <c r="M1552" s="56"/>
      <c r="P1552" s="58"/>
      <c r="Q1552" s="1" t="n">
        <f aca="false">$M1552-$N1552</f>
        <v>0</v>
      </c>
      <c r="R1552" s="56"/>
      <c r="T1552" s="59" t="s">
        <v>15</v>
      </c>
      <c r="U1552" s="1" t="n">
        <f aca="false">$S1552-$R1552</f>
        <v>0</v>
      </c>
      <c r="V1552" s="1" t="n">
        <f aca="false">IF($T1552="±",$Q1552*2,$Q1552)</f>
        <v>0</v>
      </c>
      <c r="W1552" s="60" t="str">
        <f aca="false">IFERROR($U1552/ABS($V1552),"N/A")</f>
        <v>N/A</v>
      </c>
      <c r="X1552" s="61" t="str">
        <f aca="false">IF(OR($W1552="N/A",$R1552="",$S1552=""),"N/A",IF($W1552&gt;=4,"Not Significant",IF($W1552&gt;=2,"Semi-Significant","Significant")))</f>
        <v>N/A</v>
      </c>
      <c r="Z1552" s="1" t="str">
        <f aca="false">IF($D1552="Z540.1 w/data",0,"")</f>
        <v/>
      </c>
      <c r="AA1552" s="1" t="e">
        <f aca="false">$Y1552+$Q1552+$Z1552</f>
        <v>#VALUE!</v>
      </c>
      <c r="AB1552" s="1" t="n">
        <f aca="false">$N1552+$Q1552</f>
        <v>0</v>
      </c>
      <c r="AC1552" s="1" t="str">
        <f aca="false">IF($Y1552="","",IF(AND($AA1552&gt;=$R1552,$AA1552&lt;=$S1552),"Pass","Fail"))</f>
        <v/>
      </c>
      <c r="AD1552" s="1" t="str">
        <f aca="false">IF($Y1552="","",IF($AA1552&gt;$R1552,"Pass","Fail"))</f>
        <v/>
      </c>
      <c r="AE1552" s="1" t="str">
        <f aca="false">IF($Y1552="","",IF($AA1552&gt;=$R1552,"Pass","Fail"))</f>
        <v/>
      </c>
      <c r="AF1552" s="1" t="str">
        <f aca="false">IF($Y1552="","",IF($AA1552&lt;=$S1552,"Pass","Fail"))</f>
        <v/>
      </c>
      <c r="AG1552" s="1" t="str">
        <f aca="false">IF($Y1552="","",IF($AA1552&lt;$S1552,"Pass","Fail"))</f>
        <v/>
      </c>
      <c r="AH1552" s="23" t="str">
        <f aca="true">INDIRECT(CHOOSE(MATCH($T1552,{"±","&gt;","≥","≤","&lt;"},0), "AC", "AD", "AE", "AF", "AG") &amp; ROW())</f>
        <v/>
      </c>
      <c r="AI1552" s="56" t="str">
        <f aca="false">IF($X1552="Not Significant","No Further Action Required",
IF($AH1552="","",
IF(AND($AH1552="Pass",$L1552="0 - Passed "),"Analysis performed; no further action required.",
IF(AND($AH1552="Fail",$L1552="1 - Failed "),"Analysis performed; no further action required.",
IF(AND($AH1552="Pass",$L1552="2 - Limited In Use "),"Analysis performed; no further action required.",
IF(AND($AH1552="Fail",$L1552="3 - Adjusted "),"Analysis performed; no further action required.",
"Unit fails analysis; TSM determination required."))))))</f>
        <v/>
      </c>
      <c r="AJ1552" s="58"/>
    </row>
    <row r="1553" customFormat="false" ht="15" hidden="false" customHeight="false" outlineLevel="0" collapsed="false">
      <c r="A1553" s="56"/>
      <c r="E1553" s="57" t="str">
        <f aca="false">IF(AND($F1553="",$G1553=""),"",IF($G1553="",$F1553,HYPERLINK($G1553,$F1553)))</f>
        <v/>
      </c>
      <c r="H1553" s="1" t="str">
        <f aca="false">IF($I1553="","None Attached",IF(LEFT($I1553,5)="https",HYPERLINK($I1553,"Datasheet"),HYPERLINK(_xlfn.CONCAT("https://",$I1553),"Datasheet")))</f>
        <v>None Attached</v>
      </c>
      <c r="M1553" s="56"/>
      <c r="P1553" s="58"/>
      <c r="Q1553" s="1" t="n">
        <f aca="false">$M1553-$N1553</f>
        <v>0</v>
      </c>
      <c r="R1553" s="56"/>
      <c r="T1553" s="59" t="s">
        <v>15</v>
      </c>
      <c r="U1553" s="1" t="n">
        <f aca="false">$S1553-$R1553</f>
        <v>0</v>
      </c>
      <c r="V1553" s="1" t="n">
        <f aca="false">IF($T1553="±",$Q1553*2,$Q1553)</f>
        <v>0</v>
      </c>
      <c r="W1553" s="60" t="str">
        <f aca="false">IFERROR($U1553/ABS($V1553),"N/A")</f>
        <v>N/A</v>
      </c>
      <c r="X1553" s="61" t="str">
        <f aca="false">IF(OR($W1553="N/A",$R1553="",$S1553=""),"N/A",IF($W1553&gt;=4,"Not Significant",IF($W1553&gt;=2,"Semi-Significant","Significant")))</f>
        <v>N/A</v>
      </c>
      <c r="Z1553" s="1" t="str">
        <f aca="false">IF($D1553="Z540.1 w/data",0,"")</f>
        <v/>
      </c>
      <c r="AA1553" s="1" t="e">
        <f aca="false">$Y1553+$Q1553+$Z1553</f>
        <v>#VALUE!</v>
      </c>
      <c r="AB1553" s="1" t="n">
        <f aca="false">$N1553+$Q1553</f>
        <v>0</v>
      </c>
      <c r="AC1553" s="1" t="str">
        <f aca="false">IF($Y1553="","",IF(AND($AA1553&gt;=$R1553,$AA1553&lt;=$S1553),"Pass","Fail"))</f>
        <v/>
      </c>
      <c r="AD1553" s="1" t="str">
        <f aca="false">IF($Y1553="","",IF($AA1553&gt;$R1553,"Pass","Fail"))</f>
        <v/>
      </c>
      <c r="AE1553" s="1" t="str">
        <f aca="false">IF($Y1553="","",IF($AA1553&gt;=$R1553,"Pass","Fail"))</f>
        <v/>
      </c>
      <c r="AF1553" s="1" t="str">
        <f aca="false">IF($Y1553="","",IF($AA1553&lt;=$S1553,"Pass","Fail"))</f>
        <v/>
      </c>
      <c r="AG1553" s="1" t="str">
        <f aca="false">IF($Y1553="","",IF($AA1553&lt;$S1553,"Pass","Fail"))</f>
        <v/>
      </c>
      <c r="AH1553" s="23" t="str">
        <f aca="true">INDIRECT(CHOOSE(MATCH($T1553,{"±","&gt;","≥","≤","&lt;"},0), "AC", "AD", "AE", "AF", "AG") &amp; ROW())</f>
        <v/>
      </c>
      <c r="AI1553" s="56" t="str">
        <f aca="false">IF($X1553="Not Significant","No Further Action Required",
IF($AH1553="","",
IF(AND($AH1553="Pass",$L1553="0 - Passed "),"Analysis performed; no further action required.",
IF(AND($AH1553="Fail",$L1553="1 - Failed "),"Analysis performed; no further action required.",
IF(AND($AH1553="Pass",$L1553="2 - Limited In Use "),"Analysis performed; no further action required.",
IF(AND($AH1553="Fail",$L1553="3 - Adjusted "),"Analysis performed; no further action required.",
"Unit fails analysis; TSM determination required."))))))</f>
        <v/>
      </c>
      <c r="AJ1553" s="58"/>
    </row>
    <row r="1554" customFormat="false" ht="15" hidden="false" customHeight="false" outlineLevel="0" collapsed="false">
      <c r="A1554" s="56"/>
      <c r="E1554" s="57" t="str">
        <f aca="false">IF(AND($F1554="",$G1554=""),"",IF($G1554="",$F1554,HYPERLINK($G1554,$F1554)))</f>
        <v/>
      </c>
      <c r="H1554" s="1" t="str">
        <f aca="false">IF($I1554="","None Attached",IF(LEFT($I1554,5)="https",HYPERLINK($I1554,"Datasheet"),HYPERLINK(_xlfn.CONCAT("https://",$I1554),"Datasheet")))</f>
        <v>None Attached</v>
      </c>
      <c r="M1554" s="56"/>
      <c r="P1554" s="58"/>
      <c r="Q1554" s="1" t="n">
        <f aca="false">$M1554-$N1554</f>
        <v>0</v>
      </c>
      <c r="R1554" s="56"/>
      <c r="T1554" s="59" t="s">
        <v>15</v>
      </c>
      <c r="U1554" s="1" t="n">
        <f aca="false">$S1554-$R1554</f>
        <v>0</v>
      </c>
      <c r="V1554" s="1" t="n">
        <f aca="false">IF($T1554="±",$Q1554*2,$Q1554)</f>
        <v>0</v>
      </c>
      <c r="W1554" s="60" t="str">
        <f aca="false">IFERROR($U1554/ABS($V1554),"N/A")</f>
        <v>N/A</v>
      </c>
      <c r="X1554" s="61" t="str">
        <f aca="false">IF(OR($W1554="N/A",$R1554="",$S1554=""),"N/A",IF($W1554&gt;=4,"Not Significant",IF($W1554&gt;=2,"Semi-Significant","Significant")))</f>
        <v>N/A</v>
      </c>
      <c r="Z1554" s="1" t="str">
        <f aca="false">IF($D1554="Z540.1 w/data",0,"")</f>
        <v/>
      </c>
      <c r="AA1554" s="1" t="e">
        <f aca="false">$Y1554+$Q1554+$Z1554</f>
        <v>#VALUE!</v>
      </c>
      <c r="AB1554" s="1" t="n">
        <f aca="false">$N1554+$Q1554</f>
        <v>0</v>
      </c>
      <c r="AC1554" s="1" t="str">
        <f aca="false">IF($Y1554="","",IF(AND($AA1554&gt;=$R1554,$AA1554&lt;=$S1554),"Pass","Fail"))</f>
        <v/>
      </c>
      <c r="AD1554" s="1" t="str">
        <f aca="false">IF($Y1554="","",IF($AA1554&gt;$R1554,"Pass","Fail"))</f>
        <v/>
      </c>
      <c r="AE1554" s="1" t="str">
        <f aca="false">IF($Y1554="","",IF($AA1554&gt;=$R1554,"Pass","Fail"))</f>
        <v/>
      </c>
      <c r="AF1554" s="1" t="str">
        <f aca="false">IF($Y1554="","",IF($AA1554&lt;=$S1554,"Pass","Fail"))</f>
        <v/>
      </c>
      <c r="AG1554" s="1" t="str">
        <f aca="false">IF($Y1554="","",IF($AA1554&lt;$S1554,"Pass","Fail"))</f>
        <v/>
      </c>
      <c r="AH1554" s="23" t="str">
        <f aca="true">INDIRECT(CHOOSE(MATCH($T1554,{"±","&gt;","≥","≤","&lt;"},0), "AC", "AD", "AE", "AF", "AG") &amp; ROW())</f>
        <v/>
      </c>
      <c r="AI1554" s="56" t="str">
        <f aca="false">IF($X1554="Not Significant","No Further Action Required",
IF($AH1554="","",
IF(AND($AH1554="Pass",$L1554="0 - Passed "),"Analysis performed; no further action required.",
IF(AND($AH1554="Fail",$L1554="1 - Failed "),"Analysis performed; no further action required.",
IF(AND($AH1554="Pass",$L1554="2 - Limited In Use "),"Analysis performed; no further action required.",
IF(AND($AH1554="Fail",$L1554="3 - Adjusted "),"Analysis performed; no further action required.",
"Unit fails analysis; TSM determination required."))))))</f>
        <v/>
      </c>
      <c r="AJ1554" s="58"/>
    </row>
    <row r="1555" customFormat="false" ht="15" hidden="false" customHeight="false" outlineLevel="0" collapsed="false">
      <c r="A1555" s="56"/>
      <c r="E1555" s="57" t="str">
        <f aca="false">IF(AND($F1555="",$G1555=""),"",IF($G1555="",$F1555,HYPERLINK($G1555,$F1555)))</f>
        <v/>
      </c>
      <c r="H1555" s="1" t="str">
        <f aca="false">IF($I1555="","None Attached",IF(LEFT($I1555,5)="https",HYPERLINK($I1555,"Datasheet"),HYPERLINK(_xlfn.CONCAT("https://",$I1555),"Datasheet")))</f>
        <v>None Attached</v>
      </c>
      <c r="M1555" s="56"/>
      <c r="P1555" s="58"/>
      <c r="Q1555" s="1" t="n">
        <f aca="false">$M1555-$N1555</f>
        <v>0</v>
      </c>
      <c r="R1555" s="56"/>
      <c r="T1555" s="59" t="s">
        <v>15</v>
      </c>
      <c r="U1555" s="1" t="n">
        <f aca="false">$S1555-$R1555</f>
        <v>0</v>
      </c>
      <c r="V1555" s="1" t="n">
        <f aca="false">IF($T1555="±",$Q1555*2,$Q1555)</f>
        <v>0</v>
      </c>
      <c r="W1555" s="60" t="str">
        <f aca="false">IFERROR($U1555/ABS($V1555),"N/A")</f>
        <v>N/A</v>
      </c>
      <c r="X1555" s="61" t="str">
        <f aca="false">IF(OR($W1555="N/A",$R1555="",$S1555=""),"N/A",IF($W1555&gt;=4,"Not Significant",IF($W1555&gt;=2,"Semi-Significant","Significant")))</f>
        <v>N/A</v>
      </c>
      <c r="Z1555" s="1" t="str">
        <f aca="false">IF($D1555="Z540.1 w/data",0,"")</f>
        <v/>
      </c>
      <c r="AA1555" s="1" t="e">
        <f aca="false">$Y1555+$Q1555+$Z1555</f>
        <v>#VALUE!</v>
      </c>
      <c r="AB1555" s="1" t="n">
        <f aca="false">$N1555+$Q1555</f>
        <v>0</v>
      </c>
      <c r="AC1555" s="1" t="str">
        <f aca="false">IF($Y1555="","",IF(AND($AA1555&gt;=$R1555,$AA1555&lt;=$S1555),"Pass","Fail"))</f>
        <v/>
      </c>
      <c r="AD1555" s="1" t="str">
        <f aca="false">IF($Y1555="","",IF($AA1555&gt;$R1555,"Pass","Fail"))</f>
        <v/>
      </c>
      <c r="AE1555" s="1" t="str">
        <f aca="false">IF($Y1555="","",IF($AA1555&gt;=$R1555,"Pass","Fail"))</f>
        <v/>
      </c>
      <c r="AF1555" s="1" t="str">
        <f aca="false">IF($Y1555="","",IF($AA1555&lt;=$S1555,"Pass","Fail"))</f>
        <v/>
      </c>
      <c r="AG1555" s="1" t="str">
        <f aca="false">IF($Y1555="","",IF($AA1555&lt;$S1555,"Pass","Fail"))</f>
        <v/>
      </c>
      <c r="AH1555" s="23" t="str">
        <f aca="true">INDIRECT(CHOOSE(MATCH($T1555,{"±","&gt;","≥","≤","&lt;"},0), "AC", "AD", "AE", "AF", "AG") &amp; ROW())</f>
        <v/>
      </c>
      <c r="AI1555" s="56" t="str">
        <f aca="false">IF($X1555="Not Significant","No Further Action Required",
IF($AH1555="","",
IF(AND($AH1555="Pass",$L1555="0 - Passed "),"Analysis performed; no further action required.",
IF(AND($AH1555="Fail",$L1555="1 - Failed "),"Analysis performed; no further action required.",
IF(AND($AH1555="Pass",$L1555="2 - Limited In Use "),"Analysis performed; no further action required.",
IF(AND($AH1555="Fail",$L1555="3 - Adjusted "),"Analysis performed; no further action required.",
"Unit fails analysis; TSM determination required."))))))</f>
        <v/>
      </c>
      <c r="AJ1555" s="58"/>
    </row>
    <row r="1556" customFormat="false" ht="15" hidden="false" customHeight="false" outlineLevel="0" collapsed="false">
      <c r="A1556" s="56"/>
      <c r="E1556" s="57" t="str">
        <f aca="false">IF(AND($F1556="",$G1556=""),"",IF($G1556="",$F1556,HYPERLINK($G1556,$F1556)))</f>
        <v/>
      </c>
      <c r="H1556" s="1" t="str">
        <f aca="false">IF($I1556="","None Attached",IF(LEFT($I1556,5)="https",HYPERLINK($I1556,"Datasheet"),HYPERLINK(_xlfn.CONCAT("https://",$I1556),"Datasheet")))</f>
        <v>None Attached</v>
      </c>
      <c r="M1556" s="56"/>
      <c r="P1556" s="58"/>
      <c r="Q1556" s="1" t="n">
        <f aca="false">$M1556-$N1556</f>
        <v>0</v>
      </c>
      <c r="R1556" s="56"/>
      <c r="T1556" s="59" t="s">
        <v>15</v>
      </c>
      <c r="U1556" s="1" t="n">
        <f aca="false">$S1556-$R1556</f>
        <v>0</v>
      </c>
      <c r="V1556" s="1" t="n">
        <f aca="false">IF($T1556="±",$Q1556*2,$Q1556)</f>
        <v>0</v>
      </c>
      <c r="W1556" s="60" t="str">
        <f aca="false">IFERROR($U1556/ABS($V1556),"N/A")</f>
        <v>N/A</v>
      </c>
      <c r="X1556" s="61" t="str">
        <f aca="false">IF(OR($W1556="N/A",$R1556="",$S1556=""),"N/A",IF($W1556&gt;=4,"Not Significant",IF($W1556&gt;=2,"Semi-Significant","Significant")))</f>
        <v>N/A</v>
      </c>
      <c r="Z1556" s="1" t="str">
        <f aca="false">IF($D1556="Z540.1 w/data",0,"")</f>
        <v/>
      </c>
      <c r="AA1556" s="1" t="e">
        <f aca="false">$Y1556+$Q1556+$Z1556</f>
        <v>#VALUE!</v>
      </c>
      <c r="AB1556" s="1" t="n">
        <f aca="false">$N1556+$Q1556</f>
        <v>0</v>
      </c>
      <c r="AC1556" s="1" t="str">
        <f aca="false">IF($Y1556="","",IF(AND($AA1556&gt;=$R1556,$AA1556&lt;=$S1556),"Pass","Fail"))</f>
        <v/>
      </c>
      <c r="AD1556" s="1" t="str">
        <f aca="false">IF($Y1556="","",IF($AA1556&gt;$R1556,"Pass","Fail"))</f>
        <v/>
      </c>
      <c r="AE1556" s="1" t="str">
        <f aca="false">IF($Y1556="","",IF($AA1556&gt;=$R1556,"Pass","Fail"))</f>
        <v/>
      </c>
      <c r="AF1556" s="1" t="str">
        <f aca="false">IF($Y1556="","",IF($AA1556&lt;=$S1556,"Pass","Fail"))</f>
        <v/>
      </c>
      <c r="AG1556" s="1" t="str">
        <f aca="false">IF($Y1556="","",IF($AA1556&lt;$S1556,"Pass","Fail"))</f>
        <v/>
      </c>
      <c r="AH1556" s="23" t="str">
        <f aca="true">INDIRECT(CHOOSE(MATCH($T1556,{"±","&gt;","≥","≤","&lt;"},0), "AC", "AD", "AE", "AF", "AG") &amp; ROW())</f>
        <v/>
      </c>
      <c r="AI1556" s="56" t="str">
        <f aca="false">IF($X1556="Not Significant","No Further Action Required",
IF($AH1556="","",
IF(AND($AH1556="Pass",$L1556="0 - Passed "),"Analysis performed; no further action required.",
IF(AND($AH1556="Fail",$L1556="1 - Failed "),"Analysis performed; no further action required.",
IF(AND($AH1556="Pass",$L1556="2 - Limited In Use "),"Analysis performed; no further action required.",
IF(AND($AH1556="Fail",$L1556="3 - Adjusted "),"Analysis performed; no further action required.",
"Unit fails analysis; TSM determination required."))))))</f>
        <v/>
      </c>
      <c r="AJ1556" s="58"/>
    </row>
    <row r="1557" customFormat="false" ht="15" hidden="false" customHeight="false" outlineLevel="0" collapsed="false">
      <c r="A1557" s="56"/>
      <c r="E1557" s="57" t="str">
        <f aca="false">IF(AND($F1557="",$G1557=""),"",IF($G1557="",$F1557,HYPERLINK($G1557,$F1557)))</f>
        <v/>
      </c>
      <c r="H1557" s="1" t="str">
        <f aca="false">IF($I1557="","None Attached",IF(LEFT($I1557,5)="https",HYPERLINK($I1557,"Datasheet"),HYPERLINK(_xlfn.CONCAT("https://",$I1557),"Datasheet")))</f>
        <v>None Attached</v>
      </c>
      <c r="M1557" s="56"/>
      <c r="P1557" s="58"/>
      <c r="Q1557" s="1" t="n">
        <f aca="false">$M1557-$N1557</f>
        <v>0</v>
      </c>
      <c r="R1557" s="56"/>
      <c r="T1557" s="59" t="s">
        <v>15</v>
      </c>
      <c r="U1557" s="1" t="n">
        <f aca="false">$S1557-$R1557</f>
        <v>0</v>
      </c>
      <c r="V1557" s="1" t="n">
        <f aca="false">IF($T1557="±",$Q1557*2,$Q1557)</f>
        <v>0</v>
      </c>
      <c r="W1557" s="60" t="str">
        <f aca="false">IFERROR($U1557/ABS($V1557),"N/A")</f>
        <v>N/A</v>
      </c>
      <c r="X1557" s="61" t="str">
        <f aca="false">IF(OR($W1557="N/A",$R1557="",$S1557=""),"N/A",IF($W1557&gt;=4,"Not Significant",IF($W1557&gt;=2,"Semi-Significant","Significant")))</f>
        <v>N/A</v>
      </c>
      <c r="Z1557" s="1" t="str">
        <f aca="false">IF($D1557="Z540.1 w/data",0,"")</f>
        <v/>
      </c>
      <c r="AA1557" s="1" t="e">
        <f aca="false">$Y1557+$Q1557+$Z1557</f>
        <v>#VALUE!</v>
      </c>
      <c r="AB1557" s="1" t="n">
        <f aca="false">$N1557+$Q1557</f>
        <v>0</v>
      </c>
      <c r="AC1557" s="1" t="str">
        <f aca="false">IF($Y1557="","",IF(AND($AA1557&gt;=$R1557,$AA1557&lt;=$S1557),"Pass","Fail"))</f>
        <v/>
      </c>
      <c r="AD1557" s="1" t="str">
        <f aca="false">IF($Y1557="","",IF($AA1557&gt;$R1557,"Pass","Fail"))</f>
        <v/>
      </c>
      <c r="AE1557" s="1" t="str">
        <f aca="false">IF($Y1557="","",IF($AA1557&gt;=$R1557,"Pass","Fail"))</f>
        <v/>
      </c>
      <c r="AF1557" s="1" t="str">
        <f aca="false">IF($Y1557="","",IF($AA1557&lt;=$S1557,"Pass","Fail"))</f>
        <v/>
      </c>
      <c r="AG1557" s="1" t="str">
        <f aca="false">IF($Y1557="","",IF($AA1557&lt;$S1557,"Pass","Fail"))</f>
        <v/>
      </c>
      <c r="AH1557" s="23" t="str">
        <f aca="true">INDIRECT(CHOOSE(MATCH($T1557,{"±","&gt;","≥","≤","&lt;"},0), "AC", "AD", "AE", "AF", "AG") &amp; ROW())</f>
        <v/>
      </c>
      <c r="AI1557" s="56" t="str">
        <f aca="false">IF($X1557="Not Significant","No Further Action Required",
IF($AH1557="","",
IF(AND($AH1557="Pass",$L1557="0 - Passed "),"Analysis performed; no further action required.",
IF(AND($AH1557="Fail",$L1557="1 - Failed "),"Analysis performed; no further action required.",
IF(AND($AH1557="Pass",$L1557="2 - Limited In Use "),"Analysis performed; no further action required.",
IF(AND($AH1557="Fail",$L1557="3 - Adjusted "),"Analysis performed; no further action required.",
"Unit fails analysis; TSM determination required."))))))</f>
        <v/>
      </c>
      <c r="AJ1557" s="58"/>
    </row>
    <row r="1558" customFormat="false" ht="15" hidden="false" customHeight="false" outlineLevel="0" collapsed="false">
      <c r="A1558" s="56"/>
      <c r="E1558" s="57" t="str">
        <f aca="false">IF(AND($F1558="",$G1558=""),"",IF($G1558="",$F1558,HYPERLINK($G1558,$F1558)))</f>
        <v/>
      </c>
      <c r="H1558" s="1" t="str">
        <f aca="false">IF($I1558="","None Attached",IF(LEFT($I1558,5)="https",HYPERLINK($I1558,"Datasheet"),HYPERLINK(_xlfn.CONCAT("https://",$I1558),"Datasheet")))</f>
        <v>None Attached</v>
      </c>
      <c r="M1558" s="56"/>
      <c r="P1558" s="58"/>
      <c r="Q1558" s="1" t="n">
        <f aca="false">$M1558-$N1558</f>
        <v>0</v>
      </c>
      <c r="R1558" s="56"/>
      <c r="T1558" s="59" t="s">
        <v>15</v>
      </c>
      <c r="U1558" s="1" t="n">
        <f aca="false">$S1558-$R1558</f>
        <v>0</v>
      </c>
      <c r="V1558" s="1" t="n">
        <f aca="false">IF($T1558="±",$Q1558*2,$Q1558)</f>
        <v>0</v>
      </c>
      <c r="W1558" s="60" t="str">
        <f aca="false">IFERROR($U1558/ABS($V1558),"N/A")</f>
        <v>N/A</v>
      </c>
      <c r="X1558" s="61" t="str">
        <f aca="false">IF(OR($W1558="N/A",$R1558="",$S1558=""),"N/A",IF($W1558&gt;=4,"Not Significant",IF($W1558&gt;=2,"Semi-Significant","Significant")))</f>
        <v>N/A</v>
      </c>
      <c r="Z1558" s="1" t="str">
        <f aca="false">IF($D1558="Z540.1 w/data",0,"")</f>
        <v/>
      </c>
      <c r="AA1558" s="1" t="e">
        <f aca="false">$Y1558+$Q1558+$Z1558</f>
        <v>#VALUE!</v>
      </c>
      <c r="AB1558" s="1" t="n">
        <f aca="false">$N1558+$Q1558</f>
        <v>0</v>
      </c>
      <c r="AC1558" s="1" t="str">
        <f aca="false">IF($Y1558="","",IF(AND($AA1558&gt;=$R1558,$AA1558&lt;=$S1558),"Pass","Fail"))</f>
        <v/>
      </c>
      <c r="AD1558" s="1" t="str">
        <f aca="false">IF($Y1558="","",IF($AA1558&gt;$R1558,"Pass","Fail"))</f>
        <v/>
      </c>
      <c r="AE1558" s="1" t="str">
        <f aca="false">IF($Y1558="","",IF($AA1558&gt;=$R1558,"Pass","Fail"))</f>
        <v/>
      </c>
      <c r="AF1558" s="1" t="str">
        <f aca="false">IF($Y1558="","",IF($AA1558&lt;=$S1558,"Pass","Fail"))</f>
        <v/>
      </c>
      <c r="AG1558" s="1" t="str">
        <f aca="false">IF($Y1558="","",IF($AA1558&lt;$S1558,"Pass","Fail"))</f>
        <v/>
      </c>
      <c r="AH1558" s="23" t="str">
        <f aca="true">INDIRECT(CHOOSE(MATCH($T1558,{"±","&gt;","≥","≤","&lt;"},0), "AC", "AD", "AE", "AF", "AG") &amp; ROW())</f>
        <v/>
      </c>
      <c r="AI1558" s="56" t="str">
        <f aca="false">IF($X1558="Not Significant","No Further Action Required",
IF($AH1558="","",
IF(AND($AH1558="Pass",$L1558="0 - Passed "),"Analysis performed; no further action required.",
IF(AND($AH1558="Fail",$L1558="1 - Failed "),"Analysis performed; no further action required.",
IF(AND($AH1558="Pass",$L1558="2 - Limited In Use "),"Analysis performed; no further action required.",
IF(AND($AH1558="Fail",$L1558="3 - Adjusted "),"Analysis performed; no further action required.",
"Unit fails analysis; TSM determination required."))))))</f>
        <v/>
      </c>
      <c r="AJ1558" s="58"/>
    </row>
    <row r="1559" customFormat="false" ht="15" hidden="false" customHeight="false" outlineLevel="0" collapsed="false">
      <c r="A1559" s="56"/>
      <c r="E1559" s="57" t="str">
        <f aca="false">IF(AND($F1559="",$G1559=""),"",IF($G1559="",$F1559,HYPERLINK($G1559,$F1559)))</f>
        <v/>
      </c>
      <c r="H1559" s="1" t="str">
        <f aca="false">IF($I1559="","None Attached",IF(LEFT($I1559,5)="https",HYPERLINK($I1559,"Datasheet"),HYPERLINK(_xlfn.CONCAT("https://",$I1559),"Datasheet")))</f>
        <v>None Attached</v>
      </c>
      <c r="M1559" s="56"/>
      <c r="P1559" s="58"/>
      <c r="Q1559" s="1" t="n">
        <f aca="false">$M1559-$N1559</f>
        <v>0</v>
      </c>
      <c r="R1559" s="56"/>
      <c r="T1559" s="59" t="s">
        <v>15</v>
      </c>
      <c r="U1559" s="1" t="n">
        <f aca="false">$S1559-$R1559</f>
        <v>0</v>
      </c>
      <c r="V1559" s="1" t="n">
        <f aca="false">IF($T1559="±",$Q1559*2,$Q1559)</f>
        <v>0</v>
      </c>
      <c r="W1559" s="60" t="str">
        <f aca="false">IFERROR($U1559/ABS($V1559),"N/A")</f>
        <v>N/A</v>
      </c>
      <c r="X1559" s="61" t="str">
        <f aca="false">IF(OR($W1559="N/A",$R1559="",$S1559=""),"N/A",IF($W1559&gt;=4,"Not Significant",IF($W1559&gt;=2,"Semi-Significant","Significant")))</f>
        <v>N/A</v>
      </c>
      <c r="Z1559" s="1" t="str">
        <f aca="false">IF($D1559="Z540.1 w/data",0,"")</f>
        <v/>
      </c>
      <c r="AA1559" s="1" t="e">
        <f aca="false">$Y1559+$Q1559+$Z1559</f>
        <v>#VALUE!</v>
      </c>
      <c r="AB1559" s="1" t="n">
        <f aca="false">$N1559+$Q1559</f>
        <v>0</v>
      </c>
      <c r="AC1559" s="1" t="str">
        <f aca="false">IF($Y1559="","",IF(AND($AA1559&gt;=$R1559,$AA1559&lt;=$S1559),"Pass","Fail"))</f>
        <v/>
      </c>
      <c r="AD1559" s="1" t="str">
        <f aca="false">IF($Y1559="","",IF($AA1559&gt;$R1559,"Pass","Fail"))</f>
        <v/>
      </c>
      <c r="AE1559" s="1" t="str">
        <f aca="false">IF($Y1559="","",IF($AA1559&gt;=$R1559,"Pass","Fail"))</f>
        <v/>
      </c>
      <c r="AF1559" s="1" t="str">
        <f aca="false">IF($Y1559="","",IF($AA1559&lt;=$S1559,"Pass","Fail"))</f>
        <v/>
      </c>
      <c r="AG1559" s="1" t="str">
        <f aca="false">IF($Y1559="","",IF($AA1559&lt;$S1559,"Pass","Fail"))</f>
        <v/>
      </c>
      <c r="AH1559" s="23" t="str">
        <f aca="true">INDIRECT(CHOOSE(MATCH($T1559,{"±","&gt;","≥","≤","&lt;"},0), "AC", "AD", "AE", "AF", "AG") &amp; ROW())</f>
        <v/>
      </c>
      <c r="AI1559" s="56" t="str">
        <f aca="false">IF($X1559="Not Significant","No Further Action Required",
IF($AH1559="","",
IF(AND($AH1559="Pass",$L1559="0 - Passed "),"Analysis performed; no further action required.",
IF(AND($AH1559="Fail",$L1559="1 - Failed "),"Analysis performed; no further action required.",
IF(AND($AH1559="Pass",$L1559="2 - Limited In Use "),"Analysis performed; no further action required.",
IF(AND($AH1559="Fail",$L1559="3 - Adjusted "),"Analysis performed; no further action required.",
"Unit fails analysis; TSM determination required."))))))</f>
        <v/>
      </c>
      <c r="AJ1559" s="58"/>
    </row>
    <row r="1560" customFormat="false" ht="15" hidden="false" customHeight="false" outlineLevel="0" collapsed="false">
      <c r="A1560" s="56"/>
      <c r="E1560" s="57" t="str">
        <f aca="false">IF(AND($F1560="",$G1560=""),"",IF($G1560="",$F1560,HYPERLINK($G1560,$F1560)))</f>
        <v/>
      </c>
      <c r="H1560" s="1" t="str">
        <f aca="false">IF($I1560="","None Attached",IF(LEFT($I1560,5)="https",HYPERLINK($I1560,"Datasheet"),HYPERLINK(_xlfn.CONCAT("https://",$I1560),"Datasheet")))</f>
        <v>None Attached</v>
      </c>
      <c r="M1560" s="56"/>
      <c r="P1560" s="58"/>
      <c r="Q1560" s="1" t="n">
        <f aca="false">$M1560-$N1560</f>
        <v>0</v>
      </c>
      <c r="R1560" s="56"/>
      <c r="T1560" s="59" t="s">
        <v>15</v>
      </c>
      <c r="U1560" s="1" t="n">
        <f aca="false">$S1560-$R1560</f>
        <v>0</v>
      </c>
      <c r="V1560" s="1" t="n">
        <f aca="false">IF($T1560="±",$Q1560*2,$Q1560)</f>
        <v>0</v>
      </c>
      <c r="W1560" s="60" t="str">
        <f aca="false">IFERROR($U1560/ABS($V1560),"N/A")</f>
        <v>N/A</v>
      </c>
      <c r="X1560" s="61" t="str">
        <f aca="false">IF(OR($W1560="N/A",$R1560="",$S1560=""),"N/A",IF($W1560&gt;=4,"Not Significant",IF($W1560&gt;=2,"Semi-Significant","Significant")))</f>
        <v>N/A</v>
      </c>
      <c r="Z1560" s="1" t="str">
        <f aca="false">IF($D1560="Z540.1 w/data",0,"")</f>
        <v/>
      </c>
      <c r="AA1560" s="1" t="e">
        <f aca="false">$Y1560+$Q1560+$Z1560</f>
        <v>#VALUE!</v>
      </c>
      <c r="AB1560" s="1" t="n">
        <f aca="false">$N1560+$Q1560</f>
        <v>0</v>
      </c>
      <c r="AC1560" s="1" t="str">
        <f aca="false">IF($Y1560="","",IF(AND($AA1560&gt;=$R1560,$AA1560&lt;=$S1560),"Pass","Fail"))</f>
        <v/>
      </c>
      <c r="AD1560" s="1" t="str">
        <f aca="false">IF($Y1560="","",IF($AA1560&gt;$R1560,"Pass","Fail"))</f>
        <v/>
      </c>
      <c r="AE1560" s="1" t="str">
        <f aca="false">IF($Y1560="","",IF($AA1560&gt;=$R1560,"Pass","Fail"))</f>
        <v/>
      </c>
      <c r="AF1560" s="1" t="str">
        <f aca="false">IF($Y1560="","",IF($AA1560&lt;=$S1560,"Pass","Fail"))</f>
        <v/>
      </c>
      <c r="AG1560" s="1" t="str">
        <f aca="false">IF($Y1560="","",IF($AA1560&lt;$S1560,"Pass","Fail"))</f>
        <v/>
      </c>
      <c r="AH1560" s="23" t="str">
        <f aca="true">INDIRECT(CHOOSE(MATCH($T1560,{"±","&gt;","≥","≤","&lt;"},0), "AC", "AD", "AE", "AF", "AG") &amp; ROW())</f>
        <v/>
      </c>
      <c r="AI1560" s="56" t="str">
        <f aca="false">IF($X1560="Not Significant","No Further Action Required",
IF($AH1560="","",
IF(AND($AH1560="Pass",$L1560="0 - Passed "),"Analysis performed; no further action required.",
IF(AND($AH1560="Fail",$L1560="1 - Failed "),"Analysis performed; no further action required.",
IF(AND($AH1560="Pass",$L1560="2 - Limited In Use "),"Analysis performed; no further action required.",
IF(AND($AH1560="Fail",$L1560="3 - Adjusted "),"Analysis performed; no further action required.",
"Unit fails analysis; TSM determination required."))))))</f>
        <v/>
      </c>
      <c r="AJ1560" s="58"/>
    </row>
    <row r="1561" customFormat="false" ht="15" hidden="false" customHeight="false" outlineLevel="0" collapsed="false">
      <c r="A1561" s="56"/>
      <c r="E1561" s="57" t="str">
        <f aca="false">IF(AND($F1561="",$G1561=""),"",IF($G1561="",$F1561,HYPERLINK($G1561,$F1561)))</f>
        <v/>
      </c>
      <c r="H1561" s="1" t="str">
        <f aca="false">IF($I1561="","None Attached",IF(LEFT($I1561,5)="https",HYPERLINK($I1561,"Datasheet"),HYPERLINK(_xlfn.CONCAT("https://",$I1561),"Datasheet")))</f>
        <v>None Attached</v>
      </c>
      <c r="M1561" s="56"/>
      <c r="P1561" s="58"/>
      <c r="Q1561" s="1" t="n">
        <f aca="false">$M1561-$N1561</f>
        <v>0</v>
      </c>
      <c r="R1561" s="56"/>
      <c r="T1561" s="59" t="s">
        <v>15</v>
      </c>
      <c r="U1561" s="1" t="n">
        <f aca="false">$S1561-$R1561</f>
        <v>0</v>
      </c>
      <c r="V1561" s="1" t="n">
        <f aca="false">IF($T1561="±",$Q1561*2,$Q1561)</f>
        <v>0</v>
      </c>
      <c r="W1561" s="60" t="str">
        <f aca="false">IFERROR($U1561/ABS($V1561),"N/A")</f>
        <v>N/A</v>
      </c>
      <c r="X1561" s="61" t="str">
        <f aca="false">IF(OR($W1561="N/A",$R1561="",$S1561=""),"N/A",IF($W1561&gt;=4,"Not Significant",IF($W1561&gt;=2,"Semi-Significant","Significant")))</f>
        <v>N/A</v>
      </c>
      <c r="Z1561" s="1" t="str">
        <f aca="false">IF($D1561="Z540.1 w/data",0,"")</f>
        <v/>
      </c>
      <c r="AA1561" s="1" t="e">
        <f aca="false">$Y1561+$Q1561+$Z1561</f>
        <v>#VALUE!</v>
      </c>
      <c r="AB1561" s="1" t="n">
        <f aca="false">$N1561+$Q1561</f>
        <v>0</v>
      </c>
      <c r="AC1561" s="1" t="str">
        <f aca="false">IF($Y1561="","",IF(AND($AA1561&gt;=$R1561,$AA1561&lt;=$S1561),"Pass","Fail"))</f>
        <v/>
      </c>
      <c r="AD1561" s="1" t="str">
        <f aca="false">IF($Y1561="","",IF($AA1561&gt;$R1561,"Pass","Fail"))</f>
        <v/>
      </c>
      <c r="AE1561" s="1" t="str">
        <f aca="false">IF($Y1561="","",IF($AA1561&gt;=$R1561,"Pass","Fail"))</f>
        <v/>
      </c>
      <c r="AF1561" s="1" t="str">
        <f aca="false">IF($Y1561="","",IF($AA1561&lt;=$S1561,"Pass","Fail"))</f>
        <v/>
      </c>
      <c r="AG1561" s="1" t="str">
        <f aca="false">IF($Y1561="","",IF($AA1561&lt;$S1561,"Pass","Fail"))</f>
        <v/>
      </c>
      <c r="AH1561" s="23" t="str">
        <f aca="true">INDIRECT(CHOOSE(MATCH($T1561,{"±","&gt;","≥","≤","&lt;"},0), "AC", "AD", "AE", "AF", "AG") &amp; ROW())</f>
        <v/>
      </c>
      <c r="AI1561" s="56" t="str">
        <f aca="false">IF($X1561="Not Significant","No Further Action Required",
IF($AH1561="","",
IF(AND($AH1561="Pass",$L1561="0 - Passed "),"Analysis performed; no further action required.",
IF(AND($AH1561="Fail",$L1561="1 - Failed "),"Analysis performed; no further action required.",
IF(AND($AH1561="Pass",$L1561="2 - Limited In Use "),"Analysis performed; no further action required.",
IF(AND($AH1561="Fail",$L1561="3 - Adjusted "),"Analysis performed; no further action required.",
"Unit fails analysis; TSM determination required."))))))</f>
        <v/>
      </c>
      <c r="AJ1561" s="58"/>
    </row>
    <row r="1562" customFormat="false" ht="15" hidden="false" customHeight="false" outlineLevel="0" collapsed="false">
      <c r="A1562" s="56"/>
      <c r="E1562" s="57" t="str">
        <f aca="false">IF(AND($F1562="",$G1562=""),"",IF($G1562="",$F1562,HYPERLINK($G1562,$F1562)))</f>
        <v/>
      </c>
      <c r="H1562" s="1" t="str">
        <f aca="false">IF($I1562="","None Attached",IF(LEFT($I1562,5)="https",HYPERLINK($I1562,"Datasheet"),HYPERLINK(_xlfn.CONCAT("https://",$I1562),"Datasheet")))</f>
        <v>None Attached</v>
      </c>
      <c r="M1562" s="56"/>
      <c r="P1562" s="58"/>
      <c r="Q1562" s="1" t="n">
        <f aca="false">$M1562-$N1562</f>
        <v>0</v>
      </c>
      <c r="R1562" s="56"/>
      <c r="T1562" s="59" t="s">
        <v>15</v>
      </c>
      <c r="U1562" s="1" t="n">
        <f aca="false">$S1562-$R1562</f>
        <v>0</v>
      </c>
      <c r="V1562" s="1" t="n">
        <f aca="false">IF($T1562="±",$Q1562*2,$Q1562)</f>
        <v>0</v>
      </c>
      <c r="W1562" s="60" t="str">
        <f aca="false">IFERROR($U1562/ABS($V1562),"N/A")</f>
        <v>N/A</v>
      </c>
      <c r="X1562" s="61" t="str">
        <f aca="false">IF(OR($W1562="N/A",$R1562="",$S1562=""),"N/A",IF($W1562&gt;=4,"Not Significant",IF($W1562&gt;=2,"Semi-Significant","Significant")))</f>
        <v>N/A</v>
      </c>
      <c r="Z1562" s="1" t="str">
        <f aca="false">IF($D1562="Z540.1 w/data",0,"")</f>
        <v/>
      </c>
      <c r="AA1562" s="1" t="e">
        <f aca="false">$Y1562+$Q1562+$Z1562</f>
        <v>#VALUE!</v>
      </c>
      <c r="AB1562" s="1" t="n">
        <f aca="false">$N1562+$Q1562</f>
        <v>0</v>
      </c>
      <c r="AC1562" s="1" t="str">
        <f aca="false">IF($Y1562="","",IF(AND($AA1562&gt;=$R1562,$AA1562&lt;=$S1562),"Pass","Fail"))</f>
        <v/>
      </c>
      <c r="AD1562" s="1" t="str">
        <f aca="false">IF($Y1562="","",IF($AA1562&gt;$R1562,"Pass","Fail"))</f>
        <v/>
      </c>
      <c r="AE1562" s="1" t="str">
        <f aca="false">IF($Y1562="","",IF($AA1562&gt;=$R1562,"Pass","Fail"))</f>
        <v/>
      </c>
      <c r="AF1562" s="1" t="str">
        <f aca="false">IF($Y1562="","",IF($AA1562&lt;=$S1562,"Pass","Fail"))</f>
        <v/>
      </c>
      <c r="AG1562" s="1" t="str">
        <f aca="false">IF($Y1562="","",IF($AA1562&lt;$S1562,"Pass","Fail"))</f>
        <v/>
      </c>
      <c r="AH1562" s="23" t="str">
        <f aca="true">INDIRECT(CHOOSE(MATCH($T1562,{"±","&gt;","≥","≤","&lt;"},0), "AC", "AD", "AE", "AF", "AG") &amp; ROW())</f>
        <v/>
      </c>
      <c r="AI1562" s="56" t="str">
        <f aca="false">IF($X1562="Not Significant","No Further Action Required",
IF($AH1562="","",
IF(AND($AH1562="Pass",$L1562="0 - Passed "),"Analysis performed; no further action required.",
IF(AND($AH1562="Fail",$L1562="1 - Failed "),"Analysis performed; no further action required.",
IF(AND($AH1562="Pass",$L1562="2 - Limited In Use "),"Analysis performed; no further action required.",
IF(AND($AH1562="Fail",$L1562="3 - Adjusted "),"Analysis performed; no further action required.",
"Unit fails analysis; TSM determination required."))))))</f>
        <v/>
      </c>
      <c r="AJ1562" s="58"/>
    </row>
    <row r="1563" customFormat="false" ht="15" hidden="false" customHeight="false" outlineLevel="0" collapsed="false">
      <c r="A1563" s="56"/>
      <c r="E1563" s="57" t="str">
        <f aca="false">IF(AND($F1563="",$G1563=""),"",IF($G1563="",$F1563,HYPERLINK($G1563,$F1563)))</f>
        <v/>
      </c>
      <c r="H1563" s="1" t="str">
        <f aca="false">IF($I1563="","None Attached",IF(LEFT($I1563,5)="https",HYPERLINK($I1563,"Datasheet"),HYPERLINK(_xlfn.CONCAT("https://",$I1563),"Datasheet")))</f>
        <v>None Attached</v>
      </c>
      <c r="M1563" s="56"/>
      <c r="P1563" s="58"/>
      <c r="Q1563" s="1" t="n">
        <f aca="false">$M1563-$N1563</f>
        <v>0</v>
      </c>
      <c r="R1563" s="56"/>
      <c r="T1563" s="59" t="s">
        <v>15</v>
      </c>
      <c r="U1563" s="1" t="n">
        <f aca="false">$S1563-$R1563</f>
        <v>0</v>
      </c>
      <c r="V1563" s="1" t="n">
        <f aca="false">IF($T1563="±",$Q1563*2,$Q1563)</f>
        <v>0</v>
      </c>
      <c r="W1563" s="60" t="str">
        <f aca="false">IFERROR($U1563/ABS($V1563),"N/A")</f>
        <v>N/A</v>
      </c>
      <c r="X1563" s="61" t="str">
        <f aca="false">IF(OR($W1563="N/A",$R1563="",$S1563=""),"N/A",IF($W1563&gt;=4,"Not Significant",IF($W1563&gt;=2,"Semi-Significant","Significant")))</f>
        <v>N/A</v>
      </c>
      <c r="Z1563" s="1" t="str">
        <f aca="false">IF($D1563="Z540.1 w/data",0,"")</f>
        <v/>
      </c>
      <c r="AA1563" s="1" t="e">
        <f aca="false">$Y1563+$Q1563+$Z1563</f>
        <v>#VALUE!</v>
      </c>
      <c r="AB1563" s="1" t="n">
        <f aca="false">$N1563+$Q1563</f>
        <v>0</v>
      </c>
      <c r="AC1563" s="1" t="str">
        <f aca="false">IF($Y1563="","",IF(AND($AA1563&gt;=$R1563,$AA1563&lt;=$S1563),"Pass","Fail"))</f>
        <v/>
      </c>
      <c r="AD1563" s="1" t="str">
        <f aca="false">IF($Y1563="","",IF($AA1563&gt;$R1563,"Pass","Fail"))</f>
        <v/>
      </c>
      <c r="AE1563" s="1" t="str">
        <f aca="false">IF($Y1563="","",IF($AA1563&gt;=$R1563,"Pass","Fail"))</f>
        <v/>
      </c>
      <c r="AF1563" s="1" t="str">
        <f aca="false">IF($Y1563="","",IF($AA1563&lt;=$S1563,"Pass","Fail"))</f>
        <v/>
      </c>
      <c r="AG1563" s="1" t="str">
        <f aca="false">IF($Y1563="","",IF($AA1563&lt;$S1563,"Pass","Fail"))</f>
        <v/>
      </c>
      <c r="AH1563" s="23" t="str">
        <f aca="true">INDIRECT(CHOOSE(MATCH($T1563,{"±","&gt;","≥","≤","&lt;"},0), "AC", "AD", "AE", "AF", "AG") &amp; ROW())</f>
        <v/>
      </c>
      <c r="AI1563" s="56" t="str">
        <f aca="false">IF($X1563="Not Significant","No Further Action Required",
IF($AH1563="","",
IF(AND($AH1563="Pass",$L1563="0 - Passed "),"Analysis performed; no further action required.",
IF(AND($AH1563="Fail",$L1563="1 - Failed "),"Analysis performed; no further action required.",
IF(AND($AH1563="Pass",$L1563="2 - Limited In Use "),"Analysis performed; no further action required.",
IF(AND($AH1563="Fail",$L1563="3 - Adjusted "),"Analysis performed; no further action required.",
"Unit fails analysis; TSM determination required."))))))</f>
        <v/>
      </c>
      <c r="AJ1563" s="58"/>
    </row>
    <row r="1564" customFormat="false" ht="15" hidden="false" customHeight="false" outlineLevel="0" collapsed="false">
      <c r="A1564" s="56"/>
      <c r="E1564" s="57" t="str">
        <f aca="false">IF(AND($F1564="",$G1564=""),"",IF($G1564="",$F1564,HYPERLINK($G1564,$F1564)))</f>
        <v/>
      </c>
      <c r="H1564" s="1" t="str">
        <f aca="false">IF($I1564="","None Attached",IF(LEFT($I1564,5)="https",HYPERLINK($I1564,"Datasheet"),HYPERLINK(_xlfn.CONCAT("https://",$I1564),"Datasheet")))</f>
        <v>None Attached</v>
      </c>
      <c r="M1564" s="56"/>
      <c r="P1564" s="58"/>
      <c r="Q1564" s="1" t="n">
        <f aca="false">$M1564-$N1564</f>
        <v>0</v>
      </c>
      <c r="R1564" s="56"/>
      <c r="T1564" s="59" t="s">
        <v>15</v>
      </c>
      <c r="U1564" s="1" t="n">
        <f aca="false">$S1564-$R1564</f>
        <v>0</v>
      </c>
      <c r="V1564" s="1" t="n">
        <f aca="false">IF($T1564="±",$Q1564*2,$Q1564)</f>
        <v>0</v>
      </c>
      <c r="W1564" s="60" t="str">
        <f aca="false">IFERROR($U1564/ABS($V1564),"N/A")</f>
        <v>N/A</v>
      </c>
      <c r="X1564" s="61" t="str">
        <f aca="false">IF(OR($W1564="N/A",$R1564="",$S1564=""),"N/A",IF($W1564&gt;=4,"Not Significant",IF($W1564&gt;=2,"Semi-Significant","Significant")))</f>
        <v>N/A</v>
      </c>
      <c r="Z1564" s="1" t="str">
        <f aca="false">IF($D1564="Z540.1 w/data",0,"")</f>
        <v/>
      </c>
      <c r="AA1564" s="1" t="e">
        <f aca="false">$Y1564+$Q1564+$Z1564</f>
        <v>#VALUE!</v>
      </c>
      <c r="AB1564" s="1" t="n">
        <f aca="false">$N1564+$Q1564</f>
        <v>0</v>
      </c>
      <c r="AC1564" s="1" t="str">
        <f aca="false">IF($Y1564="","",IF(AND($AA1564&gt;=$R1564,$AA1564&lt;=$S1564),"Pass","Fail"))</f>
        <v/>
      </c>
      <c r="AD1564" s="1" t="str">
        <f aca="false">IF($Y1564="","",IF($AA1564&gt;$R1564,"Pass","Fail"))</f>
        <v/>
      </c>
      <c r="AE1564" s="1" t="str">
        <f aca="false">IF($Y1564="","",IF($AA1564&gt;=$R1564,"Pass","Fail"))</f>
        <v/>
      </c>
      <c r="AF1564" s="1" t="str">
        <f aca="false">IF($Y1564="","",IF($AA1564&lt;=$S1564,"Pass","Fail"))</f>
        <v/>
      </c>
      <c r="AG1564" s="1" t="str">
        <f aca="false">IF($Y1564="","",IF($AA1564&lt;$S1564,"Pass","Fail"))</f>
        <v/>
      </c>
      <c r="AH1564" s="23" t="str">
        <f aca="true">INDIRECT(CHOOSE(MATCH($T1564,{"±","&gt;","≥","≤","&lt;"},0), "AC", "AD", "AE", "AF", "AG") &amp; ROW())</f>
        <v/>
      </c>
      <c r="AI1564" s="56" t="str">
        <f aca="false">IF($X1564="Not Significant","No Further Action Required",
IF($AH1564="","",
IF(AND($AH1564="Pass",$L1564="0 - Passed "),"Analysis performed; no further action required.",
IF(AND($AH1564="Fail",$L1564="1 - Failed "),"Analysis performed; no further action required.",
IF(AND($AH1564="Pass",$L1564="2 - Limited In Use "),"Analysis performed; no further action required.",
IF(AND($AH1564="Fail",$L1564="3 - Adjusted "),"Analysis performed; no further action required.",
"Unit fails analysis; TSM determination required."))))))</f>
        <v/>
      </c>
      <c r="AJ1564" s="58"/>
    </row>
    <row r="1565" customFormat="false" ht="15" hidden="false" customHeight="false" outlineLevel="0" collapsed="false">
      <c r="A1565" s="56"/>
      <c r="E1565" s="57" t="str">
        <f aca="false">IF(AND($F1565="",$G1565=""),"",IF($G1565="",$F1565,HYPERLINK($G1565,$F1565)))</f>
        <v/>
      </c>
      <c r="H1565" s="1" t="str">
        <f aca="false">IF($I1565="","None Attached",IF(LEFT($I1565,5)="https",HYPERLINK($I1565,"Datasheet"),HYPERLINK(_xlfn.CONCAT("https://",$I1565),"Datasheet")))</f>
        <v>None Attached</v>
      </c>
      <c r="M1565" s="56"/>
      <c r="P1565" s="58"/>
      <c r="Q1565" s="1" t="n">
        <f aca="false">$M1565-$N1565</f>
        <v>0</v>
      </c>
      <c r="R1565" s="56"/>
      <c r="T1565" s="59" t="s">
        <v>15</v>
      </c>
      <c r="U1565" s="1" t="n">
        <f aca="false">$S1565-$R1565</f>
        <v>0</v>
      </c>
      <c r="V1565" s="1" t="n">
        <f aca="false">IF($T1565="±",$Q1565*2,$Q1565)</f>
        <v>0</v>
      </c>
      <c r="W1565" s="60" t="str">
        <f aca="false">IFERROR($U1565/ABS($V1565),"N/A")</f>
        <v>N/A</v>
      </c>
      <c r="X1565" s="61" t="str">
        <f aca="false">IF(OR($W1565="N/A",$R1565="",$S1565=""),"N/A",IF($W1565&gt;=4,"Not Significant",IF($W1565&gt;=2,"Semi-Significant","Significant")))</f>
        <v>N/A</v>
      </c>
      <c r="Z1565" s="1" t="str">
        <f aca="false">IF($D1565="Z540.1 w/data",0,"")</f>
        <v/>
      </c>
      <c r="AA1565" s="1" t="e">
        <f aca="false">$Y1565+$Q1565+$Z1565</f>
        <v>#VALUE!</v>
      </c>
      <c r="AB1565" s="1" t="n">
        <f aca="false">$N1565+$Q1565</f>
        <v>0</v>
      </c>
      <c r="AC1565" s="1" t="str">
        <f aca="false">IF($Y1565="","",IF(AND($AA1565&gt;=$R1565,$AA1565&lt;=$S1565),"Pass","Fail"))</f>
        <v/>
      </c>
      <c r="AD1565" s="1" t="str">
        <f aca="false">IF($Y1565="","",IF($AA1565&gt;$R1565,"Pass","Fail"))</f>
        <v/>
      </c>
      <c r="AE1565" s="1" t="str">
        <f aca="false">IF($Y1565="","",IF($AA1565&gt;=$R1565,"Pass","Fail"))</f>
        <v/>
      </c>
      <c r="AF1565" s="1" t="str">
        <f aca="false">IF($Y1565="","",IF($AA1565&lt;=$S1565,"Pass","Fail"))</f>
        <v/>
      </c>
      <c r="AG1565" s="1" t="str">
        <f aca="false">IF($Y1565="","",IF($AA1565&lt;$S1565,"Pass","Fail"))</f>
        <v/>
      </c>
      <c r="AH1565" s="23" t="str">
        <f aca="true">INDIRECT(CHOOSE(MATCH($T1565,{"±","&gt;","≥","≤","&lt;"},0), "AC", "AD", "AE", "AF", "AG") &amp; ROW())</f>
        <v/>
      </c>
      <c r="AI1565" s="56" t="str">
        <f aca="false">IF($X1565="Not Significant","No Further Action Required",
IF($AH1565="","",
IF(AND($AH1565="Pass",$L1565="0 - Passed "),"Analysis performed; no further action required.",
IF(AND($AH1565="Fail",$L1565="1 - Failed "),"Analysis performed; no further action required.",
IF(AND($AH1565="Pass",$L1565="2 - Limited In Use "),"Analysis performed; no further action required.",
IF(AND($AH1565="Fail",$L1565="3 - Adjusted "),"Analysis performed; no further action required.",
"Unit fails analysis; TSM determination required."))))))</f>
        <v/>
      </c>
      <c r="AJ1565" s="58"/>
    </row>
    <row r="1566" customFormat="false" ht="15" hidden="false" customHeight="false" outlineLevel="0" collapsed="false">
      <c r="A1566" s="56"/>
      <c r="E1566" s="57" t="str">
        <f aca="false">IF(AND($F1566="",$G1566=""),"",IF($G1566="",$F1566,HYPERLINK($G1566,$F1566)))</f>
        <v/>
      </c>
      <c r="H1566" s="1" t="str">
        <f aca="false">IF($I1566="","None Attached",IF(LEFT($I1566,5)="https",HYPERLINK($I1566,"Datasheet"),HYPERLINK(_xlfn.CONCAT("https://",$I1566),"Datasheet")))</f>
        <v>None Attached</v>
      </c>
      <c r="M1566" s="56"/>
      <c r="P1566" s="58"/>
      <c r="Q1566" s="1" t="n">
        <f aca="false">$M1566-$N1566</f>
        <v>0</v>
      </c>
      <c r="R1566" s="56"/>
      <c r="T1566" s="59" t="s">
        <v>15</v>
      </c>
      <c r="U1566" s="1" t="n">
        <f aca="false">$S1566-$R1566</f>
        <v>0</v>
      </c>
      <c r="V1566" s="1" t="n">
        <f aca="false">IF($T1566="±",$Q1566*2,$Q1566)</f>
        <v>0</v>
      </c>
      <c r="W1566" s="60" t="str">
        <f aca="false">IFERROR($U1566/ABS($V1566),"N/A")</f>
        <v>N/A</v>
      </c>
      <c r="X1566" s="61" t="str">
        <f aca="false">IF(OR($W1566="N/A",$R1566="",$S1566=""),"N/A",IF($W1566&gt;=4,"Not Significant",IF($W1566&gt;=2,"Semi-Significant","Significant")))</f>
        <v>N/A</v>
      </c>
      <c r="Z1566" s="1" t="str">
        <f aca="false">IF($D1566="Z540.1 w/data",0,"")</f>
        <v/>
      </c>
      <c r="AA1566" s="1" t="e">
        <f aca="false">$Y1566+$Q1566+$Z1566</f>
        <v>#VALUE!</v>
      </c>
      <c r="AB1566" s="1" t="n">
        <f aca="false">$N1566+$Q1566</f>
        <v>0</v>
      </c>
      <c r="AC1566" s="1" t="str">
        <f aca="false">IF($Y1566="","",IF(AND($AA1566&gt;=$R1566,$AA1566&lt;=$S1566),"Pass","Fail"))</f>
        <v/>
      </c>
      <c r="AD1566" s="1" t="str">
        <f aca="false">IF($Y1566="","",IF($AA1566&gt;$R1566,"Pass","Fail"))</f>
        <v/>
      </c>
      <c r="AE1566" s="1" t="str">
        <f aca="false">IF($Y1566="","",IF($AA1566&gt;=$R1566,"Pass","Fail"))</f>
        <v/>
      </c>
      <c r="AF1566" s="1" t="str">
        <f aca="false">IF($Y1566="","",IF($AA1566&lt;=$S1566,"Pass","Fail"))</f>
        <v/>
      </c>
      <c r="AG1566" s="1" t="str">
        <f aca="false">IF($Y1566="","",IF($AA1566&lt;$S1566,"Pass","Fail"))</f>
        <v/>
      </c>
      <c r="AH1566" s="23" t="str">
        <f aca="true">INDIRECT(CHOOSE(MATCH($T1566,{"±","&gt;","≥","≤","&lt;"},0), "AC", "AD", "AE", "AF", "AG") &amp; ROW())</f>
        <v/>
      </c>
      <c r="AI1566" s="56" t="str">
        <f aca="false">IF($X1566="Not Significant","No Further Action Required",
IF($AH1566="","",
IF(AND($AH1566="Pass",$L1566="0 - Passed "),"Analysis performed; no further action required.",
IF(AND($AH1566="Fail",$L1566="1 - Failed "),"Analysis performed; no further action required.",
IF(AND($AH1566="Pass",$L1566="2 - Limited In Use "),"Analysis performed; no further action required.",
IF(AND($AH1566="Fail",$L1566="3 - Adjusted "),"Analysis performed; no further action required.",
"Unit fails analysis; TSM determination required."))))))</f>
        <v/>
      </c>
      <c r="AJ1566" s="58"/>
    </row>
    <row r="1567" customFormat="false" ht="15" hidden="false" customHeight="false" outlineLevel="0" collapsed="false">
      <c r="A1567" s="56"/>
      <c r="E1567" s="57" t="str">
        <f aca="false">IF(AND($F1567="",$G1567=""),"",IF($G1567="",$F1567,HYPERLINK($G1567,$F1567)))</f>
        <v/>
      </c>
      <c r="H1567" s="1" t="str">
        <f aca="false">IF($I1567="","None Attached",IF(LEFT($I1567,5)="https",HYPERLINK($I1567,"Datasheet"),HYPERLINK(_xlfn.CONCAT("https://",$I1567),"Datasheet")))</f>
        <v>None Attached</v>
      </c>
      <c r="M1567" s="56"/>
      <c r="P1567" s="58"/>
      <c r="Q1567" s="1" t="n">
        <f aca="false">$M1567-$N1567</f>
        <v>0</v>
      </c>
      <c r="R1567" s="56"/>
      <c r="T1567" s="59" t="s">
        <v>15</v>
      </c>
      <c r="U1567" s="1" t="n">
        <f aca="false">$S1567-$R1567</f>
        <v>0</v>
      </c>
      <c r="V1567" s="1" t="n">
        <f aca="false">IF($T1567="±",$Q1567*2,$Q1567)</f>
        <v>0</v>
      </c>
      <c r="W1567" s="60" t="str">
        <f aca="false">IFERROR($U1567/ABS($V1567),"N/A")</f>
        <v>N/A</v>
      </c>
      <c r="X1567" s="61" t="str">
        <f aca="false">IF(OR($W1567="N/A",$R1567="",$S1567=""),"N/A",IF($W1567&gt;=4,"Not Significant",IF($W1567&gt;=2,"Semi-Significant","Significant")))</f>
        <v>N/A</v>
      </c>
      <c r="Z1567" s="1" t="str">
        <f aca="false">IF($D1567="Z540.1 w/data",0,"")</f>
        <v/>
      </c>
      <c r="AA1567" s="1" t="e">
        <f aca="false">$Y1567+$Q1567+$Z1567</f>
        <v>#VALUE!</v>
      </c>
      <c r="AB1567" s="1" t="n">
        <f aca="false">$N1567+$Q1567</f>
        <v>0</v>
      </c>
      <c r="AC1567" s="1" t="str">
        <f aca="false">IF($Y1567="","",IF(AND($AA1567&gt;=$R1567,$AA1567&lt;=$S1567),"Pass","Fail"))</f>
        <v/>
      </c>
      <c r="AD1567" s="1" t="str">
        <f aca="false">IF($Y1567="","",IF($AA1567&gt;$R1567,"Pass","Fail"))</f>
        <v/>
      </c>
      <c r="AE1567" s="1" t="str">
        <f aca="false">IF($Y1567="","",IF($AA1567&gt;=$R1567,"Pass","Fail"))</f>
        <v/>
      </c>
      <c r="AF1567" s="1" t="str">
        <f aca="false">IF($Y1567="","",IF($AA1567&lt;=$S1567,"Pass","Fail"))</f>
        <v/>
      </c>
      <c r="AG1567" s="1" t="str">
        <f aca="false">IF($Y1567="","",IF($AA1567&lt;$S1567,"Pass","Fail"))</f>
        <v/>
      </c>
      <c r="AH1567" s="23" t="str">
        <f aca="true">INDIRECT(CHOOSE(MATCH($T1567,{"±","&gt;","≥","≤","&lt;"},0), "AC", "AD", "AE", "AF", "AG") &amp; ROW())</f>
        <v/>
      </c>
      <c r="AI1567" s="56" t="str">
        <f aca="false">IF($X1567="Not Significant","No Further Action Required",
IF($AH1567="","",
IF(AND($AH1567="Pass",$L1567="0 - Passed "),"Analysis performed; no further action required.",
IF(AND($AH1567="Fail",$L1567="1 - Failed "),"Analysis performed; no further action required.",
IF(AND($AH1567="Pass",$L1567="2 - Limited In Use "),"Analysis performed; no further action required.",
IF(AND($AH1567="Fail",$L1567="3 - Adjusted "),"Analysis performed; no further action required.",
"Unit fails analysis; TSM determination required."))))))</f>
        <v/>
      </c>
      <c r="AJ1567" s="58"/>
    </row>
    <row r="1568" customFormat="false" ht="15" hidden="false" customHeight="false" outlineLevel="0" collapsed="false">
      <c r="A1568" s="56"/>
      <c r="E1568" s="57" t="str">
        <f aca="false">IF(AND($F1568="",$G1568=""),"",IF($G1568="",$F1568,HYPERLINK($G1568,$F1568)))</f>
        <v/>
      </c>
      <c r="H1568" s="1" t="str">
        <f aca="false">IF($I1568="","None Attached",IF(LEFT($I1568,5)="https",HYPERLINK($I1568,"Datasheet"),HYPERLINK(_xlfn.CONCAT("https://",$I1568),"Datasheet")))</f>
        <v>None Attached</v>
      </c>
      <c r="M1568" s="56"/>
      <c r="P1568" s="58"/>
      <c r="Q1568" s="1" t="n">
        <f aca="false">$M1568-$N1568</f>
        <v>0</v>
      </c>
      <c r="R1568" s="56"/>
      <c r="T1568" s="59" t="s">
        <v>15</v>
      </c>
      <c r="U1568" s="1" t="n">
        <f aca="false">$S1568-$R1568</f>
        <v>0</v>
      </c>
      <c r="V1568" s="1" t="n">
        <f aca="false">IF($T1568="±",$Q1568*2,$Q1568)</f>
        <v>0</v>
      </c>
      <c r="W1568" s="60" t="str">
        <f aca="false">IFERROR($U1568/ABS($V1568),"N/A")</f>
        <v>N/A</v>
      </c>
      <c r="X1568" s="61" t="str">
        <f aca="false">IF(OR($W1568="N/A",$R1568="",$S1568=""),"N/A",IF($W1568&gt;=4,"Not Significant",IF($W1568&gt;=2,"Semi-Significant","Significant")))</f>
        <v>N/A</v>
      </c>
      <c r="Z1568" s="1" t="str">
        <f aca="false">IF($D1568="Z540.1 w/data",0,"")</f>
        <v/>
      </c>
      <c r="AA1568" s="1" t="e">
        <f aca="false">$Y1568+$Q1568+$Z1568</f>
        <v>#VALUE!</v>
      </c>
      <c r="AB1568" s="1" t="n">
        <f aca="false">$N1568+$Q1568</f>
        <v>0</v>
      </c>
      <c r="AC1568" s="1" t="str">
        <f aca="false">IF($Y1568="","",IF(AND($AA1568&gt;=$R1568,$AA1568&lt;=$S1568),"Pass","Fail"))</f>
        <v/>
      </c>
      <c r="AD1568" s="1" t="str">
        <f aca="false">IF($Y1568="","",IF($AA1568&gt;$R1568,"Pass","Fail"))</f>
        <v/>
      </c>
      <c r="AE1568" s="1" t="str">
        <f aca="false">IF($Y1568="","",IF($AA1568&gt;=$R1568,"Pass","Fail"))</f>
        <v/>
      </c>
      <c r="AF1568" s="1" t="str">
        <f aca="false">IF($Y1568="","",IF($AA1568&lt;=$S1568,"Pass","Fail"))</f>
        <v/>
      </c>
      <c r="AG1568" s="1" t="str">
        <f aca="false">IF($Y1568="","",IF($AA1568&lt;$S1568,"Pass","Fail"))</f>
        <v/>
      </c>
      <c r="AH1568" s="23" t="str">
        <f aca="true">INDIRECT(CHOOSE(MATCH($T1568,{"±","&gt;","≥","≤","&lt;"},0), "AC", "AD", "AE", "AF", "AG") &amp; ROW())</f>
        <v/>
      </c>
      <c r="AI1568" s="56" t="str">
        <f aca="false">IF($X1568="Not Significant","No Further Action Required",
IF($AH1568="","",
IF(AND($AH1568="Pass",$L1568="0 - Passed "),"Analysis performed; no further action required.",
IF(AND($AH1568="Fail",$L1568="1 - Failed "),"Analysis performed; no further action required.",
IF(AND($AH1568="Pass",$L1568="2 - Limited In Use "),"Analysis performed; no further action required.",
IF(AND($AH1568="Fail",$L1568="3 - Adjusted "),"Analysis performed; no further action required.",
"Unit fails analysis; TSM determination required."))))))</f>
        <v/>
      </c>
      <c r="AJ1568" s="58"/>
    </row>
    <row r="1569" customFormat="false" ht="15" hidden="false" customHeight="false" outlineLevel="0" collapsed="false">
      <c r="A1569" s="56"/>
      <c r="E1569" s="57" t="str">
        <f aca="false">IF(AND($F1569="",$G1569=""),"",IF($G1569="",$F1569,HYPERLINK($G1569,$F1569)))</f>
        <v/>
      </c>
      <c r="H1569" s="1" t="str">
        <f aca="false">IF($I1569="","None Attached",IF(LEFT($I1569,5)="https",HYPERLINK($I1569,"Datasheet"),HYPERLINK(_xlfn.CONCAT("https://",$I1569),"Datasheet")))</f>
        <v>None Attached</v>
      </c>
      <c r="M1569" s="56"/>
      <c r="P1569" s="58"/>
      <c r="Q1569" s="1" t="n">
        <f aca="false">$M1569-$N1569</f>
        <v>0</v>
      </c>
      <c r="R1569" s="56"/>
      <c r="T1569" s="59" t="s">
        <v>15</v>
      </c>
      <c r="U1569" s="1" t="n">
        <f aca="false">$S1569-$R1569</f>
        <v>0</v>
      </c>
      <c r="V1569" s="1" t="n">
        <f aca="false">IF($T1569="±",$Q1569*2,$Q1569)</f>
        <v>0</v>
      </c>
      <c r="W1569" s="60" t="str">
        <f aca="false">IFERROR($U1569/ABS($V1569),"N/A")</f>
        <v>N/A</v>
      </c>
      <c r="X1569" s="61" t="str">
        <f aca="false">IF(OR($W1569="N/A",$R1569="",$S1569=""),"N/A",IF($W1569&gt;=4,"Not Significant",IF($W1569&gt;=2,"Semi-Significant","Significant")))</f>
        <v>N/A</v>
      </c>
      <c r="Z1569" s="1" t="str">
        <f aca="false">IF($D1569="Z540.1 w/data",0,"")</f>
        <v/>
      </c>
      <c r="AA1569" s="1" t="e">
        <f aca="false">$Y1569+$Q1569+$Z1569</f>
        <v>#VALUE!</v>
      </c>
      <c r="AB1569" s="1" t="n">
        <f aca="false">$N1569+$Q1569</f>
        <v>0</v>
      </c>
      <c r="AC1569" s="1" t="str">
        <f aca="false">IF($Y1569="","",IF(AND($AA1569&gt;=$R1569,$AA1569&lt;=$S1569),"Pass","Fail"))</f>
        <v/>
      </c>
      <c r="AD1569" s="1" t="str">
        <f aca="false">IF($Y1569="","",IF($AA1569&gt;$R1569,"Pass","Fail"))</f>
        <v/>
      </c>
      <c r="AE1569" s="1" t="str">
        <f aca="false">IF($Y1569="","",IF($AA1569&gt;=$R1569,"Pass","Fail"))</f>
        <v/>
      </c>
      <c r="AF1569" s="1" t="str">
        <f aca="false">IF($Y1569="","",IF($AA1569&lt;=$S1569,"Pass","Fail"))</f>
        <v/>
      </c>
      <c r="AG1569" s="1" t="str">
        <f aca="false">IF($Y1569="","",IF($AA1569&lt;$S1569,"Pass","Fail"))</f>
        <v/>
      </c>
      <c r="AH1569" s="23" t="str">
        <f aca="true">INDIRECT(CHOOSE(MATCH($T1569,{"±","&gt;","≥","≤","&lt;"},0), "AC", "AD", "AE", "AF", "AG") &amp; ROW())</f>
        <v/>
      </c>
      <c r="AI1569" s="56" t="str">
        <f aca="false">IF($X1569="Not Significant","No Further Action Required",
IF($AH1569="","",
IF(AND($AH1569="Pass",$L1569="0 - Passed "),"Analysis performed; no further action required.",
IF(AND($AH1569="Fail",$L1569="1 - Failed "),"Analysis performed; no further action required.",
IF(AND($AH1569="Pass",$L1569="2 - Limited In Use "),"Analysis performed; no further action required.",
IF(AND($AH1569="Fail",$L1569="3 - Adjusted "),"Analysis performed; no further action required.",
"Unit fails analysis; TSM determination required."))))))</f>
        <v/>
      </c>
      <c r="AJ1569" s="58"/>
    </row>
    <row r="1570" customFormat="false" ht="15" hidden="false" customHeight="false" outlineLevel="0" collapsed="false">
      <c r="A1570" s="56"/>
      <c r="E1570" s="57" t="str">
        <f aca="false">IF(AND($F1570="",$G1570=""),"",IF($G1570="",$F1570,HYPERLINK($G1570,$F1570)))</f>
        <v/>
      </c>
      <c r="H1570" s="1" t="str">
        <f aca="false">IF($I1570="","None Attached",IF(LEFT($I1570,5)="https",HYPERLINK($I1570,"Datasheet"),HYPERLINK(_xlfn.CONCAT("https://",$I1570),"Datasheet")))</f>
        <v>None Attached</v>
      </c>
      <c r="M1570" s="56"/>
      <c r="P1570" s="58"/>
      <c r="Q1570" s="1" t="n">
        <f aca="false">$M1570-$N1570</f>
        <v>0</v>
      </c>
      <c r="R1570" s="56"/>
      <c r="T1570" s="59" t="s">
        <v>15</v>
      </c>
      <c r="U1570" s="1" t="n">
        <f aca="false">$S1570-$R1570</f>
        <v>0</v>
      </c>
      <c r="V1570" s="1" t="n">
        <f aca="false">IF($T1570="±",$Q1570*2,$Q1570)</f>
        <v>0</v>
      </c>
      <c r="W1570" s="60" t="str">
        <f aca="false">IFERROR($U1570/ABS($V1570),"N/A")</f>
        <v>N/A</v>
      </c>
      <c r="X1570" s="61" t="str">
        <f aca="false">IF(OR($W1570="N/A",$R1570="",$S1570=""),"N/A",IF($W1570&gt;=4,"Not Significant",IF($W1570&gt;=2,"Semi-Significant","Significant")))</f>
        <v>N/A</v>
      </c>
      <c r="Z1570" s="1" t="str">
        <f aca="false">IF($D1570="Z540.1 w/data",0,"")</f>
        <v/>
      </c>
      <c r="AA1570" s="1" t="e">
        <f aca="false">$Y1570+$Q1570+$Z1570</f>
        <v>#VALUE!</v>
      </c>
      <c r="AB1570" s="1" t="n">
        <f aca="false">$N1570+$Q1570</f>
        <v>0</v>
      </c>
      <c r="AC1570" s="1" t="str">
        <f aca="false">IF($Y1570="","",IF(AND($AA1570&gt;=$R1570,$AA1570&lt;=$S1570),"Pass","Fail"))</f>
        <v/>
      </c>
      <c r="AD1570" s="1" t="str">
        <f aca="false">IF($Y1570="","",IF($AA1570&gt;$R1570,"Pass","Fail"))</f>
        <v/>
      </c>
      <c r="AE1570" s="1" t="str">
        <f aca="false">IF($Y1570="","",IF($AA1570&gt;=$R1570,"Pass","Fail"))</f>
        <v/>
      </c>
      <c r="AF1570" s="1" t="str">
        <f aca="false">IF($Y1570="","",IF($AA1570&lt;=$S1570,"Pass","Fail"))</f>
        <v/>
      </c>
      <c r="AG1570" s="1" t="str">
        <f aca="false">IF($Y1570="","",IF($AA1570&lt;$S1570,"Pass","Fail"))</f>
        <v/>
      </c>
      <c r="AH1570" s="23" t="str">
        <f aca="true">INDIRECT(CHOOSE(MATCH($T1570,{"±","&gt;","≥","≤","&lt;"},0), "AC", "AD", "AE", "AF", "AG") &amp; ROW())</f>
        <v/>
      </c>
      <c r="AI1570" s="56" t="str">
        <f aca="false">IF($X1570="Not Significant","No Further Action Required",
IF($AH1570="","",
IF(AND($AH1570="Pass",$L1570="0 - Passed "),"Analysis performed; no further action required.",
IF(AND($AH1570="Fail",$L1570="1 - Failed "),"Analysis performed; no further action required.",
IF(AND($AH1570="Pass",$L1570="2 - Limited In Use "),"Analysis performed; no further action required.",
IF(AND($AH1570="Fail",$L1570="3 - Adjusted "),"Analysis performed; no further action required.",
"Unit fails analysis; TSM determination required."))))))</f>
        <v/>
      </c>
      <c r="AJ1570" s="58"/>
    </row>
    <row r="1571" customFormat="false" ht="15" hidden="false" customHeight="false" outlineLevel="0" collapsed="false">
      <c r="A1571" s="56"/>
      <c r="E1571" s="57" t="str">
        <f aca="false">IF(AND($F1571="",$G1571=""),"",IF($G1571="",$F1571,HYPERLINK($G1571,$F1571)))</f>
        <v/>
      </c>
      <c r="H1571" s="1" t="str">
        <f aca="false">IF($I1571="","None Attached",IF(LEFT($I1571,5)="https",HYPERLINK($I1571,"Datasheet"),HYPERLINK(_xlfn.CONCAT("https://",$I1571),"Datasheet")))</f>
        <v>None Attached</v>
      </c>
      <c r="M1571" s="56"/>
      <c r="P1571" s="58"/>
      <c r="Q1571" s="1" t="n">
        <f aca="false">$M1571-$N1571</f>
        <v>0</v>
      </c>
      <c r="R1571" s="56"/>
      <c r="T1571" s="59" t="s">
        <v>15</v>
      </c>
      <c r="U1571" s="1" t="n">
        <f aca="false">$S1571-$R1571</f>
        <v>0</v>
      </c>
      <c r="V1571" s="1" t="n">
        <f aca="false">IF($T1571="±",$Q1571*2,$Q1571)</f>
        <v>0</v>
      </c>
      <c r="W1571" s="60" t="str">
        <f aca="false">IFERROR($U1571/ABS($V1571),"N/A")</f>
        <v>N/A</v>
      </c>
      <c r="X1571" s="61" t="str">
        <f aca="false">IF(OR($W1571="N/A",$R1571="",$S1571=""),"N/A",IF($W1571&gt;=4,"Not Significant",IF($W1571&gt;=2,"Semi-Significant","Significant")))</f>
        <v>N/A</v>
      </c>
      <c r="Z1571" s="1" t="str">
        <f aca="false">IF($D1571="Z540.1 w/data",0,"")</f>
        <v/>
      </c>
      <c r="AA1571" s="1" t="e">
        <f aca="false">$Y1571+$Q1571+$Z1571</f>
        <v>#VALUE!</v>
      </c>
      <c r="AB1571" s="1" t="n">
        <f aca="false">$N1571+$Q1571</f>
        <v>0</v>
      </c>
      <c r="AC1571" s="1" t="str">
        <f aca="false">IF($Y1571="","",IF(AND($AA1571&gt;=$R1571,$AA1571&lt;=$S1571),"Pass","Fail"))</f>
        <v/>
      </c>
      <c r="AD1571" s="1" t="str">
        <f aca="false">IF($Y1571="","",IF($AA1571&gt;$R1571,"Pass","Fail"))</f>
        <v/>
      </c>
      <c r="AE1571" s="1" t="str">
        <f aca="false">IF($Y1571="","",IF($AA1571&gt;=$R1571,"Pass","Fail"))</f>
        <v/>
      </c>
      <c r="AF1571" s="1" t="str">
        <f aca="false">IF($Y1571="","",IF($AA1571&lt;=$S1571,"Pass","Fail"))</f>
        <v/>
      </c>
      <c r="AG1571" s="1" t="str">
        <f aca="false">IF($Y1571="","",IF($AA1571&lt;$S1571,"Pass","Fail"))</f>
        <v/>
      </c>
      <c r="AH1571" s="23" t="str">
        <f aca="true">INDIRECT(CHOOSE(MATCH($T1571,{"±","&gt;","≥","≤","&lt;"},0), "AC", "AD", "AE", "AF", "AG") &amp; ROW())</f>
        <v/>
      </c>
      <c r="AI1571" s="56" t="str">
        <f aca="false">IF($X1571="Not Significant","No Further Action Required",
IF($AH1571="","",
IF(AND($AH1571="Pass",$L1571="0 - Passed "),"Analysis performed; no further action required.",
IF(AND($AH1571="Fail",$L1571="1 - Failed "),"Analysis performed; no further action required.",
IF(AND($AH1571="Pass",$L1571="2 - Limited In Use "),"Analysis performed; no further action required.",
IF(AND($AH1571="Fail",$L1571="3 - Adjusted "),"Analysis performed; no further action required.",
"Unit fails analysis; TSM determination required."))))))</f>
        <v/>
      </c>
      <c r="AJ1571" s="58"/>
    </row>
    <row r="1572" customFormat="false" ht="15" hidden="false" customHeight="false" outlineLevel="0" collapsed="false">
      <c r="A1572" s="56"/>
      <c r="E1572" s="57" t="str">
        <f aca="false">IF(AND($F1572="",$G1572=""),"",IF($G1572="",$F1572,HYPERLINK($G1572,$F1572)))</f>
        <v/>
      </c>
      <c r="H1572" s="1" t="str">
        <f aca="false">IF($I1572="","None Attached",IF(LEFT($I1572,5)="https",HYPERLINK($I1572,"Datasheet"),HYPERLINK(_xlfn.CONCAT("https://",$I1572),"Datasheet")))</f>
        <v>None Attached</v>
      </c>
      <c r="M1572" s="56"/>
      <c r="P1572" s="58"/>
      <c r="Q1572" s="1" t="n">
        <f aca="false">$M1572-$N1572</f>
        <v>0</v>
      </c>
      <c r="R1572" s="56"/>
      <c r="T1572" s="59" t="s">
        <v>15</v>
      </c>
      <c r="U1572" s="1" t="n">
        <f aca="false">$S1572-$R1572</f>
        <v>0</v>
      </c>
      <c r="V1572" s="1" t="n">
        <f aca="false">IF($T1572="±",$Q1572*2,$Q1572)</f>
        <v>0</v>
      </c>
      <c r="W1572" s="60" t="str">
        <f aca="false">IFERROR($U1572/ABS($V1572),"N/A")</f>
        <v>N/A</v>
      </c>
      <c r="X1572" s="61" t="str">
        <f aca="false">IF(OR($W1572="N/A",$R1572="",$S1572=""),"N/A",IF($W1572&gt;=4,"Not Significant",IF($W1572&gt;=2,"Semi-Significant","Significant")))</f>
        <v>N/A</v>
      </c>
      <c r="Z1572" s="1" t="str">
        <f aca="false">IF($D1572="Z540.1 w/data",0,"")</f>
        <v/>
      </c>
      <c r="AA1572" s="1" t="e">
        <f aca="false">$Y1572+$Q1572+$Z1572</f>
        <v>#VALUE!</v>
      </c>
      <c r="AB1572" s="1" t="n">
        <f aca="false">$N1572+$Q1572</f>
        <v>0</v>
      </c>
      <c r="AC1572" s="1" t="str">
        <f aca="false">IF($Y1572="","",IF(AND($AA1572&gt;=$R1572,$AA1572&lt;=$S1572),"Pass","Fail"))</f>
        <v/>
      </c>
      <c r="AD1572" s="1" t="str">
        <f aca="false">IF($Y1572="","",IF($AA1572&gt;$R1572,"Pass","Fail"))</f>
        <v/>
      </c>
      <c r="AE1572" s="1" t="str">
        <f aca="false">IF($Y1572="","",IF($AA1572&gt;=$R1572,"Pass","Fail"))</f>
        <v/>
      </c>
      <c r="AF1572" s="1" t="str">
        <f aca="false">IF($Y1572="","",IF($AA1572&lt;=$S1572,"Pass","Fail"))</f>
        <v/>
      </c>
      <c r="AG1572" s="1" t="str">
        <f aca="false">IF($Y1572="","",IF($AA1572&lt;$S1572,"Pass","Fail"))</f>
        <v/>
      </c>
      <c r="AH1572" s="23" t="str">
        <f aca="true">INDIRECT(CHOOSE(MATCH($T1572,{"±","&gt;","≥","≤","&lt;"},0), "AC", "AD", "AE", "AF", "AG") &amp; ROW())</f>
        <v/>
      </c>
      <c r="AI1572" s="56" t="str">
        <f aca="false">IF($X1572="Not Significant","No Further Action Required",
IF($AH1572="","",
IF(AND($AH1572="Pass",$L1572="0 - Passed "),"Analysis performed; no further action required.",
IF(AND($AH1572="Fail",$L1572="1 - Failed "),"Analysis performed; no further action required.",
IF(AND($AH1572="Pass",$L1572="2 - Limited In Use "),"Analysis performed; no further action required.",
IF(AND($AH1572="Fail",$L1572="3 - Adjusted "),"Analysis performed; no further action required.",
"Unit fails analysis; TSM determination required."))))))</f>
        <v/>
      </c>
      <c r="AJ1572" s="58"/>
    </row>
    <row r="1573" customFormat="false" ht="15" hidden="false" customHeight="false" outlineLevel="0" collapsed="false">
      <c r="A1573" s="56"/>
      <c r="E1573" s="57" t="str">
        <f aca="false">IF(AND($F1573="",$G1573=""),"",IF($G1573="",$F1573,HYPERLINK($G1573,$F1573)))</f>
        <v/>
      </c>
      <c r="H1573" s="1" t="str">
        <f aca="false">IF($I1573="","None Attached",IF(LEFT($I1573,5)="https",HYPERLINK($I1573,"Datasheet"),HYPERLINK(_xlfn.CONCAT("https://",$I1573),"Datasheet")))</f>
        <v>None Attached</v>
      </c>
      <c r="M1573" s="56"/>
      <c r="P1573" s="58"/>
      <c r="Q1573" s="1" t="n">
        <f aca="false">$M1573-$N1573</f>
        <v>0</v>
      </c>
      <c r="R1573" s="56"/>
      <c r="T1573" s="59" t="s">
        <v>15</v>
      </c>
      <c r="U1573" s="1" t="n">
        <f aca="false">$S1573-$R1573</f>
        <v>0</v>
      </c>
      <c r="V1573" s="1" t="n">
        <f aca="false">IF($T1573="±",$Q1573*2,$Q1573)</f>
        <v>0</v>
      </c>
      <c r="W1573" s="60" t="str">
        <f aca="false">IFERROR($U1573/ABS($V1573),"N/A")</f>
        <v>N/A</v>
      </c>
      <c r="X1573" s="61" t="str">
        <f aca="false">IF(OR($W1573="N/A",$R1573="",$S1573=""),"N/A",IF($W1573&gt;=4,"Not Significant",IF($W1573&gt;=2,"Semi-Significant","Significant")))</f>
        <v>N/A</v>
      </c>
      <c r="Z1573" s="1" t="str">
        <f aca="false">IF($D1573="Z540.1 w/data",0,"")</f>
        <v/>
      </c>
      <c r="AA1573" s="1" t="e">
        <f aca="false">$Y1573+$Q1573+$Z1573</f>
        <v>#VALUE!</v>
      </c>
      <c r="AB1573" s="1" t="n">
        <f aca="false">$N1573+$Q1573</f>
        <v>0</v>
      </c>
      <c r="AC1573" s="1" t="str">
        <f aca="false">IF($Y1573="","",IF(AND($AA1573&gt;=$R1573,$AA1573&lt;=$S1573),"Pass","Fail"))</f>
        <v/>
      </c>
      <c r="AD1573" s="1" t="str">
        <f aca="false">IF($Y1573="","",IF($AA1573&gt;$R1573,"Pass","Fail"))</f>
        <v/>
      </c>
      <c r="AE1573" s="1" t="str">
        <f aca="false">IF($Y1573="","",IF($AA1573&gt;=$R1573,"Pass","Fail"))</f>
        <v/>
      </c>
      <c r="AF1573" s="1" t="str">
        <f aca="false">IF($Y1573="","",IF($AA1573&lt;=$S1573,"Pass","Fail"))</f>
        <v/>
      </c>
      <c r="AG1573" s="1" t="str">
        <f aca="false">IF($Y1573="","",IF($AA1573&lt;$S1573,"Pass","Fail"))</f>
        <v/>
      </c>
      <c r="AH1573" s="23" t="str">
        <f aca="true">INDIRECT(CHOOSE(MATCH($T1573,{"±","&gt;","≥","≤","&lt;"},0), "AC", "AD", "AE", "AF", "AG") &amp; ROW())</f>
        <v/>
      </c>
      <c r="AI1573" s="56" t="str">
        <f aca="false">IF($X1573="Not Significant","No Further Action Required",
IF($AH1573="","",
IF(AND($AH1573="Pass",$L1573="0 - Passed "),"Analysis performed; no further action required.",
IF(AND($AH1573="Fail",$L1573="1 - Failed "),"Analysis performed; no further action required.",
IF(AND($AH1573="Pass",$L1573="2 - Limited In Use "),"Analysis performed; no further action required.",
IF(AND($AH1573="Fail",$L1573="3 - Adjusted "),"Analysis performed; no further action required.",
"Unit fails analysis; TSM determination required."))))))</f>
        <v/>
      </c>
      <c r="AJ1573" s="58"/>
    </row>
    <row r="1574" customFormat="false" ht="15" hidden="false" customHeight="false" outlineLevel="0" collapsed="false">
      <c r="A1574" s="56"/>
      <c r="E1574" s="57" t="str">
        <f aca="false">IF(AND($F1574="",$G1574=""),"",IF($G1574="",$F1574,HYPERLINK($G1574,$F1574)))</f>
        <v/>
      </c>
      <c r="H1574" s="1" t="str">
        <f aca="false">IF($I1574="","None Attached",IF(LEFT($I1574,5)="https",HYPERLINK($I1574,"Datasheet"),HYPERLINK(_xlfn.CONCAT("https://",$I1574),"Datasheet")))</f>
        <v>None Attached</v>
      </c>
      <c r="M1574" s="56"/>
      <c r="P1574" s="58"/>
      <c r="Q1574" s="1" t="n">
        <f aca="false">$M1574-$N1574</f>
        <v>0</v>
      </c>
      <c r="R1574" s="56"/>
      <c r="T1574" s="59" t="s">
        <v>15</v>
      </c>
      <c r="U1574" s="1" t="n">
        <f aca="false">$S1574-$R1574</f>
        <v>0</v>
      </c>
      <c r="V1574" s="1" t="n">
        <f aca="false">IF($T1574="±",$Q1574*2,$Q1574)</f>
        <v>0</v>
      </c>
      <c r="W1574" s="60" t="str">
        <f aca="false">IFERROR($U1574/ABS($V1574),"N/A")</f>
        <v>N/A</v>
      </c>
      <c r="X1574" s="61" t="str">
        <f aca="false">IF(OR($W1574="N/A",$R1574="",$S1574=""),"N/A",IF($W1574&gt;=4,"Not Significant",IF($W1574&gt;=2,"Semi-Significant","Significant")))</f>
        <v>N/A</v>
      </c>
      <c r="Z1574" s="1" t="str">
        <f aca="false">IF($D1574="Z540.1 w/data",0,"")</f>
        <v/>
      </c>
      <c r="AA1574" s="1" t="e">
        <f aca="false">$Y1574+$Q1574+$Z1574</f>
        <v>#VALUE!</v>
      </c>
      <c r="AB1574" s="1" t="n">
        <f aca="false">$N1574+$Q1574</f>
        <v>0</v>
      </c>
      <c r="AC1574" s="1" t="str">
        <f aca="false">IF($Y1574="","",IF(AND($AA1574&gt;=$R1574,$AA1574&lt;=$S1574),"Pass","Fail"))</f>
        <v/>
      </c>
      <c r="AD1574" s="1" t="str">
        <f aca="false">IF($Y1574="","",IF($AA1574&gt;$R1574,"Pass","Fail"))</f>
        <v/>
      </c>
      <c r="AE1574" s="1" t="str">
        <f aca="false">IF($Y1574="","",IF($AA1574&gt;=$R1574,"Pass","Fail"))</f>
        <v/>
      </c>
      <c r="AF1574" s="1" t="str">
        <f aca="false">IF($Y1574="","",IF($AA1574&lt;=$S1574,"Pass","Fail"))</f>
        <v/>
      </c>
      <c r="AG1574" s="1" t="str">
        <f aca="false">IF($Y1574="","",IF($AA1574&lt;$S1574,"Pass","Fail"))</f>
        <v/>
      </c>
      <c r="AH1574" s="23" t="str">
        <f aca="true">INDIRECT(CHOOSE(MATCH($T1574,{"±","&gt;","≥","≤","&lt;"},0), "AC", "AD", "AE", "AF", "AG") &amp; ROW())</f>
        <v/>
      </c>
      <c r="AI1574" s="56" t="str">
        <f aca="false">IF($X1574="Not Significant","No Further Action Required",
IF($AH1574="","",
IF(AND($AH1574="Pass",$L1574="0 - Passed "),"Analysis performed; no further action required.",
IF(AND($AH1574="Fail",$L1574="1 - Failed "),"Analysis performed; no further action required.",
IF(AND($AH1574="Pass",$L1574="2 - Limited In Use "),"Analysis performed; no further action required.",
IF(AND($AH1574="Fail",$L1574="3 - Adjusted "),"Analysis performed; no further action required.",
"Unit fails analysis; TSM determination required."))))))</f>
        <v/>
      </c>
      <c r="AJ1574" s="58"/>
    </row>
    <row r="1575" customFormat="false" ht="15" hidden="false" customHeight="false" outlineLevel="0" collapsed="false">
      <c r="A1575" s="56"/>
      <c r="E1575" s="57" t="str">
        <f aca="false">IF(AND($F1575="",$G1575=""),"",IF($G1575="",$F1575,HYPERLINK($G1575,$F1575)))</f>
        <v/>
      </c>
      <c r="H1575" s="1" t="str">
        <f aca="false">IF($I1575="","None Attached",IF(LEFT($I1575,5)="https",HYPERLINK($I1575,"Datasheet"),HYPERLINK(_xlfn.CONCAT("https://",$I1575),"Datasheet")))</f>
        <v>None Attached</v>
      </c>
      <c r="M1575" s="56"/>
      <c r="P1575" s="58"/>
      <c r="Q1575" s="1" t="n">
        <f aca="false">$M1575-$N1575</f>
        <v>0</v>
      </c>
      <c r="R1575" s="56"/>
      <c r="T1575" s="59" t="s">
        <v>15</v>
      </c>
      <c r="U1575" s="1" t="n">
        <f aca="false">$S1575-$R1575</f>
        <v>0</v>
      </c>
      <c r="V1575" s="1" t="n">
        <f aca="false">IF($T1575="±",$Q1575*2,$Q1575)</f>
        <v>0</v>
      </c>
      <c r="W1575" s="60" t="str">
        <f aca="false">IFERROR($U1575/ABS($V1575),"N/A")</f>
        <v>N/A</v>
      </c>
      <c r="X1575" s="61" t="str">
        <f aca="false">IF(OR($W1575="N/A",$R1575="",$S1575=""),"N/A",IF($W1575&gt;=4,"Not Significant",IF($W1575&gt;=2,"Semi-Significant","Significant")))</f>
        <v>N/A</v>
      </c>
      <c r="Z1575" s="1" t="str">
        <f aca="false">IF($D1575="Z540.1 w/data",0,"")</f>
        <v/>
      </c>
      <c r="AA1575" s="1" t="e">
        <f aca="false">$Y1575+$Q1575+$Z1575</f>
        <v>#VALUE!</v>
      </c>
      <c r="AB1575" s="1" t="n">
        <f aca="false">$N1575+$Q1575</f>
        <v>0</v>
      </c>
      <c r="AC1575" s="1" t="str">
        <f aca="false">IF($Y1575="","",IF(AND($AA1575&gt;=$R1575,$AA1575&lt;=$S1575),"Pass","Fail"))</f>
        <v/>
      </c>
      <c r="AD1575" s="1" t="str">
        <f aca="false">IF($Y1575="","",IF($AA1575&gt;$R1575,"Pass","Fail"))</f>
        <v/>
      </c>
      <c r="AE1575" s="1" t="str">
        <f aca="false">IF($Y1575="","",IF($AA1575&gt;=$R1575,"Pass","Fail"))</f>
        <v/>
      </c>
      <c r="AF1575" s="1" t="str">
        <f aca="false">IF($Y1575="","",IF($AA1575&lt;=$S1575,"Pass","Fail"))</f>
        <v/>
      </c>
      <c r="AG1575" s="1" t="str">
        <f aca="false">IF($Y1575="","",IF($AA1575&lt;$S1575,"Pass","Fail"))</f>
        <v/>
      </c>
      <c r="AH1575" s="23" t="str">
        <f aca="true">INDIRECT(CHOOSE(MATCH($T1575,{"±","&gt;","≥","≤","&lt;"},0), "AC", "AD", "AE", "AF", "AG") &amp; ROW())</f>
        <v/>
      </c>
      <c r="AI1575" s="56" t="str">
        <f aca="false">IF($X1575="Not Significant","No Further Action Required",
IF($AH1575="","",
IF(AND($AH1575="Pass",$L1575="0 - Passed "),"Analysis performed; no further action required.",
IF(AND($AH1575="Fail",$L1575="1 - Failed "),"Analysis performed; no further action required.",
IF(AND($AH1575="Pass",$L1575="2 - Limited In Use "),"Analysis performed; no further action required.",
IF(AND($AH1575="Fail",$L1575="3 - Adjusted "),"Analysis performed; no further action required.",
"Unit fails analysis; TSM determination required."))))))</f>
        <v/>
      </c>
      <c r="AJ1575" s="58"/>
    </row>
    <row r="1576" customFormat="false" ht="15" hidden="false" customHeight="false" outlineLevel="0" collapsed="false">
      <c r="A1576" s="56"/>
      <c r="E1576" s="57" t="str">
        <f aca="false">IF(AND($F1576="",$G1576=""),"",IF($G1576="",$F1576,HYPERLINK($G1576,$F1576)))</f>
        <v/>
      </c>
      <c r="H1576" s="1" t="str">
        <f aca="false">IF($I1576="","None Attached",IF(LEFT($I1576,5)="https",HYPERLINK($I1576,"Datasheet"),HYPERLINK(_xlfn.CONCAT("https://",$I1576),"Datasheet")))</f>
        <v>None Attached</v>
      </c>
      <c r="M1576" s="56"/>
      <c r="P1576" s="58"/>
      <c r="Q1576" s="1" t="n">
        <f aca="false">$M1576-$N1576</f>
        <v>0</v>
      </c>
      <c r="R1576" s="56"/>
      <c r="T1576" s="59" t="s">
        <v>15</v>
      </c>
      <c r="U1576" s="1" t="n">
        <f aca="false">$S1576-$R1576</f>
        <v>0</v>
      </c>
      <c r="V1576" s="1" t="n">
        <f aca="false">IF($T1576="±",$Q1576*2,$Q1576)</f>
        <v>0</v>
      </c>
      <c r="W1576" s="60" t="str">
        <f aca="false">IFERROR($U1576/ABS($V1576),"N/A")</f>
        <v>N/A</v>
      </c>
      <c r="X1576" s="61" t="str">
        <f aca="false">IF(OR($W1576="N/A",$R1576="",$S1576=""),"N/A",IF($W1576&gt;=4,"Not Significant",IF($W1576&gt;=2,"Semi-Significant","Significant")))</f>
        <v>N/A</v>
      </c>
      <c r="Z1576" s="1" t="str">
        <f aca="false">IF($D1576="Z540.1 w/data",0,"")</f>
        <v/>
      </c>
      <c r="AA1576" s="1" t="e">
        <f aca="false">$Y1576+$Q1576+$Z1576</f>
        <v>#VALUE!</v>
      </c>
      <c r="AB1576" s="1" t="n">
        <f aca="false">$N1576+$Q1576</f>
        <v>0</v>
      </c>
      <c r="AC1576" s="1" t="str">
        <f aca="false">IF($Y1576="","",IF(AND($AA1576&gt;=$R1576,$AA1576&lt;=$S1576),"Pass","Fail"))</f>
        <v/>
      </c>
      <c r="AD1576" s="1" t="str">
        <f aca="false">IF($Y1576="","",IF($AA1576&gt;$R1576,"Pass","Fail"))</f>
        <v/>
      </c>
      <c r="AE1576" s="1" t="str">
        <f aca="false">IF($Y1576="","",IF($AA1576&gt;=$R1576,"Pass","Fail"))</f>
        <v/>
      </c>
      <c r="AF1576" s="1" t="str">
        <f aca="false">IF($Y1576="","",IF($AA1576&lt;=$S1576,"Pass","Fail"))</f>
        <v/>
      </c>
      <c r="AG1576" s="1" t="str">
        <f aca="false">IF($Y1576="","",IF($AA1576&lt;$S1576,"Pass","Fail"))</f>
        <v/>
      </c>
      <c r="AH1576" s="23" t="str">
        <f aca="true">INDIRECT(CHOOSE(MATCH($T1576,{"±","&gt;","≥","≤","&lt;"},0), "AC", "AD", "AE", "AF", "AG") &amp; ROW())</f>
        <v/>
      </c>
      <c r="AI1576" s="56" t="str">
        <f aca="false">IF($X1576="Not Significant","No Further Action Required",
IF($AH1576="","",
IF(AND($AH1576="Pass",$L1576="0 - Passed "),"Analysis performed; no further action required.",
IF(AND($AH1576="Fail",$L1576="1 - Failed "),"Analysis performed; no further action required.",
IF(AND($AH1576="Pass",$L1576="2 - Limited In Use "),"Analysis performed; no further action required.",
IF(AND($AH1576="Fail",$L1576="3 - Adjusted "),"Analysis performed; no further action required.",
"Unit fails analysis; TSM determination required."))))))</f>
        <v/>
      </c>
      <c r="AJ1576" s="58"/>
    </row>
    <row r="1577" customFormat="false" ht="15" hidden="false" customHeight="false" outlineLevel="0" collapsed="false">
      <c r="A1577" s="56"/>
      <c r="E1577" s="57" t="str">
        <f aca="false">IF(AND($F1577="",$G1577=""),"",IF($G1577="",$F1577,HYPERLINK($G1577,$F1577)))</f>
        <v/>
      </c>
      <c r="H1577" s="1" t="str">
        <f aca="false">IF($I1577="","None Attached",IF(LEFT($I1577,5)="https",HYPERLINK($I1577,"Datasheet"),HYPERLINK(_xlfn.CONCAT("https://",$I1577),"Datasheet")))</f>
        <v>None Attached</v>
      </c>
      <c r="M1577" s="56"/>
      <c r="P1577" s="58"/>
      <c r="Q1577" s="1" t="n">
        <f aca="false">$M1577-$N1577</f>
        <v>0</v>
      </c>
      <c r="R1577" s="56"/>
      <c r="T1577" s="59" t="s">
        <v>15</v>
      </c>
      <c r="U1577" s="1" t="n">
        <f aca="false">$S1577-$R1577</f>
        <v>0</v>
      </c>
      <c r="V1577" s="1" t="n">
        <f aca="false">IF($T1577="±",$Q1577*2,$Q1577)</f>
        <v>0</v>
      </c>
      <c r="W1577" s="60" t="str">
        <f aca="false">IFERROR($U1577/ABS($V1577),"N/A")</f>
        <v>N/A</v>
      </c>
      <c r="X1577" s="61" t="str">
        <f aca="false">IF(OR($W1577="N/A",$R1577="",$S1577=""),"N/A",IF($W1577&gt;=4,"Not Significant",IF($W1577&gt;=2,"Semi-Significant","Significant")))</f>
        <v>N/A</v>
      </c>
      <c r="Z1577" s="1" t="str">
        <f aca="false">IF($D1577="Z540.1 w/data",0,"")</f>
        <v/>
      </c>
      <c r="AA1577" s="1" t="e">
        <f aca="false">$Y1577+$Q1577+$Z1577</f>
        <v>#VALUE!</v>
      </c>
      <c r="AB1577" s="1" t="n">
        <f aca="false">$N1577+$Q1577</f>
        <v>0</v>
      </c>
      <c r="AC1577" s="1" t="str">
        <f aca="false">IF($Y1577="","",IF(AND($AA1577&gt;=$R1577,$AA1577&lt;=$S1577),"Pass","Fail"))</f>
        <v/>
      </c>
      <c r="AD1577" s="1" t="str">
        <f aca="false">IF($Y1577="","",IF($AA1577&gt;$R1577,"Pass","Fail"))</f>
        <v/>
      </c>
      <c r="AE1577" s="1" t="str">
        <f aca="false">IF($Y1577="","",IF($AA1577&gt;=$R1577,"Pass","Fail"))</f>
        <v/>
      </c>
      <c r="AF1577" s="1" t="str">
        <f aca="false">IF($Y1577="","",IF($AA1577&lt;=$S1577,"Pass","Fail"))</f>
        <v/>
      </c>
      <c r="AG1577" s="1" t="str">
        <f aca="false">IF($Y1577="","",IF($AA1577&lt;$S1577,"Pass","Fail"))</f>
        <v/>
      </c>
      <c r="AH1577" s="23" t="str">
        <f aca="true">INDIRECT(CHOOSE(MATCH($T1577,{"±","&gt;","≥","≤","&lt;"},0), "AC", "AD", "AE", "AF", "AG") &amp; ROW())</f>
        <v/>
      </c>
      <c r="AI1577" s="56" t="str">
        <f aca="false">IF($X1577="Not Significant","No Further Action Required",
IF($AH1577="","",
IF(AND($AH1577="Pass",$L1577="0 - Passed "),"Analysis performed; no further action required.",
IF(AND($AH1577="Fail",$L1577="1 - Failed "),"Analysis performed; no further action required.",
IF(AND($AH1577="Pass",$L1577="2 - Limited In Use "),"Analysis performed; no further action required.",
IF(AND($AH1577="Fail",$L1577="3 - Adjusted "),"Analysis performed; no further action required.",
"Unit fails analysis; TSM determination required."))))))</f>
        <v/>
      </c>
      <c r="AJ1577" s="58"/>
    </row>
    <row r="1578" customFormat="false" ht="15" hidden="false" customHeight="false" outlineLevel="0" collapsed="false">
      <c r="A1578" s="56"/>
      <c r="E1578" s="57" t="str">
        <f aca="false">IF(AND($F1578="",$G1578=""),"",IF($G1578="",$F1578,HYPERLINK($G1578,$F1578)))</f>
        <v/>
      </c>
      <c r="H1578" s="1" t="str">
        <f aca="false">IF($I1578="","None Attached",IF(LEFT($I1578,5)="https",HYPERLINK($I1578,"Datasheet"),HYPERLINK(_xlfn.CONCAT("https://",$I1578),"Datasheet")))</f>
        <v>None Attached</v>
      </c>
      <c r="M1578" s="56"/>
      <c r="P1578" s="58"/>
      <c r="Q1578" s="1" t="n">
        <f aca="false">$M1578-$N1578</f>
        <v>0</v>
      </c>
      <c r="R1578" s="56"/>
      <c r="T1578" s="59" t="s">
        <v>15</v>
      </c>
      <c r="U1578" s="1" t="n">
        <f aca="false">$S1578-$R1578</f>
        <v>0</v>
      </c>
      <c r="V1578" s="1" t="n">
        <f aca="false">IF($T1578="±",$Q1578*2,$Q1578)</f>
        <v>0</v>
      </c>
      <c r="W1578" s="60" t="str">
        <f aca="false">IFERROR($U1578/ABS($V1578),"N/A")</f>
        <v>N/A</v>
      </c>
      <c r="X1578" s="61" t="str">
        <f aca="false">IF(OR($W1578="N/A",$R1578="",$S1578=""),"N/A",IF($W1578&gt;=4,"Not Significant",IF($W1578&gt;=2,"Semi-Significant","Significant")))</f>
        <v>N/A</v>
      </c>
      <c r="Z1578" s="1" t="str">
        <f aca="false">IF($D1578="Z540.1 w/data",0,"")</f>
        <v/>
      </c>
      <c r="AA1578" s="1" t="e">
        <f aca="false">$Y1578+$Q1578+$Z1578</f>
        <v>#VALUE!</v>
      </c>
      <c r="AB1578" s="1" t="n">
        <f aca="false">$N1578+$Q1578</f>
        <v>0</v>
      </c>
      <c r="AC1578" s="1" t="str">
        <f aca="false">IF($Y1578="","",IF(AND($AA1578&gt;=$R1578,$AA1578&lt;=$S1578),"Pass","Fail"))</f>
        <v/>
      </c>
      <c r="AD1578" s="1" t="str">
        <f aca="false">IF($Y1578="","",IF($AA1578&gt;$R1578,"Pass","Fail"))</f>
        <v/>
      </c>
      <c r="AE1578" s="1" t="str">
        <f aca="false">IF($Y1578="","",IF($AA1578&gt;=$R1578,"Pass","Fail"))</f>
        <v/>
      </c>
      <c r="AF1578" s="1" t="str">
        <f aca="false">IF($Y1578="","",IF($AA1578&lt;=$S1578,"Pass","Fail"))</f>
        <v/>
      </c>
      <c r="AG1578" s="1" t="str">
        <f aca="false">IF($Y1578="","",IF($AA1578&lt;$S1578,"Pass","Fail"))</f>
        <v/>
      </c>
      <c r="AH1578" s="23" t="str">
        <f aca="true">INDIRECT(CHOOSE(MATCH($T1578,{"±","&gt;","≥","≤","&lt;"},0), "AC", "AD", "AE", "AF", "AG") &amp; ROW())</f>
        <v/>
      </c>
      <c r="AI1578" s="56" t="str">
        <f aca="false">IF($X1578="Not Significant","No Further Action Required",
IF($AH1578="","",
IF(AND($AH1578="Pass",$L1578="0 - Passed "),"Analysis performed; no further action required.",
IF(AND($AH1578="Fail",$L1578="1 - Failed "),"Analysis performed; no further action required.",
IF(AND($AH1578="Pass",$L1578="2 - Limited In Use "),"Analysis performed; no further action required.",
IF(AND($AH1578="Fail",$L1578="3 - Adjusted "),"Analysis performed; no further action required.",
"Unit fails analysis; TSM determination required."))))))</f>
        <v/>
      </c>
      <c r="AJ1578" s="58"/>
    </row>
    <row r="1579" customFormat="false" ht="15" hidden="false" customHeight="false" outlineLevel="0" collapsed="false">
      <c r="A1579" s="56"/>
      <c r="E1579" s="57" t="str">
        <f aca="false">IF(AND($F1579="",$G1579=""),"",IF($G1579="",$F1579,HYPERLINK($G1579,$F1579)))</f>
        <v/>
      </c>
      <c r="H1579" s="1" t="str">
        <f aca="false">IF($I1579="","None Attached",IF(LEFT($I1579,5)="https",HYPERLINK($I1579,"Datasheet"),HYPERLINK(_xlfn.CONCAT("https://",$I1579),"Datasheet")))</f>
        <v>None Attached</v>
      </c>
      <c r="M1579" s="56"/>
      <c r="P1579" s="58"/>
      <c r="Q1579" s="1" t="n">
        <f aca="false">$M1579-$N1579</f>
        <v>0</v>
      </c>
      <c r="R1579" s="56"/>
      <c r="T1579" s="59" t="s">
        <v>15</v>
      </c>
      <c r="U1579" s="1" t="n">
        <f aca="false">$S1579-$R1579</f>
        <v>0</v>
      </c>
      <c r="V1579" s="1" t="n">
        <f aca="false">IF($T1579="±",$Q1579*2,$Q1579)</f>
        <v>0</v>
      </c>
      <c r="W1579" s="60" t="str">
        <f aca="false">IFERROR($U1579/ABS($V1579),"N/A")</f>
        <v>N/A</v>
      </c>
      <c r="X1579" s="61" t="str">
        <f aca="false">IF(OR($W1579="N/A",$R1579="",$S1579=""),"N/A",IF($W1579&gt;=4,"Not Significant",IF($W1579&gt;=2,"Semi-Significant","Significant")))</f>
        <v>N/A</v>
      </c>
      <c r="Z1579" s="1" t="str">
        <f aca="false">IF($D1579="Z540.1 w/data",0,"")</f>
        <v/>
      </c>
      <c r="AA1579" s="1" t="e">
        <f aca="false">$Y1579+$Q1579+$Z1579</f>
        <v>#VALUE!</v>
      </c>
      <c r="AB1579" s="1" t="n">
        <f aca="false">$N1579+$Q1579</f>
        <v>0</v>
      </c>
      <c r="AC1579" s="1" t="str">
        <f aca="false">IF($Y1579="","",IF(AND($AA1579&gt;=$R1579,$AA1579&lt;=$S1579),"Pass","Fail"))</f>
        <v/>
      </c>
      <c r="AD1579" s="1" t="str">
        <f aca="false">IF($Y1579="","",IF($AA1579&gt;$R1579,"Pass","Fail"))</f>
        <v/>
      </c>
      <c r="AE1579" s="1" t="str">
        <f aca="false">IF($Y1579="","",IF($AA1579&gt;=$R1579,"Pass","Fail"))</f>
        <v/>
      </c>
      <c r="AF1579" s="1" t="str">
        <f aca="false">IF($Y1579="","",IF($AA1579&lt;=$S1579,"Pass","Fail"))</f>
        <v/>
      </c>
      <c r="AG1579" s="1" t="str">
        <f aca="false">IF($Y1579="","",IF($AA1579&lt;$S1579,"Pass","Fail"))</f>
        <v/>
      </c>
      <c r="AH1579" s="23" t="str">
        <f aca="true">INDIRECT(CHOOSE(MATCH($T1579,{"±","&gt;","≥","≤","&lt;"},0), "AC", "AD", "AE", "AF", "AG") &amp; ROW())</f>
        <v/>
      </c>
      <c r="AI1579" s="56" t="str">
        <f aca="false">IF($X1579="Not Significant","No Further Action Required",
IF($AH1579="","",
IF(AND($AH1579="Pass",$L1579="0 - Passed "),"Analysis performed; no further action required.",
IF(AND($AH1579="Fail",$L1579="1 - Failed "),"Analysis performed; no further action required.",
IF(AND($AH1579="Pass",$L1579="2 - Limited In Use "),"Analysis performed; no further action required.",
IF(AND($AH1579="Fail",$L1579="3 - Adjusted "),"Analysis performed; no further action required.",
"Unit fails analysis; TSM determination required."))))))</f>
        <v/>
      </c>
      <c r="AJ1579" s="58"/>
    </row>
    <row r="1580" customFormat="false" ht="15" hidden="false" customHeight="false" outlineLevel="0" collapsed="false">
      <c r="A1580" s="56"/>
      <c r="E1580" s="57" t="str">
        <f aca="false">IF(AND($F1580="",$G1580=""),"",IF($G1580="",$F1580,HYPERLINK($G1580,$F1580)))</f>
        <v/>
      </c>
      <c r="H1580" s="1" t="str">
        <f aca="false">IF($I1580="","None Attached",IF(LEFT($I1580,5)="https",HYPERLINK($I1580,"Datasheet"),HYPERLINK(_xlfn.CONCAT("https://",$I1580),"Datasheet")))</f>
        <v>None Attached</v>
      </c>
      <c r="M1580" s="56"/>
      <c r="P1580" s="58"/>
      <c r="Q1580" s="1" t="n">
        <f aca="false">$M1580-$N1580</f>
        <v>0</v>
      </c>
      <c r="R1580" s="56"/>
      <c r="T1580" s="59" t="s">
        <v>15</v>
      </c>
      <c r="U1580" s="1" t="n">
        <f aca="false">$S1580-$R1580</f>
        <v>0</v>
      </c>
      <c r="V1580" s="1" t="n">
        <f aca="false">IF($T1580="±",$Q1580*2,$Q1580)</f>
        <v>0</v>
      </c>
      <c r="W1580" s="60" t="str">
        <f aca="false">IFERROR($U1580/ABS($V1580),"N/A")</f>
        <v>N/A</v>
      </c>
      <c r="X1580" s="61" t="str">
        <f aca="false">IF(OR($W1580="N/A",$R1580="",$S1580=""),"N/A",IF($W1580&gt;=4,"Not Significant",IF($W1580&gt;=2,"Semi-Significant","Significant")))</f>
        <v>N/A</v>
      </c>
      <c r="Z1580" s="1" t="str">
        <f aca="false">IF($D1580="Z540.1 w/data",0,"")</f>
        <v/>
      </c>
      <c r="AA1580" s="1" t="e">
        <f aca="false">$Y1580+$Q1580+$Z1580</f>
        <v>#VALUE!</v>
      </c>
      <c r="AB1580" s="1" t="n">
        <f aca="false">$N1580+$Q1580</f>
        <v>0</v>
      </c>
      <c r="AC1580" s="1" t="str">
        <f aca="false">IF($Y1580="","",IF(AND($AA1580&gt;=$R1580,$AA1580&lt;=$S1580),"Pass","Fail"))</f>
        <v/>
      </c>
      <c r="AD1580" s="1" t="str">
        <f aca="false">IF($Y1580="","",IF($AA1580&gt;$R1580,"Pass","Fail"))</f>
        <v/>
      </c>
      <c r="AE1580" s="1" t="str">
        <f aca="false">IF($Y1580="","",IF($AA1580&gt;=$R1580,"Pass","Fail"))</f>
        <v/>
      </c>
      <c r="AF1580" s="1" t="str">
        <f aca="false">IF($Y1580="","",IF($AA1580&lt;=$S1580,"Pass","Fail"))</f>
        <v/>
      </c>
      <c r="AG1580" s="1" t="str">
        <f aca="false">IF($Y1580="","",IF($AA1580&lt;$S1580,"Pass","Fail"))</f>
        <v/>
      </c>
      <c r="AH1580" s="23" t="str">
        <f aca="true">INDIRECT(CHOOSE(MATCH($T1580,{"±","&gt;","≥","≤","&lt;"},0), "AC", "AD", "AE", "AF", "AG") &amp; ROW())</f>
        <v/>
      </c>
      <c r="AI1580" s="56" t="str">
        <f aca="false">IF($X1580="Not Significant","No Further Action Required",
IF($AH1580="","",
IF(AND($AH1580="Pass",$L1580="0 - Passed "),"Analysis performed; no further action required.",
IF(AND($AH1580="Fail",$L1580="1 - Failed "),"Analysis performed; no further action required.",
IF(AND($AH1580="Pass",$L1580="2 - Limited In Use "),"Analysis performed; no further action required.",
IF(AND($AH1580="Fail",$L1580="3 - Adjusted "),"Analysis performed; no further action required.",
"Unit fails analysis; TSM determination required."))))))</f>
        <v/>
      </c>
      <c r="AJ1580" s="58"/>
    </row>
    <row r="1581" customFormat="false" ht="15" hidden="false" customHeight="false" outlineLevel="0" collapsed="false">
      <c r="A1581" s="56"/>
      <c r="E1581" s="57" t="str">
        <f aca="false">IF(AND($F1581="",$G1581=""),"",IF($G1581="",$F1581,HYPERLINK($G1581,$F1581)))</f>
        <v/>
      </c>
      <c r="H1581" s="1" t="str">
        <f aca="false">IF($I1581="","None Attached",IF(LEFT($I1581,5)="https",HYPERLINK($I1581,"Datasheet"),HYPERLINK(_xlfn.CONCAT("https://",$I1581),"Datasheet")))</f>
        <v>None Attached</v>
      </c>
      <c r="M1581" s="56"/>
      <c r="P1581" s="58"/>
      <c r="Q1581" s="1" t="n">
        <f aca="false">$M1581-$N1581</f>
        <v>0</v>
      </c>
      <c r="R1581" s="56"/>
      <c r="T1581" s="59" t="s">
        <v>15</v>
      </c>
      <c r="U1581" s="1" t="n">
        <f aca="false">$S1581-$R1581</f>
        <v>0</v>
      </c>
      <c r="V1581" s="1" t="n">
        <f aca="false">IF($T1581="±",$Q1581*2,$Q1581)</f>
        <v>0</v>
      </c>
      <c r="W1581" s="60" t="str">
        <f aca="false">IFERROR($U1581/ABS($V1581),"N/A")</f>
        <v>N/A</v>
      </c>
      <c r="X1581" s="61" t="str">
        <f aca="false">IF(OR($W1581="N/A",$R1581="",$S1581=""),"N/A",IF($W1581&gt;=4,"Not Significant",IF($W1581&gt;=2,"Semi-Significant","Significant")))</f>
        <v>N/A</v>
      </c>
      <c r="Z1581" s="1" t="str">
        <f aca="false">IF($D1581="Z540.1 w/data",0,"")</f>
        <v/>
      </c>
      <c r="AA1581" s="1" t="e">
        <f aca="false">$Y1581+$Q1581+$Z1581</f>
        <v>#VALUE!</v>
      </c>
      <c r="AB1581" s="1" t="n">
        <f aca="false">$N1581+$Q1581</f>
        <v>0</v>
      </c>
      <c r="AC1581" s="1" t="str">
        <f aca="false">IF($Y1581="","",IF(AND($AA1581&gt;=$R1581,$AA1581&lt;=$S1581),"Pass","Fail"))</f>
        <v/>
      </c>
      <c r="AD1581" s="1" t="str">
        <f aca="false">IF($Y1581="","",IF($AA1581&gt;$R1581,"Pass","Fail"))</f>
        <v/>
      </c>
      <c r="AE1581" s="1" t="str">
        <f aca="false">IF($Y1581="","",IF($AA1581&gt;=$R1581,"Pass","Fail"))</f>
        <v/>
      </c>
      <c r="AF1581" s="1" t="str">
        <f aca="false">IF($Y1581="","",IF($AA1581&lt;=$S1581,"Pass","Fail"))</f>
        <v/>
      </c>
      <c r="AG1581" s="1" t="str">
        <f aca="false">IF($Y1581="","",IF($AA1581&lt;$S1581,"Pass","Fail"))</f>
        <v/>
      </c>
      <c r="AH1581" s="23" t="str">
        <f aca="true">INDIRECT(CHOOSE(MATCH($T1581,{"±","&gt;","≥","≤","&lt;"},0), "AC", "AD", "AE", "AF", "AG") &amp; ROW())</f>
        <v/>
      </c>
      <c r="AI1581" s="56" t="str">
        <f aca="false">IF($X1581="Not Significant","No Further Action Required",
IF($AH1581="","",
IF(AND($AH1581="Pass",$L1581="0 - Passed "),"Analysis performed; no further action required.",
IF(AND($AH1581="Fail",$L1581="1 - Failed "),"Analysis performed; no further action required.",
IF(AND($AH1581="Pass",$L1581="2 - Limited In Use "),"Analysis performed; no further action required.",
IF(AND($AH1581="Fail",$L1581="3 - Adjusted "),"Analysis performed; no further action required.",
"Unit fails analysis; TSM determination required."))))))</f>
        <v/>
      </c>
      <c r="AJ1581" s="58"/>
    </row>
    <row r="1582" customFormat="false" ht="15" hidden="false" customHeight="false" outlineLevel="0" collapsed="false">
      <c r="A1582" s="56"/>
      <c r="E1582" s="57" t="str">
        <f aca="false">IF(AND($F1582="",$G1582=""),"",IF($G1582="",$F1582,HYPERLINK($G1582,$F1582)))</f>
        <v/>
      </c>
      <c r="H1582" s="1" t="str">
        <f aca="false">IF($I1582="","None Attached",IF(LEFT($I1582,5)="https",HYPERLINK($I1582,"Datasheet"),HYPERLINK(_xlfn.CONCAT("https://",$I1582),"Datasheet")))</f>
        <v>None Attached</v>
      </c>
      <c r="M1582" s="56"/>
      <c r="P1582" s="58"/>
      <c r="Q1582" s="1" t="n">
        <f aca="false">$M1582-$N1582</f>
        <v>0</v>
      </c>
      <c r="R1582" s="56"/>
      <c r="T1582" s="59" t="s">
        <v>15</v>
      </c>
      <c r="U1582" s="1" t="n">
        <f aca="false">$S1582-$R1582</f>
        <v>0</v>
      </c>
      <c r="V1582" s="1" t="n">
        <f aca="false">IF($T1582="±",$Q1582*2,$Q1582)</f>
        <v>0</v>
      </c>
      <c r="W1582" s="60" t="str">
        <f aca="false">IFERROR($U1582/ABS($V1582),"N/A")</f>
        <v>N/A</v>
      </c>
      <c r="X1582" s="61" t="str">
        <f aca="false">IF(OR($W1582="N/A",$R1582="",$S1582=""),"N/A",IF($W1582&gt;=4,"Not Significant",IF($W1582&gt;=2,"Semi-Significant","Significant")))</f>
        <v>N/A</v>
      </c>
      <c r="Z1582" s="1" t="str">
        <f aca="false">IF($D1582="Z540.1 w/data",0,"")</f>
        <v/>
      </c>
      <c r="AA1582" s="1" t="e">
        <f aca="false">$Y1582+$Q1582+$Z1582</f>
        <v>#VALUE!</v>
      </c>
      <c r="AB1582" s="1" t="n">
        <f aca="false">$N1582+$Q1582</f>
        <v>0</v>
      </c>
      <c r="AC1582" s="1" t="str">
        <f aca="false">IF($Y1582="","",IF(AND($AA1582&gt;=$R1582,$AA1582&lt;=$S1582),"Pass","Fail"))</f>
        <v/>
      </c>
      <c r="AD1582" s="1" t="str">
        <f aca="false">IF($Y1582="","",IF($AA1582&gt;$R1582,"Pass","Fail"))</f>
        <v/>
      </c>
      <c r="AE1582" s="1" t="str">
        <f aca="false">IF($Y1582="","",IF($AA1582&gt;=$R1582,"Pass","Fail"))</f>
        <v/>
      </c>
      <c r="AF1582" s="1" t="str">
        <f aca="false">IF($Y1582="","",IF($AA1582&lt;=$S1582,"Pass","Fail"))</f>
        <v/>
      </c>
      <c r="AG1582" s="1" t="str">
        <f aca="false">IF($Y1582="","",IF($AA1582&lt;$S1582,"Pass","Fail"))</f>
        <v/>
      </c>
      <c r="AH1582" s="23" t="str">
        <f aca="true">INDIRECT(CHOOSE(MATCH($T1582,{"±","&gt;","≥","≤","&lt;"},0), "AC", "AD", "AE", "AF", "AG") &amp; ROW())</f>
        <v/>
      </c>
      <c r="AI1582" s="56" t="str">
        <f aca="false">IF($X1582="Not Significant","No Further Action Required",
IF($AH1582="","",
IF(AND($AH1582="Pass",$L1582="0 - Passed "),"Analysis performed; no further action required.",
IF(AND($AH1582="Fail",$L1582="1 - Failed "),"Analysis performed; no further action required.",
IF(AND($AH1582="Pass",$L1582="2 - Limited In Use "),"Analysis performed; no further action required.",
IF(AND($AH1582="Fail",$L1582="3 - Adjusted "),"Analysis performed; no further action required.",
"Unit fails analysis; TSM determination required."))))))</f>
        <v/>
      </c>
      <c r="AJ1582" s="58"/>
    </row>
    <row r="1583" customFormat="false" ht="15" hidden="false" customHeight="false" outlineLevel="0" collapsed="false">
      <c r="A1583" s="56"/>
      <c r="E1583" s="57" t="str">
        <f aca="false">IF(AND($F1583="",$G1583=""),"",IF($G1583="",$F1583,HYPERLINK($G1583,$F1583)))</f>
        <v/>
      </c>
      <c r="H1583" s="1" t="str">
        <f aca="false">IF($I1583="","None Attached",IF(LEFT($I1583,5)="https",HYPERLINK($I1583,"Datasheet"),HYPERLINK(_xlfn.CONCAT("https://",$I1583),"Datasheet")))</f>
        <v>None Attached</v>
      </c>
      <c r="M1583" s="56"/>
      <c r="P1583" s="58"/>
      <c r="Q1583" s="1" t="n">
        <f aca="false">$M1583-$N1583</f>
        <v>0</v>
      </c>
      <c r="R1583" s="56"/>
      <c r="T1583" s="59" t="s">
        <v>15</v>
      </c>
      <c r="U1583" s="1" t="n">
        <f aca="false">$S1583-$R1583</f>
        <v>0</v>
      </c>
      <c r="V1583" s="1" t="n">
        <f aca="false">IF($T1583="±",$Q1583*2,$Q1583)</f>
        <v>0</v>
      </c>
      <c r="W1583" s="60" t="str">
        <f aca="false">IFERROR($U1583/ABS($V1583),"N/A")</f>
        <v>N/A</v>
      </c>
      <c r="X1583" s="61" t="str">
        <f aca="false">IF(OR($W1583="N/A",$R1583="",$S1583=""),"N/A",IF($W1583&gt;=4,"Not Significant",IF($W1583&gt;=2,"Semi-Significant","Significant")))</f>
        <v>N/A</v>
      </c>
      <c r="Z1583" s="1" t="str">
        <f aca="false">IF($D1583="Z540.1 w/data",0,"")</f>
        <v/>
      </c>
      <c r="AA1583" s="1" t="e">
        <f aca="false">$Y1583+$Q1583+$Z1583</f>
        <v>#VALUE!</v>
      </c>
      <c r="AB1583" s="1" t="n">
        <f aca="false">$N1583+$Q1583</f>
        <v>0</v>
      </c>
      <c r="AC1583" s="1" t="str">
        <f aca="false">IF($Y1583="","",IF(AND($AA1583&gt;=$R1583,$AA1583&lt;=$S1583),"Pass","Fail"))</f>
        <v/>
      </c>
      <c r="AD1583" s="1" t="str">
        <f aca="false">IF($Y1583="","",IF($AA1583&gt;$R1583,"Pass","Fail"))</f>
        <v/>
      </c>
      <c r="AE1583" s="1" t="str">
        <f aca="false">IF($Y1583="","",IF($AA1583&gt;=$R1583,"Pass","Fail"))</f>
        <v/>
      </c>
      <c r="AF1583" s="1" t="str">
        <f aca="false">IF($Y1583="","",IF($AA1583&lt;=$S1583,"Pass","Fail"))</f>
        <v/>
      </c>
      <c r="AG1583" s="1" t="str">
        <f aca="false">IF($Y1583="","",IF($AA1583&lt;$S1583,"Pass","Fail"))</f>
        <v/>
      </c>
      <c r="AH1583" s="23" t="str">
        <f aca="true">INDIRECT(CHOOSE(MATCH($T1583,{"±","&gt;","≥","≤","&lt;"},0), "AC", "AD", "AE", "AF", "AG") &amp; ROW())</f>
        <v/>
      </c>
      <c r="AI1583" s="56" t="str">
        <f aca="false">IF($X1583="Not Significant","No Further Action Required",
IF($AH1583="","",
IF(AND($AH1583="Pass",$L1583="0 - Passed "),"Analysis performed; no further action required.",
IF(AND($AH1583="Fail",$L1583="1 - Failed "),"Analysis performed; no further action required.",
IF(AND($AH1583="Pass",$L1583="2 - Limited In Use "),"Analysis performed; no further action required.",
IF(AND($AH1583="Fail",$L1583="3 - Adjusted "),"Analysis performed; no further action required.",
"Unit fails analysis; TSM determination required."))))))</f>
        <v/>
      </c>
      <c r="AJ1583" s="58"/>
    </row>
    <row r="1584" customFormat="false" ht="15" hidden="false" customHeight="false" outlineLevel="0" collapsed="false">
      <c r="A1584" s="56"/>
      <c r="E1584" s="57" t="str">
        <f aca="false">IF(AND($F1584="",$G1584=""),"",IF($G1584="",$F1584,HYPERLINK($G1584,$F1584)))</f>
        <v/>
      </c>
      <c r="H1584" s="1" t="str">
        <f aca="false">IF($I1584="","None Attached",IF(LEFT($I1584,5)="https",HYPERLINK($I1584,"Datasheet"),HYPERLINK(_xlfn.CONCAT("https://",$I1584),"Datasheet")))</f>
        <v>None Attached</v>
      </c>
      <c r="M1584" s="56"/>
      <c r="P1584" s="58"/>
      <c r="Q1584" s="1" t="n">
        <f aca="false">$M1584-$N1584</f>
        <v>0</v>
      </c>
      <c r="R1584" s="56"/>
      <c r="T1584" s="59" t="s">
        <v>15</v>
      </c>
      <c r="U1584" s="1" t="n">
        <f aca="false">$S1584-$R1584</f>
        <v>0</v>
      </c>
      <c r="V1584" s="1" t="n">
        <f aca="false">IF($T1584="±",$Q1584*2,$Q1584)</f>
        <v>0</v>
      </c>
      <c r="W1584" s="60" t="str">
        <f aca="false">IFERROR($U1584/ABS($V1584),"N/A")</f>
        <v>N/A</v>
      </c>
      <c r="X1584" s="61" t="str">
        <f aca="false">IF(OR($W1584="N/A",$R1584="",$S1584=""),"N/A",IF($W1584&gt;=4,"Not Significant",IF($W1584&gt;=2,"Semi-Significant","Significant")))</f>
        <v>N/A</v>
      </c>
      <c r="Z1584" s="1" t="str">
        <f aca="false">IF($D1584="Z540.1 w/data",0,"")</f>
        <v/>
      </c>
      <c r="AA1584" s="1" t="e">
        <f aca="false">$Y1584+$Q1584+$Z1584</f>
        <v>#VALUE!</v>
      </c>
      <c r="AB1584" s="1" t="n">
        <f aca="false">$N1584+$Q1584</f>
        <v>0</v>
      </c>
      <c r="AC1584" s="1" t="str">
        <f aca="false">IF($Y1584="","",IF(AND($AA1584&gt;=$R1584,$AA1584&lt;=$S1584),"Pass","Fail"))</f>
        <v/>
      </c>
      <c r="AD1584" s="1" t="str">
        <f aca="false">IF($Y1584="","",IF($AA1584&gt;$R1584,"Pass","Fail"))</f>
        <v/>
      </c>
      <c r="AE1584" s="1" t="str">
        <f aca="false">IF($Y1584="","",IF($AA1584&gt;=$R1584,"Pass","Fail"))</f>
        <v/>
      </c>
      <c r="AF1584" s="1" t="str">
        <f aca="false">IF($Y1584="","",IF($AA1584&lt;=$S1584,"Pass","Fail"))</f>
        <v/>
      </c>
      <c r="AG1584" s="1" t="str">
        <f aca="false">IF($Y1584="","",IF($AA1584&lt;$S1584,"Pass","Fail"))</f>
        <v/>
      </c>
      <c r="AH1584" s="23" t="str">
        <f aca="true">INDIRECT(CHOOSE(MATCH($T1584,{"±","&gt;","≥","≤","&lt;"},0), "AC", "AD", "AE", "AF", "AG") &amp; ROW())</f>
        <v/>
      </c>
      <c r="AI1584" s="56" t="str">
        <f aca="false">IF($X1584="Not Significant","No Further Action Required",
IF($AH1584="","",
IF(AND($AH1584="Pass",$L1584="0 - Passed "),"Analysis performed; no further action required.",
IF(AND($AH1584="Fail",$L1584="1 - Failed "),"Analysis performed; no further action required.",
IF(AND($AH1584="Pass",$L1584="2 - Limited In Use "),"Analysis performed; no further action required.",
IF(AND($AH1584="Fail",$L1584="3 - Adjusted "),"Analysis performed; no further action required.",
"Unit fails analysis; TSM determination required."))))))</f>
        <v/>
      </c>
      <c r="AJ1584" s="58"/>
    </row>
    <row r="1585" customFormat="false" ht="15" hidden="false" customHeight="false" outlineLevel="0" collapsed="false">
      <c r="A1585" s="56"/>
      <c r="E1585" s="57" t="str">
        <f aca="false">IF(AND($F1585="",$G1585=""),"",IF($G1585="",$F1585,HYPERLINK($G1585,$F1585)))</f>
        <v/>
      </c>
      <c r="H1585" s="1" t="str">
        <f aca="false">IF($I1585="","None Attached",IF(LEFT($I1585,5)="https",HYPERLINK($I1585,"Datasheet"),HYPERLINK(_xlfn.CONCAT("https://",$I1585),"Datasheet")))</f>
        <v>None Attached</v>
      </c>
      <c r="M1585" s="56"/>
      <c r="P1585" s="58"/>
      <c r="Q1585" s="1" t="n">
        <f aca="false">$M1585-$N1585</f>
        <v>0</v>
      </c>
      <c r="R1585" s="56"/>
      <c r="T1585" s="59" t="s">
        <v>15</v>
      </c>
      <c r="U1585" s="1" t="n">
        <f aca="false">$S1585-$R1585</f>
        <v>0</v>
      </c>
      <c r="V1585" s="1" t="n">
        <f aca="false">IF($T1585="±",$Q1585*2,$Q1585)</f>
        <v>0</v>
      </c>
      <c r="W1585" s="60" t="str">
        <f aca="false">IFERROR($U1585/ABS($V1585),"N/A")</f>
        <v>N/A</v>
      </c>
      <c r="X1585" s="61" t="str">
        <f aca="false">IF(OR($W1585="N/A",$R1585="",$S1585=""),"N/A",IF($W1585&gt;=4,"Not Significant",IF($W1585&gt;=2,"Semi-Significant","Significant")))</f>
        <v>N/A</v>
      </c>
      <c r="Z1585" s="1" t="str">
        <f aca="false">IF($D1585="Z540.1 w/data",0,"")</f>
        <v/>
      </c>
      <c r="AA1585" s="1" t="e">
        <f aca="false">$Y1585+$Q1585+$Z1585</f>
        <v>#VALUE!</v>
      </c>
      <c r="AB1585" s="1" t="n">
        <f aca="false">$N1585+$Q1585</f>
        <v>0</v>
      </c>
      <c r="AC1585" s="1" t="str">
        <f aca="false">IF($Y1585="","",IF(AND($AA1585&gt;=$R1585,$AA1585&lt;=$S1585),"Pass","Fail"))</f>
        <v/>
      </c>
      <c r="AD1585" s="1" t="str">
        <f aca="false">IF($Y1585="","",IF($AA1585&gt;$R1585,"Pass","Fail"))</f>
        <v/>
      </c>
      <c r="AE1585" s="1" t="str">
        <f aca="false">IF($Y1585="","",IF($AA1585&gt;=$R1585,"Pass","Fail"))</f>
        <v/>
      </c>
      <c r="AF1585" s="1" t="str">
        <f aca="false">IF($Y1585="","",IF($AA1585&lt;=$S1585,"Pass","Fail"))</f>
        <v/>
      </c>
      <c r="AG1585" s="1" t="str">
        <f aca="false">IF($Y1585="","",IF($AA1585&lt;$S1585,"Pass","Fail"))</f>
        <v/>
      </c>
      <c r="AH1585" s="23" t="str">
        <f aca="true">INDIRECT(CHOOSE(MATCH($T1585,{"±","&gt;","≥","≤","&lt;"},0), "AC", "AD", "AE", "AF", "AG") &amp; ROW())</f>
        <v/>
      </c>
      <c r="AI1585" s="56" t="str">
        <f aca="false">IF($X1585="Not Significant","No Further Action Required",
IF($AH1585="","",
IF(AND($AH1585="Pass",$L1585="0 - Passed "),"Analysis performed; no further action required.",
IF(AND($AH1585="Fail",$L1585="1 - Failed "),"Analysis performed; no further action required.",
IF(AND($AH1585="Pass",$L1585="2 - Limited In Use "),"Analysis performed; no further action required.",
IF(AND($AH1585="Fail",$L1585="3 - Adjusted "),"Analysis performed; no further action required.",
"Unit fails analysis; TSM determination required."))))))</f>
        <v/>
      </c>
      <c r="AJ1585" s="58"/>
    </row>
    <row r="1586" customFormat="false" ht="15" hidden="false" customHeight="false" outlineLevel="0" collapsed="false">
      <c r="A1586" s="56"/>
      <c r="E1586" s="57" t="str">
        <f aca="false">IF(AND($F1586="",$G1586=""),"",IF($G1586="",$F1586,HYPERLINK($G1586,$F1586)))</f>
        <v/>
      </c>
      <c r="H1586" s="1" t="str">
        <f aca="false">IF($I1586="","None Attached",IF(LEFT($I1586,5)="https",HYPERLINK($I1586,"Datasheet"),HYPERLINK(_xlfn.CONCAT("https://",$I1586),"Datasheet")))</f>
        <v>None Attached</v>
      </c>
      <c r="M1586" s="56"/>
      <c r="P1586" s="58"/>
      <c r="Q1586" s="1" t="n">
        <f aca="false">$M1586-$N1586</f>
        <v>0</v>
      </c>
      <c r="R1586" s="56"/>
      <c r="T1586" s="59" t="s">
        <v>15</v>
      </c>
      <c r="U1586" s="1" t="n">
        <f aca="false">$S1586-$R1586</f>
        <v>0</v>
      </c>
      <c r="V1586" s="1" t="n">
        <f aca="false">IF($T1586="±",$Q1586*2,$Q1586)</f>
        <v>0</v>
      </c>
      <c r="W1586" s="60" t="str">
        <f aca="false">IFERROR($U1586/ABS($V1586),"N/A")</f>
        <v>N/A</v>
      </c>
      <c r="X1586" s="61" t="str">
        <f aca="false">IF(OR($W1586="N/A",$R1586="",$S1586=""),"N/A",IF($W1586&gt;=4,"Not Significant",IF($W1586&gt;=2,"Semi-Significant","Significant")))</f>
        <v>N/A</v>
      </c>
      <c r="Z1586" s="1" t="str">
        <f aca="false">IF($D1586="Z540.1 w/data",0,"")</f>
        <v/>
      </c>
      <c r="AA1586" s="1" t="e">
        <f aca="false">$Y1586+$Q1586+$Z1586</f>
        <v>#VALUE!</v>
      </c>
      <c r="AB1586" s="1" t="n">
        <f aca="false">$N1586+$Q1586</f>
        <v>0</v>
      </c>
      <c r="AC1586" s="1" t="str">
        <f aca="false">IF($Y1586="","",IF(AND($AA1586&gt;=$R1586,$AA1586&lt;=$S1586),"Pass","Fail"))</f>
        <v/>
      </c>
      <c r="AD1586" s="1" t="str">
        <f aca="false">IF($Y1586="","",IF($AA1586&gt;$R1586,"Pass","Fail"))</f>
        <v/>
      </c>
      <c r="AE1586" s="1" t="str">
        <f aca="false">IF($Y1586="","",IF($AA1586&gt;=$R1586,"Pass","Fail"))</f>
        <v/>
      </c>
      <c r="AF1586" s="1" t="str">
        <f aca="false">IF($Y1586="","",IF($AA1586&lt;=$S1586,"Pass","Fail"))</f>
        <v/>
      </c>
      <c r="AG1586" s="1" t="str">
        <f aca="false">IF($Y1586="","",IF($AA1586&lt;$S1586,"Pass","Fail"))</f>
        <v/>
      </c>
      <c r="AH1586" s="23" t="str">
        <f aca="true">INDIRECT(CHOOSE(MATCH($T1586,{"±","&gt;","≥","≤","&lt;"},0), "AC", "AD", "AE", "AF", "AG") &amp; ROW())</f>
        <v/>
      </c>
      <c r="AI1586" s="56" t="str">
        <f aca="false">IF($X1586="Not Significant","No Further Action Required",
IF($AH1586="","",
IF(AND($AH1586="Pass",$L1586="0 - Passed "),"Analysis performed; no further action required.",
IF(AND($AH1586="Fail",$L1586="1 - Failed "),"Analysis performed; no further action required.",
IF(AND($AH1586="Pass",$L1586="2 - Limited In Use "),"Analysis performed; no further action required.",
IF(AND($AH1586="Fail",$L1586="3 - Adjusted "),"Analysis performed; no further action required.",
"Unit fails analysis; TSM determination required."))))))</f>
        <v/>
      </c>
      <c r="AJ1586" s="58"/>
    </row>
    <row r="1587" customFormat="false" ht="15" hidden="false" customHeight="false" outlineLevel="0" collapsed="false">
      <c r="A1587" s="56"/>
      <c r="E1587" s="57" t="str">
        <f aca="false">IF(AND($F1587="",$G1587=""),"",IF($G1587="",$F1587,HYPERLINK($G1587,$F1587)))</f>
        <v/>
      </c>
      <c r="H1587" s="1" t="str">
        <f aca="false">IF($I1587="","None Attached",IF(LEFT($I1587,5)="https",HYPERLINK($I1587,"Datasheet"),HYPERLINK(_xlfn.CONCAT("https://",$I1587),"Datasheet")))</f>
        <v>None Attached</v>
      </c>
      <c r="M1587" s="56"/>
      <c r="P1587" s="58"/>
      <c r="Q1587" s="1" t="n">
        <f aca="false">$M1587-$N1587</f>
        <v>0</v>
      </c>
      <c r="R1587" s="56"/>
      <c r="T1587" s="59" t="s">
        <v>15</v>
      </c>
      <c r="U1587" s="1" t="n">
        <f aca="false">$S1587-$R1587</f>
        <v>0</v>
      </c>
      <c r="V1587" s="1" t="n">
        <f aca="false">IF($T1587="±",$Q1587*2,$Q1587)</f>
        <v>0</v>
      </c>
      <c r="W1587" s="60" t="str">
        <f aca="false">IFERROR($U1587/ABS($V1587),"N/A")</f>
        <v>N/A</v>
      </c>
      <c r="X1587" s="61" t="str">
        <f aca="false">IF(OR($W1587="N/A",$R1587="",$S1587=""),"N/A",IF($W1587&gt;=4,"Not Significant",IF($W1587&gt;=2,"Semi-Significant","Significant")))</f>
        <v>N/A</v>
      </c>
      <c r="Z1587" s="1" t="str">
        <f aca="false">IF($D1587="Z540.1 w/data",0,"")</f>
        <v/>
      </c>
      <c r="AA1587" s="1" t="e">
        <f aca="false">$Y1587+$Q1587+$Z1587</f>
        <v>#VALUE!</v>
      </c>
      <c r="AB1587" s="1" t="n">
        <f aca="false">$N1587+$Q1587</f>
        <v>0</v>
      </c>
      <c r="AC1587" s="1" t="str">
        <f aca="false">IF($Y1587="","",IF(AND($AA1587&gt;=$R1587,$AA1587&lt;=$S1587),"Pass","Fail"))</f>
        <v/>
      </c>
      <c r="AD1587" s="1" t="str">
        <f aca="false">IF($Y1587="","",IF($AA1587&gt;$R1587,"Pass","Fail"))</f>
        <v/>
      </c>
      <c r="AE1587" s="1" t="str">
        <f aca="false">IF($Y1587="","",IF($AA1587&gt;=$R1587,"Pass","Fail"))</f>
        <v/>
      </c>
      <c r="AF1587" s="1" t="str">
        <f aca="false">IF($Y1587="","",IF($AA1587&lt;=$S1587,"Pass","Fail"))</f>
        <v/>
      </c>
      <c r="AG1587" s="1" t="str">
        <f aca="false">IF($Y1587="","",IF($AA1587&lt;$S1587,"Pass","Fail"))</f>
        <v/>
      </c>
      <c r="AH1587" s="23" t="str">
        <f aca="true">INDIRECT(CHOOSE(MATCH($T1587,{"±","&gt;","≥","≤","&lt;"},0), "AC", "AD", "AE", "AF", "AG") &amp; ROW())</f>
        <v/>
      </c>
      <c r="AI1587" s="56" t="str">
        <f aca="false">IF($X1587="Not Significant","No Further Action Required",
IF($AH1587="","",
IF(AND($AH1587="Pass",$L1587="0 - Passed "),"Analysis performed; no further action required.",
IF(AND($AH1587="Fail",$L1587="1 - Failed "),"Analysis performed; no further action required.",
IF(AND($AH1587="Pass",$L1587="2 - Limited In Use "),"Analysis performed; no further action required.",
IF(AND($AH1587="Fail",$L1587="3 - Adjusted "),"Analysis performed; no further action required.",
"Unit fails analysis; TSM determination required."))))))</f>
        <v/>
      </c>
      <c r="AJ1587" s="58"/>
    </row>
    <row r="1588" customFormat="false" ht="15" hidden="false" customHeight="false" outlineLevel="0" collapsed="false">
      <c r="A1588" s="56"/>
      <c r="E1588" s="57" t="str">
        <f aca="false">IF(AND($F1588="",$G1588=""),"",IF($G1588="",$F1588,HYPERLINK($G1588,$F1588)))</f>
        <v/>
      </c>
      <c r="H1588" s="1" t="str">
        <f aca="false">IF($I1588="","None Attached",IF(LEFT($I1588,5)="https",HYPERLINK($I1588,"Datasheet"),HYPERLINK(_xlfn.CONCAT("https://",$I1588),"Datasheet")))</f>
        <v>None Attached</v>
      </c>
      <c r="M1588" s="56"/>
      <c r="P1588" s="58"/>
      <c r="Q1588" s="1" t="n">
        <f aca="false">$M1588-$N1588</f>
        <v>0</v>
      </c>
      <c r="R1588" s="56"/>
      <c r="T1588" s="59" t="s">
        <v>15</v>
      </c>
      <c r="U1588" s="1" t="n">
        <f aca="false">$S1588-$R1588</f>
        <v>0</v>
      </c>
      <c r="V1588" s="1" t="n">
        <f aca="false">IF($T1588="±",$Q1588*2,$Q1588)</f>
        <v>0</v>
      </c>
      <c r="W1588" s="60" t="str">
        <f aca="false">IFERROR($U1588/ABS($V1588),"N/A")</f>
        <v>N/A</v>
      </c>
      <c r="X1588" s="61" t="str">
        <f aca="false">IF(OR($W1588="N/A",$R1588="",$S1588=""),"N/A",IF($W1588&gt;=4,"Not Significant",IF($W1588&gt;=2,"Semi-Significant","Significant")))</f>
        <v>N/A</v>
      </c>
      <c r="Z1588" s="1" t="str">
        <f aca="false">IF($D1588="Z540.1 w/data",0,"")</f>
        <v/>
      </c>
      <c r="AA1588" s="1" t="e">
        <f aca="false">$Y1588+$Q1588+$Z1588</f>
        <v>#VALUE!</v>
      </c>
      <c r="AB1588" s="1" t="n">
        <f aca="false">$N1588+$Q1588</f>
        <v>0</v>
      </c>
      <c r="AC1588" s="1" t="str">
        <f aca="false">IF($Y1588="","",IF(AND($AA1588&gt;=$R1588,$AA1588&lt;=$S1588),"Pass","Fail"))</f>
        <v/>
      </c>
      <c r="AD1588" s="1" t="str">
        <f aca="false">IF($Y1588="","",IF($AA1588&gt;$R1588,"Pass","Fail"))</f>
        <v/>
      </c>
      <c r="AE1588" s="1" t="str">
        <f aca="false">IF($Y1588="","",IF($AA1588&gt;=$R1588,"Pass","Fail"))</f>
        <v/>
      </c>
      <c r="AF1588" s="1" t="str">
        <f aca="false">IF($Y1588="","",IF($AA1588&lt;=$S1588,"Pass","Fail"))</f>
        <v/>
      </c>
      <c r="AG1588" s="1" t="str">
        <f aca="false">IF($Y1588="","",IF($AA1588&lt;$S1588,"Pass","Fail"))</f>
        <v/>
      </c>
      <c r="AH1588" s="23" t="str">
        <f aca="true">INDIRECT(CHOOSE(MATCH($T1588,{"±","&gt;","≥","≤","&lt;"},0), "AC", "AD", "AE", "AF", "AG") &amp; ROW())</f>
        <v/>
      </c>
      <c r="AI1588" s="56" t="str">
        <f aca="false">IF($X1588="Not Significant","No Further Action Required",
IF($AH1588="","",
IF(AND($AH1588="Pass",$L1588="0 - Passed "),"Analysis performed; no further action required.",
IF(AND($AH1588="Fail",$L1588="1 - Failed "),"Analysis performed; no further action required.",
IF(AND($AH1588="Pass",$L1588="2 - Limited In Use "),"Analysis performed; no further action required.",
IF(AND($AH1588="Fail",$L1588="3 - Adjusted "),"Analysis performed; no further action required.",
"Unit fails analysis; TSM determination required."))))))</f>
        <v/>
      </c>
      <c r="AJ1588" s="58"/>
    </row>
    <row r="1589" customFormat="false" ht="15" hidden="false" customHeight="false" outlineLevel="0" collapsed="false">
      <c r="A1589" s="56"/>
      <c r="E1589" s="57" t="str">
        <f aca="false">IF(AND($F1589="",$G1589=""),"",IF($G1589="",$F1589,HYPERLINK($G1589,$F1589)))</f>
        <v/>
      </c>
      <c r="H1589" s="1" t="str">
        <f aca="false">IF($I1589="","None Attached",IF(LEFT($I1589,5)="https",HYPERLINK($I1589,"Datasheet"),HYPERLINK(_xlfn.CONCAT("https://",$I1589),"Datasheet")))</f>
        <v>None Attached</v>
      </c>
      <c r="M1589" s="56"/>
      <c r="P1589" s="58"/>
      <c r="Q1589" s="1" t="n">
        <f aca="false">$M1589-$N1589</f>
        <v>0</v>
      </c>
      <c r="R1589" s="56"/>
      <c r="T1589" s="59" t="s">
        <v>15</v>
      </c>
      <c r="U1589" s="1" t="n">
        <f aca="false">$S1589-$R1589</f>
        <v>0</v>
      </c>
      <c r="V1589" s="1" t="n">
        <f aca="false">IF($T1589="±",$Q1589*2,$Q1589)</f>
        <v>0</v>
      </c>
      <c r="W1589" s="60" t="str">
        <f aca="false">IFERROR($U1589/ABS($V1589),"N/A")</f>
        <v>N/A</v>
      </c>
      <c r="X1589" s="61" t="str">
        <f aca="false">IF(OR($W1589="N/A",$R1589="",$S1589=""),"N/A",IF($W1589&gt;=4,"Not Significant",IF($W1589&gt;=2,"Semi-Significant","Significant")))</f>
        <v>N/A</v>
      </c>
      <c r="Z1589" s="1" t="str">
        <f aca="false">IF($D1589="Z540.1 w/data",0,"")</f>
        <v/>
      </c>
      <c r="AA1589" s="1" t="e">
        <f aca="false">$Y1589+$Q1589+$Z1589</f>
        <v>#VALUE!</v>
      </c>
      <c r="AB1589" s="1" t="n">
        <f aca="false">$N1589+$Q1589</f>
        <v>0</v>
      </c>
      <c r="AC1589" s="1" t="str">
        <f aca="false">IF($Y1589="","",IF(AND($AA1589&gt;=$R1589,$AA1589&lt;=$S1589),"Pass","Fail"))</f>
        <v/>
      </c>
      <c r="AD1589" s="1" t="str">
        <f aca="false">IF($Y1589="","",IF($AA1589&gt;$R1589,"Pass","Fail"))</f>
        <v/>
      </c>
      <c r="AE1589" s="1" t="str">
        <f aca="false">IF($Y1589="","",IF($AA1589&gt;=$R1589,"Pass","Fail"))</f>
        <v/>
      </c>
      <c r="AF1589" s="1" t="str">
        <f aca="false">IF($Y1589="","",IF($AA1589&lt;=$S1589,"Pass","Fail"))</f>
        <v/>
      </c>
      <c r="AG1589" s="1" t="str">
        <f aca="false">IF($Y1589="","",IF($AA1589&lt;$S1589,"Pass","Fail"))</f>
        <v/>
      </c>
      <c r="AH1589" s="23" t="str">
        <f aca="true">INDIRECT(CHOOSE(MATCH($T1589,{"±","&gt;","≥","≤","&lt;"},0), "AC", "AD", "AE", "AF", "AG") &amp; ROW())</f>
        <v/>
      </c>
      <c r="AI1589" s="56" t="str">
        <f aca="false">IF($X1589="Not Significant","No Further Action Required",
IF($AH1589="","",
IF(AND($AH1589="Pass",$L1589="0 - Passed "),"Analysis performed; no further action required.",
IF(AND($AH1589="Fail",$L1589="1 - Failed "),"Analysis performed; no further action required.",
IF(AND($AH1589="Pass",$L1589="2 - Limited In Use "),"Analysis performed; no further action required.",
IF(AND($AH1589="Fail",$L1589="3 - Adjusted "),"Analysis performed; no further action required.",
"Unit fails analysis; TSM determination required."))))))</f>
        <v/>
      </c>
      <c r="AJ1589" s="58"/>
    </row>
    <row r="1590" customFormat="false" ht="15" hidden="false" customHeight="false" outlineLevel="0" collapsed="false">
      <c r="A1590" s="56"/>
      <c r="E1590" s="57" t="str">
        <f aca="false">IF(AND($F1590="",$G1590=""),"",IF($G1590="",$F1590,HYPERLINK($G1590,$F1590)))</f>
        <v/>
      </c>
      <c r="H1590" s="1" t="str">
        <f aca="false">IF($I1590="","None Attached",IF(LEFT($I1590,5)="https",HYPERLINK($I1590,"Datasheet"),HYPERLINK(_xlfn.CONCAT("https://",$I1590),"Datasheet")))</f>
        <v>None Attached</v>
      </c>
      <c r="M1590" s="56"/>
      <c r="P1590" s="58"/>
      <c r="Q1590" s="1" t="n">
        <f aca="false">$M1590-$N1590</f>
        <v>0</v>
      </c>
      <c r="R1590" s="56"/>
      <c r="T1590" s="59" t="s">
        <v>15</v>
      </c>
      <c r="U1590" s="1" t="n">
        <f aca="false">$S1590-$R1590</f>
        <v>0</v>
      </c>
      <c r="V1590" s="1" t="n">
        <f aca="false">IF($T1590="±",$Q1590*2,$Q1590)</f>
        <v>0</v>
      </c>
      <c r="W1590" s="60" t="str">
        <f aca="false">IFERROR($U1590/ABS($V1590),"N/A")</f>
        <v>N/A</v>
      </c>
      <c r="X1590" s="61" t="str">
        <f aca="false">IF(OR($W1590="N/A",$R1590="",$S1590=""),"N/A",IF($W1590&gt;=4,"Not Significant",IF($W1590&gt;=2,"Semi-Significant","Significant")))</f>
        <v>N/A</v>
      </c>
      <c r="Z1590" s="1" t="str">
        <f aca="false">IF($D1590="Z540.1 w/data",0,"")</f>
        <v/>
      </c>
      <c r="AA1590" s="1" t="e">
        <f aca="false">$Y1590+$Q1590+$Z1590</f>
        <v>#VALUE!</v>
      </c>
      <c r="AB1590" s="1" t="n">
        <f aca="false">$N1590+$Q1590</f>
        <v>0</v>
      </c>
      <c r="AC1590" s="1" t="str">
        <f aca="false">IF($Y1590="","",IF(AND($AA1590&gt;=$R1590,$AA1590&lt;=$S1590),"Pass","Fail"))</f>
        <v/>
      </c>
      <c r="AD1590" s="1" t="str">
        <f aca="false">IF($Y1590="","",IF($AA1590&gt;$R1590,"Pass","Fail"))</f>
        <v/>
      </c>
      <c r="AE1590" s="1" t="str">
        <f aca="false">IF($Y1590="","",IF($AA1590&gt;=$R1590,"Pass","Fail"))</f>
        <v/>
      </c>
      <c r="AF1590" s="1" t="str">
        <f aca="false">IF($Y1590="","",IF($AA1590&lt;=$S1590,"Pass","Fail"))</f>
        <v/>
      </c>
      <c r="AG1590" s="1" t="str">
        <f aca="false">IF($Y1590="","",IF($AA1590&lt;$S1590,"Pass","Fail"))</f>
        <v/>
      </c>
      <c r="AH1590" s="23" t="str">
        <f aca="true">INDIRECT(CHOOSE(MATCH($T1590,{"±","&gt;","≥","≤","&lt;"},0), "AC", "AD", "AE", "AF", "AG") &amp; ROW())</f>
        <v/>
      </c>
      <c r="AI1590" s="56" t="str">
        <f aca="false">IF($X1590="Not Significant","No Further Action Required",
IF($AH1590="","",
IF(AND($AH1590="Pass",$L1590="0 - Passed "),"Analysis performed; no further action required.",
IF(AND($AH1590="Fail",$L1590="1 - Failed "),"Analysis performed; no further action required.",
IF(AND($AH1590="Pass",$L1590="2 - Limited In Use "),"Analysis performed; no further action required.",
IF(AND($AH1590="Fail",$L1590="3 - Adjusted "),"Analysis performed; no further action required.",
"Unit fails analysis; TSM determination required."))))))</f>
        <v/>
      </c>
      <c r="AJ1590" s="58"/>
    </row>
    <row r="1591" customFormat="false" ht="15" hidden="false" customHeight="false" outlineLevel="0" collapsed="false">
      <c r="A1591" s="56"/>
      <c r="E1591" s="57" t="str">
        <f aca="false">IF(AND($F1591="",$G1591=""),"",IF($G1591="",$F1591,HYPERLINK($G1591,$F1591)))</f>
        <v/>
      </c>
      <c r="H1591" s="1" t="str">
        <f aca="false">IF($I1591="","None Attached",IF(LEFT($I1591,5)="https",HYPERLINK($I1591,"Datasheet"),HYPERLINK(_xlfn.CONCAT("https://",$I1591),"Datasheet")))</f>
        <v>None Attached</v>
      </c>
      <c r="M1591" s="56"/>
      <c r="P1591" s="58"/>
      <c r="Q1591" s="1" t="n">
        <f aca="false">$M1591-$N1591</f>
        <v>0</v>
      </c>
      <c r="R1591" s="56"/>
      <c r="T1591" s="59" t="s">
        <v>15</v>
      </c>
      <c r="U1591" s="1" t="n">
        <f aca="false">$S1591-$R1591</f>
        <v>0</v>
      </c>
      <c r="V1591" s="1" t="n">
        <f aca="false">IF($T1591="±",$Q1591*2,$Q1591)</f>
        <v>0</v>
      </c>
      <c r="W1591" s="60" t="str">
        <f aca="false">IFERROR($U1591/ABS($V1591),"N/A")</f>
        <v>N/A</v>
      </c>
      <c r="X1591" s="61" t="str">
        <f aca="false">IF(OR($W1591="N/A",$R1591="",$S1591=""),"N/A",IF($W1591&gt;=4,"Not Significant",IF($W1591&gt;=2,"Semi-Significant","Significant")))</f>
        <v>N/A</v>
      </c>
      <c r="Z1591" s="1" t="str">
        <f aca="false">IF($D1591="Z540.1 w/data",0,"")</f>
        <v/>
      </c>
      <c r="AA1591" s="1" t="e">
        <f aca="false">$Y1591+$Q1591+$Z1591</f>
        <v>#VALUE!</v>
      </c>
      <c r="AB1591" s="1" t="n">
        <f aca="false">$N1591+$Q1591</f>
        <v>0</v>
      </c>
      <c r="AC1591" s="1" t="str">
        <f aca="false">IF($Y1591="","",IF(AND($AA1591&gt;=$R1591,$AA1591&lt;=$S1591),"Pass","Fail"))</f>
        <v/>
      </c>
      <c r="AD1591" s="1" t="str">
        <f aca="false">IF($Y1591="","",IF($AA1591&gt;$R1591,"Pass","Fail"))</f>
        <v/>
      </c>
      <c r="AE1591" s="1" t="str">
        <f aca="false">IF($Y1591="","",IF($AA1591&gt;=$R1591,"Pass","Fail"))</f>
        <v/>
      </c>
      <c r="AF1591" s="1" t="str">
        <f aca="false">IF($Y1591="","",IF($AA1591&lt;=$S1591,"Pass","Fail"))</f>
        <v/>
      </c>
      <c r="AG1591" s="1" t="str">
        <f aca="false">IF($Y1591="","",IF($AA1591&lt;$S1591,"Pass","Fail"))</f>
        <v/>
      </c>
      <c r="AH1591" s="23" t="str">
        <f aca="true">INDIRECT(CHOOSE(MATCH($T1591,{"±","&gt;","≥","≤","&lt;"},0), "AC", "AD", "AE", "AF", "AG") &amp; ROW())</f>
        <v/>
      </c>
      <c r="AI1591" s="56" t="str">
        <f aca="false">IF($X1591="Not Significant","No Further Action Required",
IF($AH1591="","",
IF(AND($AH1591="Pass",$L1591="0 - Passed "),"Analysis performed; no further action required.",
IF(AND($AH1591="Fail",$L1591="1 - Failed "),"Analysis performed; no further action required.",
IF(AND($AH1591="Pass",$L1591="2 - Limited In Use "),"Analysis performed; no further action required.",
IF(AND($AH1591="Fail",$L1591="3 - Adjusted "),"Analysis performed; no further action required.",
"Unit fails analysis; TSM determination required."))))))</f>
        <v/>
      </c>
      <c r="AJ1591" s="58"/>
    </row>
    <row r="1592" customFormat="false" ht="15" hidden="false" customHeight="false" outlineLevel="0" collapsed="false">
      <c r="A1592" s="56"/>
      <c r="E1592" s="57" t="str">
        <f aca="false">IF(AND($F1592="",$G1592=""),"",IF($G1592="",$F1592,HYPERLINK($G1592,$F1592)))</f>
        <v/>
      </c>
      <c r="H1592" s="1" t="str">
        <f aca="false">IF($I1592="","None Attached",IF(LEFT($I1592,5)="https",HYPERLINK($I1592,"Datasheet"),HYPERLINK(_xlfn.CONCAT("https://",$I1592),"Datasheet")))</f>
        <v>None Attached</v>
      </c>
      <c r="M1592" s="56"/>
      <c r="P1592" s="58"/>
      <c r="Q1592" s="1" t="n">
        <f aca="false">$M1592-$N1592</f>
        <v>0</v>
      </c>
      <c r="R1592" s="56"/>
      <c r="T1592" s="59" t="s">
        <v>15</v>
      </c>
      <c r="U1592" s="1" t="n">
        <f aca="false">$S1592-$R1592</f>
        <v>0</v>
      </c>
      <c r="V1592" s="1" t="n">
        <f aca="false">IF($T1592="±",$Q1592*2,$Q1592)</f>
        <v>0</v>
      </c>
      <c r="W1592" s="60" t="str">
        <f aca="false">IFERROR($U1592/ABS($V1592),"N/A")</f>
        <v>N/A</v>
      </c>
      <c r="X1592" s="61" t="str">
        <f aca="false">IF(OR($W1592="N/A",$R1592="",$S1592=""),"N/A",IF($W1592&gt;=4,"Not Significant",IF($W1592&gt;=2,"Semi-Significant","Significant")))</f>
        <v>N/A</v>
      </c>
      <c r="Z1592" s="1" t="str">
        <f aca="false">IF($D1592="Z540.1 w/data",0,"")</f>
        <v/>
      </c>
      <c r="AA1592" s="1" t="e">
        <f aca="false">$Y1592+$Q1592+$Z1592</f>
        <v>#VALUE!</v>
      </c>
      <c r="AB1592" s="1" t="n">
        <f aca="false">$N1592+$Q1592</f>
        <v>0</v>
      </c>
      <c r="AC1592" s="1" t="str">
        <f aca="false">IF($Y1592="","",IF(AND($AA1592&gt;=$R1592,$AA1592&lt;=$S1592),"Pass","Fail"))</f>
        <v/>
      </c>
      <c r="AD1592" s="1" t="str">
        <f aca="false">IF($Y1592="","",IF($AA1592&gt;$R1592,"Pass","Fail"))</f>
        <v/>
      </c>
      <c r="AE1592" s="1" t="str">
        <f aca="false">IF($Y1592="","",IF($AA1592&gt;=$R1592,"Pass","Fail"))</f>
        <v/>
      </c>
      <c r="AF1592" s="1" t="str">
        <f aca="false">IF($Y1592="","",IF($AA1592&lt;=$S1592,"Pass","Fail"))</f>
        <v/>
      </c>
      <c r="AG1592" s="1" t="str">
        <f aca="false">IF($Y1592="","",IF($AA1592&lt;$S1592,"Pass","Fail"))</f>
        <v/>
      </c>
      <c r="AH1592" s="23" t="str">
        <f aca="true">INDIRECT(CHOOSE(MATCH($T1592,{"±","&gt;","≥","≤","&lt;"},0), "AC", "AD", "AE", "AF", "AG") &amp; ROW())</f>
        <v/>
      </c>
      <c r="AI1592" s="56" t="str">
        <f aca="false">IF($X1592="Not Significant","No Further Action Required",
IF($AH1592="","",
IF(AND($AH1592="Pass",$L1592="0 - Passed "),"Analysis performed; no further action required.",
IF(AND($AH1592="Fail",$L1592="1 - Failed "),"Analysis performed; no further action required.",
IF(AND($AH1592="Pass",$L1592="2 - Limited In Use "),"Analysis performed; no further action required.",
IF(AND($AH1592="Fail",$L1592="3 - Adjusted "),"Analysis performed; no further action required.",
"Unit fails analysis; TSM determination required."))))))</f>
        <v/>
      </c>
      <c r="AJ1592" s="58"/>
    </row>
    <row r="1593" customFormat="false" ht="15" hidden="false" customHeight="false" outlineLevel="0" collapsed="false">
      <c r="A1593" s="56"/>
      <c r="E1593" s="57" t="str">
        <f aca="false">IF(AND($F1593="",$G1593=""),"",IF($G1593="",$F1593,HYPERLINK($G1593,$F1593)))</f>
        <v/>
      </c>
      <c r="H1593" s="1" t="str">
        <f aca="false">IF($I1593="","None Attached",IF(LEFT($I1593,5)="https",HYPERLINK($I1593,"Datasheet"),HYPERLINK(_xlfn.CONCAT("https://",$I1593),"Datasheet")))</f>
        <v>None Attached</v>
      </c>
      <c r="M1593" s="56"/>
      <c r="P1593" s="58"/>
      <c r="Q1593" s="1" t="n">
        <f aca="false">$M1593-$N1593</f>
        <v>0</v>
      </c>
      <c r="R1593" s="56"/>
      <c r="T1593" s="59" t="s">
        <v>15</v>
      </c>
      <c r="U1593" s="1" t="n">
        <f aca="false">$S1593-$R1593</f>
        <v>0</v>
      </c>
      <c r="V1593" s="1" t="n">
        <f aca="false">IF($T1593="±",$Q1593*2,$Q1593)</f>
        <v>0</v>
      </c>
      <c r="W1593" s="60" t="str">
        <f aca="false">IFERROR($U1593/ABS($V1593),"N/A")</f>
        <v>N/A</v>
      </c>
      <c r="X1593" s="61" t="str">
        <f aca="false">IF(OR($W1593="N/A",$R1593="",$S1593=""),"N/A",IF($W1593&gt;=4,"Not Significant",IF($W1593&gt;=2,"Semi-Significant","Significant")))</f>
        <v>N/A</v>
      </c>
      <c r="Z1593" s="1" t="str">
        <f aca="false">IF($D1593="Z540.1 w/data",0,"")</f>
        <v/>
      </c>
      <c r="AA1593" s="1" t="e">
        <f aca="false">$Y1593+$Q1593+$Z1593</f>
        <v>#VALUE!</v>
      </c>
      <c r="AB1593" s="1" t="n">
        <f aca="false">$N1593+$Q1593</f>
        <v>0</v>
      </c>
      <c r="AC1593" s="1" t="str">
        <f aca="false">IF($Y1593="","",IF(AND($AA1593&gt;=$R1593,$AA1593&lt;=$S1593),"Pass","Fail"))</f>
        <v/>
      </c>
      <c r="AD1593" s="1" t="str">
        <f aca="false">IF($Y1593="","",IF($AA1593&gt;$R1593,"Pass","Fail"))</f>
        <v/>
      </c>
      <c r="AE1593" s="1" t="str">
        <f aca="false">IF($Y1593="","",IF($AA1593&gt;=$R1593,"Pass","Fail"))</f>
        <v/>
      </c>
      <c r="AF1593" s="1" t="str">
        <f aca="false">IF($Y1593="","",IF($AA1593&lt;=$S1593,"Pass","Fail"))</f>
        <v/>
      </c>
      <c r="AG1593" s="1" t="str">
        <f aca="false">IF($Y1593="","",IF($AA1593&lt;$S1593,"Pass","Fail"))</f>
        <v/>
      </c>
      <c r="AH1593" s="23" t="str">
        <f aca="true">INDIRECT(CHOOSE(MATCH($T1593,{"±","&gt;","≥","≤","&lt;"},0), "AC", "AD", "AE", "AF", "AG") &amp; ROW())</f>
        <v/>
      </c>
      <c r="AI1593" s="56" t="str">
        <f aca="false">IF($X1593="Not Significant","No Further Action Required",
IF($AH1593="","",
IF(AND($AH1593="Pass",$L1593="0 - Passed "),"Analysis performed; no further action required.",
IF(AND($AH1593="Fail",$L1593="1 - Failed "),"Analysis performed; no further action required.",
IF(AND($AH1593="Pass",$L1593="2 - Limited In Use "),"Analysis performed; no further action required.",
IF(AND($AH1593="Fail",$L1593="3 - Adjusted "),"Analysis performed; no further action required.",
"Unit fails analysis; TSM determination required."))))))</f>
        <v/>
      </c>
      <c r="AJ1593" s="58"/>
    </row>
    <row r="1594" customFormat="false" ht="15" hidden="false" customHeight="false" outlineLevel="0" collapsed="false">
      <c r="A1594" s="56"/>
      <c r="E1594" s="57" t="str">
        <f aca="false">IF(AND($F1594="",$G1594=""),"",IF($G1594="",$F1594,HYPERLINK($G1594,$F1594)))</f>
        <v/>
      </c>
      <c r="H1594" s="1" t="str">
        <f aca="false">IF($I1594="","None Attached",IF(LEFT($I1594,5)="https",HYPERLINK($I1594,"Datasheet"),HYPERLINK(_xlfn.CONCAT("https://",$I1594),"Datasheet")))</f>
        <v>None Attached</v>
      </c>
      <c r="M1594" s="56"/>
      <c r="P1594" s="58"/>
      <c r="Q1594" s="1" t="n">
        <f aca="false">$M1594-$N1594</f>
        <v>0</v>
      </c>
      <c r="R1594" s="56"/>
      <c r="T1594" s="59" t="s">
        <v>15</v>
      </c>
      <c r="U1594" s="1" t="n">
        <f aca="false">$S1594-$R1594</f>
        <v>0</v>
      </c>
      <c r="V1594" s="1" t="n">
        <f aca="false">IF($T1594="±",$Q1594*2,$Q1594)</f>
        <v>0</v>
      </c>
      <c r="W1594" s="60" t="str">
        <f aca="false">IFERROR($U1594/ABS($V1594),"N/A")</f>
        <v>N/A</v>
      </c>
      <c r="X1594" s="61" t="str">
        <f aca="false">IF(OR($W1594="N/A",$R1594="",$S1594=""),"N/A",IF($W1594&gt;=4,"Not Significant",IF($W1594&gt;=2,"Semi-Significant","Significant")))</f>
        <v>N/A</v>
      </c>
      <c r="Z1594" s="1" t="str">
        <f aca="false">IF($D1594="Z540.1 w/data",0,"")</f>
        <v/>
      </c>
      <c r="AA1594" s="1" t="e">
        <f aca="false">$Y1594+$Q1594+$Z1594</f>
        <v>#VALUE!</v>
      </c>
      <c r="AB1594" s="1" t="n">
        <f aca="false">$N1594+$Q1594</f>
        <v>0</v>
      </c>
      <c r="AC1594" s="1" t="str">
        <f aca="false">IF($Y1594="","",IF(AND($AA1594&gt;=$R1594,$AA1594&lt;=$S1594),"Pass","Fail"))</f>
        <v/>
      </c>
      <c r="AD1594" s="1" t="str">
        <f aca="false">IF($Y1594="","",IF($AA1594&gt;$R1594,"Pass","Fail"))</f>
        <v/>
      </c>
      <c r="AE1594" s="1" t="str">
        <f aca="false">IF($Y1594="","",IF($AA1594&gt;=$R1594,"Pass","Fail"))</f>
        <v/>
      </c>
      <c r="AF1594" s="1" t="str">
        <f aca="false">IF($Y1594="","",IF($AA1594&lt;=$S1594,"Pass","Fail"))</f>
        <v/>
      </c>
      <c r="AG1594" s="1" t="str">
        <f aca="false">IF($Y1594="","",IF($AA1594&lt;$S1594,"Pass","Fail"))</f>
        <v/>
      </c>
      <c r="AH1594" s="23" t="str">
        <f aca="true">INDIRECT(CHOOSE(MATCH($T1594,{"±","&gt;","≥","≤","&lt;"},0), "AC", "AD", "AE", "AF", "AG") &amp; ROW())</f>
        <v/>
      </c>
      <c r="AI1594" s="56" t="str">
        <f aca="false">IF($X1594="Not Significant","No Further Action Required",
IF($AH1594="","",
IF(AND($AH1594="Pass",$L1594="0 - Passed "),"Analysis performed; no further action required.",
IF(AND($AH1594="Fail",$L1594="1 - Failed "),"Analysis performed; no further action required.",
IF(AND($AH1594="Pass",$L1594="2 - Limited In Use "),"Analysis performed; no further action required.",
IF(AND($AH1594="Fail",$L1594="3 - Adjusted "),"Analysis performed; no further action required.",
"Unit fails analysis; TSM determination required."))))))</f>
        <v/>
      </c>
      <c r="AJ1594" s="58"/>
    </row>
    <row r="1595" customFormat="false" ht="15" hidden="false" customHeight="false" outlineLevel="0" collapsed="false">
      <c r="A1595" s="56"/>
      <c r="E1595" s="57" t="str">
        <f aca="false">IF(AND($F1595="",$G1595=""),"",IF($G1595="",$F1595,HYPERLINK($G1595,$F1595)))</f>
        <v/>
      </c>
      <c r="H1595" s="1" t="str">
        <f aca="false">IF($I1595="","None Attached",IF(LEFT($I1595,5)="https",HYPERLINK($I1595,"Datasheet"),HYPERLINK(_xlfn.CONCAT("https://",$I1595),"Datasheet")))</f>
        <v>None Attached</v>
      </c>
      <c r="M1595" s="56"/>
      <c r="P1595" s="58"/>
      <c r="Q1595" s="1" t="n">
        <f aca="false">$M1595-$N1595</f>
        <v>0</v>
      </c>
      <c r="R1595" s="56"/>
      <c r="T1595" s="59" t="s">
        <v>15</v>
      </c>
      <c r="U1595" s="1" t="n">
        <f aca="false">$S1595-$R1595</f>
        <v>0</v>
      </c>
      <c r="V1595" s="1" t="n">
        <f aca="false">IF($T1595="±",$Q1595*2,$Q1595)</f>
        <v>0</v>
      </c>
      <c r="W1595" s="60" t="str">
        <f aca="false">IFERROR($U1595/ABS($V1595),"N/A")</f>
        <v>N/A</v>
      </c>
      <c r="X1595" s="61" t="str">
        <f aca="false">IF(OR($W1595="N/A",$R1595="",$S1595=""),"N/A",IF($W1595&gt;=4,"Not Significant",IF($W1595&gt;=2,"Semi-Significant","Significant")))</f>
        <v>N/A</v>
      </c>
      <c r="Z1595" s="1" t="str">
        <f aca="false">IF($D1595="Z540.1 w/data",0,"")</f>
        <v/>
      </c>
      <c r="AA1595" s="1" t="e">
        <f aca="false">$Y1595+$Q1595+$Z1595</f>
        <v>#VALUE!</v>
      </c>
      <c r="AB1595" s="1" t="n">
        <f aca="false">$N1595+$Q1595</f>
        <v>0</v>
      </c>
      <c r="AC1595" s="1" t="str">
        <f aca="false">IF($Y1595="","",IF(AND($AA1595&gt;=$R1595,$AA1595&lt;=$S1595),"Pass","Fail"))</f>
        <v/>
      </c>
      <c r="AD1595" s="1" t="str">
        <f aca="false">IF($Y1595="","",IF($AA1595&gt;$R1595,"Pass","Fail"))</f>
        <v/>
      </c>
      <c r="AE1595" s="1" t="str">
        <f aca="false">IF($Y1595="","",IF($AA1595&gt;=$R1595,"Pass","Fail"))</f>
        <v/>
      </c>
      <c r="AF1595" s="1" t="str">
        <f aca="false">IF($Y1595="","",IF($AA1595&lt;=$S1595,"Pass","Fail"))</f>
        <v/>
      </c>
      <c r="AG1595" s="1" t="str">
        <f aca="false">IF($Y1595="","",IF($AA1595&lt;$S1595,"Pass","Fail"))</f>
        <v/>
      </c>
      <c r="AH1595" s="23" t="str">
        <f aca="true">INDIRECT(CHOOSE(MATCH($T1595,{"±","&gt;","≥","≤","&lt;"},0), "AC", "AD", "AE", "AF", "AG") &amp; ROW())</f>
        <v/>
      </c>
      <c r="AI1595" s="56" t="str">
        <f aca="false">IF($X1595="Not Significant","No Further Action Required",
IF($AH1595="","",
IF(AND($AH1595="Pass",$L1595="0 - Passed "),"Analysis performed; no further action required.",
IF(AND($AH1595="Fail",$L1595="1 - Failed "),"Analysis performed; no further action required.",
IF(AND($AH1595="Pass",$L1595="2 - Limited In Use "),"Analysis performed; no further action required.",
IF(AND($AH1595="Fail",$L1595="3 - Adjusted "),"Analysis performed; no further action required.",
"Unit fails analysis; TSM determination required."))))))</f>
        <v/>
      </c>
      <c r="AJ1595" s="58"/>
    </row>
    <row r="1596" customFormat="false" ht="15" hidden="false" customHeight="false" outlineLevel="0" collapsed="false">
      <c r="A1596" s="56"/>
      <c r="E1596" s="57" t="str">
        <f aca="false">IF(AND($F1596="",$G1596=""),"",IF($G1596="",$F1596,HYPERLINK($G1596,$F1596)))</f>
        <v/>
      </c>
      <c r="H1596" s="1" t="str">
        <f aca="false">IF($I1596="","None Attached",IF(LEFT($I1596,5)="https",HYPERLINK($I1596,"Datasheet"),HYPERLINK(_xlfn.CONCAT("https://",$I1596),"Datasheet")))</f>
        <v>None Attached</v>
      </c>
      <c r="M1596" s="56"/>
      <c r="P1596" s="58"/>
      <c r="Q1596" s="1" t="n">
        <f aca="false">$M1596-$N1596</f>
        <v>0</v>
      </c>
      <c r="R1596" s="56"/>
      <c r="T1596" s="59" t="s">
        <v>15</v>
      </c>
      <c r="U1596" s="1" t="n">
        <f aca="false">$S1596-$R1596</f>
        <v>0</v>
      </c>
      <c r="V1596" s="1" t="n">
        <f aca="false">IF($T1596="±",$Q1596*2,$Q1596)</f>
        <v>0</v>
      </c>
      <c r="W1596" s="60" t="str">
        <f aca="false">IFERROR($U1596/ABS($V1596),"N/A")</f>
        <v>N/A</v>
      </c>
      <c r="X1596" s="61" t="str">
        <f aca="false">IF(OR($W1596="N/A",$R1596="",$S1596=""),"N/A",IF($W1596&gt;=4,"Not Significant",IF($W1596&gt;=2,"Semi-Significant","Significant")))</f>
        <v>N/A</v>
      </c>
      <c r="Z1596" s="1" t="str">
        <f aca="false">IF($D1596="Z540.1 w/data",0,"")</f>
        <v/>
      </c>
      <c r="AA1596" s="1" t="e">
        <f aca="false">$Y1596+$Q1596+$Z1596</f>
        <v>#VALUE!</v>
      </c>
      <c r="AB1596" s="1" t="n">
        <f aca="false">$N1596+$Q1596</f>
        <v>0</v>
      </c>
      <c r="AC1596" s="1" t="str">
        <f aca="false">IF($Y1596="","",IF(AND($AA1596&gt;=$R1596,$AA1596&lt;=$S1596),"Pass","Fail"))</f>
        <v/>
      </c>
      <c r="AD1596" s="1" t="str">
        <f aca="false">IF($Y1596="","",IF($AA1596&gt;$R1596,"Pass","Fail"))</f>
        <v/>
      </c>
      <c r="AE1596" s="1" t="str">
        <f aca="false">IF($Y1596="","",IF($AA1596&gt;=$R1596,"Pass","Fail"))</f>
        <v/>
      </c>
      <c r="AF1596" s="1" t="str">
        <f aca="false">IF($Y1596="","",IF($AA1596&lt;=$S1596,"Pass","Fail"))</f>
        <v/>
      </c>
      <c r="AG1596" s="1" t="str">
        <f aca="false">IF($Y1596="","",IF($AA1596&lt;$S1596,"Pass","Fail"))</f>
        <v/>
      </c>
      <c r="AH1596" s="23" t="str">
        <f aca="true">INDIRECT(CHOOSE(MATCH($T1596,{"±","&gt;","≥","≤","&lt;"},0), "AC", "AD", "AE", "AF", "AG") &amp; ROW())</f>
        <v/>
      </c>
      <c r="AI1596" s="56" t="str">
        <f aca="false">IF($X1596="Not Significant","No Further Action Required",
IF($AH1596="","",
IF(AND($AH1596="Pass",$L1596="0 - Passed "),"Analysis performed; no further action required.",
IF(AND($AH1596="Fail",$L1596="1 - Failed "),"Analysis performed; no further action required.",
IF(AND($AH1596="Pass",$L1596="2 - Limited In Use "),"Analysis performed; no further action required.",
IF(AND($AH1596="Fail",$L1596="3 - Adjusted "),"Analysis performed; no further action required.",
"Unit fails analysis; TSM determination required."))))))</f>
        <v/>
      </c>
      <c r="AJ1596" s="58"/>
    </row>
    <row r="1597" customFormat="false" ht="15" hidden="false" customHeight="false" outlineLevel="0" collapsed="false">
      <c r="A1597" s="56"/>
      <c r="E1597" s="57" t="str">
        <f aca="false">IF(AND($F1597="",$G1597=""),"",IF($G1597="",$F1597,HYPERLINK($G1597,$F1597)))</f>
        <v/>
      </c>
      <c r="H1597" s="1" t="str">
        <f aca="false">IF($I1597="","None Attached",IF(LEFT($I1597,5)="https",HYPERLINK($I1597,"Datasheet"),HYPERLINK(_xlfn.CONCAT("https://",$I1597),"Datasheet")))</f>
        <v>None Attached</v>
      </c>
      <c r="M1597" s="56"/>
      <c r="P1597" s="58"/>
      <c r="Q1597" s="1" t="n">
        <f aca="false">$M1597-$N1597</f>
        <v>0</v>
      </c>
      <c r="R1597" s="56"/>
      <c r="T1597" s="59" t="s">
        <v>15</v>
      </c>
      <c r="U1597" s="1" t="n">
        <f aca="false">$S1597-$R1597</f>
        <v>0</v>
      </c>
      <c r="V1597" s="1" t="n">
        <f aca="false">IF($T1597="±",$Q1597*2,$Q1597)</f>
        <v>0</v>
      </c>
      <c r="W1597" s="60" t="str">
        <f aca="false">IFERROR($U1597/ABS($V1597),"N/A")</f>
        <v>N/A</v>
      </c>
      <c r="X1597" s="61" t="str">
        <f aca="false">IF(OR($W1597="N/A",$R1597="",$S1597=""),"N/A",IF($W1597&gt;=4,"Not Significant",IF($W1597&gt;=2,"Semi-Significant","Significant")))</f>
        <v>N/A</v>
      </c>
      <c r="Z1597" s="1" t="str">
        <f aca="false">IF($D1597="Z540.1 w/data",0,"")</f>
        <v/>
      </c>
      <c r="AA1597" s="1" t="e">
        <f aca="false">$Y1597+$Q1597+$Z1597</f>
        <v>#VALUE!</v>
      </c>
      <c r="AB1597" s="1" t="n">
        <f aca="false">$N1597+$Q1597</f>
        <v>0</v>
      </c>
      <c r="AC1597" s="1" t="str">
        <f aca="false">IF($Y1597="","",IF(AND($AA1597&gt;=$R1597,$AA1597&lt;=$S1597),"Pass","Fail"))</f>
        <v/>
      </c>
      <c r="AD1597" s="1" t="str">
        <f aca="false">IF($Y1597="","",IF($AA1597&gt;$R1597,"Pass","Fail"))</f>
        <v/>
      </c>
      <c r="AE1597" s="1" t="str">
        <f aca="false">IF($Y1597="","",IF($AA1597&gt;=$R1597,"Pass","Fail"))</f>
        <v/>
      </c>
      <c r="AF1597" s="1" t="str">
        <f aca="false">IF($Y1597="","",IF($AA1597&lt;=$S1597,"Pass","Fail"))</f>
        <v/>
      </c>
      <c r="AG1597" s="1" t="str">
        <f aca="false">IF($Y1597="","",IF($AA1597&lt;$S1597,"Pass","Fail"))</f>
        <v/>
      </c>
      <c r="AH1597" s="23" t="str">
        <f aca="true">INDIRECT(CHOOSE(MATCH($T1597,{"±","&gt;","≥","≤","&lt;"},0), "AC", "AD", "AE", "AF", "AG") &amp; ROW())</f>
        <v/>
      </c>
      <c r="AI1597" s="56" t="str">
        <f aca="false">IF($X1597="Not Significant","No Further Action Required",
IF($AH1597="","",
IF(AND($AH1597="Pass",$L1597="0 - Passed "),"Analysis performed; no further action required.",
IF(AND($AH1597="Fail",$L1597="1 - Failed "),"Analysis performed; no further action required.",
IF(AND($AH1597="Pass",$L1597="2 - Limited In Use "),"Analysis performed; no further action required.",
IF(AND($AH1597="Fail",$L1597="3 - Adjusted "),"Analysis performed; no further action required.",
"Unit fails analysis; TSM determination required."))))))</f>
        <v/>
      </c>
      <c r="AJ1597" s="58"/>
    </row>
    <row r="1598" customFormat="false" ht="15" hidden="false" customHeight="false" outlineLevel="0" collapsed="false">
      <c r="A1598" s="56"/>
      <c r="E1598" s="57" t="str">
        <f aca="false">IF(AND($F1598="",$G1598=""),"",IF($G1598="",$F1598,HYPERLINK($G1598,$F1598)))</f>
        <v/>
      </c>
      <c r="H1598" s="1" t="str">
        <f aca="false">IF($I1598="","None Attached",IF(LEFT($I1598,5)="https",HYPERLINK($I1598,"Datasheet"),HYPERLINK(_xlfn.CONCAT("https://",$I1598),"Datasheet")))</f>
        <v>None Attached</v>
      </c>
      <c r="M1598" s="56"/>
      <c r="P1598" s="58"/>
      <c r="Q1598" s="1" t="n">
        <f aca="false">$M1598-$N1598</f>
        <v>0</v>
      </c>
      <c r="R1598" s="56"/>
      <c r="T1598" s="59" t="s">
        <v>15</v>
      </c>
      <c r="U1598" s="1" t="n">
        <f aca="false">$S1598-$R1598</f>
        <v>0</v>
      </c>
      <c r="V1598" s="1" t="n">
        <f aca="false">IF($T1598="±",$Q1598*2,$Q1598)</f>
        <v>0</v>
      </c>
      <c r="W1598" s="60" t="str">
        <f aca="false">IFERROR($U1598/ABS($V1598),"N/A")</f>
        <v>N/A</v>
      </c>
      <c r="X1598" s="61" t="str">
        <f aca="false">IF(OR($W1598="N/A",$R1598="",$S1598=""),"N/A",IF($W1598&gt;=4,"Not Significant",IF($W1598&gt;=2,"Semi-Significant","Significant")))</f>
        <v>N/A</v>
      </c>
      <c r="Z1598" s="1" t="str">
        <f aca="false">IF($D1598="Z540.1 w/data",0,"")</f>
        <v/>
      </c>
      <c r="AA1598" s="1" t="e">
        <f aca="false">$Y1598+$Q1598+$Z1598</f>
        <v>#VALUE!</v>
      </c>
      <c r="AB1598" s="1" t="n">
        <f aca="false">$N1598+$Q1598</f>
        <v>0</v>
      </c>
      <c r="AC1598" s="1" t="str">
        <f aca="false">IF($Y1598="","",IF(AND($AA1598&gt;=$R1598,$AA1598&lt;=$S1598),"Pass","Fail"))</f>
        <v/>
      </c>
      <c r="AD1598" s="1" t="str">
        <f aca="false">IF($Y1598="","",IF($AA1598&gt;$R1598,"Pass","Fail"))</f>
        <v/>
      </c>
      <c r="AE1598" s="1" t="str">
        <f aca="false">IF($Y1598="","",IF($AA1598&gt;=$R1598,"Pass","Fail"))</f>
        <v/>
      </c>
      <c r="AF1598" s="1" t="str">
        <f aca="false">IF($Y1598="","",IF($AA1598&lt;=$S1598,"Pass","Fail"))</f>
        <v/>
      </c>
      <c r="AG1598" s="1" t="str">
        <f aca="false">IF($Y1598="","",IF($AA1598&lt;$S1598,"Pass","Fail"))</f>
        <v/>
      </c>
      <c r="AH1598" s="23" t="str">
        <f aca="true">INDIRECT(CHOOSE(MATCH($T1598,{"±","&gt;","≥","≤","&lt;"},0), "AC", "AD", "AE", "AF", "AG") &amp; ROW())</f>
        <v/>
      </c>
      <c r="AI1598" s="56" t="str">
        <f aca="false">IF($X1598="Not Significant","No Further Action Required",
IF($AH1598="","",
IF(AND($AH1598="Pass",$L1598="0 - Passed "),"Analysis performed; no further action required.",
IF(AND($AH1598="Fail",$L1598="1 - Failed "),"Analysis performed; no further action required.",
IF(AND($AH1598="Pass",$L1598="2 - Limited In Use "),"Analysis performed; no further action required.",
IF(AND($AH1598="Fail",$L1598="3 - Adjusted "),"Analysis performed; no further action required.",
"Unit fails analysis; TSM determination required."))))))</f>
        <v/>
      </c>
      <c r="AJ1598" s="58"/>
    </row>
    <row r="1599" customFormat="false" ht="15" hidden="false" customHeight="false" outlineLevel="0" collapsed="false">
      <c r="A1599" s="56"/>
      <c r="E1599" s="57" t="str">
        <f aca="false">IF(AND($F1599="",$G1599=""),"",IF($G1599="",$F1599,HYPERLINK($G1599,$F1599)))</f>
        <v/>
      </c>
      <c r="H1599" s="1" t="str">
        <f aca="false">IF($I1599="","None Attached",IF(LEFT($I1599,5)="https",HYPERLINK($I1599,"Datasheet"),HYPERLINK(_xlfn.CONCAT("https://",$I1599),"Datasheet")))</f>
        <v>None Attached</v>
      </c>
      <c r="M1599" s="56"/>
      <c r="P1599" s="58"/>
      <c r="Q1599" s="1" t="n">
        <f aca="false">$M1599-$N1599</f>
        <v>0</v>
      </c>
      <c r="R1599" s="56"/>
      <c r="T1599" s="59" t="s">
        <v>15</v>
      </c>
      <c r="U1599" s="1" t="n">
        <f aca="false">$S1599-$R1599</f>
        <v>0</v>
      </c>
      <c r="V1599" s="1" t="n">
        <f aca="false">IF($T1599="±",$Q1599*2,$Q1599)</f>
        <v>0</v>
      </c>
      <c r="W1599" s="60" t="str">
        <f aca="false">IFERROR($U1599/ABS($V1599),"N/A")</f>
        <v>N/A</v>
      </c>
      <c r="X1599" s="61" t="str">
        <f aca="false">IF(OR($W1599="N/A",$R1599="",$S1599=""),"N/A",IF($W1599&gt;=4,"Not Significant",IF($W1599&gt;=2,"Semi-Significant","Significant")))</f>
        <v>N/A</v>
      </c>
      <c r="Z1599" s="1" t="str">
        <f aca="false">IF($D1599="Z540.1 w/data",0,"")</f>
        <v/>
      </c>
      <c r="AA1599" s="1" t="e">
        <f aca="false">$Y1599+$Q1599+$Z1599</f>
        <v>#VALUE!</v>
      </c>
      <c r="AB1599" s="1" t="n">
        <f aca="false">$N1599+$Q1599</f>
        <v>0</v>
      </c>
      <c r="AC1599" s="1" t="str">
        <f aca="false">IF($Y1599="","",IF(AND($AA1599&gt;=$R1599,$AA1599&lt;=$S1599),"Pass","Fail"))</f>
        <v/>
      </c>
      <c r="AD1599" s="1" t="str">
        <f aca="false">IF($Y1599="","",IF($AA1599&gt;$R1599,"Pass","Fail"))</f>
        <v/>
      </c>
      <c r="AE1599" s="1" t="str">
        <f aca="false">IF($Y1599="","",IF($AA1599&gt;=$R1599,"Pass","Fail"))</f>
        <v/>
      </c>
      <c r="AF1599" s="1" t="str">
        <f aca="false">IF($Y1599="","",IF($AA1599&lt;=$S1599,"Pass","Fail"))</f>
        <v/>
      </c>
      <c r="AG1599" s="1" t="str">
        <f aca="false">IF($Y1599="","",IF($AA1599&lt;$S1599,"Pass","Fail"))</f>
        <v/>
      </c>
      <c r="AH1599" s="23" t="str">
        <f aca="true">INDIRECT(CHOOSE(MATCH($T1599,{"±","&gt;","≥","≤","&lt;"},0), "AC", "AD", "AE", "AF", "AG") &amp; ROW())</f>
        <v/>
      </c>
      <c r="AI1599" s="56" t="str">
        <f aca="false">IF($X1599="Not Significant","No Further Action Required",
IF($AH1599="","",
IF(AND($AH1599="Pass",$L1599="0 - Passed "),"Analysis performed; no further action required.",
IF(AND($AH1599="Fail",$L1599="1 - Failed "),"Analysis performed; no further action required.",
IF(AND($AH1599="Pass",$L1599="2 - Limited In Use "),"Analysis performed; no further action required.",
IF(AND($AH1599="Fail",$L1599="3 - Adjusted "),"Analysis performed; no further action required.",
"Unit fails analysis; TSM determination required."))))))</f>
        <v/>
      </c>
      <c r="AJ1599" s="58"/>
    </row>
    <row r="1600" customFormat="false" ht="15" hidden="false" customHeight="false" outlineLevel="0" collapsed="false">
      <c r="A1600" s="56"/>
      <c r="E1600" s="57" t="str">
        <f aca="false">IF(AND($F1600="",$G1600=""),"",IF($G1600="",$F1600,HYPERLINK($G1600,$F1600)))</f>
        <v/>
      </c>
      <c r="H1600" s="1" t="str">
        <f aca="false">IF($I1600="","None Attached",IF(LEFT($I1600,5)="https",HYPERLINK($I1600,"Datasheet"),HYPERLINK(_xlfn.CONCAT("https://",$I1600),"Datasheet")))</f>
        <v>None Attached</v>
      </c>
      <c r="M1600" s="56"/>
      <c r="P1600" s="58"/>
      <c r="Q1600" s="1" t="n">
        <f aca="false">$M1600-$N1600</f>
        <v>0</v>
      </c>
      <c r="R1600" s="56"/>
      <c r="T1600" s="59" t="s">
        <v>15</v>
      </c>
      <c r="U1600" s="1" t="n">
        <f aca="false">$S1600-$R1600</f>
        <v>0</v>
      </c>
      <c r="V1600" s="1" t="n">
        <f aca="false">IF($T1600="±",$Q1600*2,$Q1600)</f>
        <v>0</v>
      </c>
      <c r="W1600" s="60" t="str">
        <f aca="false">IFERROR($U1600/ABS($V1600),"N/A")</f>
        <v>N/A</v>
      </c>
      <c r="X1600" s="61" t="str">
        <f aca="false">IF(OR($W1600="N/A",$R1600="",$S1600=""),"N/A",IF($W1600&gt;=4,"Not Significant",IF($W1600&gt;=2,"Semi-Significant","Significant")))</f>
        <v>N/A</v>
      </c>
      <c r="Z1600" s="1" t="str">
        <f aca="false">IF($D1600="Z540.1 w/data",0,"")</f>
        <v/>
      </c>
      <c r="AA1600" s="1" t="e">
        <f aca="false">$Y1600+$Q1600+$Z1600</f>
        <v>#VALUE!</v>
      </c>
      <c r="AB1600" s="1" t="n">
        <f aca="false">$N1600+$Q1600</f>
        <v>0</v>
      </c>
      <c r="AC1600" s="1" t="str">
        <f aca="false">IF($Y1600="","",IF(AND($AA1600&gt;=$R1600,$AA1600&lt;=$S1600),"Pass","Fail"))</f>
        <v/>
      </c>
      <c r="AD1600" s="1" t="str">
        <f aca="false">IF($Y1600="","",IF($AA1600&gt;$R1600,"Pass","Fail"))</f>
        <v/>
      </c>
      <c r="AE1600" s="1" t="str">
        <f aca="false">IF($Y1600="","",IF($AA1600&gt;=$R1600,"Pass","Fail"))</f>
        <v/>
      </c>
      <c r="AF1600" s="1" t="str">
        <f aca="false">IF($Y1600="","",IF($AA1600&lt;=$S1600,"Pass","Fail"))</f>
        <v/>
      </c>
      <c r="AG1600" s="1" t="str">
        <f aca="false">IF($Y1600="","",IF($AA1600&lt;$S1600,"Pass","Fail"))</f>
        <v/>
      </c>
      <c r="AH1600" s="23" t="str">
        <f aca="true">INDIRECT(CHOOSE(MATCH($T1600,{"±","&gt;","≥","≤","&lt;"},0), "AC", "AD", "AE", "AF", "AG") &amp; ROW())</f>
        <v/>
      </c>
      <c r="AI1600" s="56" t="str">
        <f aca="false">IF($X1600="Not Significant","No Further Action Required",
IF($AH1600="","",
IF(AND($AH1600="Pass",$L1600="0 - Passed "),"Analysis performed; no further action required.",
IF(AND($AH1600="Fail",$L1600="1 - Failed "),"Analysis performed; no further action required.",
IF(AND($AH1600="Pass",$L1600="2 - Limited In Use "),"Analysis performed; no further action required.",
IF(AND($AH1600="Fail",$L1600="3 - Adjusted "),"Analysis performed; no further action required.",
"Unit fails analysis; TSM determination required."))))))</f>
        <v/>
      </c>
      <c r="AJ1600" s="58"/>
    </row>
    <row r="1601" customFormat="false" ht="15" hidden="false" customHeight="false" outlineLevel="0" collapsed="false">
      <c r="A1601" s="56"/>
      <c r="E1601" s="57" t="str">
        <f aca="false">IF(AND($F1601="",$G1601=""),"",IF($G1601="",$F1601,HYPERLINK($G1601,$F1601)))</f>
        <v/>
      </c>
      <c r="H1601" s="1" t="str">
        <f aca="false">IF($I1601="","None Attached",IF(LEFT($I1601,5)="https",HYPERLINK($I1601,"Datasheet"),HYPERLINK(_xlfn.CONCAT("https://",$I1601),"Datasheet")))</f>
        <v>None Attached</v>
      </c>
      <c r="M1601" s="56"/>
      <c r="P1601" s="58"/>
      <c r="Q1601" s="1" t="n">
        <f aca="false">$M1601-$N1601</f>
        <v>0</v>
      </c>
      <c r="R1601" s="56"/>
      <c r="T1601" s="59" t="s">
        <v>15</v>
      </c>
      <c r="U1601" s="1" t="n">
        <f aca="false">$S1601-$R1601</f>
        <v>0</v>
      </c>
      <c r="V1601" s="1" t="n">
        <f aca="false">IF($T1601="±",$Q1601*2,$Q1601)</f>
        <v>0</v>
      </c>
      <c r="W1601" s="60" t="str">
        <f aca="false">IFERROR($U1601/ABS($V1601),"N/A")</f>
        <v>N/A</v>
      </c>
      <c r="X1601" s="61" t="str">
        <f aca="false">IF(OR($W1601="N/A",$R1601="",$S1601=""),"N/A",IF($W1601&gt;=4,"Not Significant",IF($W1601&gt;=2,"Semi-Significant","Significant")))</f>
        <v>N/A</v>
      </c>
      <c r="Z1601" s="1" t="str">
        <f aca="false">IF($D1601="Z540.1 w/data",0,"")</f>
        <v/>
      </c>
      <c r="AA1601" s="1" t="e">
        <f aca="false">$Y1601+$Q1601+$Z1601</f>
        <v>#VALUE!</v>
      </c>
      <c r="AB1601" s="1" t="n">
        <f aca="false">$N1601+$Q1601</f>
        <v>0</v>
      </c>
      <c r="AC1601" s="1" t="str">
        <f aca="false">IF($Y1601="","",IF(AND($AA1601&gt;=$R1601,$AA1601&lt;=$S1601),"Pass","Fail"))</f>
        <v/>
      </c>
      <c r="AD1601" s="1" t="str">
        <f aca="false">IF($Y1601="","",IF($AA1601&gt;$R1601,"Pass","Fail"))</f>
        <v/>
      </c>
      <c r="AE1601" s="1" t="str">
        <f aca="false">IF($Y1601="","",IF($AA1601&gt;=$R1601,"Pass","Fail"))</f>
        <v/>
      </c>
      <c r="AF1601" s="1" t="str">
        <f aca="false">IF($Y1601="","",IF($AA1601&lt;=$S1601,"Pass","Fail"))</f>
        <v/>
      </c>
      <c r="AG1601" s="1" t="str">
        <f aca="false">IF($Y1601="","",IF($AA1601&lt;$S1601,"Pass","Fail"))</f>
        <v/>
      </c>
      <c r="AH1601" s="23" t="str">
        <f aca="true">INDIRECT(CHOOSE(MATCH($T1601,{"±","&gt;","≥","≤","&lt;"},0), "AC", "AD", "AE", "AF", "AG") &amp; ROW())</f>
        <v/>
      </c>
      <c r="AI1601" s="56" t="str">
        <f aca="false">IF($X1601="Not Significant","No Further Action Required",
IF($AH1601="","",
IF(AND($AH1601="Pass",$L1601="0 - Passed "),"Analysis performed; no further action required.",
IF(AND($AH1601="Fail",$L1601="1 - Failed "),"Analysis performed; no further action required.",
IF(AND($AH1601="Pass",$L1601="2 - Limited In Use "),"Analysis performed; no further action required.",
IF(AND($AH1601="Fail",$L1601="3 - Adjusted "),"Analysis performed; no further action required.",
"Unit fails analysis; TSM determination required."))))))</f>
        <v/>
      </c>
      <c r="AJ1601" s="58"/>
    </row>
    <row r="1602" customFormat="false" ht="15" hidden="false" customHeight="false" outlineLevel="0" collapsed="false">
      <c r="A1602" s="56"/>
      <c r="E1602" s="57" t="str">
        <f aca="false">IF(AND($F1602="",$G1602=""),"",IF($G1602="",$F1602,HYPERLINK($G1602,$F1602)))</f>
        <v/>
      </c>
      <c r="H1602" s="1" t="str">
        <f aca="false">IF($I1602="","None Attached",IF(LEFT($I1602,5)="https",HYPERLINK($I1602,"Datasheet"),HYPERLINK(_xlfn.CONCAT("https://",$I1602),"Datasheet")))</f>
        <v>None Attached</v>
      </c>
      <c r="M1602" s="56"/>
      <c r="P1602" s="58"/>
      <c r="Q1602" s="1" t="n">
        <f aca="false">$M1602-$N1602</f>
        <v>0</v>
      </c>
      <c r="R1602" s="56"/>
      <c r="T1602" s="59" t="s">
        <v>15</v>
      </c>
      <c r="U1602" s="1" t="n">
        <f aca="false">$S1602-$R1602</f>
        <v>0</v>
      </c>
      <c r="V1602" s="1" t="n">
        <f aca="false">IF($T1602="±",$Q1602*2,$Q1602)</f>
        <v>0</v>
      </c>
      <c r="W1602" s="60" t="str">
        <f aca="false">IFERROR($U1602/ABS($V1602),"N/A")</f>
        <v>N/A</v>
      </c>
      <c r="X1602" s="61" t="str">
        <f aca="false">IF(OR($W1602="N/A",$R1602="",$S1602=""),"N/A",IF($W1602&gt;=4,"Not Significant",IF($W1602&gt;=2,"Semi-Significant","Significant")))</f>
        <v>N/A</v>
      </c>
      <c r="Z1602" s="1" t="str">
        <f aca="false">IF($D1602="Z540.1 w/data",0,"")</f>
        <v/>
      </c>
      <c r="AA1602" s="1" t="e">
        <f aca="false">$Y1602+$Q1602+$Z1602</f>
        <v>#VALUE!</v>
      </c>
      <c r="AB1602" s="1" t="n">
        <f aca="false">$N1602+$Q1602</f>
        <v>0</v>
      </c>
      <c r="AC1602" s="1" t="str">
        <f aca="false">IF($Y1602="","",IF(AND($AA1602&gt;=$R1602,$AA1602&lt;=$S1602),"Pass","Fail"))</f>
        <v/>
      </c>
      <c r="AD1602" s="1" t="str">
        <f aca="false">IF($Y1602="","",IF($AA1602&gt;$R1602,"Pass","Fail"))</f>
        <v/>
      </c>
      <c r="AE1602" s="1" t="str">
        <f aca="false">IF($Y1602="","",IF($AA1602&gt;=$R1602,"Pass","Fail"))</f>
        <v/>
      </c>
      <c r="AF1602" s="1" t="str">
        <f aca="false">IF($Y1602="","",IF($AA1602&lt;=$S1602,"Pass","Fail"))</f>
        <v/>
      </c>
      <c r="AG1602" s="1" t="str">
        <f aca="false">IF($Y1602="","",IF($AA1602&lt;$S1602,"Pass","Fail"))</f>
        <v/>
      </c>
      <c r="AH1602" s="23" t="str">
        <f aca="true">INDIRECT(CHOOSE(MATCH($T1602,{"±","&gt;","≥","≤","&lt;"},0), "AC", "AD", "AE", "AF", "AG") &amp; ROW())</f>
        <v/>
      </c>
      <c r="AI1602" s="56" t="str">
        <f aca="false">IF($X1602="Not Significant","No Further Action Required",
IF($AH1602="","",
IF(AND($AH1602="Pass",$L1602="0 - Passed "),"Analysis performed; no further action required.",
IF(AND($AH1602="Fail",$L1602="1 - Failed "),"Analysis performed; no further action required.",
IF(AND($AH1602="Pass",$L1602="2 - Limited In Use "),"Analysis performed; no further action required.",
IF(AND($AH1602="Fail",$L1602="3 - Adjusted "),"Analysis performed; no further action required.",
"Unit fails analysis; TSM determination required."))))))</f>
        <v/>
      </c>
      <c r="AJ1602" s="58"/>
    </row>
    <row r="1603" customFormat="false" ht="15" hidden="false" customHeight="false" outlineLevel="0" collapsed="false">
      <c r="A1603" s="56"/>
      <c r="E1603" s="57" t="str">
        <f aca="false">IF(AND($F1603="",$G1603=""),"",IF($G1603="",$F1603,HYPERLINK($G1603,$F1603)))</f>
        <v/>
      </c>
      <c r="H1603" s="1" t="str">
        <f aca="false">IF($I1603="","None Attached",IF(LEFT($I1603,5)="https",HYPERLINK($I1603,"Datasheet"),HYPERLINK(_xlfn.CONCAT("https://",$I1603),"Datasheet")))</f>
        <v>None Attached</v>
      </c>
      <c r="M1603" s="56"/>
      <c r="P1603" s="58"/>
      <c r="Q1603" s="1" t="n">
        <f aca="false">$M1603-$N1603</f>
        <v>0</v>
      </c>
      <c r="R1603" s="56"/>
      <c r="T1603" s="59" t="s">
        <v>15</v>
      </c>
      <c r="U1603" s="1" t="n">
        <f aca="false">$S1603-$R1603</f>
        <v>0</v>
      </c>
      <c r="V1603" s="1" t="n">
        <f aca="false">IF($T1603="±",$Q1603*2,$Q1603)</f>
        <v>0</v>
      </c>
      <c r="W1603" s="60" t="str">
        <f aca="false">IFERROR($U1603/ABS($V1603),"N/A")</f>
        <v>N/A</v>
      </c>
      <c r="X1603" s="61" t="str">
        <f aca="false">IF(OR($W1603="N/A",$R1603="",$S1603=""),"N/A",IF($W1603&gt;=4,"Not Significant",IF($W1603&gt;=2,"Semi-Significant","Significant")))</f>
        <v>N/A</v>
      </c>
      <c r="Z1603" s="1" t="str">
        <f aca="false">IF($D1603="Z540.1 w/data",0,"")</f>
        <v/>
      </c>
      <c r="AA1603" s="1" t="e">
        <f aca="false">$Y1603+$Q1603+$Z1603</f>
        <v>#VALUE!</v>
      </c>
      <c r="AB1603" s="1" t="n">
        <f aca="false">$N1603+$Q1603</f>
        <v>0</v>
      </c>
      <c r="AC1603" s="1" t="str">
        <f aca="false">IF($Y1603="","",IF(AND($AA1603&gt;=$R1603,$AA1603&lt;=$S1603),"Pass","Fail"))</f>
        <v/>
      </c>
      <c r="AD1603" s="1" t="str">
        <f aca="false">IF($Y1603="","",IF($AA1603&gt;$R1603,"Pass","Fail"))</f>
        <v/>
      </c>
      <c r="AE1603" s="1" t="str">
        <f aca="false">IF($Y1603="","",IF($AA1603&gt;=$R1603,"Pass","Fail"))</f>
        <v/>
      </c>
      <c r="AF1603" s="1" t="str">
        <f aca="false">IF($Y1603="","",IF($AA1603&lt;=$S1603,"Pass","Fail"))</f>
        <v/>
      </c>
      <c r="AG1603" s="1" t="str">
        <f aca="false">IF($Y1603="","",IF($AA1603&lt;$S1603,"Pass","Fail"))</f>
        <v/>
      </c>
      <c r="AH1603" s="23" t="str">
        <f aca="true">INDIRECT(CHOOSE(MATCH($T1603,{"±","&gt;","≥","≤","&lt;"},0), "AC", "AD", "AE", "AF", "AG") &amp; ROW())</f>
        <v/>
      </c>
      <c r="AI1603" s="56" t="str">
        <f aca="false">IF($X1603="Not Significant","No Further Action Required",
IF($AH1603="","",
IF(AND($AH1603="Pass",$L1603="0 - Passed "),"Analysis performed; no further action required.",
IF(AND($AH1603="Fail",$L1603="1 - Failed "),"Analysis performed; no further action required.",
IF(AND($AH1603="Pass",$L1603="2 - Limited In Use "),"Analysis performed; no further action required.",
IF(AND($AH1603="Fail",$L1603="3 - Adjusted "),"Analysis performed; no further action required.",
"Unit fails analysis; TSM determination required."))))))</f>
        <v/>
      </c>
      <c r="AJ1603" s="58"/>
    </row>
    <row r="1604" customFormat="false" ht="15" hidden="false" customHeight="false" outlineLevel="0" collapsed="false">
      <c r="A1604" s="56"/>
      <c r="E1604" s="57" t="str">
        <f aca="false">IF(AND($F1604="",$G1604=""),"",IF($G1604="",$F1604,HYPERLINK($G1604,$F1604)))</f>
        <v/>
      </c>
      <c r="H1604" s="1" t="str">
        <f aca="false">IF($I1604="","None Attached",IF(LEFT($I1604,5)="https",HYPERLINK($I1604,"Datasheet"),HYPERLINK(_xlfn.CONCAT("https://",$I1604),"Datasheet")))</f>
        <v>None Attached</v>
      </c>
      <c r="M1604" s="56"/>
      <c r="P1604" s="58"/>
      <c r="Q1604" s="1" t="n">
        <f aca="false">$M1604-$N1604</f>
        <v>0</v>
      </c>
      <c r="R1604" s="56"/>
      <c r="T1604" s="59" t="s">
        <v>15</v>
      </c>
      <c r="U1604" s="1" t="n">
        <f aca="false">$S1604-$R1604</f>
        <v>0</v>
      </c>
      <c r="V1604" s="1" t="n">
        <f aca="false">IF($T1604="±",$Q1604*2,$Q1604)</f>
        <v>0</v>
      </c>
      <c r="W1604" s="60" t="str">
        <f aca="false">IFERROR($U1604/ABS($V1604),"N/A")</f>
        <v>N/A</v>
      </c>
      <c r="X1604" s="61" t="str">
        <f aca="false">IF(OR($W1604="N/A",$R1604="",$S1604=""),"N/A",IF($W1604&gt;=4,"Not Significant",IF($W1604&gt;=2,"Semi-Significant","Significant")))</f>
        <v>N/A</v>
      </c>
      <c r="Z1604" s="1" t="str">
        <f aca="false">IF($D1604="Z540.1 w/data",0,"")</f>
        <v/>
      </c>
      <c r="AA1604" s="1" t="e">
        <f aca="false">$Y1604+$Q1604+$Z1604</f>
        <v>#VALUE!</v>
      </c>
      <c r="AB1604" s="1" t="n">
        <f aca="false">$N1604+$Q1604</f>
        <v>0</v>
      </c>
      <c r="AC1604" s="1" t="str">
        <f aca="false">IF($Y1604="","",IF(AND($AA1604&gt;=$R1604,$AA1604&lt;=$S1604),"Pass","Fail"))</f>
        <v/>
      </c>
      <c r="AD1604" s="1" t="str">
        <f aca="false">IF($Y1604="","",IF($AA1604&gt;$R1604,"Pass","Fail"))</f>
        <v/>
      </c>
      <c r="AE1604" s="1" t="str">
        <f aca="false">IF($Y1604="","",IF($AA1604&gt;=$R1604,"Pass","Fail"))</f>
        <v/>
      </c>
      <c r="AF1604" s="1" t="str">
        <f aca="false">IF($Y1604="","",IF($AA1604&lt;=$S1604,"Pass","Fail"))</f>
        <v/>
      </c>
      <c r="AG1604" s="1" t="str">
        <f aca="false">IF($Y1604="","",IF($AA1604&lt;$S1604,"Pass","Fail"))</f>
        <v/>
      </c>
      <c r="AH1604" s="23" t="str">
        <f aca="true">INDIRECT(CHOOSE(MATCH($T1604,{"±","&gt;","≥","≤","&lt;"},0), "AC", "AD", "AE", "AF", "AG") &amp; ROW())</f>
        <v/>
      </c>
      <c r="AI1604" s="56" t="str">
        <f aca="false">IF($X1604="Not Significant","No Further Action Required",
IF($AH1604="","",
IF(AND($AH1604="Pass",$L1604="0 - Passed "),"Analysis performed; no further action required.",
IF(AND($AH1604="Fail",$L1604="1 - Failed "),"Analysis performed; no further action required.",
IF(AND($AH1604="Pass",$L1604="2 - Limited In Use "),"Analysis performed; no further action required.",
IF(AND($AH1604="Fail",$L1604="3 - Adjusted "),"Analysis performed; no further action required.",
"Unit fails analysis; TSM determination required."))))))</f>
        <v/>
      </c>
      <c r="AJ1604" s="58"/>
    </row>
    <row r="1605" customFormat="false" ht="15" hidden="false" customHeight="false" outlineLevel="0" collapsed="false">
      <c r="A1605" s="56"/>
      <c r="E1605" s="57" t="str">
        <f aca="false">IF(AND($F1605="",$G1605=""),"",IF($G1605="",$F1605,HYPERLINK($G1605,$F1605)))</f>
        <v/>
      </c>
      <c r="H1605" s="1" t="str">
        <f aca="false">IF($I1605="","None Attached",IF(LEFT($I1605,5)="https",HYPERLINK($I1605,"Datasheet"),HYPERLINK(_xlfn.CONCAT("https://",$I1605),"Datasheet")))</f>
        <v>None Attached</v>
      </c>
      <c r="M1605" s="56"/>
      <c r="P1605" s="58"/>
      <c r="Q1605" s="1" t="n">
        <f aca="false">$M1605-$N1605</f>
        <v>0</v>
      </c>
      <c r="R1605" s="56"/>
      <c r="T1605" s="59" t="s">
        <v>15</v>
      </c>
      <c r="U1605" s="1" t="n">
        <f aca="false">$S1605-$R1605</f>
        <v>0</v>
      </c>
      <c r="V1605" s="1" t="n">
        <f aca="false">IF($T1605="±",$Q1605*2,$Q1605)</f>
        <v>0</v>
      </c>
      <c r="W1605" s="60" t="str">
        <f aca="false">IFERROR($U1605/ABS($V1605),"N/A")</f>
        <v>N/A</v>
      </c>
      <c r="X1605" s="61" t="str">
        <f aca="false">IF(OR($W1605="N/A",$R1605="",$S1605=""),"N/A",IF($W1605&gt;=4,"Not Significant",IF($W1605&gt;=2,"Semi-Significant","Significant")))</f>
        <v>N/A</v>
      </c>
      <c r="Z1605" s="1" t="str">
        <f aca="false">IF($D1605="Z540.1 w/data",0,"")</f>
        <v/>
      </c>
      <c r="AA1605" s="1" t="e">
        <f aca="false">$Y1605+$Q1605+$Z1605</f>
        <v>#VALUE!</v>
      </c>
      <c r="AB1605" s="1" t="n">
        <f aca="false">$N1605+$Q1605</f>
        <v>0</v>
      </c>
      <c r="AC1605" s="1" t="str">
        <f aca="false">IF($Y1605="","",IF(AND($AA1605&gt;=$R1605,$AA1605&lt;=$S1605),"Pass","Fail"))</f>
        <v/>
      </c>
      <c r="AD1605" s="1" t="str">
        <f aca="false">IF($Y1605="","",IF($AA1605&gt;$R1605,"Pass","Fail"))</f>
        <v/>
      </c>
      <c r="AE1605" s="1" t="str">
        <f aca="false">IF($Y1605="","",IF($AA1605&gt;=$R1605,"Pass","Fail"))</f>
        <v/>
      </c>
      <c r="AF1605" s="1" t="str">
        <f aca="false">IF($Y1605="","",IF($AA1605&lt;=$S1605,"Pass","Fail"))</f>
        <v/>
      </c>
      <c r="AG1605" s="1" t="str">
        <f aca="false">IF($Y1605="","",IF($AA1605&lt;$S1605,"Pass","Fail"))</f>
        <v/>
      </c>
      <c r="AH1605" s="23" t="str">
        <f aca="true">INDIRECT(CHOOSE(MATCH($T1605,{"±","&gt;","≥","≤","&lt;"},0), "AC", "AD", "AE", "AF", "AG") &amp; ROW())</f>
        <v/>
      </c>
      <c r="AI1605" s="56" t="str">
        <f aca="false">IF($X1605="Not Significant","No Further Action Required",
IF($AH1605="","",
IF(AND($AH1605="Pass",$L1605="0 - Passed "),"Analysis performed; no further action required.",
IF(AND($AH1605="Fail",$L1605="1 - Failed "),"Analysis performed; no further action required.",
IF(AND($AH1605="Pass",$L1605="2 - Limited In Use "),"Analysis performed; no further action required.",
IF(AND($AH1605="Fail",$L1605="3 - Adjusted "),"Analysis performed; no further action required.",
"Unit fails analysis; TSM determination required."))))))</f>
        <v/>
      </c>
      <c r="AJ1605" s="58"/>
    </row>
    <row r="1606" customFormat="false" ht="15" hidden="false" customHeight="false" outlineLevel="0" collapsed="false">
      <c r="A1606" s="56"/>
      <c r="E1606" s="57" t="str">
        <f aca="false">IF(AND($F1606="",$G1606=""),"",IF($G1606="",$F1606,HYPERLINK($G1606,$F1606)))</f>
        <v/>
      </c>
      <c r="H1606" s="1" t="str">
        <f aca="false">IF($I1606="","None Attached",IF(LEFT($I1606,5)="https",HYPERLINK($I1606,"Datasheet"),HYPERLINK(_xlfn.CONCAT("https://",$I1606),"Datasheet")))</f>
        <v>None Attached</v>
      </c>
      <c r="M1606" s="56"/>
      <c r="P1606" s="58"/>
      <c r="Q1606" s="1" t="n">
        <f aca="false">$M1606-$N1606</f>
        <v>0</v>
      </c>
      <c r="R1606" s="56"/>
      <c r="T1606" s="59" t="s">
        <v>15</v>
      </c>
      <c r="U1606" s="1" t="n">
        <f aca="false">$S1606-$R1606</f>
        <v>0</v>
      </c>
      <c r="V1606" s="1" t="n">
        <f aca="false">IF($T1606="±",$Q1606*2,$Q1606)</f>
        <v>0</v>
      </c>
      <c r="W1606" s="60" t="str">
        <f aca="false">IFERROR($U1606/ABS($V1606),"N/A")</f>
        <v>N/A</v>
      </c>
      <c r="X1606" s="61" t="str">
        <f aca="false">IF(OR($W1606="N/A",$R1606="",$S1606=""),"N/A",IF($W1606&gt;=4,"Not Significant",IF($W1606&gt;=2,"Semi-Significant","Significant")))</f>
        <v>N/A</v>
      </c>
      <c r="Z1606" s="1" t="str">
        <f aca="false">IF($D1606="Z540.1 w/data",0,"")</f>
        <v/>
      </c>
      <c r="AA1606" s="1" t="e">
        <f aca="false">$Y1606+$Q1606+$Z1606</f>
        <v>#VALUE!</v>
      </c>
      <c r="AB1606" s="1" t="n">
        <f aca="false">$N1606+$Q1606</f>
        <v>0</v>
      </c>
      <c r="AC1606" s="1" t="str">
        <f aca="false">IF($Y1606="","",IF(AND($AA1606&gt;=$R1606,$AA1606&lt;=$S1606),"Pass","Fail"))</f>
        <v/>
      </c>
      <c r="AD1606" s="1" t="str">
        <f aca="false">IF($Y1606="","",IF($AA1606&gt;$R1606,"Pass","Fail"))</f>
        <v/>
      </c>
      <c r="AE1606" s="1" t="str">
        <f aca="false">IF($Y1606="","",IF($AA1606&gt;=$R1606,"Pass","Fail"))</f>
        <v/>
      </c>
      <c r="AF1606" s="1" t="str">
        <f aca="false">IF($Y1606="","",IF($AA1606&lt;=$S1606,"Pass","Fail"))</f>
        <v/>
      </c>
      <c r="AG1606" s="1" t="str">
        <f aca="false">IF($Y1606="","",IF($AA1606&lt;$S1606,"Pass","Fail"))</f>
        <v/>
      </c>
      <c r="AH1606" s="23" t="str">
        <f aca="true">INDIRECT(CHOOSE(MATCH($T1606,{"±","&gt;","≥","≤","&lt;"},0), "AC", "AD", "AE", "AF", "AG") &amp; ROW())</f>
        <v/>
      </c>
      <c r="AI1606" s="56" t="str">
        <f aca="false">IF($X1606="Not Significant","No Further Action Required",
IF($AH1606="","",
IF(AND($AH1606="Pass",$L1606="0 - Passed "),"Analysis performed; no further action required.",
IF(AND($AH1606="Fail",$L1606="1 - Failed "),"Analysis performed; no further action required.",
IF(AND($AH1606="Pass",$L1606="2 - Limited In Use "),"Analysis performed; no further action required.",
IF(AND($AH1606="Fail",$L1606="3 - Adjusted "),"Analysis performed; no further action required.",
"Unit fails analysis; TSM determination required."))))))</f>
        <v/>
      </c>
      <c r="AJ1606" s="58"/>
    </row>
    <row r="1607" customFormat="false" ht="15" hidden="false" customHeight="false" outlineLevel="0" collapsed="false">
      <c r="A1607" s="56"/>
      <c r="E1607" s="57" t="str">
        <f aca="false">IF(AND($F1607="",$G1607=""),"",IF($G1607="",$F1607,HYPERLINK($G1607,$F1607)))</f>
        <v/>
      </c>
      <c r="H1607" s="1" t="str">
        <f aca="false">IF($I1607="","None Attached",IF(LEFT($I1607,5)="https",HYPERLINK($I1607,"Datasheet"),HYPERLINK(_xlfn.CONCAT("https://",$I1607),"Datasheet")))</f>
        <v>None Attached</v>
      </c>
      <c r="M1607" s="56"/>
      <c r="P1607" s="58"/>
      <c r="Q1607" s="1" t="n">
        <f aca="false">$M1607-$N1607</f>
        <v>0</v>
      </c>
      <c r="R1607" s="56"/>
      <c r="T1607" s="59" t="s">
        <v>15</v>
      </c>
      <c r="U1607" s="1" t="n">
        <f aca="false">$S1607-$R1607</f>
        <v>0</v>
      </c>
      <c r="V1607" s="1" t="n">
        <f aca="false">IF($T1607="±",$Q1607*2,$Q1607)</f>
        <v>0</v>
      </c>
      <c r="W1607" s="60" t="str">
        <f aca="false">IFERROR($U1607/ABS($V1607),"N/A")</f>
        <v>N/A</v>
      </c>
      <c r="X1607" s="61" t="str">
        <f aca="false">IF(OR($W1607="N/A",$R1607="",$S1607=""),"N/A",IF($W1607&gt;=4,"Not Significant",IF($W1607&gt;=2,"Semi-Significant","Significant")))</f>
        <v>N/A</v>
      </c>
      <c r="Z1607" s="1" t="str">
        <f aca="false">IF($D1607="Z540.1 w/data",0,"")</f>
        <v/>
      </c>
      <c r="AA1607" s="1" t="e">
        <f aca="false">$Y1607+$Q1607+$Z1607</f>
        <v>#VALUE!</v>
      </c>
      <c r="AB1607" s="1" t="n">
        <f aca="false">$N1607+$Q1607</f>
        <v>0</v>
      </c>
      <c r="AC1607" s="1" t="str">
        <f aca="false">IF($Y1607="","",IF(AND($AA1607&gt;=$R1607,$AA1607&lt;=$S1607),"Pass","Fail"))</f>
        <v/>
      </c>
      <c r="AD1607" s="1" t="str">
        <f aca="false">IF($Y1607="","",IF($AA1607&gt;$R1607,"Pass","Fail"))</f>
        <v/>
      </c>
      <c r="AE1607" s="1" t="str">
        <f aca="false">IF($Y1607="","",IF($AA1607&gt;=$R1607,"Pass","Fail"))</f>
        <v/>
      </c>
      <c r="AF1607" s="1" t="str">
        <f aca="false">IF($Y1607="","",IF($AA1607&lt;=$S1607,"Pass","Fail"))</f>
        <v/>
      </c>
      <c r="AG1607" s="1" t="str">
        <f aca="false">IF($Y1607="","",IF($AA1607&lt;$S1607,"Pass","Fail"))</f>
        <v/>
      </c>
      <c r="AH1607" s="23" t="str">
        <f aca="true">INDIRECT(CHOOSE(MATCH($T1607,{"±","&gt;","≥","≤","&lt;"},0), "AC", "AD", "AE", "AF", "AG") &amp; ROW())</f>
        <v/>
      </c>
      <c r="AI1607" s="56" t="str">
        <f aca="false">IF($X1607="Not Significant","No Further Action Required",
IF($AH1607="","",
IF(AND($AH1607="Pass",$L1607="0 - Passed "),"Analysis performed; no further action required.",
IF(AND($AH1607="Fail",$L1607="1 - Failed "),"Analysis performed; no further action required.",
IF(AND($AH1607="Pass",$L1607="2 - Limited In Use "),"Analysis performed; no further action required.",
IF(AND($AH1607="Fail",$L1607="3 - Adjusted "),"Analysis performed; no further action required.",
"Unit fails analysis; TSM determination required."))))))</f>
        <v/>
      </c>
      <c r="AJ1607" s="58"/>
    </row>
    <row r="1608" customFormat="false" ht="15" hidden="false" customHeight="false" outlineLevel="0" collapsed="false">
      <c r="A1608" s="56"/>
      <c r="E1608" s="57" t="str">
        <f aca="false">IF(AND($F1608="",$G1608=""),"",IF($G1608="",$F1608,HYPERLINK($G1608,$F1608)))</f>
        <v/>
      </c>
      <c r="H1608" s="1" t="str">
        <f aca="false">IF($I1608="","None Attached",IF(LEFT($I1608,5)="https",HYPERLINK($I1608,"Datasheet"),HYPERLINK(_xlfn.CONCAT("https://",$I1608),"Datasheet")))</f>
        <v>None Attached</v>
      </c>
      <c r="M1608" s="56"/>
      <c r="P1608" s="58"/>
      <c r="Q1608" s="1" t="n">
        <f aca="false">$M1608-$N1608</f>
        <v>0</v>
      </c>
      <c r="R1608" s="56"/>
      <c r="T1608" s="59" t="s">
        <v>15</v>
      </c>
      <c r="U1608" s="1" t="n">
        <f aca="false">$S1608-$R1608</f>
        <v>0</v>
      </c>
      <c r="V1608" s="1" t="n">
        <f aca="false">IF($T1608="±",$Q1608*2,$Q1608)</f>
        <v>0</v>
      </c>
      <c r="W1608" s="60" t="str">
        <f aca="false">IFERROR($U1608/ABS($V1608),"N/A")</f>
        <v>N/A</v>
      </c>
      <c r="X1608" s="61" t="str">
        <f aca="false">IF(OR($W1608="N/A",$R1608="",$S1608=""),"N/A",IF($W1608&gt;=4,"Not Significant",IF($W1608&gt;=2,"Semi-Significant","Significant")))</f>
        <v>N/A</v>
      </c>
      <c r="Z1608" s="1" t="str">
        <f aca="false">IF($D1608="Z540.1 w/data",0,"")</f>
        <v/>
      </c>
      <c r="AA1608" s="1" t="e">
        <f aca="false">$Y1608+$Q1608+$Z1608</f>
        <v>#VALUE!</v>
      </c>
      <c r="AB1608" s="1" t="n">
        <f aca="false">$N1608+$Q1608</f>
        <v>0</v>
      </c>
      <c r="AC1608" s="1" t="str">
        <f aca="false">IF($Y1608="","",IF(AND($AA1608&gt;=$R1608,$AA1608&lt;=$S1608),"Pass","Fail"))</f>
        <v/>
      </c>
      <c r="AD1608" s="1" t="str">
        <f aca="false">IF($Y1608="","",IF($AA1608&gt;$R1608,"Pass","Fail"))</f>
        <v/>
      </c>
      <c r="AE1608" s="1" t="str">
        <f aca="false">IF($Y1608="","",IF($AA1608&gt;=$R1608,"Pass","Fail"))</f>
        <v/>
      </c>
      <c r="AF1608" s="1" t="str">
        <f aca="false">IF($Y1608="","",IF($AA1608&lt;=$S1608,"Pass","Fail"))</f>
        <v/>
      </c>
      <c r="AG1608" s="1" t="str">
        <f aca="false">IF($Y1608="","",IF($AA1608&lt;$S1608,"Pass","Fail"))</f>
        <v/>
      </c>
      <c r="AH1608" s="23" t="str">
        <f aca="true">INDIRECT(CHOOSE(MATCH($T1608,{"±","&gt;","≥","≤","&lt;"},0), "AC", "AD", "AE", "AF", "AG") &amp; ROW())</f>
        <v/>
      </c>
      <c r="AI1608" s="56" t="str">
        <f aca="false">IF($X1608="Not Significant","No Further Action Required",
IF($AH1608="","",
IF(AND($AH1608="Pass",$L1608="0 - Passed "),"Analysis performed; no further action required.",
IF(AND($AH1608="Fail",$L1608="1 - Failed "),"Analysis performed; no further action required.",
IF(AND($AH1608="Pass",$L1608="2 - Limited In Use "),"Analysis performed; no further action required.",
IF(AND($AH1608="Fail",$L1608="3 - Adjusted "),"Analysis performed; no further action required.",
"Unit fails analysis; TSM determination required."))))))</f>
        <v/>
      </c>
      <c r="AJ1608" s="58"/>
    </row>
    <row r="1609" customFormat="false" ht="15" hidden="false" customHeight="false" outlineLevel="0" collapsed="false">
      <c r="A1609" s="56"/>
      <c r="E1609" s="57" t="str">
        <f aca="false">IF(AND($F1609="",$G1609=""),"",IF($G1609="",$F1609,HYPERLINK($G1609,$F1609)))</f>
        <v/>
      </c>
      <c r="H1609" s="1" t="str">
        <f aca="false">IF($I1609="","None Attached",IF(LEFT($I1609,5)="https",HYPERLINK($I1609,"Datasheet"),HYPERLINK(_xlfn.CONCAT("https://",$I1609),"Datasheet")))</f>
        <v>None Attached</v>
      </c>
      <c r="M1609" s="56"/>
      <c r="P1609" s="58"/>
      <c r="Q1609" s="1" t="n">
        <f aca="false">$M1609-$N1609</f>
        <v>0</v>
      </c>
      <c r="R1609" s="56"/>
      <c r="T1609" s="59" t="s">
        <v>15</v>
      </c>
      <c r="U1609" s="1" t="n">
        <f aca="false">$S1609-$R1609</f>
        <v>0</v>
      </c>
      <c r="V1609" s="1" t="n">
        <f aca="false">IF($T1609="±",$Q1609*2,$Q1609)</f>
        <v>0</v>
      </c>
      <c r="W1609" s="60" t="str">
        <f aca="false">IFERROR($U1609/ABS($V1609),"N/A")</f>
        <v>N/A</v>
      </c>
      <c r="X1609" s="61" t="str">
        <f aca="false">IF(OR($W1609="N/A",$R1609="",$S1609=""),"N/A",IF($W1609&gt;=4,"Not Significant",IF($W1609&gt;=2,"Semi-Significant","Significant")))</f>
        <v>N/A</v>
      </c>
      <c r="Z1609" s="1" t="str">
        <f aca="false">IF($D1609="Z540.1 w/data",0,"")</f>
        <v/>
      </c>
      <c r="AA1609" s="1" t="e">
        <f aca="false">$Y1609+$Q1609+$Z1609</f>
        <v>#VALUE!</v>
      </c>
      <c r="AB1609" s="1" t="n">
        <f aca="false">$N1609+$Q1609</f>
        <v>0</v>
      </c>
      <c r="AC1609" s="1" t="str">
        <f aca="false">IF($Y1609="","",IF(AND($AA1609&gt;=$R1609,$AA1609&lt;=$S1609),"Pass","Fail"))</f>
        <v/>
      </c>
      <c r="AD1609" s="1" t="str">
        <f aca="false">IF($Y1609="","",IF($AA1609&gt;$R1609,"Pass","Fail"))</f>
        <v/>
      </c>
      <c r="AE1609" s="1" t="str">
        <f aca="false">IF($Y1609="","",IF($AA1609&gt;=$R1609,"Pass","Fail"))</f>
        <v/>
      </c>
      <c r="AF1609" s="1" t="str">
        <f aca="false">IF($Y1609="","",IF($AA1609&lt;=$S1609,"Pass","Fail"))</f>
        <v/>
      </c>
      <c r="AG1609" s="1" t="str">
        <f aca="false">IF($Y1609="","",IF($AA1609&lt;$S1609,"Pass","Fail"))</f>
        <v/>
      </c>
      <c r="AH1609" s="23" t="str">
        <f aca="true">INDIRECT(CHOOSE(MATCH($T1609,{"±","&gt;","≥","≤","&lt;"},0), "AC", "AD", "AE", "AF", "AG") &amp; ROW())</f>
        <v/>
      </c>
      <c r="AI1609" s="56" t="str">
        <f aca="false">IF($X1609="Not Significant","No Further Action Required",
IF($AH1609="","",
IF(AND($AH1609="Pass",$L1609="0 - Passed "),"Analysis performed; no further action required.",
IF(AND($AH1609="Fail",$L1609="1 - Failed "),"Analysis performed; no further action required.",
IF(AND($AH1609="Pass",$L1609="2 - Limited In Use "),"Analysis performed; no further action required.",
IF(AND($AH1609="Fail",$L1609="3 - Adjusted "),"Analysis performed; no further action required.",
"Unit fails analysis; TSM determination required."))))))</f>
        <v/>
      </c>
      <c r="AJ1609" s="58"/>
    </row>
    <row r="1610" customFormat="false" ht="15" hidden="false" customHeight="false" outlineLevel="0" collapsed="false">
      <c r="A1610" s="56"/>
      <c r="E1610" s="57" t="str">
        <f aca="false">IF(AND($F1610="",$G1610=""),"",IF($G1610="",$F1610,HYPERLINK($G1610,$F1610)))</f>
        <v/>
      </c>
      <c r="H1610" s="1" t="str">
        <f aca="false">IF($I1610="","None Attached",IF(LEFT($I1610,5)="https",HYPERLINK($I1610,"Datasheet"),HYPERLINK(_xlfn.CONCAT("https://",$I1610),"Datasheet")))</f>
        <v>None Attached</v>
      </c>
      <c r="M1610" s="56"/>
      <c r="P1610" s="58"/>
      <c r="Q1610" s="1" t="n">
        <f aca="false">$M1610-$N1610</f>
        <v>0</v>
      </c>
      <c r="R1610" s="56"/>
      <c r="T1610" s="59" t="s">
        <v>15</v>
      </c>
      <c r="U1610" s="1" t="n">
        <f aca="false">$S1610-$R1610</f>
        <v>0</v>
      </c>
      <c r="V1610" s="1" t="n">
        <f aca="false">IF($T1610="±",$Q1610*2,$Q1610)</f>
        <v>0</v>
      </c>
      <c r="W1610" s="60" t="str">
        <f aca="false">IFERROR($U1610/ABS($V1610),"N/A")</f>
        <v>N/A</v>
      </c>
      <c r="X1610" s="61" t="str">
        <f aca="false">IF(OR($W1610="N/A",$R1610="",$S1610=""),"N/A",IF($W1610&gt;=4,"Not Significant",IF($W1610&gt;=2,"Semi-Significant","Significant")))</f>
        <v>N/A</v>
      </c>
      <c r="Z1610" s="1" t="str">
        <f aca="false">IF($D1610="Z540.1 w/data",0,"")</f>
        <v/>
      </c>
      <c r="AA1610" s="1" t="e">
        <f aca="false">$Y1610+$Q1610+$Z1610</f>
        <v>#VALUE!</v>
      </c>
      <c r="AB1610" s="1" t="n">
        <f aca="false">$N1610+$Q1610</f>
        <v>0</v>
      </c>
      <c r="AC1610" s="1" t="str">
        <f aca="false">IF($Y1610="","",IF(AND($AA1610&gt;=$R1610,$AA1610&lt;=$S1610),"Pass","Fail"))</f>
        <v/>
      </c>
      <c r="AD1610" s="1" t="str">
        <f aca="false">IF($Y1610="","",IF($AA1610&gt;$R1610,"Pass","Fail"))</f>
        <v/>
      </c>
      <c r="AE1610" s="1" t="str">
        <f aca="false">IF($Y1610="","",IF($AA1610&gt;=$R1610,"Pass","Fail"))</f>
        <v/>
      </c>
      <c r="AF1610" s="1" t="str">
        <f aca="false">IF($Y1610="","",IF($AA1610&lt;=$S1610,"Pass","Fail"))</f>
        <v/>
      </c>
      <c r="AG1610" s="1" t="str">
        <f aca="false">IF($Y1610="","",IF($AA1610&lt;$S1610,"Pass","Fail"))</f>
        <v/>
      </c>
      <c r="AH1610" s="23" t="str">
        <f aca="true">INDIRECT(CHOOSE(MATCH($T1610,{"±","&gt;","≥","≤","&lt;"},0), "AC", "AD", "AE", "AF", "AG") &amp; ROW())</f>
        <v/>
      </c>
      <c r="AI1610" s="56" t="str">
        <f aca="false">IF($X1610="Not Significant","No Further Action Required",
IF($AH1610="","",
IF(AND($AH1610="Pass",$L1610="0 - Passed "),"Analysis performed; no further action required.",
IF(AND($AH1610="Fail",$L1610="1 - Failed "),"Analysis performed; no further action required.",
IF(AND($AH1610="Pass",$L1610="2 - Limited In Use "),"Analysis performed; no further action required.",
IF(AND($AH1610="Fail",$L1610="3 - Adjusted "),"Analysis performed; no further action required.",
"Unit fails analysis; TSM determination required."))))))</f>
        <v/>
      </c>
      <c r="AJ1610" s="58"/>
    </row>
    <row r="1611" customFormat="false" ht="15" hidden="false" customHeight="false" outlineLevel="0" collapsed="false">
      <c r="A1611" s="56"/>
      <c r="E1611" s="57" t="str">
        <f aca="false">IF(AND($F1611="",$G1611=""),"",IF($G1611="",$F1611,HYPERLINK($G1611,$F1611)))</f>
        <v/>
      </c>
      <c r="H1611" s="1" t="str">
        <f aca="false">IF($I1611="","None Attached",IF(LEFT($I1611,5)="https",HYPERLINK($I1611,"Datasheet"),HYPERLINK(_xlfn.CONCAT("https://",$I1611),"Datasheet")))</f>
        <v>None Attached</v>
      </c>
      <c r="M1611" s="56"/>
      <c r="P1611" s="58"/>
      <c r="Q1611" s="1" t="n">
        <f aca="false">$M1611-$N1611</f>
        <v>0</v>
      </c>
      <c r="R1611" s="56"/>
      <c r="T1611" s="59" t="s">
        <v>15</v>
      </c>
      <c r="U1611" s="1" t="n">
        <f aca="false">$S1611-$R1611</f>
        <v>0</v>
      </c>
      <c r="V1611" s="1" t="n">
        <f aca="false">IF($T1611="±",$Q1611*2,$Q1611)</f>
        <v>0</v>
      </c>
      <c r="W1611" s="60" t="str">
        <f aca="false">IFERROR($U1611/ABS($V1611),"N/A")</f>
        <v>N/A</v>
      </c>
      <c r="X1611" s="61" t="str">
        <f aca="false">IF(OR($W1611="N/A",$R1611="",$S1611=""),"N/A",IF($W1611&gt;=4,"Not Significant",IF($W1611&gt;=2,"Semi-Significant","Significant")))</f>
        <v>N/A</v>
      </c>
      <c r="Z1611" s="1" t="str">
        <f aca="false">IF($D1611="Z540.1 w/data",0,"")</f>
        <v/>
      </c>
      <c r="AA1611" s="1" t="e">
        <f aca="false">$Y1611+$Q1611+$Z1611</f>
        <v>#VALUE!</v>
      </c>
      <c r="AB1611" s="1" t="n">
        <f aca="false">$N1611+$Q1611</f>
        <v>0</v>
      </c>
      <c r="AC1611" s="1" t="str">
        <f aca="false">IF($Y1611="","",IF(AND($AA1611&gt;=$R1611,$AA1611&lt;=$S1611),"Pass","Fail"))</f>
        <v/>
      </c>
      <c r="AD1611" s="1" t="str">
        <f aca="false">IF($Y1611="","",IF($AA1611&gt;$R1611,"Pass","Fail"))</f>
        <v/>
      </c>
      <c r="AE1611" s="1" t="str">
        <f aca="false">IF($Y1611="","",IF($AA1611&gt;=$R1611,"Pass","Fail"))</f>
        <v/>
      </c>
      <c r="AF1611" s="1" t="str">
        <f aca="false">IF($Y1611="","",IF($AA1611&lt;=$S1611,"Pass","Fail"))</f>
        <v/>
      </c>
      <c r="AG1611" s="1" t="str">
        <f aca="false">IF($Y1611="","",IF($AA1611&lt;$S1611,"Pass","Fail"))</f>
        <v/>
      </c>
      <c r="AH1611" s="23" t="str">
        <f aca="true">INDIRECT(CHOOSE(MATCH($T1611,{"±","&gt;","≥","≤","&lt;"},0), "AC", "AD", "AE", "AF", "AG") &amp; ROW())</f>
        <v/>
      </c>
      <c r="AI1611" s="56" t="str">
        <f aca="false">IF($X1611="Not Significant","No Further Action Required",
IF($AH1611="","",
IF(AND($AH1611="Pass",$L1611="0 - Passed "),"Analysis performed; no further action required.",
IF(AND($AH1611="Fail",$L1611="1 - Failed "),"Analysis performed; no further action required.",
IF(AND($AH1611="Pass",$L1611="2 - Limited In Use "),"Analysis performed; no further action required.",
IF(AND($AH1611="Fail",$L1611="3 - Adjusted "),"Analysis performed; no further action required.",
"Unit fails analysis; TSM determination required."))))))</f>
        <v/>
      </c>
      <c r="AJ1611" s="58"/>
    </row>
    <row r="1612" customFormat="false" ht="15" hidden="false" customHeight="false" outlineLevel="0" collapsed="false">
      <c r="A1612" s="56"/>
      <c r="E1612" s="57" t="str">
        <f aca="false">IF(AND($F1612="",$G1612=""),"",IF($G1612="",$F1612,HYPERLINK($G1612,$F1612)))</f>
        <v/>
      </c>
      <c r="H1612" s="1" t="str">
        <f aca="false">IF($I1612="","None Attached",IF(LEFT($I1612,5)="https",HYPERLINK($I1612,"Datasheet"),HYPERLINK(_xlfn.CONCAT("https://",$I1612),"Datasheet")))</f>
        <v>None Attached</v>
      </c>
      <c r="M1612" s="56"/>
      <c r="P1612" s="58"/>
      <c r="Q1612" s="1" t="n">
        <f aca="false">$M1612-$N1612</f>
        <v>0</v>
      </c>
      <c r="R1612" s="56"/>
      <c r="T1612" s="59" t="s">
        <v>15</v>
      </c>
      <c r="U1612" s="1" t="n">
        <f aca="false">$S1612-$R1612</f>
        <v>0</v>
      </c>
      <c r="V1612" s="1" t="n">
        <f aca="false">IF($T1612="±",$Q1612*2,$Q1612)</f>
        <v>0</v>
      </c>
      <c r="W1612" s="60" t="str">
        <f aca="false">IFERROR($U1612/ABS($V1612),"N/A")</f>
        <v>N/A</v>
      </c>
      <c r="X1612" s="61" t="str">
        <f aca="false">IF(OR($W1612="N/A",$R1612="",$S1612=""),"N/A",IF($W1612&gt;=4,"Not Significant",IF($W1612&gt;=2,"Semi-Significant","Significant")))</f>
        <v>N/A</v>
      </c>
      <c r="Z1612" s="1" t="str">
        <f aca="false">IF($D1612="Z540.1 w/data",0,"")</f>
        <v/>
      </c>
      <c r="AA1612" s="1" t="e">
        <f aca="false">$Y1612+$Q1612+$Z1612</f>
        <v>#VALUE!</v>
      </c>
      <c r="AB1612" s="1" t="n">
        <f aca="false">$N1612+$Q1612</f>
        <v>0</v>
      </c>
      <c r="AC1612" s="1" t="str">
        <f aca="false">IF($Y1612="","",IF(AND($AA1612&gt;=$R1612,$AA1612&lt;=$S1612),"Pass","Fail"))</f>
        <v/>
      </c>
      <c r="AD1612" s="1" t="str">
        <f aca="false">IF($Y1612="","",IF($AA1612&gt;$R1612,"Pass","Fail"))</f>
        <v/>
      </c>
      <c r="AE1612" s="1" t="str">
        <f aca="false">IF($Y1612="","",IF($AA1612&gt;=$R1612,"Pass","Fail"))</f>
        <v/>
      </c>
      <c r="AF1612" s="1" t="str">
        <f aca="false">IF($Y1612="","",IF($AA1612&lt;=$S1612,"Pass","Fail"))</f>
        <v/>
      </c>
      <c r="AG1612" s="1" t="str">
        <f aca="false">IF($Y1612="","",IF($AA1612&lt;$S1612,"Pass","Fail"))</f>
        <v/>
      </c>
      <c r="AH1612" s="23" t="str">
        <f aca="true">INDIRECT(CHOOSE(MATCH($T1612,{"±","&gt;","≥","≤","&lt;"},0), "AC", "AD", "AE", "AF", "AG") &amp; ROW())</f>
        <v/>
      </c>
      <c r="AI1612" s="56" t="str">
        <f aca="false">IF($X1612="Not Significant","No Further Action Required",
IF($AH1612="","",
IF(AND($AH1612="Pass",$L1612="0 - Passed "),"Analysis performed; no further action required.",
IF(AND($AH1612="Fail",$L1612="1 - Failed "),"Analysis performed; no further action required.",
IF(AND($AH1612="Pass",$L1612="2 - Limited In Use "),"Analysis performed; no further action required.",
IF(AND($AH1612="Fail",$L1612="3 - Adjusted "),"Analysis performed; no further action required.",
"Unit fails analysis; TSM determination required."))))))</f>
        <v/>
      </c>
      <c r="AJ1612" s="58"/>
    </row>
    <row r="1613" customFormat="false" ht="15" hidden="false" customHeight="false" outlineLevel="0" collapsed="false">
      <c r="A1613" s="56"/>
      <c r="E1613" s="57" t="str">
        <f aca="false">IF(AND($F1613="",$G1613=""),"",IF($G1613="",$F1613,HYPERLINK($G1613,$F1613)))</f>
        <v/>
      </c>
      <c r="H1613" s="1" t="str">
        <f aca="false">IF($I1613="","None Attached",IF(LEFT($I1613,5)="https",HYPERLINK($I1613,"Datasheet"),HYPERLINK(_xlfn.CONCAT("https://",$I1613),"Datasheet")))</f>
        <v>None Attached</v>
      </c>
      <c r="M1613" s="56"/>
      <c r="P1613" s="58"/>
      <c r="Q1613" s="1" t="n">
        <f aca="false">$M1613-$N1613</f>
        <v>0</v>
      </c>
      <c r="R1613" s="56"/>
      <c r="T1613" s="59" t="s">
        <v>15</v>
      </c>
      <c r="U1613" s="1" t="n">
        <f aca="false">$S1613-$R1613</f>
        <v>0</v>
      </c>
      <c r="V1613" s="1" t="n">
        <f aca="false">IF($T1613="±",$Q1613*2,$Q1613)</f>
        <v>0</v>
      </c>
      <c r="W1613" s="60" t="str">
        <f aca="false">IFERROR($U1613/ABS($V1613),"N/A")</f>
        <v>N/A</v>
      </c>
      <c r="X1613" s="61" t="str">
        <f aca="false">IF(OR($W1613="N/A",$R1613="",$S1613=""),"N/A",IF($W1613&gt;=4,"Not Significant",IF($W1613&gt;=2,"Semi-Significant","Significant")))</f>
        <v>N/A</v>
      </c>
      <c r="Z1613" s="1" t="str">
        <f aca="false">IF($D1613="Z540.1 w/data",0,"")</f>
        <v/>
      </c>
      <c r="AA1613" s="1" t="e">
        <f aca="false">$Y1613+$Q1613+$Z1613</f>
        <v>#VALUE!</v>
      </c>
      <c r="AB1613" s="1" t="n">
        <f aca="false">$N1613+$Q1613</f>
        <v>0</v>
      </c>
      <c r="AC1613" s="1" t="str">
        <f aca="false">IF($Y1613="","",IF(AND($AA1613&gt;=$R1613,$AA1613&lt;=$S1613),"Pass","Fail"))</f>
        <v/>
      </c>
      <c r="AD1613" s="1" t="str">
        <f aca="false">IF($Y1613="","",IF($AA1613&gt;$R1613,"Pass","Fail"))</f>
        <v/>
      </c>
      <c r="AE1613" s="1" t="str">
        <f aca="false">IF($Y1613="","",IF($AA1613&gt;=$R1613,"Pass","Fail"))</f>
        <v/>
      </c>
      <c r="AF1613" s="1" t="str">
        <f aca="false">IF($Y1613="","",IF($AA1613&lt;=$S1613,"Pass","Fail"))</f>
        <v/>
      </c>
      <c r="AG1613" s="1" t="str">
        <f aca="false">IF($Y1613="","",IF($AA1613&lt;$S1613,"Pass","Fail"))</f>
        <v/>
      </c>
      <c r="AH1613" s="23" t="str">
        <f aca="true">INDIRECT(CHOOSE(MATCH($T1613,{"±","&gt;","≥","≤","&lt;"},0), "AC", "AD", "AE", "AF", "AG") &amp; ROW())</f>
        <v/>
      </c>
      <c r="AI1613" s="56" t="str">
        <f aca="false">IF($X1613="Not Significant","No Further Action Required",
IF($AH1613="","",
IF(AND($AH1613="Pass",$L1613="0 - Passed "),"Analysis performed; no further action required.",
IF(AND($AH1613="Fail",$L1613="1 - Failed "),"Analysis performed; no further action required.",
IF(AND($AH1613="Pass",$L1613="2 - Limited In Use "),"Analysis performed; no further action required.",
IF(AND($AH1613="Fail",$L1613="3 - Adjusted "),"Analysis performed; no further action required.",
"Unit fails analysis; TSM determination required."))))))</f>
        <v/>
      </c>
      <c r="AJ1613" s="58"/>
    </row>
    <row r="1614" customFormat="false" ht="15" hidden="false" customHeight="false" outlineLevel="0" collapsed="false">
      <c r="A1614" s="56"/>
      <c r="E1614" s="57" t="str">
        <f aca="false">IF(AND($F1614="",$G1614=""),"",IF($G1614="",$F1614,HYPERLINK($G1614,$F1614)))</f>
        <v/>
      </c>
      <c r="H1614" s="1" t="str">
        <f aca="false">IF($I1614="","None Attached",IF(LEFT($I1614,5)="https",HYPERLINK($I1614,"Datasheet"),HYPERLINK(_xlfn.CONCAT("https://",$I1614),"Datasheet")))</f>
        <v>None Attached</v>
      </c>
      <c r="M1614" s="56"/>
      <c r="P1614" s="58"/>
      <c r="Q1614" s="1" t="n">
        <f aca="false">$M1614-$N1614</f>
        <v>0</v>
      </c>
      <c r="R1614" s="56"/>
      <c r="T1614" s="59" t="s">
        <v>15</v>
      </c>
      <c r="U1614" s="1" t="n">
        <f aca="false">$S1614-$R1614</f>
        <v>0</v>
      </c>
      <c r="V1614" s="1" t="n">
        <f aca="false">IF($T1614="±",$Q1614*2,$Q1614)</f>
        <v>0</v>
      </c>
      <c r="W1614" s="60" t="str">
        <f aca="false">IFERROR($U1614/ABS($V1614),"N/A")</f>
        <v>N/A</v>
      </c>
      <c r="X1614" s="61" t="str">
        <f aca="false">IF(OR($W1614="N/A",$R1614="",$S1614=""),"N/A",IF($W1614&gt;=4,"Not Significant",IF($W1614&gt;=2,"Semi-Significant","Significant")))</f>
        <v>N/A</v>
      </c>
      <c r="Z1614" s="1" t="str">
        <f aca="false">IF($D1614="Z540.1 w/data",0,"")</f>
        <v/>
      </c>
      <c r="AA1614" s="1" t="e">
        <f aca="false">$Y1614+$Q1614+$Z1614</f>
        <v>#VALUE!</v>
      </c>
      <c r="AB1614" s="1" t="n">
        <f aca="false">$N1614+$Q1614</f>
        <v>0</v>
      </c>
      <c r="AC1614" s="1" t="str">
        <f aca="false">IF($Y1614="","",IF(AND($AA1614&gt;=$R1614,$AA1614&lt;=$S1614),"Pass","Fail"))</f>
        <v/>
      </c>
      <c r="AD1614" s="1" t="str">
        <f aca="false">IF($Y1614="","",IF($AA1614&gt;$R1614,"Pass","Fail"))</f>
        <v/>
      </c>
      <c r="AE1614" s="1" t="str">
        <f aca="false">IF($Y1614="","",IF($AA1614&gt;=$R1614,"Pass","Fail"))</f>
        <v/>
      </c>
      <c r="AF1614" s="1" t="str">
        <f aca="false">IF($Y1614="","",IF($AA1614&lt;=$S1614,"Pass","Fail"))</f>
        <v/>
      </c>
      <c r="AG1614" s="1" t="str">
        <f aca="false">IF($Y1614="","",IF($AA1614&lt;$S1614,"Pass","Fail"))</f>
        <v/>
      </c>
      <c r="AH1614" s="23" t="str">
        <f aca="true">INDIRECT(CHOOSE(MATCH($T1614,{"±","&gt;","≥","≤","&lt;"},0), "AC", "AD", "AE", "AF", "AG") &amp; ROW())</f>
        <v/>
      </c>
      <c r="AI1614" s="56" t="str">
        <f aca="false">IF($X1614="Not Significant","No Further Action Required",
IF($AH1614="","",
IF(AND($AH1614="Pass",$L1614="0 - Passed "),"Analysis performed; no further action required.",
IF(AND($AH1614="Fail",$L1614="1 - Failed "),"Analysis performed; no further action required.",
IF(AND($AH1614="Pass",$L1614="2 - Limited In Use "),"Analysis performed; no further action required.",
IF(AND($AH1614="Fail",$L1614="3 - Adjusted "),"Analysis performed; no further action required.",
"Unit fails analysis; TSM determination required."))))))</f>
        <v/>
      </c>
      <c r="AJ1614" s="58"/>
    </row>
    <row r="1615" customFormat="false" ht="15" hidden="false" customHeight="false" outlineLevel="0" collapsed="false">
      <c r="A1615" s="56"/>
      <c r="E1615" s="57" t="str">
        <f aca="false">IF(AND($F1615="",$G1615=""),"",IF($G1615="",$F1615,HYPERLINK($G1615,$F1615)))</f>
        <v/>
      </c>
      <c r="H1615" s="1" t="str">
        <f aca="false">IF($I1615="","None Attached",IF(LEFT($I1615,5)="https",HYPERLINK($I1615,"Datasheet"),HYPERLINK(_xlfn.CONCAT("https://",$I1615),"Datasheet")))</f>
        <v>None Attached</v>
      </c>
      <c r="M1615" s="56"/>
      <c r="P1615" s="58"/>
      <c r="Q1615" s="1" t="n">
        <f aca="false">$M1615-$N1615</f>
        <v>0</v>
      </c>
      <c r="R1615" s="56"/>
      <c r="T1615" s="59" t="s">
        <v>15</v>
      </c>
      <c r="U1615" s="1" t="n">
        <f aca="false">$S1615-$R1615</f>
        <v>0</v>
      </c>
      <c r="V1615" s="1" t="n">
        <f aca="false">IF($T1615="±",$Q1615*2,$Q1615)</f>
        <v>0</v>
      </c>
      <c r="W1615" s="60" t="str">
        <f aca="false">IFERROR($U1615/ABS($V1615),"N/A")</f>
        <v>N/A</v>
      </c>
      <c r="X1615" s="61" t="str">
        <f aca="false">IF(OR($W1615="N/A",$R1615="",$S1615=""),"N/A",IF($W1615&gt;=4,"Not Significant",IF($W1615&gt;=2,"Semi-Significant","Significant")))</f>
        <v>N/A</v>
      </c>
      <c r="Z1615" s="1" t="str">
        <f aca="false">IF($D1615="Z540.1 w/data",0,"")</f>
        <v/>
      </c>
      <c r="AA1615" s="1" t="e">
        <f aca="false">$Y1615+$Q1615+$Z1615</f>
        <v>#VALUE!</v>
      </c>
      <c r="AB1615" s="1" t="n">
        <f aca="false">$N1615+$Q1615</f>
        <v>0</v>
      </c>
      <c r="AC1615" s="1" t="str">
        <f aca="false">IF($Y1615="","",IF(AND($AA1615&gt;=$R1615,$AA1615&lt;=$S1615),"Pass","Fail"))</f>
        <v/>
      </c>
      <c r="AD1615" s="1" t="str">
        <f aca="false">IF($Y1615="","",IF($AA1615&gt;$R1615,"Pass","Fail"))</f>
        <v/>
      </c>
      <c r="AE1615" s="1" t="str">
        <f aca="false">IF($Y1615="","",IF($AA1615&gt;=$R1615,"Pass","Fail"))</f>
        <v/>
      </c>
      <c r="AF1615" s="1" t="str">
        <f aca="false">IF($Y1615="","",IF($AA1615&lt;=$S1615,"Pass","Fail"))</f>
        <v/>
      </c>
      <c r="AG1615" s="1" t="str">
        <f aca="false">IF($Y1615="","",IF($AA1615&lt;$S1615,"Pass","Fail"))</f>
        <v/>
      </c>
      <c r="AH1615" s="23" t="str">
        <f aca="true">INDIRECT(CHOOSE(MATCH($T1615,{"±","&gt;","≥","≤","&lt;"},0), "AC", "AD", "AE", "AF", "AG") &amp; ROW())</f>
        <v/>
      </c>
      <c r="AI1615" s="56" t="str">
        <f aca="false">IF($X1615="Not Significant","No Further Action Required",
IF($AH1615="","",
IF(AND($AH1615="Pass",$L1615="0 - Passed "),"Analysis performed; no further action required.",
IF(AND($AH1615="Fail",$L1615="1 - Failed "),"Analysis performed; no further action required.",
IF(AND($AH1615="Pass",$L1615="2 - Limited In Use "),"Analysis performed; no further action required.",
IF(AND($AH1615="Fail",$L1615="3 - Adjusted "),"Analysis performed; no further action required.",
"Unit fails analysis; TSM determination required."))))))</f>
        <v/>
      </c>
      <c r="AJ1615" s="58"/>
    </row>
    <row r="1616" customFormat="false" ht="15" hidden="false" customHeight="false" outlineLevel="0" collapsed="false">
      <c r="A1616" s="56"/>
      <c r="E1616" s="57" t="str">
        <f aca="false">IF(AND($F1616="",$G1616=""),"",IF($G1616="",$F1616,HYPERLINK($G1616,$F1616)))</f>
        <v/>
      </c>
      <c r="H1616" s="1" t="str">
        <f aca="false">IF($I1616="","None Attached",IF(LEFT($I1616,5)="https",HYPERLINK($I1616,"Datasheet"),HYPERLINK(_xlfn.CONCAT("https://",$I1616),"Datasheet")))</f>
        <v>None Attached</v>
      </c>
      <c r="M1616" s="56"/>
      <c r="P1616" s="58"/>
      <c r="Q1616" s="1" t="n">
        <f aca="false">$M1616-$N1616</f>
        <v>0</v>
      </c>
      <c r="R1616" s="56"/>
      <c r="T1616" s="59" t="s">
        <v>15</v>
      </c>
      <c r="U1616" s="1" t="n">
        <f aca="false">$S1616-$R1616</f>
        <v>0</v>
      </c>
      <c r="V1616" s="1" t="n">
        <f aca="false">IF($T1616="±",$Q1616*2,$Q1616)</f>
        <v>0</v>
      </c>
      <c r="W1616" s="60" t="str">
        <f aca="false">IFERROR($U1616/ABS($V1616),"N/A")</f>
        <v>N/A</v>
      </c>
      <c r="X1616" s="61" t="str">
        <f aca="false">IF(OR($W1616="N/A",$R1616="",$S1616=""),"N/A",IF($W1616&gt;=4,"Not Significant",IF($W1616&gt;=2,"Semi-Significant","Significant")))</f>
        <v>N/A</v>
      </c>
      <c r="Z1616" s="1" t="str">
        <f aca="false">IF($D1616="Z540.1 w/data",0,"")</f>
        <v/>
      </c>
      <c r="AA1616" s="1" t="e">
        <f aca="false">$Y1616+$Q1616+$Z1616</f>
        <v>#VALUE!</v>
      </c>
      <c r="AB1616" s="1" t="n">
        <f aca="false">$N1616+$Q1616</f>
        <v>0</v>
      </c>
      <c r="AC1616" s="1" t="str">
        <f aca="false">IF($Y1616="","",IF(AND($AA1616&gt;=$R1616,$AA1616&lt;=$S1616),"Pass","Fail"))</f>
        <v/>
      </c>
      <c r="AD1616" s="1" t="str">
        <f aca="false">IF($Y1616="","",IF($AA1616&gt;$R1616,"Pass","Fail"))</f>
        <v/>
      </c>
      <c r="AE1616" s="1" t="str">
        <f aca="false">IF($Y1616="","",IF($AA1616&gt;=$R1616,"Pass","Fail"))</f>
        <v/>
      </c>
      <c r="AF1616" s="1" t="str">
        <f aca="false">IF($Y1616="","",IF($AA1616&lt;=$S1616,"Pass","Fail"))</f>
        <v/>
      </c>
      <c r="AG1616" s="1" t="str">
        <f aca="false">IF($Y1616="","",IF($AA1616&lt;$S1616,"Pass","Fail"))</f>
        <v/>
      </c>
      <c r="AH1616" s="23" t="str">
        <f aca="true">INDIRECT(CHOOSE(MATCH($T1616,{"±","&gt;","≥","≤","&lt;"},0), "AC", "AD", "AE", "AF", "AG") &amp; ROW())</f>
        <v/>
      </c>
      <c r="AI1616" s="56" t="str">
        <f aca="false">IF($X1616="Not Significant","No Further Action Required",
IF($AH1616="","",
IF(AND($AH1616="Pass",$L1616="0 - Passed "),"Analysis performed; no further action required.",
IF(AND($AH1616="Fail",$L1616="1 - Failed "),"Analysis performed; no further action required.",
IF(AND($AH1616="Pass",$L1616="2 - Limited In Use "),"Analysis performed; no further action required.",
IF(AND($AH1616="Fail",$L1616="3 - Adjusted "),"Analysis performed; no further action required.",
"Unit fails analysis; TSM determination required."))))))</f>
        <v/>
      </c>
      <c r="AJ1616" s="58"/>
    </row>
    <row r="1617" customFormat="false" ht="15" hidden="false" customHeight="false" outlineLevel="0" collapsed="false">
      <c r="A1617" s="56"/>
      <c r="E1617" s="57" t="str">
        <f aca="false">IF(AND($F1617="",$G1617=""),"",IF($G1617="",$F1617,HYPERLINK($G1617,$F1617)))</f>
        <v/>
      </c>
      <c r="H1617" s="1" t="str">
        <f aca="false">IF($I1617="","None Attached",IF(LEFT($I1617,5)="https",HYPERLINK($I1617,"Datasheet"),HYPERLINK(_xlfn.CONCAT("https://",$I1617),"Datasheet")))</f>
        <v>None Attached</v>
      </c>
      <c r="M1617" s="56"/>
      <c r="P1617" s="58"/>
      <c r="Q1617" s="1" t="n">
        <f aca="false">$M1617-$N1617</f>
        <v>0</v>
      </c>
      <c r="R1617" s="56"/>
      <c r="T1617" s="59" t="s">
        <v>15</v>
      </c>
      <c r="U1617" s="1" t="n">
        <f aca="false">$S1617-$R1617</f>
        <v>0</v>
      </c>
      <c r="V1617" s="1" t="n">
        <f aca="false">IF($T1617="±",$Q1617*2,$Q1617)</f>
        <v>0</v>
      </c>
      <c r="W1617" s="60" t="str">
        <f aca="false">IFERROR($U1617/ABS($V1617),"N/A")</f>
        <v>N/A</v>
      </c>
      <c r="X1617" s="61" t="str">
        <f aca="false">IF(OR($W1617="N/A",$R1617="",$S1617=""),"N/A",IF($W1617&gt;=4,"Not Significant",IF($W1617&gt;=2,"Semi-Significant","Significant")))</f>
        <v>N/A</v>
      </c>
      <c r="Z1617" s="1" t="str">
        <f aca="false">IF($D1617="Z540.1 w/data",0,"")</f>
        <v/>
      </c>
      <c r="AA1617" s="1" t="e">
        <f aca="false">$Y1617+$Q1617+$Z1617</f>
        <v>#VALUE!</v>
      </c>
      <c r="AB1617" s="1" t="n">
        <f aca="false">$N1617+$Q1617</f>
        <v>0</v>
      </c>
      <c r="AC1617" s="1" t="str">
        <f aca="false">IF($Y1617="","",IF(AND($AA1617&gt;=$R1617,$AA1617&lt;=$S1617),"Pass","Fail"))</f>
        <v/>
      </c>
      <c r="AD1617" s="1" t="str">
        <f aca="false">IF($Y1617="","",IF($AA1617&gt;$R1617,"Pass","Fail"))</f>
        <v/>
      </c>
      <c r="AE1617" s="1" t="str">
        <f aca="false">IF($Y1617="","",IF($AA1617&gt;=$R1617,"Pass","Fail"))</f>
        <v/>
      </c>
      <c r="AF1617" s="1" t="str">
        <f aca="false">IF($Y1617="","",IF($AA1617&lt;=$S1617,"Pass","Fail"))</f>
        <v/>
      </c>
      <c r="AG1617" s="1" t="str">
        <f aca="false">IF($Y1617="","",IF($AA1617&lt;$S1617,"Pass","Fail"))</f>
        <v/>
      </c>
      <c r="AH1617" s="23" t="str">
        <f aca="true">INDIRECT(CHOOSE(MATCH($T1617,{"±","&gt;","≥","≤","&lt;"},0), "AC", "AD", "AE", "AF", "AG") &amp; ROW())</f>
        <v/>
      </c>
      <c r="AI1617" s="56" t="str">
        <f aca="false">IF($X1617="Not Significant","No Further Action Required",
IF($AH1617="","",
IF(AND($AH1617="Pass",$L1617="0 - Passed "),"Analysis performed; no further action required.",
IF(AND($AH1617="Fail",$L1617="1 - Failed "),"Analysis performed; no further action required.",
IF(AND($AH1617="Pass",$L1617="2 - Limited In Use "),"Analysis performed; no further action required.",
IF(AND($AH1617="Fail",$L1617="3 - Adjusted "),"Analysis performed; no further action required.",
"Unit fails analysis; TSM determination required."))))))</f>
        <v/>
      </c>
      <c r="AJ1617" s="58"/>
    </row>
    <row r="1618" customFormat="false" ht="15" hidden="false" customHeight="false" outlineLevel="0" collapsed="false">
      <c r="A1618" s="56"/>
      <c r="E1618" s="57" t="str">
        <f aca="false">IF(AND($F1618="",$G1618=""),"",IF($G1618="",$F1618,HYPERLINK($G1618,$F1618)))</f>
        <v/>
      </c>
      <c r="H1618" s="1" t="str">
        <f aca="false">IF($I1618="","None Attached",IF(LEFT($I1618,5)="https",HYPERLINK($I1618,"Datasheet"),HYPERLINK(_xlfn.CONCAT("https://",$I1618),"Datasheet")))</f>
        <v>None Attached</v>
      </c>
      <c r="M1618" s="56"/>
      <c r="P1618" s="58"/>
      <c r="Q1618" s="1" t="n">
        <f aca="false">$M1618-$N1618</f>
        <v>0</v>
      </c>
      <c r="R1618" s="56"/>
      <c r="T1618" s="59" t="s">
        <v>15</v>
      </c>
      <c r="U1618" s="1" t="n">
        <f aca="false">$S1618-$R1618</f>
        <v>0</v>
      </c>
      <c r="V1618" s="1" t="n">
        <f aca="false">IF($T1618="±",$Q1618*2,$Q1618)</f>
        <v>0</v>
      </c>
      <c r="W1618" s="60" t="str">
        <f aca="false">IFERROR($U1618/ABS($V1618),"N/A")</f>
        <v>N/A</v>
      </c>
      <c r="X1618" s="61" t="str">
        <f aca="false">IF(OR($W1618="N/A",$R1618="",$S1618=""),"N/A",IF($W1618&gt;=4,"Not Significant",IF($W1618&gt;=2,"Semi-Significant","Significant")))</f>
        <v>N/A</v>
      </c>
      <c r="Z1618" s="1" t="str">
        <f aca="false">IF($D1618="Z540.1 w/data",0,"")</f>
        <v/>
      </c>
      <c r="AA1618" s="1" t="e">
        <f aca="false">$Y1618+$Q1618+$Z1618</f>
        <v>#VALUE!</v>
      </c>
      <c r="AB1618" s="1" t="n">
        <f aca="false">$N1618+$Q1618</f>
        <v>0</v>
      </c>
      <c r="AC1618" s="1" t="str">
        <f aca="false">IF($Y1618="","",IF(AND($AA1618&gt;=$R1618,$AA1618&lt;=$S1618),"Pass","Fail"))</f>
        <v/>
      </c>
      <c r="AD1618" s="1" t="str">
        <f aca="false">IF($Y1618="","",IF($AA1618&gt;$R1618,"Pass","Fail"))</f>
        <v/>
      </c>
      <c r="AE1618" s="1" t="str">
        <f aca="false">IF($Y1618="","",IF($AA1618&gt;=$R1618,"Pass","Fail"))</f>
        <v/>
      </c>
      <c r="AF1618" s="1" t="str">
        <f aca="false">IF($Y1618="","",IF($AA1618&lt;=$S1618,"Pass","Fail"))</f>
        <v/>
      </c>
      <c r="AG1618" s="1" t="str">
        <f aca="false">IF($Y1618="","",IF($AA1618&lt;$S1618,"Pass","Fail"))</f>
        <v/>
      </c>
      <c r="AH1618" s="23" t="str">
        <f aca="true">INDIRECT(CHOOSE(MATCH($T1618,{"±","&gt;","≥","≤","&lt;"},0), "AC", "AD", "AE", "AF", "AG") &amp; ROW())</f>
        <v/>
      </c>
      <c r="AI1618" s="56" t="str">
        <f aca="false">IF($X1618="Not Significant","No Further Action Required",
IF($AH1618="","",
IF(AND($AH1618="Pass",$L1618="0 - Passed "),"Analysis performed; no further action required.",
IF(AND($AH1618="Fail",$L1618="1 - Failed "),"Analysis performed; no further action required.",
IF(AND($AH1618="Pass",$L1618="2 - Limited In Use "),"Analysis performed; no further action required.",
IF(AND($AH1618="Fail",$L1618="3 - Adjusted "),"Analysis performed; no further action required.",
"Unit fails analysis; TSM determination required."))))))</f>
        <v/>
      </c>
      <c r="AJ1618" s="58"/>
    </row>
    <row r="1619" customFormat="false" ht="15" hidden="false" customHeight="false" outlineLevel="0" collapsed="false">
      <c r="A1619" s="56"/>
      <c r="E1619" s="57" t="str">
        <f aca="false">IF(AND($F1619="",$G1619=""),"",IF($G1619="",$F1619,HYPERLINK($G1619,$F1619)))</f>
        <v/>
      </c>
      <c r="H1619" s="1" t="str">
        <f aca="false">IF($I1619="","None Attached",IF(LEFT($I1619,5)="https",HYPERLINK($I1619,"Datasheet"),HYPERLINK(_xlfn.CONCAT("https://",$I1619),"Datasheet")))</f>
        <v>None Attached</v>
      </c>
      <c r="M1619" s="56"/>
      <c r="P1619" s="58"/>
      <c r="Q1619" s="1" t="n">
        <f aca="false">$M1619-$N1619</f>
        <v>0</v>
      </c>
      <c r="R1619" s="56"/>
      <c r="T1619" s="59" t="s">
        <v>15</v>
      </c>
      <c r="U1619" s="1" t="n">
        <f aca="false">$S1619-$R1619</f>
        <v>0</v>
      </c>
      <c r="V1619" s="1" t="n">
        <f aca="false">IF($T1619="±",$Q1619*2,$Q1619)</f>
        <v>0</v>
      </c>
      <c r="W1619" s="60" t="str">
        <f aca="false">IFERROR($U1619/ABS($V1619),"N/A")</f>
        <v>N/A</v>
      </c>
      <c r="X1619" s="61" t="str">
        <f aca="false">IF(OR($W1619="N/A",$R1619="",$S1619=""),"N/A",IF($W1619&gt;=4,"Not Significant",IF($W1619&gt;=2,"Semi-Significant","Significant")))</f>
        <v>N/A</v>
      </c>
      <c r="Z1619" s="1" t="str">
        <f aca="false">IF($D1619="Z540.1 w/data",0,"")</f>
        <v/>
      </c>
      <c r="AA1619" s="1" t="e">
        <f aca="false">$Y1619+$Q1619+$Z1619</f>
        <v>#VALUE!</v>
      </c>
      <c r="AB1619" s="1" t="n">
        <f aca="false">$N1619+$Q1619</f>
        <v>0</v>
      </c>
      <c r="AC1619" s="1" t="str">
        <f aca="false">IF($Y1619="","",IF(AND($AA1619&gt;=$R1619,$AA1619&lt;=$S1619),"Pass","Fail"))</f>
        <v/>
      </c>
      <c r="AD1619" s="1" t="str">
        <f aca="false">IF($Y1619="","",IF($AA1619&gt;$R1619,"Pass","Fail"))</f>
        <v/>
      </c>
      <c r="AE1619" s="1" t="str">
        <f aca="false">IF($Y1619="","",IF($AA1619&gt;=$R1619,"Pass","Fail"))</f>
        <v/>
      </c>
      <c r="AF1619" s="1" t="str">
        <f aca="false">IF($Y1619="","",IF($AA1619&lt;=$S1619,"Pass","Fail"))</f>
        <v/>
      </c>
      <c r="AG1619" s="1" t="str">
        <f aca="false">IF($Y1619="","",IF($AA1619&lt;$S1619,"Pass","Fail"))</f>
        <v/>
      </c>
      <c r="AH1619" s="23" t="str">
        <f aca="true">INDIRECT(CHOOSE(MATCH($T1619,{"±","&gt;","≥","≤","&lt;"},0), "AC", "AD", "AE", "AF", "AG") &amp; ROW())</f>
        <v/>
      </c>
      <c r="AI1619" s="56" t="str">
        <f aca="false">IF($X1619="Not Significant","No Further Action Required",
IF($AH1619="","",
IF(AND($AH1619="Pass",$L1619="0 - Passed "),"Analysis performed; no further action required.",
IF(AND($AH1619="Fail",$L1619="1 - Failed "),"Analysis performed; no further action required.",
IF(AND($AH1619="Pass",$L1619="2 - Limited In Use "),"Analysis performed; no further action required.",
IF(AND($AH1619="Fail",$L1619="3 - Adjusted "),"Analysis performed; no further action required.",
"Unit fails analysis; TSM determination required."))))))</f>
        <v/>
      </c>
      <c r="AJ1619" s="58"/>
    </row>
    <row r="1620" customFormat="false" ht="15" hidden="false" customHeight="false" outlineLevel="0" collapsed="false">
      <c r="A1620" s="56"/>
      <c r="E1620" s="57" t="str">
        <f aca="false">IF(AND($F1620="",$G1620=""),"",IF($G1620="",$F1620,HYPERLINK($G1620,$F1620)))</f>
        <v/>
      </c>
      <c r="H1620" s="1" t="str">
        <f aca="false">IF($I1620="","None Attached",IF(LEFT($I1620,5)="https",HYPERLINK($I1620,"Datasheet"),HYPERLINK(_xlfn.CONCAT("https://",$I1620),"Datasheet")))</f>
        <v>None Attached</v>
      </c>
      <c r="M1620" s="56"/>
      <c r="P1620" s="58"/>
      <c r="Q1620" s="1" t="n">
        <f aca="false">$M1620-$N1620</f>
        <v>0</v>
      </c>
      <c r="R1620" s="56"/>
      <c r="T1620" s="59" t="s">
        <v>15</v>
      </c>
      <c r="U1620" s="1" t="n">
        <f aca="false">$S1620-$R1620</f>
        <v>0</v>
      </c>
      <c r="V1620" s="1" t="n">
        <f aca="false">IF($T1620="±",$Q1620*2,$Q1620)</f>
        <v>0</v>
      </c>
      <c r="W1620" s="60" t="str">
        <f aca="false">IFERROR($U1620/ABS($V1620),"N/A")</f>
        <v>N/A</v>
      </c>
      <c r="X1620" s="61" t="str">
        <f aca="false">IF(OR($W1620="N/A",$R1620="",$S1620=""),"N/A",IF($W1620&gt;=4,"Not Significant",IF($W1620&gt;=2,"Semi-Significant","Significant")))</f>
        <v>N/A</v>
      </c>
      <c r="Z1620" s="1" t="str">
        <f aca="false">IF($D1620="Z540.1 w/data",0,"")</f>
        <v/>
      </c>
      <c r="AA1620" s="1" t="e">
        <f aca="false">$Y1620+$Q1620+$Z1620</f>
        <v>#VALUE!</v>
      </c>
      <c r="AB1620" s="1" t="n">
        <f aca="false">$N1620+$Q1620</f>
        <v>0</v>
      </c>
      <c r="AC1620" s="1" t="str">
        <f aca="false">IF($Y1620="","",IF(AND($AA1620&gt;=$R1620,$AA1620&lt;=$S1620),"Pass","Fail"))</f>
        <v/>
      </c>
      <c r="AD1620" s="1" t="str">
        <f aca="false">IF($Y1620="","",IF($AA1620&gt;$R1620,"Pass","Fail"))</f>
        <v/>
      </c>
      <c r="AE1620" s="1" t="str">
        <f aca="false">IF($Y1620="","",IF($AA1620&gt;=$R1620,"Pass","Fail"))</f>
        <v/>
      </c>
      <c r="AF1620" s="1" t="str">
        <f aca="false">IF($Y1620="","",IF($AA1620&lt;=$S1620,"Pass","Fail"))</f>
        <v/>
      </c>
      <c r="AG1620" s="1" t="str">
        <f aca="false">IF($Y1620="","",IF($AA1620&lt;$S1620,"Pass","Fail"))</f>
        <v/>
      </c>
      <c r="AH1620" s="23" t="str">
        <f aca="true">INDIRECT(CHOOSE(MATCH($T1620,{"±","&gt;","≥","≤","&lt;"},0), "AC", "AD", "AE", "AF", "AG") &amp; ROW())</f>
        <v/>
      </c>
      <c r="AI1620" s="56" t="str">
        <f aca="false">IF($X1620="Not Significant","No Further Action Required",
IF($AH1620="","",
IF(AND($AH1620="Pass",$L1620="0 - Passed "),"Analysis performed; no further action required.",
IF(AND($AH1620="Fail",$L1620="1 - Failed "),"Analysis performed; no further action required.",
IF(AND($AH1620="Pass",$L1620="2 - Limited In Use "),"Analysis performed; no further action required.",
IF(AND($AH1620="Fail",$L1620="3 - Adjusted "),"Analysis performed; no further action required.",
"Unit fails analysis; TSM determination required."))))))</f>
        <v/>
      </c>
      <c r="AJ1620" s="58"/>
    </row>
    <row r="1621" customFormat="false" ht="15" hidden="false" customHeight="false" outlineLevel="0" collapsed="false">
      <c r="A1621" s="56"/>
      <c r="E1621" s="57" t="str">
        <f aca="false">IF(AND($F1621="",$G1621=""),"",IF($G1621="",$F1621,HYPERLINK($G1621,$F1621)))</f>
        <v/>
      </c>
      <c r="H1621" s="1" t="str">
        <f aca="false">IF($I1621="","None Attached",IF(LEFT($I1621,5)="https",HYPERLINK($I1621,"Datasheet"),HYPERLINK(_xlfn.CONCAT("https://",$I1621),"Datasheet")))</f>
        <v>None Attached</v>
      </c>
      <c r="M1621" s="56"/>
      <c r="P1621" s="58"/>
      <c r="Q1621" s="1" t="n">
        <f aca="false">$M1621-$N1621</f>
        <v>0</v>
      </c>
      <c r="R1621" s="56"/>
      <c r="T1621" s="59" t="s">
        <v>15</v>
      </c>
      <c r="U1621" s="1" t="n">
        <f aca="false">$S1621-$R1621</f>
        <v>0</v>
      </c>
      <c r="V1621" s="1" t="n">
        <f aca="false">IF($T1621="±",$Q1621*2,$Q1621)</f>
        <v>0</v>
      </c>
      <c r="W1621" s="60" t="str">
        <f aca="false">IFERROR($U1621/ABS($V1621),"N/A")</f>
        <v>N/A</v>
      </c>
      <c r="X1621" s="61" t="str">
        <f aca="false">IF(OR($W1621="N/A",$R1621="",$S1621=""),"N/A",IF($W1621&gt;=4,"Not Significant",IF($W1621&gt;=2,"Semi-Significant","Significant")))</f>
        <v>N/A</v>
      </c>
      <c r="Z1621" s="1" t="str">
        <f aca="false">IF($D1621="Z540.1 w/data",0,"")</f>
        <v/>
      </c>
      <c r="AA1621" s="1" t="e">
        <f aca="false">$Y1621+$Q1621+$Z1621</f>
        <v>#VALUE!</v>
      </c>
      <c r="AB1621" s="1" t="n">
        <f aca="false">$N1621+$Q1621</f>
        <v>0</v>
      </c>
      <c r="AC1621" s="1" t="str">
        <f aca="false">IF($Y1621="","",IF(AND($AA1621&gt;=$R1621,$AA1621&lt;=$S1621),"Pass","Fail"))</f>
        <v/>
      </c>
      <c r="AD1621" s="1" t="str">
        <f aca="false">IF($Y1621="","",IF($AA1621&gt;$R1621,"Pass","Fail"))</f>
        <v/>
      </c>
      <c r="AE1621" s="1" t="str">
        <f aca="false">IF($Y1621="","",IF($AA1621&gt;=$R1621,"Pass","Fail"))</f>
        <v/>
      </c>
      <c r="AF1621" s="1" t="str">
        <f aca="false">IF($Y1621="","",IF($AA1621&lt;=$S1621,"Pass","Fail"))</f>
        <v/>
      </c>
      <c r="AG1621" s="1" t="str">
        <f aca="false">IF($Y1621="","",IF($AA1621&lt;$S1621,"Pass","Fail"))</f>
        <v/>
      </c>
      <c r="AH1621" s="23" t="str">
        <f aca="true">INDIRECT(CHOOSE(MATCH($T1621,{"±","&gt;","≥","≤","&lt;"},0), "AC", "AD", "AE", "AF", "AG") &amp; ROW())</f>
        <v/>
      </c>
      <c r="AI1621" s="56" t="str">
        <f aca="false">IF($X1621="Not Significant","No Further Action Required",
IF($AH1621="","",
IF(AND($AH1621="Pass",$L1621="0 - Passed "),"Analysis performed; no further action required.",
IF(AND($AH1621="Fail",$L1621="1 - Failed "),"Analysis performed; no further action required.",
IF(AND($AH1621="Pass",$L1621="2 - Limited In Use "),"Analysis performed; no further action required.",
IF(AND($AH1621="Fail",$L1621="3 - Adjusted "),"Analysis performed; no further action required.",
"Unit fails analysis; TSM determination required."))))))</f>
        <v/>
      </c>
      <c r="AJ1621" s="58"/>
    </row>
    <row r="1622" customFormat="false" ht="15" hidden="false" customHeight="false" outlineLevel="0" collapsed="false">
      <c r="A1622" s="56"/>
      <c r="E1622" s="57" t="str">
        <f aca="false">IF(AND($F1622="",$G1622=""),"",IF($G1622="",$F1622,HYPERLINK($G1622,$F1622)))</f>
        <v/>
      </c>
      <c r="H1622" s="1" t="str">
        <f aca="false">IF($I1622="","None Attached",IF(LEFT($I1622,5)="https",HYPERLINK($I1622,"Datasheet"),HYPERLINK(_xlfn.CONCAT("https://",$I1622),"Datasheet")))</f>
        <v>None Attached</v>
      </c>
      <c r="M1622" s="56"/>
      <c r="P1622" s="58"/>
      <c r="Q1622" s="1" t="n">
        <f aca="false">$M1622-$N1622</f>
        <v>0</v>
      </c>
      <c r="R1622" s="56"/>
      <c r="T1622" s="59" t="s">
        <v>15</v>
      </c>
      <c r="U1622" s="1" t="n">
        <f aca="false">$S1622-$R1622</f>
        <v>0</v>
      </c>
      <c r="V1622" s="1" t="n">
        <f aca="false">IF($T1622="±",$Q1622*2,$Q1622)</f>
        <v>0</v>
      </c>
      <c r="W1622" s="60" t="str">
        <f aca="false">IFERROR($U1622/ABS($V1622),"N/A")</f>
        <v>N/A</v>
      </c>
      <c r="X1622" s="61" t="str">
        <f aca="false">IF(OR($W1622="N/A",$R1622="",$S1622=""),"N/A",IF($W1622&gt;=4,"Not Significant",IF($W1622&gt;=2,"Semi-Significant","Significant")))</f>
        <v>N/A</v>
      </c>
      <c r="Z1622" s="1" t="str">
        <f aca="false">IF($D1622="Z540.1 w/data",0,"")</f>
        <v/>
      </c>
      <c r="AA1622" s="1" t="e">
        <f aca="false">$Y1622+$Q1622+$Z1622</f>
        <v>#VALUE!</v>
      </c>
      <c r="AB1622" s="1" t="n">
        <f aca="false">$N1622+$Q1622</f>
        <v>0</v>
      </c>
      <c r="AC1622" s="1" t="str">
        <f aca="false">IF($Y1622="","",IF(AND($AA1622&gt;=$R1622,$AA1622&lt;=$S1622),"Pass","Fail"))</f>
        <v/>
      </c>
      <c r="AD1622" s="1" t="str">
        <f aca="false">IF($Y1622="","",IF($AA1622&gt;$R1622,"Pass","Fail"))</f>
        <v/>
      </c>
      <c r="AE1622" s="1" t="str">
        <f aca="false">IF($Y1622="","",IF($AA1622&gt;=$R1622,"Pass","Fail"))</f>
        <v/>
      </c>
      <c r="AF1622" s="1" t="str">
        <f aca="false">IF($Y1622="","",IF($AA1622&lt;=$S1622,"Pass","Fail"))</f>
        <v/>
      </c>
      <c r="AG1622" s="1" t="str">
        <f aca="false">IF($Y1622="","",IF($AA1622&lt;$S1622,"Pass","Fail"))</f>
        <v/>
      </c>
      <c r="AH1622" s="23" t="str">
        <f aca="true">INDIRECT(CHOOSE(MATCH($T1622,{"±","&gt;","≥","≤","&lt;"},0), "AC", "AD", "AE", "AF", "AG") &amp; ROW())</f>
        <v/>
      </c>
      <c r="AI1622" s="56" t="str">
        <f aca="false">IF($X1622="Not Significant","No Further Action Required",
IF($AH1622="","",
IF(AND($AH1622="Pass",$L1622="0 - Passed "),"Analysis performed; no further action required.",
IF(AND($AH1622="Fail",$L1622="1 - Failed "),"Analysis performed; no further action required.",
IF(AND($AH1622="Pass",$L1622="2 - Limited In Use "),"Analysis performed; no further action required.",
IF(AND($AH1622="Fail",$L1622="3 - Adjusted "),"Analysis performed; no further action required.",
"Unit fails analysis; TSM determination required."))))))</f>
        <v/>
      </c>
      <c r="AJ1622" s="58"/>
    </row>
    <row r="1623" customFormat="false" ht="15" hidden="false" customHeight="false" outlineLevel="0" collapsed="false">
      <c r="A1623" s="56"/>
      <c r="E1623" s="57" t="str">
        <f aca="false">IF(AND($F1623="",$G1623=""),"",IF($G1623="",$F1623,HYPERLINK($G1623,$F1623)))</f>
        <v/>
      </c>
      <c r="H1623" s="1" t="str">
        <f aca="false">IF($I1623="","None Attached",IF(LEFT($I1623,5)="https",HYPERLINK($I1623,"Datasheet"),HYPERLINK(_xlfn.CONCAT("https://",$I1623),"Datasheet")))</f>
        <v>None Attached</v>
      </c>
      <c r="M1623" s="56"/>
      <c r="P1623" s="58"/>
      <c r="Q1623" s="1" t="n">
        <f aca="false">$M1623-$N1623</f>
        <v>0</v>
      </c>
      <c r="R1623" s="56"/>
      <c r="T1623" s="59" t="s">
        <v>15</v>
      </c>
      <c r="U1623" s="1" t="n">
        <f aca="false">$S1623-$R1623</f>
        <v>0</v>
      </c>
      <c r="V1623" s="1" t="n">
        <f aca="false">IF($T1623="±",$Q1623*2,$Q1623)</f>
        <v>0</v>
      </c>
      <c r="W1623" s="60" t="str">
        <f aca="false">IFERROR($U1623/ABS($V1623),"N/A")</f>
        <v>N/A</v>
      </c>
      <c r="X1623" s="61" t="str">
        <f aca="false">IF(OR($W1623="N/A",$R1623="",$S1623=""),"N/A",IF($W1623&gt;=4,"Not Significant",IF($W1623&gt;=2,"Semi-Significant","Significant")))</f>
        <v>N/A</v>
      </c>
      <c r="Z1623" s="1" t="str">
        <f aca="false">IF($D1623="Z540.1 w/data",0,"")</f>
        <v/>
      </c>
      <c r="AA1623" s="1" t="e">
        <f aca="false">$Y1623+$Q1623+$Z1623</f>
        <v>#VALUE!</v>
      </c>
      <c r="AB1623" s="1" t="n">
        <f aca="false">$N1623+$Q1623</f>
        <v>0</v>
      </c>
      <c r="AC1623" s="1" t="str">
        <f aca="false">IF($Y1623="","",IF(AND($AA1623&gt;=$R1623,$AA1623&lt;=$S1623),"Pass","Fail"))</f>
        <v/>
      </c>
      <c r="AD1623" s="1" t="str">
        <f aca="false">IF($Y1623="","",IF($AA1623&gt;$R1623,"Pass","Fail"))</f>
        <v/>
      </c>
      <c r="AE1623" s="1" t="str">
        <f aca="false">IF($Y1623="","",IF($AA1623&gt;=$R1623,"Pass","Fail"))</f>
        <v/>
      </c>
      <c r="AF1623" s="1" t="str">
        <f aca="false">IF($Y1623="","",IF($AA1623&lt;=$S1623,"Pass","Fail"))</f>
        <v/>
      </c>
      <c r="AG1623" s="1" t="str">
        <f aca="false">IF($Y1623="","",IF($AA1623&lt;$S1623,"Pass","Fail"))</f>
        <v/>
      </c>
      <c r="AH1623" s="23" t="str">
        <f aca="true">INDIRECT(CHOOSE(MATCH($T1623,{"±","&gt;","≥","≤","&lt;"},0), "AC", "AD", "AE", "AF", "AG") &amp; ROW())</f>
        <v/>
      </c>
      <c r="AI1623" s="56" t="str">
        <f aca="false">IF($X1623="Not Significant","No Further Action Required",
IF($AH1623="","",
IF(AND($AH1623="Pass",$L1623="0 - Passed "),"Analysis performed; no further action required.",
IF(AND($AH1623="Fail",$L1623="1 - Failed "),"Analysis performed; no further action required.",
IF(AND($AH1623="Pass",$L1623="2 - Limited In Use "),"Analysis performed; no further action required.",
IF(AND($AH1623="Fail",$L1623="3 - Adjusted "),"Analysis performed; no further action required.",
"Unit fails analysis; TSM determination required."))))))</f>
        <v/>
      </c>
      <c r="AJ1623" s="58"/>
    </row>
    <row r="1624" customFormat="false" ht="15" hidden="false" customHeight="false" outlineLevel="0" collapsed="false">
      <c r="A1624" s="56"/>
      <c r="E1624" s="57" t="str">
        <f aca="false">IF(AND($F1624="",$G1624=""),"",IF($G1624="",$F1624,HYPERLINK($G1624,$F1624)))</f>
        <v/>
      </c>
      <c r="H1624" s="1" t="str">
        <f aca="false">IF($I1624="","None Attached",IF(LEFT($I1624,5)="https",HYPERLINK($I1624,"Datasheet"),HYPERLINK(_xlfn.CONCAT("https://",$I1624),"Datasheet")))</f>
        <v>None Attached</v>
      </c>
      <c r="M1624" s="56"/>
      <c r="P1624" s="58"/>
      <c r="Q1624" s="1" t="n">
        <f aca="false">$M1624-$N1624</f>
        <v>0</v>
      </c>
      <c r="R1624" s="56"/>
      <c r="T1624" s="59" t="s">
        <v>15</v>
      </c>
      <c r="U1624" s="1" t="n">
        <f aca="false">$S1624-$R1624</f>
        <v>0</v>
      </c>
      <c r="V1624" s="1" t="n">
        <f aca="false">IF($T1624="±",$Q1624*2,$Q1624)</f>
        <v>0</v>
      </c>
      <c r="W1624" s="60" t="str">
        <f aca="false">IFERROR($U1624/ABS($V1624),"N/A")</f>
        <v>N/A</v>
      </c>
      <c r="X1624" s="61" t="str">
        <f aca="false">IF(OR($W1624="N/A",$R1624="",$S1624=""),"N/A",IF($W1624&gt;=4,"Not Significant",IF($W1624&gt;=2,"Semi-Significant","Significant")))</f>
        <v>N/A</v>
      </c>
      <c r="Z1624" s="1" t="str">
        <f aca="false">IF($D1624="Z540.1 w/data",0,"")</f>
        <v/>
      </c>
      <c r="AA1624" s="1" t="e">
        <f aca="false">$Y1624+$Q1624+$Z1624</f>
        <v>#VALUE!</v>
      </c>
      <c r="AB1624" s="1" t="n">
        <f aca="false">$N1624+$Q1624</f>
        <v>0</v>
      </c>
      <c r="AC1624" s="1" t="str">
        <f aca="false">IF($Y1624="","",IF(AND($AA1624&gt;=$R1624,$AA1624&lt;=$S1624),"Pass","Fail"))</f>
        <v/>
      </c>
      <c r="AD1624" s="1" t="str">
        <f aca="false">IF($Y1624="","",IF($AA1624&gt;$R1624,"Pass","Fail"))</f>
        <v/>
      </c>
      <c r="AE1624" s="1" t="str">
        <f aca="false">IF($Y1624="","",IF($AA1624&gt;=$R1624,"Pass","Fail"))</f>
        <v/>
      </c>
      <c r="AF1624" s="1" t="str">
        <f aca="false">IF($Y1624="","",IF($AA1624&lt;=$S1624,"Pass","Fail"))</f>
        <v/>
      </c>
      <c r="AG1624" s="1" t="str">
        <f aca="false">IF($Y1624="","",IF($AA1624&lt;$S1624,"Pass","Fail"))</f>
        <v/>
      </c>
      <c r="AH1624" s="23" t="str">
        <f aca="true">INDIRECT(CHOOSE(MATCH($T1624,{"±","&gt;","≥","≤","&lt;"},0), "AC", "AD", "AE", "AF", "AG") &amp; ROW())</f>
        <v/>
      </c>
      <c r="AI1624" s="56" t="str">
        <f aca="false">IF($X1624="Not Significant","No Further Action Required",
IF($AH1624="","",
IF(AND($AH1624="Pass",$L1624="0 - Passed "),"Analysis performed; no further action required.",
IF(AND($AH1624="Fail",$L1624="1 - Failed "),"Analysis performed; no further action required.",
IF(AND($AH1624="Pass",$L1624="2 - Limited In Use "),"Analysis performed; no further action required.",
IF(AND($AH1624="Fail",$L1624="3 - Adjusted "),"Analysis performed; no further action required.",
"Unit fails analysis; TSM determination required."))))))</f>
        <v/>
      </c>
      <c r="AJ1624" s="58"/>
    </row>
    <row r="1625" customFormat="false" ht="15" hidden="false" customHeight="false" outlineLevel="0" collapsed="false">
      <c r="A1625" s="56"/>
      <c r="E1625" s="57" t="str">
        <f aca="false">IF(AND($F1625="",$G1625=""),"",IF($G1625="",$F1625,HYPERLINK($G1625,$F1625)))</f>
        <v/>
      </c>
      <c r="H1625" s="1" t="str">
        <f aca="false">IF($I1625="","None Attached",IF(LEFT($I1625,5)="https",HYPERLINK($I1625,"Datasheet"),HYPERLINK(_xlfn.CONCAT("https://",$I1625),"Datasheet")))</f>
        <v>None Attached</v>
      </c>
      <c r="M1625" s="56"/>
      <c r="P1625" s="58"/>
      <c r="Q1625" s="1" t="n">
        <f aca="false">$M1625-$N1625</f>
        <v>0</v>
      </c>
      <c r="R1625" s="56"/>
      <c r="T1625" s="59" t="s">
        <v>15</v>
      </c>
      <c r="U1625" s="1" t="n">
        <f aca="false">$S1625-$R1625</f>
        <v>0</v>
      </c>
      <c r="V1625" s="1" t="n">
        <f aca="false">IF($T1625="±",$Q1625*2,$Q1625)</f>
        <v>0</v>
      </c>
      <c r="W1625" s="60" t="str">
        <f aca="false">IFERROR($U1625/ABS($V1625),"N/A")</f>
        <v>N/A</v>
      </c>
      <c r="X1625" s="61" t="str">
        <f aca="false">IF(OR($W1625="N/A",$R1625="",$S1625=""),"N/A",IF($W1625&gt;=4,"Not Significant",IF($W1625&gt;=2,"Semi-Significant","Significant")))</f>
        <v>N/A</v>
      </c>
      <c r="Z1625" s="1" t="str">
        <f aca="false">IF($D1625="Z540.1 w/data",0,"")</f>
        <v/>
      </c>
      <c r="AA1625" s="1" t="e">
        <f aca="false">$Y1625+$Q1625+$Z1625</f>
        <v>#VALUE!</v>
      </c>
      <c r="AB1625" s="1" t="n">
        <f aca="false">$N1625+$Q1625</f>
        <v>0</v>
      </c>
      <c r="AC1625" s="1" t="str">
        <f aca="false">IF($Y1625="","",IF(AND($AA1625&gt;=$R1625,$AA1625&lt;=$S1625),"Pass","Fail"))</f>
        <v/>
      </c>
      <c r="AD1625" s="1" t="str">
        <f aca="false">IF($Y1625="","",IF($AA1625&gt;$R1625,"Pass","Fail"))</f>
        <v/>
      </c>
      <c r="AE1625" s="1" t="str">
        <f aca="false">IF($Y1625="","",IF($AA1625&gt;=$R1625,"Pass","Fail"))</f>
        <v/>
      </c>
      <c r="AF1625" s="1" t="str">
        <f aca="false">IF($Y1625="","",IF($AA1625&lt;=$S1625,"Pass","Fail"))</f>
        <v/>
      </c>
      <c r="AG1625" s="1" t="str">
        <f aca="false">IF($Y1625="","",IF($AA1625&lt;$S1625,"Pass","Fail"))</f>
        <v/>
      </c>
      <c r="AH1625" s="23" t="str">
        <f aca="true">INDIRECT(CHOOSE(MATCH($T1625,{"±","&gt;","≥","≤","&lt;"},0), "AC", "AD", "AE", "AF", "AG") &amp; ROW())</f>
        <v/>
      </c>
      <c r="AI1625" s="56" t="str">
        <f aca="false">IF($X1625="Not Significant","No Further Action Required",
IF($AH1625="","",
IF(AND($AH1625="Pass",$L1625="0 - Passed "),"Analysis performed; no further action required.",
IF(AND($AH1625="Fail",$L1625="1 - Failed "),"Analysis performed; no further action required.",
IF(AND($AH1625="Pass",$L1625="2 - Limited In Use "),"Analysis performed; no further action required.",
IF(AND($AH1625="Fail",$L1625="3 - Adjusted "),"Analysis performed; no further action required.",
"Unit fails analysis; TSM determination required."))))))</f>
        <v/>
      </c>
      <c r="AJ1625" s="58"/>
    </row>
    <row r="1626" customFormat="false" ht="15" hidden="false" customHeight="false" outlineLevel="0" collapsed="false">
      <c r="A1626" s="56"/>
      <c r="E1626" s="57" t="str">
        <f aca="false">IF(AND($F1626="",$G1626=""),"",IF($G1626="",$F1626,HYPERLINK($G1626,$F1626)))</f>
        <v/>
      </c>
      <c r="H1626" s="1" t="str">
        <f aca="false">IF($I1626="","None Attached",IF(LEFT($I1626,5)="https",HYPERLINK($I1626,"Datasheet"),HYPERLINK(_xlfn.CONCAT("https://",$I1626),"Datasheet")))</f>
        <v>None Attached</v>
      </c>
      <c r="M1626" s="56"/>
      <c r="P1626" s="58"/>
      <c r="Q1626" s="1" t="n">
        <f aca="false">$M1626-$N1626</f>
        <v>0</v>
      </c>
      <c r="R1626" s="56"/>
      <c r="T1626" s="59" t="s">
        <v>15</v>
      </c>
      <c r="U1626" s="1" t="n">
        <f aca="false">$S1626-$R1626</f>
        <v>0</v>
      </c>
      <c r="V1626" s="1" t="n">
        <f aca="false">IF($T1626="±",$Q1626*2,$Q1626)</f>
        <v>0</v>
      </c>
      <c r="W1626" s="60" t="str">
        <f aca="false">IFERROR($U1626/ABS($V1626),"N/A")</f>
        <v>N/A</v>
      </c>
      <c r="X1626" s="61" t="str">
        <f aca="false">IF(OR($W1626="N/A",$R1626="",$S1626=""),"N/A",IF($W1626&gt;=4,"Not Significant",IF($W1626&gt;=2,"Semi-Significant","Significant")))</f>
        <v>N/A</v>
      </c>
      <c r="Z1626" s="1" t="str">
        <f aca="false">IF($D1626="Z540.1 w/data",0,"")</f>
        <v/>
      </c>
      <c r="AA1626" s="1" t="e">
        <f aca="false">$Y1626+$Q1626+$Z1626</f>
        <v>#VALUE!</v>
      </c>
      <c r="AB1626" s="1" t="n">
        <f aca="false">$N1626+$Q1626</f>
        <v>0</v>
      </c>
      <c r="AC1626" s="1" t="str">
        <f aca="false">IF($Y1626="","",IF(AND($AA1626&gt;=$R1626,$AA1626&lt;=$S1626),"Pass","Fail"))</f>
        <v/>
      </c>
      <c r="AD1626" s="1" t="str">
        <f aca="false">IF($Y1626="","",IF($AA1626&gt;$R1626,"Pass","Fail"))</f>
        <v/>
      </c>
      <c r="AE1626" s="1" t="str">
        <f aca="false">IF($Y1626="","",IF($AA1626&gt;=$R1626,"Pass","Fail"))</f>
        <v/>
      </c>
      <c r="AF1626" s="1" t="str">
        <f aca="false">IF($Y1626="","",IF($AA1626&lt;=$S1626,"Pass","Fail"))</f>
        <v/>
      </c>
      <c r="AG1626" s="1" t="str">
        <f aca="false">IF($Y1626="","",IF($AA1626&lt;$S1626,"Pass","Fail"))</f>
        <v/>
      </c>
      <c r="AH1626" s="23" t="str">
        <f aca="true">INDIRECT(CHOOSE(MATCH($T1626,{"±","&gt;","≥","≤","&lt;"},0), "AC", "AD", "AE", "AF", "AG") &amp; ROW())</f>
        <v/>
      </c>
      <c r="AI1626" s="56" t="str">
        <f aca="false">IF($X1626="Not Significant","No Further Action Required",
IF($AH1626="","",
IF(AND($AH1626="Pass",$L1626="0 - Passed "),"Analysis performed; no further action required.",
IF(AND($AH1626="Fail",$L1626="1 - Failed "),"Analysis performed; no further action required.",
IF(AND($AH1626="Pass",$L1626="2 - Limited In Use "),"Analysis performed; no further action required.",
IF(AND($AH1626="Fail",$L1626="3 - Adjusted "),"Analysis performed; no further action required.",
"Unit fails analysis; TSM determination required."))))))</f>
        <v/>
      </c>
      <c r="AJ1626" s="58"/>
    </row>
    <row r="1627" customFormat="false" ht="15" hidden="false" customHeight="false" outlineLevel="0" collapsed="false">
      <c r="A1627" s="56"/>
      <c r="E1627" s="57" t="str">
        <f aca="false">IF(AND($F1627="",$G1627=""),"",IF($G1627="",$F1627,HYPERLINK($G1627,$F1627)))</f>
        <v/>
      </c>
      <c r="H1627" s="1" t="str">
        <f aca="false">IF($I1627="","None Attached",IF(LEFT($I1627,5)="https",HYPERLINK($I1627,"Datasheet"),HYPERLINK(_xlfn.CONCAT("https://",$I1627),"Datasheet")))</f>
        <v>None Attached</v>
      </c>
      <c r="M1627" s="56"/>
      <c r="P1627" s="58"/>
      <c r="Q1627" s="1" t="n">
        <f aca="false">$M1627-$N1627</f>
        <v>0</v>
      </c>
      <c r="R1627" s="56"/>
      <c r="T1627" s="59" t="s">
        <v>15</v>
      </c>
      <c r="U1627" s="1" t="n">
        <f aca="false">$S1627-$R1627</f>
        <v>0</v>
      </c>
      <c r="V1627" s="1" t="n">
        <f aca="false">IF($T1627="±",$Q1627*2,$Q1627)</f>
        <v>0</v>
      </c>
      <c r="W1627" s="60" t="str">
        <f aca="false">IFERROR($U1627/ABS($V1627),"N/A")</f>
        <v>N/A</v>
      </c>
      <c r="X1627" s="61" t="str">
        <f aca="false">IF(OR($W1627="N/A",$R1627="",$S1627=""),"N/A",IF($W1627&gt;=4,"Not Significant",IF($W1627&gt;=2,"Semi-Significant","Significant")))</f>
        <v>N/A</v>
      </c>
      <c r="Z1627" s="1" t="str">
        <f aca="false">IF($D1627="Z540.1 w/data",0,"")</f>
        <v/>
      </c>
      <c r="AA1627" s="1" t="e">
        <f aca="false">$Y1627+$Q1627+$Z1627</f>
        <v>#VALUE!</v>
      </c>
      <c r="AB1627" s="1" t="n">
        <f aca="false">$N1627+$Q1627</f>
        <v>0</v>
      </c>
      <c r="AC1627" s="1" t="str">
        <f aca="false">IF($Y1627="","",IF(AND($AA1627&gt;=$R1627,$AA1627&lt;=$S1627),"Pass","Fail"))</f>
        <v/>
      </c>
      <c r="AD1627" s="1" t="str">
        <f aca="false">IF($Y1627="","",IF($AA1627&gt;$R1627,"Pass","Fail"))</f>
        <v/>
      </c>
      <c r="AE1627" s="1" t="str">
        <f aca="false">IF($Y1627="","",IF($AA1627&gt;=$R1627,"Pass","Fail"))</f>
        <v/>
      </c>
      <c r="AF1627" s="1" t="str">
        <f aca="false">IF($Y1627="","",IF($AA1627&lt;=$S1627,"Pass","Fail"))</f>
        <v/>
      </c>
      <c r="AG1627" s="1" t="str">
        <f aca="false">IF($Y1627="","",IF($AA1627&lt;$S1627,"Pass","Fail"))</f>
        <v/>
      </c>
      <c r="AH1627" s="23" t="str">
        <f aca="true">INDIRECT(CHOOSE(MATCH($T1627,{"±","&gt;","≥","≤","&lt;"},0), "AC", "AD", "AE", "AF", "AG") &amp; ROW())</f>
        <v/>
      </c>
      <c r="AI1627" s="56" t="str">
        <f aca="false">IF($X1627="Not Significant","No Further Action Required",
IF($AH1627="","",
IF(AND($AH1627="Pass",$L1627="0 - Passed "),"Analysis performed; no further action required.",
IF(AND($AH1627="Fail",$L1627="1 - Failed "),"Analysis performed; no further action required.",
IF(AND($AH1627="Pass",$L1627="2 - Limited In Use "),"Analysis performed; no further action required.",
IF(AND($AH1627="Fail",$L1627="3 - Adjusted "),"Analysis performed; no further action required.",
"Unit fails analysis; TSM determination required."))))))</f>
        <v/>
      </c>
      <c r="AJ1627" s="58"/>
    </row>
    <row r="1628" customFormat="false" ht="15" hidden="false" customHeight="false" outlineLevel="0" collapsed="false">
      <c r="A1628" s="56"/>
      <c r="E1628" s="57" t="str">
        <f aca="false">IF(AND($F1628="",$G1628=""),"",IF($G1628="",$F1628,HYPERLINK($G1628,$F1628)))</f>
        <v/>
      </c>
      <c r="H1628" s="1" t="str">
        <f aca="false">IF($I1628="","None Attached",IF(LEFT($I1628,5)="https",HYPERLINK($I1628,"Datasheet"),HYPERLINK(_xlfn.CONCAT("https://",$I1628),"Datasheet")))</f>
        <v>None Attached</v>
      </c>
      <c r="M1628" s="56"/>
      <c r="P1628" s="58"/>
      <c r="Q1628" s="1" t="n">
        <f aca="false">$M1628-$N1628</f>
        <v>0</v>
      </c>
      <c r="R1628" s="56"/>
      <c r="T1628" s="59" t="s">
        <v>15</v>
      </c>
      <c r="U1628" s="1" t="n">
        <f aca="false">$S1628-$R1628</f>
        <v>0</v>
      </c>
      <c r="V1628" s="1" t="n">
        <f aca="false">IF($T1628="±",$Q1628*2,$Q1628)</f>
        <v>0</v>
      </c>
      <c r="W1628" s="60" t="str">
        <f aca="false">IFERROR($U1628/ABS($V1628),"N/A")</f>
        <v>N/A</v>
      </c>
      <c r="X1628" s="61" t="str">
        <f aca="false">IF(OR($W1628="N/A",$R1628="",$S1628=""),"N/A",IF($W1628&gt;=4,"Not Significant",IF($W1628&gt;=2,"Semi-Significant","Significant")))</f>
        <v>N/A</v>
      </c>
      <c r="Z1628" s="1" t="str">
        <f aca="false">IF($D1628="Z540.1 w/data",0,"")</f>
        <v/>
      </c>
      <c r="AA1628" s="1" t="e">
        <f aca="false">$Y1628+$Q1628+$Z1628</f>
        <v>#VALUE!</v>
      </c>
      <c r="AB1628" s="1" t="n">
        <f aca="false">$N1628+$Q1628</f>
        <v>0</v>
      </c>
      <c r="AC1628" s="1" t="str">
        <f aca="false">IF($Y1628="","",IF(AND($AA1628&gt;=$R1628,$AA1628&lt;=$S1628),"Pass","Fail"))</f>
        <v/>
      </c>
      <c r="AD1628" s="1" t="str">
        <f aca="false">IF($Y1628="","",IF($AA1628&gt;$R1628,"Pass","Fail"))</f>
        <v/>
      </c>
      <c r="AE1628" s="1" t="str">
        <f aca="false">IF($Y1628="","",IF($AA1628&gt;=$R1628,"Pass","Fail"))</f>
        <v/>
      </c>
      <c r="AF1628" s="1" t="str">
        <f aca="false">IF($Y1628="","",IF($AA1628&lt;=$S1628,"Pass","Fail"))</f>
        <v/>
      </c>
      <c r="AG1628" s="1" t="str">
        <f aca="false">IF($Y1628="","",IF($AA1628&lt;$S1628,"Pass","Fail"))</f>
        <v/>
      </c>
      <c r="AH1628" s="23" t="str">
        <f aca="true">INDIRECT(CHOOSE(MATCH($T1628,{"±","&gt;","≥","≤","&lt;"},0), "AC", "AD", "AE", "AF", "AG") &amp; ROW())</f>
        <v/>
      </c>
      <c r="AI1628" s="56" t="str">
        <f aca="false">IF($X1628="Not Significant","No Further Action Required",
IF($AH1628="","",
IF(AND($AH1628="Pass",$L1628="0 - Passed "),"Analysis performed; no further action required.",
IF(AND($AH1628="Fail",$L1628="1 - Failed "),"Analysis performed; no further action required.",
IF(AND($AH1628="Pass",$L1628="2 - Limited In Use "),"Analysis performed; no further action required.",
IF(AND($AH1628="Fail",$L1628="3 - Adjusted "),"Analysis performed; no further action required.",
"Unit fails analysis; TSM determination required."))))))</f>
        <v/>
      </c>
      <c r="AJ1628" s="58"/>
    </row>
    <row r="1629" customFormat="false" ht="15" hidden="false" customHeight="false" outlineLevel="0" collapsed="false">
      <c r="A1629" s="56"/>
      <c r="E1629" s="57" t="str">
        <f aca="false">IF(AND($F1629="",$G1629=""),"",IF($G1629="",$F1629,HYPERLINK($G1629,$F1629)))</f>
        <v/>
      </c>
      <c r="H1629" s="1" t="str">
        <f aca="false">IF($I1629="","None Attached",IF(LEFT($I1629,5)="https",HYPERLINK($I1629,"Datasheet"),HYPERLINK(_xlfn.CONCAT("https://",$I1629),"Datasheet")))</f>
        <v>None Attached</v>
      </c>
      <c r="M1629" s="56"/>
      <c r="P1629" s="58"/>
      <c r="Q1629" s="1" t="n">
        <f aca="false">$M1629-$N1629</f>
        <v>0</v>
      </c>
      <c r="R1629" s="56"/>
      <c r="T1629" s="59" t="s">
        <v>15</v>
      </c>
      <c r="U1629" s="1" t="n">
        <f aca="false">$S1629-$R1629</f>
        <v>0</v>
      </c>
      <c r="V1629" s="1" t="n">
        <f aca="false">IF($T1629="±",$Q1629*2,$Q1629)</f>
        <v>0</v>
      </c>
      <c r="W1629" s="60" t="str">
        <f aca="false">IFERROR($U1629/ABS($V1629),"N/A")</f>
        <v>N/A</v>
      </c>
      <c r="X1629" s="61" t="str">
        <f aca="false">IF(OR($W1629="N/A",$R1629="",$S1629=""),"N/A",IF($W1629&gt;=4,"Not Significant",IF($W1629&gt;=2,"Semi-Significant","Significant")))</f>
        <v>N/A</v>
      </c>
      <c r="Z1629" s="1" t="str">
        <f aca="false">IF($D1629="Z540.1 w/data",0,"")</f>
        <v/>
      </c>
      <c r="AA1629" s="1" t="e">
        <f aca="false">$Y1629+$Q1629+$Z1629</f>
        <v>#VALUE!</v>
      </c>
      <c r="AB1629" s="1" t="n">
        <f aca="false">$N1629+$Q1629</f>
        <v>0</v>
      </c>
      <c r="AC1629" s="1" t="str">
        <f aca="false">IF($Y1629="","",IF(AND($AA1629&gt;=$R1629,$AA1629&lt;=$S1629),"Pass","Fail"))</f>
        <v/>
      </c>
      <c r="AD1629" s="1" t="str">
        <f aca="false">IF($Y1629="","",IF($AA1629&gt;$R1629,"Pass","Fail"))</f>
        <v/>
      </c>
      <c r="AE1629" s="1" t="str">
        <f aca="false">IF($Y1629="","",IF($AA1629&gt;=$R1629,"Pass","Fail"))</f>
        <v/>
      </c>
      <c r="AF1629" s="1" t="str">
        <f aca="false">IF($Y1629="","",IF($AA1629&lt;=$S1629,"Pass","Fail"))</f>
        <v/>
      </c>
      <c r="AG1629" s="1" t="str">
        <f aca="false">IF($Y1629="","",IF($AA1629&lt;$S1629,"Pass","Fail"))</f>
        <v/>
      </c>
      <c r="AH1629" s="23" t="str">
        <f aca="true">INDIRECT(CHOOSE(MATCH($T1629,{"±","&gt;","≥","≤","&lt;"},0), "AC", "AD", "AE", "AF", "AG") &amp; ROW())</f>
        <v/>
      </c>
      <c r="AI1629" s="56" t="str">
        <f aca="false">IF($X1629="Not Significant","No Further Action Required",
IF($AH1629="","",
IF(AND($AH1629="Pass",$L1629="0 - Passed "),"Analysis performed; no further action required.",
IF(AND($AH1629="Fail",$L1629="1 - Failed "),"Analysis performed; no further action required.",
IF(AND($AH1629="Pass",$L1629="2 - Limited In Use "),"Analysis performed; no further action required.",
IF(AND($AH1629="Fail",$L1629="3 - Adjusted "),"Analysis performed; no further action required.",
"Unit fails analysis; TSM determination required."))))))</f>
        <v/>
      </c>
      <c r="AJ1629" s="58"/>
    </row>
    <row r="1630" customFormat="false" ht="15" hidden="false" customHeight="false" outlineLevel="0" collapsed="false">
      <c r="A1630" s="56"/>
      <c r="E1630" s="57" t="str">
        <f aca="false">IF(AND($F1630="",$G1630=""),"",IF($G1630="",$F1630,HYPERLINK($G1630,$F1630)))</f>
        <v/>
      </c>
      <c r="H1630" s="1" t="str">
        <f aca="false">IF($I1630="","None Attached",IF(LEFT($I1630,5)="https",HYPERLINK($I1630,"Datasheet"),HYPERLINK(_xlfn.CONCAT("https://",$I1630),"Datasheet")))</f>
        <v>None Attached</v>
      </c>
      <c r="M1630" s="56"/>
      <c r="P1630" s="58"/>
      <c r="Q1630" s="1" t="n">
        <f aca="false">$M1630-$N1630</f>
        <v>0</v>
      </c>
      <c r="R1630" s="56"/>
      <c r="T1630" s="59" t="s">
        <v>15</v>
      </c>
      <c r="U1630" s="1" t="n">
        <f aca="false">$S1630-$R1630</f>
        <v>0</v>
      </c>
      <c r="V1630" s="1" t="n">
        <f aca="false">IF($T1630="±",$Q1630*2,$Q1630)</f>
        <v>0</v>
      </c>
      <c r="W1630" s="60" t="str">
        <f aca="false">IFERROR($U1630/ABS($V1630),"N/A")</f>
        <v>N/A</v>
      </c>
      <c r="X1630" s="61" t="str">
        <f aca="false">IF(OR($W1630="N/A",$R1630="",$S1630=""),"N/A",IF($W1630&gt;=4,"Not Significant",IF($W1630&gt;=2,"Semi-Significant","Significant")))</f>
        <v>N/A</v>
      </c>
      <c r="Z1630" s="1" t="str">
        <f aca="false">IF($D1630="Z540.1 w/data",0,"")</f>
        <v/>
      </c>
      <c r="AA1630" s="1" t="e">
        <f aca="false">$Y1630+$Q1630+$Z1630</f>
        <v>#VALUE!</v>
      </c>
      <c r="AB1630" s="1" t="n">
        <f aca="false">$N1630+$Q1630</f>
        <v>0</v>
      </c>
      <c r="AC1630" s="1" t="str">
        <f aca="false">IF($Y1630="","",IF(AND($AA1630&gt;=$R1630,$AA1630&lt;=$S1630),"Pass","Fail"))</f>
        <v/>
      </c>
      <c r="AD1630" s="1" t="str">
        <f aca="false">IF($Y1630="","",IF($AA1630&gt;$R1630,"Pass","Fail"))</f>
        <v/>
      </c>
      <c r="AE1630" s="1" t="str">
        <f aca="false">IF($Y1630="","",IF($AA1630&gt;=$R1630,"Pass","Fail"))</f>
        <v/>
      </c>
      <c r="AF1630" s="1" t="str">
        <f aca="false">IF($Y1630="","",IF($AA1630&lt;=$S1630,"Pass","Fail"))</f>
        <v/>
      </c>
      <c r="AG1630" s="1" t="str">
        <f aca="false">IF($Y1630="","",IF($AA1630&lt;$S1630,"Pass","Fail"))</f>
        <v/>
      </c>
      <c r="AH1630" s="23" t="str">
        <f aca="true">INDIRECT(CHOOSE(MATCH($T1630,{"±","&gt;","≥","≤","&lt;"},0), "AC", "AD", "AE", "AF", "AG") &amp; ROW())</f>
        <v/>
      </c>
      <c r="AI1630" s="56" t="str">
        <f aca="false">IF($X1630="Not Significant","No Further Action Required",
IF($AH1630="","",
IF(AND($AH1630="Pass",$L1630="0 - Passed "),"Analysis performed; no further action required.",
IF(AND($AH1630="Fail",$L1630="1 - Failed "),"Analysis performed; no further action required.",
IF(AND($AH1630="Pass",$L1630="2 - Limited In Use "),"Analysis performed; no further action required.",
IF(AND($AH1630="Fail",$L1630="3 - Adjusted "),"Analysis performed; no further action required.",
"Unit fails analysis; TSM determination required."))))))</f>
        <v/>
      </c>
      <c r="AJ1630" s="58"/>
    </row>
    <row r="1631" customFormat="false" ht="15" hidden="false" customHeight="false" outlineLevel="0" collapsed="false">
      <c r="A1631" s="56"/>
      <c r="E1631" s="57" t="str">
        <f aca="false">IF(AND($F1631="",$G1631=""),"",IF($G1631="",$F1631,HYPERLINK($G1631,$F1631)))</f>
        <v/>
      </c>
      <c r="H1631" s="1" t="str">
        <f aca="false">IF($I1631="","None Attached",IF(LEFT($I1631,5)="https",HYPERLINK($I1631,"Datasheet"),HYPERLINK(_xlfn.CONCAT("https://",$I1631),"Datasheet")))</f>
        <v>None Attached</v>
      </c>
      <c r="M1631" s="56"/>
      <c r="P1631" s="58"/>
      <c r="Q1631" s="1" t="n">
        <f aca="false">$M1631-$N1631</f>
        <v>0</v>
      </c>
      <c r="R1631" s="56"/>
      <c r="T1631" s="59" t="s">
        <v>15</v>
      </c>
      <c r="U1631" s="1" t="n">
        <f aca="false">$S1631-$R1631</f>
        <v>0</v>
      </c>
      <c r="V1631" s="1" t="n">
        <f aca="false">IF($T1631="±",$Q1631*2,$Q1631)</f>
        <v>0</v>
      </c>
      <c r="W1631" s="60" t="str">
        <f aca="false">IFERROR($U1631/ABS($V1631),"N/A")</f>
        <v>N/A</v>
      </c>
      <c r="X1631" s="61" t="str">
        <f aca="false">IF(OR($W1631="N/A",$R1631="",$S1631=""),"N/A",IF($W1631&gt;=4,"Not Significant",IF($W1631&gt;=2,"Semi-Significant","Significant")))</f>
        <v>N/A</v>
      </c>
      <c r="Z1631" s="1" t="str">
        <f aca="false">IF($D1631="Z540.1 w/data",0,"")</f>
        <v/>
      </c>
      <c r="AA1631" s="1" t="e">
        <f aca="false">$Y1631+$Q1631+$Z1631</f>
        <v>#VALUE!</v>
      </c>
      <c r="AB1631" s="1" t="n">
        <f aca="false">$N1631+$Q1631</f>
        <v>0</v>
      </c>
      <c r="AC1631" s="1" t="str">
        <f aca="false">IF($Y1631="","",IF(AND($AA1631&gt;=$R1631,$AA1631&lt;=$S1631),"Pass","Fail"))</f>
        <v/>
      </c>
      <c r="AD1631" s="1" t="str">
        <f aca="false">IF($Y1631="","",IF($AA1631&gt;$R1631,"Pass","Fail"))</f>
        <v/>
      </c>
      <c r="AE1631" s="1" t="str">
        <f aca="false">IF($Y1631="","",IF($AA1631&gt;=$R1631,"Pass","Fail"))</f>
        <v/>
      </c>
      <c r="AF1631" s="1" t="str">
        <f aca="false">IF($Y1631="","",IF($AA1631&lt;=$S1631,"Pass","Fail"))</f>
        <v/>
      </c>
      <c r="AG1631" s="1" t="str">
        <f aca="false">IF($Y1631="","",IF($AA1631&lt;$S1631,"Pass","Fail"))</f>
        <v/>
      </c>
      <c r="AH1631" s="23" t="str">
        <f aca="true">INDIRECT(CHOOSE(MATCH($T1631,{"±","&gt;","≥","≤","&lt;"},0), "AC", "AD", "AE", "AF", "AG") &amp; ROW())</f>
        <v/>
      </c>
      <c r="AI1631" s="56" t="str">
        <f aca="false">IF($X1631="Not Significant","No Further Action Required",
IF($AH1631="","",
IF(AND($AH1631="Pass",$L1631="0 - Passed "),"Analysis performed; no further action required.",
IF(AND($AH1631="Fail",$L1631="1 - Failed "),"Analysis performed; no further action required.",
IF(AND($AH1631="Pass",$L1631="2 - Limited In Use "),"Analysis performed; no further action required.",
IF(AND($AH1631="Fail",$L1631="3 - Adjusted "),"Analysis performed; no further action required.",
"Unit fails analysis; TSM determination required."))))))</f>
        <v/>
      </c>
      <c r="AJ1631" s="58"/>
    </row>
    <row r="1632" customFormat="false" ht="15" hidden="false" customHeight="false" outlineLevel="0" collapsed="false">
      <c r="A1632" s="56"/>
      <c r="E1632" s="57" t="str">
        <f aca="false">IF(AND($F1632="",$G1632=""),"",IF($G1632="",$F1632,HYPERLINK($G1632,$F1632)))</f>
        <v/>
      </c>
      <c r="H1632" s="1" t="str">
        <f aca="false">IF($I1632="","None Attached",IF(LEFT($I1632,5)="https",HYPERLINK($I1632,"Datasheet"),HYPERLINK(_xlfn.CONCAT("https://",$I1632),"Datasheet")))</f>
        <v>None Attached</v>
      </c>
      <c r="M1632" s="56"/>
      <c r="P1632" s="58"/>
      <c r="Q1632" s="1" t="n">
        <f aca="false">$M1632-$N1632</f>
        <v>0</v>
      </c>
      <c r="R1632" s="56"/>
      <c r="T1632" s="59" t="s">
        <v>15</v>
      </c>
      <c r="U1632" s="1" t="n">
        <f aca="false">$S1632-$R1632</f>
        <v>0</v>
      </c>
      <c r="V1632" s="1" t="n">
        <f aca="false">IF($T1632="±",$Q1632*2,$Q1632)</f>
        <v>0</v>
      </c>
      <c r="W1632" s="60" t="str">
        <f aca="false">IFERROR($U1632/ABS($V1632),"N/A")</f>
        <v>N/A</v>
      </c>
      <c r="X1632" s="61" t="str">
        <f aca="false">IF(OR($W1632="N/A",$R1632="",$S1632=""),"N/A",IF($W1632&gt;=4,"Not Significant",IF($W1632&gt;=2,"Semi-Significant","Significant")))</f>
        <v>N/A</v>
      </c>
      <c r="Z1632" s="1" t="str">
        <f aca="false">IF($D1632="Z540.1 w/data",0,"")</f>
        <v/>
      </c>
      <c r="AA1632" s="1" t="e">
        <f aca="false">$Y1632+$Q1632+$Z1632</f>
        <v>#VALUE!</v>
      </c>
      <c r="AB1632" s="1" t="n">
        <f aca="false">$N1632+$Q1632</f>
        <v>0</v>
      </c>
      <c r="AC1632" s="1" t="str">
        <f aca="false">IF($Y1632="","",IF(AND($AA1632&gt;=$R1632,$AA1632&lt;=$S1632),"Pass","Fail"))</f>
        <v/>
      </c>
      <c r="AD1632" s="1" t="str">
        <f aca="false">IF($Y1632="","",IF($AA1632&gt;$R1632,"Pass","Fail"))</f>
        <v/>
      </c>
      <c r="AE1632" s="1" t="str">
        <f aca="false">IF($Y1632="","",IF($AA1632&gt;=$R1632,"Pass","Fail"))</f>
        <v/>
      </c>
      <c r="AF1632" s="1" t="str">
        <f aca="false">IF($Y1632="","",IF($AA1632&lt;=$S1632,"Pass","Fail"))</f>
        <v/>
      </c>
      <c r="AG1632" s="1" t="str">
        <f aca="false">IF($Y1632="","",IF($AA1632&lt;$S1632,"Pass","Fail"))</f>
        <v/>
      </c>
      <c r="AH1632" s="23" t="str">
        <f aca="true">INDIRECT(CHOOSE(MATCH($T1632,{"±","&gt;","≥","≤","&lt;"},0), "AC", "AD", "AE", "AF", "AG") &amp; ROW())</f>
        <v/>
      </c>
      <c r="AI1632" s="56" t="str">
        <f aca="false">IF($X1632="Not Significant","No Further Action Required",
IF($AH1632="","",
IF(AND($AH1632="Pass",$L1632="0 - Passed "),"Analysis performed; no further action required.",
IF(AND($AH1632="Fail",$L1632="1 - Failed "),"Analysis performed; no further action required.",
IF(AND($AH1632="Pass",$L1632="2 - Limited In Use "),"Analysis performed; no further action required.",
IF(AND($AH1632="Fail",$L1632="3 - Adjusted "),"Analysis performed; no further action required.",
"Unit fails analysis; TSM determination required."))))))</f>
        <v/>
      </c>
      <c r="AJ1632" s="58"/>
    </row>
    <row r="1633" customFormat="false" ht="15" hidden="false" customHeight="false" outlineLevel="0" collapsed="false">
      <c r="A1633" s="56"/>
      <c r="E1633" s="57" t="str">
        <f aca="false">IF(AND($F1633="",$G1633=""),"",IF($G1633="",$F1633,HYPERLINK($G1633,$F1633)))</f>
        <v/>
      </c>
      <c r="H1633" s="1" t="str">
        <f aca="false">IF($I1633="","None Attached",IF(LEFT($I1633,5)="https",HYPERLINK($I1633,"Datasheet"),HYPERLINK(_xlfn.CONCAT("https://",$I1633),"Datasheet")))</f>
        <v>None Attached</v>
      </c>
      <c r="M1633" s="56"/>
      <c r="P1633" s="58"/>
      <c r="Q1633" s="1" t="n">
        <f aca="false">$M1633-$N1633</f>
        <v>0</v>
      </c>
      <c r="R1633" s="56"/>
      <c r="T1633" s="59" t="s">
        <v>15</v>
      </c>
      <c r="U1633" s="1" t="n">
        <f aca="false">$S1633-$R1633</f>
        <v>0</v>
      </c>
      <c r="V1633" s="1" t="n">
        <f aca="false">IF($T1633="±",$Q1633*2,$Q1633)</f>
        <v>0</v>
      </c>
      <c r="W1633" s="60" t="str">
        <f aca="false">IFERROR($U1633/ABS($V1633),"N/A")</f>
        <v>N/A</v>
      </c>
      <c r="X1633" s="61" t="str">
        <f aca="false">IF(OR($W1633="N/A",$R1633="",$S1633=""),"N/A",IF($W1633&gt;=4,"Not Significant",IF($W1633&gt;=2,"Semi-Significant","Significant")))</f>
        <v>N/A</v>
      </c>
      <c r="Z1633" s="1" t="str">
        <f aca="false">IF($D1633="Z540.1 w/data",0,"")</f>
        <v/>
      </c>
      <c r="AA1633" s="1" t="e">
        <f aca="false">$Y1633+$Q1633+$Z1633</f>
        <v>#VALUE!</v>
      </c>
      <c r="AB1633" s="1" t="n">
        <f aca="false">$N1633+$Q1633</f>
        <v>0</v>
      </c>
      <c r="AC1633" s="1" t="str">
        <f aca="false">IF($Y1633="","",IF(AND($AA1633&gt;=$R1633,$AA1633&lt;=$S1633),"Pass","Fail"))</f>
        <v/>
      </c>
      <c r="AD1633" s="1" t="str">
        <f aca="false">IF($Y1633="","",IF($AA1633&gt;$R1633,"Pass","Fail"))</f>
        <v/>
      </c>
      <c r="AE1633" s="1" t="str">
        <f aca="false">IF($Y1633="","",IF($AA1633&gt;=$R1633,"Pass","Fail"))</f>
        <v/>
      </c>
      <c r="AF1633" s="1" t="str">
        <f aca="false">IF($Y1633="","",IF($AA1633&lt;=$S1633,"Pass","Fail"))</f>
        <v/>
      </c>
      <c r="AG1633" s="1" t="str">
        <f aca="false">IF($Y1633="","",IF($AA1633&lt;$S1633,"Pass","Fail"))</f>
        <v/>
      </c>
      <c r="AH1633" s="23" t="str">
        <f aca="true">INDIRECT(CHOOSE(MATCH($T1633,{"±","&gt;","≥","≤","&lt;"},0), "AC", "AD", "AE", "AF", "AG") &amp; ROW())</f>
        <v/>
      </c>
      <c r="AI1633" s="56" t="str">
        <f aca="false">IF($X1633="Not Significant","No Further Action Required",
IF($AH1633="","",
IF(AND($AH1633="Pass",$L1633="0 - Passed "),"Analysis performed; no further action required.",
IF(AND($AH1633="Fail",$L1633="1 - Failed "),"Analysis performed; no further action required.",
IF(AND($AH1633="Pass",$L1633="2 - Limited In Use "),"Analysis performed; no further action required.",
IF(AND($AH1633="Fail",$L1633="3 - Adjusted "),"Analysis performed; no further action required.",
"Unit fails analysis; TSM determination required."))))))</f>
        <v/>
      </c>
      <c r="AJ1633" s="58"/>
    </row>
    <row r="1634" customFormat="false" ht="15" hidden="false" customHeight="false" outlineLevel="0" collapsed="false">
      <c r="A1634" s="56"/>
      <c r="E1634" s="57" t="str">
        <f aca="false">IF(AND($F1634="",$G1634=""),"",IF($G1634="",$F1634,HYPERLINK($G1634,$F1634)))</f>
        <v/>
      </c>
      <c r="H1634" s="1" t="str">
        <f aca="false">IF($I1634="","None Attached",IF(LEFT($I1634,5)="https",HYPERLINK($I1634,"Datasheet"),HYPERLINK(_xlfn.CONCAT("https://",$I1634),"Datasheet")))</f>
        <v>None Attached</v>
      </c>
      <c r="M1634" s="56"/>
      <c r="P1634" s="58"/>
      <c r="Q1634" s="1" t="n">
        <f aca="false">$M1634-$N1634</f>
        <v>0</v>
      </c>
      <c r="R1634" s="56"/>
      <c r="T1634" s="59" t="s">
        <v>15</v>
      </c>
      <c r="U1634" s="1" t="n">
        <f aca="false">$S1634-$R1634</f>
        <v>0</v>
      </c>
      <c r="V1634" s="1" t="n">
        <f aca="false">IF($T1634="±",$Q1634*2,$Q1634)</f>
        <v>0</v>
      </c>
      <c r="W1634" s="60" t="str">
        <f aca="false">IFERROR($U1634/ABS($V1634),"N/A")</f>
        <v>N/A</v>
      </c>
      <c r="X1634" s="61" t="str">
        <f aca="false">IF(OR($W1634="N/A",$R1634="",$S1634=""),"N/A",IF($W1634&gt;=4,"Not Significant",IF($W1634&gt;=2,"Semi-Significant","Significant")))</f>
        <v>N/A</v>
      </c>
      <c r="Z1634" s="1" t="str">
        <f aca="false">IF($D1634="Z540.1 w/data",0,"")</f>
        <v/>
      </c>
      <c r="AA1634" s="1" t="e">
        <f aca="false">$Y1634+$Q1634+$Z1634</f>
        <v>#VALUE!</v>
      </c>
      <c r="AB1634" s="1" t="n">
        <f aca="false">$N1634+$Q1634</f>
        <v>0</v>
      </c>
      <c r="AC1634" s="1" t="str">
        <f aca="false">IF($Y1634="","",IF(AND($AA1634&gt;=$R1634,$AA1634&lt;=$S1634),"Pass","Fail"))</f>
        <v/>
      </c>
      <c r="AD1634" s="1" t="str">
        <f aca="false">IF($Y1634="","",IF($AA1634&gt;$R1634,"Pass","Fail"))</f>
        <v/>
      </c>
      <c r="AE1634" s="1" t="str">
        <f aca="false">IF($Y1634="","",IF($AA1634&gt;=$R1634,"Pass","Fail"))</f>
        <v/>
      </c>
      <c r="AF1634" s="1" t="str">
        <f aca="false">IF($Y1634="","",IF($AA1634&lt;=$S1634,"Pass","Fail"))</f>
        <v/>
      </c>
      <c r="AG1634" s="1" t="str">
        <f aca="false">IF($Y1634="","",IF($AA1634&lt;$S1634,"Pass","Fail"))</f>
        <v/>
      </c>
      <c r="AH1634" s="23" t="str">
        <f aca="true">INDIRECT(CHOOSE(MATCH($T1634,{"±","&gt;","≥","≤","&lt;"},0), "AC", "AD", "AE", "AF", "AG") &amp; ROW())</f>
        <v/>
      </c>
      <c r="AI1634" s="56" t="str">
        <f aca="false">IF($X1634="Not Significant","No Further Action Required",
IF($AH1634="","",
IF(AND($AH1634="Pass",$L1634="0 - Passed "),"Analysis performed; no further action required.",
IF(AND($AH1634="Fail",$L1634="1 - Failed "),"Analysis performed; no further action required.",
IF(AND($AH1634="Pass",$L1634="2 - Limited In Use "),"Analysis performed; no further action required.",
IF(AND($AH1634="Fail",$L1634="3 - Adjusted "),"Analysis performed; no further action required.",
"Unit fails analysis; TSM determination required."))))))</f>
        <v/>
      </c>
      <c r="AJ1634" s="58"/>
    </row>
    <row r="1635" customFormat="false" ht="15" hidden="false" customHeight="false" outlineLevel="0" collapsed="false">
      <c r="A1635" s="56"/>
      <c r="E1635" s="57" t="str">
        <f aca="false">IF(AND($F1635="",$G1635=""),"",IF($G1635="",$F1635,HYPERLINK($G1635,$F1635)))</f>
        <v/>
      </c>
      <c r="H1635" s="1" t="str">
        <f aca="false">IF($I1635="","None Attached",IF(LEFT($I1635,5)="https",HYPERLINK($I1635,"Datasheet"),HYPERLINK(_xlfn.CONCAT("https://",$I1635),"Datasheet")))</f>
        <v>None Attached</v>
      </c>
      <c r="M1635" s="56"/>
      <c r="P1635" s="58"/>
      <c r="Q1635" s="1" t="n">
        <f aca="false">$M1635-$N1635</f>
        <v>0</v>
      </c>
      <c r="R1635" s="56"/>
      <c r="T1635" s="59" t="s">
        <v>15</v>
      </c>
      <c r="U1635" s="1" t="n">
        <f aca="false">$S1635-$R1635</f>
        <v>0</v>
      </c>
      <c r="V1635" s="1" t="n">
        <f aca="false">IF($T1635="±",$Q1635*2,$Q1635)</f>
        <v>0</v>
      </c>
      <c r="W1635" s="60" t="str">
        <f aca="false">IFERROR($U1635/ABS($V1635),"N/A")</f>
        <v>N/A</v>
      </c>
      <c r="X1635" s="61" t="str">
        <f aca="false">IF(OR($W1635="N/A",$R1635="",$S1635=""),"N/A",IF($W1635&gt;=4,"Not Significant",IF($W1635&gt;=2,"Semi-Significant","Significant")))</f>
        <v>N/A</v>
      </c>
      <c r="Z1635" s="1" t="str">
        <f aca="false">IF($D1635="Z540.1 w/data",0,"")</f>
        <v/>
      </c>
      <c r="AA1635" s="1" t="e">
        <f aca="false">$Y1635+$Q1635+$Z1635</f>
        <v>#VALUE!</v>
      </c>
      <c r="AB1635" s="1" t="n">
        <f aca="false">$N1635+$Q1635</f>
        <v>0</v>
      </c>
      <c r="AC1635" s="1" t="str">
        <f aca="false">IF($Y1635="","",IF(AND($AA1635&gt;=$R1635,$AA1635&lt;=$S1635),"Pass","Fail"))</f>
        <v/>
      </c>
      <c r="AD1635" s="1" t="str">
        <f aca="false">IF($Y1635="","",IF($AA1635&gt;$R1635,"Pass","Fail"))</f>
        <v/>
      </c>
      <c r="AE1635" s="1" t="str">
        <f aca="false">IF($Y1635="","",IF($AA1635&gt;=$R1635,"Pass","Fail"))</f>
        <v/>
      </c>
      <c r="AF1635" s="1" t="str">
        <f aca="false">IF($Y1635="","",IF($AA1635&lt;=$S1635,"Pass","Fail"))</f>
        <v/>
      </c>
      <c r="AG1635" s="1" t="str">
        <f aca="false">IF($Y1635="","",IF($AA1635&lt;$S1635,"Pass","Fail"))</f>
        <v/>
      </c>
      <c r="AH1635" s="23" t="str">
        <f aca="true">INDIRECT(CHOOSE(MATCH($T1635,{"±","&gt;","≥","≤","&lt;"},0), "AC", "AD", "AE", "AF", "AG") &amp; ROW())</f>
        <v/>
      </c>
      <c r="AI1635" s="56" t="str">
        <f aca="false">IF($X1635="Not Significant","No Further Action Required",
IF($AH1635="","",
IF(AND($AH1635="Pass",$L1635="0 - Passed "),"Analysis performed; no further action required.",
IF(AND($AH1635="Fail",$L1635="1 - Failed "),"Analysis performed; no further action required.",
IF(AND($AH1635="Pass",$L1635="2 - Limited In Use "),"Analysis performed; no further action required.",
IF(AND($AH1635="Fail",$L1635="3 - Adjusted "),"Analysis performed; no further action required.",
"Unit fails analysis; TSM determination required."))))))</f>
        <v/>
      </c>
      <c r="AJ1635" s="58"/>
    </row>
    <row r="1636" customFormat="false" ht="15" hidden="false" customHeight="false" outlineLevel="0" collapsed="false">
      <c r="A1636" s="56"/>
      <c r="E1636" s="57" t="str">
        <f aca="false">IF(AND($F1636="",$G1636=""),"",IF($G1636="",$F1636,HYPERLINK($G1636,$F1636)))</f>
        <v/>
      </c>
      <c r="H1636" s="1" t="str">
        <f aca="false">IF($I1636="","None Attached",IF(LEFT($I1636,5)="https",HYPERLINK($I1636,"Datasheet"),HYPERLINK(_xlfn.CONCAT("https://",$I1636),"Datasheet")))</f>
        <v>None Attached</v>
      </c>
      <c r="M1636" s="56"/>
      <c r="P1636" s="58"/>
      <c r="Q1636" s="1" t="n">
        <f aca="false">$M1636-$N1636</f>
        <v>0</v>
      </c>
      <c r="R1636" s="56"/>
      <c r="T1636" s="59" t="s">
        <v>15</v>
      </c>
      <c r="U1636" s="1" t="n">
        <f aca="false">$S1636-$R1636</f>
        <v>0</v>
      </c>
      <c r="V1636" s="1" t="n">
        <f aca="false">IF($T1636="±",$Q1636*2,$Q1636)</f>
        <v>0</v>
      </c>
      <c r="W1636" s="60" t="str">
        <f aca="false">IFERROR($U1636/ABS($V1636),"N/A")</f>
        <v>N/A</v>
      </c>
      <c r="X1636" s="61" t="str">
        <f aca="false">IF(OR($W1636="N/A",$R1636="",$S1636=""),"N/A",IF($W1636&gt;=4,"Not Significant",IF($W1636&gt;=2,"Semi-Significant","Significant")))</f>
        <v>N/A</v>
      </c>
      <c r="Z1636" s="1" t="str">
        <f aca="false">IF($D1636="Z540.1 w/data",0,"")</f>
        <v/>
      </c>
      <c r="AA1636" s="1" t="e">
        <f aca="false">$Y1636+$Q1636+$Z1636</f>
        <v>#VALUE!</v>
      </c>
      <c r="AB1636" s="1" t="n">
        <f aca="false">$N1636+$Q1636</f>
        <v>0</v>
      </c>
      <c r="AC1636" s="1" t="str">
        <f aca="false">IF($Y1636="","",IF(AND($AA1636&gt;=$R1636,$AA1636&lt;=$S1636),"Pass","Fail"))</f>
        <v/>
      </c>
      <c r="AD1636" s="1" t="str">
        <f aca="false">IF($Y1636="","",IF($AA1636&gt;$R1636,"Pass","Fail"))</f>
        <v/>
      </c>
      <c r="AE1636" s="1" t="str">
        <f aca="false">IF($Y1636="","",IF($AA1636&gt;=$R1636,"Pass","Fail"))</f>
        <v/>
      </c>
      <c r="AF1636" s="1" t="str">
        <f aca="false">IF($Y1636="","",IF($AA1636&lt;=$S1636,"Pass","Fail"))</f>
        <v/>
      </c>
      <c r="AG1636" s="1" t="str">
        <f aca="false">IF($Y1636="","",IF($AA1636&lt;$S1636,"Pass","Fail"))</f>
        <v/>
      </c>
      <c r="AH1636" s="23" t="str">
        <f aca="true">INDIRECT(CHOOSE(MATCH($T1636,{"±","&gt;","≥","≤","&lt;"},0), "AC", "AD", "AE", "AF", "AG") &amp; ROW())</f>
        <v/>
      </c>
      <c r="AI1636" s="56" t="str">
        <f aca="false">IF($X1636="Not Significant","No Further Action Required",
IF($AH1636="","",
IF(AND($AH1636="Pass",$L1636="0 - Passed "),"Analysis performed; no further action required.",
IF(AND($AH1636="Fail",$L1636="1 - Failed "),"Analysis performed; no further action required.",
IF(AND($AH1636="Pass",$L1636="2 - Limited In Use "),"Analysis performed; no further action required.",
IF(AND($AH1636="Fail",$L1636="3 - Adjusted "),"Analysis performed; no further action required.",
"Unit fails analysis; TSM determination required."))))))</f>
        <v/>
      </c>
      <c r="AJ1636" s="58"/>
    </row>
    <row r="1637" customFormat="false" ht="15" hidden="false" customHeight="false" outlineLevel="0" collapsed="false">
      <c r="A1637" s="56"/>
      <c r="E1637" s="57" t="str">
        <f aca="false">IF(AND($F1637="",$G1637=""),"",IF($G1637="",$F1637,HYPERLINK($G1637,$F1637)))</f>
        <v/>
      </c>
      <c r="H1637" s="1" t="str">
        <f aca="false">IF($I1637="","None Attached",IF(LEFT($I1637,5)="https",HYPERLINK($I1637,"Datasheet"),HYPERLINK(_xlfn.CONCAT("https://",$I1637),"Datasheet")))</f>
        <v>None Attached</v>
      </c>
      <c r="M1637" s="56"/>
      <c r="P1637" s="58"/>
      <c r="Q1637" s="1" t="n">
        <f aca="false">$M1637-$N1637</f>
        <v>0</v>
      </c>
      <c r="R1637" s="56"/>
      <c r="T1637" s="59" t="s">
        <v>15</v>
      </c>
      <c r="U1637" s="1" t="n">
        <f aca="false">$S1637-$R1637</f>
        <v>0</v>
      </c>
      <c r="V1637" s="1" t="n">
        <f aca="false">IF($T1637="±",$Q1637*2,$Q1637)</f>
        <v>0</v>
      </c>
      <c r="W1637" s="60" t="str">
        <f aca="false">IFERROR($U1637/ABS($V1637),"N/A")</f>
        <v>N/A</v>
      </c>
      <c r="X1637" s="61" t="str">
        <f aca="false">IF(OR($W1637="N/A",$R1637="",$S1637=""),"N/A",IF($W1637&gt;=4,"Not Significant",IF($W1637&gt;=2,"Semi-Significant","Significant")))</f>
        <v>N/A</v>
      </c>
      <c r="Z1637" s="1" t="str">
        <f aca="false">IF($D1637="Z540.1 w/data",0,"")</f>
        <v/>
      </c>
      <c r="AA1637" s="1" t="e">
        <f aca="false">$Y1637+$Q1637+$Z1637</f>
        <v>#VALUE!</v>
      </c>
      <c r="AB1637" s="1" t="n">
        <f aca="false">$N1637+$Q1637</f>
        <v>0</v>
      </c>
      <c r="AC1637" s="1" t="str">
        <f aca="false">IF($Y1637="","",IF(AND($AA1637&gt;=$R1637,$AA1637&lt;=$S1637),"Pass","Fail"))</f>
        <v/>
      </c>
      <c r="AD1637" s="1" t="str">
        <f aca="false">IF($Y1637="","",IF($AA1637&gt;$R1637,"Pass","Fail"))</f>
        <v/>
      </c>
      <c r="AE1637" s="1" t="str">
        <f aca="false">IF($Y1637="","",IF($AA1637&gt;=$R1637,"Pass","Fail"))</f>
        <v/>
      </c>
      <c r="AF1637" s="1" t="str">
        <f aca="false">IF($Y1637="","",IF($AA1637&lt;=$S1637,"Pass","Fail"))</f>
        <v/>
      </c>
      <c r="AG1637" s="1" t="str">
        <f aca="false">IF($Y1637="","",IF($AA1637&lt;$S1637,"Pass","Fail"))</f>
        <v/>
      </c>
      <c r="AH1637" s="23" t="str">
        <f aca="true">INDIRECT(CHOOSE(MATCH($T1637,{"±","&gt;","≥","≤","&lt;"},0), "AC", "AD", "AE", "AF", "AG") &amp; ROW())</f>
        <v/>
      </c>
      <c r="AI1637" s="56" t="str">
        <f aca="false">IF($X1637="Not Significant","No Further Action Required",
IF($AH1637="","",
IF(AND($AH1637="Pass",$L1637="0 - Passed "),"Analysis performed; no further action required.",
IF(AND($AH1637="Fail",$L1637="1 - Failed "),"Analysis performed; no further action required.",
IF(AND($AH1637="Pass",$L1637="2 - Limited In Use "),"Analysis performed; no further action required.",
IF(AND($AH1637="Fail",$L1637="3 - Adjusted "),"Analysis performed; no further action required.",
"Unit fails analysis; TSM determination required."))))))</f>
        <v/>
      </c>
      <c r="AJ1637" s="58"/>
    </row>
    <row r="1638" customFormat="false" ht="15" hidden="false" customHeight="false" outlineLevel="0" collapsed="false">
      <c r="A1638" s="56"/>
      <c r="E1638" s="57" t="str">
        <f aca="false">IF(AND($F1638="",$G1638=""),"",IF($G1638="",$F1638,HYPERLINK($G1638,$F1638)))</f>
        <v/>
      </c>
      <c r="H1638" s="1" t="str">
        <f aca="false">IF($I1638="","None Attached",IF(LEFT($I1638,5)="https",HYPERLINK($I1638,"Datasheet"),HYPERLINK(_xlfn.CONCAT("https://",$I1638),"Datasheet")))</f>
        <v>None Attached</v>
      </c>
      <c r="M1638" s="56"/>
      <c r="P1638" s="58"/>
      <c r="Q1638" s="1" t="n">
        <f aca="false">$M1638-$N1638</f>
        <v>0</v>
      </c>
      <c r="R1638" s="56"/>
      <c r="T1638" s="59" t="s">
        <v>15</v>
      </c>
      <c r="U1638" s="1" t="n">
        <f aca="false">$S1638-$R1638</f>
        <v>0</v>
      </c>
      <c r="V1638" s="1" t="n">
        <f aca="false">IF($T1638="±",$Q1638*2,$Q1638)</f>
        <v>0</v>
      </c>
      <c r="W1638" s="60" t="str">
        <f aca="false">IFERROR($U1638/ABS($V1638),"N/A")</f>
        <v>N/A</v>
      </c>
      <c r="X1638" s="61" t="str">
        <f aca="false">IF(OR($W1638="N/A",$R1638="",$S1638=""),"N/A",IF($W1638&gt;=4,"Not Significant",IF($W1638&gt;=2,"Semi-Significant","Significant")))</f>
        <v>N/A</v>
      </c>
      <c r="Z1638" s="1" t="str">
        <f aca="false">IF($D1638="Z540.1 w/data",0,"")</f>
        <v/>
      </c>
      <c r="AA1638" s="1" t="e">
        <f aca="false">$Y1638+$Q1638+$Z1638</f>
        <v>#VALUE!</v>
      </c>
      <c r="AB1638" s="1" t="n">
        <f aca="false">$N1638+$Q1638</f>
        <v>0</v>
      </c>
      <c r="AC1638" s="1" t="str">
        <f aca="false">IF($Y1638="","",IF(AND($AA1638&gt;=$R1638,$AA1638&lt;=$S1638),"Pass","Fail"))</f>
        <v/>
      </c>
      <c r="AD1638" s="1" t="str">
        <f aca="false">IF($Y1638="","",IF($AA1638&gt;$R1638,"Pass","Fail"))</f>
        <v/>
      </c>
      <c r="AE1638" s="1" t="str">
        <f aca="false">IF($Y1638="","",IF($AA1638&gt;=$R1638,"Pass","Fail"))</f>
        <v/>
      </c>
      <c r="AF1638" s="1" t="str">
        <f aca="false">IF($Y1638="","",IF($AA1638&lt;=$S1638,"Pass","Fail"))</f>
        <v/>
      </c>
      <c r="AG1638" s="1" t="str">
        <f aca="false">IF($Y1638="","",IF($AA1638&lt;$S1638,"Pass","Fail"))</f>
        <v/>
      </c>
      <c r="AH1638" s="23" t="str">
        <f aca="true">INDIRECT(CHOOSE(MATCH($T1638,{"±","&gt;","≥","≤","&lt;"},0), "AC", "AD", "AE", "AF", "AG") &amp; ROW())</f>
        <v/>
      </c>
      <c r="AI1638" s="56" t="str">
        <f aca="false">IF($X1638="Not Significant","No Further Action Required",
IF($AH1638="","",
IF(AND($AH1638="Pass",$L1638="0 - Passed "),"Analysis performed; no further action required.",
IF(AND($AH1638="Fail",$L1638="1 - Failed "),"Analysis performed; no further action required.",
IF(AND($AH1638="Pass",$L1638="2 - Limited In Use "),"Analysis performed; no further action required.",
IF(AND($AH1638="Fail",$L1638="3 - Adjusted "),"Analysis performed; no further action required.",
"Unit fails analysis; TSM determination required."))))))</f>
        <v/>
      </c>
      <c r="AJ1638" s="58"/>
    </row>
    <row r="1639" customFormat="false" ht="15" hidden="false" customHeight="false" outlineLevel="0" collapsed="false">
      <c r="A1639" s="56"/>
      <c r="E1639" s="57" t="str">
        <f aca="false">IF(AND($F1639="",$G1639=""),"",IF($G1639="",$F1639,HYPERLINK($G1639,$F1639)))</f>
        <v/>
      </c>
      <c r="H1639" s="1" t="str">
        <f aca="false">IF($I1639="","None Attached",IF(LEFT($I1639,5)="https",HYPERLINK($I1639,"Datasheet"),HYPERLINK(_xlfn.CONCAT("https://",$I1639),"Datasheet")))</f>
        <v>None Attached</v>
      </c>
      <c r="M1639" s="56"/>
      <c r="P1639" s="58"/>
      <c r="Q1639" s="1" t="n">
        <f aca="false">$M1639-$N1639</f>
        <v>0</v>
      </c>
      <c r="R1639" s="56"/>
      <c r="T1639" s="59" t="s">
        <v>15</v>
      </c>
      <c r="U1639" s="1" t="n">
        <f aca="false">$S1639-$R1639</f>
        <v>0</v>
      </c>
      <c r="V1639" s="1" t="n">
        <f aca="false">IF($T1639="±",$Q1639*2,$Q1639)</f>
        <v>0</v>
      </c>
      <c r="W1639" s="60" t="str">
        <f aca="false">IFERROR($U1639/ABS($V1639),"N/A")</f>
        <v>N/A</v>
      </c>
      <c r="X1639" s="61" t="str">
        <f aca="false">IF(OR($W1639="N/A",$R1639="",$S1639=""),"N/A",IF($W1639&gt;=4,"Not Significant",IF($W1639&gt;=2,"Semi-Significant","Significant")))</f>
        <v>N/A</v>
      </c>
      <c r="Z1639" s="1" t="str">
        <f aca="false">IF($D1639="Z540.1 w/data",0,"")</f>
        <v/>
      </c>
      <c r="AA1639" s="1" t="e">
        <f aca="false">$Y1639+$Q1639+$Z1639</f>
        <v>#VALUE!</v>
      </c>
      <c r="AB1639" s="1" t="n">
        <f aca="false">$N1639+$Q1639</f>
        <v>0</v>
      </c>
      <c r="AC1639" s="1" t="str">
        <f aca="false">IF($Y1639="","",IF(AND($AA1639&gt;=$R1639,$AA1639&lt;=$S1639),"Pass","Fail"))</f>
        <v/>
      </c>
      <c r="AD1639" s="1" t="str">
        <f aca="false">IF($Y1639="","",IF($AA1639&gt;$R1639,"Pass","Fail"))</f>
        <v/>
      </c>
      <c r="AE1639" s="1" t="str">
        <f aca="false">IF($Y1639="","",IF($AA1639&gt;=$R1639,"Pass","Fail"))</f>
        <v/>
      </c>
      <c r="AF1639" s="1" t="str">
        <f aca="false">IF($Y1639="","",IF($AA1639&lt;=$S1639,"Pass","Fail"))</f>
        <v/>
      </c>
      <c r="AG1639" s="1" t="str">
        <f aca="false">IF($Y1639="","",IF($AA1639&lt;$S1639,"Pass","Fail"))</f>
        <v/>
      </c>
      <c r="AH1639" s="23" t="str">
        <f aca="true">INDIRECT(CHOOSE(MATCH($T1639,{"±","&gt;","≥","≤","&lt;"},0), "AC", "AD", "AE", "AF", "AG") &amp; ROW())</f>
        <v/>
      </c>
      <c r="AI1639" s="56" t="str">
        <f aca="false">IF($X1639="Not Significant","No Further Action Required",
IF($AH1639="","",
IF(AND($AH1639="Pass",$L1639="0 - Passed "),"Analysis performed; no further action required.",
IF(AND($AH1639="Fail",$L1639="1 - Failed "),"Analysis performed; no further action required.",
IF(AND($AH1639="Pass",$L1639="2 - Limited In Use "),"Analysis performed; no further action required.",
IF(AND($AH1639="Fail",$L1639="3 - Adjusted "),"Analysis performed; no further action required.",
"Unit fails analysis; TSM determination required."))))))</f>
        <v/>
      </c>
      <c r="AJ1639" s="58"/>
    </row>
    <row r="1640" customFormat="false" ht="15" hidden="false" customHeight="false" outlineLevel="0" collapsed="false">
      <c r="A1640" s="56"/>
      <c r="E1640" s="57" t="str">
        <f aca="false">IF(AND($F1640="",$G1640=""),"",IF($G1640="",$F1640,HYPERLINK($G1640,$F1640)))</f>
        <v/>
      </c>
      <c r="H1640" s="1" t="str">
        <f aca="false">IF($I1640="","None Attached",IF(LEFT($I1640,5)="https",HYPERLINK($I1640,"Datasheet"),HYPERLINK(_xlfn.CONCAT("https://",$I1640),"Datasheet")))</f>
        <v>None Attached</v>
      </c>
      <c r="M1640" s="56"/>
      <c r="P1640" s="58"/>
      <c r="Q1640" s="1" t="n">
        <f aca="false">$M1640-$N1640</f>
        <v>0</v>
      </c>
      <c r="R1640" s="56"/>
      <c r="T1640" s="59" t="s">
        <v>15</v>
      </c>
      <c r="U1640" s="1" t="n">
        <f aca="false">$S1640-$R1640</f>
        <v>0</v>
      </c>
      <c r="V1640" s="1" t="n">
        <f aca="false">IF($T1640="±",$Q1640*2,$Q1640)</f>
        <v>0</v>
      </c>
      <c r="W1640" s="60" t="str">
        <f aca="false">IFERROR($U1640/ABS($V1640),"N/A")</f>
        <v>N/A</v>
      </c>
      <c r="X1640" s="61" t="str">
        <f aca="false">IF(OR($W1640="N/A",$R1640="",$S1640=""),"N/A",IF($W1640&gt;=4,"Not Significant",IF($W1640&gt;=2,"Semi-Significant","Significant")))</f>
        <v>N/A</v>
      </c>
      <c r="Z1640" s="1" t="str">
        <f aca="false">IF($D1640="Z540.1 w/data",0,"")</f>
        <v/>
      </c>
      <c r="AA1640" s="1" t="e">
        <f aca="false">$Y1640+$Q1640+$Z1640</f>
        <v>#VALUE!</v>
      </c>
      <c r="AB1640" s="1" t="n">
        <f aca="false">$N1640+$Q1640</f>
        <v>0</v>
      </c>
      <c r="AC1640" s="1" t="str">
        <f aca="false">IF($Y1640="","",IF(AND($AA1640&gt;=$R1640,$AA1640&lt;=$S1640),"Pass","Fail"))</f>
        <v/>
      </c>
      <c r="AD1640" s="1" t="str">
        <f aca="false">IF($Y1640="","",IF($AA1640&gt;$R1640,"Pass","Fail"))</f>
        <v/>
      </c>
      <c r="AE1640" s="1" t="str">
        <f aca="false">IF($Y1640="","",IF($AA1640&gt;=$R1640,"Pass","Fail"))</f>
        <v/>
      </c>
      <c r="AF1640" s="1" t="str">
        <f aca="false">IF($Y1640="","",IF($AA1640&lt;=$S1640,"Pass","Fail"))</f>
        <v/>
      </c>
      <c r="AG1640" s="1" t="str">
        <f aca="false">IF($Y1640="","",IF($AA1640&lt;$S1640,"Pass","Fail"))</f>
        <v/>
      </c>
      <c r="AH1640" s="23" t="str">
        <f aca="true">INDIRECT(CHOOSE(MATCH($T1640,{"±","&gt;","≥","≤","&lt;"},0), "AC", "AD", "AE", "AF", "AG") &amp; ROW())</f>
        <v/>
      </c>
      <c r="AI1640" s="56" t="str">
        <f aca="false">IF($X1640="Not Significant","No Further Action Required",
IF($AH1640="","",
IF(AND($AH1640="Pass",$L1640="0 - Passed "),"Analysis performed; no further action required.",
IF(AND($AH1640="Fail",$L1640="1 - Failed "),"Analysis performed; no further action required.",
IF(AND($AH1640="Pass",$L1640="2 - Limited In Use "),"Analysis performed; no further action required.",
IF(AND($AH1640="Fail",$L1640="3 - Adjusted "),"Analysis performed; no further action required.",
"Unit fails analysis; TSM determination required."))))))</f>
        <v/>
      </c>
      <c r="AJ1640" s="58"/>
    </row>
    <row r="1641" customFormat="false" ht="15" hidden="false" customHeight="false" outlineLevel="0" collapsed="false">
      <c r="A1641" s="56"/>
      <c r="E1641" s="57" t="str">
        <f aca="false">IF(AND($F1641="",$G1641=""),"",IF($G1641="",$F1641,HYPERLINK($G1641,$F1641)))</f>
        <v/>
      </c>
      <c r="H1641" s="1" t="str">
        <f aca="false">IF($I1641="","None Attached",IF(LEFT($I1641,5)="https",HYPERLINK($I1641,"Datasheet"),HYPERLINK(_xlfn.CONCAT("https://",$I1641),"Datasheet")))</f>
        <v>None Attached</v>
      </c>
      <c r="M1641" s="56"/>
      <c r="P1641" s="58"/>
      <c r="Q1641" s="1" t="n">
        <f aca="false">$M1641-$N1641</f>
        <v>0</v>
      </c>
      <c r="R1641" s="56"/>
      <c r="T1641" s="59" t="s">
        <v>15</v>
      </c>
      <c r="U1641" s="1" t="n">
        <f aca="false">$S1641-$R1641</f>
        <v>0</v>
      </c>
      <c r="V1641" s="1" t="n">
        <f aca="false">IF($T1641="±",$Q1641*2,$Q1641)</f>
        <v>0</v>
      </c>
      <c r="W1641" s="60" t="str">
        <f aca="false">IFERROR($U1641/ABS($V1641),"N/A")</f>
        <v>N/A</v>
      </c>
      <c r="X1641" s="61" t="str">
        <f aca="false">IF(OR($W1641="N/A",$R1641="",$S1641=""),"N/A",IF($W1641&gt;=4,"Not Significant",IF($W1641&gt;=2,"Semi-Significant","Significant")))</f>
        <v>N/A</v>
      </c>
      <c r="Z1641" s="1" t="str">
        <f aca="false">IF($D1641="Z540.1 w/data",0,"")</f>
        <v/>
      </c>
      <c r="AA1641" s="1" t="e">
        <f aca="false">$Y1641+$Q1641+$Z1641</f>
        <v>#VALUE!</v>
      </c>
      <c r="AB1641" s="1" t="n">
        <f aca="false">$N1641+$Q1641</f>
        <v>0</v>
      </c>
      <c r="AC1641" s="1" t="str">
        <f aca="false">IF($Y1641="","",IF(AND($AA1641&gt;=$R1641,$AA1641&lt;=$S1641),"Pass","Fail"))</f>
        <v/>
      </c>
      <c r="AD1641" s="1" t="str">
        <f aca="false">IF($Y1641="","",IF($AA1641&gt;$R1641,"Pass","Fail"))</f>
        <v/>
      </c>
      <c r="AE1641" s="1" t="str">
        <f aca="false">IF($Y1641="","",IF($AA1641&gt;=$R1641,"Pass","Fail"))</f>
        <v/>
      </c>
      <c r="AF1641" s="1" t="str">
        <f aca="false">IF($Y1641="","",IF($AA1641&lt;=$S1641,"Pass","Fail"))</f>
        <v/>
      </c>
      <c r="AG1641" s="1" t="str">
        <f aca="false">IF($Y1641="","",IF($AA1641&lt;$S1641,"Pass","Fail"))</f>
        <v/>
      </c>
      <c r="AH1641" s="23" t="str">
        <f aca="true">INDIRECT(CHOOSE(MATCH($T1641,{"±","&gt;","≥","≤","&lt;"},0), "AC", "AD", "AE", "AF", "AG") &amp; ROW())</f>
        <v/>
      </c>
      <c r="AI1641" s="56" t="str">
        <f aca="false">IF($X1641="Not Significant","No Further Action Required",
IF($AH1641="","",
IF(AND($AH1641="Pass",$L1641="0 - Passed "),"Analysis performed; no further action required.",
IF(AND($AH1641="Fail",$L1641="1 - Failed "),"Analysis performed; no further action required.",
IF(AND($AH1641="Pass",$L1641="2 - Limited In Use "),"Analysis performed; no further action required.",
IF(AND($AH1641="Fail",$L1641="3 - Adjusted "),"Analysis performed; no further action required.",
"Unit fails analysis; TSM determination required."))))))</f>
        <v/>
      </c>
      <c r="AJ1641" s="58"/>
    </row>
    <row r="1642" customFormat="false" ht="15" hidden="false" customHeight="false" outlineLevel="0" collapsed="false">
      <c r="A1642" s="56"/>
      <c r="E1642" s="57" t="str">
        <f aca="false">IF(AND($F1642="",$G1642=""),"",IF($G1642="",$F1642,HYPERLINK($G1642,$F1642)))</f>
        <v/>
      </c>
      <c r="H1642" s="1" t="str">
        <f aca="false">IF($I1642="","None Attached",IF(LEFT($I1642,5)="https",HYPERLINK($I1642,"Datasheet"),HYPERLINK(_xlfn.CONCAT("https://",$I1642),"Datasheet")))</f>
        <v>None Attached</v>
      </c>
      <c r="M1642" s="56"/>
      <c r="P1642" s="58"/>
      <c r="Q1642" s="1" t="n">
        <f aca="false">$M1642-$N1642</f>
        <v>0</v>
      </c>
      <c r="R1642" s="56"/>
      <c r="T1642" s="59" t="s">
        <v>15</v>
      </c>
      <c r="U1642" s="1" t="n">
        <f aca="false">$S1642-$R1642</f>
        <v>0</v>
      </c>
      <c r="V1642" s="1" t="n">
        <f aca="false">IF($T1642="±",$Q1642*2,$Q1642)</f>
        <v>0</v>
      </c>
      <c r="W1642" s="60" t="str">
        <f aca="false">IFERROR($U1642/ABS($V1642),"N/A")</f>
        <v>N/A</v>
      </c>
      <c r="X1642" s="61" t="str">
        <f aca="false">IF(OR($W1642="N/A",$R1642="",$S1642=""),"N/A",IF($W1642&gt;=4,"Not Significant",IF($W1642&gt;=2,"Semi-Significant","Significant")))</f>
        <v>N/A</v>
      </c>
      <c r="Z1642" s="1" t="str">
        <f aca="false">IF($D1642="Z540.1 w/data",0,"")</f>
        <v/>
      </c>
      <c r="AA1642" s="1" t="e">
        <f aca="false">$Y1642+$Q1642+$Z1642</f>
        <v>#VALUE!</v>
      </c>
      <c r="AB1642" s="1" t="n">
        <f aca="false">$N1642+$Q1642</f>
        <v>0</v>
      </c>
      <c r="AC1642" s="1" t="str">
        <f aca="false">IF($Y1642="","",IF(AND($AA1642&gt;=$R1642,$AA1642&lt;=$S1642),"Pass","Fail"))</f>
        <v/>
      </c>
      <c r="AD1642" s="1" t="str">
        <f aca="false">IF($Y1642="","",IF($AA1642&gt;$R1642,"Pass","Fail"))</f>
        <v/>
      </c>
      <c r="AE1642" s="1" t="str">
        <f aca="false">IF($Y1642="","",IF($AA1642&gt;=$R1642,"Pass","Fail"))</f>
        <v/>
      </c>
      <c r="AF1642" s="1" t="str">
        <f aca="false">IF($Y1642="","",IF($AA1642&lt;=$S1642,"Pass","Fail"))</f>
        <v/>
      </c>
      <c r="AG1642" s="1" t="str">
        <f aca="false">IF($Y1642="","",IF($AA1642&lt;$S1642,"Pass","Fail"))</f>
        <v/>
      </c>
      <c r="AH1642" s="23" t="str">
        <f aca="true">INDIRECT(CHOOSE(MATCH($T1642,{"±","&gt;","≥","≤","&lt;"},0), "AC", "AD", "AE", "AF", "AG") &amp; ROW())</f>
        <v/>
      </c>
      <c r="AI1642" s="56" t="str">
        <f aca="false">IF($X1642="Not Significant","No Further Action Required",
IF($AH1642="","",
IF(AND($AH1642="Pass",$L1642="0 - Passed "),"Analysis performed; no further action required.",
IF(AND($AH1642="Fail",$L1642="1 - Failed "),"Analysis performed; no further action required.",
IF(AND($AH1642="Pass",$L1642="2 - Limited In Use "),"Analysis performed; no further action required.",
IF(AND($AH1642="Fail",$L1642="3 - Adjusted "),"Analysis performed; no further action required.",
"Unit fails analysis; TSM determination required."))))))</f>
        <v/>
      </c>
      <c r="AJ1642" s="58"/>
    </row>
    <row r="1643" customFormat="false" ht="15" hidden="false" customHeight="false" outlineLevel="0" collapsed="false">
      <c r="A1643" s="56"/>
      <c r="E1643" s="57" t="str">
        <f aca="false">IF(AND($F1643="",$G1643=""),"",IF($G1643="",$F1643,HYPERLINK($G1643,$F1643)))</f>
        <v/>
      </c>
      <c r="H1643" s="1" t="str">
        <f aca="false">IF($I1643="","None Attached",IF(LEFT($I1643,5)="https",HYPERLINK($I1643,"Datasheet"),HYPERLINK(_xlfn.CONCAT("https://",$I1643),"Datasheet")))</f>
        <v>None Attached</v>
      </c>
      <c r="M1643" s="56"/>
      <c r="P1643" s="58"/>
      <c r="Q1643" s="1" t="n">
        <f aca="false">$M1643-$N1643</f>
        <v>0</v>
      </c>
      <c r="R1643" s="56"/>
      <c r="T1643" s="59" t="s">
        <v>15</v>
      </c>
      <c r="U1643" s="1" t="n">
        <f aca="false">$S1643-$R1643</f>
        <v>0</v>
      </c>
      <c r="V1643" s="1" t="n">
        <f aca="false">IF($T1643="±",$Q1643*2,$Q1643)</f>
        <v>0</v>
      </c>
      <c r="W1643" s="60" t="str">
        <f aca="false">IFERROR($U1643/ABS($V1643),"N/A")</f>
        <v>N/A</v>
      </c>
      <c r="X1643" s="61" t="str">
        <f aca="false">IF(OR($W1643="N/A",$R1643="",$S1643=""),"N/A",IF($W1643&gt;=4,"Not Significant",IF($W1643&gt;=2,"Semi-Significant","Significant")))</f>
        <v>N/A</v>
      </c>
      <c r="Z1643" s="1" t="str">
        <f aca="false">IF($D1643="Z540.1 w/data",0,"")</f>
        <v/>
      </c>
      <c r="AA1643" s="1" t="e">
        <f aca="false">$Y1643+$Q1643+$Z1643</f>
        <v>#VALUE!</v>
      </c>
      <c r="AB1643" s="1" t="n">
        <f aca="false">$N1643+$Q1643</f>
        <v>0</v>
      </c>
      <c r="AC1643" s="1" t="str">
        <f aca="false">IF($Y1643="","",IF(AND($AA1643&gt;=$R1643,$AA1643&lt;=$S1643),"Pass","Fail"))</f>
        <v/>
      </c>
      <c r="AD1643" s="1" t="str">
        <f aca="false">IF($Y1643="","",IF($AA1643&gt;$R1643,"Pass","Fail"))</f>
        <v/>
      </c>
      <c r="AE1643" s="1" t="str">
        <f aca="false">IF($Y1643="","",IF($AA1643&gt;=$R1643,"Pass","Fail"))</f>
        <v/>
      </c>
      <c r="AF1643" s="1" t="str">
        <f aca="false">IF($Y1643="","",IF($AA1643&lt;=$S1643,"Pass","Fail"))</f>
        <v/>
      </c>
      <c r="AG1643" s="1" t="str">
        <f aca="false">IF($Y1643="","",IF($AA1643&lt;$S1643,"Pass","Fail"))</f>
        <v/>
      </c>
      <c r="AH1643" s="23" t="str">
        <f aca="true">INDIRECT(CHOOSE(MATCH($T1643,{"±","&gt;","≥","≤","&lt;"},0), "AC", "AD", "AE", "AF", "AG") &amp; ROW())</f>
        <v/>
      </c>
      <c r="AI1643" s="56" t="str">
        <f aca="false">IF($X1643="Not Significant","No Further Action Required",
IF($AH1643="","",
IF(AND($AH1643="Pass",$L1643="0 - Passed "),"Analysis performed; no further action required.",
IF(AND($AH1643="Fail",$L1643="1 - Failed "),"Analysis performed; no further action required.",
IF(AND($AH1643="Pass",$L1643="2 - Limited In Use "),"Analysis performed; no further action required.",
IF(AND($AH1643="Fail",$L1643="3 - Adjusted "),"Analysis performed; no further action required.",
"Unit fails analysis; TSM determination required."))))))</f>
        <v/>
      </c>
      <c r="AJ1643" s="58"/>
    </row>
    <row r="1644" customFormat="false" ht="15" hidden="false" customHeight="false" outlineLevel="0" collapsed="false">
      <c r="A1644" s="56"/>
      <c r="E1644" s="57" t="str">
        <f aca="false">IF(AND($F1644="",$G1644=""),"",IF($G1644="",$F1644,HYPERLINK($G1644,$F1644)))</f>
        <v/>
      </c>
      <c r="H1644" s="1" t="str">
        <f aca="false">IF($I1644="","None Attached",IF(LEFT($I1644,5)="https",HYPERLINK($I1644,"Datasheet"),HYPERLINK(_xlfn.CONCAT("https://",$I1644),"Datasheet")))</f>
        <v>None Attached</v>
      </c>
      <c r="M1644" s="56"/>
      <c r="P1644" s="58"/>
      <c r="Q1644" s="1" t="n">
        <f aca="false">$M1644-$N1644</f>
        <v>0</v>
      </c>
      <c r="R1644" s="56"/>
      <c r="T1644" s="59" t="s">
        <v>15</v>
      </c>
      <c r="U1644" s="1" t="n">
        <f aca="false">$S1644-$R1644</f>
        <v>0</v>
      </c>
      <c r="V1644" s="1" t="n">
        <f aca="false">IF($T1644="±",$Q1644*2,$Q1644)</f>
        <v>0</v>
      </c>
      <c r="W1644" s="60" t="str">
        <f aca="false">IFERROR($U1644/ABS($V1644),"N/A")</f>
        <v>N/A</v>
      </c>
      <c r="X1644" s="61" t="str">
        <f aca="false">IF(OR($W1644="N/A",$R1644="",$S1644=""),"N/A",IF($W1644&gt;=4,"Not Significant",IF($W1644&gt;=2,"Semi-Significant","Significant")))</f>
        <v>N/A</v>
      </c>
      <c r="Z1644" s="1" t="str">
        <f aca="false">IF($D1644="Z540.1 w/data",0,"")</f>
        <v/>
      </c>
      <c r="AA1644" s="1" t="e">
        <f aca="false">$Y1644+$Q1644+$Z1644</f>
        <v>#VALUE!</v>
      </c>
      <c r="AB1644" s="1" t="n">
        <f aca="false">$N1644+$Q1644</f>
        <v>0</v>
      </c>
      <c r="AC1644" s="1" t="str">
        <f aca="false">IF($Y1644="","",IF(AND($AA1644&gt;=$R1644,$AA1644&lt;=$S1644),"Pass","Fail"))</f>
        <v/>
      </c>
      <c r="AD1644" s="1" t="str">
        <f aca="false">IF($Y1644="","",IF($AA1644&gt;$R1644,"Pass","Fail"))</f>
        <v/>
      </c>
      <c r="AE1644" s="1" t="str">
        <f aca="false">IF($Y1644="","",IF($AA1644&gt;=$R1644,"Pass","Fail"))</f>
        <v/>
      </c>
      <c r="AF1644" s="1" t="str">
        <f aca="false">IF($Y1644="","",IF($AA1644&lt;=$S1644,"Pass","Fail"))</f>
        <v/>
      </c>
      <c r="AG1644" s="1" t="str">
        <f aca="false">IF($Y1644="","",IF($AA1644&lt;$S1644,"Pass","Fail"))</f>
        <v/>
      </c>
      <c r="AH1644" s="23" t="str">
        <f aca="true">INDIRECT(CHOOSE(MATCH($T1644,{"±","&gt;","≥","≤","&lt;"},0), "AC", "AD", "AE", "AF", "AG") &amp; ROW())</f>
        <v/>
      </c>
      <c r="AI1644" s="56" t="str">
        <f aca="false">IF($X1644="Not Significant","No Further Action Required",
IF($AH1644="","",
IF(AND($AH1644="Pass",$L1644="0 - Passed "),"Analysis performed; no further action required.",
IF(AND($AH1644="Fail",$L1644="1 - Failed "),"Analysis performed; no further action required.",
IF(AND($AH1644="Pass",$L1644="2 - Limited In Use "),"Analysis performed; no further action required.",
IF(AND($AH1644="Fail",$L1644="3 - Adjusted "),"Analysis performed; no further action required.",
"Unit fails analysis; TSM determination required."))))))</f>
        <v/>
      </c>
      <c r="AJ1644" s="58"/>
    </row>
    <row r="1645" customFormat="false" ht="15" hidden="false" customHeight="false" outlineLevel="0" collapsed="false">
      <c r="A1645" s="56"/>
      <c r="E1645" s="57" t="str">
        <f aca="false">IF(AND($F1645="",$G1645=""),"",IF($G1645="",$F1645,HYPERLINK($G1645,$F1645)))</f>
        <v/>
      </c>
      <c r="H1645" s="1" t="str">
        <f aca="false">IF($I1645="","None Attached",IF(LEFT($I1645,5)="https",HYPERLINK($I1645,"Datasheet"),HYPERLINK(_xlfn.CONCAT("https://",$I1645),"Datasheet")))</f>
        <v>None Attached</v>
      </c>
      <c r="M1645" s="56"/>
      <c r="P1645" s="58"/>
      <c r="Q1645" s="1" t="n">
        <f aca="false">$M1645-$N1645</f>
        <v>0</v>
      </c>
      <c r="R1645" s="56"/>
      <c r="T1645" s="59" t="s">
        <v>15</v>
      </c>
      <c r="U1645" s="1" t="n">
        <f aca="false">$S1645-$R1645</f>
        <v>0</v>
      </c>
      <c r="V1645" s="1" t="n">
        <f aca="false">IF($T1645="±",$Q1645*2,$Q1645)</f>
        <v>0</v>
      </c>
      <c r="W1645" s="60" t="str">
        <f aca="false">IFERROR($U1645/ABS($V1645),"N/A")</f>
        <v>N/A</v>
      </c>
      <c r="X1645" s="61" t="str">
        <f aca="false">IF(OR($W1645="N/A",$R1645="",$S1645=""),"N/A",IF($W1645&gt;=4,"Not Significant",IF($W1645&gt;=2,"Semi-Significant","Significant")))</f>
        <v>N/A</v>
      </c>
      <c r="Z1645" s="1" t="str">
        <f aca="false">IF($D1645="Z540.1 w/data",0,"")</f>
        <v/>
      </c>
      <c r="AA1645" s="1" t="e">
        <f aca="false">$Y1645+$Q1645+$Z1645</f>
        <v>#VALUE!</v>
      </c>
      <c r="AB1645" s="1" t="n">
        <f aca="false">$N1645+$Q1645</f>
        <v>0</v>
      </c>
      <c r="AC1645" s="1" t="str">
        <f aca="false">IF($Y1645="","",IF(AND($AA1645&gt;=$R1645,$AA1645&lt;=$S1645),"Pass","Fail"))</f>
        <v/>
      </c>
      <c r="AD1645" s="1" t="str">
        <f aca="false">IF($Y1645="","",IF($AA1645&gt;$R1645,"Pass","Fail"))</f>
        <v/>
      </c>
      <c r="AE1645" s="1" t="str">
        <f aca="false">IF($Y1645="","",IF($AA1645&gt;=$R1645,"Pass","Fail"))</f>
        <v/>
      </c>
      <c r="AF1645" s="1" t="str">
        <f aca="false">IF($Y1645="","",IF($AA1645&lt;=$S1645,"Pass","Fail"))</f>
        <v/>
      </c>
      <c r="AG1645" s="1" t="str">
        <f aca="false">IF($Y1645="","",IF($AA1645&lt;$S1645,"Pass","Fail"))</f>
        <v/>
      </c>
      <c r="AH1645" s="23" t="str">
        <f aca="true">INDIRECT(CHOOSE(MATCH($T1645,{"±","&gt;","≥","≤","&lt;"},0), "AC", "AD", "AE", "AF", "AG") &amp; ROW())</f>
        <v/>
      </c>
      <c r="AI1645" s="56" t="str">
        <f aca="false">IF($X1645="Not Significant","No Further Action Required",
IF($AH1645="","",
IF(AND($AH1645="Pass",$L1645="0 - Passed "),"Analysis performed; no further action required.",
IF(AND($AH1645="Fail",$L1645="1 - Failed "),"Analysis performed; no further action required.",
IF(AND($AH1645="Pass",$L1645="2 - Limited In Use "),"Analysis performed; no further action required.",
IF(AND($AH1645="Fail",$L1645="3 - Adjusted "),"Analysis performed; no further action required.",
"Unit fails analysis; TSM determination required."))))))</f>
        <v/>
      </c>
      <c r="AJ1645" s="58"/>
    </row>
    <row r="1646" customFormat="false" ht="15" hidden="false" customHeight="false" outlineLevel="0" collapsed="false">
      <c r="A1646" s="56"/>
      <c r="E1646" s="57" t="str">
        <f aca="false">IF(AND($F1646="",$G1646=""),"",IF($G1646="",$F1646,HYPERLINK($G1646,$F1646)))</f>
        <v/>
      </c>
      <c r="H1646" s="1" t="str">
        <f aca="false">IF($I1646="","None Attached",IF(LEFT($I1646,5)="https",HYPERLINK($I1646,"Datasheet"),HYPERLINK(_xlfn.CONCAT("https://",$I1646),"Datasheet")))</f>
        <v>None Attached</v>
      </c>
      <c r="M1646" s="56"/>
      <c r="P1646" s="58"/>
      <c r="Q1646" s="1" t="n">
        <f aca="false">$M1646-$N1646</f>
        <v>0</v>
      </c>
      <c r="R1646" s="56"/>
      <c r="T1646" s="59" t="s">
        <v>15</v>
      </c>
      <c r="U1646" s="1" t="n">
        <f aca="false">$S1646-$R1646</f>
        <v>0</v>
      </c>
      <c r="V1646" s="1" t="n">
        <f aca="false">IF($T1646="±",$Q1646*2,$Q1646)</f>
        <v>0</v>
      </c>
      <c r="W1646" s="60" t="str">
        <f aca="false">IFERROR($U1646/ABS($V1646),"N/A")</f>
        <v>N/A</v>
      </c>
      <c r="X1646" s="61" t="str">
        <f aca="false">IF(OR($W1646="N/A",$R1646="",$S1646=""),"N/A",IF($W1646&gt;=4,"Not Significant",IF($W1646&gt;=2,"Semi-Significant","Significant")))</f>
        <v>N/A</v>
      </c>
      <c r="Z1646" s="1" t="str">
        <f aca="false">IF($D1646="Z540.1 w/data",0,"")</f>
        <v/>
      </c>
      <c r="AA1646" s="1" t="e">
        <f aca="false">$Y1646+$Q1646+$Z1646</f>
        <v>#VALUE!</v>
      </c>
      <c r="AB1646" s="1" t="n">
        <f aca="false">$N1646+$Q1646</f>
        <v>0</v>
      </c>
      <c r="AC1646" s="1" t="str">
        <f aca="false">IF($Y1646="","",IF(AND($AA1646&gt;=$R1646,$AA1646&lt;=$S1646),"Pass","Fail"))</f>
        <v/>
      </c>
      <c r="AD1646" s="1" t="str">
        <f aca="false">IF($Y1646="","",IF($AA1646&gt;$R1646,"Pass","Fail"))</f>
        <v/>
      </c>
      <c r="AE1646" s="1" t="str">
        <f aca="false">IF($Y1646="","",IF($AA1646&gt;=$R1646,"Pass","Fail"))</f>
        <v/>
      </c>
      <c r="AF1646" s="1" t="str">
        <f aca="false">IF($Y1646="","",IF($AA1646&lt;=$S1646,"Pass","Fail"))</f>
        <v/>
      </c>
      <c r="AG1646" s="1" t="str">
        <f aca="false">IF($Y1646="","",IF($AA1646&lt;$S1646,"Pass","Fail"))</f>
        <v/>
      </c>
      <c r="AH1646" s="23" t="str">
        <f aca="true">INDIRECT(CHOOSE(MATCH($T1646,{"±","&gt;","≥","≤","&lt;"},0), "AC", "AD", "AE", "AF", "AG") &amp; ROW())</f>
        <v/>
      </c>
      <c r="AI1646" s="56" t="str">
        <f aca="false">IF($X1646="Not Significant","No Further Action Required",
IF($AH1646="","",
IF(AND($AH1646="Pass",$L1646="0 - Passed "),"Analysis performed; no further action required.",
IF(AND($AH1646="Fail",$L1646="1 - Failed "),"Analysis performed; no further action required.",
IF(AND($AH1646="Pass",$L1646="2 - Limited In Use "),"Analysis performed; no further action required.",
IF(AND($AH1646="Fail",$L1646="3 - Adjusted "),"Analysis performed; no further action required.",
"Unit fails analysis; TSM determination required."))))))</f>
        <v/>
      </c>
      <c r="AJ1646" s="58"/>
    </row>
    <row r="1647" customFormat="false" ht="15" hidden="false" customHeight="false" outlineLevel="0" collapsed="false">
      <c r="A1647" s="56"/>
      <c r="E1647" s="57" t="str">
        <f aca="false">IF(AND($F1647="",$G1647=""),"",IF($G1647="",$F1647,HYPERLINK($G1647,$F1647)))</f>
        <v/>
      </c>
      <c r="H1647" s="1" t="str">
        <f aca="false">IF($I1647="","None Attached",IF(LEFT($I1647,5)="https",HYPERLINK($I1647,"Datasheet"),HYPERLINK(_xlfn.CONCAT("https://",$I1647),"Datasheet")))</f>
        <v>None Attached</v>
      </c>
      <c r="M1647" s="56"/>
      <c r="P1647" s="58"/>
      <c r="Q1647" s="1" t="n">
        <f aca="false">$M1647-$N1647</f>
        <v>0</v>
      </c>
      <c r="R1647" s="56"/>
      <c r="T1647" s="59" t="s">
        <v>15</v>
      </c>
      <c r="U1647" s="1" t="n">
        <f aca="false">$S1647-$R1647</f>
        <v>0</v>
      </c>
      <c r="V1647" s="1" t="n">
        <f aca="false">IF($T1647="±",$Q1647*2,$Q1647)</f>
        <v>0</v>
      </c>
      <c r="W1647" s="60" t="str">
        <f aca="false">IFERROR($U1647/ABS($V1647),"N/A")</f>
        <v>N/A</v>
      </c>
      <c r="X1647" s="61" t="str">
        <f aca="false">IF(OR($W1647="N/A",$R1647="",$S1647=""),"N/A",IF($W1647&gt;=4,"Not Significant",IF($W1647&gt;=2,"Semi-Significant","Significant")))</f>
        <v>N/A</v>
      </c>
      <c r="Z1647" s="1" t="str">
        <f aca="false">IF($D1647="Z540.1 w/data",0,"")</f>
        <v/>
      </c>
      <c r="AA1647" s="1" t="e">
        <f aca="false">$Y1647+$Q1647+$Z1647</f>
        <v>#VALUE!</v>
      </c>
      <c r="AB1647" s="1" t="n">
        <f aca="false">$N1647+$Q1647</f>
        <v>0</v>
      </c>
      <c r="AC1647" s="1" t="str">
        <f aca="false">IF($Y1647="","",IF(AND($AA1647&gt;=$R1647,$AA1647&lt;=$S1647),"Pass","Fail"))</f>
        <v/>
      </c>
      <c r="AD1647" s="1" t="str">
        <f aca="false">IF($Y1647="","",IF($AA1647&gt;$R1647,"Pass","Fail"))</f>
        <v/>
      </c>
      <c r="AE1647" s="1" t="str">
        <f aca="false">IF($Y1647="","",IF($AA1647&gt;=$R1647,"Pass","Fail"))</f>
        <v/>
      </c>
      <c r="AF1647" s="1" t="str">
        <f aca="false">IF($Y1647="","",IF($AA1647&lt;=$S1647,"Pass","Fail"))</f>
        <v/>
      </c>
      <c r="AG1647" s="1" t="str">
        <f aca="false">IF($Y1647="","",IF($AA1647&lt;$S1647,"Pass","Fail"))</f>
        <v/>
      </c>
      <c r="AH1647" s="23" t="str">
        <f aca="true">INDIRECT(CHOOSE(MATCH($T1647,{"±","&gt;","≥","≤","&lt;"},0), "AC", "AD", "AE", "AF", "AG") &amp; ROW())</f>
        <v/>
      </c>
      <c r="AI1647" s="56" t="str">
        <f aca="false">IF($X1647="Not Significant","No Further Action Required",
IF($AH1647="","",
IF(AND($AH1647="Pass",$L1647="0 - Passed "),"Analysis performed; no further action required.",
IF(AND($AH1647="Fail",$L1647="1 - Failed "),"Analysis performed; no further action required.",
IF(AND($AH1647="Pass",$L1647="2 - Limited In Use "),"Analysis performed; no further action required.",
IF(AND($AH1647="Fail",$L1647="3 - Adjusted "),"Analysis performed; no further action required.",
"Unit fails analysis; TSM determination required."))))))</f>
        <v/>
      </c>
      <c r="AJ1647" s="58"/>
    </row>
    <row r="1648" customFormat="false" ht="15" hidden="false" customHeight="false" outlineLevel="0" collapsed="false">
      <c r="A1648" s="56"/>
      <c r="E1648" s="57" t="str">
        <f aca="false">IF(AND($F1648="",$G1648=""),"",IF($G1648="",$F1648,HYPERLINK($G1648,$F1648)))</f>
        <v/>
      </c>
      <c r="H1648" s="1" t="str">
        <f aca="false">IF($I1648="","None Attached",IF(LEFT($I1648,5)="https",HYPERLINK($I1648,"Datasheet"),HYPERLINK(_xlfn.CONCAT("https://",$I1648),"Datasheet")))</f>
        <v>None Attached</v>
      </c>
      <c r="M1648" s="56"/>
      <c r="P1648" s="58"/>
      <c r="Q1648" s="1" t="n">
        <f aca="false">$M1648-$N1648</f>
        <v>0</v>
      </c>
      <c r="R1648" s="56"/>
      <c r="T1648" s="59" t="s">
        <v>15</v>
      </c>
      <c r="U1648" s="1" t="n">
        <f aca="false">$S1648-$R1648</f>
        <v>0</v>
      </c>
      <c r="V1648" s="1" t="n">
        <f aca="false">IF($T1648="±",$Q1648*2,$Q1648)</f>
        <v>0</v>
      </c>
      <c r="W1648" s="60" t="str">
        <f aca="false">IFERROR($U1648/ABS($V1648),"N/A")</f>
        <v>N/A</v>
      </c>
      <c r="X1648" s="61" t="str">
        <f aca="false">IF(OR($W1648="N/A",$R1648="",$S1648=""),"N/A",IF($W1648&gt;=4,"Not Significant",IF($W1648&gt;=2,"Semi-Significant","Significant")))</f>
        <v>N/A</v>
      </c>
      <c r="Z1648" s="1" t="str">
        <f aca="false">IF($D1648="Z540.1 w/data",0,"")</f>
        <v/>
      </c>
      <c r="AA1648" s="1" t="e">
        <f aca="false">$Y1648+$Q1648+$Z1648</f>
        <v>#VALUE!</v>
      </c>
      <c r="AB1648" s="1" t="n">
        <f aca="false">$N1648+$Q1648</f>
        <v>0</v>
      </c>
      <c r="AC1648" s="1" t="str">
        <f aca="false">IF($Y1648="","",IF(AND($AA1648&gt;=$R1648,$AA1648&lt;=$S1648),"Pass","Fail"))</f>
        <v/>
      </c>
      <c r="AD1648" s="1" t="str">
        <f aca="false">IF($Y1648="","",IF($AA1648&gt;$R1648,"Pass","Fail"))</f>
        <v/>
      </c>
      <c r="AE1648" s="1" t="str">
        <f aca="false">IF($Y1648="","",IF($AA1648&gt;=$R1648,"Pass","Fail"))</f>
        <v/>
      </c>
      <c r="AF1648" s="1" t="str">
        <f aca="false">IF($Y1648="","",IF($AA1648&lt;=$S1648,"Pass","Fail"))</f>
        <v/>
      </c>
      <c r="AG1648" s="1" t="str">
        <f aca="false">IF($Y1648="","",IF($AA1648&lt;$S1648,"Pass","Fail"))</f>
        <v/>
      </c>
      <c r="AH1648" s="23" t="str">
        <f aca="true">INDIRECT(CHOOSE(MATCH($T1648,{"±","&gt;","≥","≤","&lt;"},0), "AC", "AD", "AE", "AF", "AG") &amp; ROW())</f>
        <v/>
      </c>
      <c r="AI1648" s="56" t="str">
        <f aca="false">IF($X1648="Not Significant","No Further Action Required",
IF($AH1648="","",
IF(AND($AH1648="Pass",$L1648="0 - Passed "),"Analysis performed; no further action required.",
IF(AND($AH1648="Fail",$L1648="1 - Failed "),"Analysis performed; no further action required.",
IF(AND($AH1648="Pass",$L1648="2 - Limited In Use "),"Analysis performed; no further action required.",
IF(AND($AH1648="Fail",$L1648="3 - Adjusted "),"Analysis performed; no further action required.",
"Unit fails analysis; TSM determination required."))))))</f>
        <v/>
      </c>
      <c r="AJ1648" s="58"/>
    </row>
    <row r="1649" customFormat="false" ht="15" hidden="false" customHeight="false" outlineLevel="0" collapsed="false">
      <c r="A1649" s="56"/>
      <c r="E1649" s="57" t="str">
        <f aca="false">IF(AND($F1649="",$G1649=""),"",IF($G1649="",$F1649,HYPERLINK($G1649,$F1649)))</f>
        <v/>
      </c>
      <c r="H1649" s="1" t="str">
        <f aca="false">IF($I1649="","None Attached",IF(LEFT($I1649,5)="https",HYPERLINK($I1649,"Datasheet"),HYPERLINK(_xlfn.CONCAT("https://",$I1649),"Datasheet")))</f>
        <v>None Attached</v>
      </c>
      <c r="M1649" s="56"/>
      <c r="P1649" s="58"/>
      <c r="Q1649" s="1" t="n">
        <f aca="false">$M1649-$N1649</f>
        <v>0</v>
      </c>
      <c r="R1649" s="56"/>
      <c r="T1649" s="59" t="s">
        <v>15</v>
      </c>
      <c r="U1649" s="1" t="n">
        <f aca="false">$S1649-$R1649</f>
        <v>0</v>
      </c>
      <c r="V1649" s="1" t="n">
        <f aca="false">IF($T1649="±",$Q1649*2,$Q1649)</f>
        <v>0</v>
      </c>
      <c r="W1649" s="60" t="str">
        <f aca="false">IFERROR($U1649/ABS($V1649),"N/A")</f>
        <v>N/A</v>
      </c>
      <c r="X1649" s="61" t="str">
        <f aca="false">IF(OR($W1649="N/A",$R1649="",$S1649=""),"N/A",IF($W1649&gt;=4,"Not Significant",IF($W1649&gt;=2,"Semi-Significant","Significant")))</f>
        <v>N/A</v>
      </c>
      <c r="Z1649" s="1" t="str">
        <f aca="false">IF($D1649="Z540.1 w/data",0,"")</f>
        <v/>
      </c>
      <c r="AA1649" s="1" t="e">
        <f aca="false">$Y1649+$Q1649+$Z1649</f>
        <v>#VALUE!</v>
      </c>
      <c r="AB1649" s="1" t="n">
        <f aca="false">$N1649+$Q1649</f>
        <v>0</v>
      </c>
      <c r="AC1649" s="1" t="str">
        <f aca="false">IF($Y1649="","",IF(AND($AA1649&gt;=$R1649,$AA1649&lt;=$S1649),"Pass","Fail"))</f>
        <v/>
      </c>
      <c r="AD1649" s="1" t="str">
        <f aca="false">IF($Y1649="","",IF($AA1649&gt;$R1649,"Pass","Fail"))</f>
        <v/>
      </c>
      <c r="AE1649" s="1" t="str">
        <f aca="false">IF($Y1649="","",IF($AA1649&gt;=$R1649,"Pass","Fail"))</f>
        <v/>
      </c>
      <c r="AF1649" s="1" t="str">
        <f aca="false">IF($Y1649="","",IF($AA1649&lt;=$S1649,"Pass","Fail"))</f>
        <v/>
      </c>
      <c r="AG1649" s="1" t="str">
        <f aca="false">IF($Y1649="","",IF($AA1649&lt;$S1649,"Pass","Fail"))</f>
        <v/>
      </c>
      <c r="AH1649" s="23" t="str">
        <f aca="true">INDIRECT(CHOOSE(MATCH($T1649,{"±","&gt;","≥","≤","&lt;"},0), "AC", "AD", "AE", "AF", "AG") &amp; ROW())</f>
        <v/>
      </c>
      <c r="AI1649" s="56" t="str">
        <f aca="false">IF($X1649="Not Significant","No Further Action Required",
IF($AH1649="","",
IF(AND($AH1649="Pass",$L1649="0 - Passed "),"Analysis performed; no further action required.",
IF(AND($AH1649="Fail",$L1649="1 - Failed "),"Analysis performed; no further action required.",
IF(AND($AH1649="Pass",$L1649="2 - Limited In Use "),"Analysis performed; no further action required.",
IF(AND($AH1649="Fail",$L1649="3 - Adjusted "),"Analysis performed; no further action required.",
"Unit fails analysis; TSM determination required."))))))</f>
        <v/>
      </c>
      <c r="AJ1649" s="58"/>
    </row>
    <row r="1650" customFormat="false" ht="15" hidden="false" customHeight="false" outlineLevel="0" collapsed="false">
      <c r="A1650" s="56"/>
      <c r="E1650" s="57" t="str">
        <f aca="false">IF(AND($F1650="",$G1650=""),"",IF($G1650="",$F1650,HYPERLINK($G1650,$F1650)))</f>
        <v/>
      </c>
      <c r="H1650" s="1" t="str">
        <f aca="false">IF($I1650="","None Attached",IF(LEFT($I1650,5)="https",HYPERLINK($I1650,"Datasheet"),HYPERLINK(_xlfn.CONCAT("https://",$I1650),"Datasheet")))</f>
        <v>None Attached</v>
      </c>
      <c r="M1650" s="56"/>
      <c r="P1650" s="58"/>
      <c r="Q1650" s="1" t="n">
        <f aca="false">$M1650-$N1650</f>
        <v>0</v>
      </c>
      <c r="R1650" s="56"/>
      <c r="T1650" s="59" t="s">
        <v>15</v>
      </c>
      <c r="U1650" s="1" t="n">
        <f aca="false">$S1650-$R1650</f>
        <v>0</v>
      </c>
      <c r="V1650" s="1" t="n">
        <f aca="false">IF($T1650="±",$Q1650*2,$Q1650)</f>
        <v>0</v>
      </c>
      <c r="W1650" s="60" t="str">
        <f aca="false">IFERROR($U1650/ABS($V1650),"N/A")</f>
        <v>N/A</v>
      </c>
      <c r="X1650" s="61" t="str">
        <f aca="false">IF(OR($W1650="N/A",$R1650="",$S1650=""),"N/A",IF($W1650&gt;=4,"Not Significant",IF($W1650&gt;=2,"Semi-Significant","Significant")))</f>
        <v>N/A</v>
      </c>
      <c r="Z1650" s="1" t="str">
        <f aca="false">IF($D1650="Z540.1 w/data",0,"")</f>
        <v/>
      </c>
      <c r="AA1650" s="1" t="e">
        <f aca="false">$Y1650+$Q1650+$Z1650</f>
        <v>#VALUE!</v>
      </c>
      <c r="AB1650" s="1" t="n">
        <f aca="false">$N1650+$Q1650</f>
        <v>0</v>
      </c>
      <c r="AC1650" s="1" t="str">
        <f aca="false">IF($Y1650="","",IF(AND($AA1650&gt;=$R1650,$AA1650&lt;=$S1650),"Pass","Fail"))</f>
        <v/>
      </c>
      <c r="AD1650" s="1" t="str">
        <f aca="false">IF($Y1650="","",IF($AA1650&gt;$R1650,"Pass","Fail"))</f>
        <v/>
      </c>
      <c r="AE1650" s="1" t="str">
        <f aca="false">IF($Y1650="","",IF($AA1650&gt;=$R1650,"Pass","Fail"))</f>
        <v/>
      </c>
      <c r="AF1650" s="1" t="str">
        <f aca="false">IF($Y1650="","",IF($AA1650&lt;=$S1650,"Pass","Fail"))</f>
        <v/>
      </c>
      <c r="AG1650" s="1" t="str">
        <f aca="false">IF($Y1650="","",IF($AA1650&lt;$S1650,"Pass","Fail"))</f>
        <v/>
      </c>
      <c r="AH1650" s="23" t="str">
        <f aca="true">INDIRECT(CHOOSE(MATCH($T1650,{"±","&gt;","≥","≤","&lt;"},0), "AC", "AD", "AE", "AF", "AG") &amp; ROW())</f>
        <v/>
      </c>
      <c r="AI1650" s="56" t="str">
        <f aca="false">IF($X1650="Not Significant","No Further Action Required",
IF($AH1650="","",
IF(AND($AH1650="Pass",$L1650="0 - Passed "),"Analysis performed; no further action required.",
IF(AND($AH1650="Fail",$L1650="1 - Failed "),"Analysis performed; no further action required.",
IF(AND($AH1650="Pass",$L1650="2 - Limited In Use "),"Analysis performed; no further action required.",
IF(AND($AH1650="Fail",$L1650="3 - Adjusted "),"Analysis performed; no further action required.",
"Unit fails analysis; TSM determination required."))))))</f>
        <v/>
      </c>
      <c r="AJ1650" s="58"/>
    </row>
    <row r="1651" customFormat="false" ht="15" hidden="false" customHeight="false" outlineLevel="0" collapsed="false">
      <c r="A1651" s="56"/>
      <c r="E1651" s="57" t="str">
        <f aca="false">IF(AND($F1651="",$G1651=""),"",IF($G1651="",$F1651,HYPERLINK($G1651,$F1651)))</f>
        <v/>
      </c>
      <c r="H1651" s="1" t="str">
        <f aca="false">IF($I1651="","None Attached",IF(LEFT($I1651,5)="https",HYPERLINK($I1651,"Datasheet"),HYPERLINK(_xlfn.CONCAT("https://",$I1651),"Datasheet")))</f>
        <v>None Attached</v>
      </c>
      <c r="M1651" s="56"/>
      <c r="P1651" s="58"/>
      <c r="Q1651" s="1" t="n">
        <f aca="false">$M1651-$N1651</f>
        <v>0</v>
      </c>
      <c r="R1651" s="56"/>
      <c r="T1651" s="59" t="s">
        <v>15</v>
      </c>
      <c r="U1651" s="1" t="n">
        <f aca="false">$S1651-$R1651</f>
        <v>0</v>
      </c>
      <c r="V1651" s="1" t="n">
        <f aca="false">IF($T1651="±",$Q1651*2,$Q1651)</f>
        <v>0</v>
      </c>
      <c r="W1651" s="60" t="str">
        <f aca="false">IFERROR($U1651/ABS($V1651),"N/A")</f>
        <v>N/A</v>
      </c>
      <c r="X1651" s="61" t="str">
        <f aca="false">IF(OR($W1651="N/A",$R1651="",$S1651=""),"N/A",IF($W1651&gt;=4,"Not Significant",IF($W1651&gt;=2,"Semi-Significant","Significant")))</f>
        <v>N/A</v>
      </c>
      <c r="Z1651" s="1" t="str">
        <f aca="false">IF($D1651="Z540.1 w/data",0,"")</f>
        <v/>
      </c>
      <c r="AA1651" s="1" t="e">
        <f aca="false">$Y1651+$Q1651+$Z1651</f>
        <v>#VALUE!</v>
      </c>
      <c r="AB1651" s="1" t="n">
        <f aca="false">$N1651+$Q1651</f>
        <v>0</v>
      </c>
      <c r="AC1651" s="1" t="str">
        <f aca="false">IF($Y1651="","",IF(AND($AA1651&gt;=$R1651,$AA1651&lt;=$S1651),"Pass","Fail"))</f>
        <v/>
      </c>
      <c r="AD1651" s="1" t="str">
        <f aca="false">IF($Y1651="","",IF($AA1651&gt;$R1651,"Pass","Fail"))</f>
        <v/>
      </c>
      <c r="AE1651" s="1" t="str">
        <f aca="false">IF($Y1651="","",IF($AA1651&gt;=$R1651,"Pass","Fail"))</f>
        <v/>
      </c>
      <c r="AF1651" s="1" t="str">
        <f aca="false">IF($Y1651="","",IF($AA1651&lt;=$S1651,"Pass","Fail"))</f>
        <v/>
      </c>
      <c r="AG1651" s="1" t="str">
        <f aca="false">IF($Y1651="","",IF($AA1651&lt;$S1651,"Pass","Fail"))</f>
        <v/>
      </c>
      <c r="AH1651" s="23" t="str">
        <f aca="true">INDIRECT(CHOOSE(MATCH($T1651,{"±","&gt;","≥","≤","&lt;"},0), "AC", "AD", "AE", "AF", "AG") &amp; ROW())</f>
        <v/>
      </c>
      <c r="AI1651" s="56" t="str">
        <f aca="false">IF($X1651="Not Significant","No Further Action Required",
IF($AH1651="","",
IF(AND($AH1651="Pass",$L1651="0 - Passed "),"Analysis performed; no further action required.",
IF(AND($AH1651="Fail",$L1651="1 - Failed "),"Analysis performed; no further action required.",
IF(AND($AH1651="Pass",$L1651="2 - Limited In Use "),"Analysis performed; no further action required.",
IF(AND($AH1651="Fail",$L1651="3 - Adjusted "),"Analysis performed; no further action required.",
"Unit fails analysis; TSM determination required."))))))</f>
        <v/>
      </c>
      <c r="AJ1651" s="58"/>
    </row>
    <row r="1652" customFormat="false" ht="15" hidden="false" customHeight="false" outlineLevel="0" collapsed="false">
      <c r="A1652" s="56"/>
      <c r="E1652" s="57" t="str">
        <f aca="false">IF(AND($F1652="",$G1652=""),"",IF($G1652="",$F1652,HYPERLINK($G1652,$F1652)))</f>
        <v/>
      </c>
      <c r="H1652" s="1" t="str">
        <f aca="false">IF($I1652="","None Attached",IF(LEFT($I1652,5)="https",HYPERLINK($I1652,"Datasheet"),HYPERLINK(_xlfn.CONCAT("https://",$I1652),"Datasheet")))</f>
        <v>None Attached</v>
      </c>
      <c r="M1652" s="56"/>
      <c r="P1652" s="58"/>
      <c r="Q1652" s="1" t="n">
        <f aca="false">$M1652-$N1652</f>
        <v>0</v>
      </c>
      <c r="R1652" s="56"/>
      <c r="T1652" s="59" t="s">
        <v>15</v>
      </c>
      <c r="U1652" s="1" t="n">
        <f aca="false">$S1652-$R1652</f>
        <v>0</v>
      </c>
      <c r="V1652" s="1" t="n">
        <f aca="false">IF($T1652="±",$Q1652*2,$Q1652)</f>
        <v>0</v>
      </c>
      <c r="W1652" s="60" t="str">
        <f aca="false">IFERROR($U1652/ABS($V1652),"N/A")</f>
        <v>N/A</v>
      </c>
      <c r="X1652" s="61" t="str">
        <f aca="false">IF(OR($W1652="N/A",$R1652="",$S1652=""),"N/A",IF($W1652&gt;=4,"Not Significant",IF($W1652&gt;=2,"Semi-Significant","Significant")))</f>
        <v>N/A</v>
      </c>
      <c r="Z1652" s="1" t="str">
        <f aca="false">IF($D1652="Z540.1 w/data",0,"")</f>
        <v/>
      </c>
      <c r="AA1652" s="1" t="e">
        <f aca="false">$Y1652+$Q1652+$Z1652</f>
        <v>#VALUE!</v>
      </c>
      <c r="AB1652" s="1" t="n">
        <f aca="false">$N1652+$Q1652</f>
        <v>0</v>
      </c>
      <c r="AC1652" s="1" t="str">
        <f aca="false">IF($Y1652="","",IF(AND($AA1652&gt;=$R1652,$AA1652&lt;=$S1652),"Pass","Fail"))</f>
        <v/>
      </c>
      <c r="AD1652" s="1" t="str">
        <f aca="false">IF($Y1652="","",IF($AA1652&gt;$R1652,"Pass","Fail"))</f>
        <v/>
      </c>
      <c r="AE1652" s="1" t="str">
        <f aca="false">IF($Y1652="","",IF($AA1652&gt;=$R1652,"Pass","Fail"))</f>
        <v/>
      </c>
      <c r="AF1652" s="1" t="str">
        <f aca="false">IF($Y1652="","",IF($AA1652&lt;=$S1652,"Pass","Fail"))</f>
        <v/>
      </c>
      <c r="AG1652" s="1" t="str">
        <f aca="false">IF($Y1652="","",IF($AA1652&lt;$S1652,"Pass","Fail"))</f>
        <v/>
      </c>
      <c r="AH1652" s="23" t="str">
        <f aca="true">INDIRECT(CHOOSE(MATCH($T1652,{"±","&gt;","≥","≤","&lt;"},0), "AC", "AD", "AE", "AF", "AG") &amp; ROW())</f>
        <v/>
      </c>
      <c r="AI1652" s="56" t="str">
        <f aca="false">IF($X1652="Not Significant","No Further Action Required",
IF($AH1652="","",
IF(AND($AH1652="Pass",$L1652="0 - Passed "),"Analysis performed; no further action required.",
IF(AND($AH1652="Fail",$L1652="1 - Failed "),"Analysis performed; no further action required.",
IF(AND($AH1652="Pass",$L1652="2 - Limited In Use "),"Analysis performed; no further action required.",
IF(AND($AH1652="Fail",$L1652="3 - Adjusted "),"Analysis performed; no further action required.",
"Unit fails analysis; TSM determination required."))))))</f>
        <v/>
      </c>
      <c r="AJ1652" s="58"/>
    </row>
    <row r="1653" customFormat="false" ht="15" hidden="false" customHeight="false" outlineLevel="0" collapsed="false">
      <c r="A1653" s="56"/>
      <c r="E1653" s="57" t="str">
        <f aca="false">IF(AND($F1653="",$G1653=""),"",IF($G1653="",$F1653,HYPERLINK($G1653,$F1653)))</f>
        <v/>
      </c>
      <c r="H1653" s="1" t="str">
        <f aca="false">IF($I1653="","None Attached",IF(LEFT($I1653,5)="https",HYPERLINK($I1653,"Datasheet"),HYPERLINK(_xlfn.CONCAT("https://",$I1653),"Datasheet")))</f>
        <v>None Attached</v>
      </c>
      <c r="M1653" s="56"/>
      <c r="P1653" s="58"/>
      <c r="Q1653" s="1" t="n">
        <f aca="false">$M1653-$N1653</f>
        <v>0</v>
      </c>
      <c r="R1653" s="56"/>
      <c r="T1653" s="59" t="s">
        <v>15</v>
      </c>
      <c r="U1653" s="1" t="n">
        <f aca="false">$S1653-$R1653</f>
        <v>0</v>
      </c>
      <c r="V1653" s="1" t="n">
        <f aca="false">IF($T1653="±",$Q1653*2,$Q1653)</f>
        <v>0</v>
      </c>
      <c r="W1653" s="60" t="str">
        <f aca="false">IFERROR($U1653/ABS($V1653),"N/A")</f>
        <v>N/A</v>
      </c>
      <c r="X1653" s="61" t="str">
        <f aca="false">IF(OR($W1653="N/A",$R1653="",$S1653=""),"N/A",IF($W1653&gt;=4,"Not Significant",IF($W1653&gt;=2,"Semi-Significant","Significant")))</f>
        <v>N/A</v>
      </c>
      <c r="Z1653" s="1" t="str">
        <f aca="false">IF($D1653="Z540.1 w/data",0,"")</f>
        <v/>
      </c>
      <c r="AA1653" s="1" t="e">
        <f aca="false">$Y1653+$Q1653+$Z1653</f>
        <v>#VALUE!</v>
      </c>
      <c r="AB1653" s="1" t="n">
        <f aca="false">$N1653+$Q1653</f>
        <v>0</v>
      </c>
      <c r="AC1653" s="1" t="str">
        <f aca="false">IF($Y1653="","",IF(AND($AA1653&gt;=$R1653,$AA1653&lt;=$S1653),"Pass","Fail"))</f>
        <v/>
      </c>
      <c r="AD1653" s="1" t="str">
        <f aca="false">IF($Y1653="","",IF($AA1653&gt;$R1653,"Pass","Fail"))</f>
        <v/>
      </c>
      <c r="AE1653" s="1" t="str">
        <f aca="false">IF($Y1653="","",IF($AA1653&gt;=$R1653,"Pass","Fail"))</f>
        <v/>
      </c>
      <c r="AF1653" s="1" t="str">
        <f aca="false">IF($Y1653="","",IF($AA1653&lt;=$S1653,"Pass","Fail"))</f>
        <v/>
      </c>
      <c r="AG1653" s="1" t="str">
        <f aca="false">IF($Y1653="","",IF($AA1653&lt;$S1653,"Pass","Fail"))</f>
        <v/>
      </c>
      <c r="AH1653" s="23" t="str">
        <f aca="true">INDIRECT(CHOOSE(MATCH($T1653,{"±","&gt;","≥","≤","&lt;"},0), "AC", "AD", "AE", "AF", "AG") &amp; ROW())</f>
        <v/>
      </c>
      <c r="AI1653" s="56" t="str">
        <f aca="false">IF($X1653="Not Significant","No Further Action Required",
IF($AH1653="","",
IF(AND($AH1653="Pass",$L1653="0 - Passed "),"Analysis performed; no further action required.",
IF(AND($AH1653="Fail",$L1653="1 - Failed "),"Analysis performed; no further action required.",
IF(AND($AH1653="Pass",$L1653="2 - Limited In Use "),"Analysis performed; no further action required.",
IF(AND($AH1653="Fail",$L1653="3 - Adjusted "),"Analysis performed; no further action required.",
"Unit fails analysis; TSM determination required."))))))</f>
        <v/>
      </c>
      <c r="AJ1653" s="58"/>
    </row>
    <row r="1654" customFormat="false" ht="15" hidden="false" customHeight="false" outlineLevel="0" collapsed="false">
      <c r="A1654" s="56"/>
      <c r="E1654" s="57" t="str">
        <f aca="false">IF(AND($F1654="",$G1654=""),"",IF($G1654="",$F1654,HYPERLINK($G1654,$F1654)))</f>
        <v/>
      </c>
      <c r="H1654" s="1" t="str">
        <f aca="false">IF($I1654="","None Attached",IF(LEFT($I1654,5)="https",HYPERLINK($I1654,"Datasheet"),HYPERLINK(_xlfn.CONCAT("https://",$I1654),"Datasheet")))</f>
        <v>None Attached</v>
      </c>
      <c r="M1654" s="56"/>
      <c r="P1654" s="58"/>
      <c r="Q1654" s="1" t="n">
        <f aca="false">$M1654-$N1654</f>
        <v>0</v>
      </c>
      <c r="R1654" s="56"/>
      <c r="T1654" s="59" t="s">
        <v>15</v>
      </c>
      <c r="U1654" s="1" t="n">
        <f aca="false">$S1654-$R1654</f>
        <v>0</v>
      </c>
      <c r="V1654" s="1" t="n">
        <f aca="false">IF($T1654="±",$Q1654*2,$Q1654)</f>
        <v>0</v>
      </c>
      <c r="W1654" s="60" t="str">
        <f aca="false">IFERROR($U1654/ABS($V1654),"N/A")</f>
        <v>N/A</v>
      </c>
      <c r="X1654" s="61" t="str">
        <f aca="false">IF(OR($W1654="N/A",$R1654="",$S1654=""),"N/A",IF($W1654&gt;=4,"Not Significant",IF($W1654&gt;=2,"Semi-Significant","Significant")))</f>
        <v>N/A</v>
      </c>
      <c r="Z1654" s="1" t="str">
        <f aca="false">IF($D1654="Z540.1 w/data",0,"")</f>
        <v/>
      </c>
      <c r="AA1654" s="1" t="e">
        <f aca="false">$Y1654+$Q1654+$Z1654</f>
        <v>#VALUE!</v>
      </c>
      <c r="AB1654" s="1" t="n">
        <f aca="false">$N1654+$Q1654</f>
        <v>0</v>
      </c>
      <c r="AC1654" s="1" t="str">
        <f aca="false">IF($Y1654="","",IF(AND($AA1654&gt;=$R1654,$AA1654&lt;=$S1654),"Pass","Fail"))</f>
        <v/>
      </c>
      <c r="AD1654" s="1" t="str">
        <f aca="false">IF($Y1654="","",IF($AA1654&gt;$R1654,"Pass","Fail"))</f>
        <v/>
      </c>
      <c r="AE1654" s="1" t="str">
        <f aca="false">IF($Y1654="","",IF($AA1654&gt;=$R1654,"Pass","Fail"))</f>
        <v/>
      </c>
      <c r="AF1654" s="1" t="str">
        <f aca="false">IF($Y1654="","",IF($AA1654&lt;=$S1654,"Pass","Fail"))</f>
        <v/>
      </c>
      <c r="AG1654" s="1" t="str">
        <f aca="false">IF($Y1654="","",IF($AA1654&lt;$S1654,"Pass","Fail"))</f>
        <v/>
      </c>
      <c r="AH1654" s="23" t="str">
        <f aca="true">INDIRECT(CHOOSE(MATCH($T1654,{"±","&gt;","≥","≤","&lt;"},0), "AC", "AD", "AE", "AF", "AG") &amp; ROW())</f>
        <v/>
      </c>
      <c r="AI1654" s="56" t="str">
        <f aca="false">IF($X1654="Not Significant","No Further Action Required",
IF($AH1654="","",
IF(AND($AH1654="Pass",$L1654="0 - Passed "),"Analysis performed; no further action required.",
IF(AND($AH1654="Fail",$L1654="1 - Failed "),"Analysis performed; no further action required.",
IF(AND($AH1654="Pass",$L1654="2 - Limited In Use "),"Analysis performed; no further action required.",
IF(AND($AH1654="Fail",$L1654="3 - Adjusted "),"Analysis performed; no further action required.",
"Unit fails analysis; TSM determination required."))))))</f>
        <v/>
      </c>
      <c r="AJ1654" s="58"/>
    </row>
    <row r="1655" customFormat="false" ht="15" hidden="false" customHeight="false" outlineLevel="0" collapsed="false">
      <c r="A1655" s="56"/>
      <c r="E1655" s="57" t="str">
        <f aca="false">IF(AND($F1655="",$G1655=""),"",IF($G1655="",$F1655,HYPERLINK($G1655,$F1655)))</f>
        <v/>
      </c>
      <c r="H1655" s="1" t="str">
        <f aca="false">IF($I1655="","None Attached",IF(LEFT($I1655,5)="https",HYPERLINK($I1655,"Datasheet"),HYPERLINK(_xlfn.CONCAT("https://",$I1655),"Datasheet")))</f>
        <v>None Attached</v>
      </c>
      <c r="M1655" s="56"/>
      <c r="P1655" s="58"/>
      <c r="Q1655" s="1" t="n">
        <f aca="false">$M1655-$N1655</f>
        <v>0</v>
      </c>
      <c r="R1655" s="56"/>
      <c r="T1655" s="59" t="s">
        <v>15</v>
      </c>
      <c r="U1655" s="1" t="n">
        <f aca="false">$S1655-$R1655</f>
        <v>0</v>
      </c>
      <c r="V1655" s="1" t="n">
        <f aca="false">IF($T1655="±",$Q1655*2,$Q1655)</f>
        <v>0</v>
      </c>
      <c r="W1655" s="60" t="str">
        <f aca="false">IFERROR($U1655/ABS($V1655),"N/A")</f>
        <v>N/A</v>
      </c>
      <c r="X1655" s="61" t="str">
        <f aca="false">IF(OR($W1655="N/A",$R1655="",$S1655=""),"N/A",IF($W1655&gt;=4,"Not Significant",IF($W1655&gt;=2,"Semi-Significant","Significant")))</f>
        <v>N/A</v>
      </c>
      <c r="Z1655" s="1" t="str">
        <f aca="false">IF($D1655="Z540.1 w/data",0,"")</f>
        <v/>
      </c>
      <c r="AA1655" s="1" t="e">
        <f aca="false">$Y1655+$Q1655+$Z1655</f>
        <v>#VALUE!</v>
      </c>
      <c r="AB1655" s="1" t="n">
        <f aca="false">$N1655+$Q1655</f>
        <v>0</v>
      </c>
      <c r="AC1655" s="1" t="str">
        <f aca="false">IF($Y1655="","",IF(AND($AA1655&gt;=$R1655,$AA1655&lt;=$S1655),"Pass","Fail"))</f>
        <v/>
      </c>
      <c r="AD1655" s="1" t="str">
        <f aca="false">IF($Y1655="","",IF($AA1655&gt;$R1655,"Pass","Fail"))</f>
        <v/>
      </c>
      <c r="AE1655" s="1" t="str">
        <f aca="false">IF($Y1655="","",IF($AA1655&gt;=$R1655,"Pass","Fail"))</f>
        <v/>
      </c>
      <c r="AF1655" s="1" t="str">
        <f aca="false">IF($Y1655="","",IF($AA1655&lt;=$S1655,"Pass","Fail"))</f>
        <v/>
      </c>
      <c r="AG1655" s="1" t="str">
        <f aca="false">IF($Y1655="","",IF($AA1655&lt;$S1655,"Pass","Fail"))</f>
        <v/>
      </c>
      <c r="AH1655" s="23" t="str">
        <f aca="true">INDIRECT(CHOOSE(MATCH($T1655,{"±","&gt;","≥","≤","&lt;"},0), "AC", "AD", "AE", "AF", "AG") &amp; ROW())</f>
        <v/>
      </c>
      <c r="AI1655" s="56" t="str">
        <f aca="false">IF($X1655="Not Significant","No Further Action Required",
IF($AH1655="","",
IF(AND($AH1655="Pass",$L1655="0 - Passed "),"Analysis performed; no further action required.",
IF(AND($AH1655="Fail",$L1655="1 - Failed "),"Analysis performed; no further action required.",
IF(AND($AH1655="Pass",$L1655="2 - Limited In Use "),"Analysis performed; no further action required.",
IF(AND($AH1655="Fail",$L1655="3 - Adjusted "),"Analysis performed; no further action required.",
"Unit fails analysis; TSM determination required."))))))</f>
        <v/>
      </c>
      <c r="AJ1655" s="58"/>
    </row>
    <row r="1656" customFormat="false" ht="15" hidden="false" customHeight="false" outlineLevel="0" collapsed="false">
      <c r="A1656" s="56"/>
      <c r="E1656" s="57" t="str">
        <f aca="false">IF(AND($F1656="",$G1656=""),"",IF($G1656="",$F1656,HYPERLINK($G1656,$F1656)))</f>
        <v/>
      </c>
      <c r="H1656" s="1" t="str">
        <f aca="false">IF($I1656="","None Attached",IF(LEFT($I1656,5)="https",HYPERLINK($I1656,"Datasheet"),HYPERLINK(_xlfn.CONCAT("https://",$I1656),"Datasheet")))</f>
        <v>None Attached</v>
      </c>
      <c r="M1656" s="56"/>
      <c r="P1656" s="58"/>
      <c r="Q1656" s="1" t="n">
        <f aca="false">$M1656-$N1656</f>
        <v>0</v>
      </c>
      <c r="R1656" s="56"/>
      <c r="T1656" s="59" t="s">
        <v>15</v>
      </c>
      <c r="U1656" s="1" t="n">
        <f aca="false">$S1656-$R1656</f>
        <v>0</v>
      </c>
      <c r="V1656" s="1" t="n">
        <f aca="false">IF($T1656="±",$Q1656*2,$Q1656)</f>
        <v>0</v>
      </c>
      <c r="W1656" s="60" t="str">
        <f aca="false">IFERROR($U1656/ABS($V1656),"N/A")</f>
        <v>N/A</v>
      </c>
      <c r="X1656" s="61" t="str">
        <f aca="false">IF(OR($W1656="N/A",$R1656="",$S1656=""),"N/A",IF($W1656&gt;=4,"Not Significant",IF($W1656&gt;=2,"Semi-Significant","Significant")))</f>
        <v>N/A</v>
      </c>
      <c r="Z1656" s="1" t="str">
        <f aca="false">IF($D1656="Z540.1 w/data",0,"")</f>
        <v/>
      </c>
      <c r="AA1656" s="1" t="e">
        <f aca="false">$Y1656+$Q1656+$Z1656</f>
        <v>#VALUE!</v>
      </c>
      <c r="AB1656" s="1" t="n">
        <f aca="false">$N1656+$Q1656</f>
        <v>0</v>
      </c>
      <c r="AC1656" s="1" t="str">
        <f aca="false">IF($Y1656="","",IF(AND($AA1656&gt;=$R1656,$AA1656&lt;=$S1656),"Pass","Fail"))</f>
        <v/>
      </c>
      <c r="AD1656" s="1" t="str">
        <f aca="false">IF($Y1656="","",IF($AA1656&gt;$R1656,"Pass","Fail"))</f>
        <v/>
      </c>
      <c r="AE1656" s="1" t="str">
        <f aca="false">IF($Y1656="","",IF($AA1656&gt;=$R1656,"Pass","Fail"))</f>
        <v/>
      </c>
      <c r="AF1656" s="1" t="str">
        <f aca="false">IF($Y1656="","",IF($AA1656&lt;=$S1656,"Pass","Fail"))</f>
        <v/>
      </c>
      <c r="AG1656" s="1" t="str">
        <f aca="false">IF($Y1656="","",IF($AA1656&lt;$S1656,"Pass","Fail"))</f>
        <v/>
      </c>
      <c r="AH1656" s="23" t="str">
        <f aca="true">INDIRECT(CHOOSE(MATCH($T1656,{"±","&gt;","≥","≤","&lt;"},0), "AC", "AD", "AE", "AF", "AG") &amp; ROW())</f>
        <v/>
      </c>
      <c r="AI1656" s="56" t="str">
        <f aca="false">IF($X1656="Not Significant","No Further Action Required",
IF($AH1656="","",
IF(AND($AH1656="Pass",$L1656="0 - Passed "),"Analysis performed; no further action required.",
IF(AND($AH1656="Fail",$L1656="1 - Failed "),"Analysis performed; no further action required.",
IF(AND($AH1656="Pass",$L1656="2 - Limited In Use "),"Analysis performed; no further action required.",
IF(AND($AH1656="Fail",$L1656="3 - Adjusted "),"Analysis performed; no further action required.",
"Unit fails analysis; TSM determination required."))))))</f>
        <v/>
      </c>
      <c r="AJ1656" s="58"/>
    </row>
    <row r="1657" customFormat="false" ht="15" hidden="false" customHeight="false" outlineLevel="0" collapsed="false">
      <c r="A1657" s="56"/>
      <c r="E1657" s="57" t="str">
        <f aca="false">IF(AND($F1657="",$G1657=""),"",IF($G1657="",$F1657,HYPERLINK($G1657,$F1657)))</f>
        <v/>
      </c>
      <c r="H1657" s="1" t="str">
        <f aca="false">IF($I1657="","None Attached",IF(LEFT($I1657,5)="https",HYPERLINK($I1657,"Datasheet"),HYPERLINK(_xlfn.CONCAT("https://",$I1657),"Datasheet")))</f>
        <v>None Attached</v>
      </c>
      <c r="M1657" s="56"/>
      <c r="P1657" s="58"/>
      <c r="Q1657" s="1" t="n">
        <f aca="false">$M1657-$N1657</f>
        <v>0</v>
      </c>
      <c r="R1657" s="56"/>
      <c r="T1657" s="59" t="s">
        <v>15</v>
      </c>
      <c r="U1657" s="1" t="n">
        <f aca="false">$S1657-$R1657</f>
        <v>0</v>
      </c>
      <c r="V1657" s="1" t="n">
        <f aca="false">IF($T1657="±",$Q1657*2,$Q1657)</f>
        <v>0</v>
      </c>
      <c r="W1657" s="60" t="str">
        <f aca="false">IFERROR($U1657/ABS($V1657),"N/A")</f>
        <v>N/A</v>
      </c>
      <c r="X1657" s="61" t="str">
        <f aca="false">IF(OR($W1657="N/A",$R1657="",$S1657=""),"N/A",IF($W1657&gt;=4,"Not Significant",IF($W1657&gt;=2,"Semi-Significant","Significant")))</f>
        <v>N/A</v>
      </c>
      <c r="Z1657" s="1" t="str">
        <f aca="false">IF($D1657="Z540.1 w/data",0,"")</f>
        <v/>
      </c>
      <c r="AA1657" s="1" t="e">
        <f aca="false">$Y1657+$Q1657+$Z1657</f>
        <v>#VALUE!</v>
      </c>
      <c r="AB1657" s="1" t="n">
        <f aca="false">$N1657+$Q1657</f>
        <v>0</v>
      </c>
      <c r="AC1657" s="1" t="str">
        <f aca="false">IF($Y1657="","",IF(AND($AA1657&gt;=$R1657,$AA1657&lt;=$S1657),"Pass","Fail"))</f>
        <v/>
      </c>
      <c r="AD1657" s="1" t="str">
        <f aca="false">IF($Y1657="","",IF($AA1657&gt;$R1657,"Pass","Fail"))</f>
        <v/>
      </c>
      <c r="AE1657" s="1" t="str">
        <f aca="false">IF($Y1657="","",IF($AA1657&gt;=$R1657,"Pass","Fail"))</f>
        <v/>
      </c>
      <c r="AF1657" s="1" t="str">
        <f aca="false">IF($Y1657="","",IF($AA1657&lt;=$S1657,"Pass","Fail"))</f>
        <v/>
      </c>
      <c r="AG1657" s="1" t="str">
        <f aca="false">IF($Y1657="","",IF($AA1657&lt;$S1657,"Pass","Fail"))</f>
        <v/>
      </c>
      <c r="AH1657" s="23" t="str">
        <f aca="true">INDIRECT(CHOOSE(MATCH($T1657,{"±","&gt;","≥","≤","&lt;"},0), "AC", "AD", "AE", "AF", "AG") &amp; ROW())</f>
        <v/>
      </c>
      <c r="AI1657" s="56" t="str">
        <f aca="false">IF($X1657="Not Significant","No Further Action Required",
IF($AH1657="","",
IF(AND($AH1657="Pass",$L1657="0 - Passed "),"Analysis performed; no further action required.",
IF(AND($AH1657="Fail",$L1657="1 - Failed "),"Analysis performed; no further action required.",
IF(AND($AH1657="Pass",$L1657="2 - Limited In Use "),"Analysis performed; no further action required.",
IF(AND($AH1657="Fail",$L1657="3 - Adjusted "),"Analysis performed; no further action required.",
"Unit fails analysis; TSM determination required."))))))</f>
        <v/>
      </c>
      <c r="AJ1657" s="58"/>
    </row>
    <row r="1658" customFormat="false" ht="15" hidden="false" customHeight="false" outlineLevel="0" collapsed="false">
      <c r="A1658" s="56"/>
      <c r="E1658" s="57" t="str">
        <f aca="false">IF(AND($F1658="",$G1658=""),"",IF($G1658="",$F1658,HYPERLINK($G1658,$F1658)))</f>
        <v/>
      </c>
      <c r="H1658" s="1" t="str">
        <f aca="false">IF($I1658="","None Attached",IF(LEFT($I1658,5)="https",HYPERLINK($I1658,"Datasheet"),HYPERLINK(_xlfn.CONCAT("https://",$I1658),"Datasheet")))</f>
        <v>None Attached</v>
      </c>
      <c r="M1658" s="56"/>
      <c r="P1658" s="58"/>
      <c r="Q1658" s="1" t="n">
        <f aca="false">$M1658-$N1658</f>
        <v>0</v>
      </c>
      <c r="R1658" s="56"/>
      <c r="T1658" s="59" t="s">
        <v>15</v>
      </c>
      <c r="U1658" s="1" t="n">
        <f aca="false">$S1658-$R1658</f>
        <v>0</v>
      </c>
      <c r="V1658" s="1" t="n">
        <f aca="false">IF($T1658="±",$Q1658*2,$Q1658)</f>
        <v>0</v>
      </c>
      <c r="W1658" s="60" t="str">
        <f aca="false">IFERROR($U1658/ABS($V1658),"N/A")</f>
        <v>N/A</v>
      </c>
      <c r="X1658" s="61" t="str">
        <f aca="false">IF(OR($W1658="N/A",$R1658="",$S1658=""),"N/A",IF($W1658&gt;=4,"Not Significant",IF($W1658&gt;=2,"Semi-Significant","Significant")))</f>
        <v>N/A</v>
      </c>
      <c r="Z1658" s="1" t="str">
        <f aca="false">IF($D1658="Z540.1 w/data",0,"")</f>
        <v/>
      </c>
      <c r="AA1658" s="1" t="e">
        <f aca="false">$Y1658+$Q1658+$Z1658</f>
        <v>#VALUE!</v>
      </c>
      <c r="AB1658" s="1" t="n">
        <f aca="false">$N1658+$Q1658</f>
        <v>0</v>
      </c>
      <c r="AC1658" s="1" t="str">
        <f aca="false">IF($Y1658="","",IF(AND($AA1658&gt;=$R1658,$AA1658&lt;=$S1658),"Pass","Fail"))</f>
        <v/>
      </c>
      <c r="AD1658" s="1" t="str">
        <f aca="false">IF($Y1658="","",IF($AA1658&gt;$R1658,"Pass","Fail"))</f>
        <v/>
      </c>
      <c r="AE1658" s="1" t="str">
        <f aca="false">IF($Y1658="","",IF($AA1658&gt;=$R1658,"Pass","Fail"))</f>
        <v/>
      </c>
      <c r="AF1658" s="1" t="str">
        <f aca="false">IF($Y1658="","",IF($AA1658&lt;=$S1658,"Pass","Fail"))</f>
        <v/>
      </c>
      <c r="AG1658" s="1" t="str">
        <f aca="false">IF($Y1658="","",IF($AA1658&lt;$S1658,"Pass","Fail"))</f>
        <v/>
      </c>
      <c r="AH1658" s="23" t="str">
        <f aca="true">INDIRECT(CHOOSE(MATCH($T1658,{"±","&gt;","≥","≤","&lt;"},0), "AC", "AD", "AE", "AF", "AG") &amp; ROW())</f>
        <v/>
      </c>
      <c r="AI1658" s="56" t="str">
        <f aca="false">IF($X1658="Not Significant","No Further Action Required",
IF($AH1658="","",
IF(AND($AH1658="Pass",$L1658="0 - Passed "),"Analysis performed; no further action required.",
IF(AND($AH1658="Fail",$L1658="1 - Failed "),"Analysis performed; no further action required.",
IF(AND($AH1658="Pass",$L1658="2 - Limited In Use "),"Analysis performed; no further action required.",
IF(AND($AH1658="Fail",$L1658="3 - Adjusted "),"Analysis performed; no further action required.",
"Unit fails analysis; TSM determination required."))))))</f>
        <v/>
      </c>
      <c r="AJ1658" s="58"/>
    </row>
    <row r="1659" customFormat="false" ht="15" hidden="false" customHeight="false" outlineLevel="0" collapsed="false">
      <c r="A1659" s="56"/>
      <c r="E1659" s="57" t="str">
        <f aca="false">IF(AND($F1659="",$G1659=""),"",IF($G1659="",$F1659,HYPERLINK($G1659,$F1659)))</f>
        <v/>
      </c>
      <c r="H1659" s="1" t="str">
        <f aca="false">IF($I1659="","None Attached",IF(LEFT($I1659,5)="https",HYPERLINK($I1659,"Datasheet"),HYPERLINK(_xlfn.CONCAT("https://",$I1659),"Datasheet")))</f>
        <v>None Attached</v>
      </c>
      <c r="M1659" s="56"/>
      <c r="P1659" s="58"/>
      <c r="Q1659" s="1" t="n">
        <f aca="false">$M1659-$N1659</f>
        <v>0</v>
      </c>
      <c r="R1659" s="56"/>
      <c r="T1659" s="59" t="s">
        <v>15</v>
      </c>
      <c r="U1659" s="1" t="n">
        <f aca="false">$S1659-$R1659</f>
        <v>0</v>
      </c>
      <c r="V1659" s="1" t="n">
        <f aca="false">IF($T1659="±",$Q1659*2,$Q1659)</f>
        <v>0</v>
      </c>
      <c r="W1659" s="60" t="str">
        <f aca="false">IFERROR($U1659/ABS($V1659),"N/A")</f>
        <v>N/A</v>
      </c>
      <c r="X1659" s="61" t="str">
        <f aca="false">IF(OR($W1659="N/A",$R1659="",$S1659=""),"N/A",IF($W1659&gt;=4,"Not Significant",IF($W1659&gt;=2,"Semi-Significant","Significant")))</f>
        <v>N/A</v>
      </c>
      <c r="Z1659" s="1" t="str">
        <f aca="false">IF($D1659="Z540.1 w/data",0,"")</f>
        <v/>
      </c>
      <c r="AA1659" s="1" t="e">
        <f aca="false">$Y1659+$Q1659+$Z1659</f>
        <v>#VALUE!</v>
      </c>
      <c r="AB1659" s="1" t="n">
        <f aca="false">$N1659+$Q1659</f>
        <v>0</v>
      </c>
      <c r="AC1659" s="1" t="str">
        <f aca="false">IF($Y1659="","",IF(AND($AA1659&gt;=$R1659,$AA1659&lt;=$S1659),"Pass","Fail"))</f>
        <v/>
      </c>
      <c r="AD1659" s="1" t="str">
        <f aca="false">IF($Y1659="","",IF($AA1659&gt;$R1659,"Pass","Fail"))</f>
        <v/>
      </c>
      <c r="AE1659" s="1" t="str">
        <f aca="false">IF($Y1659="","",IF($AA1659&gt;=$R1659,"Pass","Fail"))</f>
        <v/>
      </c>
      <c r="AF1659" s="1" t="str">
        <f aca="false">IF($Y1659="","",IF($AA1659&lt;=$S1659,"Pass","Fail"))</f>
        <v/>
      </c>
      <c r="AG1659" s="1" t="str">
        <f aca="false">IF($Y1659="","",IF($AA1659&lt;$S1659,"Pass","Fail"))</f>
        <v/>
      </c>
      <c r="AH1659" s="23" t="str">
        <f aca="true">INDIRECT(CHOOSE(MATCH($T1659,{"±","&gt;","≥","≤","&lt;"},0), "AC", "AD", "AE", "AF", "AG") &amp; ROW())</f>
        <v/>
      </c>
      <c r="AI1659" s="56" t="str">
        <f aca="false">IF($X1659="Not Significant","No Further Action Required",
IF($AH1659="","",
IF(AND($AH1659="Pass",$L1659="0 - Passed "),"Analysis performed; no further action required.",
IF(AND($AH1659="Fail",$L1659="1 - Failed "),"Analysis performed; no further action required.",
IF(AND($AH1659="Pass",$L1659="2 - Limited In Use "),"Analysis performed; no further action required.",
IF(AND($AH1659="Fail",$L1659="3 - Adjusted "),"Analysis performed; no further action required.",
"Unit fails analysis; TSM determination required."))))))</f>
        <v/>
      </c>
      <c r="AJ1659" s="58"/>
    </row>
    <row r="1660" customFormat="false" ht="15" hidden="false" customHeight="false" outlineLevel="0" collapsed="false">
      <c r="A1660" s="56"/>
      <c r="E1660" s="57" t="str">
        <f aca="false">IF(AND($F1660="",$G1660=""),"",IF($G1660="",$F1660,HYPERLINK($G1660,$F1660)))</f>
        <v/>
      </c>
      <c r="H1660" s="1" t="str">
        <f aca="false">IF($I1660="","None Attached",IF(LEFT($I1660,5)="https",HYPERLINK($I1660,"Datasheet"),HYPERLINK(_xlfn.CONCAT("https://",$I1660),"Datasheet")))</f>
        <v>None Attached</v>
      </c>
      <c r="M1660" s="56"/>
      <c r="P1660" s="58"/>
      <c r="Q1660" s="1" t="n">
        <f aca="false">$M1660-$N1660</f>
        <v>0</v>
      </c>
      <c r="R1660" s="56"/>
      <c r="T1660" s="59" t="s">
        <v>15</v>
      </c>
      <c r="U1660" s="1" t="n">
        <f aca="false">$S1660-$R1660</f>
        <v>0</v>
      </c>
      <c r="V1660" s="1" t="n">
        <f aca="false">IF($T1660="±",$Q1660*2,$Q1660)</f>
        <v>0</v>
      </c>
      <c r="W1660" s="60" t="str">
        <f aca="false">IFERROR($U1660/ABS($V1660),"N/A")</f>
        <v>N/A</v>
      </c>
      <c r="X1660" s="61" t="str">
        <f aca="false">IF(OR($W1660="N/A",$R1660="",$S1660=""),"N/A",IF($W1660&gt;=4,"Not Significant",IF($W1660&gt;=2,"Semi-Significant","Significant")))</f>
        <v>N/A</v>
      </c>
      <c r="Z1660" s="1" t="str">
        <f aca="false">IF($D1660="Z540.1 w/data",0,"")</f>
        <v/>
      </c>
      <c r="AA1660" s="1" t="e">
        <f aca="false">$Y1660+$Q1660+$Z1660</f>
        <v>#VALUE!</v>
      </c>
      <c r="AB1660" s="1" t="n">
        <f aca="false">$N1660+$Q1660</f>
        <v>0</v>
      </c>
      <c r="AC1660" s="1" t="str">
        <f aca="false">IF($Y1660="","",IF(AND($AA1660&gt;=$R1660,$AA1660&lt;=$S1660),"Pass","Fail"))</f>
        <v/>
      </c>
      <c r="AD1660" s="1" t="str">
        <f aca="false">IF($Y1660="","",IF($AA1660&gt;$R1660,"Pass","Fail"))</f>
        <v/>
      </c>
      <c r="AE1660" s="1" t="str">
        <f aca="false">IF($Y1660="","",IF($AA1660&gt;=$R1660,"Pass","Fail"))</f>
        <v/>
      </c>
      <c r="AF1660" s="1" t="str">
        <f aca="false">IF($Y1660="","",IF($AA1660&lt;=$S1660,"Pass","Fail"))</f>
        <v/>
      </c>
      <c r="AG1660" s="1" t="str">
        <f aca="false">IF($Y1660="","",IF($AA1660&lt;$S1660,"Pass","Fail"))</f>
        <v/>
      </c>
      <c r="AH1660" s="23" t="str">
        <f aca="true">INDIRECT(CHOOSE(MATCH($T1660,{"±","&gt;","≥","≤","&lt;"},0), "AC", "AD", "AE", "AF", "AG") &amp; ROW())</f>
        <v/>
      </c>
      <c r="AI1660" s="56" t="str">
        <f aca="false">IF($X1660="Not Significant","No Further Action Required",
IF($AH1660="","",
IF(AND($AH1660="Pass",$L1660="0 - Passed "),"Analysis performed; no further action required.",
IF(AND($AH1660="Fail",$L1660="1 - Failed "),"Analysis performed; no further action required.",
IF(AND($AH1660="Pass",$L1660="2 - Limited In Use "),"Analysis performed; no further action required.",
IF(AND($AH1660="Fail",$L1660="3 - Adjusted "),"Analysis performed; no further action required.",
"Unit fails analysis; TSM determination required."))))))</f>
        <v/>
      </c>
      <c r="AJ1660" s="58"/>
    </row>
    <row r="1661" customFormat="false" ht="15" hidden="false" customHeight="false" outlineLevel="0" collapsed="false">
      <c r="A1661" s="56"/>
      <c r="E1661" s="57" t="str">
        <f aca="false">IF(AND($F1661="",$G1661=""),"",IF($G1661="",$F1661,HYPERLINK($G1661,$F1661)))</f>
        <v/>
      </c>
      <c r="H1661" s="1" t="str">
        <f aca="false">IF($I1661="","None Attached",IF(LEFT($I1661,5)="https",HYPERLINK($I1661,"Datasheet"),HYPERLINK(_xlfn.CONCAT("https://",$I1661),"Datasheet")))</f>
        <v>None Attached</v>
      </c>
      <c r="M1661" s="56"/>
      <c r="P1661" s="58"/>
      <c r="Q1661" s="1" t="n">
        <f aca="false">$M1661-$N1661</f>
        <v>0</v>
      </c>
      <c r="R1661" s="56"/>
      <c r="T1661" s="59" t="s">
        <v>15</v>
      </c>
      <c r="U1661" s="1" t="n">
        <f aca="false">$S1661-$R1661</f>
        <v>0</v>
      </c>
      <c r="V1661" s="1" t="n">
        <f aca="false">IF($T1661="±",$Q1661*2,$Q1661)</f>
        <v>0</v>
      </c>
      <c r="W1661" s="60" t="str">
        <f aca="false">IFERROR($U1661/ABS($V1661),"N/A")</f>
        <v>N/A</v>
      </c>
      <c r="X1661" s="61" t="str">
        <f aca="false">IF(OR($W1661="N/A",$R1661="",$S1661=""),"N/A",IF($W1661&gt;=4,"Not Significant",IF($W1661&gt;=2,"Semi-Significant","Significant")))</f>
        <v>N/A</v>
      </c>
      <c r="Z1661" s="1" t="str">
        <f aca="false">IF($D1661="Z540.1 w/data",0,"")</f>
        <v/>
      </c>
      <c r="AA1661" s="1" t="e">
        <f aca="false">$Y1661+$Q1661+$Z1661</f>
        <v>#VALUE!</v>
      </c>
      <c r="AB1661" s="1" t="n">
        <f aca="false">$N1661+$Q1661</f>
        <v>0</v>
      </c>
      <c r="AC1661" s="1" t="str">
        <f aca="false">IF($Y1661="","",IF(AND($AA1661&gt;=$R1661,$AA1661&lt;=$S1661),"Pass","Fail"))</f>
        <v/>
      </c>
      <c r="AD1661" s="1" t="str">
        <f aca="false">IF($Y1661="","",IF($AA1661&gt;$R1661,"Pass","Fail"))</f>
        <v/>
      </c>
      <c r="AE1661" s="1" t="str">
        <f aca="false">IF($Y1661="","",IF($AA1661&gt;=$R1661,"Pass","Fail"))</f>
        <v/>
      </c>
      <c r="AF1661" s="1" t="str">
        <f aca="false">IF($Y1661="","",IF($AA1661&lt;=$S1661,"Pass","Fail"))</f>
        <v/>
      </c>
      <c r="AG1661" s="1" t="str">
        <f aca="false">IF($Y1661="","",IF($AA1661&lt;$S1661,"Pass","Fail"))</f>
        <v/>
      </c>
      <c r="AH1661" s="23" t="str">
        <f aca="true">INDIRECT(CHOOSE(MATCH($T1661,{"±","&gt;","≥","≤","&lt;"},0), "AC", "AD", "AE", "AF", "AG") &amp; ROW())</f>
        <v/>
      </c>
      <c r="AI1661" s="56" t="str">
        <f aca="false">IF($X1661="Not Significant","No Further Action Required",
IF($AH1661="","",
IF(AND($AH1661="Pass",$L1661="0 - Passed "),"Analysis performed; no further action required.",
IF(AND($AH1661="Fail",$L1661="1 - Failed "),"Analysis performed; no further action required.",
IF(AND($AH1661="Pass",$L1661="2 - Limited In Use "),"Analysis performed; no further action required.",
IF(AND($AH1661="Fail",$L1661="3 - Adjusted "),"Analysis performed; no further action required.",
"Unit fails analysis; TSM determination required."))))))</f>
        <v/>
      </c>
      <c r="AJ1661" s="58"/>
    </row>
    <row r="1662" customFormat="false" ht="15" hidden="false" customHeight="false" outlineLevel="0" collapsed="false">
      <c r="A1662" s="56"/>
      <c r="E1662" s="57" t="str">
        <f aca="false">IF(AND($F1662="",$G1662=""),"",IF($G1662="",$F1662,HYPERLINK($G1662,$F1662)))</f>
        <v/>
      </c>
      <c r="H1662" s="1" t="str">
        <f aca="false">IF($I1662="","None Attached",IF(LEFT($I1662,5)="https",HYPERLINK($I1662,"Datasheet"),HYPERLINK(_xlfn.CONCAT("https://",$I1662),"Datasheet")))</f>
        <v>None Attached</v>
      </c>
      <c r="M1662" s="56"/>
      <c r="P1662" s="58"/>
      <c r="Q1662" s="1" t="n">
        <f aca="false">$M1662-$N1662</f>
        <v>0</v>
      </c>
      <c r="R1662" s="56"/>
      <c r="T1662" s="59" t="s">
        <v>15</v>
      </c>
      <c r="U1662" s="1" t="n">
        <f aca="false">$S1662-$R1662</f>
        <v>0</v>
      </c>
      <c r="V1662" s="1" t="n">
        <f aca="false">IF($T1662="±",$Q1662*2,$Q1662)</f>
        <v>0</v>
      </c>
      <c r="W1662" s="60" t="str">
        <f aca="false">IFERROR($U1662/ABS($V1662),"N/A")</f>
        <v>N/A</v>
      </c>
      <c r="X1662" s="61" t="str">
        <f aca="false">IF(OR($W1662="N/A",$R1662="",$S1662=""),"N/A",IF($W1662&gt;=4,"Not Significant",IF($W1662&gt;=2,"Semi-Significant","Significant")))</f>
        <v>N/A</v>
      </c>
      <c r="Z1662" s="1" t="str">
        <f aca="false">IF($D1662="Z540.1 w/data",0,"")</f>
        <v/>
      </c>
      <c r="AA1662" s="1" t="e">
        <f aca="false">$Y1662+$Q1662+$Z1662</f>
        <v>#VALUE!</v>
      </c>
      <c r="AB1662" s="1" t="n">
        <f aca="false">$N1662+$Q1662</f>
        <v>0</v>
      </c>
      <c r="AC1662" s="1" t="str">
        <f aca="false">IF($Y1662="","",IF(AND($AA1662&gt;=$R1662,$AA1662&lt;=$S1662),"Pass","Fail"))</f>
        <v/>
      </c>
      <c r="AD1662" s="1" t="str">
        <f aca="false">IF($Y1662="","",IF($AA1662&gt;$R1662,"Pass","Fail"))</f>
        <v/>
      </c>
      <c r="AE1662" s="1" t="str">
        <f aca="false">IF($Y1662="","",IF($AA1662&gt;=$R1662,"Pass","Fail"))</f>
        <v/>
      </c>
      <c r="AF1662" s="1" t="str">
        <f aca="false">IF($Y1662="","",IF($AA1662&lt;=$S1662,"Pass","Fail"))</f>
        <v/>
      </c>
      <c r="AG1662" s="1" t="str">
        <f aca="false">IF($Y1662="","",IF($AA1662&lt;$S1662,"Pass","Fail"))</f>
        <v/>
      </c>
      <c r="AH1662" s="23" t="str">
        <f aca="true">INDIRECT(CHOOSE(MATCH($T1662,{"±","&gt;","≥","≤","&lt;"},0), "AC", "AD", "AE", "AF", "AG") &amp; ROW())</f>
        <v/>
      </c>
      <c r="AI1662" s="56" t="str">
        <f aca="false">IF($X1662="Not Significant","No Further Action Required",
IF($AH1662="","",
IF(AND($AH1662="Pass",$L1662="0 - Passed "),"Analysis performed; no further action required.",
IF(AND($AH1662="Fail",$L1662="1 - Failed "),"Analysis performed; no further action required.",
IF(AND($AH1662="Pass",$L1662="2 - Limited In Use "),"Analysis performed; no further action required.",
IF(AND($AH1662="Fail",$L1662="3 - Adjusted "),"Analysis performed; no further action required.",
"Unit fails analysis; TSM determination required."))))))</f>
        <v/>
      </c>
      <c r="AJ1662" s="58"/>
    </row>
    <row r="1663" customFormat="false" ht="15" hidden="false" customHeight="false" outlineLevel="0" collapsed="false">
      <c r="A1663" s="56"/>
      <c r="E1663" s="57" t="str">
        <f aca="false">IF(AND($F1663="",$G1663=""),"",IF($G1663="",$F1663,HYPERLINK($G1663,$F1663)))</f>
        <v/>
      </c>
      <c r="H1663" s="1" t="str">
        <f aca="false">IF($I1663="","None Attached",IF(LEFT($I1663,5)="https",HYPERLINK($I1663,"Datasheet"),HYPERLINK(_xlfn.CONCAT("https://",$I1663),"Datasheet")))</f>
        <v>None Attached</v>
      </c>
      <c r="M1663" s="56"/>
      <c r="P1663" s="58"/>
      <c r="Q1663" s="1" t="n">
        <f aca="false">$M1663-$N1663</f>
        <v>0</v>
      </c>
      <c r="R1663" s="56"/>
      <c r="T1663" s="59" t="s">
        <v>15</v>
      </c>
      <c r="U1663" s="1" t="n">
        <f aca="false">$S1663-$R1663</f>
        <v>0</v>
      </c>
      <c r="V1663" s="1" t="n">
        <f aca="false">IF($T1663="±",$Q1663*2,$Q1663)</f>
        <v>0</v>
      </c>
      <c r="W1663" s="60" t="str">
        <f aca="false">IFERROR($U1663/ABS($V1663),"N/A")</f>
        <v>N/A</v>
      </c>
      <c r="X1663" s="61" t="str">
        <f aca="false">IF(OR($W1663="N/A",$R1663="",$S1663=""),"N/A",IF($W1663&gt;=4,"Not Significant",IF($W1663&gt;=2,"Semi-Significant","Significant")))</f>
        <v>N/A</v>
      </c>
      <c r="Z1663" s="1" t="str">
        <f aca="false">IF($D1663="Z540.1 w/data",0,"")</f>
        <v/>
      </c>
      <c r="AA1663" s="1" t="e">
        <f aca="false">$Y1663+$Q1663+$Z1663</f>
        <v>#VALUE!</v>
      </c>
      <c r="AB1663" s="1" t="n">
        <f aca="false">$N1663+$Q1663</f>
        <v>0</v>
      </c>
      <c r="AC1663" s="1" t="str">
        <f aca="false">IF($Y1663="","",IF(AND($AA1663&gt;=$R1663,$AA1663&lt;=$S1663),"Pass","Fail"))</f>
        <v/>
      </c>
      <c r="AD1663" s="1" t="str">
        <f aca="false">IF($Y1663="","",IF($AA1663&gt;$R1663,"Pass","Fail"))</f>
        <v/>
      </c>
      <c r="AE1663" s="1" t="str">
        <f aca="false">IF($Y1663="","",IF($AA1663&gt;=$R1663,"Pass","Fail"))</f>
        <v/>
      </c>
      <c r="AF1663" s="1" t="str">
        <f aca="false">IF($Y1663="","",IF($AA1663&lt;=$S1663,"Pass","Fail"))</f>
        <v/>
      </c>
      <c r="AG1663" s="1" t="str">
        <f aca="false">IF($Y1663="","",IF($AA1663&lt;$S1663,"Pass","Fail"))</f>
        <v/>
      </c>
      <c r="AH1663" s="23" t="str">
        <f aca="true">INDIRECT(CHOOSE(MATCH($T1663,{"±","&gt;","≥","≤","&lt;"},0), "AC", "AD", "AE", "AF", "AG") &amp; ROW())</f>
        <v/>
      </c>
      <c r="AI1663" s="56" t="str">
        <f aca="false">IF($X1663="Not Significant","No Further Action Required",
IF($AH1663="","",
IF(AND($AH1663="Pass",$L1663="0 - Passed "),"Analysis performed; no further action required.",
IF(AND($AH1663="Fail",$L1663="1 - Failed "),"Analysis performed; no further action required.",
IF(AND($AH1663="Pass",$L1663="2 - Limited In Use "),"Analysis performed; no further action required.",
IF(AND($AH1663="Fail",$L1663="3 - Adjusted "),"Analysis performed; no further action required.",
"Unit fails analysis; TSM determination required."))))))</f>
        <v/>
      </c>
      <c r="AJ1663" s="58"/>
    </row>
    <row r="1664" customFormat="false" ht="15" hidden="false" customHeight="false" outlineLevel="0" collapsed="false">
      <c r="A1664" s="56"/>
      <c r="E1664" s="57" t="str">
        <f aca="false">IF(AND($F1664="",$G1664=""),"",IF($G1664="",$F1664,HYPERLINK($G1664,$F1664)))</f>
        <v/>
      </c>
      <c r="H1664" s="1" t="str">
        <f aca="false">IF($I1664="","None Attached",IF(LEFT($I1664,5)="https",HYPERLINK($I1664,"Datasheet"),HYPERLINK(_xlfn.CONCAT("https://",$I1664),"Datasheet")))</f>
        <v>None Attached</v>
      </c>
      <c r="M1664" s="56"/>
      <c r="P1664" s="58"/>
      <c r="Q1664" s="1" t="n">
        <f aca="false">$M1664-$N1664</f>
        <v>0</v>
      </c>
      <c r="R1664" s="56"/>
      <c r="T1664" s="59" t="s">
        <v>15</v>
      </c>
      <c r="U1664" s="1" t="n">
        <f aca="false">$S1664-$R1664</f>
        <v>0</v>
      </c>
      <c r="V1664" s="1" t="n">
        <f aca="false">IF($T1664="±",$Q1664*2,$Q1664)</f>
        <v>0</v>
      </c>
      <c r="W1664" s="60" t="str">
        <f aca="false">IFERROR($U1664/ABS($V1664),"N/A")</f>
        <v>N/A</v>
      </c>
      <c r="X1664" s="61" t="str">
        <f aca="false">IF(OR($W1664="N/A",$R1664="",$S1664=""),"N/A",IF($W1664&gt;=4,"Not Significant",IF($W1664&gt;=2,"Semi-Significant","Significant")))</f>
        <v>N/A</v>
      </c>
      <c r="Z1664" s="1" t="str">
        <f aca="false">IF($D1664="Z540.1 w/data",0,"")</f>
        <v/>
      </c>
      <c r="AA1664" s="1" t="e">
        <f aca="false">$Y1664+$Q1664+$Z1664</f>
        <v>#VALUE!</v>
      </c>
      <c r="AB1664" s="1" t="n">
        <f aca="false">$N1664+$Q1664</f>
        <v>0</v>
      </c>
      <c r="AC1664" s="1" t="str">
        <f aca="false">IF($Y1664="","",IF(AND($AA1664&gt;=$R1664,$AA1664&lt;=$S1664),"Pass","Fail"))</f>
        <v/>
      </c>
      <c r="AD1664" s="1" t="str">
        <f aca="false">IF($Y1664="","",IF($AA1664&gt;$R1664,"Pass","Fail"))</f>
        <v/>
      </c>
      <c r="AE1664" s="1" t="str">
        <f aca="false">IF($Y1664="","",IF($AA1664&gt;=$R1664,"Pass","Fail"))</f>
        <v/>
      </c>
      <c r="AF1664" s="1" t="str">
        <f aca="false">IF($Y1664="","",IF($AA1664&lt;=$S1664,"Pass","Fail"))</f>
        <v/>
      </c>
      <c r="AG1664" s="1" t="str">
        <f aca="false">IF($Y1664="","",IF($AA1664&lt;$S1664,"Pass","Fail"))</f>
        <v/>
      </c>
      <c r="AH1664" s="23" t="str">
        <f aca="true">INDIRECT(CHOOSE(MATCH($T1664,{"±","&gt;","≥","≤","&lt;"},0), "AC", "AD", "AE", "AF", "AG") &amp; ROW())</f>
        <v/>
      </c>
      <c r="AI1664" s="56" t="str">
        <f aca="false">IF($X1664="Not Significant","No Further Action Required",
IF($AH1664="","",
IF(AND($AH1664="Pass",$L1664="0 - Passed "),"Analysis performed; no further action required.",
IF(AND($AH1664="Fail",$L1664="1 - Failed "),"Analysis performed; no further action required.",
IF(AND($AH1664="Pass",$L1664="2 - Limited In Use "),"Analysis performed; no further action required.",
IF(AND($AH1664="Fail",$L1664="3 - Adjusted "),"Analysis performed; no further action required.",
"Unit fails analysis; TSM determination required."))))))</f>
        <v/>
      </c>
      <c r="AJ1664" s="58"/>
    </row>
    <row r="1665" customFormat="false" ht="15" hidden="false" customHeight="false" outlineLevel="0" collapsed="false">
      <c r="A1665" s="56"/>
      <c r="E1665" s="57" t="str">
        <f aca="false">IF(AND($F1665="",$G1665=""),"",IF($G1665="",$F1665,HYPERLINK($G1665,$F1665)))</f>
        <v/>
      </c>
      <c r="H1665" s="1" t="str">
        <f aca="false">IF($I1665="","None Attached",IF(LEFT($I1665,5)="https",HYPERLINK($I1665,"Datasheet"),HYPERLINK(_xlfn.CONCAT("https://",$I1665),"Datasheet")))</f>
        <v>None Attached</v>
      </c>
      <c r="M1665" s="56"/>
      <c r="P1665" s="58"/>
      <c r="Q1665" s="1" t="n">
        <f aca="false">$M1665-$N1665</f>
        <v>0</v>
      </c>
      <c r="R1665" s="56"/>
      <c r="T1665" s="59" t="s">
        <v>15</v>
      </c>
      <c r="U1665" s="1" t="n">
        <f aca="false">$S1665-$R1665</f>
        <v>0</v>
      </c>
      <c r="V1665" s="1" t="n">
        <f aca="false">IF($T1665="±",$Q1665*2,$Q1665)</f>
        <v>0</v>
      </c>
      <c r="W1665" s="60" t="str">
        <f aca="false">IFERROR($U1665/ABS($V1665),"N/A")</f>
        <v>N/A</v>
      </c>
      <c r="X1665" s="61" t="str">
        <f aca="false">IF(OR($W1665="N/A",$R1665="",$S1665=""),"N/A",IF($W1665&gt;=4,"Not Significant",IF($W1665&gt;=2,"Semi-Significant","Significant")))</f>
        <v>N/A</v>
      </c>
      <c r="Z1665" s="1" t="str">
        <f aca="false">IF($D1665="Z540.1 w/data",0,"")</f>
        <v/>
      </c>
      <c r="AA1665" s="1" t="e">
        <f aca="false">$Y1665+$Q1665+$Z1665</f>
        <v>#VALUE!</v>
      </c>
      <c r="AB1665" s="1" t="n">
        <f aca="false">$N1665+$Q1665</f>
        <v>0</v>
      </c>
      <c r="AC1665" s="1" t="str">
        <f aca="false">IF($Y1665="","",IF(AND($AA1665&gt;=$R1665,$AA1665&lt;=$S1665),"Pass","Fail"))</f>
        <v/>
      </c>
      <c r="AD1665" s="1" t="str">
        <f aca="false">IF($Y1665="","",IF($AA1665&gt;$R1665,"Pass","Fail"))</f>
        <v/>
      </c>
      <c r="AE1665" s="1" t="str">
        <f aca="false">IF($Y1665="","",IF($AA1665&gt;=$R1665,"Pass","Fail"))</f>
        <v/>
      </c>
      <c r="AF1665" s="1" t="str">
        <f aca="false">IF($Y1665="","",IF($AA1665&lt;=$S1665,"Pass","Fail"))</f>
        <v/>
      </c>
      <c r="AG1665" s="1" t="str">
        <f aca="false">IF($Y1665="","",IF($AA1665&lt;$S1665,"Pass","Fail"))</f>
        <v/>
      </c>
      <c r="AH1665" s="23" t="str">
        <f aca="true">INDIRECT(CHOOSE(MATCH($T1665,{"±","&gt;","≥","≤","&lt;"},0), "AC", "AD", "AE", "AF", "AG") &amp; ROW())</f>
        <v/>
      </c>
      <c r="AI1665" s="56" t="str">
        <f aca="false">IF($X1665="Not Significant","No Further Action Required",
IF($AH1665="","",
IF(AND($AH1665="Pass",$L1665="0 - Passed "),"Analysis performed; no further action required.",
IF(AND($AH1665="Fail",$L1665="1 - Failed "),"Analysis performed; no further action required.",
IF(AND($AH1665="Pass",$L1665="2 - Limited In Use "),"Analysis performed; no further action required.",
IF(AND($AH1665="Fail",$L1665="3 - Adjusted "),"Analysis performed; no further action required.",
"Unit fails analysis; TSM determination required."))))))</f>
        <v/>
      </c>
      <c r="AJ1665" s="58"/>
    </row>
    <row r="1666" customFormat="false" ht="15" hidden="false" customHeight="false" outlineLevel="0" collapsed="false">
      <c r="A1666" s="56"/>
      <c r="E1666" s="57" t="str">
        <f aca="false">IF(AND($F1666="",$G1666=""),"",IF($G1666="",$F1666,HYPERLINK($G1666,$F1666)))</f>
        <v/>
      </c>
      <c r="H1666" s="1" t="str">
        <f aca="false">IF($I1666="","None Attached",IF(LEFT($I1666,5)="https",HYPERLINK($I1666,"Datasheet"),HYPERLINK(_xlfn.CONCAT("https://",$I1666),"Datasheet")))</f>
        <v>None Attached</v>
      </c>
      <c r="M1666" s="56"/>
      <c r="P1666" s="58"/>
      <c r="Q1666" s="1" t="n">
        <f aca="false">$M1666-$N1666</f>
        <v>0</v>
      </c>
      <c r="R1666" s="56"/>
      <c r="T1666" s="59" t="s">
        <v>15</v>
      </c>
      <c r="U1666" s="1" t="n">
        <f aca="false">$S1666-$R1666</f>
        <v>0</v>
      </c>
      <c r="V1666" s="1" t="n">
        <f aca="false">IF($T1666="±",$Q1666*2,$Q1666)</f>
        <v>0</v>
      </c>
      <c r="W1666" s="60" t="str">
        <f aca="false">IFERROR($U1666/ABS($V1666),"N/A")</f>
        <v>N/A</v>
      </c>
      <c r="X1666" s="61" t="str">
        <f aca="false">IF(OR($W1666="N/A",$R1666="",$S1666=""),"N/A",IF($W1666&gt;=4,"Not Significant",IF($W1666&gt;=2,"Semi-Significant","Significant")))</f>
        <v>N/A</v>
      </c>
      <c r="Z1666" s="1" t="str">
        <f aca="false">IF($D1666="Z540.1 w/data",0,"")</f>
        <v/>
      </c>
      <c r="AA1666" s="1" t="e">
        <f aca="false">$Y1666+$Q1666+$Z1666</f>
        <v>#VALUE!</v>
      </c>
      <c r="AB1666" s="1" t="n">
        <f aca="false">$N1666+$Q1666</f>
        <v>0</v>
      </c>
      <c r="AC1666" s="1" t="str">
        <f aca="false">IF($Y1666="","",IF(AND($AA1666&gt;=$R1666,$AA1666&lt;=$S1666),"Pass","Fail"))</f>
        <v/>
      </c>
      <c r="AD1666" s="1" t="str">
        <f aca="false">IF($Y1666="","",IF($AA1666&gt;$R1666,"Pass","Fail"))</f>
        <v/>
      </c>
      <c r="AE1666" s="1" t="str">
        <f aca="false">IF($Y1666="","",IF($AA1666&gt;=$R1666,"Pass","Fail"))</f>
        <v/>
      </c>
      <c r="AF1666" s="1" t="str">
        <f aca="false">IF($Y1666="","",IF($AA1666&lt;=$S1666,"Pass","Fail"))</f>
        <v/>
      </c>
      <c r="AG1666" s="1" t="str">
        <f aca="false">IF($Y1666="","",IF($AA1666&lt;$S1666,"Pass","Fail"))</f>
        <v/>
      </c>
      <c r="AH1666" s="23" t="str">
        <f aca="true">INDIRECT(CHOOSE(MATCH($T1666,{"±","&gt;","≥","≤","&lt;"},0), "AC", "AD", "AE", "AF", "AG") &amp; ROW())</f>
        <v/>
      </c>
      <c r="AI1666" s="56" t="str">
        <f aca="false">IF($X1666="Not Significant","No Further Action Required",
IF($AH1666="","",
IF(AND($AH1666="Pass",$L1666="0 - Passed "),"Analysis performed; no further action required.",
IF(AND($AH1666="Fail",$L1666="1 - Failed "),"Analysis performed; no further action required.",
IF(AND($AH1666="Pass",$L1666="2 - Limited In Use "),"Analysis performed; no further action required.",
IF(AND($AH1666="Fail",$L1666="3 - Adjusted "),"Analysis performed; no further action required.",
"Unit fails analysis; TSM determination required."))))))</f>
        <v/>
      </c>
      <c r="AJ1666" s="58"/>
    </row>
    <row r="1667" customFormat="false" ht="15" hidden="false" customHeight="false" outlineLevel="0" collapsed="false">
      <c r="A1667" s="56"/>
      <c r="E1667" s="57" t="str">
        <f aca="false">IF(AND($F1667="",$G1667=""),"",IF($G1667="",$F1667,HYPERLINK($G1667,$F1667)))</f>
        <v/>
      </c>
      <c r="H1667" s="1" t="str">
        <f aca="false">IF($I1667="","None Attached",IF(LEFT($I1667,5)="https",HYPERLINK($I1667,"Datasheet"),HYPERLINK(_xlfn.CONCAT("https://",$I1667),"Datasheet")))</f>
        <v>None Attached</v>
      </c>
      <c r="M1667" s="56"/>
      <c r="P1667" s="58"/>
      <c r="Q1667" s="1" t="n">
        <f aca="false">$M1667-$N1667</f>
        <v>0</v>
      </c>
      <c r="R1667" s="56"/>
      <c r="T1667" s="59" t="s">
        <v>15</v>
      </c>
      <c r="U1667" s="1" t="n">
        <f aca="false">$S1667-$R1667</f>
        <v>0</v>
      </c>
      <c r="V1667" s="1" t="n">
        <f aca="false">IF($T1667="±",$Q1667*2,$Q1667)</f>
        <v>0</v>
      </c>
      <c r="W1667" s="60" t="str">
        <f aca="false">IFERROR($U1667/ABS($V1667),"N/A")</f>
        <v>N/A</v>
      </c>
      <c r="X1667" s="61" t="str">
        <f aca="false">IF(OR($W1667="N/A",$R1667="",$S1667=""),"N/A",IF($W1667&gt;=4,"Not Significant",IF($W1667&gt;=2,"Semi-Significant","Significant")))</f>
        <v>N/A</v>
      </c>
      <c r="Z1667" s="1" t="str">
        <f aca="false">IF($D1667="Z540.1 w/data",0,"")</f>
        <v/>
      </c>
      <c r="AA1667" s="1" t="e">
        <f aca="false">$Y1667+$Q1667+$Z1667</f>
        <v>#VALUE!</v>
      </c>
      <c r="AB1667" s="1" t="n">
        <f aca="false">$N1667+$Q1667</f>
        <v>0</v>
      </c>
      <c r="AC1667" s="1" t="str">
        <f aca="false">IF($Y1667="","",IF(AND($AA1667&gt;=$R1667,$AA1667&lt;=$S1667),"Pass","Fail"))</f>
        <v/>
      </c>
      <c r="AD1667" s="1" t="str">
        <f aca="false">IF($Y1667="","",IF($AA1667&gt;$R1667,"Pass","Fail"))</f>
        <v/>
      </c>
      <c r="AE1667" s="1" t="str">
        <f aca="false">IF($Y1667="","",IF($AA1667&gt;=$R1667,"Pass","Fail"))</f>
        <v/>
      </c>
      <c r="AF1667" s="1" t="str">
        <f aca="false">IF($Y1667="","",IF($AA1667&lt;=$S1667,"Pass","Fail"))</f>
        <v/>
      </c>
      <c r="AG1667" s="1" t="str">
        <f aca="false">IF($Y1667="","",IF($AA1667&lt;$S1667,"Pass","Fail"))</f>
        <v/>
      </c>
      <c r="AH1667" s="23" t="str">
        <f aca="true">INDIRECT(CHOOSE(MATCH($T1667,{"±","&gt;","≥","≤","&lt;"},0), "AC", "AD", "AE", "AF", "AG") &amp; ROW())</f>
        <v/>
      </c>
      <c r="AI1667" s="56" t="str">
        <f aca="false">IF($X1667="Not Significant","No Further Action Required",
IF($AH1667="","",
IF(AND($AH1667="Pass",$L1667="0 - Passed "),"Analysis performed; no further action required.",
IF(AND($AH1667="Fail",$L1667="1 - Failed "),"Analysis performed; no further action required.",
IF(AND($AH1667="Pass",$L1667="2 - Limited In Use "),"Analysis performed; no further action required.",
IF(AND($AH1667="Fail",$L1667="3 - Adjusted "),"Analysis performed; no further action required.",
"Unit fails analysis; TSM determination required."))))))</f>
        <v/>
      </c>
      <c r="AJ1667" s="58"/>
    </row>
    <row r="1668" customFormat="false" ht="15" hidden="false" customHeight="false" outlineLevel="0" collapsed="false">
      <c r="A1668" s="56"/>
      <c r="E1668" s="57" t="str">
        <f aca="false">IF(AND($F1668="",$G1668=""),"",IF($G1668="",$F1668,HYPERLINK($G1668,$F1668)))</f>
        <v/>
      </c>
      <c r="H1668" s="1" t="str">
        <f aca="false">IF($I1668="","None Attached",IF(LEFT($I1668,5)="https",HYPERLINK($I1668,"Datasheet"),HYPERLINK(_xlfn.CONCAT("https://",$I1668),"Datasheet")))</f>
        <v>None Attached</v>
      </c>
      <c r="M1668" s="56"/>
      <c r="P1668" s="58"/>
      <c r="Q1668" s="1" t="n">
        <f aca="false">$M1668-$N1668</f>
        <v>0</v>
      </c>
      <c r="R1668" s="56"/>
      <c r="T1668" s="59" t="s">
        <v>15</v>
      </c>
      <c r="U1668" s="1" t="n">
        <f aca="false">$S1668-$R1668</f>
        <v>0</v>
      </c>
      <c r="V1668" s="1" t="n">
        <f aca="false">IF($T1668="±",$Q1668*2,$Q1668)</f>
        <v>0</v>
      </c>
      <c r="W1668" s="60" t="str">
        <f aca="false">IFERROR($U1668/ABS($V1668),"N/A")</f>
        <v>N/A</v>
      </c>
      <c r="X1668" s="61" t="str">
        <f aca="false">IF(OR($W1668="N/A",$R1668="",$S1668=""),"N/A",IF($W1668&gt;=4,"Not Significant",IF($W1668&gt;=2,"Semi-Significant","Significant")))</f>
        <v>N/A</v>
      </c>
      <c r="Z1668" s="1" t="str">
        <f aca="false">IF($D1668="Z540.1 w/data",0,"")</f>
        <v/>
      </c>
      <c r="AA1668" s="1" t="e">
        <f aca="false">$Y1668+$Q1668+$Z1668</f>
        <v>#VALUE!</v>
      </c>
      <c r="AB1668" s="1" t="n">
        <f aca="false">$N1668+$Q1668</f>
        <v>0</v>
      </c>
      <c r="AC1668" s="1" t="str">
        <f aca="false">IF($Y1668="","",IF(AND($AA1668&gt;=$R1668,$AA1668&lt;=$S1668),"Pass","Fail"))</f>
        <v/>
      </c>
      <c r="AD1668" s="1" t="str">
        <f aca="false">IF($Y1668="","",IF($AA1668&gt;$R1668,"Pass","Fail"))</f>
        <v/>
      </c>
      <c r="AE1668" s="1" t="str">
        <f aca="false">IF($Y1668="","",IF($AA1668&gt;=$R1668,"Pass","Fail"))</f>
        <v/>
      </c>
      <c r="AF1668" s="1" t="str">
        <f aca="false">IF($Y1668="","",IF($AA1668&lt;=$S1668,"Pass","Fail"))</f>
        <v/>
      </c>
      <c r="AG1668" s="1" t="str">
        <f aca="false">IF($Y1668="","",IF($AA1668&lt;$S1668,"Pass","Fail"))</f>
        <v/>
      </c>
      <c r="AH1668" s="23" t="str">
        <f aca="true">INDIRECT(CHOOSE(MATCH($T1668,{"±","&gt;","≥","≤","&lt;"},0), "AC", "AD", "AE", "AF", "AG") &amp; ROW())</f>
        <v/>
      </c>
      <c r="AI1668" s="56" t="str">
        <f aca="false">IF($X1668="Not Significant","No Further Action Required",
IF($AH1668="","",
IF(AND($AH1668="Pass",$L1668="0 - Passed "),"Analysis performed; no further action required.",
IF(AND($AH1668="Fail",$L1668="1 - Failed "),"Analysis performed; no further action required.",
IF(AND($AH1668="Pass",$L1668="2 - Limited In Use "),"Analysis performed; no further action required.",
IF(AND($AH1668="Fail",$L1668="3 - Adjusted "),"Analysis performed; no further action required.",
"Unit fails analysis; TSM determination required."))))))</f>
        <v/>
      </c>
      <c r="AJ1668" s="58"/>
    </row>
    <row r="1669" customFormat="false" ht="15" hidden="false" customHeight="false" outlineLevel="0" collapsed="false">
      <c r="A1669" s="56"/>
      <c r="E1669" s="57" t="str">
        <f aca="false">IF(AND($F1669="",$G1669=""),"",IF($G1669="",$F1669,HYPERLINK($G1669,$F1669)))</f>
        <v/>
      </c>
      <c r="H1669" s="1" t="str">
        <f aca="false">IF($I1669="","None Attached",IF(LEFT($I1669,5)="https",HYPERLINK($I1669,"Datasheet"),HYPERLINK(_xlfn.CONCAT("https://",$I1669),"Datasheet")))</f>
        <v>None Attached</v>
      </c>
      <c r="M1669" s="56"/>
      <c r="P1669" s="58"/>
      <c r="Q1669" s="1" t="n">
        <f aca="false">$M1669-$N1669</f>
        <v>0</v>
      </c>
      <c r="R1669" s="56"/>
      <c r="T1669" s="59" t="s">
        <v>15</v>
      </c>
      <c r="U1669" s="1" t="n">
        <f aca="false">$S1669-$R1669</f>
        <v>0</v>
      </c>
      <c r="V1669" s="1" t="n">
        <f aca="false">IF($T1669="±",$Q1669*2,$Q1669)</f>
        <v>0</v>
      </c>
      <c r="W1669" s="60" t="str">
        <f aca="false">IFERROR($U1669/ABS($V1669),"N/A")</f>
        <v>N/A</v>
      </c>
      <c r="X1669" s="61" t="str">
        <f aca="false">IF(OR($W1669="N/A",$R1669="",$S1669=""),"N/A",IF($W1669&gt;=4,"Not Significant",IF($W1669&gt;=2,"Semi-Significant","Significant")))</f>
        <v>N/A</v>
      </c>
      <c r="Z1669" s="1" t="str">
        <f aca="false">IF($D1669="Z540.1 w/data",0,"")</f>
        <v/>
      </c>
      <c r="AA1669" s="1" t="e">
        <f aca="false">$Y1669+$Q1669+$Z1669</f>
        <v>#VALUE!</v>
      </c>
      <c r="AB1669" s="1" t="n">
        <f aca="false">$N1669+$Q1669</f>
        <v>0</v>
      </c>
      <c r="AC1669" s="1" t="str">
        <f aca="false">IF($Y1669="","",IF(AND($AA1669&gt;=$R1669,$AA1669&lt;=$S1669),"Pass","Fail"))</f>
        <v/>
      </c>
      <c r="AD1669" s="1" t="str">
        <f aca="false">IF($Y1669="","",IF($AA1669&gt;$R1669,"Pass","Fail"))</f>
        <v/>
      </c>
      <c r="AE1669" s="1" t="str">
        <f aca="false">IF($Y1669="","",IF($AA1669&gt;=$R1669,"Pass","Fail"))</f>
        <v/>
      </c>
      <c r="AF1669" s="1" t="str">
        <f aca="false">IF($Y1669="","",IF($AA1669&lt;=$S1669,"Pass","Fail"))</f>
        <v/>
      </c>
      <c r="AG1669" s="1" t="str">
        <f aca="false">IF($Y1669="","",IF($AA1669&lt;$S1669,"Pass","Fail"))</f>
        <v/>
      </c>
      <c r="AH1669" s="23" t="str">
        <f aca="true">INDIRECT(CHOOSE(MATCH($T1669,{"±","&gt;","≥","≤","&lt;"},0), "AC", "AD", "AE", "AF", "AG") &amp; ROW())</f>
        <v/>
      </c>
      <c r="AI1669" s="56" t="str">
        <f aca="false">IF($X1669="Not Significant","No Further Action Required",
IF($AH1669="","",
IF(AND($AH1669="Pass",$L1669="0 - Passed "),"Analysis performed; no further action required.",
IF(AND($AH1669="Fail",$L1669="1 - Failed "),"Analysis performed; no further action required.",
IF(AND($AH1669="Pass",$L1669="2 - Limited In Use "),"Analysis performed; no further action required.",
IF(AND($AH1669="Fail",$L1669="3 - Adjusted "),"Analysis performed; no further action required.",
"Unit fails analysis; TSM determination required."))))))</f>
        <v/>
      </c>
      <c r="AJ1669" s="58"/>
    </row>
    <row r="1670" customFormat="false" ht="15" hidden="false" customHeight="false" outlineLevel="0" collapsed="false">
      <c r="A1670" s="56"/>
      <c r="E1670" s="57" t="str">
        <f aca="false">IF(AND($F1670="",$G1670=""),"",IF($G1670="",$F1670,HYPERLINK($G1670,$F1670)))</f>
        <v/>
      </c>
      <c r="H1670" s="1" t="str">
        <f aca="false">IF($I1670="","None Attached",IF(LEFT($I1670,5)="https",HYPERLINK($I1670,"Datasheet"),HYPERLINK(_xlfn.CONCAT("https://",$I1670),"Datasheet")))</f>
        <v>None Attached</v>
      </c>
      <c r="M1670" s="56"/>
      <c r="P1670" s="58"/>
      <c r="Q1670" s="1" t="n">
        <f aca="false">$M1670-$N1670</f>
        <v>0</v>
      </c>
      <c r="R1670" s="56"/>
      <c r="T1670" s="59" t="s">
        <v>15</v>
      </c>
      <c r="U1670" s="1" t="n">
        <f aca="false">$S1670-$R1670</f>
        <v>0</v>
      </c>
      <c r="V1670" s="1" t="n">
        <f aca="false">IF($T1670="±",$Q1670*2,$Q1670)</f>
        <v>0</v>
      </c>
      <c r="W1670" s="60" t="str">
        <f aca="false">IFERROR($U1670/ABS($V1670),"N/A")</f>
        <v>N/A</v>
      </c>
      <c r="X1670" s="61" t="str">
        <f aca="false">IF(OR($W1670="N/A",$R1670="",$S1670=""),"N/A",IF($W1670&gt;=4,"Not Significant",IF($W1670&gt;=2,"Semi-Significant","Significant")))</f>
        <v>N/A</v>
      </c>
      <c r="Z1670" s="1" t="str">
        <f aca="false">IF($D1670="Z540.1 w/data",0,"")</f>
        <v/>
      </c>
      <c r="AA1670" s="1" t="e">
        <f aca="false">$Y1670+$Q1670+$Z1670</f>
        <v>#VALUE!</v>
      </c>
      <c r="AB1670" s="1" t="n">
        <f aca="false">$N1670+$Q1670</f>
        <v>0</v>
      </c>
      <c r="AC1670" s="1" t="str">
        <f aca="false">IF($Y1670="","",IF(AND($AA1670&gt;=$R1670,$AA1670&lt;=$S1670),"Pass","Fail"))</f>
        <v/>
      </c>
      <c r="AD1670" s="1" t="str">
        <f aca="false">IF($Y1670="","",IF($AA1670&gt;$R1670,"Pass","Fail"))</f>
        <v/>
      </c>
      <c r="AE1670" s="1" t="str">
        <f aca="false">IF($Y1670="","",IF($AA1670&gt;=$R1670,"Pass","Fail"))</f>
        <v/>
      </c>
      <c r="AF1670" s="1" t="str">
        <f aca="false">IF($Y1670="","",IF($AA1670&lt;=$S1670,"Pass","Fail"))</f>
        <v/>
      </c>
      <c r="AG1670" s="1" t="str">
        <f aca="false">IF($Y1670="","",IF($AA1670&lt;$S1670,"Pass","Fail"))</f>
        <v/>
      </c>
      <c r="AH1670" s="23" t="str">
        <f aca="true">INDIRECT(CHOOSE(MATCH($T1670,{"±","&gt;","≥","≤","&lt;"},0), "AC", "AD", "AE", "AF", "AG") &amp; ROW())</f>
        <v/>
      </c>
      <c r="AI1670" s="56" t="str">
        <f aca="false">IF($X1670="Not Significant","No Further Action Required",
IF($AH1670="","",
IF(AND($AH1670="Pass",$L1670="0 - Passed "),"Analysis performed; no further action required.",
IF(AND($AH1670="Fail",$L1670="1 - Failed "),"Analysis performed; no further action required.",
IF(AND($AH1670="Pass",$L1670="2 - Limited In Use "),"Analysis performed; no further action required.",
IF(AND($AH1670="Fail",$L1670="3 - Adjusted "),"Analysis performed; no further action required.",
"Unit fails analysis; TSM determination required."))))))</f>
        <v/>
      </c>
      <c r="AJ1670" s="58"/>
    </row>
    <row r="1671" customFormat="false" ht="15" hidden="false" customHeight="false" outlineLevel="0" collapsed="false">
      <c r="A1671" s="56"/>
      <c r="E1671" s="57" t="str">
        <f aca="false">IF(AND($F1671="",$G1671=""),"",IF($G1671="",$F1671,HYPERLINK($G1671,$F1671)))</f>
        <v/>
      </c>
      <c r="H1671" s="1" t="str">
        <f aca="false">IF($I1671="","None Attached",IF(LEFT($I1671,5)="https",HYPERLINK($I1671,"Datasheet"),HYPERLINK(_xlfn.CONCAT("https://",$I1671),"Datasheet")))</f>
        <v>None Attached</v>
      </c>
      <c r="M1671" s="56"/>
      <c r="P1671" s="58"/>
      <c r="Q1671" s="1" t="n">
        <f aca="false">$M1671-$N1671</f>
        <v>0</v>
      </c>
      <c r="R1671" s="56"/>
      <c r="T1671" s="59" t="s">
        <v>15</v>
      </c>
      <c r="U1671" s="1" t="n">
        <f aca="false">$S1671-$R1671</f>
        <v>0</v>
      </c>
      <c r="V1671" s="1" t="n">
        <f aca="false">IF($T1671="±",$Q1671*2,$Q1671)</f>
        <v>0</v>
      </c>
      <c r="W1671" s="60" t="str">
        <f aca="false">IFERROR($U1671/ABS($V1671),"N/A")</f>
        <v>N/A</v>
      </c>
      <c r="X1671" s="61" t="str">
        <f aca="false">IF(OR($W1671="N/A",$R1671="",$S1671=""),"N/A",IF($W1671&gt;=4,"Not Significant",IF($W1671&gt;=2,"Semi-Significant","Significant")))</f>
        <v>N/A</v>
      </c>
      <c r="Z1671" s="1" t="str">
        <f aca="false">IF($D1671="Z540.1 w/data",0,"")</f>
        <v/>
      </c>
      <c r="AA1671" s="1" t="e">
        <f aca="false">$Y1671+$Q1671+$Z1671</f>
        <v>#VALUE!</v>
      </c>
      <c r="AB1671" s="1" t="n">
        <f aca="false">$N1671+$Q1671</f>
        <v>0</v>
      </c>
      <c r="AC1671" s="1" t="str">
        <f aca="false">IF($Y1671="","",IF(AND($AA1671&gt;=$R1671,$AA1671&lt;=$S1671),"Pass","Fail"))</f>
        <v/>
      </c>
      <c r="AD1671" s="1" t="str">
        <f aca="false">IF($Y1671="","",IF($AA1671&gt;$R1671,"Pass","Fail"))</f>
        <v/>
      </c>
      <c r="AE1671" s="1" t="str">
        <f aca="false">IF($Y1671="","",IF($AA1671&gt;=$R1671,"Pass","Fail"))</f>
        <v/>
      </c>
      <c r="AF1671" s="1" t="str">
        <f aca="false">IF($Y1671="","",IF($AA1671&lt;=$S1671,"Pass","Fail"))</f>
        <v/>
      </c>
      <c r="AG1671" s="1" t="str">
        <f aca="false">IF($Y1671="","",IF($AA1671&lt;$S1671,"Pass","Fail"))</f>
        <v/>
      </c>
      <c r="AH1671" s="23" t="str">
        <f aca="true">INDIRECT(CHOOSE(MATCH($T1671,{"±","&gt;","≥","≤","&lt;"},0), "AC", "AD", "AE", "AF", "AG") &amp; ROW())</f>
        <v/>
      </c>
      <c r="AI1671" s="56" t="str">
        <f aca="false">IF($X1671="Not Significant","No Further Action Required",
IF($AH1671="","",
IF(AND($AH1671="Pass",$L1671="0 - Passed "),"Analysis performed; no further action required.",
IF(AND($AH1671="Fail",$L1671="1 - Failed "),"Analysis performed; no further action required.",
IF(AND($AH1671="Pass",$L1671="2 - Limited In Use "),"Analysis performed; no further action required.",
IF(AND($AH1671="Fail",$L1671="3 - Adjusted "),"Analysis performed; no further action required.",
"Unit fails analysis; TSM determination required."))))))</f>
        <v/>
      </c>
      <c r="AJ1671" s="58"/>
    </row>
    <row r="1672" customFormat="false" ht="15" hidden="false" customHeight="false" outlineLevel="0" collapsed="false">
      <c r="A1672" s="56"/>
      <c r="E1672" s="57" t="str">
        <f aca="false">IF(AND($F1672="",$G1672=""),"",IF($G1672="",$F1672,HYPERLINK($G1672,$F1672)))</f>
        <v/>
      </c>
      <c r="H1672" s="1" t="str">
        <f aca="false">IF($I1672="","None Attached",IF(LEFT($I1672,5)="https",HYPERLINK($I1672,"Datasheet"),HYPERLINK(_xlfn.CONCAT("https://",$I1672),"Datasheet")))</f>
        <v>None Attached</v>
      </c>
      <c r="M1672" s="56"/>
      <c r="P1672" s="58"/>
      <c r="Q1672" s="1" t="n">
        <f aca="false">$M1672-$N1672</f>
        <v>0</v>
      </c>
      <c r="R1672" s="56"/>
      <c r="T1672" s="59" t="s">
        <v>15</v>
      </c>
      <c r="U1672" s="1" t="n">
        <f aca="false">$S1672-$R1672</f>
        <v>0</v>
      </c>
      <c r="V1672" s="1" t="n">
        <f aca="false">IF($T1672="±",$Q1672*2,$Q1672)</f>
        <v>0</v>
      </c>
      <c r="W1672" s="60" t="str">
        <f aca="false">IFERROR($U1672/ABS($V1672),"N/A")</f>
        <v>N/A</v>
      </c>
      <c r="X1672" s="61" t="str">
        <f aca="false">IF(OR($W1672="N/A",$R1672="",$S1672=""),"N/A",IF($W1672&gt;=4,"Not Significant",IF($W1672&gt;=2,"Semi-Significant","Significant")))</f>
        <v>N/A</v>
      </c>
      <c r="Z1672" s="1" t="str">
        <f aca="false">IF($D1672="Z540.1 w/data",0,"")</f>
        <v/>
      </c>
      <c r="AA1672" s="1" t="e">
        <f aca="false">$Y1672+$Q1672+$Z1672</f>
        <v>#VALUE!</v>
      </c>
      <c r="AB1672" s="1" t="n">
        <f aca="false">$N1672+$Q1672</f>
        <v>0</v>
      </c>
      <c r="AC1672" s="1" t="str">
        <f aca="false">IF($Y1672="","",IF(AND($AA1672&gt;=$R1672,$AA1672&lt;=$S1672),"Pass","Fail"))</f>
        <v/>
      </c>
      <c r="AD1672" s="1" t="str">
        <f aca="false">IF($Y1672="","",IF($AA1672&gt;$R1672,"Pass","Fail"))</f>
        <v/>
      </c>
      <c r="AE1672" s="1" t="str">
        <f aca="false">IF($Y1672="","",IF($AA1672&gt;=$R1672,"Pass","Fail"))</f>
        <v/>
      </c>
      <c r="AF1672" s="1" t="str">
        <f aca="false">IF($Y1672="","",IF($AA1672&lt;=$S1672,"Pass","Fail"))</f>
        <v/>
      </c>
      <c r="AG1672" s="1" t="str">
        <f aca="false">IF($Y1672="","",IF($AA1672&lt;$S1672,"Pass","Fail"))</f>
        <v/>
      </c>
      <c r="AH1672" s="23" t="str">
        <f aca="true">INDIRECT(CHOOSE(MATCH($T1672,{"±","&gt;","≥","≤","&lt;"},0), "AC", "AD", "AE", "AF", "AG") &amp; ROW())</f>
        <v/>
      </c>
      <c r="AI1672" s="56" t="str">
        <f aca="false">IF($X1672="Not Significant","No Further Action Required",
IF($AH1672="","",
IF(AND($AH1672="Pass",$L1672="0 - Passed "),"Analysis performed; no further action required.",
IF(AND($AH1672="Fail",$L1672="1 - Failed "),"Analysis performed; no further action required.",
IF(AND($AH1672="Pass",$L1672="2 - Limited In Use "),"Analysis performed; no further action required.",
IF(AND($AH1672="Fail",$L1672="3 - Adjusted "),"Analysis performed; no further action required.",
"Unit fails analysis; TSM determination required."))))))</f>
        <v/>
      </c>
      <c r="AJ1672" s="58"/>
    </row>
    <row r="1673" customFormat="false" ht="15" hidden="false" customHeight="false" outlineLevel="0" collapsed="false">
      <c r="A1673" s="56"/>
      <c r="E1673" s="57" t="str">
        <f aca="false">IF(AND($F1673="",$G1673=""),"",IF($G1673="",$F1673,HYPERLINK($G1673,$F1673)))</f>
        <v/>
      </c>
      <c r="H1673" s="1" t="str">
        <f aca="false">IF($I1673="","None Attached",IF(LEFT($I1673,5)="https",HYPERLINK($I1673,"Datasheet"),HYPERLINK(_xlfn.CONCAT("https://",$I1673),"Datasheet")))</f>
        <v>None Attached</v>
      </c>
      <c r="M1673" s="56"/>
      <c r="P1673" s="58"/>
      <c r="Q1673" s="1" t="n">
        <f aca="false">$M1673-$N1673</f>
        <v>0</v>
      </c>
      <c r="R1673" s="56"/>
      <c r="T1673" s="59" t="s">
        <v>15</v>
      </c>
      <c r="U1673" s="1" t="n">
        <f aca="false">$S1673-$R1673</f>
        <v>0</v>
      </c>
      <c r="V1673" s="1" t="n">
        <f aca="false">IF($T1673="±",$Q1673*2,$Q1673)</f>
        <v>0</v>
      </c>
      <c r="W1673" s="60" t="str">
        <f aca="false">IFERROR($U1673/ABS($V1673),"N/A")</f>
        <v>N/A</v>
      </c>
      <c r="X1673" s="61" t="str">
        <f aca="false">IF(OR($W1673="N/A",$R1673="",$S1673=""),"N/A",IF($W1673&gt;=4,"Not Significant",IF($W1673&gt;=2,"Semi-Significant","Significant")))</f>
        <v>N/A</v>
      </c>
      <c r="Z1673" s="1" t="str">
        <f aca="false">IF($D1673="Z540.1 w/data",0,"")</f>
        <v/>
      </c>
      <c r="AA1673" s="1" t="e">
        <f aca="false">$Y1673+$Q1673+$Z1673</f>
        <v>#VALUE!</v>
      </c>
      <c r="AB1673" s="1" t="n">
        <f aca="false">$N1673+$Q1673</f>
        <v>0</v>
      </c>
      <c r="AC1673" s="1" t="str">
        <f aca="false">IF($Y1673="","",IF(AND($AA1673&gt;=$R1673,$AA1673&lt;=$S1673),"Pass","Fail"))</f>
        <v/>
      </c>
      <c r="AD1673" s="1" t="str">
        <f aca="false">IF($Y1673="","",IF($AA1673&gt;$R1673,"Pass","Fail"))</f>
        <v/>
      </c>
      <c r="AE1673" s="1" t="str">
        <f aca="false">IF($Y1673="","",IF($AA1673&gt;=$R1673,"Pass","Fail"))</f>
        <v/>
      </c>
      <c r="AF1673" s="1" t="str">
        <f aca="false">IF($Y1673="","",IF($AA1673&lt;=$S1673,"Pass","Fail"))</f>
        <v/>
      </c>
      <c r="AG1673" s="1" t="str">
        <f aca="false">IF($Y1673="","",IF($AA1673&lt;$S1673,"Pass","Fail"))</f>
        <v/>
      </c>
      <c r="AH1673" s="23" t="str">
        <f aca="true">INDIRECT(CHOOSE(MATCH($T1673,{"±","&gt;","≥","≤","&lt;"},0), "AC", "AD", "AE", "AF", "AG") &amp; ROW())</f>
        <v/>
      </c>
      <c r="AI1673" s="56" t="str">
        <f aca="false">IF($X1673="Not Significant","No Further Action Required",
IF($AH1673="","",
IF(AND($AH1673="Pass",$L1673="0 - Passed "),"Analysis performed; no further action required.",
IF(AND($AH1673="Fail",$L1673="1 - Failed "),"Analysis performed; no further action required.",
IF(AND($AH1673="Pass",$L1673="2 - Limited In Use "),"Analysis performed; no further action required.",
IF(AND($AH1673="Fail",$L1673="3 - Adjusted "),"Analysis performed; no further action required.",
"Unit fails analysis; TSM determination required."))))))</f>
        <v/>
      </c>
      <c r="AJ1673" s="58"/>
    </row>
    <row r="1674" customFormat="false" ht="15" hidden="false" customHeight="false" outlineLevel="0" collapsed="false">
      <c r="A1674" s="56"/>
      <c r="E1674" s="57" t="str">
        <f aca="false">IF(AND($F1674="",$G1674=""),"",IF($G1674="",$F1674,HYPERLINK($G1674,$F1674)))</f>
        <v/>
      </c>
      <c r="H1674" s="1" t="str">
        <f aca="false">IF($I1674="","None Attached",IF(LEFT($I1674,5)="https",HYPERLINK($I1674,"Datasheet"),HYPERLINK(_xlfn.CONCAT("https://",$I1674),"Datasheet")))</f>
        <v>None Attached</v>
      </c>
      <c r="M1674" s="56"/>
      <c r="P1674" s="58"/>
      <c r="Q1674" s="1" t="n">
        <f aca="false">$M1674-$N1674</f>
        <v>0</v>
      </c>
      <c r="R1674" s="56"/>
      <c r="T1674" s="59" t="s">
        <v>15</v>
      </c>
      <c r="U1674" s="1" t="n">
        <f aca="false">$S1674-$R1674</f>
        <v>0</v>
      </c>
      <c r="V1674" s="1" t="n">
        <f aca="false">IF($T1674="±",$Q1674*2,$Q1674)</f>
        <v>0</v>
      </c>
      <c r="W1674" s="60" t="str">
        <f aca="false">IFERROR($U1674/ABS($V1674),"N/A")</f>
        <v>N/A</v>
      </c>
      <c r="X1674" s="61" t="str">
        <f aca="false">IF(OR($W1674="N/A",$R1674="",$S1674=""),"N/A",IF($W1674&gt;=4,"Not Significant",IF($W1674&gt;=2,"Semi-Significant","Significant")))</f>
        <v>N/A</v>
      </c>
      <c r="Z1674" s="1" t="str">
        <f aca="false">IF($D1674="Z540.1 w/data",0,"")</f>
        <v/>
      </c>
      <c r="AA1674" s="1" t="e">
        <f aca="false">$Y1674+$Q1674+$Z1674</f>
        <v>#VALUE!</v>
      </c>
      <c r="AB1674" s="1" t="n">
        <f aca="false">$N1674+$Q1674</f>
        <v>0</v>
      </c>
      <c r="AC1674" s="1" t="str">
        <f aca="false">IF($Y1674="","",IF(AND($AA1674&gt;=$R1674,$AA1674&lt;=$S1674),"Pass","Fail"))</f>
        <v/>
      </c>
      <c r="AD1674" s="1" t="str">
        <f aca="false">IF($Y1674="","",IF($AA1674&gt;$R1674,"Pass","Fail"))</f>
        <v/>
      </c>
      <c r="AE1674" s="1" t="str">
        <f aca="false">IF($Y1674="","",IF($AA1674&gt;=$R1674,"Pass","Fail"))</f>
        <v/>
      </c>
      <c r="AF1674" s="1" t="str">
        <f aca="false">IF($Y1674="","",IF($AA1674&lt;=$S1674,"Pass","Fail"))</f>
        <v/>
      </c>
      <c r="AG1674" s="1" t="str">
        <f aca="false">IF($Y1674="","",IF($AA1674&lt;$S1674,"Pass","Fail"))</f>
        <v/>
      </c>
      <c r="AH1674" s="23" t="str">
        <f aca="true">INDIRECT(CHOOSE(MATCH($T1674,{"±","&gt;","≥","≤","&lt;"},0), "AC", "AD", "AE", "AF", "AG") &amp; ROW())</f>
        <v/>
      </c>
      <c r="AI1674" s="56" t="str">
        <f aca="false">IF($X1674="Not Significant","No Further Action Required",
IF($AH1674="","",
IF(AND($AH1674="Pass",$L1674="0 - Passed "),"Analysis performed; no further action required.",
IF(AND($AH1674="Fail",$L1674="1 - Failed "),"Analysis performed; no further action required.",
IF(AND($AH1674="Pass",$L1674="2 - Limited In Use "),"Analysis performed; no further action required.",
IF(AND($AH1674="Fail",$L1674="3 - Adjusted "),"Analysis performed; no further action required.",
"Unit fails analysis; TSM determination required."))))))</f>
        <v/>
      </c>
      <c r="AJ1674" s="58"/>
    </row>
    <row r="1675" customFormat="false" ht="15" hidden="false" customHeight="false" outlineLevel="0" collapsed="false">
      <c r="A1675" s="56"/>
      <c r="E1675" s="57" t="str">
        <f aca="false">IF(AND($F1675="",$G1675=""),"",IF($G1675="",$F1675,HYPERLINK($G1675,$F1675)))</f>
        <v/>
      </c>
      <c r="H1675" s="1" t="str">
        <f aca="false">IF($I1675="","None Attached",IF(LEFT($I1675,5)="https",HYPERLINK($I1675,"Datasheet"),HYPERLINK(_xlfn.CONCAT("https://",$I1675),"Datasheet")))</f>
        <v>None Attached</v>
      </c>
      <c r="M1675" s="56"/>
      <c r="P1675" s="58"/>
      <c r="Q1675" s="1" t="n">
        <f aca="false">$M1675-$N1675</f>
        <v>0</v>
      </c>
      <c r="R1675" s="56"/>
      <c r="T1675" s="59" t="s">
        <v>15</v>
      </c>
      <c r="U1675" s="1" t="n">
        <f aca="false">$S1675-$R1675</f>
        <v>0</v>
      </c>
      <c r="V1675" s="1" t="n">
        <f aca="false">IF($T1675="±",$Q1675*2,$Q1675)</f>
        <v>0</v>
      </c>
      <c r="W1675" s="60" t="str">
        <f aca="false">IFERROR($U1675/ABS($V1675),"N/A")</f>
        <v>N/A</v>
      </c>
      <c r="X1675" s="61" t="str">
        <f aca="false">IF(OR($W1675="N/A",$R1675="",$S1675=""),"N/A",IF($W1675&gt;=4,"Not Significant",IF($W1675&gt;=2,"Semi-Significant","Significant")))</f>
        <v>N/A</v>
      </c>
      <c r="Z1675" s="1" t="str">
        <f aca="false">IF($D1675="Z540.1 w/data",0,"")</f>
        <v/>
      </c>
      <c r="AA1675" s="1" t="e">
        <f aca="false">$Y1675+$Q1675+$Z1675</f>
        <v>#VALUE!</v>
      </c>
      <c r="AB1675" s="1" t="n">
        <f aca="false">$N1675+$Q1675</f>
        <v>0</v>
      </c>
      <c r="AC1675" s="1" t="str">
        <f aca="false">IF($Y1675="","",IF(AND($AA1675&gt;=$R1675,$AA1675&lt;=$S1675),"Pass","Fail"))</f>
        <v/>
      </c>
      <c r="AD1675" s="1" t="str">
        <f aca="false">IF($Y1675="","",IF($AA1675&gt;$R1675,"Pass","Fail"))</f>
        <v/>
      </c>
      <c r="AE1675" s="1" t="str">
        <f aca="false">IF($Y1675="","",IF($AA1675&gt;=$R1675,"Pass","Fail"))</f>
        <v/>
      </c>
      <c r="AF1675" s="1" t="str">
        <f aca="false">IF($Y1675="","",IF($AA1675&lt;=$S1675,"Pass","Fail"))</f>
        <v/>
      </c>
      <c r="AG1675" s="1" t="str">
        <f aca="false">IF($Y1675="","",IF($AA1675&lt;$S1675,"Pass","Fail"))</f>
        <v/>
      </c>
      <c r="AH1675" s="23" t="str">
        <f aca="true">INDIRECT(CHOOSE(MATCH($T1675,{"±","&gt;","≥","≤","&lt;"},0), "AC", "AD", "AE", "AF", "AG") &amp; ROW())</f>
        <v/>
      </c>
      <c r="AI1675" s="56" t="str">
        <f aca="false">IF($X1675="Not Significant","No Further Action Required",
IF($AH1675="","",
IF(AND($AH1675="Pass",$L1675="0 - Passed "),"Analysis performed; no further action required.",
IF(AND($AH1675="Fail",$L1675="1 - Failed "),"Analysis performed; no further action required.",
IF(AND($AH1675="Pass",$L1675="2 - Limited In Use "),"Analysis performed; no further action required.",
IF(AND($AH1675="Fail",$L1675="3 - Adjusted "),"Analysis performed; no further action required.",
"Unit fails analysis; TSM determination required."))))))</f>
        <v/>
      </c>
      <c r="AJ1675" s="58"/>
    </row>
    <row r="1676" customFormat="false" ht="15" hidden="false" customHeight="false" outlineLevel="0" collapsed="false">
      <c r="A1676" s="56"/>
      <c r="E1676" s="57" t="str">
        <f aca="false">IF(AND($F1676="",$G1676=""),"",IF($G1676="",$F1676,HYPERLINK($G1676,$F1676)))</f>
        <v/>
      </c>
      <c r="H1676" s="1" t="str">
        <f aca="false">IF($I1676="","None Attached",IF(LEFT($I1676,5)="https",HYPERLINK($I1676,"Datasheet"),HYPERLINK(_xlfn.CONCAT("https://",$I1676),"Datasheet")))</f>
        <v>None Attached</v>
      </c>
      <c r="M1676" s="56"/>
      <c r="P1676" s="58"/>
      <c r="Q1676" s="1" t="n">
        <f aca="false">$M1676-$N1676</f>
        <v>0</v>
      </c>
      <c r="R1676" s="56"/>
      <c r="T1676" s="59" t="s">
        <v>15</v>
      </c>
      <c r="U1676" s="1" t="n">
        <f aca="false">$S1676-$R1676</f>
        <v>0</v>
      </c>
      <c r="V1676" s="1" t="n">
        <f aca="false">IF($T1676="±",$Q1676*2,$Q1676)</f>
        <v>0</v>
      </c>
      <c r="W1676" s="60" t="str">
        <f aca="false">IFERROR($U1676/ABS($V1676),"N/A")</f>
        <v>N/A</v>
      </c>
      <c r="X1676" s="61" t="str">
        <f aca="false">IF(OR($W1676="N/A",$R1676="",$S1676=""),"N/A",IF($W1676&gt;=4,"Not Significant",IF($W1676&gt;=2,"Semi-Significant","Significant")))</f>
        <v>N/A</v>
      </c>
      <c r="Z1676" s="1" t="str">
        <f aca="false">IF($D1676="Z540.1 w/data",0,"")</f>
        <v/>
      </c>
      <c r="AA1676" s="1" t="e">
        <f aca="false">$Y1676+$Q1676+$Z1676</f>
        <v>#VALUE!</v>
      </c>
      <c r="AB1676" s="1" t="n">
        <f aca="false">$N1676+$Q1676</f>
        <v>0</v>
      </c>
      <c r="AC1676" s="1" t="str">
        <f aca="false">IF($Y1676="","",IF(AND($AA1676&gt;=$R1676,$AA1676&lt;=$S1676),"Pass","Fail"))</f>
        <v/>
      </c>
      <c r="AD1676" s="1" t="str">
        <f aca="false">IF($Y1676="","",IF($AA1676&gt;$R1676,"Pass","Fail"))</f>
        <v/>
      </c>
      <c r="AE1676" s="1" t="str">
        <f aca="false">IF($Y1676="","",IF($AA1676&gt;=$R1676,"Pass","Fail"))</f>
        <v/>
      </c>
      <c r="AF1676" s="1" t="str">
        <f aca="false">IF($Y1676="","",IF($AA1676&lt;=$S1676,"Pass","Fail"))</f>
        <v/>
      </c>
      <c r="AG1676" s="1" t="str">
        <f aca="false">IF($Y1676="","",IF($AA1676&lt;$S1676,"Pass","Fail"))</f>
        <v/>
      </c>
      <c r="AH1676" s="23" t="str">
        <f aca="true">INDIRECT(CHOOSE(MATCH($T1676,{"±","&gt;","≥","≤","&lt;"},0), "AC", "AD", "AE", "AF", "AG") &amp; ROW())</f>
        <v/>
      </c>
      <c r="AI1676" s="56" t="str">
        <f aca="false">IF($X1676="Not Significant","No Further Action Required",
IF($AH1676="","",
IF(AND($AH1676="Pass",$L1676="0 - Passed "),"Analysis performed; no further action required.",
IF(AND($AH1676="Fail",$L1676="1 - Failed "),"Analysis performed; no further action required.",
IF(AND($AH1676="Pass",$L1676="2 - Limited In Use "),"Analysis performed; no further action required.",
IF(AND($AH1676="Fail",$L1676="3 - Adjusted "),"Analysis performed; no further action required.",
"Unit fails analysis; TSM determination required."))))))</f>
        <v/>
      </c>
      <c r="AJ1676" s="58"/>
    </row>
    <row r="1677" customFormat="false" ht="15" hidden="false" customHeight="false" outlineLevel="0" collapsed="false">
      <c r="A1677" s="56"/>
      <c r="E1677" s="57" t="str">
        <f aca="false">IF(AND($F1677="",$G1677=""),"",IF($G1677="",$F1677,HYPERLINK($G1677,$F1677)))</f>
        <v/>
      </c>
      <c r="H1677" s="1" t="str">
        <f aca="false">IF($I1677="","None Attached",IF(LEFT($I1677,5)="https",HYPERLINK($I1677,"Datasheet"),HYPERLINK(_xlfn.CONCAT("https://",$I1677),"Datasheet")))</f>
        <v>None Attached</v>
      </c>
      <c r="M1677" s="56"/>
      <c r="P1677" s="58"/>
      <c r="Q1677" s="1" t="n">
        <f aca="false">$M1677-$N1677</f>
        <v>0</v>
      </c>
      <c r="R1677" s="56"/>
      <c r="T1677" s="59" t="s">
        <v>15</v>
      </c>
      <c r="U1677" s="1" t="n">
        <f aca="false">$S1677-$R1677</f>
        <v>0</v>
      </c>
      <c r="V1677" s="1" t="n">
        <f aca="false">IF($T1677="±",$Q1677*2,$Q1677)</f>
        <v>0</v>
      </c>
      <c r="W1677" s="60" t="str">
        <f aca="false">IFERROR($U1677/ABS($V1677),"N/A")</f>
        <v>N/A</v>
      </c>
      <c r="X1677" s="61" t="str">
        <f aca="false">IF(OR($W1677="N/A",$R1677="",$S1677=""),"N/A",IF($W1677&gt;=4,"Not Significant",IF($W1677&gt;=2,"Semi-Significant","Significant")))</f>
        <v>N/A</v>
      </c>
      <c r="Z1677" s="1" t="str">
        <f aca="false">IF($D1677="Z540.1 w/data",0,"")</f>
        <v/>
      </c>
      <c r="AA1677" s="1" t="e">
        <f aca="false">$Y1677+$Q1677+$Z1677</f>
        <v>#VALUE!</v>
      </c>
      <c r="AB1677" s="1" t="n">
        <f aca="false">$N1677+$Q1677</f>
        <v>0</v>
      </c>
      <c r="AC1677" s="1" t="str">
        <f aca="false">IF($Y1677="","",IF(AND($AA1677&gt;=$R1677,$AA1677&lt;=$S1677),"Pass","Fail"))</f>
        <v/>
      </c>
      <c r="AD1677" s="1" t="str">
        <f aca="false">IF($Y1677="","",IF($AA1677&gt;$R1677,"Pass","Fail"))</f>
        <v/>
      </c>
      <c r="AE1677" s="1" t="str">
        <f aca="false">IF($Y1677="","",IF($AA1677&gt;=$R1677,"Pass","Fail"))</f>
        <v/>
      </c>
      <c r="AF1677" s="1" t="str">
        <f aca="false">IF($Y1677="","",IF($AA1677&lt;=$S1677,"Pass","Fail"))</f>
        <v/>
      </c>
      <c r="AG1677" s="1" t="str">
        <f aca="false">IF($Y1677="","",IF($AA1677&lt;$S1677,"Pass","Fail"))</f>
        <v/>
      </c>
      <c r="AH1677" s="23" t="str">
        <f aca="true">INDIRECT(CHOOSE(MATCH($T1677,{"±","&gt;","≥","≤","&lt;"},0), "AC", "AD", "AE", "AF", "AG") &amp; ROW())</f>
        <v/>
      </c>
      <c r="AI1677" s="56" t="str">
        <f aca="false">IF($X1677="Not Significant","No Further Action Required",
IF($AH1677="","",
IF(AND($AH1677="Pass",$L1677="0 - Passed "),"Analysis performed; no further action required.",
IF(AND($AH1677="Fail",$L1677="1 - Failed "),"Analysis performed; no further action required.",
IF(AND($AH1677="Pass",$L1677="2 - Limited In Use "),"Analysis performed; no further action required.",
IF(AND($AH1677="Fail",$L1677="3 - Adjusted "),"Analysis performed; no further action required.",
"Unit fails analysis; TSM determination required."))))))</f>
        <v/>
      </c>
      <c r="AJ1677" s="58"/>
    </row>
    <row r="1678" customFormat="false" ht="15" hidden="false" customHeight="false" outlineLevel="0" collapsed="false">
      <c r="A1678" s="56"/>
      <c r="E1678" s="57" t="str">
        <f aca="false">IF(AND($F1678="",$G1678=""),"",IF($G1678="",$F1678,HYPERLINK($G1678,$F1678)))</f>
        <v/>
      </c>
      <c r="H1678" s="1" t="str">
        <f aca="false">IF($I1678="","None Attached",IF(LEFT($I1678,5)="https",HYPERLINK($I1678,"Datasheet"),HYPERLINK(_xlfn.CONCAT("https://",$I1678),"Datasheet")))</f>
        <v>None Attached</v>
      </c>
      <c r="M1678" s="56"/>
      <c r="P1678" s="58"/>
      <c r="Q1678" s="1" t="n">
        <f aca="false">$M1678-$N1678</f>
        <v>0</v>
      </c>
      <c r="R1678" s="56"/>
      <c r="T1678" s="59" t="s">
        <v>15</v>
      </c>
      <c r="U1678" s="1" t="n">
        <f aca="false">$S1678-$R1678</f>
        <v>0</v>
      </c>
      <c r="V1678" s="1" t="n">
        <f aca="false">IF($T1678="±",$Q1678*2,$Q1678)</f>
        <v>0</v>
      </c>
      <c r="W1678" s="60" t="str">
        <f aca="false">IFERROR($U1678/ABS($V1678),"N/A")</f>
        <v>N/A</v>
      </c>
      <c r="X1678" s="61" t="str">
        <f aca="false">IF(OR($W1678="N/A",$R1678="",$S1678=""),"N/A",IF($W1678&gt;=4,"Not Significant",IF($W1678&gt;=2,"Semi-Significant","Significant")))</f>
        <v>N/A</v>
      </c>
      <c r="Z1678" s="1" t="str">
        <f aca="false">IF($D1678="Z540.1 w/data",0,"")</f>
        <v/>
      </c>
      <c r="AA1678" s="1" t="e">
        <f aca="false">$Y1678+$Q1678+$Z1678</f>
        <v>#VALUE!</v>
      </c>
      <c r="AB1678" s="1" t="n">
        <f aca="false">$N1678+$Q1678</f>
        <v>0</v>
      </c>
      <c r="AC1678" s="1" t="str">
        <f aca="false">IF($Y1678="","",IF(AND($AA1678&gt;=$R1678,$AA1678&lt;=$S1678),"Pass","Fail"))</f>
        <v/>
      </c>
      <c r="AD1678" s="1" t="str">
        <f aca="false">IF($Y1678="","",IF($AA1678&gt;$R1678,"Pass","Fail"))</f>
        <v/>
      </c>
      <c r="AE1678" s="1" t="str">
        <f aca="false">IF($Y1678="","",IF($AA1678&gt;=$R1678,"Pass","Fail"))</f>
        <v/>
      </c>
      <c r="AF1678" s="1" t="str">
        <f aca="false">IF($Y1678="","",IF($AA1678&lt;=$S1678,"Pass","Fail"))</f>
        <v/>
      </c>
      <c r="AG1678" s="1" t="str">
        <f aca="false">IF($Y1678="","",IF($AA1678&lt;$S1678,"Pass","Fail"))</f>
        <v/>
      </c>
      <c r="AH1678" s="23" t="str">
        <f aca="true">INDIRECT(CHOOSE(MATCH($T1678,{"±","&gt;","≥","≤","&lt;"},0), "AC", "AD", "AE", "AF", "AG") &amp; ROW())</f>
        <v/>
      </c>
      <c r="AI1678" s="56" t="str">
        <f aca="false">IF($X1678="Not Significant","No Further Action Required",
IF($AH1678="","",
IF(AND($AH1678="Pass",$L1678="0 - Passed "),"Analysis performed; no further action required.",
IF(AND($AH1678="Fail",$L1678="1 - Failed "),"Analysis performed; no further action required.",
IF(AND($AH1678="Pass",$L1678="2 - Limited In Use "),"Analysis performed; no further action required.",
IF(AND($AH1678="Fail",$L1678="3 - Adjusted "),"Analysis performed; no further action required.",
"Unit fails analysis; TSM determination required."))))))</f>
        <v/>
      </c>
      <c r="AJ1678" s="58"/>
    </row>
    <row r="1679" customFormat="false" ht="15" hidden="false" customHeight="false" outlineLevel="0" collapsed="false">
      <c r="A1679" s="56"/>
      <c r="E1679" s="57" t="str">
        <f aca="false">IF(AND($F1679="",$G1679=""),"",IF($G1679="",$F1679,HYPERLINK($G1679,$F1679)))</f>
        <v/>
      </c>
      <c r="H1679" s="1" t="str">
        <f aca="false">IF($I1679="","None Attached",IF(LEFT($I1679,5)="https",HYPERLINK($I1679,"Datasheet"),HYPERLINK(_xlfn.CONCAT("https://",$I1679),"Datasheet")))</f>
        <v>None Attached</v>
      </c>
      <c r="M1679" s="56"/>
      <c r="P1679" s="58"/>
      <c r="Q1679" s="1" t="n">
        <f aca="false">$M1679-$N1679</f>
        <v>0</v>
      </c>
      <c r="R1679" s="56"/>
      <c r="T1679" s="59" t="s">
        <v>15</v>
      </c>
      <c r="U1679" s="1" t="n">
        <f aca="false">$S1679-$R1679</f>
        <v>0</v>
      </c>
      <c r="V1679" s="1" t="n">
        <f aca="false">IF($T1679="±",$Q1679*2,$Q1679)</f>
        <v>0</v>
      </c>
      <c r="W1679" s="60" t="str">
        <f aca="false">IFERROR($U1679/ABS($V1679),"N/A")</f>
        <v>N/A</v>
      </c>
      <c r="X1679" s="61" t="str">
        <f aca="false">IF(OR($W1679="N/A",$R1679="",$S1679=""),"N/A",IF($W1679&gt;=4,"Not Significant",IF($W1679&gt;=2,"Semi-Significant","Significant")))</f>
        <v>N/A</v>
      </c>
      <c r="Z1679" s="1" t="str">
        <f aca="false">IF($D1679="Z540.1 w/data",0,"")</f>
        <v/>
      </c>
      <c r="AA1679" s="1" t="e">
        <f aca="false">$Y1679+$Q1679+$Z1679</f>
        <v>#VALUE!</v>
      </c>
      <c r="AB1679" s="1" t="n">
        <f aca="false">$N1679+$Q1679</f>
        <v>0</v>
      </c>
      <c r="AC1679" s="1" t="str">
        <f aca="false">IF($Y1679="","",IF(AND($AA1679&gt;=$R1679,$AA1679&lt;=$S1679),"Pass","Fail"))</f>
        <v/>
      </c>
      <c r="AD1679" s="1" t="str">
        <f aca="false">IF($Y1679="","",IF($AA1679&gt;$R1679,"Pass","Fail"))</f>
        <v/>
      </c>
      <c r="AE1679" s="1" t="str">
        <f aca="false">IF($Y1679="","",IF($AA1679&gt;=$R1679,"Pass","Fail"))</f>
        <v/>
      </c>
      <c r="AF1679" s="1" t="str">
        <f aca="false">IF($Y1679="","",IF($AA1679&lt;=$S1679,"Pass","Fail"))</f>
        <v/>
      </c>
      <c r="AG1679" s="1" t="str">
        <f aca="false">IF($Y1679="","",IF($AA1679&lt;$S1679,"Pass","Fail"))</f>
        <v/>
      </c>
      <c r="AH1679" s="23" t="str">
        <f aca="true">INDIRECT(CHOOSE(MATCH($T1679,{"±","&gt;","≥","≤","&lt;"},0), "AC", "AD", "AE", "AF", "AG") &amp; ROW())</f>
        <v/>
      </c>
      <c r="AI1679" s="56" t="str">
        <f aca="false">IF($X1679="Not Significant","No Further Action Required",
IF($AH1679="","",
IF(AND($AH1679="Pass",$L1679="0 - Passed "),"Analysis performed; no further action required.",
IF(AND($AH1679="Fail",$L1679="1 - Failed "),"Analysis performed; no further action required.",
IF(AND($AH1679="Pass",$L1679="2 - Limited In Use "),"Analysis performed; no further action required.",
IF(AND($AH1679="Fail",$L1679="3 - Adjusted "),"Analysis performed; no further action required.",
"Unit fails analysis; TSM determination required."))))))</f>
        <v/>
      </c>
      <c r="AJ1679" s="58"/>
    </row>
    <row r="1680" customFormat="false" ht="15" hidden="false" customHeight="false" outlineLevel="0" collapsed="false">
      <c r="A1680" s="56"/>
      <c r="E1680" s="57" t="str">
        <f aca="false">IF(AND($F1680="",$G1680=""),"",IF($G1680="",$F1680,HYPERLINK($G1680,$F1680)))</f>
        <v/>
      </c>
      <c r="H1680" s="1" t="str">
        <f aca="false">IF($I1680="","None Attached",IF(LEFT($I1680,5)="https",HYPERLINK($I1680,"Datasheet"),HYPERLINK(_xlfn.CONCAT("https://",$I1680),"Datasheet")))</f>
        <v>None Attached</v>
      </c>
      <c r="M1680" s="56"/>
      <c r="P1680" s="58"/>
      <c r="Q1680" s="1" t="n">
        <f aca="false">$M1680-$N1680</f>
        <v>0</v>
      </c>
      <c r="R1680" s="56"/>
      <c r="T1680" s="59" t="s">
        <v>15</v>
      </c>
      <c r="U1680" s="1" t="n">
        <f aca="false">$S1680-$R1680</f>
        <v>0</v>
      </c>
      <c r="V1680" s="1" t="n">
        <f aca="false">IF($T1680="±",$Q1680*2,$Q1680)</f>
        <v>0</v>
      </c>
      <c r="W1680" s="60" t="str">
        <f aca="false">IFERROR($U1680/ABS($V1680),"N/A")</f>
        <v>N/A</v>
      </c>
      <c r="X1680" s="61" t="str">
        <f aca="false">IF(OR($W1680="N/A",$R1680="",$S1680=""),"N/A",IF($W1680&gt;=4,"Not Significant",IF($W1680&gt;=2,"Semi-Significant","Significant")))</f>
        <v>N/A</v>
      </c>
      <c r="Z1680" s="1" t="str">
        <f aca="false">IF($D1680="Z540.1 w/data",0,"")</f>
        <v/>
      </c>
      <c r="AA1680" s="1" t="e">
        <f aca="false">$Y1680+$Q1680+$Z1680</f>
        <v>#VALUE!</v>
      </c>
      <c r="AB1680" s="1" t="n">
        <f aca="false">$N1680+$Q1680</f>
        <v>0</v>
      </c>
      <c r="AC1680" s="1" t="str">
        <f aca="false">IF($Y1680="","",IF(AND($AA1680&gt;=$R1680,$AA1680&lt;=$S1680),"Pass","Fail"))</f>
        <v/>
      </c>
      <c r="AD1680" s="1" t="str">
        <f aca="false">IF($Y1680="","",IF($AA1680&gt;$R1680,"Pass","Fail"))</f>
        <v/>
      </c>
      <c r="AE1680" s="1" t="str">
        <f aca="false">IF($Y1680="","",IF($AA1680&gt;=$R1680,"Pass","Fail"))</f>
        <v/>
      </c>
      <c r="AF1680" s="1" t="str">
        <f aca="false">IF($Y1680="","",IF($AA1680&lt;=$S1680,"Pass","Fail"))</f>
        <v/>
      </c>
      <c r="AG1680" s="1" t="str">
        <f aca="false">IF($Y1680="","",IF($AA1680&lt;$S1680,"Pass","Fail"))</f>
        <v/>
      </c>
      <c r="AH1680" s="23" t="str">
        <f aca="true">INDIRECT(CHOOSE(MATCH($T1680,{"±","&gt;","≥","≤","&lt;"},0), "AC", "AD", "AE", "AF", "AG") &amp; ROW())</f>
        <v/>
      </c>
      <c r="AI1680" s="56" t="str">
        <f aca="false">IF($X1680="Not Significant","No Further Action Required",
IF($AH1680="","",
IF(AND($AH1680="Pass",$L1680="0 - Passed "),"Analysis performed; no further action required.",
IF(AND($AH1680="Fail",$L1680="1 - Failed "),"Analysis performed; no further action required.",
IF(AND($AH1680="Pass",$L1680="2 - Limited In Use "),"Analysis performed; no further action required.",
IF(AND($AH1680="Fail",$L1680="3 - Adjusted "),"Analysis performed; no further action required.",
"Unit fails analysis; TSM determination required."))))))</f>
        <v/>
      </c>
      <c r="AJ1680" s="58"/>
    </row>
    <row r="1681" customFormat="false" ht="15" hidden="false" customHeight="false" outlineLevel="0" collapsed="false">
      <c r="A1681" s="56"/>
      <c r="E1681" s="57" t="str">
        <f aca="false">IF(AND($F1681="",$G1681=""),"",IF($G1681="",$F1681,HYPERLINK($G1681,$F1681)))</f>
        <v/>
      </c>
      <c r="H1681" s="1" t="str">
        <f aca="false">IF($I1681="","None Attached",IF(LEFT($I1681,5)="https",HYPERLINK($I1681,"Datasheet"),HYPERLINK(_xlfn.CONCAT("https://",$I1681),"Datasheet")))</f>
        <v>None Attached</v>
      </c>
      <c r="M1681" s="56"/>
      <c r="P1681" s="58"/>
      <c r="Q1681" s="1" t="n">
        <f aca="false">$M1681-$N1681</f>
        <v>0</v>
      </c>
      <c r="R1681" s="56"/>
      <c r="T1681" s="59" t="s">
        <v>15</v>
      </c>
      <c r="U1681" s="1" t="n">
        <f aca="false">$S1681-$R1681</f>
        <v>0</v>
      </c>
      <c r="V1681" s="1" t="n">
        <f aca="false">IF($T1681="±",$Q1681*2,$Q1681)</f>
        <v>0</v>
      </c>
      <c r="W1681" s="60" t="str">
        <f aca="false">IFERROR($U1681/ABS($V1681),"N/A")</f>
        <v>N/A</v>
      </c>
      <c r="X1681" s="61" t="str">
        <f aca="false">IF(OR($W1681="N/A",$R1681="",$S1681=""),"N/A",IF($W1681&gt;=4,"Not Significant",IF($W1681&gt;=2,"Semi-Significant","Significant")))</f>
        <v>N/A</v>
      </c>
      <c r="Z1681" s="1" t="str">
        <f aca="false">IF($D1681="Z540.1 w/data",0,"")</f>
        <v/>
      </c>
      <c r="AA1681" s="1" t="e">
        <f aca="false">$Y1681+$Q1681+$Z1681</f>
        <v>#VALUE!</v>
      </c>
      <c r="AB1681" s="1" t="n">
        <f aca="false">$N1681+$Q1681</f>
        <v>0</v>
      </c>
      <c r="AC1681" s="1" t="str">
        <f aca="false">IF($Y1681="","",IF(AND($AA1681&gt;=$R1681,$AA1681&lt;=$S1681),"Pass","Fail"))</f>
        <v/>
      </c>
      <c r="AD1681" s="1" t="str">
        <f aca="false">IF($Y1681="","",IF($AA1681&gt;$R1681,"Pass","Fail"))</f>
        <v/>
      </c>
      <c r="AE1681" s="1" t="str">
        <f aca="false">IF($Y1681="","",IF($AA1681&gt;=$R1681,"Pass","Fail"))</f>
        <v/>
      </c>
      <c r="AF1681" s="1" t="str">
        <f aca="false">IF($Y1681="","",IF($AA1681&lt;=$S1681,"Pass","Fail"))</f>
        <v/>
      </c>
      <c r="AG1681" s="1" t="str">
        <f aca="false">IF($Y1681="","",IF($AA1681&lt;$S1681,"Pass","Fail"))</f>
        <v/>
      </c>
      <c r="AH1681" s="23" t="str">
        <f aca="true">INDIRECT(CHOOSE(MATCH($T1681,{"±","&gt;","≥","≤","&lt;"},0), "AC", "AD", "AE", "AF", "AG") &amp; ROW())</f>
        <v/>
      </c>
      <c r="AI1681" s="56" t="str">
        <f aca="false">IF($X1681="Not Significant","No Further Action Required",
IF($AH1681="","",
IF(AND($AH1681="Pass",$L1681="0 - Passed "),"Analysis performed; no further action required.",
IF(AND($AH1681="Fail",$L1681="1 - Failed "),"Analysis performed; no further action required.",
IF(AND($AH1681="Pass",$L1681="2 - Limited In Use "),"Analysis performed; no further action required.",
IF(AND($AH1681="Fail",$L1681="3 - Adjusted "),"Analysis performed; no further action required.",
"Unit fails analysis; TSM determination required."))))))</f>
        <v/>
      </c>
      <c r="AJ1681" s="58"/>
    </row>
    <row r="1682" customFormat="false" ht="15" hidden="false" customHeight="false" outlineLevel="0" collapsed="false">
      <c r="A1682" s="56"/>
      <c r="E1682" s="57" t="str">
        <f aca="false">IF(AND($F1682="",$G1682=""),"",IF($G1682="",$F1682,HYPERLINK($G1682,$F1682)))</f>
        <v/>
      </c>
      <c r="H1682" s="1" t="str">
        <f aca="false">IF($I1682="","None Attached",IF(LEFT($I1682,5)="https",HYPERLINK($I1682,"Datasheet"),HYPERLINK(_xlfn.CONCAT("https://",$I1682),"Datasheet")))</f>
        <v>None Attached</v>
      </c>
      <c r="M1682" s="56"/>
      <c r="P1682" s="58"/>
      <c r="Q1682" s="1" t="n">
        <f aca="false">$M1682-$N1682</f>
        <v>0</v>
      </c>
      <c r="R1682" s="56"/>
      <c r="T1682" s="59" t="s">
        <v>15</v>
      </c>
      <c r="U1682" s="1" t="n">
        <f aca="false">$S1682-$R1682</f>
        <v>0</v>
      </c>
      <c r="V1682" s="1" t="n">
        <f aca="false">IF($T1682="±",$Q1682*2,$Q1682)</f>
        <v>0</v>
      </c>
      <c r="W1682" s="60" t="str">
        <f aca="false">IFERROR($U1682/ABS($V1682),"N/A")</f>
        <v>N/A</v>
      </c>
      <c r="X1682" s="61" t="str">
        <f aca="false">IF(OR($W1682="N/A",$R1682="",$S1682=""),"N/A",IF($W1682&gt;=4,"Not Significant",IF($W1682&gt;=2,"Semi-Significant","Significant")))</f>
        <v>N/A</v>
      </c>
      <c r="Z1682" s="1" t="str">
        <f aca="false">IF($D1682="Z540.1 w/data",0,"")</f>
        <v/>
      </c>
      <c r="AA1682" s="1" t="e">
        <f aca="false">$Y1682+$Q1682+$Z1682</f>
        <v>#VALUE!</v>
      </c>
      <c r="AB1682" s="1" t="n">
        <f aca="false">$N1682+$Q1682</f>
        <v>0</v>
      </c>
      <c r="AC1682" s="1" t="str">
        <f aca="false">IF($Y1682="","",IF(AND($AA1682&gt;=$R1682,$AA1682&lt;=$S1682),"Pass","Fail"))</f>
        <v/>
      </c>
      <c r="AD1682" s="1" t="str">
        <f aca="false">IF($Y1682="","",IF($AA1682&gt;$R1682,"Pass","Fail"))</f>
        <v/>
      </c>
      <c r="AE1682" s="1" t="str">
        <f aca="false">IF($Y1682="","",IF($AA1682&gt;=$R1682,"Pass","Fail"))</f>
        <v/>
      </c>
      <c r="AF1682" s="1" t="str">
        <f aca="false">IF($Y1682="","",IF($AA1682&lt;=$S1682,"Pass","Fail"))</f>
        <v/>
      </c>
      <c r="AG1682" s="1" t="str">
        <f aca="false">IF($Y1682="","",IF($AA1682&lt;$S1682,"Pass","Fail"))</f>
        <v/>
      </c>
      <c r="AH1682" s="23" t="str">
        <f aca="true">INDIRECT(CHOOSE(MATCH($T1682,{"±","&gt;","≥","≤","&lt;"},0), "AC", "AD", "AE", "AF", "AG") &amp; ROW())</f>
        <v/>
      </c>
      <c r="AI1682" s="56" t="str">
        <f aca="false">IF($X1682="Not Significant","No Further Action Required",
IF($AH1682="","",
IF(AND($AH1682="Pass",$L1682="0 - Passed "),"Analysis performed; no further action required.",
IF(AND($AH1682="Fail",$L1682="1 - Failed "),"Analysis performed; no further action required.",
IF(AND($AH1682="Pass",$L1682="2 - Limited In Use "),"Analysis performed; no further action required.",
IF(AND($AH1682="Fail",$L1682="3 - Adjusted "),"Analysis performed; no further action required.",
"Unit fails analysis; TSM determination required."))))))</f>
        <v/>
      </c>
      <c r="AJ1682" s="58"/>
    </row>
    <row r="1683" customFormat="false" ht="15" hidden="false" customHeight="false" outlineLevel="0" collapsed="false">
      <c r="A1683" s="56"/>
      <c r="E1683" s="57" t="str">
        <f aca="false">IF(AND($F1683="",$G1683=""),"",IF($G1683="",$F1683,HYPERLINK($G1683,$F1683)))</f>
        <v/>
      </c>
      <c r="H1683" s="1" t="str">
        <f aca="false">IF($I1683="","None Attached",IF(LEFT($I1683,5)="https",HYPERLINK($I1683,"Datasheet"),HYPERLINK(_xlfn.CONCAT("https://",$I1683),"Datasheet")))</f>
        <v>None Attached</v>
      </c>
      <c r="M1683" s="56"/>
      <c r="P1683" s="58"/>
      <c r="Q1683" s="1" t="n">
        <f aca="false">$M1683-$N1683</f>
        <v>0</v>
      </c>
      <c r="R1683" s="56"/>
      <c r="T1683" s="59" t="s">
        <v>15</v>
      </c>
      <c r="U1683" s="1" t="n">
        <f aca="false">$S1683-$R1683</f>
        <v>0</v>
      </c>
      <c r="V1683" s="1" t="n">
        <f aca="false">IF($T1683="±",$Q1683*2,$Q1683)</f>
        <v>0</v>
      </c>
      <c r="W1683" s="60" t="str">
        <f aca="false">IFERROR($U1683/ABS($V1683),"N/A")</f>
        <v>N/A</v>
      </c>
      <c r="X1683" s="61" t="str">
        <f aca="false">IF(OR($W1683="N/A",$R1683="",$S1683=""),"N/A",IF($W1683&gt;=4,"Not Significant",IF($W1683&gt;=2,"Semi-Significant","Significant")))</f>
        <v>N/A</v>
      </c>
      <c r="Z1683" s="1" t="str">
        <f aca="false">IF($D1683="Z540.1 w/data",0,"")</f>
        <v/>
      </c>
      <c r="AA1683" s="1" t="e">
        <f aca="false">$Y1683+$Q1683+$Z1683</f>
        <v>#VALUE!</v>
      </c>
      <c r="AB1683" s="1" t="n">
        <f aca="false">$N1683+$Q1683</f>
        <v>0</v>
      </c>
      <c r="AC1683" s="1" t="str">
        <f aca="false">IF($Y1683="","",IF(AND($AA1683&gt;=$R1683,$AA1683&lt;=$S1683),"Pass","Fail"))</f>
        <v/>
      </c>
      <c r="AD1683" s="1" t="str">
        <f aca="false">IF($Y1683="","",IF($AA1683&gt;$R1683,"Pass","Fail"))</f>
        <v/>
      </c>
      <c r="AE1683" s="1" t="str">
        <f aca="false">IF($Y1683="","",IF($AA1683&gt;=$R1683,"Pass","Fail"))</f>
        <v/>
      </c>
      <c r="AF1683" s="1" t="str">
        <f aca="false">IF($Y1683="","",IF($AA1683&lt;=$S1683,"Pass","Fail"))</f>
        <v/>
      </c>
      <c r="AG1683" s="1" t="str">
        <f aca="false">IF($Y1683="","",IF($AA1683&lt;$S1683,"Pass","Fail"))</f>
        <v/>
      </c>
      <c r="AH1683" s="23" t="str">
        <f aca="true">INDIRECT(CHOOSE(MATCH($T1683,{"±","&gt;","≥","≤","&lt;"},0), "AC", "AD", "AE", "AF", "AG") &amp; ROW())</f>
        <v/>
      </c>
      <c r="AI1683" s="56" t="str">
        <f aca="false">IF($X1683="Not Significant","No Further Action Required",
IF($AH1683="","",
IF(AND($AH1683="Pass",$L1683="0 - Passed "),"Analysis performed; no further action required.",
IF(AND($AH1683="Fail",$L1683="1 - Failed "),"Analysis performed; no further action required.",
IF(AND($AH1683="Pass",$L1683="2 - Limited In Use "),"Analysis performed; no further action required.",
IF(AND($AH1683="Fail",$L1683="3 - Adjusted "),"Analysis performed; no further action required.",
"Unit fails analysis; TSM determination required."))))))</f>
        <v/>
      </c>
      <c r="AJ1683" s="58"/>
    </row>
    <row r="1684" customFormat="false" ht="15" hidden="false" customHeight="false" outlineLevel="0" collapsed="false">
      <c r="A1684" s="56"/>
      <c r="E1684" s="57" t="str">
        <f aca="false">IF(AND($F1684="",$G1684=""),"",IF($G1684="",$F1684,HYPERLINK($G1684,$F1684)))</f>
        <v/>
      </c>
      <c r="H1684" s="1" t="str">
        <f aca="false">IF($I1684="","None Attached",IF(LEFT($I1684,5)="https",HYPERLINK($I1684,"Datasheet"),HYPERLINK(_xlfn.CONCAT("https://",$I1684),"Datasheet")))</f>
        <v>None Attached</v>
      </c>
      <c r="M1684" s="56"/>
      <c r="P1684" s="58"/>
      <c r="Q1684" s="1" t="n">
        <f aca="false">$M1684-$N1684</f>
        <v>0</v>
      </c>
      <c r="R1684" s="56"/>
      <c r="T1684" s="59" t="s">
        <v>15</v>
      </c>
      <c r="U1684" s="1" t="n">
        <f aca="false">$S1684-$R1684</f>
        <v>0</v>
      </c>
      <c r="V1684" s="1" t="n">
        <f aca="false">IF($T1684="±",$Q1684*2,$Q1684)</f>
        <v>0</v>
      </c>
      <c r="W1684" s="60" t="str">
        <f aca="false">IFERROR($U1684/ABS($V1684),"N/A")</f>
        <v>N/A</v>
      </c>
      <c r="X1684" s="61" t="str">
        <f aca="false">IF(OR($W1684="N/A",$R1684="",$S1684=""),"N/A",IF($W1684&gt;=4,"Not Significant",IF($W1684&gt;=2,"Semi-Significant","Significant")))</f>
        <v>N/A</v>
      </c>
      <c r="Z1684" s="1" t="str">
        <f aca="false">IF($D1684="Z540.1 w/data",0,"")</f>
        <v/>
      </c>
      <c r="AA1684" s="1" t="e">
        <f aca="false">$Y1684+$Q1684+$Z1684</f>
        <v>#VALUE!</v>
      </c>
      <c r="AB1684" s="1" t="n">
        <f aca="false">$N1684+$Q1684</f>
        <v>0</v>
      </c>
      <c r="AC1684" s="1" t="str">
        <f aca="false">IF($Y1684="","",IF(AND($AA1684&gt;=$R1684,$AA1684&lt;=$S1684),"Pass","Fail"))</f>
        <v/>
      </c>
      <c r="AD1684" s="1" t="str">
        <f aca="false">IF($Y1684="","",IF($AA1684&gt;$R1684,"Pass","Fail"))</f>
        <v/>
      </c>
      <c r="AE1684" s="1" t="str">
        <f aca="false">IF($Y1684="","",IF($AA1684&gt;=$R1684,"Pass","Fail"))</f>
        <v/>
      </c>
      <c r="AF1684" s="1" t="str">
        <f aca="false">IF($Y1684="","",IF($AA1684&lt;=$S1684,"Pass","Fail"))</f>
        <v/>
      </c>
      <c r="AG1684" s="1" t="str">
        <f aca="false">IF($Y1684="","",IF($AA1684&lt;$S1684,"Pass","Fail"))</f>
        <v/>
      </c>
      <c r="AH1684" s="23" t="str">
        <f aca="true">INDIRECT(CHOOSE(MATCH($T1684,{"±","&gt;","≥","≤","&lt;"},0), "AC", "AD", "AE", "AF", "AG") &amp; ROW())</f>
        <v/>
      </c>
      <c r="AI1684" s="56" t="str">
        <f aca="false">IF($X1684="Not Significant","No Further Action Required",
IF($AH1684="","",
IF(AND($AH1684="Pass",$L1684="0 - Passed "),"Analysis performed; no further action required.",
IF(AND($AH1684="Fail",$L1684="1 - Failed "),"Analysis performed; no further action required.",
IF(AND($AH1684="Pass",$L1684="2 - Limited In Use "),"Analysis performed; no further action required.",
IF(AND($AH1684="Fail",$L1684="3 - Adjusted "),"Analysis performed; no further action required.",
"Unit fails analysis; TSM determination required."))))))</f>
        <v/>
      </c>
      <c r="AJ1684" s="58"/>
    </row>
    <row r="1685" customFormat="false" ht="15" hidden="false" customHeight="false" outlineLevel="0" collapsed="false">
      <c r="A1685" s="56"/>
      <c r="E1685" s="57" t="str">
        <f aca="false">IF(AND($F1685="",$G1685=""),"",IF($G1685="",$F1685,HYPERLINK($G1685,$F1685)))</f>
        <v/>
      </c>
      <c r="H1685" s="1" t="str">
        <f aca="false">IF($I1685="","None Attached",IF(LEFT($I1685,5)="https",HYPERLINK($I1685,"Datasheet"),HYPERLINK(_xlfn.CONCAT("https://",$I1685),"Datasheet")))</f>
        <v>None Attached</v>
      </c>
      <c r="M1685" s="56"/>
      <c r="P1685" s="58"/>
      <c r="Q1685" s="1" t="n">
        <f aca="false">$M1685-$N1685</f>
        <v>0</v>
      </c>
      <c r="R1685" s="56"/>
      <c r="T1685" s="59" t="s">
        <v>15</v>
      </c>
      <c r="U1685" s="1" t="n">
        <f aca="false">$S1685-$R1685</f>
        <v>0</v>
      </c>
      <c r="V1685" s="1" t="n">
        <f aca="false">IF($T1685="±",$Q1685*2,$Q1685)</f>
        <v>0</v>
      </c>
      <c r="W1685" s="60" t="str">
        <f aca="false">IFERROR($U1685/ABS($V1685),"N/A")</f>
        <v>N/A</v>
      </c>
      <c r="X1685" s="61" t="str">
        <f aca="false">IF(OR($W1685="N/A",$R1685="",$S1685=""),"N/A",IF($W1685&gt;=4,"Not Significant",IF($W1685&gt;=2,"Semi-Significant","Significant")))</f>
        <v>N/A</v>
      </c>
      <c r="Z1685" s="1" t="str">
        <f aca="false">IF($D1685="Z540.1 w/data",0,"")</f>
        <v/>
      </c>
      <c r="AA1685" s="1" t="e">
        <f aca="false">$Y1685+$Q1685+$Z1685</f>
        <v>#VALUE!</v>
      </c>
      <c r="AB1685" s="1" t="n">
        <f aca="false">$N1685+$Q1685</f>
        <v>0</v>
      </c>
      <c r="AC1685" s="1" t="str">
        <f aca="false">IF($Y1685="","",IF(AND($AA1685&gt;=$R1685,$AA1685&lt;=$S1685),"Pass","Fail"))</f>
        <v/>
      </c>
      <c r="AD1685" s="1" t="str">
        <f aca="false">IF($Y1685="","",IF($AA1685&gt;$R1685,"Pass","Fail"))</f>
        <v/>
      </c>
      <c r="AE1685" s="1" t="str">
        <f aca="false">IF($Y1685="","",IF($AA1685&gt;=$R1685,"Pass","Fail"))</f>
        <v/>
      </c>
      <c r="AF1685" s="1" t="str">
        <f aca="false">IF($Y1685="","",IF($AA1685&lt;=$S1685,"Pass","Fail"))</f>
        <v/>
      </c>
      <c r="AG1685" s="1" t="str">
        <f aca="false">IF($Y1685="","",IF($AA1685&lt;$S1685,"Pass","Fail"))</f>
        <v/>
      </c>
      <c r="AH1685" s="23" t="str">
        <f aca="true">INDIRECT(CHOOSE(MATCH($T1685,{"±","&gt;","≥","≤","&lt;"},0), "AC", "AD", "AE", "AF", "AG") &amp; ROW())</f>
        <v/>
      </c>
      <c r="AI1685" s="56" t="str">
        <f aca="false">IF($X1685="Not Significant","No Further Action Required",
IF($AH1685="","",
IF(AND($AH1685="Pass",$L1685="0 - Passed "),"Analysis performed; no further action required.",
IF(AND($AH1685="Fail",$L1685="1 - Failed "),"Analysis performed; no further action required.",
IF(AND($AH1685="Pass",$L1685="2 - Limited In Use "),"Analysis performed; no further action required.",
IF(AND($AH1685="Fail",$L1685="3 - Adjusted "),"Analysis performed; no further action required.",
"Unit fails analysis; TSM determination required."))))))</f>
        <v/>
      </c>
      <c r="AJ1685" s="58"/>
    </row>
    <row r="1686" customFormat="false" ht="15" hidden="false" customHeight="false" outlineLevel="0" collapsed="false">
      <c r="A1686" s="56"/>
      <c r="E1686" s="57" t="str">
        <f aca="false">IF(AND($F1686="",$G1686=""),"",IF($G1686="",$F1686,HYPERLINK($G1686,$F1686)))</f>
        <v/>
      </c>
      <c r="H1686" s="1" t="str">
        <f aca="false">IF($I1686="","None Attached",IF(LEFT($I1686,5)="https",HYPERLINK($I1686,"Datasheet"),HYPERLINK(_xlfn.CONCAT("https://",$I1686),"Datasheet")))</f>
        <v>None Attached</v>
      </c>
      <c r="M1686" s="56"/>
      <c r="P1686" s="58"/>
      <c r="Q1686" s="1" t="n">
        <f aca="false">$M1686-$N1686</f>
        <v>0</v>
      </c>
      <c r="R1686" s="56"/>
      <c r="T1686" s="59" t="s">
        <v>15</v>
      </c>
      <c r="U1686" s="1" t="n">
        <f aca="false">$S1686-$R1686</f>
        <v>0</v>
      </c>
      <c r="V1686" s="1" t="n">
        <f aca="false">IF($T1686="±",$Q1686*2,$Q1686)</f>
        <v>0</v>
      </c>
      <c r="W1686" s="60" t="str">
        <f aca="false">IFERROR($U1686/ABS($V1686),"N/A")</f>
        <v>N/A</v>
      </c>
      <c r="X1686" s="61" t="str">
        <f aca="false">IF(OR($W1686="N/A",$R1686="",$S1686=""),"N/A",IF($W1686&gt;=4,"Not Significant",IF($W1686&gt;=2,"Semi-Significant","Significant")))</f>
        <v>N/A</v>
      </c>
      <c r="Z1686" s="1" t="str">
        <f aca="false">IF($D1686="Z540.1 w/data",0,"")</f>
        <v/>
      </c>
      <c r="AA1686" s="1" t="e">
        <f aca="false">$Y1686+$Q1686+$Z1686</f>
        <v>#VALUE!</v>
      </c>
      <c r="AB1686" s="1" t="n">
        <f aca="false">$N1686+$Q1686</f>
        <v>0</v>
      </c>
      <c r="AC1686" s="1" t="str">
        <f aca="false">IF($Y1686="","",IF(AND($AA1686&gt;=$R1686,$AA1686&lt;=$S1686),"Pass","Fail"))</f>
        <v/>
      </c>
      <c r="AD1686" s="1" t="str">
        <f aca="false">IF($Y1686="","",IF($AA1686&gt;$R1686,"Pass","Fail"))</f>
        <v/>
      </c>
      <c r="AE1686" s="1" t="str">
        <f aca="false">IF($Y1686="","",IF($AA1686&gt;=$R1686,"Pass","Fail"))</f>
        <v/>
      </c>
      <c r="AF1686" s="1" t="str">
        <f aca="false">IF($Y1686="","",IF($AA1686&lt;=$S1686,"Pass","Fail"))</f>
        <v/>
      </c>
      <c r="AG1686" s="1" t="str">
        <f aca="false">IF($Y1686="","",IF($AA1686&lt;$S1686,"Pass","Fail"))</f>
        <v/>
      </c>
      <c r="AH1686" s="23" t="str">
        <f aca="true">INDIRECT(CHOOSE(MATCH($T1686,{"±","&gt;","≥","≤","&lt;"},0), "AC", "AD", "AE", "AF", "AG") &amp; ROW())</f>
        <v/>
      </c>
      <c r="AI1686" s="56" t="str">
        <f aca="false">IF($X1686="Not Significant","No Further Action Required",
IF($AH1686="","",
IF(AND($AH1686="Pass",$L1686="0 - Passed "),"Analysis performed; no further action required.",
IF(AND($AH1686="Fail",$L1686="1 - Failed "),"Analysis performed; no further action required.",
IF(AND($AH1686="Pass",$L1686="2 - Limited In Use "),"Analysis performed; no further action required.",
IF(AND($AH1686="Fail",$L1686="3 - Adjusted "),"Analysis performed; no further action required.",
"Unit fails analysis; TSM determination required."))))))</f>
        <v/>
      </c>
      <c r="AJ1686" s="58"/>
    </row>
    <row r="1687" customFormat="false" ht="15" hidden="false" customHeight="false" outlineLevel="0" collapsed="false">
      <c r="A1687" s="56"/>
      <c r="E1687" s="57" t="str">
        <f aca="false">IF(AND($F1687="",$G1687=""),"",IF($G1687="",$F1687,HYPERLINK($G1687,$F1687)))</f>
        <v/>
      </c>
      <c r="H1687" s="1" t="str">
        <f aca="false">IF($I1687="","None Attached",IF(LEFT($I1687,5)="https",HYPERLINK($I1687,"Datasheet"),HYPERLINK(_xlfn.CONCAT("https://",$I1687),"Datasheet")))</f>
        <v>None Attached</v>
      </c>
      <c r="M1687" s="56"/>
      <c r="P1687" s="58"/>
      <c r="Q1687" s="1" t="n">
        <f aca="false">$M1687-$N1687</f>
        <v>0</v>
      </c>
      <c r="R1687" s="56"/>
      <c r="T1687" s="59" t="s">
        <v>15</v>
      </c>
      <c r="U1687" s="1" t="n">
        <f aca="false">$S1687-$R1687</f>
        <v>0</v>
      </c>
      <c r="V1687" s="1" t="n">
        <f aca="false">IF($T1687="±",$Q1687*2,$Q1687)</f>
        <v>0</v>
      </c>
      <c r="W1687" s="60" t="str">
        <f aca="false">IFERROR($U1687/ABS($V1687),"N/A")</f>
        <v>N/A</v>
      </c>
      <c r="X1687" s="61" t="str">
        <f aca="false">IF(OR($W1687="N/A",$R1687="",$S1687=""),"N/A",IF($W1687&gt;=4,"Not Significant",IF($W1687&gt;=2,"Semi-Significant","Significant")))</f>
        <v>N/A</v>
      </c>
      <c r="Z1687" s="1" t="str">
        <f aca="false">IF($D1687="Z540.1 w/data",0,"")</f>
        <v/>
      </c>
      <c r="AA1687" s="1" t="e">
        <f aca="false">$Y1687+$Q1687+$Z1687</f>
        <v>#VALUE!</v>
      </c>
      <c r="AB1687" s="1" t="n">
        <f aca="false">$N1687+$Q1687</f>
        <v>0</v>
      </c>
      <c r="AC1687" s="1" t="str">
        <f aca="false">IF($Y1687="","",IF(AND($AA1687&gt;=$R1687,$AA1687&lt;=$S1687),"Pass","Fail"))</f>
        <v/>
      </c>
      <c r="AD1687" s="1" t="str">
        <f aca="false">IF($Y1687="","",IF($AA1687&gt;$R1687,"Pass","Fail"))</f>
        <v/>
      </c>
      <c r="AE1687" s="1" t="str">
        <f aca="false">IF($Y1687="","",IF($AA1687&gt;=$R1687,"Pass","Fail"))</f>
        <v/>
      </c>
      <c r="AF1687" s="1" t="str">
        <f aca="false">IF($Y1687="","",IF($AA1687&lt;=$S1687,"Pass","Fail"))</f>
        <v/>
      </c>
      <c r="AG1687" s="1" t="str">
        <f aca="false">IF($Y1687="","",IF($AA1687&lt;$S1687,"Pass","Fail"))</f>
        <v/>
      </c>
      <c r="AH1687" s="23" t="str">
        <f aca="true">INDIRECT(CHOOSE(MATCH($T1687,{"±","&gt;","≥","≤","&lt;"},0), "AC", "AD", "AE", "AF", "AG") &amp; ROW())</f>
        <v/>
      </c>
      <c r="AI1687" s="56" t="str">
        <f aca="false">IF($X1687="Not Significant","No Further Action Required",
IF($AH1687="","",
IF(AND($AH1687="Pass",$L1687="0 - Passed "),"Analysis performed; no further action required.",
IF(AND($AH1687="Fail",$L1687="1 - Failed "),"Analysis performed; no further action required.",
IF(AND($AH1687="Pass",$L1687="2 - Limited In Use "),"Analysis performed; no further action required.",
IF(AND($AH1687="Fail",$L1687="3 - Adjusted "),"Analysis performed; no further action required.",
"Unit fails analysis; TSM determination required."))))))</f>
        <v/>
      </c>
      <c r="AJ1687" s="58"/>
    </row>
    <row r="1688" customFormat="false" ht="15" hidden="false" customHeight="false" outlineLevel="0" collapsed="false">
      <c r="A1688" s="56"/>
      <c r="E1688" s="57" t="str">
        <f aca="false">IF(AND($F1688="",$G1688=""),"",IF($G1688="",$F1688,HYPERLINK($G1688,$F1688)))</f>
        <v/>
      </c>
      <c r="H1688" s="1" t="str">
        <f aca="false">IF($I1688="","None Attached",IF(LEFT($I1688,5)="https",HYPERLINK($I1688,"Datasheet"),HYPERLINK(_xlfn.CONCAT("https://",$I1688),"Datasheet")))</f>
        <v>None Attached</v>
      </c>
      <c r="M1688" s="56"/>
      <c r="P1688" s="58"/>
      <c r="Q1688" s="1" t="n">
        <f aca="false">$M1688-$N1688</f>
        <v>0</v>
      </c>
      <c r="R1688" s="56"/>
      <c r="T1688" s="59" t="s">
        <v>15</v>
      </c>
      <c r="U1688" s="1" t="n">
        <f aca="false">$S1688-$R1688</f>
        <v>0</v>
      </c>
      <c r="V1688" s="1" t="n">
        <f aca="false">IF($T1688="±",$Q1688*2,$Q1688)</f>
        <v>0</v>
      </c>
      <c r="W1688" s="60" t="str">
        <f aca="false">IFERROR($U1688/ABS($V1688),"N/A")</f>
        <v>N/A</v>
      </c>
      <c r="X1688" s="61" t="str">
        <f aca="false">IF(OR($W1688="N/A",$R1688="",$S1688=""),"N/A",IF($W1688&gt;=4,"Not Significant",IF($W1688&gt;=2,"Semi-Significant","Significant")))</f>
        <v>N/A</v>
      </c>
      <c r="Z1688" s="1" t="str">
        <f aca="false">IF($D1688="Z540.1 w/data",0,"")</f>
        <v/>
      </c>
      <c r="AA1688" s="1" t="e">
        <f aca="false">$Y1688+$Q1688+$Z1688</f>
        <v>#VALUE!</v>
      </c>
      <c r="AB1688" s="1" t="n">
        <f aca="false">$N1688+$Q1688</f>
        <v>0</v>
      </c>
      <c r="AC1688" s="1" t="str">
        <f aca="false">IF($Y1688="","",IF(AND($AA1688&gt;=$R1688,$AA1688&lt;=$S1688),"Pass","Fail"))</f>
        <v/>
      </c>
      <c r="AD1688" s="1" t="str">
        <f aca="false">IF($Y1688="","",IF($AA1688&gt;$R1688,"Pass","Fail"))</f>
        <v/>
      </c>
      <c r="AE1688" s="1" t="str">
        <f aca="false">IF($Y1688="","",IF($AA1688&gt;=$R1688,"Pass","Fail"))</f>
        <v/>
      </c>
      <c r="AF1688" s="1" t="str">
        <f aca="false">IF($Y1688="","",IF($AA1688&lt;=$S1688,"Pass","Fail"))</f>
        <v/>
      </c>
      <c r="AG1688" s="1" t="str">
        <f aca="false">IF($Y1688="","",IF($AA1688&lt;$S1688,"Pass","Fail"))</f>
        <v/>
      </c>
      <c r="AH1688" s="23" t="str">
        <f aca="true">INDIRECT(CHOOSE(MATCH($T1688,{"±","&gt;","≥","≤","&lt;"},0), "AC", "AD", "AE", "AF", "AG") &amp; ROW())</f>
        <v/>
      </c>
      <c r="AI1688" s="56" t="str">
        <f aca="false">IF($X1688="Not Significant","No Further Action Required",
IF($AH1688="","",
IF(AND($AH1688="Pass",$L1688="0 - Passed "),"Analysis performed; no further action required.",
IF(AND($AH1688="Fail",$L1688="1 - Failed "),"Analysis performed; no further action required.",
IF(AND($AH1688="Pass",$L1688="2 - Limited In Use "),"Analysis performed; no further action required.",
IF(AND($AH1688="Fail",$L1688="3 - Adjusted "),"Analysis performed; no further action required.",
"Unit fails analysis; TSM determination required."))))))</f>
        <v/>
      </c>
      <c r="AJ1688" s="58"/>
    </row>
    <row r="1689" customFormat="false" ht="15" hidden="false" customHeight="false" outlineLevel="0" collapsed="false">
      <c r="A1689" s="56"/>
      <c r="E1689" s="57" t="str">
        <f aca="false">IF(AND($F1689="",$G1689=""),"",IF($G1689="",$F1689,HYPERLINK($G1689,$F1689)))</f>
        <v/>
      </c>
      <c r="H1689" s="1" t="str">
        <f aca="false">IF($I1689="","None Attached",IF(LEFT($I1689,5)="https",HYPERLINK($I1689,"Datasheet"),HYPERLINK(_xlfn.CONCAT("https://",$I1689),"Datasheet")))</f>
        <v>None Attached</v>
      </c>
      <c r="M1689" s="56"/>
      <c r="P1689" s="58"/>
      <c r="Q1689" s="1" t="n">
        <f aca="false">$M1689-$N1689</f>
        <v>0</v>
      </c>
      <c r="R1689" s="56"/>
      <c r="T1689" s="59" t="s">
        <v>15</v>
      </c>
      <c r="U1689" s="1" t="n">
        <f aca="false">$S1689-$R1689</f>
        <v>0</v>
      </c>
      <c r="V1689" s="1" t="n">
        <f aca="false">IF($T1689="±",$Q1689*2,$Q1689)</f>
        <v>0</v>
      </c>
      <c r="W1689" s="60" t="str">
        <f aca="false">IFERROR($U1689/ABS($V1689),"N/A")</f>
        <v>N/A</v>
      </c>
      <c r="X1689" s="61" t="str">
        <f aca="false">IF(OR($W1689="N/A",$R1689="",$S1689=""),"N/A",IF($W1689&gt;=4,"Not Significant",IF($W1689&gt;=2,"Semi-Significant","Significant")))</f>
        <v>N/A</v>
      </c>
      <c r="Z1689" s="1" t="str">
        <f aca="false">IF($D1689="Z540.1 w/data",0,"")</f>
        <v/>
      </c>
      <c r="AA1689" s="1" t="e">
        <f aca="false">$Y1689+$Q1689+$Z1689</f>
        <v>#VALUE!</v>
      </c>
      <c r="AB1689" s="1" t="n">
        <f aca="false">$N1689+$Q1689</f>
        <v>0</v>
      </c>
      <c r="AC1689" s="1" t="str">
        <f aca="false">IF($Y1689="","",IF(AND($AA1689&gt;=$R1689,$AA1689&lt;=$S1689),"Pass","Fail"))</f>
        <v/>
      </c>
      <c r="AD1689" s="1" t="str">
        <f aca="false">IF($Y1689="","",IF($AA1689&gt;$R1689,"Pass","Fail"))</f>
        <v/>
      </c>
      <c r="AE1689" s="1" t="str">
        <f aca="false">IF($Y1689="","",IF($AA1689&gt;=$R1689,"Pass","Fail"))</f>
        <v/>
      </c>
      <c r="AF1689" s="1" t="str">
        <f aca="false">IF($Y1689="","",IF($AA1689&lt;=$S1689,"Pass","Fail"))</f>
        <v/>
      </c>
      <c r="AG1689" s="1" t="str">
        <f aca="false">IF($Y1689="","",IF($AA1689&lt;$S1689,"Pass","Fail"))</f>
        <v/>
      </c>
      <c r="AH1689" s="23" t="str">
        <f aca="true">INDIRECT(CHOOSE(MATCH($T1689,{"±","&gt;","≥","≤","&lt;"},0), "AC", "AD", "AE", "AF", "AG") &amp; ROW())</f>
        <v/>
      </c>
      <c r="AI1689" s="56" t="str">
        <f aca="false">IF($X1689="Not Significant","No Further Action Required",
IF($AH1689="","",
IF(AND($AH1689="Pass",$L1689="0 - Passed "),"Analysis performed; no further action required.",
IF(AND($AH1689="Fail",$L1689="1 - Failed "),"Analysis performed; no further action required.",
IF(AND($AH1689="Pass",$L1689="2 - Limited In Use "),"Analysis performed; no further action required.",
IF(AND($AH1689="Fail",$L1689="3 - Adjusted "),"Analysis performed; no further action required.",
"Unit fails analysis; TSM determination required."))))))</f>
        <v/>
      </c>
      <c r="AJ1689" s="58"/>
    </row>
    <row r="1690" customFormat="false" ht="15" hidden="false" customHeight="false" outlineLevel="0" collapsed="false">
      <c r="A1690" s="56"/>
      <c r="E1690" s="57" t="str">
        <f aca="false">IF(AND($F1690="",$G1690=""),"",IF($G1690="",$F1690,HYPERLINK($G1690,$F1690)))</f>
        <v/>
      </c>
      <c r="H1690" s="1" t="str">
        <f aca="false">IF($I1690="","None Attached",IF(LEFT($I1690,5)="https",HYPERLINK($I1690,"Datasheet"),HYPERLINK(_xlfn.CONCAT("https://",$I1690),"Datasheet")))</f>
        <v>None Attached</v>
      </c>
      <c r="M1690" s="56"/>
      <c r="P1690" s="58"/>
      <c r="Q1690" s="1" t="n">
        <f aca="false">$M1690-$N1690</f>
        <v>0</v>
      </c>
      <c r="R1690" s="56"/>
      <c r="T1690" s="59" t="s">
        <v>15</v>
      </c>
      <c r="U1690" s="1" t="n">
        <f aca="false">$S1690-$R1690</f>
        <v>0</v>
      </c>
      <c r="V1690" s="1" t="n">
        <f aca="false">IF($T1690="±",$Q1690*2,$Q1690)</f>
        <v>0</v>
      </c>
      <c r="W1690" s="60" t="str">
        <f aca="false">IFERROR($U1690/ABS($V1690),"N/A")</f>
        <v>N/A</v>
      </c>
      <c r="X1690" s="61" t="str">
        <f aca="false">IF(OR($W1690="N/A",$R1690="",$S1690=""),"N/A",IF($W1690&gt;=4,"Not Significant",IF($W1690&gt;=2,"Semi-Significant","Significant")))</f>
        <v>N/A</v>
      </c>
      <c r="Z1690" s="1" t="str">
        <f aca="false">IF($D1690="Z540.1 w/data",0,"")</f>
        <v/>
      </c>
      <c r="AA1690" s="1" t="e">
        <f aca="false">$Y1690+$Q1690+$Z1690</f>
        <v>#VALUE!</v>
      </c>
      <c r="AB1690" s="1" t="n">
        <f aca="false">$N1690+$Q1690</f>
        <v>0</v>
      </c>
      <c r="AC1690" s="1" t="str">
        <f aca="false">IF($Y1690="","",IF(AND($AA1690&gt;=$R1690,$AA1690&lt;=$S1690),"Pass","Fail"))</f>
        <v/>
      </c>
      <c r="AD1690" s="1" t="str">
        <f aca="false">IF($Y1690="","",IF($AA1690&gt;$R1690,"Pass","Fail"))</f>
        <v/>
      </c>
      <c r="AE1690" s="1" t="str">
        <f aca="false">IF($Y1690="","",IF($AA1690&gt;=$R1690,"Pass","Fail"))</f>
        <v/>
      </c>
      <c r="AF1690" s="1" t="str">
        <f aca="false">IF($Y1690="","",IF($AA1690&lt;=$S1690,"Pass","Fail"))</f>
        <v/>
      </c>
      <c r="AG1690" s="1" t="str">
        <f aca="false">IF($Y1690="","",IF($AA1690&lt;$S1690,"Pass","Fail"))</f>
        <v/>
      </c>
      <c r="AH1690" s="23" t="str">
        <f aca="true">INDIRECT(CHOOSE(MATCH($T1690,{"±","&gt;","≥","≤","&lt;"},0), "AC", "AD", "AE", "AF", "AG") &amp; ROW())</f>
        <v/>
      </c>
      <c r="AI1690" s="56" t="str">
        <f aca="false">IF($X1690="Not Significant","No Further Action Required",
IF($AH1690="","",
IF(AND($AH1690="Pass",$L1690="0 - Passed "),"Analysis performed; no further action required.",
IF(AND($AH1690="Fail",$L1690="1 - Failed "),"Analysis performed; no further action required.",
IF(AND($AH1690="Pass",$L1690="2 - Limited In Use "),"Analysis performed; no further action required.",
IF(AND($AH1690="Fail",$L1690="3 - Adjusted "),"Analysis performed; no further action required.",
"Unit fails analysis; TSM determination required."))))))</f>
        <v/>
      </c>
      <c r="AJ1690" s="58"/>
    </row>
    <row r="1691" customFormat="false" ht="15" hidden="false" customHeight="false" outlineLevel="0" collapsed="false">
      <c r="A1691" s="56"/>
      <c r="E1691" s="57" t="str">
        <f aca="false">IF(AND($F1691="",$G1691=""),"",IF($G1691="",$F1691,HYPERLINK($G1691,$F1691)))</f>
        <v/>
      </c>
      <c r="H1691" s="1" t="str">
        <f aca="false">IF($I1691="","None Attached",IF(LEFT($I1691,5)="https",HYPERLINK($I1691,"Datasheet"),HYPERLINK(_xlfn.CONCAT("https://",$I1691),"Datasheet")))</f>
        <v>None Attached</v>
      </c>
      <c r="M1691" s="56"/>
      <c r="P1691" s="58"/>
      <c r="Q1691" s="1" t="n">
        <f aca="false">$M1691-$N1691</f>
        <v>0</v>
      </c>
      <c r="R1691" s="56"/>
      <c r="T1691" s="59" t="s">
        <v>15</v>
      </c>
      <c r="U1691" s="1" t="n">
        <f aca="false">$S1691-$R1691</f>
        <v>0</v>
      </c>
      <c r="V1691" s="1" t="n">
        <f aca="false">IF($T1691="±",$Q1691*2,$Q1691)</f>
        <v>0</v>
      </c>
      <c r="W1691" s="60" t="str">
        <f aca="false">IFERROR($U1691/ABS($V1691),"N/A")</f>
        <v>N/A</v>
      </c>
      <c r="X1691" s="61" t="str">
        <f aca="false">IF(OR($W1691="N/A",$R1691="",$S1691=""),"N/A",IF($W1691&gt;=4,"Not Significant",IF($W1691&gt;=2,"Semi-Significant","Significant")))</f>
        <v>N/A</v>
      </c>
      <c r="Z1691" s="1" t="str">
        <f aca="false">IF($D1691="Z540.1 w/data",0,"")</f>
        <v/>
      </c>
      <c r="AA1691" s="1" t="e">
        <f aca="false">$Y1691+$Q1691+$Z1691</f>
        <v>#VALUE!</v>
      </c>
      <c r="AB1691" s="1" t="n">
        <f aca="false">$N1691+$Q1691</f>
        <v>0</v>
      </c>
      <c r="AC1691" s="1" t="str">
        <f aca="false">IF($Y1691="","",IF(AND($AA1691&gt;=$R1691,$AA1691&lt;=$S1691),"Pass","Fail"))</f>
        <v/>
      </c>
      <c r="AD1691" s="1" t="str">
        <f aca="false">IF($Y1691="","",IF($AA1691&gt;$R1691,"Pass","Fail"))</f>
        <v/>
      </c>
      <c r="AE1691" s="1" t="str">
        <f aca="false">IF($Y1691="","",IF($AA1691&gt;=$R1691,"Pass","Fail"))</f>
        <v/>
      </c>
      <c r="AF1691" s="1" t="str">
        <f aca="false">IF($Y1691="","",IF($AA1691&lt;=$S1691,"Pass","Fail"))</f>
        <v/>
      </c>
      <c r="AG1691" s="1" t="str">
        <f aca="false">IF($Y1691="","",IF($AA1691&lt;$S1691,"Pass","Fail"))</f>
        <v/>
      </c>
      <c r="AH1691" s="23" t="str">
        <f aca="true">INDIRECT(CHOOSE(MATCH($T1691,{"±","&gt;","≥","≤","&lt;"},0), "AC", "AD", "AE", "AF", "AG") &amp; ROW())</f>
        <v/>
      </c>
      <c r="AI1691" s="56" t="str">
        <f aca="false">IF($X1691="Not Significant","No Further Action Required",
IF($AH1691="","",
IF(AND($AH1691="Pass",$L1691="0 - Passed "),"Analysis performed; no further action required.",
IF(AND($AH1691="Fail",$L1691="1 - Failed "),"Analysis performed; no further action required.",
IF(AND($AH1691="Pass",$L1691="2 - Limited In Use "),"Analysis performed; no further action required.",
IF(AND($AH1691="Fail",$L1691="3 - Adjusted "),"Analysis performed; no further action required.",
"Unit fails analysis; TSM determination required."))))))</f>
        <v/>
      </c>
      <c r="AJ1691" s="58"/>
    </row>
    <row r="1692" customFormat="false" ht="15" hidden="false" customHeight="false" outlineLevel="0" collapsed="false">
      <c r="A1692" s="56"/>
      <c r="E1692" s="57" t="str">
        <f aca="false">IF(AND($F1692="",$G1692=""),"",IF($G1692="",$F1692,HYPERLINK($G1692,$F1692)))</f>
        <v/>
      </c>
      <c r="H1692" s="1" t="str">
        <f aca="false">IF($I1692="","None Attached",IF(LEFT($I1692,5)="https",HYPERLINK($I1692,"Datasheet"),HYPERLINK(_xlfn.CONCAT("https://",$I1692),"Datasheet")))</f>
        <v>None Attached</v>
      </c>
      <c r="M1692" s="56"/>
      <c r="P1692" s="58"/>
      <c r="Q1692" s="1" t="n">
        <f aca="false">$M1692-$N1692</f>
        <v>0</v>
      </c>
      <c r="R1692" s="56"/>
      <c r="T1692" s="59" t="s">
        <v>15</v>
      </c>
      <c r="U1692" s="1" t="n">
        <f aca="false">$S1692-$R1692</f>
        <v>0</v>
      </c>
      <c r="V1692" s="1" t="n">
        <f aca="false">IF($T1692="±",$Q1692*2,$Q1692)</f>
        <v>0</v>
      </c>
      <c r="W1692" s="60" t="str">
        <f aca="false">IFERROR($U1692/ABS($V1692),"N/A")</f>
        <v>N/A</v>
      </c>
      <c r="X1692" s="61" t="str">
        <f aca="false">IF(OR($W1692="N/A",$R1692="",$S1692=""),"N/A",IF($W1692&gt;=4,"Not Significant",IF($W1692&gt;=2,"Semi-Significant","Significant")))</f>
        <v>N/A</v>
      </c>
      <c r="Z1692" s="1" t="str">
        <f aca="false">IF($D1692="Z540.1 w/data",0,"")</f>
        <v/>
      </c>
      <c r="AA1692" s="1" t="e">
        <f aca="false">$Y1692+$Q1692+$Z1692</f>
        <v>#VALUE!</v>
      </c>
      <c r="AB1692" s="1" t="n">
        <f aca="false">$N1692+$Q1692</f>
        <v>0</v>
      </c>
      <c r="AC1692" s="1" t="str">
        <f aca="false">IF($Y1692="","",IF(AND($AA1692&gt;=$R1692,$AA1692&lt;=$S1692),"Pass","Fail"))</f>
        <v/>
      </c>
      <c r="AD1692" s="1" t="str">
        <f aca="false">IF($Y1692="","",IF($AA1692&gt;$R1692,"Pass","Fail"))</f>
        <v/>
      </c>
      <c r="AE1692" s="1" t="str">
        <f aca="false">IF($Y1692="","",IF($AA1692&gt;=$R1692,"Pass","Fail"))</f>
        <v/>
      </c>
      <c r="AF1692" s="1" t="str">
        <f aca="false">IF($Y1692="","",IF($AA1692&lt;=$S1692,"Pass","Fail"))</f>
        <v/>
      </c>
      <c r="AG1692" s="1" t="str">
        <f aca="false">IF($Y1692="","",IF($AA1692&lt;$S1692,"Pass","Fail"))</f>
        <v/>
      </c>
      <c r="AH1692" s="23" t="str">
        <f aca="true">INDIRECT(CHOOSE(MATCH($T1692,{"±","&gt;","≥","≤","&lt;"},0), "AC", "AD", "AE", "AF", "AG") &amp; ROW())</f>
        <v/>
      </c>
      <c r="AI1692" s="56" t="str">
        <f aca="false">IF($X1692="Not Significant","No Further Action Required",
IF($AH1692="","",
IF(AND($AH1692="Pass",$L1692="0 - Passed "),"Analysis performed; no further action required.",
IF(AND($AH1692="Fail",$L1692="1 - Failed "),"Analysis performed; no further action required.",
IF(AND($AH1692="Pass",$L1692="2 - Limited In Use "),"Analysis performed; no further action required.",
IF(AND($AH1692="Fail",$L1692="3 - Adjusted "),"Analysis performed; no further action required.",
"Unit fails analysis; TSM determination required."))))))</f>
        <v/>
      </c>
      <c r="AJ1692" s="58"/>
    </row>
    <row r="1693" customFormat="false" ht="15" hidden="false" customHeight="false" outlineLevel="0" collapsed="false">
      <c r="A1693" s="56"/>
      <c r="E1693" s="57" t="str">
        <f aca="false">IF(AND($F1693="",$G1693=""),"",IF($G1693="",$F1693,HYPERLINK($G1693,$F1693)))</f>
        <v/>
      </c>
      <c r="H1693" s="1" t="str">
        <f aca="false">IF($I1693="","None Attached",IF(LEFT($I1693,5)="https",HYPERLINK($I1693,"Datasheet"),HYPERLINK(_xlfn.CONCAT("https://",$I1693),"Datasheet")))</f>
        <v>None Attached</v>
      </c>
      <c r="M1693" s="56"/>
      <c r="P1693" s="58"/>
      <c r="Q1693" s="1" t="n">
        <f aca="false">$M1693-$N1693</f>
        <v>0</v>
      </c>
      <c r="R1693" s="56"/>
      <c r="T1693" s="59" t="s">
        <v>15</v>
      </c>
      <c r="U1693" s="1" t="n">
        <f aca="false">$S1693-$R1693</f>
        <v>0</v>
      </c>
      <c r="V1693" s="1" t="n">
        <f aca="false">IF($T1693="±",$Q1693*2,$Q1693)</f>
        <v>0</v>
      </c>
      <c r="W1693" s="60" t="str">
        <f aca="false">IFERROR($U1693/ABS($V1693),"N/A")</f>
        <v>N/A</v>
      </c>
      <c r="X1693" s="61" t="str">
        <f aca="false">IF(OR($W1693="N/A",$R1693="",$S1693=""),"N/A",IF($W1693&gt;=4,"Not Significant",IF($W1693&gt;=2,"Semi-Significant","Significant")))</f>
        <v>N/A</v>
      </c>
      <c r="Z1693" s="1" t="str">
        <f aca="false">IF($D1693="Z540.1 w/data",0,"")</f>
        <v/>
      </c>
      <c r="AA1693" s="1" t="e">
        <f aca="false">$Y1693+$Q1693+$Z1693</f>
        <v>#VALUE!</v>
      </c>
      <c r="AB1693" s="1" t="n">
        <f aca="false">$N1693+$Q1693</f>
        <v>0</v>
      </c>
      <c r="AC1693" s="1" t="str">
        <f aca="false">IF($Y1693="","",IF(AND($AA1693&gt;=$R1693,$AA1693&lt;=$S1693),"Pass","Fail"))</f>
        <v/>
      </c>
      <c r="AD1693" s="1" t="str">
        <f aca="false">IF($Y1693="","",IF($AA1693&gt;$R1693,"Pass","Fail"))</f>
        <v/>
      </c>
      <c r="AE1693" s="1" t="str">
        <f aca="false">IF($Y1693="","",IF($AA1693&gt;=$R1693,"Pass","Fail"))</f>
        <v/>
      </c>
      <c r="AF1693" s="1" t="str">
        <f aca="false">IF($Y1693="","",IF($AA1693&lt;=$S1693,"Pass","Fail"))</f>
        <v/>
      </c>
      <c r="AG1693" s="1" t="str">
        <f aca="false">IF($Y1693="","",IF($AA1693&lt;$S1693,"Pass","Fail"))</f>
        <v/>
      </c>
      <c r="AH1693" s="23" t="str">
        <f aca="true">INDIRECT(CHOOSE(MATCH($T1693,{"±","&gt;","≥","≤","&lt;"},0), "AC", "AD", "AE", "AF", "AG") &amp; ROW())</f>
        <v/>
      </c>
      <c r="AI1693" s="56" t="str">
        <f aca="false">IF($X1693="Not Significant","No Further Action Required",
IF($AH1693="","",
IF(AND($AH1693="Pass",$L1693="0 - Passed "),"Analysis performed; no further action required.",
IF(AND($AH1693="Fail",$L1693="1 - Failed "),"Analysis performed; no further action required.",
IF(AND($AH1693="Pass",$L1693="2 - Limited In Use "),"Analysis performed; no further action required.",
IF(AND($AH1693="Fail",$L1693="3 - Adjusted "),"Analysis performed; no further action required.",
"Unit fails analysis; TSM determination required."))))))</f>
        <v/>
      </c>
      <c r="AJ1693" s="58"/>
    </row>
    <row r="1694" customFormat="false" ht="15" hidden="false" customHeight="false" outlineLevel="0" collapsed="false">
      <c r="A1694" s="56"/>
      <c r="E1694" s="57" t="str">
        <f aca="false">IF(AND($F1694="",$G1694=""),"",IF($G1694="",$F1694,HYPERLINK($G1694,$F1694)))</f>
        <v/>
      </c>
      <c r="H1694" s="1" t="str">
        <f aca="false">IF($I1694="","None Attached",IF(LEFT($I1694,5)="https",HYPERLINK($I1694,"Datasheet"),HYPERLINK(_xlfn.CONCAT("https://",$I1694),"Datasheet")))</f>
        <v>None Attached</v>
      </c>
      <c r="M1694" s="56"/>
      <c r="P1694" s="58"/>
      <c r="Q1694" s="1" t="n">
        <f aca="false">$M1694-$N1694</f>
        <v>0</v>
      </c>
      <c r="R1694" s="56"/>
      <c r="T1694" s="59" t="s">
        <v>15</v>
      </c>
      <c r="U1694" s="1" t="n">
        <f aca="false">$S1694-$R1694</f>
        <v>0</v>
      </c>
      <c r="V1694" s="1" t="n">
        <f aca="false">IF($T1694="±",$Q1694*2,$Q1694)</f>
        <v>0</v>
      </c>
      <c r="W1694" s="60" t="str">
        <f aca="false">IFERROR($U1694/ABS($V1694),"N/A")</f>
        <v>N/A</v>
      </c>
      <c r="X1694" s="61" t="str">
        <f aca="false">IF(OR($W1694="N/A",$R1694="",$S1694=""),"N/A",IF($W1694&gt;=4,"Not Significant",IF($W1694&gt;=2,"Semi-Significant","Significant")))</f>
        <v>N/A</v>
      </c>
      <c r="Z1694" s="1" t="str">
        <f aca="false">IF($D1694="Z540.1 w/data",0,"")</f>
        <v/>
      </c>
      <c r="AA1694" s="1" t="e">
        <f aca="false">$Y1694+$Q1694+$Z1694</f>
        <v>#VALUE!</v>
      </c>
      <c r="AB1694" s="1" t="n">
        <f aca="false">$N1694+$Q1694</f>
        <v>0</v>
      </c>
      <c r="AC1694" s="1" t="str">
        <f aca="false">IF($Y1694="","",IF(AND($AA1694&gt;=$R1694,$AA1694&lt;=$S1694),"Pass","Fail"))</f>
        <v/>
      </c>
      <c r="AD1694" s="1" t="str">
        <f aca="false">IF($Y1694="","",IF($AA1694&gt;$R1694,"Pass","Fail"))</f>
        <v/>
      </c>
      <c r="AE1694" s="1" t="str">
        <f aca="false">IF($Y1694="","",IF($AA1694&gt;=$R1694,"Pass","Fail"))</f>
        <v/>
      </c>
      <c r="AF1694" s="1" t="str">
        <f aca="false">IF($Y1694="","",IF($AA1694&lt;=$S1694,"Pass","Fail"))</f>
        <v/>
      </c>
      <c r="AG1694" s="1" t="str">
        <f aca="false">IF($Y1694="","",IF($AA1694&lt;$S1694,"Pass","Fail"))</f>
        <v/>
      </c>
      <c r="AH1694" s="23" t="str">
        <f aca="true">INDIRECT(CHOOSE(MATCH($T1694,{"±","&gt;","≥","≤","&lt;"},0), "AC", "AD", "AE", "AF", "AG") &amp; ROW())</f>
        <v/>
      </c>
      <c r="AI1694" s="56" t="str">
        <f aca="false">IF($X1694="Not Significant","No Further Action Required",
IF($AH1694="","",
IF(AND($AH1694="Pass",$L1694="0 - Passed "),"Analysis performed; no further action required.",
IF(AND($AH1694="Fail",$L1694="1 - Failed "),"Analysis performed; no further action required.",
IF(AND($AH1694="Pass",$L1694="2 - Limited In Use "),"Analysis performed; no further action required.",
IF(AND($AH1694="Fail",$L1694="3 - Adjusted "),"Analysis performed; no further action required.",
"Unit fails analysis; TSM determination required."))))))</f>
        <v/>
      </c>
      <c r="AJ1694" s="58"/>
    </row>
    <row r="1695" customFormat="false" ht="15" hidden="false" customHeight="false" outlineLevel="0" collapsed="false">
      <c r="A1695" s="56"/>
      <c r="E1695" s="57" t="str">
        <f aca="false">IF(AND($F1695="",$G1695=""),"",IF($G1695="",$F1695,HYPERLINK($G1695,$F1695)))</f>
        <v/>
      </c>
      <c r="H1695" s="1" t="str">
        <f aca="false">IF($I1695="","None Attached",IF(LEFT($I1695,5)="https",HYPERLINK($I1695,"Datasheet"),HYPERLINK(_xlfn.CONCAT("https://",$I1695),"Datasheet")))</f>
        <v>None Attached</v>
      </c>
      <c r="M1695" s="56"/>
      <c r="P1695" s="58"/>
      <c r="Q1695" s="1" t="n">
        <f aca="false">$M1695-$N1695</f>
        <v>0</v>
      </c>
      <c r="R1695" s="56"/>
      <c r="T1695" s="59" t="s">
        <v>15</v>
      </c>
      <c r="U1695" s="1" t="n">
        <f aca="false">$S1695-$R1695</f>
        <v>0</v>
      </c>
      <c r="V1695" s="1" t="n">
        <f aca="false">IF($T1695="±",$Q1695*2,$Q1695)</f>
        <v>0</v>
      </c>
      <c r="W1695" s="60" t="str">
        <f aca="false">IFERROR($U1695/ABS($V1695),"N/A")</f>
        <v>N/A</v>
      </c>
      <c r="X1695" s="61" t="str">
        <f aca="false">IF(OR($W1695="N/A",$R1695="",$S1695=""),"N/A",IF($W1695&gt;=4,"Not Significant",IF($W1695&gt;=2,"Semi-Significant","Significant")))</f>
        <v>N/A</v>
      </c>
      <c r="Z1695" s="1" t="str">
        <f aca="false">IF($D1695="Z540.1 w/data",0,"")</f>
        <v/>
      </c>
      <c r="AA1695" s="1" t="e">
        <f aca="false">$Y1695+$Q1695+$Z1695</f>
        <v>#VALUE!</v>
      </c>
      <c r="AB1695" s="1" t="n">
        <f aca="false">$N1695+$Q1695</f>
        <v>0</v>
      </c>
      <c r="AC1695" s="1" t="str">
        <f aca="false">IF($Y1695="","",IF(AND($AA1695&gt;=$R1695,$AA1695&lt;=$S1695),"Pass","Fail"))</f>
        <v/>
      </c>
      <c r="AD1695" s="1" t="str">
        <f aca="false">IF($Y1695="","",IF($AA1695&gt;$R1695,"Pass","Fail"))</f>
        <v/>
      </c>
      <c r="AE1695" s="1" t="str">
        <f aca="false">IF($Y1695="","",IF($AA1695&gt;=$R1695,"Pass","Fail"))</f>
        <v/>
      </c>
      <c r="AF1695" s="1" t="str">
        <f aca="false">IF($Y1695="","",IF($AA1695&lt;=$S1695,"Pass","Fail"))</f>
        <v/>
      </c>
      <c r="AG1695" s="1" t="str">
        <f aca="false">IF($Y1695="","",IF($AA1695&lt;$S1695,"Pass","Fail"))</f>
        <v/>
      </c>
      <c r="AH1695" s="23" t="str">
        <f aca="true">INDIRECT(CHOOSE(MATCH($T1695,{"±","&gt;","≥","≤","&lt;"},0), "AC", "AD", "AE", "AF", "AG") &amp; ROW())</f>
        <v/>
      </c>
      <c r="AI1695" s="56" t="str">
        <f aca="false">IF($X1695="Not Significant","No Further Action Required",
IF($AH1695="","",
IF(AND($AH1695="Pass",$L1695="0 - Passed "),"Analysis performed; no further action required.",
IF(AND($AH1695="Fail",$L1695="1 - Failed "),"Analysis performed; no further action required.",
IF(AND($AH1695="Pass",$L1695="2 - Limited In Use "),"Analysis performed; no further action required.",
IF(AND($AH1695="Fail",$L1695="3 - Adjusted "),"Analysis performed; no further action required.",
"Unit fails analysis; TSM determination required."))))))</f>
        <v/>
      </c>
      <c r="AJ1695" s="58"/>
    </row>
    <row r="1696" customFormat="false" ht="15" hidden="false" customHeight="false" outlineLevel="0" collapsed="false">
      <c r="A1696" s="56"/>
      <c r="E1696" s="57" t="str">
        <f aca="false">IF(AND($F1696="",$G1696=""),"",IF($G1696="",$F1696,HYPERLINK($G1696,$F1696)))</f>
        <v/>
      </c>
      <c r="H1696" s="1" t="str">
        <f aca="false">IF($I1696="","None Attached",IF(LEFT($I1696,5)="https",HYPERLINK($I1696,"Datasheet"),HYPERLINK(_xlfn.CONCAT("https://",$I1696),"Datasheet")))</f>
        <v>None Attached</v>
      </c>
      <c r="M1696" s="56"/>
      <c r="P1696" s="58"/>
      <c r="Q1696" s="1" t="n">
        <f aca="false">$M1696-$N1696</f>
        <v>0</v>
      </c>
      <c r="R1696" s="56"/>
      <c r="T1696" s="59" t="s">
        <v>15</v>
      </c>
      <c r="U1696" s="1" t="n">
        <f aca="false">$S1696-$R1696</f>
        <v>0</v>
      </c>
      <c r="V1696" s="1" t="n">
        <f aca="false">IF($T1696="±",$Q1696*2,$Q1696)</f>
        <v>0</v>
      </c>
      <c r="W1696" s="60" t="str">
        <f aca="false">IFERROR($U1696/ABS($V1696),"N/A")</f>
        <v>N/A</v>
      </c>
      <c r="X1696" s="61" t="str">
        <f aca="false">IF(OR($W1696="N/A",$R1696="",$S1696=""),"N/A",IF($W1696&gt;=4,"Not Significant",IF($W1696&gt;=2,"Semi-Significant","Significant")))</f>
        <v>N/A</v>
      </c>
      <c r="Z1696" s="1" t="str">
        <f aca="false">IF($D1696="Z540.1 w/data",0,"")</f>
        <v/>
      </c>
      <c r="AA1696" s="1" t="e">
        <f aca="false">$Y1696+$Q1696+$Z1696</f>
        <v>#VALUE!</v>
      </c>
      <c r="AB1696" s="1" t="n">
        <f aca="false">$N1696+$Q1696</f>
        <v>0</v>
      </c>
      <c r="AC1696" s="1" t="str">
        <f aca="false">IF($Y1696="","",IF(AND($AA1696&gt;=$R1696,$AA1696&lt;=$S1696),"Pass","Fail"))</f>
        <v/>
      </c>
      <c r="AD1696" s="1" t="str">
        <f aca="false">IF($Y1696="","",IF($AA1696&gt;$R1696,"Pass","Fail"))</f>
        <v/>
      </c>
      <c r="AE1696" s="1" t="str">
        <f aca="false">IF($Y1696="","",IF($AA1696&gt;=$R1696,"Pass","Fail"))</f>
        <v/>
      </c>
      <c r="AF1696" s="1" t="str">
        <f aca="false">IF($Y1696="","",IF($AA1696&lt;=$S1696,"Pass","Fail"))</f>
        <v/>
      </c>
      <c r="AG1696" s="1" t="str">
        <f aca="false">IF($Y1696="","",IF($AA1696&lt;$S1696,"Pass","Fail"))</f>
        <v/>
      </c>
      <c r="AH1696" s="23" t="str">
        <f aca="true">INDIRECT(CHOOSE(MATCH($T1696,{"±","&gt;","≥","≤","&lt;"},0), "AC", "AD", "AE", "AF", "AG") &amp; ROW())</f>
        <v/>
      </c>
      <c r="AI1696" s="56" t="str">
        <f aca="false">IF($X1696="Not Significant","No Further Action Required",
IF($AH1696="","",
IF(AND($AH1696="Pass",$L1696="0 - Passed "),"Analysis performed; no further action required.",
IF(AND($AH1696="Fail",$L1696="1 - Failed "),"Analysis performed; no further action required.",
IF(AND($AH1696="Pass",$L1696="2 - Limited In Use "),"Analysis performed; no further action required.",
IF(AND($AH1696="Fail",$L1696="3 - Adjusted "),"Analysis performed; no further action required.",
"Unit fails analysis; TSM determination required."))))))</f>
        <v/>
      </c>
      <c r="AJ1696" s="58"/>
    </row>
    <row r="1697" customFormat="false" ht="15" hidden="false" customHeight="false" outlineLevel="0" collapsed="false">
      <c r="A1697" s="56"/>
      <c r="E1697" s="57" t="str">
        <f aca="false">IF(AND($F1697="",$G1697=""),"",IF($G1697="",$F1697,HYPERLINK($G1697,$F1697)))</f>
        <v/>
      </c>
      <c r="H1697" s="1" t="str">
        <f aca="false">IF($I1697="","None Attached",IF(LEFT($I1697,5)="https",HYPERLINK($I1697,"Datasheet"),HYPERLINK(_xlfn.CONCAT("https://",$I1697),"Datasheet")))</f>
        <v>None Attached</v>
      </c>
      <c r="M1697" s="56"/>
      <c r="P1697" s="58"/>
      <c r="Q1697" s="1" t="n">
        <f aca="false">$M1697-$N1697</f>
        <v>0</v>
      </c>
      <c r="R1697" s="56"/>
      <c r="T1697" s="59" t="s">
        <v>15</v>
      </c>
      <c r="U1697" s="1" t="n">
        <f aca="false">$S1697-$R1697</f>
        <v>0</v>
      </c>
      <c r="V1697" s="1" t="n">
        <f aca="false">IF($T1697="±",$Q1697*2,$Q1697)</f>
        <v>0</v>
      </c>
      <c r="W1697" s="60" t="str">
        <f aca="false">IFERROR($U1697/ABS($V1697),"N/A")</f>
        <v>N/A</v>
      </c>
      <c r="X1697" s="61" t="str">
        <f aca="false">IF(OR($W1697="N/A",$R1697="",$S1697=""),"N/A",IF($W1697&gt;=4,"Not Significant",IF($W1697&gt;=2,"Semi-Significant","Significant")))</f>
        <v>N/A</v>
      </c>
      <c r="Z1697" s="1" t="str">
        <f aca="false">IF($D1697="Z540.1 w/data",0,"")</f>
        <v/>
      </c>
      <c r="AA1697" s="1" t="e">
        <f aca="false">$Y1697+$Q1697+$Z1697</f>
        <v>#VALUE!</v>
      </c>
      <c r="AB1697" s="1" t="n">
        <f aca="false">$N1697+$Q1697</f>
        <v>0</v>
      </c>
      <c r="AC1697" s="1" t="str">
        <f aca="false">IF($Y1697="","",IF(AND($AA1697&gt;=$R1697,$AA1697&lt;=$S1697),"Pass","Fail"))</f>
        <v/>
      </c>
      <c r="AD1697" s="1" t="str">
        <f aca="false">IF($Y1697="","",IF($AA1697&gt;$R1697,"Pass","Fail"))</f>
        <v/>
      </c>
      <c r="AE1697" s="1" t="str">
        <f aca="false">IF($Y1697="","",IF($AA1697&gt;=$R1697,"Pass","Fail"))</f>
        <v/>
      </c>
      <c r="AF1697" s="1" t="str">
        <f aca="false">IF($Y1697="","",IF($AA1697&lt;=$S1697,"Pass","Fail"))</f>
        <v/>
      </c>
      <c r="AG1697" s="1" t="str">
        <f aca="false">IF($Y1697="","",IF($AA1697&lt;$S1697,"Pass","Fail"))</f>
        <v/>
      </c>
      <c r="AH1697" s="23" t="str">
        <f aca="true">INDIRECT(CHOOSE(MATCH($T1697,{"±","&gt;","≥","≤","&lt;"},0), "AC", "AD", "AE", "AF", "AG") &amp; ROW())</f>
        <v/>
      </c>
      <c r="AI1697" s="56" t="str">
        <f aca="false">IF($X1697="Not Significant","No Further Action Required",
IF($AH1697="","",
IF(AND($AH1697="Pass",$L1697="0 - Passed "),"Analysis performed; no further action required.",
IF(AND($AH1697="Fail",$L1697="1 - Failed "),"Analysis performed; no further action required.",
IF(AND($AH1697="Pass",$L1697="2 - Limited In Use "),"Analysis performed; no further action required.",
IF(AND($AH1697="Fail",$L1697="3 - Adjusted "),"Analysis performed; no further action required.",
"Unit fails analysis; TSM determination required."))))))</f>
        <v/>
      </c>
      <c r="AJ1697" s="58"/>
    </row>
    <row r="1698" customFormat="false" ht="15" hidden="false" customHeight="false" outlineLevel="0" collapsed="false">
      <c r="A1698" s="56"/>
      <c r="E1698" s="57" t="str">
        <f aca="false">IF(AND($F1698="",$G1698=""),"",IF($G1698="",$F1698,HYPERLINK($G1698,$F1698)))</f>
        <v/>
      </c>
      <c r="H1698" s="1" t="str">
        <f aca="false">IF($I1698="","None Attached",IF(LEFT($I1698,5)="https",HYPERLINK($I1698,"Datasheet"),HYPERLINK(_xlfn.CONCAT("https://",$I1698),"Datasheet")))</f>
        <v>None Attached</v>
      </c>
      <c r="M1698" s="56"/>
      <c r="P1698" s="58"/>
      <c r="Q1698" s="1" t="n">
        <f aca="false">$M1698-$N1698</f>
        <v>0</v>
      </c>
      <c r="R1698" s="56"/>
      <c r="T1698" s="59" t="s">
        <v>15</v>
      </c>
      <c r="U1698" s="1" t="n">
        <f aca="false">$S1698-$R1698</f>
        <v>0</v>
      </c>
      <c r="V1698" s="1" t="n">
        <f aca="false">IF($T1698="±",$Q1698*2,$Q1698)</f>
        <v>0</v>
      </c>
      <c r="W1698" s="60" t="str">
        <f aca="false">IFERROR($U1698/ABS($V1698),"N/A")</f>
        <v>N/A</v>
      </c>
      <c r="X1698" s="61" t="str">
        <f aca="false">IF(OR($W1698="N/A",$R1698="",$S1698=""),"N/A",IF($W1698&gt;=4,"Not Significant",IF($W1698&gt;=2,"Semi-Significant","Significant")))</f>
        <v>N/A</v>
      </c>
      <c r="Z1698" s="1" t="str">
        <f aca="false">IF($D1698="Z540.1 w/data",0,"")</f>
        <v/>
      </c>
      <c r="AA1698" s="1" t="e">
        <f aca="false">$Y1698+$Q1698+$Z1698</f>
        <v>#VALUE!</v>
      </c>
      <c r="AB1698" s="1" t="n">
        <f aca="false">$N1698+$Q1698</f>
        <v>0</v>
      </c>
      <c r="AC1698" s="1" t="str">
        <f aca="false">IF($Y1698="","",IF(AND($AA1698&gt;=$R1698,$AA1698&lt;=$S1698),"Pass","Fail"))</f>
        <v/>
      </c>
      <c r="AD1698" s="1" t="str">
        <f aca="false">IF($Y1698="","",IF($AA1698&gt;$R1698,"Pass","Fail"))</f>
        <v/>
      </c>
      <c r="AE1698" s="1" t="str">
        <f aca="false">IF($Y1698="","",IF($AA1698&gt;=$R1698,"Pass","Fail"))</f>
        <v/>
      </c>
      <c r="AF1698" s="1" t="str">
        <f aca="false">IF($Y1698="","",IF($AA1698&lt;=$S1698,"Pass","Fail"))</f>
        <v/>
      </c>
      <c r="AG1698" s="1" t="str">
        <f aca="false">IF($Y1698="","",IF($AA1698&lt;$S1698,"Pass","Fail"))</f>
        <v/>
      </c>
      <c r="AH1698" s="23" t="str">
        <f aca="true">INDIRECT(CHOOSE(MATCH($T1698,{"±","&gt;","≥","≤","&lt;"},0), "AC", "AD", "AE", "AF", "AG") &amp; ROW())</f>
        <v/>
      </c>
      <c r="AI1698" s="56" t="str">
        <f aca="false">IF($X1698="Not Significant","No Further Action Required",
IF($AH1698="","",
IF(AND($AH1698="Pass",$L1698="0 - Passed "),"Analysis performed; no further action required.",
IF(AND($AH1698="Fail",$L1698="1 - Failed "),"Analysis performed; no further action required.",
IF(AND($AH1698="Pass",$L1698="2 - Limited In Use "),"Analysis performed; no further action required.",
IF(AND($AH1698="Fail",$L1698="3 - Adjusted "),"Analysis performed; no further action required.",
"Unit fails analysis; TSM determination required."))))))</f>
        <v/>
      </c>
      <c r="AJ1698" s="58"/>
    </row>
    <row r="1699" customFormat="false" ht="15" hidden="false" customHeight="false" outlineLevel="0" collapsed="false">
      <c r="A1699" s="56"/>
      <c r="E1699" s="57" t="str">
        <f aca="false">IF(AND($F1699="",$G1699=""),"",IF($G1699="",$F1699,HYPERLINK($G1699,$F1699)))</f>
        <v/>
      </c>
      <c r="H1699" s="1" t="str">
        <f aca="false">IF($I1699="","None Attached",IF(LEFT($I1699,5)="https",HYPERLINK($I1699,"Datasheet"),HYPERLINK(_xlfn.CONCAT("https://",$I1699),"Datasheet")))</f>
        <v>None Attached</v>
      </c>
      <c r="M1699" s="56"/>
      <c r="P1699" s="58"/>
      <c r="Q1699" s="1" t="n">
        <f aca="false">$M1699-$N1699</f>
        <v>0</v>
      </c>
      <c r="R1699" s="56"/>
      <c r="T1699" s="59" t="s">
        <v>15</v>
      </c>
      <c r="U1699" s="1" t="n">
        <f aca="false">$S1699-$R1699</f>
        <v>0</v>
      </c>
      <c r="V1699" s="1" t="n">
        <f aca="false">IF($T1699="±",$Q1699*2,$Q1699)</f>
        <v>0</v>
      </c>
      <c r="W1699" s="60" t="str">
        <f aca="false">IFERROR($U1699/ABS($V1699),"N/A")</f>
        <v>N/A</v>
      </c>
      <c r="X1699" s="61" t="str">
        <f aca="false">IF(OR($W1699="N/A",$R1699="",$S1699=""),"N/A",IF($W1699&gt;=4,"Not Significant",IF($W1699&gt;=2,"Semi-Significant","Significant")))</f>
        <v>N/A</v>
      </c>
      <c r="Z1699" s="1" t="str">
        <f aca="false">IF($D1699="Z540.1 w/data",0,"")</f>
        <v/>
      </c>
      <c r="AA1699" s="1" t="e">
        <f aca="false">$Y1699+$Q1699+$Z1699</f>
        <v>#VALUE!</v>
      </c>
      <c r="AB1699" s="1" t="n">
        <f aca="false">$N1699+$Q1699</f>
        <v>0</v>
      </c>
      <c r="AC1699" s="1" t="str">
        <f aca="false">IF($Y1699="","",IF(AND($AA1699&gt;=$R1699,$AA1699&lt;=$S1699),"Pass","Fail"))</f>
        <v/>
      </c>
      <c r="AD1699" s="1" t="str">
        <f aca="false">IF($Y1699="","",IF($AA1699&gt;$R1699,"Pass","Fail"))</f>
        <v/>
      </c>
      <c r="AE1699" s="1" t="str">
        <f aca="false">IF($Y1699="","",IF($AA1699&gt;=$R1699,"Pass","Fail"))</f>
        <v/>
      </c>
      <c r="AF1699" s="1" t="str">
        <f aca="false">IF($Y1699="","",IF($AA1699&lt;=$S1699,"Pass","Fail"))</f>
        <v/>
      </c>
      <c r="AG1699" s="1" t="str">
        <f aca="false">IF($Y1699="","",IF($AA1699&lt;$S1699,"Pass","Fail"))</f>
        <v/>
      </c>
      <c r="AH1699" s="23" t="str">
        <f aca="true">INDIRECT(CHOOSE(MATCH($T1699,{"±","&gt;","≥","≤","&lt;"},0), "AC", "AD", "AE", "AF", "AG") &amp; ROW())</f>
        <v/>
      </c>
      <c r="AI1699" s="56" t="str">
        <f aca="false">IF($X1699="Not Significant","No Further Action Required",
IF($AH1699="","",
IF(AND($AH1699="Pass",$L1699="0 - Passed "),"Analysis performed; no further action required.",
IF(AND($AH1699="Fail",$L1699="1 - Failed "),"Analysis performed; no further action required.",
IF(AND($AH1699="Pass",$L1699="2 - Limited In Use "),"Analysis performed; no further action required.",
IF(AND($AH1699="Fail",$L1699="3 - Adjusted "),"Analysis performed; no further action required.",
"Unit fails analysis; TSM determination required."))))))</f>
        <v/>
      </c>
      <c r="AJ1699" s="58"/>
    </row>
    <row r="1700" customFormat="false" ht="15" hidden="false" customHeight="false" outlineLevel="0" collapsed="false">
      <c r="A1700" s="56"/>
      <c r="E1700" s="57" t="str">
        <f aca="false">IF(AND($F1700="",$G1700=""),"",IF($G1700="",$F1700,HYPERLINK($G1700,$F1700)))</f>
        <v/>
      </c>
      <c r="H1700" s="1" t="str">
        <f aca="false">IF($I1700="","None Attached",IF(LEFT($I1700,5)="https",HYPERLINK($I1700,"Datasheet"),HYPERLINK(_xlfn.CONCAT("https://",$I1700),"Datasheet")))</f>
        <v>None Attached</v>
      </c>
      <c r="M1700" s="56"/>
      <c r="P1700" s="58"/>
      <c r="Q1700" s="1" t="n">
        <f aca="false">$M1700-$N1700</f>
        <v>0</v>
      </c>
      <c r="R1700" s="56"/>
      <c r="T1700" s="59" t="s">
        <v>15</v>
      </c>
      <c r="U1700" s="1" t="n">
        <f aca="false">$S1700-$R1700</f>
        <v>0</v>
      </c>
      <c r="V1700" s="1" t="n">
        <f aca="false">IF($T1700="±",$Q1700*2,$Q1700)</f>
        <v>0</v>
      </c>
      <c r="W1700" s="60" t="str">
        <f aca="false">IFERROR($U1700/ABS($V1700),"N/A")</f>
        <v>N/A</v>
      </c>
      <c r="X1700" s="61" t="str">
        <f aca="false">IF(OR($W1700="N/A",$R1700="",$S1700=""),"N/A",IF($W1700&gt;=4,"Not Significant",IF($W1700&gt;=2,"Semi-Significant","Significant")))</f>
        <v>N/A</v>
      </c>
      <c r="Z1700" s="1" t="str">
        <f aca="false">IF($D1700="Z540.1 w/data",0,"")</f>
        <v/>
      </c>
      <c r="AA1700" s="1" t="e">
        <f aca="false">$Y1700+$Q1700+$Z1700</f>
        <v>#VALUE!</v>
      </c>
      <c r="AB1700" s="1" t="n">
        <f aca="false">$N1700+$Q1700</f>
        <v>0</v>
      </c>
      <c r="AC1700" s="1" t="str">
        <f aca="false">IF($Y1700="","",IF(AND($AA1700&gt;=$R1700,$AA1700&lt;=$S1700),"Pass","Fail"))</f>
        <v/>
      </c>
      <c r="AD1700" s="1" t="str">
        <f aca="false">IF($Y1700="","",IF($AA1700&gt;$R1700,"Pass","Fail"))</f>
        <v/>
      </c>
      <c r="AE1700" s="1" t="str">
        <f aca="false">IF($Y1700="","",IF($AA1700&gt;=$R1700,"Pass","Fail"))</f>
        <v/>
      </c>
      <c r="AF1700" s="1" t="str">
        <f aca="false">IF($Y1700="","",IF($AA1700&lt;=$S1700,"Pass","Fail"))</f>
        <v/>
      </c>
      <c r="AG1700" s="1" t="str">
        <f aca="false">IF($Y1700="","",IF($AA1700&lt;$S1700,"Pass","Fail"))</f>
        <v/>
      </c>
      <c r="AH1700" s="23" t="str">
        <f aca="true">INDIRECT(CHOOSE(MATCH($T1700,{"±","&gt;","≥","≤","&lt;"},0), "AC", "AD", "AE", "AF", "AG") &amp; ROW())</f>
        <v/>
      </c>
      <c r="AI1700" s="56" t="str">
        <f aca="false">IF($X1700="Not Significant","No Further Action Required",
IF($AH1700="","",
IF(AND($AH1700="Pass",$L1700="0 - Passed "),"Analysis performed; no further action required.",
IF(AND($AH1700="Fail",$L1700="1 - Failed "),"Analysis performed; no further action required.",
IF(AND($AH1700="Pass",$L1700="2 - Limited In Use "),"Analysis performed; no further action required.",
IF(AND($AH1700="Fail",$L1700="3 - Adjusted "),"Analysis performed; no further action required.",
"Unit fails analysis; TSM determination required."))))))</f>
        <v/>
      </c>
      <c r="AJ1700" s="58"/>
    </row>
    <row r="1701" customFormat="false" ht="15" hidden="false" customHeight="false" outlineLevel="0" collapsed="false">
      <c r="A1701" s="56"/>
      <c r="E1701" s="57" t="str">
        <f aca="false">IF(AND($F1701="",$G1701=""),"",IF($G1701="",$F1701,HYPERLINK($G1701,$F1701)))</f>
        <v/>
      </c>
      <c r="H1701" s="1" t="str">
        <f aca="false">IF($I1701="","None Attached",IF(LEFT($I1701,5)="https",HYPERLINK($I1701,"Datasheet"),HYPERLINK(_xlfn.CONCAT("https://",$I1701),"Datasheet")))</f>
        <v>None Attached</v>
      </c>
      <c r="M1701" s="56"/>
      <c r="P1701" s="58"/>
      <c r="Q1701" s="1" t="n">
        <f aca="false">$M1701-$N1701</f>
        <v>0</v>
      </c>
      <c r="R1701" s="56"/>
      <c r="T1701" s="59" t="s">
        <v>15</v>
      </c>
      <c r="U1701" s="1" t="n">
        <f aca="false">$S1701-$R1701</f>
        <v>0</v>
      </c>
      <c r="V1701" s="1" t="n">
        <f aca="false">IF($T1701="±",$Q1701*2,$Q1701)</f>
        <v>0</v>
      </c>
      <c r="W1701" s="60" t="str">
        <f aca="false">IFERROR($U1701/ABS($V1701),"N/A")</f>
        <v>N/A</v>
      </c>
      <c r="X1701" s="61" t="str">
        <f aca="false">IF(OR($W1701="N/A",$R1701="",$S1701=""),"N/A",IF($W1701&gt;=4,"Not Significant",IF($W1701&gt;=2,"Semi-Significant","Significant")))</f>
        <v>N/A</v>
      </c>
      <c r="Z1701" s="1" t="str">
        <f aca="false">IF($D1701="Z540.1 w/data",0,"")</f>
        <v/>
      </c>
      <c r="AA1701" s="1" t="e">
        <f aca="false">$Y1701+$Q1701+$Z1701</f>
        <v>#VALUE!</v>
      </c>
      <c r="AB1701" s="1" t="n">
        <f aca="false">$N1701+$Q1701</f>
        <v>0</v>
      </c>
      <c r="AC1701" s="1" t="str">
        <f aca="false">IF($Y1701="","",IF(AND($AA1701&gt;=$R1701,$AA1701&lt;=$S1701),"Pass","Fail"))</f>
        <v/>
      </c>
      <c r="AD1701" s="1" t="str">
        <f aca="false">IF($Y1701="","",IF($AA1701&gt;$R1701,"Pass","Fail"))</f>
        <v/>
      </c>
      <c r="AE1701" s="1" t="str">
        <f aca="false">IF($Y1701="","",IF($AA1701&gt;=$R1701,"Pass","Fail"))</f>
        <v/>
      </c>
      <c r="AF1701" s="1" t="str">
        <f aca="false">IF($Y1701="","",IF($AA1701&lt;=$S1701,"Pass","Fail"))</f>
        <v/>
      </c>
      <c r="AG1701" s="1" t="str">
        <f aca="false">IF($Y1701="","",IF($AA1701&lt;$S1701,"Pass","Fail"))</f>
        <v/>
      </c>
      <c r="AH1701" s="23" t="str">
        <f aca="true">INDIRECT(CHOOSE(MATCH($T1701,{"±","&gt;","≥","≤","&lt;"},0), "AC", "AD", "AE", "AF", "AG") &amp; ROW())</f>
        <v/>
      </c>
      <c r="AI1701" s="56" t="str">
        <f aca="false">IF($X1701="Not Significant","No Further Action Required",
IF($AH1701="","",
IF(AND($AH1701="Pass",$L1701="0 - Passed "),"Analysis performed; no further action required.",
IF(AND($AH1701="Fail",$L1701="1 - Failed "),"Analysis performed; no further action required.",
IF(AND($AH1701="Pass",$L1701="2 - Limited In Use "),"Analysis performed; no further action required.",
IF(AND($AH1701="Fail",$L1701="3 - Adjusted "),"Analysis performed; no further action required.",
"Unit fails analysis; TSM determination required."))))))</f>
        <v/>
      </c>
      <c r="AJ1701" s="58"/>
    </row>
    <row r="1702" customFormat="false" ht="15" hidden="false" customHeight="false" outlineLevel="0" collapsed="false">
      <c r="A1702" s="56"/>
      <c r="E1702" s="57" t="str">
        <f aca="false">IF(AND($F1702="",$G1702=""),"",IF($G1702="",$F1702,HYPERLINK($G1702,$F1702)))</f>
        <v/>
      </c>
      <c r="H1702" s="1" t="str">
        <f aca="false">IF($I1702="","None Attached",IF(LEFT($I1702,5)="https",HYPERLINK($I1702,"Datasheet"),HYPERLINK(_xlfn.CONCAT("https://",$I1702),"Datasheet")))</f>
        <v>None Attached</v>
      </c>
      <c r="M1702" s="56"/>
      <c r="P1702" s="58"/>
      <c r="Q1702" s="1" t="n">
        <f aca="false">$M1702-$N1702</f>
        <v>0</v>
      </c>
      <c r="R1702" s="56"/>
      <c r="T1702" s="59" t="s">
        <v>15</v>
      </c>
      <c r="U1702" s="1" t="n">
        <f aca="false">$S1702-$R1702</f>
        <v>0</v>
      </c>
      <c r="V1702" s="1" t="n">
        <f aca="false">IF($T1702="±",$Q1702*2,$Q1702)</f>
        <v>0</v>
      </c>
      <c r="W1702" s="60" t="str">
        <f aca="false">IFERROR($U1702/ABS($V1702),"N/A")</f>
        <v>N/A</v>
      </c>
      <c r="X1702" s="61" t="str">
        <f aca="false">IF(OR($W1702="N/A",$R1702="",$S1702=""),"N/A",IF($W1702&gt;=4,"Not Significant",IF($W1702&gt;=2,"Semi-Significant","Significant")))</f>
        <v>N/A</v>
      </c>
      <c r="Z1702" s="1" t="str">
        <f aca="false">IF($D1702="Z540.1 w/data",0,"")</f>
        <v/>
      </c>
      <c r="AA1702" s="1" t="e">
        <f aca="false">$Y1702+$Q1702+$Z1702</f>
        <v>#VALUE!</v>
      </c>
      <c r="AB1702" s="1" t="n">
        <f aca="false">$N1702+$Q1702</f>
        <v>0</v>
      </c>
      <c r="AC1702" s="1" t="str">
        <f aca="false">IF($Y1702="","",IF(AND($AA1702&gt;=$R1702,$AA1702&lt;=$S1702),"Pass","Fail"))</f>
        <v/>
      </c>
      <c r="AD1702" s="1" t="str">
        <f aca="false">IF($Y1702="","",IF($AA1702&gt;$R1702,"Pass","Fail"))</f>
        <v/>
      </c>
      <c r="AE1702" s="1" t="str">
        <f aca="false">IF($Y1702="","",IF($AA1702&gt;=$R1702,"Pass","Fail"))</f>
        <v/>
      </c>
      <c r="AF1702" s="1" t="str">
        <f aca="false">IF($Y1702="","",IF($AA1702&lt;=$S1702,"Pass","Fail"))</f>
        <v/>
      </c>
      <c r="AG1702" s="1" t="str">
        <f aca="false">IF($Y1702="","",IF($AA1702&lt;$S1702,"Pass","Fail"))</f>
        <v/>
      </c>
      <c r="AH1702" s="23" t="str">
        <f aca="true">INDIRECT(CHOOSE(MATCH($T1702,{"±","&gt;","≥","≤","&lt;"},0), "AC", "AD", "AE", "AF", "AG") &amp; ROW())</f>
        <v/>
      </c>
      <c r="AI1702" s="56" t="str">
        <f aca="false">IF($X1702="Not Significant","No Further Action Required",
IF($AH1702="","",
IF(AND($AH1702="Pass",$L1702="0 - Passed "),"Analysis performed; no further action required.",
IF(AND($AH1702="Fail",$L1702="1 - Failed "),"Analysis performed; no further action required.",
IF(AND($AH1702="Pass",$L1702="2 - Limited In Use "),"Analysis performed; no further action required.",
IF(AND($AH1702="Fail",$L1702="3 - Adjusted "),"Analysis performed; no further action required.",
"Unit fails analysis; TSM determination required."))))))</f>
        <v/>
      </c>
      <c r="AJ1702" s="58"/>
    </row>
    <row r="1703" customFormat="false" ht="15" hidden="false" customHeight="false" outlineLevel="0" collapsed="false">
      <c r="A1703" s="56"/>
      <c r="E1703" s="57" t="str">
        <f aca="false">IF(AND($F1703="",$G1703=""),"",IF($G1703="",$F1703,HYPERLINK($G1703,$F1703)))</f>
        <v/>
      </c>
      <c r="H1703" s="1" t="str">
        <f aca="false">IF($I1703="","None Attached",IF(LEFT($I1703,5)="https",HYPERLINK($I1703,"Datasheet"),HYPERLINK(_xlfn.CONCAT("https://",$I1703),"Datasheet")))</f>
        <v>None Attached</v>
      </c>
      <c r="M1703" s="56"/>
      <c r="P1703" s="58"/>
      <c r="Q1703" s="1" t="n">
        <f aca="false">$M1703-$N1703</f>
        <v>0</v>
      </c>
      <c r="R1703" s="56"/>
      <c r="T1703" s="59" t="s">
        <v>15</v>
      </c>
      <c r="U1703" s="1" t="n">
        <f aca="false">$S1703-$R1703</f>
        <v>0</v>
      </c>
      <c r="V1703" s="1" t="n">
        <f aca="false">IF($T1703="±",$Q1703*2,$Q1703)</f>
        <v>0</v>
      </c>
      <c r="W1703" s="60" t="str">
        <f aca="false">IFERROR($U1703/ABS($V1703),"N/A")</f>
        <v>N/A</v>
      </c>
      <c r="X1703" s="61" t="str">
        <f aca="false">IF(OR($W1703="N/A",$R1703="",$S1703=""),"N/A",IF($W1703&gt;=4,"Not Significant",IF($W1703&gt;=2,"Semi-Significant","Significant")))</f>
        <v>N/A</v>
      </c>
      <c r="Z1703" s="1" t="str">
        <f aca="false">IF($D1703="Z540.1 w/data",0,"")</f>
        <v/>
      </c>
      <c r="AA1703" s="1" t="e">
        <f aca="false">$Y1703+$Q1703+$Z1703</f>
        <v>#VALUE!</v>
      </c>
      <c r="AB1703" s="1" t="n">
        <f aca="false">$N1703+$Q1703</f>
        <v>0</v>
      </c>
      <c r="AC1703" s="1" t="str">
        <f aca="false">IF($Y1703="","",IF(AND($AA1703&gt;=$R1703,$AA1703&lt;=$S1703),"Pass","Fail"))</f>
        <v/>
      </c>
      <c r="AD1703" s="1" t="str">
        <f aca="false">IF($Y1703="","",IF($AA1703&gt;$R1703,"Pass","Fail"))</f>
        <v/>
      </c>
      <c r="AE1703" s="1" t="str">
        <f aca="false">IF($Y1703="","",IF($AA1703&gt;=$R1703,"Pass","Fail"))</f>
        <v/>
      </c>
      <c r="AF1703" s="1" t="str">
        <f aca="false">IF($Y1703="","",IF($AA1703&lt;=$S1703,"Pass","Fail"))</f>
        <v/>
      </c>
      <c r="AG1703" s="1" t="str">
        <f aca="false">IF($Y1703="","",IF($AA1703&lt;$S1703,"Pass","Fail"))</f>
        <v/>
      </c>
      <c r="AH1703" s="23" t="str">
        <f aca="true">INDIRECT(CHOOSE(MATCH($T1703,{"±","&gt;","≥","≤","&lt;"},0), "AC", "AD", "AE", "AF", "AG") &amp; ROW())</f>
        <v/>
      </c>
      <c r="AI1703" s="56" t="str">
        <f aca="false">IF($X1703="Not Significant","No Further Action Required",
IF($AH1703="","",
IF(AND($AH1703="Pass",$L1703="0 - Passed "),"Analysis performed; no further action required.",
IF(AND($AH1703="Fail",$L1703="1 - Failed "),"Analysis performed; no further action required.",
IF(AND($AH1703="Pass",$L1703="2 - Limited In Use "),"Analysis performed; no further action required.",
IF(AND($AH1703="Fail",$L1703="3 - Adjusted "),"Analysis performed; no further action required.",
"Unit fails analysis; TSM determination required."))))))</f>
        <v/>
      </c>
      <c r="AJ1703" s="58"/>
    </row>
    <row r="1704" customFormat="false" ht="15" hidden="false" customHeight="false" outlineLevel="0" collapsed="false">
      <c r="A1704" s="56"/>
      <c r="E1704" s="57" t="str">
        <f aca="false">IF(AND($F1704="",$G1704=""),"",IF($G1704="",$F1704,HYPERLINK($G1704,$F1704)))</f>
        <v/>
      </c>
      <c r="H1704" s="1" t="str">
        <f aca="false">IF($I1704="","None Attached",IF(LEFT($I1704,5)="https",HYPERLINK($I1704,"Datasheet"),HYPERLINK(_xlfn.CONCAT("https://",$I1704),"Datasheet")))</f>
        <v>None Attached</v>
      </c>
      <c r="M1704" s="56"/>
      <c r="P1704" s="58"/>
      <c r="Q1704" s="1" t="n">
        <f aca="false">$M1704-$N1704</f>
        <v>0</v>
      </c>
      <c r="R1704" s="56"/>
      <c r="T1704" s="59" t="s">
        <v>15</v>
      </c>
      <c r="U1704" s="1" t="n">
        <f aca="false">$S1704-$R1704</f>
        <v>0</v>
      </c>
      <c r="V1704" s="1" t="n">
        <f aca="false">IF($T1704="±",$Q1704*2,$Q1704)</f>
        <v>0</v>
      </c>
      <c r="W1704" s="60" t="str">
        <f aca="false">IFERROR($U1704/ABS($V1704),"N/A")</f>
        <v>N/A</v>
      </c>
      <c r="X1704" s="61" t="str">
        <f aca="false">IF(OR($W1704="N/A",$R1704="",$S1704=""),"N/A",IF($W1704&gt;=4,"Not Significant",IF($W1704&gt;=2,"Semi-Significant","Significant")))</f>
        <v>N/A</v>
      </c>
      <c r="Z1704" s="1" t="str">
        <f aca="false">IF($D1704="Z540.1 w/data",0,"")</f>
        <v/>
      </c>
      <c r="AA1704" s="1" t="e">
        <f aca="false">$Y1704+$Q1704+$Z1704</f>
        <v>#VALUE!</v>
      </c>
      <c r="AB1704" s="1" t="n">
        <f aca="false">$N1704+$Q1704</f>
        <v>0</v>
      </c>
      <c r="AC1704" s="1" t="str">
        <f aca="false">IF($Y1704="","",IF(AND($AA1704&gt;=$R1704,$AA1704&lt;=$S1704),"Pass","Fail"))</f>
        <v/>
      </c>
      <c r="AD1704" s="1" t="str">
        <f aca="false">IF($Y1704="","",IF($AA1704&gt;$R1704,"Pass","Fail"))</f>
        <v/>
      </c>
      <c r="AE1704" s="1" t="str">
        <f aca="false">IF($Y1704="","",IF($AA1704&gt;=$R1704,"Pass","Fail"))</f>
        <v/>
      </c>
      <c r="AF1704" s="1" t="str">
        <f aca="false">IF($Y1704="","",IF($AA1704&lt;=$S1704,"Pass","Fail"))</f>
        <v/>
      </c>
      <c r="AG1704" s="1" t="str">
        <f aca="false">IF($Y1704="","",IF($AA1704&lt;$S1704,"Pass","Fail"))</f>
        <v/>
      </c>
      <c r="AH1704" s="23" t="str">
        <f aca="true">INDIRECT(CHOOSE(MATCH($T1704,{"±","&gt;","≥","≤","&lt;"},0), "AC", "AD", "AE", "AF", "AG") &amp; ROW())</f>
        <v/>
      </c>
      <c r="AI1704" s="56" t="str">
        <f aca="false">IF($X1704="Not Significant","No Further Action Required",
IF($AH1704="","",
IF(AND($AH1704="Pass",$L1704="0 - Passed "),"Analysis performed; no further action required.",
IF(AND($AH1704="Fail",$L1704="1 - Failed "),"Analysis performed; no further action required.",
IF(AND($AH1704="Pass",$L1704="2 - Limited In Use "),"Analysis performed; no further action required.",
IF(AND($AH1704="Fail",$L1704="3 - Adjusted "),"Analysis performed; no further action required.",
"Unit fails analysis; TSM determination required."))))))</f>
        <v/>
      </c>
      <c r="AJ1704" s="58"/>
    </row>
    <row r="1705" customFormat="false" ht="15" hidden="false" customHeight="false" outlineLevel="0" collapsed="false">
      <c r="A1705" s="56"/>
      <c r="E1705" s="57" t="str">
        <f aca="false">IF(AND($F1705="",$G1705=""),"",IF($G1705="",$F1705,HYPERLINK($G1705,$F1705)))</f>
        <v/>
      </c>
      <c r="H1705" s="1" t="str">
        <f aca="false">IF($I1705="","None Attached",IF(LEFT($I1705,5)="https",HYPERLINK($I1705,"Datasheet"),HYPERLINK(_xlfn.CONCAT("https://",$I1705),"Datasheet")))</f>
        <v>None Attached</v>
      </c>
      <c r="M1705" s="56"/>
      <c r="P1705" s="58"/>
      <c r="Q1705" s="1" t="n">
        <f aca="false">$M1705-$N1705</f>
        <v>0</v>
      </c>
      <c r="R1705" s="56"/>
      <c r="T1705" s="59" t="s">
        <v>15</v>
      </c>
      <c r="U1705" s="1" t="n">
        <f aca="false">$S1705-$R1705</f>
        <v>0</v>
      </c>
      <c r="V1705" s="1" t="n">
        <f aca="false">IF($T1705="±",$Q1705*2,$Q1705)</f>
        <v>0</v>
      </c>
      <c r="W1705" s="60" t="str">
        <f aca="false">IFERROR($U1705/ABS($V1705),"N/A")</f>
        <v>N/A</v>
      </c>
      <c r="X1705" s="61" t="str">
        <f aca="false">IF(OR($W1705="N/A",$R1705="",$S1705=""),"N/A",IF($W1705&gt;=4,"Not Significant",IF($W1705&gt;=2,"Semi-Significant","Significant")))</f>
        <v>N/A</v>
      </c>
      <c r="Z1705" s="1" t="str">
        <f aca="false">IF($D1705="Z540.1 w/data",0,"")</f>
        <v/>
      </c>
      <c r="AA1705" s="1" t="e">
        <f aca="false">$Y1705+$Q1705+$Z1705</f>
        <v>#VALUE!</v>
      </c>
      <c r="AB1705" s="1" t="n">
        <f aca="false">$N1705+$Q1705</f>
        <v>0</v>
      </c>
      <c r="AC1705" s="1" t="str">
        <f aca="false">IF($Y1705="","",IF(AND($AA1705&gt;=$R1705,$AA1705&lt;=$S1705),"Pass","Fail"))</f>
        <v/>
      </c>
      <c r="AD1705" s="1" t="str">
        <f aca="false">IF($Y1705="","",IF($AA1705&gt;$R1705,"Pass","Fail"))</f>
        <v/>
      </c>
      <c r="AE1705" s="1" t="str">
        <f aca="false">IF($Y1705="","",IF($AA1705&gt;=$R1705,"Pass","Fail"))</f>
        <v/>
      </c>
      <c r="AF1705" s="1" t="str">
        <f aca="false">IF($Y1705="","",IF($AA1705&lt;=$S1705,"Pass","Fail"))</f>
        <v/>
      </c>
      <c r="AG1705" s="1" t="str">
        <f aca="false">IF($Y1705="","",IF($AA1705&lt;$S1705,"Pass","Fail"))</f>
        <v/>
      </c>
      <c r="AH1705" s="23" t="str">
        <f aca="true">INDIRECT(CHOOSE(MATCH($T1705,{"±","&gt;","≥","≤","&lt;"},0), "AC", "AD", "AE", "AF", "AG") &amp; ROW())</f>
        <v/>
      </c>
      <c r="AI1705" s="56" t="str">
        <f aca="false">IF($X1705="Not Significant","No Further Action Required",
IF($AH1705="","",
IF(AND($AH1705="Pass",$L1705="0 - Passed "),"Analysis performed; no further action required.",
IF(AND($AH1705="Fail",$L1705="1 - Failed "),"Analysis performed; no further action required.",
IF(AND($AH1705="Pass",$L1705="2 - Limited In Use "),"Analysis performed; no further action required.",
IF(AND($AH1705="Fail",$L1705="3 - Adjusted "),"Analysis performed; no further action required.",
"Unit fails analysis; TSM determination required."))))))</f>
        <v/>
      </c>
      <c r="AJ1705" s="58"/>
    </row>
    <row r="1706" customFormat="false" ht="15" hidden="false" customHeight="false" outlineLevel="0" collapsed="false">
      <c r="A1706" s="56"/>
      <c r="E1706" s="57" t="str">
        <f aca="false">IF(AND($F1706="",$G1706=""),"",IF($G1706="",$F1706,HYPERLINK($G1706,$F1706)))</f>
        <v/>
      </c>
      <c r="H1706" s="1" t="str">
        <f aca="false">IF($I1706="","None Attached",IF(LEFT($I1706,5)="https",HYPERLINK($I1706,"Datasheet"),HYPERLINK(_xlfn.CONCAT("https://",$I1706),"Datasheet")))</f>
        <v>None Attached</v>
      </c>
      <c r="M1706" s="56"/>
      <c r="P1706" s="58"/>
      <c r="Q1706" s="1" t="n">
        <f aca="false">$M1706-$N1706</f>
        <v>0</v>
      </c>
      <c r="R1706" s="56"/>
      <c r="T1706" s="59" t="s">
        <v>15</v>
      </c>
      <c r="U1706" s="1" t="n">
        <f aca="false">$S1706-$R1706</f>
        <v>0</v>
      </c>
      <c r="V1706" s="1" t="n">
        <f aca="false">IF($T1706="±",$Q1706*2,$Q1706)</f>
        <v>0</v>
      </c>
      <c r="W1706" s="60" t="str">
        <f aca="false">IFERROR($U1706/ABS($V1706),"N/A")</f>
        <v>N/A</v>
      </c>
      <c r="X1706" s="61" t="str">
        <f aca="false">IF(OR($W1706="N/A",$R1706="",$S1706=""),"N/A",IF($W1706&gt;=4,"Not Significant",IF($W1706&gt;=2,"Semi-Significant","Significant")))</f>
        <v>N/A</v>
      </c>
      <c r="Z1706" s="1" t="str">
        <f aca="false">IF($D1706="Z540.1 w/data",0,"")</f>
        <v/>
      </c>
      <c r="AA1706" s="1" t="e">
        <f aca="false">$Y1706+$Q1706+$Z1706</f>
        <v>#VALUE!</v>
      </c>
      <c r="AB1706" s="1" t="n">
        <f aca="false">$N1706+$Q1706</f>
        <v>0</v>
      </c>
      <c r="AC1706" s="1" t="str">
        <f aca="false">IF($Y1706="","",IF(AND($AA1706&gt;=$R1706,$AA1706&lt;=$S1706),"Pass","Fail"))</f>
        <v/>
      </c>
      <c r="AD1706" s="1" t="str">
        <f aca="false">IF($Y1706="","",IF($AA1706&gt;$R1706,"Pass","Fail"))</f>
        <v/>
      </c>
      <c r="AE1706" s="1" t="str">
        <f aca="false">IF($Y1706="","",IF($AA1706&gt;=$R1706,"Pass","Fail"))</f>
        <v/>
      </c>
      <c r="AF1706" s="1" t="str">
        <f aca="false">IF($Y1706="","",IF($AA1706&lt;=$S1706,"Pass","Fail"))</f>
        <v/>
      </c>
      <c r="AG1706" s="1" t="str">
        <f aca="false">IF($Y1706="","",IF($AA1706&lt;$S1706,"Pass","Fail"))</f>
        <v/>
      </c>
      <c r="AH1706" s="23" t="str">
        <f aca="true">INDIRECT(CHOOSE(MATCH($T1706,{"±","&gt;","≥","≤","&lt;"},0), "AC", "AD", "AE", "AF", "AG") &amp; ROW())</f>
        <v/>
      </c>
      <c r="AI1706" s="56" t="str">
        <f aca="false">IF($X1706="Not Significant","No Further Action Required",
IF($AH1706="","",
IF(AND($AH1706="Pass",$L1706="0 - Passed "),"Analysis performed; no further action required.",
IF(AND($AH1706="Fail",$L1706="1 - Failed "),"Analysis performed; no further action required.",
IF(AND($AH1706="Pass",$L1706="2 - Limited In Use "),"Analysis performed; no further action required.",
IF(AND($AH1706="Fail",$L1706="3 - Adjusted "),"Analysis performed; no further action required.",
"Unit fails analysis; TSM determination required."))))))</f>
        <v/>
      </c>
      <c r="AJ1706" s="58"/>
    </row>
    <row r="1707" customFormat="false" ht="15" hidden="false" customHeight="false" outlineLevel="0" collapsed="false">
      <c r="A1707" s="56"/>
      <c r="E1707" s="57" t="str">
        <f aca="false">IF(AND($F1707="",$G1707=""),"",IF($G1707="",$F1707,HYPERLINK($G1707,$F1707)))</f>
        <v/>
      </c>
      <c r="H1707" s="1" t="str">
        <f aca="false">IF($I1707="","None Attached",IF(LEFT($I1707,5)="https",HYPERLINK($I1707,"Datasheet"),HYPERLINK(_xlfn.CONCAT("https://",$I1707),"Datasheet")))</f>
        <v>None Attached</v>
      </c>
      <c r="M1707" s="56"/>
      <c r="P1707" s="58"/>
      <c r="Q1707" s="1" t="n">
        <f aca="false">$M1707-$N1707</f>
        <v>0</v>
      </c>
      <c r="R1707" s="56"/>
      <c r="T1707" s="59" t="s">
        <v>15</v>
      </c>
      <c r="U1707" s="1" t="n">
        <f aca="false">$S1707-$R1707</f>
        <v>0</v>
      </c>
      <c r="V1707" s="1" t="n">
        <f aca="false">IF($T1707="±",$Q1707*2,$Q1707)</f>
        <v>0</v>
      </c>
      <c r="W1707" s="60" t="str">
        <f aca="false">IFERROR($U1707/ABS($V1707),"N/A")</f>
        <v>N/A</v>
      </c>
      <c r="X1707" s="61" t="str">
        <f aca="false">IF(OR($W1707="N/A",$R1707="",$S1707=""),"N/A",IF($W1707&gt;=4,"Not Significant",IF($W1707&gt;=2,"Semi-Significant","Significant")))</f>
        <v>N/A</v>
      </c>
      <c r="Z1707" s="1" t="str">
        <f aca="false">IF($D1707="Z540.1 w/data",0,"")</f>
        <v/>
      </c>
      <c r="AA1707" s="1" t="e">
        <f aca="false">$Y1707+$Q1707+$Z1707</f>
        <v>#VALUE!</v>
      </c>
      <c r="AB1707" s="1" t="n">
        <f aca="false">$N1707+$Q1707</f>
        <v>0</v>
      </c>
      <c r="AC1707" s="1" t="str">
        <f aca="false">IF($Y1707="","",IF(AND($AA1707&gt;=$R1707,$AA1707&lt;=$S1707),"Pass","Fail"))</f>
        <v/>
      </c>
      <c r="AD1707" s="1" t="str">
        <f aca="false">IF($Y1707="","",IF($AA1707&gt;$R1707,"Pass","Fail"))</f>
        <v/>
      </c>
      <c r="AE1707" s="1" t="str">
        <f aca="false">IF($Y1707="","",IF($AA1707&gt;=$R1707,"Pass","Fail"))</f>
        <v/>
      </c>
      <c r="AF1707" s="1" t="str">
        <f aca="false">IF($Y1707="","",IF($AA1707&lt;=$S1707,"Pass","Fail"))</f>
        <v/>
      </c>
      <c r="AG1707" s="1" t="str">
        <f aca="false">IF($Y1707="","",IF($AA1707&lt;$S1707,"Pass","Fail"))</f>
        <v/>
      </c>
      <c r="AH1707" s="23" t="str">
        <f aca="true">INDIRECT(CHOOSE(MATCH($T1707,{"±","&gt;","≥","≤","&lt;"},0), "AC", "AD", "AE", "AF", "AG") &amp; ROW())</f>
        <v/>
      </c>
      <c r="AI1707" s="56" t="str">
        <f aca="false">IF($X1707="Not Significant","No Further Action Required",
IF($AH1707="","",
IF(AND($AH1707="Pass",$L1707="0 - Passed "),"Analysis performed; no further action required.",
IF(AND($AH1707="Fail",$L1707="1 - Failed "),"Analysis performed; no further action required.",
IF(AND($AH1707="Pass",$L1707="2 - Limited In Use "),"Analysis performed; no further action required.",
IF(AND($AH1707="Fail",$L1707="3 - Adjusted "),"Analysis performed; no further action required.",
"Unit fails analysis; TSM determination required."))))))</f>
        <v/>
      </c>
      <c r="AJ1707" s="58"/>
    </row>
    <row r="1708" customFormat="false" ht="15" hidden="false" customHeight="false" outlineLevel="0" collapsed="false">
      <c r="A1708" s="56"/>
      <c r="E1708" s="57" t="str">
        <f aca="false">IF(AND($F1708="",$G1708=""),"",IF($G1708="",$F1708,HYPERLINK($G1708,$F1708)))</f>
        <v/>
      </c>
      <c r="H1708" s="1" t="str">
        <f aca="false">IF($I1708="","None Attached",IF(LEFT($I1708,5)="https",HYPERLINK($I1708,"Datasheet"),HYPERLINK(_xlfn.CONCAT("https://",$I1708),"Datasheet")))</f>
        <v>None Attached</v>
      </c>
      <c r="M1708" s="56"/>
      <c r="P1708" s="58"/>
      <c r="Q1708" s="1" t="n">
        <f aca="false">$M1708-$N1708</f>
        <v>0</v>
      </c>
      <c r="R1708" s="56"/>
      <c r="T1708" s="59" t="s">
        <v>15</v>
      </c>
      <c r="U1708" s="1" t="n">
        <f aca="false">$S1708-$R1708</f>
        <v>0</v>
      </c>
      <c r="V1708" s="1" t="n">
        <f aca="false">IF($T1708="±",$Q1708*2,$Q1708)</f>
        <v>0</v>
      </c>
      <c r="W1708" s="60" t="str">
        <f aca="false">IFERROR($U1708/ABS($V1708),"N/A")</f>
        <v>N/A</v>
      </c>
      <c r="X1708" s="61" t="str">
        <f aca="false">IF(OR($W1708="N/A",$R1708="",$S1708=""),"N/A",IF($W1708&gt;=4,"Not Significant",IF($W1708&gt;=2,"Semi-Significant","Significant")))</f>
        <v>N/A</v>
      </c>
      <c r="Z1708" s="1" t="str">
        <f aca="false">IF($D1708="Z540.1 w/data",0,"")</f>
        <v/>
      </c>
      <c r="AA1708" s="1" t="e">
        <f aca="false">$Y1708+$Q1708+$Z1708</f>
        <v>#VALUE!</v>
      </c>
      <c r="AB1708" s="1" t="n">
        <f aca="false">$N1708+$Q1708</f>
        <v>0</v>
      </c>
      <c r="AC1708" s="1" t="str">
        <f aca="false">IF($Y1708="","",IF(AND($AA1708&gt;=$R1708,$AA1708&lt;=$S1708),"Pass","Fail"))</f>
        <v/>
      </c>
      <c r="AD1708" s="1" t="str">
        <f aca="false">IF($Y1708="","",IF($AA1708&gt;$R1708,"Pass","Fail"))</f>
        <v/>
      </c>
      <c r="AE1708" s="1" t="str">
        <f aca="false">IF($Y1708="","",IF($AA1708&gt;=$R1708,"Pass","Fail"))</f>
        <v/>
      </c>
      <c r="AF1708" s="1" t="str">
        <f aca="false">IF($Y1708="","",IF($AA1708&lt;=$S1708,"Pass","Fail"))</f>
        <v/>
      </c>
      <c r="AG1708" s="1" t="str">
        <f aca="false">IF($Y1708="","",IF($AA1708&lt;$S1708,"Pass","Fail"))</f>
        <v/>
      </c>
      <c r="AH1708" s="23" t="str">
        <f aca="true">INDIRECT(CHOOSE(MATCH($T1708,{"±","&gt;","≥","≤","&lt;"},0), "AC", "AD", "AE", "AF", "AG") &amp; ROW())</f>
        <v/>
      </c>
      <c r="AI1708" s="56" t="str">
        <f aca="false">IF($X1708="Not Significant","No Further Action Required",
IF($AH1708="","",
IF(AND($AH1708="Pass",$L1708="0 - Passed "),"Analysis performed; no further action required.",
IF(AND($AH1708="Fail",$L1708="1 - Failed "),"Analysis performed; no further action required.",
IF(AND($AH1708="Pass",$L1708="2 - Limited In Use "),"Analysis performed; no further action required.",
IF(AND($AH1708="Fail",$L1708="3 - Adjusted "),"Analysis performed; no further action required.",
"Unit fails analysis; TSM determination required."))))))</f>
        <v/>
      </c>
      <c r="AJ1708" s="58"/>
    </row>
    <row r="1709" customFormat="false" ht="15" hidden="false" customHeight="false" outlineLevel="0" collapsed="false">
      <c r="A1709" s="56"/>
      <c r="E1709" s="57" t="str">
        <f aca="false">IF(AND($F1709="",$G1709=""),"",IF($G1709="",$F1709,HYPERLINK($G1709,$F1709)))</f>
        <v/>
      </c>
      <c r="H1709" s="1" t="str">
        <f aca="false">IF($I1709="","None Attached",IF(LEFT($I1709,5)="https",HYPERLINK($I1709,"Datasheet"),HYPERLINK(_xlfn.CONCAT("https://",$I1709),"Datasheet")))</f>
        <v>None Attached</v>
      </c>
      <c r="M1709" s="56"/>
      <c r="P1709" s="58"/>
      <c r="Q1709" s="1" t="n">
        <f aca="false">$M1709-$N1709</f>
        <v>0</v>
      </c>
      <c r="R1709" s="56"/>
      <c r="T1709" s="59" t="s">
        <v>15</v>
      </c>
      <c r="U1709" s="1" t="n">
        <f aca="false">$S1709-$R1709</f>
        <v>0</v>
      </c>
      <c r="V1709" s="1" t="n">
        <f aca="false">IF($T1709="±",$Q1709*2,$Q1709)</f>
        <v>0</v>
      </c>
      <c r="W1709" s="60" t="str">
        <f aca="false">IFERROR($U1709/ABS($V1709),"N/A")</f>
        <v>N/A</v>
      </c>
      <c r="X1709" s="61" t="str">
        <f aca="false">IF(OR($W1709="N/A",$R1709="",$S1709=""),"N/A",IF($W1709&gt;=4,"Not Significant",IF($W1709&gt;=2,"Semi-Significant","Significant")))</f>
        <v>N/A</v>
      </c>
      <c r="Z1709" s="1" t="str">
        <f aca="false">IF($D1709="Z540.1 w/data",0,"")</f>
        <v/>
      </c>
      <c r="AA1709" s="1" t="e">
        <f aca="false">$Y1709+$Q1709+$Z1709</f>
        <v>#VALUE!</v>
      </c>
      <c r="AB1709" s="1" t="n">
        <f aca="false">$N1709+$Q1709</f>
        <v>0</v>
      </c>
      <c r="AC1709" s="1" t="str">
        <f aca="false">IF($Y1709="","",IF(AND($AA1709&gt;=$R1709,$AA1709&lt;=$S1709),"Pass","Fail"))</f>
        <v/>
      </c>
      <c r="AD1709" s="1" t="str">
        <f aca="false">IF($Y1709="","",IF($AA1709&gt;$R1709,"Pass","Fail"))</f>
        <v/>
      </c>
      <c r="AE1709" s="1" t="str">
        <f aca="false">IF($Y1709="","",IF($AA1709&gt;=$R1709,"Pass","Fail"))</f>
        <v/>
      </c>
      <c r="AF1709" s="1" t="str">
        <f aca="false">IF($Y1709="","",IF($AA1709&lt;=$S1709,"Pass","Fail"))</f>
        <v/>
      </c>
      <c r="AG1709" s="1" t="str">
        <f aca="false">IF($Y1709="","",IF($AA1709&lt;$S1709,"Pass","Fail"))</f>
        <v/>
      </c>
      <c r="AH1709" s="23" t="str">
        <f aca="true">INDIRECT(CHOOSE(MATCH($T1709,{"±","&gt;","≥","≤","&lt;"},0), "AC", "AD", "AE", "AF", "AG") &amp; ROW())</f>
        <v/>
      </c>
      <c r="AI1709" s="56" t="str">
        <f aca="false">IF($X1709="Not Significant","No Further Action Required",
IF($AH1709="","",
IF(AND($AH1709="Pass",$L1709="0 - Passed "),"Analysis performed; no further action required.",
IF(AND($AH1709="Fail",$L1709="1 - Failed "),"Analysis performed; no further action required.",
IF(AND($AH1709="Pass",$L1709="2 - Limited In Use "),"Analysis performed; no further action required.",
IF(AND($AH1709="Fail",$L1709="3 - Adjusted "),"Analysis performed; no further action required.",
"Unit fails analysis; TSM determination required."))))))</f>
        <v/>
      </c>
      <c r="AJ1709" s="58"/>
    </row>
    <row r="1710" customFormat="false" ht="15" hidden="false" customHeight="false" outlineLevel="0" collapsed="false">
      <c r="A1710" s="56"/>
      <c r="E1710" s="57" t="str">
        <f aca="false">IF(AND($F1710="",$G1710=""),"",IF($G1710="",$F1710,HYPERLINK($G1710,$F1710)))</f>
        <v/>
      </c>
      <c r="H1710" s="1" t="str">
        <f aca="false">IF($I1710="","None Attached",IF(LEFT($I1710,5)="https",HYPERLINK($I1710,"Datasheet"),HYPERLINK(_xlfn.CONCAT("https://",$I1710),"Datasheet")))</f>
        <v>None Attached</v>
      </c>
      <c r="M1710" s="56"/>
      <c r="P1710" s="58"/>
      <c r="Q1710" s="1" t="n">
        <f aca="false">$M1710-$N1710</f>
        <v>0</v>
      </c>
      <c r="R1710" s="56"/>
      <c r="T1710" s="59" t="s">
        <v>15</v>
      </c>
      <c r="U1710" s="1" t="n">
        <f aca="false">$S1710-$R1710</f>
        <v>0</v>
      </c>
      <c r="V1710" s="1" t="n">
        <f aca="false">IF($T1710="±",$Q1710*2,$Q1710)</f>
        <v>0</v>
      </c>
      <c r="W1710" s="60" t="str">
        <f aca="false">IFERROR($U1710/ABS($V1710),"N/A")</f>
        <v>N/A</v>
      </c>
      <c r="X1710" s="61" t="str">
        <f aca="false">IF(OR($W1710="N/A",$R1710="",$S1710=""),"N/A",IF($W1710&gt;=4,"Not Significant",IF($W1710&gt;=2,"Semi-Significant","Significant")))</f>
        <v>N/A</v>
      </c>
      <c r="Z1710" s="1" t="str">
        <f aca="false">IF($D1710="Z540.1 w/data",0,"")</f>
        <v/>
      </c>
      <c r="AA1710" s="1" t="e">
        <f aca="false">$Y1710+$Q1710+$Z1710</f>
        <v>#VALUE!</v>
      </c>
      <c r="AB1710" s="1" t="n">
        <f aca="false">$N1710+$Q1710</f>
        <v>0</v>
      </c>
      <c r="AC1710" s="1" t="str">
        <f aca="false">IF($Y1710="","",IF(AND($AA1710&gt;=$R1710,$AA1710&lt;=$S1710),"Pass","Fail"))</f>
        <v/>
      </c>
      <c r="AD1710" s="1" t="str">
        <f aca="false">IF($Y1710="","",IF($AA1710&gt;$R1710,"Pass","Fail"))</f>
        <v/>
      </c>
      <c r="AE1710" s="1" t="str">
        <f aca="false">IF($Y1710="","",IF($AA1710&gt;=$R1710,"Pass","Fail"))</f>
        <v/>
      </c>
      <c r="AF1710" s="1" t="str">
        <f aca="false">IF($Y1710="","",IF($AA1710&lt;=$S1710,"Pass","Fail"))</f>
        <v/>
      </c>
      <c r="AG1710" s="1" t="str">
        <f aca="false">IF($Y1710="","",IF($AA1710&lt;$S1710,"Pass","Fail"))</f>
        <v/>
      </c>
      <c r="AH1710" s="23" t="str">
        <f aca="true">INDIRECT(CHOOSE(MATCH($T1710,{"±","&gt;","≥","≤","&lt;"},0), "AC", "AD", "AE", "AF", "AG") &amp; ROW())</f>
        <v/>
      </c>
      <c r="AI1710" s="56" t="str">
        <f aca="false">IF($X1710="Not Significant","No Further Action Required",
IF($AH1710="","",
IF(AND($AH1710="Pass",$L1710="0 - Passed "),"Analysis performed; no further action required.",
IF(AND($AH1710="Fail",$L1710="1 - Failed "),"Analysis performed; no further action required.",
IF(AND($AH1710="Pass",$L1710="2 - Limited In Use "),"Analysis performed; no further action required.",
IF(AND($AH1710="Fail",$L1710="3 - Adjusted "),"Analysis performed; no further action required.",
"Unit fails analysis; TSM determination required."))))))</f>
        <v/>
      </c>
      <c r="AJ1710" s="58"/>
    </row>
    <row r="1711" customFormat="false" ht="15" hidden="false" customHeight="false" outlineLevel="0" collapsed="false">
      <c r="A1711" s="56"/>
      <c r="E1711" s="57" t="str">
        <f aca="false">IF(AND($F1711="",$G1711=""),"",IF($G1711="",$F1711,HYPERLINK($G1711,$F1711)))</f>
        <v/>
      </c>
      <c r="H1711" s="1" t="str">
        <f aca="false">IF($I1711="","None Attached",IF(LEFT($I1711,5)="https",HYPERLINK($I1711,"Datasheet"),HYPERLINK(_xlfn.CONCAT("https://",$I1711),"Datasheet")))</f>
        <v>None Attached</v>
      </c>
      <c r="M1711" s="56"/>
      <c r="P1711" s="58"/>
      <c r="Q1711" s="1" t="n">
        <f aca="false">$M1711-$N1711</f>
        <v>0</v>
      </c>
      <c r="R1711" s="56"/>
      <c r="T1711" s="59" t="s">
        <v>15</v>
      </c>
      <c r="U1711" s="1" t="n">
        <f aca="false">$S1711-$R1711</f>
        <v>0</v>
      </c>
      <c r="V1711" s="1" t="n">
        <f aca="false">IF($T1711="±",$Q1711*2,$Q1711)</f>
        <v>0</v>
      </c>
      <c r="W1711" s="60" t="str">
        <f aca="false">IFERROR($U1711/ABS($V1711),"N/A")</f>
        <v>N/A</v>
      </c>
      <c r="X1711" s="61" t="str">
        <f aca="false">IF(OR($W1711="N/A",$R1711="",$S1711=""),"N/A",IF($W1711&gt;=4,"Not Significant",IF($W1711&gt;=2,"Semi-Significant","Significant")))</f>
        <v>N/A</v>
      </c>
      <c r="Z1711" s="1" t="str">
        <f aca="false">IF($D1711="Z540.1 w/data",0,"")</f>
        <v/>
      </c>
      <c r="AA1711" s="1" t="e">
        <f aca="false">$Y1711+$Q1711+$Z1711</f>
        <v>#VALUE!</v>
      </c>
      <c r="AB1711" s="1" t="n">
        <f aca="false">$N1711+$Q1711</f>
        <v>0</v>
      </c>
      <c r="AC1711" s="1" t="str">
        <f aca="false">IF($Y1711="","",IF(AND($AA1711&gt;=$R1711,$AA1711&lt;=$S1711),"Pass","Fail"))</f>
        <v/>
      </c>
      <c r="AD1711" s="1" t="str">
        <f aca="false">IF($Y1711="","",IF($AA1711&gt;$R1711,"Pass","Fail"))</f>
        <v/>
      </c>
      <c r="AE1711" s="1" t="str">
        <f aca="false">IF($Y1711="","",IF($AA1711&gt;=$R1711,"Pass","Fail"))</f>
        <v/>
      </c>
      <c r="AF1711" s="1" t="str">
        <f aca="false">IF($Y1711="","",IF($AA1711&lt;=$S1711,"Pass","Fail"))</f>
        <v/>
      </c>
      <c r="AG1711" s="1" t="str">
        <f aca="false">IF($Y1711="","",IF($AA1711&lt;$S1711,"Pass","Fail"))</f>
        <v/>
      </c>
      <c r="AH1711" s="23" t="str">
        <f aca="true">INDIRECT(CHOOSE(MATCH($T1711,{"±","&gt;","≥","≤","&lt;"},0), "AC", "AD", "AE", "AF", "AG") &amp; ROW())</f>
        <v/>
      </c>
      <c r="AI1711" s="56" t="str">
        <f aca="false">IF($X1711="Not Significant","No Further Action Required",
IF($AH1711="","",
IF(AND($AH1711="Pass",$L1711="0 - Passed "),"Analysis performed; no further action required.",
IF(AND($AH1711="Fail",$L1711="1 - Failed "),"Analysis performed; no further action required.",
IF(AND($AH1711="Pass",$L1711="2 - Limited In Use "),"Analysis performed; no further action required.",
IF(AND($AH1711="Fail",$L1711="3 - Adjusted "),"Analysis performed; no further action required.",
"Unit fails analysis; TSM determination required."))))))</f>
        <v/>
      </c>
      <c r="AJ1711" s="58"/>
    </row>
    <row r="1712" customFormat="false" ht="15" hidden="false" customHeight="false" outlineLevel="0" collapsed="false">
      <c r="A1712" s="56"/>
      <c r="E1712" s="57" t="str">
        <f aca="false">IF(AND($F1712="",$G1712=""),"",IF($G1712="",$F1712,HYPERLINK($G1712,$F1712)))</f>
        <v/>
      </c>
      <c r="H1712" s="1" t="str">
        <f aca="false">IF($I1712="","None Attached",IF(LEFT($I1712,5)="https",HYPERLINK($I1712,"Datasheet"),HYPERLINK(_xlfn.CONCAT("https://",$I1712),"Datasheet")))</f>
        <v>None Attached</v>
      </c>
      <c r="M1712" s="56"/>
      <c r="P1712" s="58"/>
      <c r="Q1712" s="1" t="n">
        <f aca="false">$M1712-$N1712</f>
        <v>0</v>
      </c>
      <c r="R1712" s="56"/>
      <c r="T1712" s="59" t="s">
        <v>15</v>
      </c>
      <c r="U1712" s="1" t="n">
        <f aca="false">$S1712-$R1712</f>
        <v>0</v>
      </c>
      <c r="V1712" s="1" t="n">
        <f aca="false">IF($T1712="±",$Q1712*2,$Q1712)</f>
        <v>0</v>
      </c>
      <c r="W1712" s="60" t="str">
        <f aca="false">IFERROR($U1712/ABS($V1712),"N/A")</f>
        <v>N/A</v>
      </c>
      <c r="X1712" s="61" t="str">
        <f aca="false">IF(OR($W1712="N/A",$R1712="",$S1712=""),"N/A",IF($W1712&gt;=4,"Not Significant",IF($W1712&gt;=2,"Semi-Significant","Significant")))</f>
        <v>N/A</v>
      </c>
      <c r="Z1712" s="1" t="str">
        <f aca="false">IF($D1712="Z540.1 w/data",0,"")</f>
        <v/>
      </c>
      <c r="AA1712" s="1" t="e">
        <f aca="false">$Y1712+$Q1712+$Z1712</f>
        <v>#VALUE!</v>
      </c>
      <c r="AB1712" s="1" t="n">
        <f aca="false">$N1712+$Q1712</f>
        <v>0</v>
      </c>
      <c r="AC1712" s="1" t="str">
        <f aca="false">IF($Y1712="","",IF(AND($AA1712&gt;=$R1712,$AA1712&lt;=$S1712),"Pass","Fail"))</f>
        <v/>
      </c>
      <c r="AD1712" s="1" t="str">
        <f aca="false">IF($Y1712="","",IF($AA1712&gt;$R1712,"Pass","Fail"))</f>
        <v/>
      </c>
      <c r="AE1712" s="1" t="str">
        <f aca="false">IF($Y1712="","",IF($AA1712&gt;=$R1712,"Pass","Fail"))</f>
        <v/>
      </c>
      <c r="AF1712" s="1" t="str">
        <f aca="false">IF($Y1712="","",IF($AA1712&lt;=$S1712,"Pass","Fail"))</f>
        <v/>
      </c>
      <c r="AG1712" s="1" t="str">
        <f aca="false">IF($Y1712="","",IF($AA1712&lt;$S1712,"Pass","Fail"))</f>
        <v/>
      </c>
      <c r="AH1712" s="23" t="str">
        <f aca="true">INDIRECT(CHOOSE(MATCH($T1712,{"±","&gt;","≥","≤","&lt;"},0), "AC", "AD", "AE", "AF", "AG") &amp; ROW())</f>
        <v/>
      </c>
      <c r="AI1712" s="56" t="str">
        <f aca="false">IF($X1712="Not Significant","No Further Action Required",
IF($AH1712="","",
IF(AND($AH1712="Pass",$L1712="0 - Passed "),"Analysis performed; no further action required.",
IF(AND($AH1712="Fail",$L1712="1 - Failed "),"Analysis performed; no further action required.",
IF(AND($AH1712="Pass",$L1712="2 - Limited In Use "),"Analysis performed; no further action required.",
IF(AND($AH1712="Fail",$L1712="3 - Adjusted "),"Analysis performed; no further action required.",
"Unit fails analysis; TSM determination required."))))))</f>
        <v/>
      </c>
      <c r="AJ1712" s="58"/>
    </row>
    <row r="1713" customFormat="false" ht="15" hidden="false" customHeight="false" outlineLevel="0" collapsed="false">
      <c r="A1713" s="56"/>
      <c r="E1713" s="57" t="str">
        <f aca="false">IF(AND($F1713="",$G1713=""),"",IF($G1713="",$F1713,HYPERLINK($G1713,$F1713)))</f>
        <v/>
      </c>
      <c r="H1713" s="1" t="str">
        <f aca="false">IF($I1713="","None Attached",IF(LEFT($I1713,5)="https",HYPERLINK($I1713,"Datasheet"),HYPERLINK(_xlfn.CONCAT("https://",$I1713),"Datasheet")))</f>
        <v>None Attached</v>
      </c>
      <c r="M1713" s="56"/>
      <c r="P1713" s="58"/>
      <c r="Q1713" s="1" t="n">
        <f aca="false">$M1713-$N1713</f>
        <v>0</v>
      </c>
      <c r="R1713" s="56"/>
      <c r="T1713" s="59" t="s">
        <v>15</v>
      </c>
      <c r="U1713" s="1" t="n">
        <f aca="false">$S1713-$R1713</f>
        <v>0</v>
      </c>
      <c r="V1713" s="1" t="n">
        <f aca="false">IF($T1713="±",$Q1713*2,$Q1713)</f>
        <v>0</v>
      </c>
      <c r="W1713" s="60" t="str">
        <f aca="false">IFERROR($U1713/ABS($V1713),"N/A")</f>
        <v>N/A</v>
      </c>
      <c r="X1713" s="61" t="str">
        <f aca="false">IF(OR($W1713="N/A",$R1713="",$S1713=""),"N/A",IF($W1713&gt;=4,"Not Significant",IF($W1713&gt;=2,"Semi-Significant","Significant")))</f>
        <v>N/A</v>
      </c>
      <c r="Z1713" s="1" t="str">
        <f aca="false">IF($D1713="Z540.1 w/data",0,"")</f>
        <v/>
      </c>
      <c r="AA1713" s="1" t="e">
        <f aca="false">$Y1713+$Q1713+$Z1713</f>
        <v>#VALUE!</v>
      </c>
      <c r="AB1713" s="1" t="n">
        <f aca="false">$N1713+$Q1713</f>
        <v>0</v>
      </c>
      <c r="AC1713" s="1" t="str">
        <f aca="false">IF($Y1713="","",IF(AND($AA1713&gt;=$R1713,$AA1713&lt;=$S1713),"Pass","Fail"))</f>
        <v/>
      </c>
      <c r="AD1713" s="1" t="str">
        <f aca="false">IF($Y1713="","",IF($AA1713&gt;$R1713,"Pass","Fail"))</f>
        <v/>
      </c>
      <c r="AE1713" s="1" t="str">
        <f aca="false">IF($Y1713="","",IF($AA1713&gt;=$R1713,"Pass","Fail"))</f>
        <v/>
      </c>
      <c r="AF1713" s="1" t="str">
        <f aca="false">IF($Y1713="","",IF($AA1713&lt;=$S1713,"Pass","Fail"))</f>
        <v/>
      </c>
      <c r="AG1713" s="1" t="str">
        <f aca="false">IF($Y1713="","",IF($AA1713&lt;$S1713,"Pass","Fail"))</f>
        <v/>
      </c>
      <c r="AH1713" s="23" t="str">
        <f aca="true">INDIRECT(CHOOSE(MATCH($T1713,{"±","&gt;","≥","≤","&lt;"},0), "AC", "AD", "AE", "AF", "AG") &amp; ROW())</f>
        <v/>
      </c>
      <c r="AI1713" s="56" t="str">
        <f aca="false">IF($X1713="Not Significant","No Further Action Required",
IF($AH1713="","",
IF(AND($AH1713="Pass",$L1713="0 - Passed "),"Analysis performed; no further action required.",
IF(AND($AH1713="Fail",$L1713="1 - Failed "),"Analysis performed; no further action required.",
IF(AND($AH1713="Pass",$L1713="2 - Limited In Use "),"Analysis performed; no further action required.",
IF(AND($AH1713="Fail",$L1713="3 - Adjusted "),"Analysis performed; no further action required.",
"Unit fails analysis; TSM determination required."))))))</f>
        <v/>
      </c>
      <c r="AJ1713" s="58"/>
    </row>
    <row r="1714" customFormat="false" ht="15" hidden="false" customHeight="false" outlineLevel="0" collapsed="false">
      <c r="A1714" s="56"/>
      <c r="E1714" s="57" t="str">
        <f aca="false">IF(AND($F1714="",$G1714=""),"",IF($G1714="",$F1714,HYPERLINK($G1714,$F1714)))</f>
        <v/>
      </c>
      <c r="H1714" s="1" t="str">
        <f aca="false">IF($I1714="","None Attached",IF(LEFT($I1714,5)="https",HYPERLINK($I1714,"Datasheet"),HYPERLINK(_xlfn.CONCAT("https://",$I1714),"Datasheet")))</f>
        <v>None Attached</v>
      </c>
      <c r="M1714" s="56"/>
      <c r="P1714" s="58"/>
      <c r="Q1714" s="1" t="n">
        <f aca="false">$M1714-$N1714</f>
        <v>0</v>
      </c>
      <c r="R1714" s="56"/>
      <c r="T1714" s="59" t="s">
        <v>15</v>
      </c>
      <c r="U1714" s="1" t="n">
        <f aca="false">$S1714-$R1714</f>
        <v>0</v>
      </c>
      <c r="V1714" s="1" t="n">
        <f aca="false">IF($T1714="±",$Q1714*2,$Q1714)</f>
        <v>0</v>
      </c>
      <c r="W1714" s="60" t="str">
        <f aca="false">IFERROR($U1714/ABS($V1714),"N/A")</f>
        <v>N/A</v>
      </c>
      <c r="X1714" s="61" t="str">
        <f aca="false">IF(OR($W1714="N/A",$R1714="",$S1714=""),"N/A",IF($W1714&gt;=4,"Not Significant",IF($W1714&gt;=2,"Semi-Significant","Significant")))</f>
        <v>N/A</v>
      </c>
      <c r="Z1714" s="1" t="str">
        <f aca="false">IF($D1714="Z540.1 w/data",0,"")</f>
        <v/>
      </c>
      <c r="AA1714" s="1" t="e">
        <f aca="false">$Y1714+$Q1714+$Z1714</f>
        <v>#VALUE!</v>
      </c>
      <c r="AB1714" s="1" t="n">
        <f aca="false">$N1714+$Q1714</f>
        <v>0</v>
      </c>
      <c r="AC1714" s="1" t="str">
        <f aca="false">IF($Y1714="","",IF(AND($AA1714&gt;=$R1714,$AA1714&lt;=$S1714),"Pass","Fail"))</f>
        <v/>
      </c>
      <c r="AD1714" s="1" t="str">
        <f aca="false">IF($Y1714="","",IF($AA1714&gt;$R1714,"Pass","Fail"))</f>
        <v/>
      </c>
      <c r="AE1714" s="1" t="str">
        <f aca="false">IF($Y1714="","",IF($AA1714&gt;=$R1714,"Pass","Fail"))</f>
        <v/>
      </c>
      <c r="AF1714" s="1" t="str">
        <f aca="false">IF($Y1714="","",IF($AA1714&lt;=$S1714,"Pass","Fail"))</f>
        <v/>
      </c>
      <c r="AG1714" s="1" t="str">
        <f aca="false">IF($Y1714="","",IF($AA1714&lt;$S1714,"Pass","Fail"))</f>
        <v/>
      </c>
      <c r="AH1714" s="23" t="str">
        <f aca="true">INDIRECT(CHOOSE(MATCH($T1714,{"±","&gt;","≥","≤","&lt;"},0), "AC", "AD", "AE", "AF", "AG") &amp; ROW())</f>
        <v/>
      </c>
      <c r="AI1714" s="56" t="str">
        <f aca="false">IF($X1714="Not Significant","No Further Action Required",
IF($AH1714="","",
IF(AND($AH1714="Pass",$L1714="0 - Passed "),"Analysis performed; no further action required.",
IF(AND($AH1714="Fail",$L1714="1 - Failed "),"Analysis performed; no further action required.",
IF(AND($AH1714="Pass",$L1714="2 - Limited In Use "),"Analysis performed; no further action required.",
IF(AND($AH1714="Fail",$L1714="3 - Adjusted "),"Analysis performed; no further action required.",
"Unit fails analysis; TSM determination required."))))))</f>
        <v/>
      </c>
      <c r="AJ1714" s="58"/>
    </row>
    <row r="1715" customFormat="false" ht="15" hidden="false" customHeight="false" outlineLevel="0" collapsed="false">
      <c r="A1715" s="56"/>
      <c r="E1715" s="57" t="str">
        <f aca="false">IF(AND($F1715="",$G1715=""),"",IF($G1715="",$F1715,HYPERLINK($G1715,$F1715)))</f>
        <v/>
      </c>
      <c r="H1715" s="1" t="str">
        <f aca="false">IF($I1715="","None Attached",IF(LEFT($I1715,5)="https",HYPERLINK($I1715,"Datasheet"),HYPERLINK(_xlfn.CONCAT("https://",$I1715),"Datasheet")))</f>
        <v>None Attached</v>
      </c>
      <c r="M1715" s="56"/>
      <c r="P1715" s="58"/>
      <c r="Q1715" s="1" t="n">
        <f aca="false">$M1715-$N1715</f>
        <v>0</v>
      </c>
      <c r="R1715" s="56"/>
      <c r="T1715" s="59" t="s">
        <v>15</v>
      </c>
      <c r="U1715" s="1" t="n">
        <f aca="false">$S1715-$R1715</f>
        <v>0</v>
      </c>
      <c r="V1715" s="1" t="n">
        <f aca="false">IF($T1715="±",$Q1715*2,$Q1715)</f>
        <v>0</v>
      </c>
      <c r="W1715" s="60" t="str">
        <f aca="false">IFERROR($U1715/ABS($V1715),"N/A")</f>
        <v>N/A</v>
      </c>
      <c r="X1715" s="61" t="str">
        <f aca="false">IF(OR($W1715="N/A",$R1715="",$S1715=""),"N/A",IF($W1715&gt;=4,"Not Significant",IF($W1715&gt;=2,"Semi-Significant","Significant")))</f>
        <v>N/A</v>
      </c>
      <c r="Z1715" s="1" t="str">
        <f aca="false">IF($D1715="Z540.1 w/data",0,"")</f>
        <v/>
      </c>
      <c r="AA1715" s="1" t="e">
        <f aca="false">$Y1715+$Q1715+$Z1715</f>
        <v>#VALUE!</v>
      </c>
      <c r="AB1715" s="1" t="n">
        <f aca="false">$N1715+$Q1715</f>
        <v>0</v>
      </c>
      <c r="AC1715" s="1" t="str">
        <f aca="false">IF($Y1715="","",IF(AND($AA1715&gt;=$R1715,$AA1715&lt;=$S1715),"Pass","Fail"))</f>
        <v/>
      </c>
      <c r="AD1715" s="1" t="str">
        <f aca="false">IF($Y1715="","",IF($AA1715&gt;$R1715,"Pass","Fail"))</f>
        <v/>
      </c>
      <c r="AE1715" s="1" t="str">
        <f aca="false">IF($Y1715="","",IF($AA1715&gt;=$R1715,"Pass","Fail"))</f>
        <v/>
      </c>
      <c r="AF1715" s="1" t="str">
        <f aca="false">IF($Y1715="","",IF($AA1715&lt;=$S1715,"Pass","Fail"))</f>
        <v/>
      </c>
      <c r="AG1715" s="1" t="str">
        <f aca="false">IF($Y1715="","",IF($AA1715&lt;$S1715,"Pass","Fail"))</f>
        <v/>
      </c>
      <c r="AH1715" s="23" t="str">
        <f aca="true">INDIRECT(CHOOSE(MATCH($T1715,{"±","&gt;","≥","≤","&lt;"},0), "AC", "AD", "AE", "AF", "AG") &amp; ROW())</f>
        <v/>
      </c>
      <c r="AI1715" s="56" t="str">
        <f aca="false">IF($X1715="Not Significant","No Further Action Required",
IF($AH1715="","",
IF(AND($AH1715="Pass",$L1715="0 - Passed "),"Analysis performed; no further action required.",
IF(AND($AH1715="Fail",$L1715="1 - Failed "),"Analysis performed; no further action required.",
IF(AND($AH1715="Pass",$L1715="2 - Limited In Use "),"Analysis performed; no further action required.",
IF(AND($AH1715="Fail",$L1715="3 - Adjusted "),"Analysis performed; no further action required.",
"Unit fails analysis; TSM determination required."))))))</f>
        <v/>
      </c>
      <c r="AJ1715" s="58"/>
    </row>
    <row r="1716" customFormat="false" ht="15" hidden="false" customHeight="false" outlineLevel="0" collapsed="false">
      <c r="A1716" s="56"/>
      <c r="E1716" s="57" t="str">
        <f aca="false">IF(AND($F1716="",$G1716=""),"",IF($G1716="",$F1716,HYPERLINK($G1716,$F1716)))</f>
        <v/>
      </c>
      <c r="H1716" s="1" t="str">
        <f aca="false">IF($I1716="","None Attached",IF(LEFT($I1716,5)="https",HYPERLINK($I1716,"Datasheet"),HYPERLINK(_xlfn.CONCAT("https://",$I1716),"Datasheet")))</f>
        <v>None Attached</v>
      </c>
      <c r="M1716" s="56"/>
      <c r="P1716" s="58"/>
      <c r="Q1716" s="1" t="n">
        <f aca="false">$M1716-$N1716</f>
        <v>0</v>
      </c>
      <c r="R1716" s="56"/>
      <c r="T1716" s="59" t="s">
        <v>15</v>
      </c>
      <c r="U1716" s="1" t="n">
        <f aca="false">$S1716-$R1716</f>
        <v>0</v>
      </c>
      <c r="V1716" s="1" t="n">
        <f aca="false">IF($T1716="±",$Q1716*2,$Q1716)</f>
        <v>0</v>
      </c>
      <c r="W1716" s="60" t="str">
        <f aca="false">IFERROR($U1716/ABS($V1716),"N/A")</f>
        <v>N/A</v>
      </c>
      <c r="X1716" s="61" t="str">
        <f aca="false">IF(OR($W1716="N/A",$R1716="",$S1716=""),"N/A",IF($W1716&gt;=4,"Not Significant",IF($W1716&gt;=2,"Semi-Significant","Significant")))</f>
        <v>N/A</v>
      </c>
      <c r="Z1716" s="1" t="str">
        <f aca="false">IF($D1716="Z540.1 w/data",0,"")</f>
        <v/>
      </c>
      <c r="AA1716" s="1" t="e">
        <f aca="false">$Y1716+$Q1716+$Z1716</f>
        <v>#VALUE!</v>
      </c>
      <c r="AB1716" s="1" t="n">
        <f aca="false">$N1716+$Q1716</f>
        <v>0</v>
      </c>
      <c r="AC1716" s="1" t="str">
        <f aca="false">IF($Y1716="","",IF(AND($AA1716&gt;=$R1716,$AA1716&lt;=$S1716),"Pass","Fail"))</f>
        <v/>
      </c>
      <c r="AD1716" s="1" t="str">
        <f aca="false">IF($Y1716="","",IF($AA1716&gt;$R1716,"Pass","Fail"))</f>
        <v/>
      </c>
      <c r="AE1716" s="1" t="str">
        <f aca="false">IF($Y1716="","",IF($AA1716&gt;=$R1716,"Pass","Fail"))</f>
        <v/>
      </c>
      <c r="AF1716" s="1" t="str">
        <f aca="false">IF($Y1716="","",IF($AA1716&lt;=$S1716,"Pass","Fail"))</f>
        <v/>
      </c>
      <c r="AG1716" s="1" t="str">
        <f aca="false">IF($Y1716="","",IF($AA1716&lt;$S1716,"Pass","Fail"))</f>
        <v/>
      </c>
      <c r="AH1716" s="23" t="str">
        <f aca="true">INDIRECT(CHOOSE(MATCH($T1716,{"±","&gt;","≥","≤","&lt;"},0), "AC", "AD", "AE", "AF", "AG") &amp; ROW())</f>
        <v/>
      </c>
      <c r="AI1716" s="56" t="str">
        <f aca="false">IF($X1716="Not Significant","No Further Action Required",
IF($AH1716="","",
IF(AND($AH1716="Pass",$L1716="0 - Passed "),"Analysis performed; no further action required.",
IF(AND($AH1716="Fail",$L1716="1 - Failed "),"Analysis performed; no further action required.",
IF(AND($AH1716="Pass",$L1716="2 - Limited In Use "),"Analysis performed; no further action required.",
IF(AND($AH1716="Fail",$L1716="3 - Adjusted "),"Analysis performed; no further action required.",
"Unit fails analysis; TSM determination required."))))))</f>
        <v/>
      </c>
      <c r="AJ1716" s="58"/>
    </row>
    <row r="1717" customFormat="false" ht="15" hidden="false" customHeight="false" outlineLevel="0" collapsed="false">
      <c r="A1717" s="56"/>
      <c r="E1717" s="57" t="str">
        <f aca="false">IF(AND($F1717="",$G1717=""),"",IF($G1717="",$F1717,HYPERLINK($G1717,$F1717)))</f>
        <v/>
      </c>
      <c r="H1717" s="1" t="str">
        <f aca="false">IF($I1717="","None Attached",IF(LEFT($I1717,5)="https",HYPERLINK($I1717,"Datasheet"),HYPERLINK(_xlfn.CONCAT("https://",$I1717),"Datasheet")))</f>
        <v>None Attached</v>
      </c>
      <c r="M1717" s="56"/>
      <c r="P1717" s="58"/>
      <c r="Q1717" s="1" t="n">
        <f aca="false">$M1717-$N1717</f>
        <v>0</v>
      </c>
      <c r="R1717" s="56"/>
      <c r="T1717" s="59" t="s">
        <v>15</v>
      </c>
      <c r="U1717" s="1" t="n">
        <f aca="false">$S1717-$R1717</f>
        <v>0</v>
      </c>
      <c r="V1717" s="1" t="n">
        <f aca="false">IF($T1717="±",$Q1717*2,$Q1717)</f>
        <v>0</v>
      </c>
      <c r="W1717" s="60" t="str">
        <f aca="false">IFERROR($U1717/ABS($V1717),"N/A")</f>
        <v>N/A</v>
      </c>
      <c r="X1717" s="61" t="str">
        <f aca="false">IF(OR($W1717="N/A",$R1717="",$S1717=""),"N/A",IF($W1717&gt;=4,"Not Significant",IF($W1717&gt;=2,"Semi-Significant","Significant")))</f>
        <v>N/A</v>
      </c>
      <c r="Z1717" s="1" t="str">
        <f aca="false">IF($D1717="Z540.1 w/data",0,"")</f>
        <v/>
      </c>
      <c r="AA1717" s="1" t="e">
        <f aca="false">$Y1717+$Q1717+$Z1717</f>
        <v>#VALUE!</v>
      </c>
      <c r="AB1717" s="1" t="n">
        <f aca="false">$N1717+$Q1717</f>
        <v>0</v>
      </c>
      <c r="AC1717" s="1" t="str">
        <f aca="false">IF($Y1717="","",IF(AND($AA1717&gt;=$R1717,$AA1717&lt;=$S1717),"Pass","Fail"))</f>
        <v/>
      </c>
      <c r="AD1717" s="1" t="str">
        <f aca="false">IF($Y1717="","",IF($AA1717&gt;$R1717,"Pass","Fail"))</f>
        <v/>
      </c>
      <c r="AE1717" s="1" t="str">
        <f aca="false">IF($Y1717="","",IF($AA1717&gt;=$R1717,"Pass","Fail"))</f>
        <v/>
      </c>
      <c r="AF1717" s="1" t="str">
        <f aca="false">IF($Y1717="","",IF($AA1717&lt;=$S1717,"Pass","Fail"))</f>
        <v/>
      </c>
      <c r="AG1717" s="1" t="str">
        <f aca="false">IF($Y1717="","",IF($AA1717&lt;$S1717,"Pass","Fail"))</f>
        <v/>
      </c>
      <c r="AH1717" s="23" t="str">
        <f aca="true">INDIRECT(CHOOSE(MATCH($T1717,{"±","&gt;","≥","≤","&lt;"},0), "AC", "AD", "AE", "AF", "AG") &amp; ROW())</f>
        <v/>
      </c>
      <c r="AI1717" s="56" t="str">
        <f aca="false">IF($X1717="Not Significant","No Further Action Required",
IF($AH1717="","",
IF(AND($AH1717="Pass",$L1717="0 - Passed "),"Analysis performed; no further action required.",
IF(AND($AH1717="Fail",$L1717="1 - Failed "),"Analysis performed; no further action required.",
IF(AND($AH1717="Pass",$L1717="2 - Limited In Use "),"Analysis performed; no further action required.",
IF(AND($AH1717="Fail",$L1717="3 - Adjusted "),"Analysis performed; no further action required.",
"Unit fails analysis; TSM determination required."))))))</f>
        <v/>
      </c>
      <c r="AJ1717" s="58"/>
    </row>
    <row r="1718" customFormat="false" ht="15" hidden="false" customHeight="false" outlineLevel="0" collapsed="false">
      <c r="A1718" s="56"/>
      <c r="E1718" s="57" t="str">
        <f aca="false">IF(AND($F1718="",$G1718=""),"",IF($G1718="",$F1718,HYPERLINK($G1718,$F1718)))</f>
        <v/>
      </c>
      <c r="H1718" s="1" t="str">
        <f aca="false">IF($I1718="","None Attached",IF(LEFT($I1718,5)="https",HYPERLINK($I1718,"Datasheet"),HYPERLINK(_xlfn.CONCAT("https://",$I1718),"Datasheet")))</f>
        <v>None Attached</v>
      </c>
      <c r="M1718" s="56"/>
      <c r="P1718" s="58"/>
      <c r="Q1718" s="1" t="n">
        <f aca="false">$M1718-$N1718</f>
        <v>0</v>
      </c>
      <c r="R1718" s="56"/>
      <c r="T1718" s="59" t="s">
        <v>15</v>
      </c>
      <c r="U1718" s="1" t="n">
        <f aca="false">$S1718-$R1718</f>
        <v>0</v>
      </c>
      <c r="V1718" s="1" t="n">
        <f aca="false">IF($T1718="±",$Q1718*2,$Q1718)</f>
        <v>0</v>
      </c>
      <c r="W1718" s="60" t="str">
        <f aca="false">IFERROR($U1718/ABS($V1718),"N/A")</f>
        <v>N/A</v>
      </c>
      <c r="X1718" s="61" t="str">
        <f aca="false">IF(OR($W1718="N/A",$R1718="",$S1718=""),"N/A",IF($W1718&gt;=4,"Not Significant",IF($W1718&gt;=2,"Semi-Significant","Significant")))</f>
        <v>N/A</v>
      </c>
      <c r="Z1718" s="1" t="str">
        <f aca="false">IF($D1718="Z540.1 w/data",0,"")</f>
        <v/>
      </c>
      <c r="AA1718" s="1" t="e">
        <f aca="false">$Y1718+$Q1718+$Z1718</f>
        <v>#VALUE!</v>
      </c>
      <c r="AB1718" s="1" t="n">
        <f aca="false">$N1718+$Q1718</f>
        <v>0</v>
      </c>
      <c r="AC1718" s="1" t="str">
        <f aca="false">IF($Y1718="","",IF(AND($AA1718&gt;=$R1718,$AA1718&lt;=$S1718),"Pass","Fail"))</f>
        <v/>
      </c>
      <c r="AD1718" s="1" t="str">
        <f aca="false">IF($Y1718="","",IF($AA1718&gt;$R1718,"Pass","Fail"))</f>
        <v/>
      </c>
      <c r="AE1718" s="1" t="str">
        <f aca="false">IF($Y1718="","",IF($AA1718&gt;=$R1718,"Pass","Fail"))</f>
        <v/>
      </c>
      <c r="AF1718" s="1" t="str">
        <f aca="false">IF($Y1718="","",IF($AA1718&lt;=$S1718,"Pass","Fail"))</f>
        <v/>
      </c>
      <c r="AG1718" s="1" t="str">
        <f aca="false">IF($Y1718="","",IF($AA1718&lt;$S1718,"Pass","Fail"))</f>
        <v/>
      </c>
      <c r="AH1718" s="23" t="str">
        <f aca="true">INDIRECT(CHOOSE(MATCH($T1718,{"±","&gt;","≥","≤","&lt;"},0), "AC", "AD", "AE", "AF", "AG") &amp; ROW())</f>
        <v/>
      </c>
      <c r="AI1718" s="56" t="str">
        <f aca="false">IF($X1718="Not Significant","No Further Action Required",
IF($AH1718="","",
IF(AND($AH1718="Pass",$L1718="0 - Passed "),"Analysis performed; no further action required.",
IF(AND($AH1718="Fail",$L1718="1 - Failed "),"Analysis performed; no further action required.",
IF(AND($AH1718="Pass",$L1718="2 - Limited In Use "),"Analysis performed; no further action required.",
IF(AND($AH1718="Fail",$L1718="3 - Adjusted "),"Analysis performed; no further action required.",
"Unit fails analysis; TSM determination required."))))))</f>
        <v/>
      </c>
      <c r="AJ1718" s="58"/>
    </row>
    <row r="1719" customFormat="false" ht="15" hidden="false" customHeight="false" outlineLevel="0" collapsed="false">
      <c r="A1719" s="56"/>
      <c r="E1719" s="57" t="str">
        <f aca="false">IF(AND($F1719="",$G1719=""),"",IF($G1719="",$F1719,HYPERLINK($G1719,$F1719)))</f>
        <v/>
      </c>
      <c r="H1719" s="1" t="str">
        <f aca="false">IF($I1719="","None Attached",IF(LEFT($I1719,5)="https",HYPERLINK($I1719,"Datasheet"),HYPERLINK(_xlfn.CONCAT("https://",$I1719),"Datasheet")))</f>
        <v>None Attached</v>
      </c>
      <c r="M1719" s="56"/>
      <c r="P1719" s="58"/>
      <c r="Q1719" s="1" t="n">
        <f aca="false">$M1719-$N1719</f>
        <v>0</v>
      </c>
      <c r="R1719" s="56"/>
      <c r="T1719" s="59" t="s">
        <v>15</v>
      </c>
      <c r="U1719" s="1" t="n">
        <f aca="false">$S1719-$R1719</f>
        <v>0</v>
      </c>
      <c r="V1719" s="1" t="n">
        <f aca="false">IF($T1719="±",$Q1719*2,$Q1719)</f>
        <v>0</v>
      </c>
      <c r="W1719" s="60" t="str">
        <f aca="false">IFERROR($U1719/ABS($V1719),"N/A")</f>
        <v>N/A</v>
      </c>
      <c r="X1719" s="61" t="str">
        <f aca="false">IF(OR($W1719="N/A",$R1719="",$S1719=""),"N/A",IF($W1719&gt;=4,"Not Significant",IF($W1719&gt;=2,"Semi-Significant","Significant")))</f>
        <v>N/A</v>
      </c>
      <c r="Z1719" s="1" t="str">
        <f aca="false">IF($D1719="Z540.1 w/data",0,"")</f>
        <v/>
      </c>
      <c r="AA1719" s="1" t="e">
        <f aca="false">$Y1719+$Q1719+$Z1719</f>
        <v>#VALUE!</v>
      </c>
      <c r="AB1719" s="1" t="n">
        <f aca="false">$N1719+$Q1719</f>
        <v>0</v>
      </c>
      <c r="AC1719" s="1" t="str">
        <f aca="false">IF($Y1719="","",IF(AND($AA1719&gt;=$R1719,$AA1719&lt;=$S1719),"Pass","Fail"))</f>
        <v/>
      </c>
      <c r="AD1719" s="1" t="str">
        <f aca="false">IF($Y1719="","",IF($AA1719&gt;$R1719,"Pass","Fail"))</f>
        <v/>
      </c>
      <c r="AE1719" s="1" t="str">
        <f aca="false">IF($Y1719="","",IF($AA1719&gt;=$R1719,"Pass","Fail"))</f>
        <v/>
      </c>
      <c r="AF1719" s="1" t="str">
        <f aca="false">IF($Y1719="","",IF($AA1719&lt;=$S1719,"Pass","Fail"))</f>
        <v/>
      </c>
      <c r="AG1719" s="1" t="str">
        <f aca="false">IF($Y1719="","",IF($AA1719&lt;$S1719,"Pass","Fail"))</f>
        <v/>
      </c>
      <c r="AH1719" s="23" t="str">
        <f aca="true">INDIRECT(CHOOSE(MATCH($T1719,{"±","&gt;","≥","≤","&lt;"},0), "AC", "AD", "AE", "AF", "AG") &amp; ROW())</f>
        <v/>
      </c>
      <c r="AI1719" s="56" t="str">
        <f aca="false">IF($X1719="Not Significant","No Further Action Required",
IF($AH1719="","",
IF(AND($AH1719="Pass",$L1719="0 - Passed "),"Analysis performed; no further action required.",
IF(AND($AH1719="Fail",$L1719="1 - Failed "),"Analysis performed; no further action required.",
IF(AND($AH1719="Pass",$L1719="2 - Limited In Use "),"Analysis performed; no further action required.",
IF(AND($AH1719="Fail",$L1719="3 - Adjusted "),"Analysis performed; no further action required.",
"Unit fails analysis; TSM determination required."))))))</f>
        <v/>
      </c>
      <c r="AJ1719" s="58"/>
    </row>
    <row r="1720" customFormat="false" ht="15" hidden="false" customHeight="false" outlineLevel="0" collapsed="false">
      <c r="A1720" s="56"/>
      <c r="E1720" s="57" t="str">
        <f aca="false">IF(AND($F1720="",$G1720=""),"",IF($G1720="",$F1720,HYPERLINK($G1720,$F1720)))</f>
        <v/>
      </c>
      <c r="H1720" s="1" t="str">
        <f aca="false">IF($I1720="","None Attached",IF(LEFT($I1720,5)="https",HYPERLINK($I1720,"Datasheet"),HYPERLINK(_xlfn.CONCAT("https://",$I1720),"Datasheet")))</f>
        <v>None Attached</v>
      </c>
      <c r="M1720" s="56"/>
      <c r="P1720" s="58"/>
      <c r="Q1720" s="1" t="n">
        <f aca="false">$M1720-$N1720</f>
        <v>0</v>
      </c>
      <c r="R1720" s="56"/>
      <c r="T1720" s="59" t="s">
        <v>15</v>
      </c>
      <c r="U1720" s="1" t="n">
        <f aca="false">$S1720-$R1720</f>
        <v>0</v>
      </c>
      <c r="V1720" s="1" t="n">
        <f aca="false">IF($T1720="±",$Q1720*2,$Q1720)</f>
        <v>0</v>
      </c>
      <c r="W1720" s="60" t="str">
        <f aca="false">IFERROR($U1720/ABS($V1720),"N/A")</f>
        <v>N/A</v>
      </c>
      <c r="X1720" s="61" t="str">
        <f aca="false">IF(OR($W1720="N/A",$R1720="",$S1720=""),"N/A",IF($W1720&gt;=4,"Not Significant",IF($W1720&gt;=2,"Semi-Significant","Significant")))</f>
        <v>N/A</v>
      </c>
      <c r="Z1720" s="1" t="str">
        <f aca="false">IF($D1720="Z540.1 w/data",0,"")</f>
        <v/>
      </c>
      <c r="AA1720" s="1" t="e">
        <f aca="false">$Y1720+$Q1720+$Z1720</f>
        <v>#VALUE!</v>
      </c>
      <c r="AB1720" s="1" t="n">
        <f aca="false">$N1720+$Q1720</f>
        <v>0</v>
      </c>
      <c r="AC1720" s="1" t="str">
        <f aca="false">IF($Y1720="","",IF(AND($AA1720&gt;=$R1720,$AA1720&lt;=$S1720),"Pass","Fail"))</f>
        <v/>
      </c>
      <c r="AD1720" s="1" t="str">
        <f aca="false">IF($Y1720="","",IF($AA1720&gt;$R1720,"Pass","Fail"))</f>
        <v/>
      </c>
      <c r="AE1720" s="1" t="str">
        <f aca="false">IF($Y1720="","",IF($AA1720&gt;=$R1720,"Pass","Fail"))</f>
        <v/>
      </c>
      <c r="AF1720" s="1" t="str">
        <f aca="false">IF($Y1720="","",IF($AA1720&lt;=$S1720,"Pass","Fail"))</f>
        <v/>
      </c>
      <c r="AG1720" s="1" t="str">
        <f aca="false">IF($Y1720="","",IF($AA1720&lt;$S1720,"Pass","Fail"))</f>
        <v/>
      </c>
      <c r="AH1720" s="23" t="str">
        <f aca="true">INDIRECT(CHOOSE(MATCH($T1720,{"±","&gt;","≥","≤","&lt;"},0), "AC", "AD", "AE", "AF", "AG") &amp; ROW())</f>
        <v/>
      </c>
      <c r="AI1720" s="56" t="str">
        <f aca="false">IF($X1720="Not Significant","No Further Action Required",
IF($AH1720="","",
IF(AND($AH1720="Pass",$L1720="0 - Passed "),"Analysis performed; no further action required.",
IF(AND($AH1720="Fail",$L1720="1 - Failed "),"Analysis performed; no further action required.",
IF(AND($AH1720="Pass",$L1720="2 - Limited In Use "),"Analysis performed; no further action required.",
IF(AND($AH1720="Fail",$L1720="3 - Adjusted "),"Analysis performed; no further action required.",
"Unit fails analysis; TSM determination required."))))))</f>
        <v/>
      </c>
      <c r="AJ1720" s="58"/>
    </row>
    <row r="1721" customFormat="false" ht="15" hidden="false" customHeight="false" outlineLevel="0" collapsed="false">
      <c r="A1721" s="56"/>
      <c r="E1721" s="57" t="str">
        <f aca="false">IF(AND($F1721="",$G1721=""),"",IF($G1721="",$F1721,HYPERLINK($G1721,$F1721)))</f>
        <v/>
      </c>
      <c r="H1721" s="1" t="str">
        <f aca="false">IF($I1721="","None Attached",IF(LEFT($I1721,5)="https",HYPERLINK($I1721,"Datasheet"),HYPERLINK(_xlfn.CONCAT("https://",$I1721),"Datasheet")))</f>
        <v>None Attached</v>
      </c>
      <c r="M1721" s="56"/>
      <c r="P1721" s="58"/>
      <c r="Q1721" s="1" t="n">
        <f aca="false">$M1721-$N1721</f>
        <v>0</v>
      </c>
      <c r="R1721" s="56"/>
      <c r="T1721" s="59" t="s">
        <v>15</v>
      </c>
      <c r="U1721" s="1" t="n">
        <f aca="false">$S1721-$R1721</f>
        <v>0</v>
      </c>
      <c r="V1721" s="1" t="n">
        <f aca="false">IF($T1721="±",$Q1721*2,$Q1721)</f>
        <v>0</v>
      </c>
      <c r="W1721" s="60" t="str">
        <f aca="false">IFERROR($U1721/ABS($V1721),"N/A")</f>
        <v>N/A</v>
      </c>
      <c r="X1721" s="61" t="str">
        <f aca="false">IF(OR($W1721="N/A",$R1721="",$S1721=""),"N/A",IF($W1721&gt;=4,"Not Significant",IF($W1721&gt;=2,"Semi-Significant","Significant")))</f>
        <v>N/A</v>
      </c>
      <c r="Z1721" s="1" t="str">
        <f aca="false">IF($D1721="Z540.1 w/data",0,"")</f>
        <v/>
      </c>
      <c r="AA1721" s="1" t="e">
        <f aca="false">$Y1721+$Q1721+$Z1721</f>
        <v>#VALUE!</v>
      </c>
      <c r="AB1721" s="1" t="n">
        <f aca="false">$N1721+$Q1721</f>
        <v>0</v>
      </c>
      <c r="AC1721" s="1" t="str">
        <f aca="false">IF($Y1721="","",IF(AND($AA1721&gt;=$R1721,$AA1721&lt;=$S1721),"Pass","Fail"))</f>
        <v/>
      </c>
      <c r="AD1721" s="1" t="str">
        <f aca="false">IF($Y1721="","",IF($AA1721&gt;$R1721,"Pass","Fail"))</f>
        <v/>
      </c>
      <c r="AE1721" s="1" t="str">
        <f aca="false">IF($Y1721="","",IF($AA1721&gt;=$R1721,"Pass","Fail"))</f>
        <v/>
      </c>
      <c r="AF1721" s="1" t="str">
        <f aca="false">IF($Y1721="","",IF($AA1721&lt;=$S1721,"Pass","Fail"))</f>
        <v/>
      </c>
      <c r="AG1721" s="1" t="str">
        <f aca="false">IF($Y1721="","",IF($AA1721&lt;$S1721,"Pass","Fail"))</f>
        <v/>
      </c>
      <c r="AH1721" s="23" t="str">
        <f aca="true">INDIRECT(CHOOSE(MATCH($T1721,{"±","&gt;","≥","≤","&lt;"},0), "AC", "AD", "AE", "AF", "AG") &amp; ROW())</f>
        <v/>
      </c>
      <c r="AI1721" s="56" t="str">
        <f aca="false">IF($X1721="Not Significant","No Further Action Required",
IF($AH1721="","",
IF(AND($AH1721="Pass",$L1721="0 - Passed "),"Analysis performed; no further action required.",
IF(AND($AH1721="Fail",$L1721="1 - Failed "),"Analysis performed; no further action required.",
IF(AND($AH1721="Pass",$L1721="2 - Limited In Use "),"Analysis performed; no further action required.",
IF(AND($AH1721="Fail",$L1721="3 - Adjusted "),"Analysis performed; no further action required.",
"Unit fails analysis; TSM determination required."))))))</f>
        <v/>
      </c>
      <c r="AJ1721" s="58"/>
    </row>
    <row r="1722" customFormat="false" ht="15" hidden="false" customHeight="false" outlineLevel="0" collapsed="false">
      <c r="A1722" s="56"/>
      <c r="E1722" s="57" t="str">
        <f aca="false">IF(AND($F1722="",$G1722=""),"",IF($G1722="",$F1722,HYPERLINK($G1722,$F1722)))</f>
        <v/>
      </c>
      <c r="H1722" s="1" t="str">
        <f aca="false">IF($I1722="","None Attached",IF(LEFT($I1722,5)="https",HYPERLINK($I1722,"Datasheet"),HYPERLINK(_xlfn.CONCAT("https://",$I1722),"Datasheet")))</f>
        <v>None Attached</v>
      </c>
      <c r="M1722" s="56"/>
      <c r="P1722" s="58"/>
      <c r="Q1722" s="1" t="n">
        <f aca="false">$M1722-$N1722</f>
        <v>0</v>
      </c>
      <c r="R1722" s="56"/>
      <c r="T1722" s="59" t="s">
        <v>15</v>
      </c>
      <c r="U1722" s="1" t="n">
        <f aca="false">$S1722-$R1722</f>
        <v>0</v>
      </c>
      <c r="V1722" s="1" t="n">
        <f aca="false">IF($T1722="±",$Q1722*2,$Q1722)</f>
        <v>0</v>
      </c>
      <c r="W1722" s="60" t="str">
        <f aca="false">IFERROR($U1722/ABS($V1722),"N/A")</f>
        <v>N/A</v>
      </c>
      <c r="X1722" s="61" t="str">
        <f aca="false">IF(OR($W1722="N/A",$R1722="",$S1722=""),"N/A",IF($W1722&gt;=4,"Not Significant",IF($W1722&gt;=2,"Semi-Significant","Significant")))</f>
        <v>N/A</v>
      </c>
      <c r="Z1722" s="1" t="str">
        <f aca="false">IF($D1722="Z540.1 w/data",0,"")</f>
        <v/>
      </c>
      <c r="AA1722" s="1" t="e">
        <f aca="false">$Y1722+$Q1722+$Z1722</f>
        <v>#VALUE!</v>
      </c>
      <c r="AB1722" s="1" t="n">
        <f aca="false">$N1722+$Q1722</f>
        <v>0</v>
      </c>
      <c r="AC1722" s="1" t="str">
        <f aca="false">IF($Y1722="","",IF(AND($AA1722&gt;=$R1722,$AA1722&lt;=$S1722),"Pass","Fail"))</f>
        <v/>
      </c>
      <c r="AD1722" s="1" t="str">
        <f aca="false">IF($Y1722="","",IF($AA1722&gt;$R1722,"Pass","Fail"))</f>
        <v/>
      </c>
      <c r="AE1722" s="1" t="str">
        <f aca="false">IF($Y1722="","",IF($AA1722&gt;=$R1722,"Pass","Fail"))</f>
        <v/>
      </c>
      <c r="AF1722" s="1" t="str">
        <f aca="false">IF($Y1722="","",IF($AA1722&lt;=$S1722,"Pass","Fail"))</f>
        <v/>
      </c>
      <c r="AG1722" s="1" t="str">
        <f aca="false">IF($Y1722="","",IF($AA1722&lt;$S1722,"Pass","Fail"))</f>
        <v/>
      </c>
      <c r="AH1722" s="23" t="str">
        <f aca="true">INDIRECT(CHOOSE(MATCH($T1722,{"±","&gt;","≥","≤","&lt;"},0), "AC", "AD", "AE", "AF", "AG") &amp; ROW())</f>
        <v/>
      </c>
      <c r="AI1722" s="56" t="str">
        <f aca="false">IF($X1722="Not Significant","No Further Action Required",
IF($AH1722="","",
IF(AND($AH1722="Pass",$L1722="0 - Passed "),"Analysis performed; no further action required.",
IF(AND($AH1722="Fail",$L1722="1 - Failed "),"Analysis performed; no further action required.",
IF(AND($AH1722="Pass",$L1722="2 - Limited In Use "),"Analysis performed; no further action required.",
IF(AND($AH1722="Fail",$L1722="3 - Adjusted "),"Analysis performed; no further action required.",
"Unit fails analysis; TSM determination required."))))))</f>
        <v/>
      </c>
      <c r="AJ1722" s="58"/>
    </row>
    <row r="1723" customFormat="false" ht="15" hidden="false" customHeight="false" outlineLevel="0" collapsed="false">
      <c r="A1723" s="56"/>
      <c r="E1723" s="57" t="str">
        <f aca="false">IF(AND($F1723="",$G1723=""),"",IF($G1723="",$F1723,HYPERLINK($G1723,$F1723)))</f>
        <v/>
      </c>
      <c r="H1723" s="1" t="str">
        <f aca="false">IF($I1723="","None Attached",IF(LEFT($I1723,5)="https",HYPERLINK($I1723,"Datasheet"),HYPERLINK(_xlfn.CONCAT("https://",$I1723),"Datasheet")))</f>
        <v>None Attached</v>
      </c>
      <c r="M1723" s="56"/>
      <c r="P1723" s="58"/>
      <c r="Q1723" s="1" t="n">
        <f aca="false">$M1723-$N1723</f>
        <v>0</v>
      </c>
      <c r="R1723" s="56"/>
      <c r="T1723" s="59" t="s">
        <v>15</v>
      </c>
      <c r="U1723" s="1" t="n">
        <f aca="false">$S1723-$R1723</f>
        <v>0</v>
      </c>
      <c r="V1723" s="1" t="n">
        <f aca="false">IF($T1723="±",$Q1723*2,$Q1723)</f>
        <v>0</v>
      </c>
      <c r="W1723" s="60" t="str">
        <f aca="false">IFERROR($U1723/ABS($V1723),"N/A")</f>
        <v>N/A</v>
      </c>
      <c r="X1723" s="61" t="str">
        <f aca="false">IF(OR($W1723="N/A",$R1723="",$S1723=""),"N/A",IF($W1723&gt;=4,"Not Significant",IF($W1723&gt;=2,"Semi-Significant","Significant")))</f>
        <v>N/A</v>
      </c>
      <c r="Z1723" s="1" t="str">
        <f aca="false">IF($D1723="Z540.1 w/data",0,"")</f>
        <v/>
      </c>
      <c r="AA1723" s="1" t="e">
        <f aca="false">$Y1723+$Q1723+$Z1723</f>
        <v>#VALUE!</v>
      </c>
      <c r="AB1723" s="1" t="n">
        <f aca="false">$N1723+$Q1723</f>
        <v>0</v>
      </c>
      <c r="AC1723" s="1" t="str">
        <f aca="false">IF($Y1723="","",IF(AND($AA1723&gt;=$R1723,$AA1723&lt;=$S1723),"Pass","Fail"))</f>
        <v/>
      </c>
      <c r="AD1723" s="1" t="str">
        <f aca="false">IF($Y1723="","",IF($AA1723&gt;$R1723,"Pass","Fail"))</f>
        <v/>
      </c>
      <c r="AE1723" s="1" t="str">
        <f aca="false">IF($Y1723="","",IF($AA1723&gt;=$R1723,"Pass","Fail"))</f>
        <v/>
      </c>
      <c r="AF1723" s="1" t="str">
        <f aca="false">IF($Y1723="","",IF($AA1723&lt;=$S1723,"Pass","Fail"))</f>
        <v/>
      </c>
      <c r="AG1723" s="1" t="str">
        <f aca="false">IF($Y1723="","",IF($AA1723&lt;$S1723,"Pass","Fail"))</f>
        <v/>
      </c>
      <c r="AH1723" s="23" t="str">
        <f aca="true">INDIRECT(CHOOSE(MATCH($T1723,{"±","&gt;","≥","≤","&lt;"},0), "AC", "AD", "AE", "AF", "AG") &amp; ROW())</f>
        <v/>
      </c>
      <c r="AI1723" s="56" t="str">
        <f aca="false">IF($X1723="Not Significant","No Further Action Required",
IF($AH1723="","",
IF(AND($AH1723="Pass",$L1723="0 - Passed "),"Analysis performed; no further action required.",
IF(AND($AH1723="Fail",$L1723="1 - Failed "),"Analysis performed; no further action required.",
IF(AND($AH1723="Pass",$L1723="2 - Limited In Use "),"Analysis performed; no further action required.",
IF(AND($AH1723="Fail",$L1723="3 - Adjusted "),"Analysis performed; no further action required.",
"Unit fails analysis; TSM determination required."))))))</f>
        <v/>
      </c>
      <c r="AJ1723" s="58"/>
    </row>
    <row r="1724" customFormat="false" ht="15" hidden="false" customHeight="false" outlineLevel="0" collapsed="false">
      <c r="A1724" s="56"/>
      <c r="E1724" s="57" t="str">
        <f aca="false">IF(AND($F1724="",$G1724=""),"",IF($G1724="",$F1724,HYPERLINK($G1724,$F1724)))</f>
        <v/>
      </c>
      <c r="H1724" s="1" t="str">
        <f aca="false">IF($I1724="","None Attached",IF(LEFT($I1724,5)="https",HYPERLINK($I1724,"Datasheet"),HYPERLINK(_xlfn.CONCAT("https://",$I1724),"Datasheet")))</f>
        <v>None Attached</v>
      </c>
      <c r="M1724" s="56"/>
      <c r="P1724" s="58"/>
      <c r="Q1724" s="1" t="n">
        <f aca="false">$M1724-$N1724</f>
        <v>0</v>
      </c>
      <c r="R1724" s="56"/>
      <c r="T1724" s="59" t="s">
        <v>15</v>
      </c>
      <c r="U1724" s="1" t="n">
        <f aca="false">$S1724-$R1724</f>
        <v>0</v>
      </c>
      <c r="V1724" s="1" t="n">
        <f aca="false">IF($T1724="±",$Q1724*2,$Q1724)</f>
        <v>0</v>
      </c>
      <c r="W1724" s="60" t="str">
        <f aca="false">IFERROR($U1724/ABS($V1724),"N/A")</f>
        <v>N/A</v>
      </c>
      <c r="X1724" s="61" t="str">
        <f aca="false">IF(OR($W1724="N/A",$R1724="",$S1724=""),"N/A",IF($W1724&gt;=4,"Not Significant",IF($W1724&gt;=2,"Semi-Significant","Significant")))</f>
        <v>N/A</v>
      </c>
      <c r="Z1724" s="1" t="str">
        <f aca="false">IF($D1724="Z540.1 w/data",0,"")</f>
        <v/>
      </c>
      <c r="AA1724" s="1" t="e">
        <f aca="false">$Y1724+$Q1724+$Z1724</f>
        <v>#VALUE!</v>
      </c>
      <c r="AB1724" s="1" t="n">
        <f aca="false">$N1724+$Q1724</f>
        <v>0</v>
      </c>
      <c r="AC1724" s="1" t="str">
        <f aca="false">IF($Y1724="","",IF(AND($AA1724&gt;=$R1724,$AA1724&lt;=$S1724),"Pass","Fail"))</f>
        <v/>
      </c>
      <c r="AD1724" s="1" t="str">
        <f aca="false">IF($Y1724="","",IF($AA1724&gt;$R1724,"Pass","Fail"))</f>
        <v/>
      </c>
      <c r="AE1724" s="1" t="str">
        <f aca="false">IF($Y1724="","",IF($AA1724&gt;=$R1724,"Pass","Fail"))</f>
        <v/>
      </c>
      <c r="AF1724" s="1" t="str">
        <f aca="false">IF($Y1724="","",IF($AA1724&lt;=$S1724,"Pass","Fail"))</f>
        <v/>
      </c>
      <c r="AG1724" s="1" t="str">
        <f aca="false">IF($Y1724="","",IF($AA1724&lt;$S1724,"Pass","Fail"))</f>
        <v/>
      </c>
      <c r="AH1724" s="23" t="str">
        <f aca="true">INDIRECT(CHOOSE(MATCH($T1724,{"±","&gt;","≥","≤","&lt;"},0), "AC", "AD", "AE", "AF", "AG") &amp; ROW())</f>
        <v/>
      </c>
      <c r="AI1724" s="56" t="str">
        <f aca="false">IF($X1724="Not Significant","No Further Action Required",
IF($AH1724="","",
IF(AND($AH1724="Pass",$L1724="0 - Passed "),"Analysis performed; no further action required.",
IF(AND($AH1724="Fail",$L1724="1 - Failed "),"Analysis performed; no further action required.",
IF(AND($AH1724="Pass",$L1724="2 - Limited In Use "),"Analysis performed; no further action required.",
IF(AND($AH1724="Fail",$L1724="3 - Adjusted "),"Analysis performed; no further action required.",
"Unit fails analysis; TSM determination required."))))))</f>
        <v/>
      </c>
      <c r="AJ1724" s="58"/>
    </row>
    <row r="1725" customFormat="false" ht="15" hidden="false" customHeight="false" outlineLevel="0" collapsed="false">
      <c r="A1725" s="56"/>
      <c r="E1725" s="57" t="str">
        <f aca="false">IF(AND($F1725="",$G1725=""),"",IF($G1725="",$F1725,HYPERLINK($G1725,$F1725)))</f>
        <v/>
      </c>
      <c r="H1725" s="1" t="str">
        <f aca="false">IF($I1725="","None Attached",IF(LEFT($I1725,5)="https",HYPERLINK($I1725,"Datasheet"),HYPERLINK(_xlfn.CONCAT("https://",$I1725),"Datasheet")))</f>
        <v>None Attached</v>
      </c>
      <c r="M1725" s="56"/>
      <c r="P1725" s="58"/>
      <c r="Q1725" s="1" t="n">
        <f aca="false">$M1725-$N1725</f>
        <v>0</v>
      </c>
      <c r="R1725" s="56"/>
      <c r="T1725" s="59" t="s">
        <v>15</v>
      </c>
      <c r="U1725" s="1" t="n">
        <f aca="false">$S1725-$R1725</f>
        <v>0</v>
      </c>
      <c r="V1725" s="1" t="n">
        <f aca="false">IF($T1725="±",$Q1725*2,$Q1725)</f>
        <v>0</v>
      </c>
      <c r="W1725" s="60" t="str">
        <f aca="false">IFERROR($U1725/ABS($V1725),"N/A")</f>
        <v>N/A</v>
      </c>
      <c r="X1725" s="61" t="str">
        <f aca="false">IF(OR($W1725="N/A",$R1725="",$S1725=""),"N/A",IF($W1725&gt;=4,"Not Significant",IF($W1725&gt;=2,"Semi-Significant","Significant")))</f>
        <v>N/A</v>
      </c>
      <c r="Z1725" s="1" t="str">
        <f aca="false">IF($D1725="Z540.1 w/data",0,"")</f>
        <v/>
      </c>
      <c r="AA1725" s="1" t="e">
        <f aca="false">$Y1725+$Q1725+$Z1725</f>
        <v>#VALUE!</v>
      </c>
      <c r="AB1725" s="1" t="n">
        <f aca="false">$N1725+$Q1725</f>
        <v>0</v>
      </c>
      <c r="AC1725" s="1" t="str">
        <f aca="false">IF($Y1725="","",IF(AND($AA1725&gt;=$R1725,$AA1725&lt;=$S1725),"Pass","Fail"))</f>
        <v/>
      </c>
      <c r="AD1725" s="1" t="str">
        <f aca="false">IF($Y1725="","",IF($AA1725&gt;$R1725,"Pass","Fail"))</f>
        <v/>
      </c>
      <c r="AE1725" s="1" t="str">
        <f aca="false">IF($Y1725="","",IF($AA1725&gt;=$R1725,"Pass","Fail"))</f>
        <v/>
      </c>
      <c r="AF1725" s="1" t="str">
        <f aca="false">IF($Y1725="","",IF($AA1725&lt;=$S1725,"Pass","Fail"))</f>
        <v/>
      </c>
      <c r="AG1725" s="1" t="str">
        <f aca="false">IF($Y1725="","",IF($AA1725&lt;$S1725,"Pass","Fail"))</f>
        <v/>
      </c>
      <c r="AH1725" s="23" t="str">
        <f aca="true">INDIRECT(CHOOSE(MATCH($T1725,{"±","&gt;","≥","≤","&lt;"},0), "AC", "AD", "AE", "AF", "AG") &amp; ROW())</f>
        <v/>
      </c>
      <c r="AI1725" s="56" t="str">
        <f aca="false">IF($X1725="Not Significant","No Further Action Required",
IF($AH1725="","",
IF(AND($AH1725="Pass",$L1725="0 - Passed "),"Analysis performed; no further action required.",
IF(AND($AH1725="Fail",$L1725="1 - Failed "),"Analysis performed; no further action required.",
IF(AND($AH1725="Pass",$L1725="2 - Limited In Use "),"Analysis performed; no further action required.",
IF(AND($AH1725="Fail",$L1725="3 - Adjusted "),"Analysis performed; no further action required.",
"Unit fails analysis; TSM determination required."))))))</f>
        <v/>
      </c>
      <c r="AJ1725" s="58"/>
    </row>
    <row r="1726" customFormat="false" ht="15" hidden="false" customHeight="false" outlineLevel="0" collapsed="false">
      <c r="A1726" s="56"/>
      <c r="E1726" s="57" t="str">
        <f aca="false">IF(AND($F1726="",$G1726=""),"",IF($G1726="",$F1726,HYPERLINK($G1726,$F1726)))</f>
        <v/>
      </c>
      <c r="H1726" s="1" t="str">
        <f aca="false">IF($I1726="","None Attached",IF(LEFT($I1726,5)="https",HYPERLINK($I1726,"Datasheet"),HYPERLINK(_xlfn.CONCAT("https://",$I1726),"Datasheet")))</f>
        <v>None Attached</v>
      </c>
      <c r="M1726" s="56"/>
      <c r="P1726" s="58"/>
      <c r="Q1726" s="1" t="n">
        <f aca="false">$M1726-$N1726</f>
        <v>0</v>
      </c>
      <c r="R1726" s="56"/>
      <c r="T1726" s="59" t="s">
        <v>15</v>
      </c>
      <c r="U1726" s="1" t="n">
        <f aca="false">$S1726-$R1726</f>
        <v>0</v>
      </c>
      <c r="V1726" s="1" t="n">
        <f aca="false">IF($T1726="±",$Q1726*2,$Q1726)</f>
        <v>0</v>
      </c>
      <c r="W1726" s="60" t="str">
        <f aca="false">IFERROR($U1726/ABS($V1726),"N/A")</f>
        <v>N/A</v>
      </c>
      <c r="X1726" s="61" t="str">
        <f aca="false">IF(OR($W1726="N/A",$R1726="",$S1726=""),"N/A",IF($W1726&gt;=4,"Not Significant",IF($W1726&gt;=2,"Semi-Significant","Significant")))</f>
        <v>N/A</v>
      </c>
      <c r="Z1726" s="1" t="str">
        <f aca="false">IF($D1726="Z540.1 w/data",0,"")</f>
        <v/>
      </c>
      <c r="AA1726" s="1" t="e">
        <f aca="false">$Y1726+$Q1726+$Z1726</f>
        <v>#VALUE!</v>
      </c>
      <c r="AB1726" s="1" t="n">
        <f aca="false">$N1726+$Q1726</f>
        <v>0</v>
      </c>
      <c r="AC1726" s="1" t="str">
        <f aca="false">IF($Y1726="","",IF(AND($AA1726&gt;=$R1726,$AA1726&lt;=$S1726),"Pass","Fail"))</f>
        <v/>
      </c>
      <c r="AD1726" s="1" t="str">
        <f aca="false">IF($Y1726="","",IF($AA1726&gt;$R1726,"Pass","Fail"))</f>
        <v/>
      </c>
      <c r="AE1726" s="1" t="str">
        <f aca="false">IF($Y1726="","",IF($AA1726&gt;=$R1726,"Pass","Fail"))</f>
        <v/>
      </c>
      <c r="AF1726" s="1" t="str">
        <f aca="false">IF($Y1726="","",IF($AA1726&lt;=$S1726,"Pass","Fail"))</f>
        <v/>
      </c>
      <c r="AG1726" s="1" t="str">
        <f aca="false">IF($Y1726="","",IF($AA1726&lt;$S1726,"Pass","Fail"))</f>
        <v/>
      </c>
      <c r="AH1726" s="23" t="str">
        <f aca="true">INDIRECT(CHOOSE(MATCH($T1726,{"±","&gt;","≥","≤","&lt;"},0), "AC", "AD", "AE", "AF", "AG") &amp; ROW())</f>
        <v/>
      </c>
      <c r="AI1726" s="56" t="str">
        <f aca="false">IF($X1726="Not Significant","No Further Action Required",
IF($AH1726="","",
IF(AND($AH1726="Pass",$L1726="0 - Passed "),"Analysis performed; no further action required.",
IF(AND($AH1726="Fail",$L1726="1 - Failed "),"Analysis performed; no further action required.",
IF(AND($AH1726="Pass",$L1726="2 - Limited In Use "),"Analysis performed; no further action required.",
IF(AND($AH1726="Fail",$L1726="3 - Adjusted "),"Analysis performed; no further action required.",
"Unit fails analysis; TSM determination required."))))))</f>
        <v/>
      </c>
      <c r="AJ1726" s="58"/>
    </row>
    <row r="1727" customFormat="false" ht="15" hidden="false" customHeight="false" outlineLevel="0" collapsed="false">
      <c r="A1727" s="56"/>
      <c r="E1727" s="57" t="str">
        <f aca="false">IF(AND($F1727="",$G1727=""),"",IF($G1727="",$F1727,HYPERLINK($G1727,$F1727)))</f>
        <v/>
      </c>
      <c r="H1727" s="1" t="str">
        <f aca="false">IF($I1727="","None Attached",IF(LEFT($I1727,5)="https",HYPERLINK($I1727,"Datasheet"),HYPERLINK(_xlfn.CONCAT("https://",$I1727),"Datasheet")))</f>
        <v>None Attached</v>
      </c>
      <c r="M1727" s="56"/>
      <c r="P1727" s="58"/>
      <c r="Q1727" s="1" t="n">
        <f aca="false">$M1727-$N1727</f>
        <v>0</v>
      </c>
      <c r="R1727" s="56"/>
      <c r="T1727" s="59" t="s">
        <v>15</v>
      </c>
      <c r="U1727" s="1" t="n">
        <f aca="false">$S1727-$R1727</f>
        <v>0</v>
      </c>
      <c r="V1727" s="1" t="n">
        <f aca="false">IF($T1727="±",$Q1727*2,$Q1727)</f>
        <v>0</v>
      </c>
      <c r="W1727" s="60" t="str">
        <f aca="false">IFERROR($U1727/ABS($V1727),"N/A")</f>
        <v>N/A</v>
      </c>
      <c r="X1727" s="61" t="str">
        <f aca="false">IF(OR($W1727="N/A",$R1727="",$S1727=""),"N/A",IF($W1727&gt;=4,"Not Significant",IF($W1727&gt;=2,"Semi-Significant","Significant")))</f>
        <v>N/A</v>
      </c>
      <c r="Z1727" s="1" t="str">
        <f aca="false">IF($D1727="Z540.1 w/data",0,"")</f>
        <v/>
      </c>
      <c r="AA1727" s="1" t="e">
        <f aca="false">$Y1727+$Q1727+$Z1727</f>
        <v>#VALUE!</v>
      </c>
      <c r="AB1727" s="1" t="n">
        <f aca="false">$N1727+$Q1727</f>
        <v>0</v>
      </c>
      <c r="AC1727" s="1" t="str">
        <f aca="false">IF($Y1727="","",IF(AND($AA1727&gt;=$R1727,$AA1727&lt;=$S1727),"Pass","Fail"))</f>
        <v/>
      </c>
      <c r="AD1727" s="1" t="str">
        <f aca="false">IF($Y1727="","",IF($AA1727&gt;$R1727,"Pass","Fail"))</f>
        <v/>
      </c>
      <c r="AE1727" s="1" t="str">
        <f aca="false">IF($Y1727="","",IF($AA1727&gt;=$R1727,"Pass","Fail"))</f>
        <v/>
      </c>
      <c r="AF1727" s="1" t="str">
        <f aca="false">IF($Y1727="","",IF($AA1727&lt;=$S1727,"Pass","Fail"))</f>
        <v/>
      </c>
      <c r="AG1727" s="1" t="str">
        <f aca="false">IF($Y1727="","",IF($AA1727&lt;$S1727,"Pass","Fail"))</f>
        <v/>
      </c>
      <c r="AH1727" s="23" t="str">
        <f aca="true">INDIRECT(CHOOSE(MATCH($T1727,{"±","&gt;","≥","≤","&lt;"},0), "AC", "AD", "AE", "AF", "AG") &amp; ROW())</f>
        <v/>
      </c>
      <c r="AI1727" s="56" t="str">
        <f aca="false">IF($X1727="Not Significant","No Further Action Required",
IF($AH1727="","",
IF(AND($AH1727="Pass",$L1727="0 - Passed "),"Analysis performed; no further action required.",
IF(AND($AH1727="Fail",$L1727="1 - Failed "),"Analysis performed; no further action required.",
IF(AND($AH1727="Pass",$L1727="2 - Limited In Use "),"Analysis performed; no further action required.",
IF(AND($AH1727="Fail",$L1727="3 - Adjusted "),"Analysis performed; no further action required.",
"Unit fails analysis; TSM determination required."))))))</f>
        <v/>
      </c>
      <c r="AJ1727" s="58"/>
    </row>
    <row r="1728" customFormat="false" ht="15" hidden="false" customHeight="false" outlineLevel="0" collapsed="false">
      <c r="A1728" s="56"/>
      <c r="E1728" s="57" t="str">
        <f aca="false">IF(AND($F1728="",$G1728=""),"",IF($G1728="",$F1728,HYPERLINK($G1728,$F1728)))</f>
        <v/>
      </c>
      <c r="H1728" s="1" t="str">
        <f aca="false">IF($I1728="","None Attached",IF(LEFT($I1728,5)="https",HYPERLINK($I1728,"Datasheet"),HYPERLINK(_xlfn.CONCAT("https://",$I1728),"Datasheet")))</f>
        <v>None Attached</v>
      </c>
      <c r="M1728" s="56"/>
      <c r="P1728" s="58"/>
      <c r="Q1728" s="1" t="n">
        <f aca="false">$M1728-$N1728</f>
        <v>0</v>
      </c>
      <c r="R1728" s="56"/>
      <c r="T1728" s="59" t="s">
        <v>15</v>
      </c>
      <c r="U1728" s="1" t="n">
        <f aca="false">$S1728-$R1728</f>
        <v>0</v>
      </c>
      <c r="V1728" s="1" t="n">
        <f aca="false">IF($T1728="±",$Q1728*2,$Q1728)</f>
        <v>0</v>
      </c>
      <c r="W1728" s="60" t="str">
        <f aca="false">IFERROR($U1728/ABS($V1728),"N/A")</f>
        <v>N/A</v>
      </c>
      <c r="X1728" s="61" t="str">
        <f aca="false">IF(OR($W1728="N/A",$R1728="",$S1728=""),"N/A",IF($W1728&gt;=4,"Not Significant",IF($W1728&gt;=2,"Semi-Significant","Significant")))</f>
        <v>N/A</v>
      </c>
      <c r="Z1728" s="1" t="str">
        <f aca="false">IF($D1728="Z540.1 w/data",0,"")</f>
        <v/>
      </c>
      <c r="AA1728" s="1" t="e">
        <f aca="false">$Y1728+$Q1728+$Z1728</f>
        <v>#VALUE!</v>
      </c>
      <c r="AB1728" s="1" t="n">
        <f aca="false">$N1728+$Q1728</f>
        <v>0</v>
      </c>
      <c r="AC1728" s="1" t="str">
        <f aca="false">IF($Y1728="","",IF(AND($AA1728&gt;=$R1728,$AA1728&lt;=$S1728),"Pass","Fail"))</f>
        <v/>
      </c>
      <c r="AD1728" s="1" t="str">
        <f aca="false">IF($Y1728="","",IF($AA1728&gt;$R1728,"Pass","Fail"))</f>
        <v/>
      </c>
      <c r="AE1728" s="1" t="str">
        <f aca="false">IF($Y1728="","",IF($AA1728&gt;=$R1728,"Pass","Fail"))</f>
        <v/>
      </c>
      <c r="AF1728" s="1" t="str">
        <f aca="false">IF($Y1728="","",IF($AA1728&lt;=$S1728,"Pass","Fail"))</f>
        <v/>
      </c>
      <c r="AG1728" s="1" t="str">
        <f aca="false">IF($Y1728="","",IF($AA1728&lt;$S1728,"Pass","Fail"))</f>
        <v/>
      </c>
      <c r="AH1728" s="23" t="str">
        <f aca="true">INDIRECT(CHOOSE(MATCH($T1728,{"±","&gt;","≥","≤","&lt;"},0), "AC", "AD", "AE", "AF", "AG") &amp; ROW())</f>
        <v/>
      </c>
      <c r="AI1728" s="56" t="str">
        <f aca="false">IF($X1728="Not Significant","No Further Action Required",
IF($AH1728="","",
IF(AND($AH1728="Pass",$L1728="0 - Passed "),"Analysis performed; no further action required.",
IF(AND($AH1728="Fail",$L1728="1 - Failed "),"Analysis performed; no further action required.",
IF(AND($AH1728="Pass",$L1728="2 - Limited In Use "),"Analysis performed; no further action required.",
IF(AND($AH1728="Fail",$L1728="3 - Adjusted "),"Analysis performed; no further action required.",
"Unit fails analysis; TSM determination required."))))))</f>
        <v/>
      </c>
      <c r="AJ1728" s="58"/>
    </row>
    <row r="1729" customFormat="false" ht="15" hidden="false" customHeight="false" outlineLevel="0" collapsed="false">
      <c r="A1729" s="56"/>
      <c r="E1729" s="57" t="str">
        <f aca="false">IF(AND($F1729="",$G1729=""),"",IF($G1729="",$F1729,HYPERLINK($G1729,$F1729)))</f>
        <v/>
      </c>
      <c r="H1729" s="1" t="str">
        <f aca="false">IF($I1729="","None Attached",IF(LEFT($I1729,5)="https",HYPERLINK($I1729,"Datasheet"),HYPERLINK(_xlfn.CONCAT("https://",$I1729),"Datasheet")))</f>
        <v>None Attached</v>
      </c>
      <c r="M1729" s="56"/>
      <c r="P1729" s="58"/>
      <c r="Q1729" s="1" t="n">
        <f aca="false">$M1729-$N1729</f>
        <v>0</v>
      </c>
      <c r="R1729" s="56"/>
      <c r="T1729" s="59" t="s">
        <v>15</v>
      </c>
      <c r="U1729" s="1" t="n">
        <f aca="false">$S1729-$R1729</f>
        <v>0</v>
      </c>
      <c r="V1729" s="1" t="n">
        <f aca="false">IF($T1729="±",$Q1729*2,$Q1729)</f>
        <v>0</v>
      </c>
      <c r="W1729" s="60" t="str">
        <f aca="false">IFERROR($U1729/ABS($V1729),"N/A")</f>
        <v>N/A</v>
      </c>
      <c r="X1729" s="61" t="str">
        <f aca="false">IF(OR($W1729="N/A",$R1729="",$S1729=""),"N/A",IF($W1729&gt;=4,"Not Significant",IF($W1729&gt;=2,"Semi-Significant","Significant")))</f>
        <v>N/A</v>
      </c>
      <c r="Z1729" s="1" t="str">
        <f aca="false">IF($D1729="Z540.1 w/data",0,"")</f>
        <v/>
      </c>
      <c r="AA1729" s="1" t="e">
        <f aca="false">$Y1729+$Q1729+$Z1729</f>
        <v>#VALUE!</v>
      </c>
      <c r="AB1729" s="1" t="n">
        <f aca="false">$N1729+$Q1729</f>
        <v>0</v>
      </c>
      <c r="AC1729" s="1" t="str">
        <f aca="false">IF($Y1729="","",IF(AND($AA1729&gt;=$R1729,$AA1729&lt;=$S1729),"Pass","Fail"))</f>
        <v/>
      </c>
      <c r="AD1729" s="1" t="str">
        <f aca="false">IF($Y1729="","",IF($AA1729&gt;$R1729,"Pass","Fail"))</f>
        <v/>
      </c>
      <c r="AE1729" s="1" t="str">
        <f aca="false">IF($Y1729="","",IF($AA1729&gt;=$R1729,"Pass","Fail"))</f>
        <v/>
      </c>
      <c r="AF1729" s="1" t="str">
        <f aca="false">IF($Y1729="","",IF($AA1729&lt;=$S1729,"Pass","Fail"))</f>
        <v/>
      </c>
      <c r="AG1729" s="1" t="str">
        <f aca="false">IF($Y1729="","",IF($AA1729&lt;$S1729,"Pass","Fail"))</f>
        <v/>
      </c>
      <c r="AH1729" s="23" t="str">
        <f aca="true">INDIRECT(CHOOSE(MATCH($T1729,{"±","&gt;","≥","≤","&lt;"},0), "AC", "AD", "AE", "AF", "AG") &amp; ROW())</f>
        <v/>
      </c>
      <c r="AI1729" s="56" t="str">
        <f aca="false">IF($X1729="Not Significant","No Further Action Required",
IF($AH1729="","",
IF(AND($AH1729="Pass",$L1729="0 - Passed "),"Analysis performed; no further action required.",
IF(AND($AH1729="Fail",$L1729="1 - Failed "),"Analysis performed; no further action required.",
IF(AND($AH1729="Pass",$L1729="2 - Limited In Use "),"Analysis performed; no further action required.",
IF(AND($AH1729="Fail",$L1729="3 - Adjusted "),"Analysis performed; no further action required.",
"Unit fails analysis; TSM determination required."))))))</f>
        <v/>
      </c>
      <c r="AJ1729" s="58"/>
    </row>
    <row r="1730" customFormat="false" ht="15" hidden="false" customHeight="false" outlineLevel="0" collapsed="false">
      <c r="A1730" s="56"/>
      <c r="E1730" s="57" t="str">
        <f aca="false">IF(AND($F1730="",$G1730=""),"",IF($G1730="",$F1730,HYPERLINK($G1730,$F1730)))</f>
        <v/>
      </c>
      <c r="H1730" s="1" t="str">
        <f aca="false">IF($I1730="","None Attached",IF(LEFT($I1730,5)="https",HYPERLINK($I1730,"Datasheet"),HYPERLINK(_xlfn.CONCAT("https://",$I1730),"Datasheet")))</f>
        <v>None Attached</v>
      </c>
      <c r="M1730" s="56"/>
      <c r="P1730" s="58"/>
      <c r="Q1730" s="1" t="n">
        <f aca="false">$M1730-$N1730</f>
        <v>0</v>
      </c>
      <c r="R1730" s="56"/>
      <c r="T1730" s="59" t="s">
        <v>15</v>
      </c>
      <c r="U1730" s="1" t="n">
        <f aca="false">$S1730-$R1730</f>
        <v>0</v>
      </c>
      <c r="V1730" s="1" t="n">
        <f aca="false">IF($T1730="±",$Q1730*2,$Q1730)</f>
        <v>0</v>
      </c>
      <c r="W1730" s="60" t="str">
        <f aca="false">IFERROR($U1730/ABS($V1730),"N/A")</f>
        <v>N/A</v>
      </c>
      <c r="X1730" s="61" t="str">
        <f aca="false">IF(OR($W1730="N/A",$R1730="",$S1730=""),"N/A",IF($W1730&gt;=4,"Not Significant",IF($W1730&gt;=2,"Semi-Significant","Significant")))</f>
        <v>N/A</v>
      </c>
      <c r="Z1730" s="1" t="str">
        <f aca="false">IF($D1730="Z540.1 w/data",0,"")</f>
        <v/>
      </c>
      <c r="AA1730" s="1" t="e">
        <f aca="false">$Y1730+$Q1730+$Z1730</f>
        <v>#VALUE!</v>
      </c>
      <c r="AB1730" s="1" t="n">
        <f aca="false">$N1730+$Q1730</f>
        <v>0</v>
      </c>
      <c r="AC1730" s="1" t="str">
        <f aca="false">IF($Y1730="","",IF(AND($AA1730&gt;=$R1730,$AA1730&lt;=$S1730),"Pass","Fail"))</f>
        <v/>
      </c>
      <c r="AD1730" s="1" t="str">
        <f aca="false">IF($Y1730="","",IF($AA1730&gt;$R1730,"Pass","Fail"))</f>
        <v/>
      </c>
      <c r="AE1730" s="1" t="str">
        <f aca="false">IF($Y1730="","",IF($AA1730&gt;=$R1730,"Pass","Fail"))</f>
        <v/>
      </c>
      <c r="AF1730" s="1" t="str">
        <f aca="false">IF($Y1730="","",IF($AA1730&lt;=$S1730,"Pass","Fail"))</f>
        <v/>
      </c>
      <c r="AG1730" s="1" t="str">
        <f aca="false">IF($Y1730="","",IF($AA1730&lt;$S1730,"Pass","Fail"))</f>
        <v/>
      </c>
      <c r="AH1730" s="23" t="str">
        <f aca="true">INDIRECT(CHOOSE(MATCH($T1730,{"±","&gt;","≥","≤","&lt;"},0), "AC", "AD", "AE", "AF", "AG") &amp; ROW())</f>
        <v/>
      </c>
      <c r="AI1730" s="56" t="str">
        <f aca="false">IF($X1730="Not Significant","No Further Action Required",
IF($AH1730="","",
IF(AND($AH1730="Pass",$L1730="0 - Passed "),"Analysis performed; no further action required.",
IF(AND($AH1730="Fail",$L1730="1 - Failed "),"Analysis performed; no further action required.",
IF(AND($AH1730="Pass",$L1730="2 - Limited In Use "),"Analysis performed; no further action required.",
IF(AND($AH1730="Fail",$L1730="3 - Adjusted "),"Analysis performed; no further action required.",
"Unit fails analysis; TSM determination required."))))))</f>
        <v/>
      </c>
      <c r="AJ1730" s="58"/>
    </row>
    <row r="1731" customFormat="false" ht="15" hidden="false" customHeight="false" outlineLevel="0" collapsed="false">
      <c r="A1731" s="56"/>
      <c r="E1731" s="57" t="str">
        <f aca="false">IF(AND($F1731="",$G1731=""),"",IF($G1731="",$F1731,HYPERLINK($G1731,$F1731)))</f>
        <v/>
      </c>
      <c r="H1731" s="1" t="str">
        <f aca="false">IF($I1731="","None Attached",IF(LEFT($I1731,5)="https",HYPERLINK($I1731,"Datasheet"),HYPERLINK(_xlfn.CONCAT("https://",$I1731),"Datasheet")))</f>
        <v>None Attached</v>
      </c>
      <c r="M1731" s="56"/>
      <c r="P1731" s="58"/>
      <c r="Q1731" s="1" t="n">
        <f aca="false">$M1731-$N1731</f>
        <v>0</v>
      </c>
      <c r="R1731" s="56"/>
      <c r="T1731" s="59" t="s">
        <v>15</v>
      </c>
      <c r="U1731" s="1" t="n">
        <f aca="false">$S1731-$R1731</f>
        <v>0</v>
      </c>
      <c r="V1731" s="1" t="n">
        <f aca="false">IF($T1731="±",$Q1731*2,$Q1731)</f>
        <v>0</v>
      </c>
      <c r="W1731" s="60" t="str">
        <f aca="false">IFERROR($U1731/ABS($V1731),"N/A")</f>
        <v>N/A</v>
      </c>
      <c r="X1731" s="61" t="str">
        <f aca="false">IF(OR($W1731="N/A",$R1731="",$S1731=""),"N/A",IF($W1731&gt;=4,"Not Significant",IF($W1731&gt;=2,"Semi-Significant","Significant")))</f>
        <v>N/A</v>
      </c>
      <c r="Z1731" s="1" t="str">
        <f aca="false">IF($D1731="Z540.1 w/data",0,"")</f>
        <v/>
      </c>
      <c r="AA1731" s="1" t="e">
        <f aca="false">$Y1731+$Q1731+$Z1731</f>
        <v>#VALUE!</v>
      </c>
      <c r="AB1731" s="1" t="n">
        <f aca="false">$N1731+$Q1731</f>
        <v>0</v>
      </c>
      <c r="AC1731" s="1" t="str">
        <f aca="false">IF($Y1731="","",IF(AND($AA1731&gt;=$R1731,$AA1731&lt;=$S1731),"Pass","Fail"))</f>
        <v/>
      </c>
      <c r="AD1731" s="1" t="str">
        <f aca="false">IF($Y1731="","",IF($AA1731&gt;$R1731,"Pass","Fail"))</f>
        <v/>
      </c>
      <c r="AE1731" s="1" t="str">
        <f aca="false">IF($Y1731="","",IF($AA1731&gt;=$R1731,"Pass","Fail"))</f>
        <v/>
      </c>
      <c r="AF1731" s="1" t="str">
        <f aca="false">IF($Y1731="","",IF($AA1731&lt;=$S1731,"Pass","Fail"))</f>
        <v/>
      </c>
      <c r="AG1731" s="1" t="str">
        <f aca="false">IF($Y1731="","",IF($AA1731&lt;$S1731,"Pass","Fail"))</f>
        <v/>
      </c>
      <c r="AH1731" s="23" t="str">
        <f aca="true">INDIRECT(CHOOSE(MATCH($T1731,{"±","&gt;","≥","≤","&lt;"},0), "AC", "AD", "AE", "AF", "AG") &amp; ROW())</f>
        <v/>
      </c>
      <c r="AI1731" s="56" t="str">
        <f aca="false">IF($X1731="Not Significant","No Further Action Required",
IF($AH1731="","",
IF(AND($AH1731="Pass",$L1731="0 - Passed "),"Analysis performed; no further action required.",
IF(AND($AH1731="Fail",$L1731="1 - Failed "),"Analysis performed; no further action required.",
IF(AND($AH1731="Pass",$L1731="2 - Limited In Use "),"Analysis performed; no further action required.",
IF(AND($AH1731="Fail",$L1731="3 - Adjusted "),"Analysis performed; no further action required.",
"Unit fails analysis; TSM determination required."))))))</f>
        <v/>
      </c>
      <c r="AJ1731" s="58"/>
    </row>
    <row r="1732" customFormat="false" ht="15" hidden="false" customHeight="false" outlineLevel="0" collapsed="false">
      <c r="A1732" s="56"/>
      <c r="E1732" s="57" t="str">
        <f aca="false">IF(AND($F1732="",$G1732=""),"",IF($G1732="",$F1732,HYPERLINK($G1732,$F1732)))</f>
        <v/>
      </c>
      <c r="H1732" s="1" t="str">
        <f aca="false">IF($I1732="","None Attached",IF(LEFT($I1732,5)="https",HYPERLINK($I1732,"Datasheet"),HYPERLINK(_xlfn.CONCAT("https://",$I1732),"Datasheet")))</f>
        <v>None Attached</v>
      </c>
      <c r="M1732" s="56"/>
      <c r="P1732" s="58"/>
      <c r="Q1732" s="1" t="n">
        <f aca="false">$M1732-$N1732</f>
        <v>0</v>
      </c>
      <c r="R1732" s="56"/>
      <c r="T1732" s="59" t="s">
        <v>15</v>
      </c>
      <c r="U1732" s="1" t="n">
        <f aca="false">$S1732-$R1732</f>
        <v>0</v>
      </c>
      <c r="V1732" s="1" t="n">
        <f aca="false">IF($T1732="±",$Q1732*2,$Q1732)</f>
        <v>0</v>
      </c>
      <c r="W1732" s="60" t="str">
        <f aca="false">IFERROR($U1732/ABS($V1732),"N/A")</f>
        <v>N/A</v>
      </c>
      <c r="X1732" s="61" t="str">
        <f aca="false">IF(OR($W1732="N/A",$R1732="",$S1732=""),"N/A",IF($W1732&gt;=4,"Not Significant",IF($W1732&gt;=2,"Semi-Significant","Significant")))</f>
        <v>N/A</v>
      </c>
      <c r="Z1732" s="1" t="str">
        <f aca="false">IF($D1732="Z540.1 w/data",0,"")</f>
        <v/>
      </c>
      <c r="AA1732" s="1" t="e">
        <f aca="false">$Y1732+$Q1732+$Z1732</f>
        <v>#VALUE!</v>
      </c>
      <c r="AB1732" s="1" t="n">
        <f aca="false">$N1732+$Q1732</f>
        <v>0</v>
      </c>
      <c r="AC1732" s="1" t="str">
        <f aca="false">IF($Y1732="","",IF(AND($AA1732&gt;=$R1732,$AA1732&lt;=$S1732),"Pass","Fail"))</f>
        <v/>
      </c>
      <c r="AD1732" s="1" t="str">
        <f aca="false">IF($Y1732="","",IF($AA1732&gt;$R1732,"Pass","Fail"))</f>
        <v/>
      </c>
      <c r="AE1732" s="1" t="str">
        <f aca="false">IF($Y1732="","",IF($AA1732&gt;=$R1732,"Pass","Fail"))</f>
        <v/>
      </c>
      <c r="AF1732" s="1" t="str">
        <f aca="false">IF($Y1732="","",IF($AA1732&lt;=$S1732,"Pass","Fail"))</f>
        <v/>
      </c>
      <c r="AG1732" s="1" t="str">
        <f aca="false">IF($Y1732="","",IF($AA1732&lt;$S1732,"Pass","Fail"))</f>
        <v/>
      </c>
      <c r="AH1732" s="23" t="str">
        <f aca="true">INDIRECT(CHOOSE(MATCH($T1732,{"±","&gt;","≥","≤","&lt;"},0), "AC", "AD", "AE", "AF", "AG") &amp; ROW())</f>
        <v/>
      </c>
      <c r="AI1732" s="56" t="str">
        <f aca="false">IF($X1732="Not Significant","No Further Action Required",
IF($AH1732="","",
IF(AND($AH1732="Pass",$L1732="0 - Passed "),"Analysis performed; no further action required.",
IF(AND($AH1732="Fail",$L1732="1 - Failed "),"Analysis performed; no further action required.",
IF(AND($AH1732="Pass",$L1732="2 - Limited In Use "),"Analysis performed; no further action required.",
IF(AND($AH1732="Fail",$L1732="3 - Adjusted "),"Analysis performed; no further action required.",
"Unit fails analysis; TSM determination required."))))))</f>
        <v/>
      </c>
      <c r="AJ1732" s="58"/>
    </row>
    <row r="1733" customFormat="false" ht="15" hidden="false" customHeight="false" outlineLevel="0" collapsed="false">
      <c r="A1733" s="56"/>
      <c r="E1733" s="57" t="str">
        <f aca="false">IF(AND($F1733="",$G1733=""),"",IF($G1733="",$F1733,HYPERLINK($G1733,$F1733)))</f>
        <v/>
      </c>
      <c r="H1733" s="1" t="str">
        <f aca="false">IF($I1733="","None Attached",IF(LEFT($I1733,5)="https",HYPERLINK($I1733,"Datasheet"),HYPERLINK(_xlfn.CONCAT("https://",$I1733),"Datasheet")))</f>
        <v>None Attached</v>
      </c>
      <c r="M1733" s="56"/>
      <c r="P1733" s="58"/>
      <c r="Q1733" s="1" t="n">
        <f aca="false">$M1733-$N1733</f>
        <v>0</v>
      </c>
      <c r="R1733" s="56"/>
      <c r="T1733" s="59" t="s">
        <v>15</v>
      </c>
      <c r="U1733" s="1" t="n">
        <f aca="false">$S1733-$R1733</f>
        <v>0</v>
      </c>
      <c r="V1733" s="1" t="n">
        <f aca="false">IF($T1733="±",$Q1733*2,$Q1733)</f>
        <v>0</v>
      </c>
      <c r="W1733" s="60" t="str">
        <f aca="false">IFERROR($U1733/ABS($V1733),"N/A")</f>
        <v>N/A</v>
      </c>
      <c r="X1733" s="61" t="str">
        <f aca="false">IF(OR($W1733="N/A",$R1733="",$S1733=""),"N/A",IF($W1733&gt;=4,"Not Significant",IF($W1733&gt;=2,"Semi-Significant","Significant")))</f>
        <v>N/A</v>
      </c>
      <c r="Z1733" s="1" t="str">
        <f aca="false">IF($D1733="Z540.1 w/data",0,"")</f>
        <v/>
      </c>
      <c r="AA1733" s="1" t="e">
        <f aca="false">$Y1733+$Q1733+$Z1733</f>
        <v>#VALUE!</v>
      </c>
      <c r="AB1733" s="1" t="n">
        <f aca="false">$N1733+$Q1733</f>
        <v>0</v>
      </c>
      <c r="AC1733" s="1" t="str">
        <f aca="false">IF($Y1733="","",IF(AND($AA1733&gt;=$R1733,$AA1733&lt;=$S1733),"Pass","Fail"))</f>
        <v/>
      </c>
      <c r="AD1733" s="1" t="str">
        <f aca="false">IF($Y1733="","",IF($AA1733&gt;$R1733,"Pass","Fail"))</f>
        <v/>
      </c>
      <c r="AE1733" s="1" t="str">
        <f aca="false">IF($Y1733="","",IF($AA1733&gt;=$R1733,"Pass","Fail"))</f>
        <v/>
      </c>
      <c r="AF1733" s="1" t="str">
        <f aca="false">IF($Y1733="","",IF($AA1733&lt;=$S1733,"Pass","Fail"))</f>
        <v/>
      </c>
      <c r="AG1733" s="1" t="str">
        <f aca="false">IF($Y1733="","",IF($AA1733&lt;$S1733,"Pass","Fail"))</f>
        <v/>
      </c>
      <c r="AH1733" s="23" t="str">
        <f aca="true">INDIRECT(CHOOSE(MATCH($T1733,{"±","&gt;","≥","≤","&lt;"},0), "AC", "AD", "AE", "AF", "AG") &amp; ROW())</f>
        <v/>
      </c>
      <c r="AI1733" s="56" t="str">
        <f aca="false">IF($X1733="Not Significant","No Further Action Required",
IF($AH1733="","",
IF(AND($AH1733="Pass",$L1733="0 - Passed "),"Analysis performed; no further action required.",
IF(AND($AH1733="Fail",$L1733="1 - Failed "),"Analysis performed; no further action required.",
IF(AND($AH1733="Pass",$L1733="2 - Limited In Use "),"Analysis performed; no further action required.",
IF(AND($AH1733="Fail",$L1733="3 - Adjusted "),"Analysis performed; no further action required.",
"Unit fails analysis; TSM determination required."))))))</f>
        <v/>
      </c>
      <c r="AJ1733" s="58"/>
    </row>
    <row r="1734" customFormat="false" ht="15" hidden="false" customHeight="false" outlineLevel="0" collapsed="false">
      <c r="A1734" s="56"/>
      <c r="E1734" s="57" t="str">
        <f aca="false">IF(AND($F1734="",$G1734=""),"",IF($G1734="",$F1734,HYPERLINK($G1734,$F1734)))</f>
        <v/>
      </c>
      <c r="H1734" s="1" t="str">
        <f aca="false">IF($I1734="","None Attached",IF(LEFT($I1734,5)="https",HYPERLINK($I1734,"Datasheet"),HYPERLINK(_xlfn.CONCAT("https://",$I1734),"Datasheet")))</f>
        <v>None Attached</v>
      </c>
      <c r="M1734" s="56"/>
      <c r="P1734" s="58"/>
      <c r="Q1734" s="1" t="n">
        <f aca="false">$M1734-$N1734</f>
        <v>0</v>
      </c>
      <c r="R1734" s="56"/>
      <c r="T1734" s="59" t="s">
        <v>15</v>
      </c>
      <c r="U1734" s="1" t="n">
        <f aca="false">$S1734-$R1734</f>
        <v>0</v>
      </c>
      <c r="V1734" s="1" t="n">
        <f aca="false">IF($T1734="±",$Q1734*2,$Q1734)</f>
        <v>0</v>
      </c>
      <c r="W1734" s="60" t="str">
        <f aca="false">IFERROR($U1734/ABS($V1734),"N/A")</f>
        <v>N/A</v>
      </c>
      <c r="X1734" s="61" t="str">
        <f aca="false">IF(OR($W1734="N/A",$R1734="",$S1734=""),"N/A",IF($W1734&gt;=4,"Not Significant",IF($W1734&gt;=2,"Semi-Significant","Significant")))</f>
        <v>N/A</v>
      </c>
      <c r="Z1734" s="1" t="str">
        <f aca="false">IF($D1734="Z540.1 w/data",0,"")</f>
        <v/>
      </c>
      <c r="AA1734" s="1" t="e">
        <f aca="false">$Y1734+$Q1734+$Z1734</f>
        <v>#VALUE!</v>
      </c>
      <c r="AB1734" s="1" t="n">
        <f aca="false">$N1734+$Q1734</f>
        <v>0</v>
      </c>
      <c r="AC1734" s="1" t="str">
        <f aca="false">IF($Y1734="","",IF(AND($AA1734&gt;=$R1734,$AA1734&lt;=$S1734),"Pass","Fail"))</f>
        <v/>
      </c>
      <c r="AD1734" s="1" t="str">
        <f aca="false">IF($Y1734="","",IF($AA1734&gt;$R1734,"Pass","Fail"))</f>
        <v/>
      </c>
      <c r="AE1734" s="1" t="str">
        <f aca="false">IF($Y1734="","",IF($AA1734&gt;=$R1734,"Pass","Fail"))</f>
        <v/>
      </c>
      <c r="AF1734" s="1" t="str">
        <f aca="false">IF($Y1734="","",IF($AA1734&lt;=$S1734,"Pass","Fail"))</f>
        <v/>
      </c>
      <c r="AG1734" s="1" t="str">
        <f aca="false">IF($Y1734="","",IF($AA1734&lt;$S1734,"Pass","Fail"))</f>
        <v/>
      </c>
      <c r="AH1734" s="23" t="str">
        <f aca="true">INDIRECT(CHOOSE(MATCH($T1734,{"±","&gt;","≥","≤","&lt;"},0), "AC", "AD", "AE", "AF", "AG") &amp; ROW())</f>
        <v/>
      </c>
      <c r="AI1734" s="56" t="str">
        <f aca="false">IF($X1734="Not Significant","No Further Action Required",
IF($AH1734="","",
IF(AND($AH1734="Pass",$L1734="0 - Passed "),"Analysis performed; no further action required.",
IF(AND($AH1734="Fail",$L1734="1 - Failed "),"Analysis performed; no further action required.",
IF(AND($AH1734="Pass",$L1734="2 - Limited In Use "),"Analysis performed; no further action required.",
IF(AND($AH1734="Fail",$L1734="3 - Adjusted "),"Analysis performed; no further action required.",
"Unit fails analysis; TSM determination required."))))))</f>
        <v/>
      </c>
      <c r="AJ1734" s="58"/>
    </row>
    <row r="1735" customFormat="false" ht="15" hidden="false" customHeight="false" outlineLevel="0" collapsed="false">
      <c r="A1735" s="56"/>
      <c r="E1735" s="57" t="str">
        <f aca="false">IF(AND($F1735="",$G1735=""),"",IF($G1735="",$F1735,HYPERLINK($G1735,$F1735)))</f>
        <v/>
      </c>
      <c r="H1735" s="1" t="str">
        <f aca="false">IF($I1735="","None Attached",IF(LEFT($I1735,5)="https",HYPERLINK($I1735,"Datasheet"),HYPERLINK(_xlfn.CONCAT("https://",$I1735),"Datasheet")))</f>
        <v>None Attached</v>
      </c>
      <c r="M1735" s="56"/>
      <c r="P1735" s="58"/>
      <c r="Q1735" s="1" t="n">
        <f aca="false">$M1735-$N1735</f>
        <v>0</v>
      </c>
      <c r="R1735" s="56"/>
      <c r="T1735" s="59" t="s">
        <v>15</v>
      </c>
      <c r="U1735" s="1" t="n">
        <f aca="false">$S1735-$R1735</f>
        <v>0</v>
      </c>
      <c r="V1735" s="1" t="n">
        <f aca="false">IF($T1735="±",$Q1735*2,$Q1735)</f>
        <v>0</v>
      </c>
      <c r="W1735" s="60" t="str">
        <f aca="false">IFERROR($U1735/ABS($V1735),"N/A")</f>
        <v>N/A</v>
      </c>
      <c r="X1735" s="61" t="str">
        <f aca="false">IF(OR($W1735="N/A",$R1735="",$S1735=""),"N/A",IF($W1735&gt;=4,"Not Significant",IF($W1735&gt;=2,"Semi-Significant","Significant")))</f>
        <v>N/A</v>
      </c>
      <c r="Z1735" s="1" t="str">
        <f aca="false">IF($D1735="Z540.1 w/data",0,"")</f>
        <v/>
      </c>
      <c r="AA1735" s="1" t="e">
        <f aca="false">$Y1735+$Q1735+$Z1735</f>
        <v>#VALUE!</v>
      </c>
      <c r="AB1735" s="1" t="n">
        <f aca="false">$N1735+$Q1735</f>
        <v>0</v>
      </c>
      <c r="AC1735" s="1" t="str">
        <f aca="false">IF($Y1735="","",IF(AND($AA1735&gt;=$R1735,$AA1735&lt;=$S1735),"Pass","Fail"))</f>
        <v/>
      </c>
      <c r="AD1735" s="1" t="str">
        <f aca="false">IF($Y1735="","",IF($AA1735&gt;$R1735,"Pass","Fail"))</f>
        <v/>
      </c>
      <c r="AE1735" s="1" t="str">
        <f aca="false">IF($Y1735="","",IF($AA1735&gt;=$R1735,"Pass","Fail"))</f>
        <v/>
      </c>
      <c r="AF1735" s="1" t="str">
        <f aca="false">IF($Y1735="","",IF($AA1735&lt;=$S1735,"Pass","Fail"))</f>
        <v/>
      </c>
      <c r="AG1735" s="1" t="str">
        <f aca="false">IF($Y1735="","",IF($AA1735&lt;$S1735,"Pass","Fail"))</f>
        <v/>
      </c>
      <c r="AH1735" s="23" t="str">
        <f aca="true">INDIRECT(CHOOSE(MATCH($T1735,{"±","&gt;","≥","≤","&lt;"},0), "AC", "AD", "AE", "AF", "AG") &amp; ROW())</f>
        <v/>
      </c>
      <c r="AI1735" s="56" t="str">
        <f aca="false">IF($X1735="Not Significant","No Further Action Required",
IF($AH1735="","",
IF(AND($AH1735="Pass",$L1735="0 - Passed "),"Analysis performed; no further action required.",
IF(AND($AH1735="Fail",$L1735="1 - Failed "),"Analysis performed; no further action required.",
IF(AND($AH1735="Pass",$L1735="2 - Limited In Use "),"Analysis performed; no further action required.",
IF(AND($AH1735="Fail",$L1735="3 - Adjusted "),"Analysis performed; no further action required.",
"Unit fails analysis; TSM determination required."))))))</f>
        <v/>
      </c>
      <c r="AJ1735" s="58"/>
    </row>
    <row r="1736" customFormat="false" ht="15" hidden="false" customHeight="false" outlineLevel="0" collapsed="false">
      <c r="A1736" s="56"/>
      <c r="E1736" s="57" t="str">
        <f aca="false">IF(AND($F1736="",$G1736=""),"",IF($G1736="",$F1736,HYPERLINK($G1736,$F1736)))</f>
        <v/>
      </c>
      <c r="H1736" s="1" t="str">
        <f aca="false">IF($I1736="","None Attached",IF(LEFT($I1736,5)="https",HYPERLINK($I1736,"Datasheet"),HYPERLINK(_xlfn.CONCAT("https://",$I1736),"Datasheet")))</f>
        <v>None Attached</v>
      </c>
      <c r="M1736" s="56"/>
      <c r="P1736" s="58"/>
      <c r="Q1736" s="1" t="n">
        <f aca="false">$M1736-$N1736</f>
        <v>0</v>
      </c>
      <c r="R1736" s="56"/>
      <c r="T1736" s="59" t="s">
        <v>15</v>
      </c>
      <c r="U1736" s="1" t="n">
        <f aca="false">$S1736-$R1736</f>
        <v>0</v>
      </c>
      <c r="V1736" s="1" t="n">
        <f aca="false">IF($T1736="±",$Q1736*2,$Q1736)</f>
        <v>0</v>
      </c>
      <c r="W1736" s="60" t="str">
        <f aca="false">IFERROR($U1736/ABS($V1736),"N/A")</f>
        <v>N/A</v>
      </c>
      <c r="X1736" s="61" t="str">
        <f aca="false">IF(OR($W1736="N/A",$R1736="",$S1736=""),"N/A",IF($W1736&gt;=4,"Not Significant",IF($W1736&gt;=2,"Semi-Significant","Significant")))</f>
        <v>N/A</v>
      </c>
      <c r="Z1736" s="1" t="str">
        <f aca="false">IF($D1736="Z540.1 w/data",0,"")</f>
        <v/>
      </c>
      <c r="AA1736" s="1" t="e">
        <f aca="false">$Y1736+$Q1736+$Z1736</f>
        <v>#VALUE!</v>
      </c>
      <c r="AB1736" s="1" t="n">
        <f aca="false">$N1736+$Q1736</f>
        <v>0</v>
      </c>
      <c r="AC1736" s="1" t="str">
        <f aca="false">IF($Y1736="","",IF(AND($AA1736&gt;=$R1736,$AA1736&lt;=$S1736),"Pass","Fail"))</f>
        <v/>
      </c>
      <c r="AD1736" s="1" t="str">
        <f aca="false">IF($Y1736="","",IF($AA1736&gt;$R1736,"Pass","Fail"))</f>
        <v/>
      </c>
      <c r="AE1736" s="1" t="str">
        <f aca="false">IF($Y1736="","",IF($AA1736&gt;=$R1736,"Pass","Fail"))</f>
        <v/>
      </c>
      <c r="AF1736" s="1" t="str">
        <f aca="false">IF($Y1736="","",IF($AA1736&lt;=$S1736,"Pass","Fail"))</f>
        <v/>
      </c>
      <c r="AG1736" s="1" t="str">
        <f aca="false">IF($Y1736="","",IF($AA1736&lt;$S1736,"Pass","Fail"))</f>
        <v/>
      </c>
      <c r="AH1736" s="23" t="str">
        <f aca="true">INDIRECT(CHOOSE(MATCH($T1736,{"±","&gt;","≥","≤","&lt;"},0), "AC", "AD", "AE", "AF", "AG") &amp; ROW())</f>
        <v/>
      </c>
      <c r="AI1736" s="56" t="str">
        <f aca="false">IF($X1736="Not Significant","No Further Action Required",
IF($AH1736="","",
IF(AND($AH1736="Pass",$L1736="0 - Passed "),"Analysis performed; no further action required.",
IF(AND($AH1736="Fail",$L1736="1 - Failed "),"Analysis performed; no further action required.",
IF(AND($AH1736="Pass",$L1736="2 - Limited In Use "),"Analysis performed; no further action required.",
IF(AND($AH1736="Fail",$L1736="3 - Adjusted "),"Analysis performed; no further action required.",
"Unit fails analysis; TSM determination required."))))))</f>
        <v/>
      </c>
      <c r="AJ1736" s="58"/>
    </row>
    <row r="1737" customFormat="false" ht="15" hidden="false" customHeight="false" outlineLevel="0" collapsed="false">
      <c r="A1737" s="56"/>
      <c r="E1737" s="57" t="str">
        <f aca="false">IF(AND($F1737="",$G1737=""),"",IF($G1737="",$F1737,HYPERLINK($G1737,$F1737)))</f>
        <v/>
      </c>
      <c r="H1737" s="1" t="str">
        <f aca="false">IF($I1737="","None Attached",IF(LEFT($I1737,5)="https",HYPERLINK($I1737,"Datasheet"),HYPERLINK(_xlfn.CONCAT("https://",$I1737),"Datasheet")))</f>
        <v>None Attached</v>
      </c>
      <c r="M1737" s="56"/>
      <c r="P1737" s="58"/>
      <c r="Q1737" s="1" t="n">
        <f aca="false">$M1737-$N1737</f>
        <v>0</v>
      </c>
      <c r="R1737" s="56"/>
      <c r="T1737" s="59" t="s">
        <v>15</v>
      </c>
      <c r="U1737" s="1" t="n">
        <f aca="false">$S1737-$R1737</f>
        <v>0</v>
      </c>
      <c r="V1737" s="1" t="n">
        <f aca="false">IF($T1737="±",$Q1737*2,$Q1737)</f>
        <v>0</v>
      </c>
      <c r="W1737" s="60" t="str">
        <f aca="false">IFERROR($U1737/ABS($V1737),"N/A")</f>
        <v>N/A</v>
      </c>
      <c r="X1737" s="61" t="str">
        <f aca="false">IF(OR($W1737="N/A",$R1737="",$S1737=""),"N/A",IF($W1737&gt;=4,"Not Significant",IF($W1737&gt;=2,"Semi-Significant","Significant")))</f>
        <v>N/A</v>
      </c>
      <c r="Z1737" s="1" t="str">
        <f aca="false">IF($D1737="Z540.1 w/data",0,"")</f>
        <v/>
      </c>
      <c r="AA1737" s="1" t="e">
        <f aca="false">$Y1737+$Q1737+$Z1737</f>
        <v>#VALUE!</v>
      </c>
      <c r="AB1737" s="1" t="n">
        <f aca="false">$N1737+$Q1737</f>
        <v>0</v>
      </c>
      <c r="AC1737" s="1" t="str">
        <f aca="false">IF($Y1737="","",IF(AND($AA1737&gt;=$R1737,$AA1737&lt;=$S1737),"Pass","Fail"))</f>
        <v/>
      </c>
      <c r="AD1737" s="1" t="str">
        <f aca="false">IF($Y1737="","",IF($AA1737&gt;$R1737,"Pass","Fail"))</f>
        <v/>
      </c>
      <c r="AE1737" s="1" t="str">
        <f aca="false">IF($Y1737="","",IF($AA1737&gt;=$R1737,"Pass","Fail"))</f>
        <v/>
      </c>
      <c r="AF1737" s="1" t="str">
        <f aca="false">IF($Y1737="","",IF($AA1737&lt;=$S1737,"Pass","Fail"))</f>
        <v/>
      </c>
      <c r="AG1737" s="1" t="str">
        <f aca="false">IF($Y1737="","",IF($AA1737&lt;$S1737,"Pass","Fail"))</f>
        <v/>
      </c>
      <c r="AH1737" s="23" t="str">
        <f aca="true">INDIRECT(CHOOSE(MATCH($T1737,{"±","&gt;","≥","≤","&lt;"},0), "AC", "AD", "AE", "AF", "AG") &amp; ROW())</f>
        <v/>
      </c>
      <c r="AI1737" s="56" t="str">
        <f aca="false">IF($X1737="Not Significant","No Further Action Required",
IF($AH1737="","",
IF(AND($AH1737="Pass",$L1737="0 - Passed "),"Analysis performed; no further action required.",
IF(AND($AH1737="Fail",$L1737="1 - Failed "),"Analysis performed; no further action required.",
IF(AND($AH1737="Pass",$L1737="2 - Limited In Use "),"Analysis performed; no further action required.",
IF(AND($AH1737="Fail",$L1737="3 - Adjusted "),"Analysis performed; no further action required.",
"Unit fails analysis; TSM determination required."))))))</f>
        <v/>
      </c>
      <c r="AJ1737" s="58"/>
    </row>
    <row r="1738" customFormat="false" ht="15" hidden="false" customHeight="false" outlineLevel="0" collapsed="false">
      <c r="A1738" s="56"/>
      <c r="E1738" s="57" t="str">
        <f aca="false">IF(AND($F1738="",$G1738=""),"",IF($G1738="",$F1738,HYPERLINK($G1738,$F1738)))</f>
        <v/>
      </c>
      <c r="H1738" s="1" t="str">
        <f aca="false">IF($I1738="","None Attached",IF(LEFT($I1738,5)="https",HYPERLINK($I1738,"Datasheet"),HYPERLINK(_xlfn.CONCAT("https://",$I1738),"Datasheet")))</f>
        <v>None Attached</v>
      </c>
      <c r="M1738" s="56"/>
      <c r="P1738" s="58"/>
      <c r="Q1738" s="1" t="n">
        <f aca="false">$M1738-$N1738</f>
        <v>0</v>
      </c>
      <c r="R1738" s="56"/>
      <c r="T1738" s="59" t="s">
        <v>15</v>
      </c>
      <c r="U1738" s="1" t="n">
        <f aca="false">$S1738-$R1738</f>
        <v>0</v>
      </c>
      <c r="V1738" s="1" t="n">
        <f aca="false">IF($T1738="±",$Q1738*2,$Q1738)</f>
        <v>0</v>
      </c>
      <c r="W1738" s="60" t="str">
        <f aca="false">IFERROR($U1738/ABS($V1738),"N/A")</f>
        <v>N/A</v>
      </c>
      <c r="X1738" s="61" t="str">
        <f aca="false">IF(OR($W1738="N/A",$R1738="",$S1738=""),"N/A",IF($W1738&gt;=4,"Not Significant",IF($W1738&gt;=2,"Semi-Significant","Significant")))</f>
        <v>N/A</v>
      </c>
      <c r="Z1738" s="1" t="str">
        <f aca="false">IF($D1738="Z540.1 w/data",0,"")</f>
        <v/>
      </c>
      <c r="AA1738" s="1" t="e">
        <f aca="false">$Y1738+$Q1738+$Z1738</f>
        <v>#VALUE!</v>
      </c>
      <c r="AB1738" s="1" t="n">
        <f aca="false">$N1738+$Q1738</f>
        <v>0</v>
      </c>
      <c r="AC1738" s="1" t="str">
        <f aca="false">IF($Y1738="","",IF(AND($AA1738&gt;=$R1738,$AA1738&lt;=$S1738),"Pass","Fail"))</f>
        <v/>
      </c>
      <c r="AD1738" s="1" t="str">
        <f aca="false">IF($Y1738="","",IF($AA1738&gt;$R1738,"Pass","Fail"))</f>
        <v/>
      </c>
      <c r="AE1738" s="1" t="str">
        <f aca="false">IF($Y1738="","",IF($AA1738&gt;=$R1738,"Pass","Fail"))</f>
        <v/>
      </c>
      <c r="AF1738" s="1" t="str">
        <f aca="false">IF($Y1738="","",IF($AA1738&lt;=$S1738,"Pass","Fail"))</f>
        <v/>
      </c>
      <c r="AG1738" s="1" t="str">
        <f aca="false">IF($Y1738="","",IF($AA1738&lt;$S1738,"Pass","Fail"))</f>
        <v/>
      </c>
      <c r="AH1738" s="23" t="str">
        <f aca="true">INDIRECT(CHOOSE(MATCH($T1738,{"±","&gt;","≥","≤","&lt;"},0), "AC", "AD", "AE", "AF", "AG") &amp; ROW())</f>
        <v/>
      </c>
      <c r="AI1738" s="56" t="str">
        <f aca="false">IF($X1738="Not Significant","No Further Action Required",
IF($AH1738="","",
IF(AND($AH1738="Pass",$L1738="0 - Passed "),"Analysis performed; no further action required.",
IF(AND($AH1738="Fail",$L1738="1 - Failed "),"Analysis performed; no further action required.",
IF(AND($AH1738="Pass",$L1738="2 - Limited In Use "),"Analysis performed; no further action required.",
IF(AND($AH1738="Fail",$L1738="3 - Adjusted "),"Analysis performed; no further action required.",
"Unit fails analysis; TSM determination required."))))))</f>
        <v/>
      </c>
      <c r="AJ1738" s="58"/>
    </row>
    <row r="1739" customFormat="false" ht="15" hidden="false" customHeight="false" outlineLevel="0" collapsed="false">
      <c r="A1739" s="56"/>
      <c r="E1739" s="57" t="str">
        <f aca="false">IF(AND($F1739="",$G1739=""),"",IF($G1739="",$F1739,HYPERLINK($G1739,$F1739)))</f>
        <v/>
      </c>
      <c r="H1739" s="1" t="str">
        <f aca="false">IF($I1739="","None Attached",IF(LEFT($I1739,5)="https",HYPERLINK($I1739,"Datasheet"),HYPERLINK(_xlfn.CONCAT("https://",$I1739),"Datasheet")))</f>
        <v>None Attached</v>
      </c>
      <c r="M1739" s="56"/>
      <c r="P1739" s="58"/>
      <c r="Q1739" s="1" t="n">
        <f aca="false">$M1739-$N1739</f>
        <v>0</v>
      </c>
      <c r="R1739" s="56"/>
      <c r="T1739" s="59" t="s">
        <v>15</v>
      </c>
      <c r="U1739" s="1" t="n">
        <f aca="false">$S1739-$R1739</f>
        <v>0</v>
      </c>
      <c r="V1739" s="1" t="n">
        <f aca="false">IF($T1739="±",$Q1739*2,$Q1739)</f>
        <v>0</v>
      </c>
      <c r="W1739" s="60" t="str">
        <f aca="false">IFERROR($U1739/ABS($V1739),"N/A")</f>
        <v>N/A</v>
      </c>
      <c r="X1739" s="61" t="str">
        <f aca="false">IF(OR($W1739="N/A",$R1739="",$S1739=""),"N/A",IF($W1739&gt;=4,"Not Significant",IF($W1739&gt;=2,"Semi-Significant","Significant")))</f>
        <v>N/A</v>
      </c>
      <c r="Z1739" s="1" t="str">
        <f aca="false">IF($D1739="Z540.1 w/data",0,"")</f>
        <v/>
      </c>
      <c r="AA1739" s="1" t="e">
        <f aca="false">$Y1739+$Q1739+$Z1739</f>
        <v>#VALUE!</v>
      </c>
      <c r="AB1739" s="1" t="n">
        <f aca="false">$N1739+$Q1739</f>
        <v>0</v>
      </c>
      <c r="AC1739" s="1" t="str">
        <f aca="false">IF($Y1739="","",IF(AND($AA1739&gt;=$R1739,$AA1739&lt;=$S1739),"Pass","Fail"))</f>
        <v/>
      </c>
      <c r="AD1739" s="1" t="str">
        <f aca="false">IF($Y1739="","",IF($AA1739&gt;$R1739,"Pass","Fail"))</f>
        <v/>
      </c>
      <c r="AE1739" s="1" t="str">
        <f aca="false">IF($Y1739="","",IF($AA1739&gt;=$R1739,"Pass","Fail"))</f>
        <v/>
      </c>
      <c r="AF1739" s="1" t="str">
        <f aca="false">IF($Y1739="","",IF($AA1739&lt;=$S1739,"Pass","Fail"))</f>
        <v/>
      </c>
      <c r="AG1739" s="1" t="str">
        <f aca="false">IF($Y1739="","",IF($AA1739&lt;$S1739,"Pass","Fail"))</f>
        <v/>
      </c>
      <c r="AH1739" s="23" t="str">
        <f aca="true">INDIRECT(CHOOSE(MATCH($T1739,{"±","&gt;","≥","≤","&lt;"},0), "AC", "AD", "AE", "AF", "AG") &amp; ROW())</f>
        <v/>
      </c>
      <c r="AI1739" s="56" t="str">
        <f aca="false">IF($X1739="Not Significant","No Further Action Required",
IF($AH1739="","",
IF(AND($AH1739="Pass",$L1739="0 - Passed "),"Analysis performed; no further action required.",
IF(AND($AH1739="Fail",$L1739="1 - Failed "),"Analysis performed; no further action required.",
IF(AND($AH1739="Pass",$L1739="2 - Limited In Use "),"Analysis performed; no further action required.",
IF(AND($AH1739="Fail",$L1739="3 - Adjusted "),"Analysis performed; no further action required.",
"Unit fails analysis; TSM determination required."))))))</f>
        <v/>
      </c>
      <c r="AJ1739" s="58"/>
    </row>
    <row r="1740" customFormat="false" ht="15" hidden="false" customHeight="false" outlineLevel="0" collapsed="false">
      <c r="A1740" s="56"/>
      <c r="E1740" s="57" t="str">
        <f aca="false">IF(AND($F1740="",$G1740=""),"",IF($G1740="",$F1740,HYPERLINK($G1740,$F1740)))</f>
        <v/>
      </c>
      <c r="H1740" s="1" t="str">
        <f aca="false">IF($I1740="","None Attached",IF(LEFT($I1740,5)="https",HYPERLINK($I1740,"Datasheet"),HYPERLINK(_xlfn.CONCAT("https://",$I1740),"Datasheet")))</f>
        <v>None Attached</v>
      </c>
      <c r="M1740" s="56"/>
      <c r="P1740" s="58"/>
      <c r="Q1740" s="1" t="n">
        <f aca="false">$M1740-$N1740</f>
        <v>0</v>
      </c>
      <c r="R1740" s="56"/>
      <c r="T1740" s="59" t="s">
        <v>15</v>
      </c>
      <c r="U1740" s="1" t="n">
        <f aca="false">$S1740-$R1740</f>
        <v>0</v>
      </c>
      <c r="V1740" s="1" t="n">
        <f aca="false">IF($T1740="±",$Q1740*2,$Q1740)</f>
        <v>0</v>
      </c>
      <c r="W1740" s="60" t="str">
        <f aca="false">IFERROR($U1740/ABS($V1740),"N/A")</f>
        <v>N/A</v>
      </c>
      <c r="X1740" s="61" t="str">
        <f aca="false">IF(OR($W1740="N/A",$R1740="",$S1740=""),"N/A",IF($W1740&gt;=4,"Not Significant",IF($W1740&gt;=2,"Semi-Significant","Significant")))</f>
        <v>N/A</v>
      </c>
      <c r="Z1740" s="1" t="str">
        <f aca="false">IF($D1740="Z540.1 w/data",0,"")</f>
        <v/>
      </c>
      <c r="AA1740" s="1" t="e">
        <f aca="false">$Y1740+$Q1740+$Z1740</f>
        <v>#VALUE!</v>
      </c>
      <c r="AB1740" s="1" t="n">
        <f aca="false">$N1740+$Q1740</f>
        <v>0</v>
      </c>
      <c r="AC1740" s="1" t="str">
        <f aca="false">IF($Y1740="","",IF(AND($AA1740&gt;=$R1740,$AA1740&lt;=$S1740),"Pass","Fail"))</f>
        <v/>
      </c>
      <c r="AD1740" s="1" t="str">
        <f aca="false">IF($Y1740="","",IF($AA1740&gt;$R1740,"Pass","Fail"))</f>
        <v/>
      </c>
      <c r="AE1740" s="1" t="str">
        <f aca="false">IF($Y1740="","",IF($AA1740&gt;=$R1740,"Pass","Fail"))</f>
        <v/>
      </c>
      <c r="AF1740" s="1" t="str">
        <f aca="false">IF($Y1740="","",IF($AA1740&lt;=$S1740,"Pass","Fail"))</f>
        <v/>
      </c>
      <c r="AG1740" s="1" t="str">
        <f aca="false">IF($Y1740="","",IF($AA1740&lt;$S1740,"Pass","Fail"))</f>
        <v/>
      </c>
      <c r="AH1740" s="23" t="str">
        <f aca="true">INDIRECT(CHOOSE(MATCH($T1740,{"±","&gt;","≥","≤","&lt;"},0), "AC", "AD", "AE", "AF", "AG") &amp; ROW())</f>
        <v/>
      </c>
      <c r="AI1740" s="56" t="str">
        <f aca="false">IF($X1740="Not Significant","No Further Action Required",
IF($AH1740="","",
IF(AND($AH1740="Pass",$L1740="0 - Passed "),"Analysis performed; no further action required.",
IF(AND($AH1740="Fail",$L1740="1 - Failed "),"Analysis performed; no further action required.",
IF(AND($AH1740="Pass",$L1740="2 - Limited In Use "),"Analysis performed; no further action required.",
IF(AND($AH1740="Fail",$L1740="3 - Adjusted "),"Analysis performed; no further action required.",
"Unit fails analysis; TSM determination required."))))))</f>
        <v/>
      </c>
      <c r="AJ1740" s="58"/>
    </row>
    <row r="1741" customFormat="false" ht="15" hidden="false" customHeight="false" outlineLevel="0" collapsed="false">
      <c r="A1741" s="56"/>
      <c r="E1741" s="57" t="str">
        <f aca="false">IF(AND($F1741="",$G1741=""),"",IF($G1741="",$F1741,HYPERLINK($G1741,$F1741)))</f>
        <v/>
      </c>
      <c r="H1741" s="1" t="str">
        <f aca="false">IF($I1741="","None Attached",IF(LEFT($I1741,5)="https",HYPERLINK($I1741,"Datasheet"),HYPERLINK(_xlfn.CONCAT("https://",$I1741),"Datasheet")))</f>
        <v>None Attached</v>
      </c>
      <c r="M1741" s="56"/>
      <c r="P1741" s="58"/>
      <c r="Q1741" s="1" t="n">
        <f aca="false">$M1741-$N1741</f>
        <v>0</v>
      </c>
      <c r="R1741" s="56"/>
      <c r="T1741" s="59" t="s">
        <v>15</v>
      </c>
      <c r="U1741" s="1" t="n">
        <f aca="false">$S1741-$R1741</f>
        <v>0</v>
      </c>
      <c r="V1741" s="1" t="n">
        <f aca="false">IF($T1741="±",$Q1741*2,$Q1741)</f>
        <v>0</v>
      </c>
      <c r="W1741" s="60" t="str">
        <f aca="false">IFERROR($U1741/ABS($V1741),"N/A")</f>
        <v>N/A</v>
      </c>
      <c r="X1741" s="61" t="str">
        <f aca="false">IF(OR($W1741="N/A",$R1741="",$S1741=""),"N/A",IF($W1741&gt;=4,"Not Significant",IF($W1741&gt;=2,"Semi-Significant","Significant")))</f>
        <v>N/A</v>
      </c>
      <c r="Z1741" s="1" t="str">
        <f aca="false">IF($D1741="Z540.1 w/data",0,"")</f>
        <v/>
      </c>
      <c r="AA1741" s="1" t="e">
        <f aca="false">$Y1741+$Q1741+$Z1741</f>
        <v>#VALUE!</v>
      </c>
      <c r="AB1741" s="1" t="n">
        <f aca="false">$N1741+$Q1741</f>
        <v>0</v>
      </c>
      <c r="AC1741" s="1" t="str">
        <f aca="false">IF($Y1741="","",IF(AND($AA1741&gt;=$R1741,$AA1741&lt;=$S1741),"Pass","Fail"))</f>
        <v/>
      </c>
      <c r="AD1741" s="1" t="str">
        <f aca="false">IF($Y1741="","",IF($AA1741&gt;$R1741,"Pass","Fail"))</f>
        <v/>
      </c>
      <c r="AE1741" s="1" t="str">
        <f aca="false">IF($Y1741="","",IF($AA1741&gt;=$R1741,"Pass","Fail"))</f>
        <v/>
      </c>
      <c r="AF1741" s="1" t="str">
        <f aca="false">IF($Y1741="","",IF($AA1741&lt;=$S1741,"Pass","Fail"))</f>
        <v/>
      </c>
      <c r="AG1741" s="1" t="str">
        <f aca="false">IF($Y1741="","",IF($AA1741&lt;$S1741,"Pass","Fail"))</f>
        <v/>
      </c>
      <c r="AH1741" s="23" t="str">
        <f aca="true">INDIRECT(CHOOSE(MATCH($T1741,{"±","&gt;","≥","≤","&lt;"},0), "AC", "AD", "AE", "AF", "AG") &amp; ROW())</f>
        <v/>
      </c>
      <c r="AI1741" s="56" t="str">
        <f aca="false">IF($X1741="Not Significant","No Further Action Required",
IF($AH1741="","",
IF(AND($AH1741="Pass",$L1741="0 - Passed "),"Analysis performed; no further action required.",
IF(AND($AH1741="Fail",$L1741="1 - Failed "),"Analysis performed; no further action required.",
IF(AND($AH1741="Pass",$L1741="2 - Limited In Use "),"Analysis performed; no further action required.",
IF(AND($AH1741="Fail",$L1741="3 - Adjusted "),"Analysis performed; no further action required.",
"Unit fails analysis; TSM determination required."))))))</f>
        <v/>
      </c>
      <c r="AJ1741" s="58"/>
    </row>
    <row r="1742" customFormat="false" ht="15" hidden="false" customHeight="false" outlineLevel="0" collapsed="false">
      <c r="A1742" s="56"/>
      <c r="E1742" s="57" t="str">
        <f aca="false">IF(AND($F1742="",$G1742=""),"",IF($G1742="",$F1742,HYPERLINK($G1742,$F1742)))</f>
        <v/>
      </c>
      <c r="H1742" s="1" t="str">
        <f aca="false">IF($I1742="","None Attached",IF(LEFT($I1742,5)="https",HYPERLINK($I1742,"Datasheet"),HYPERLINK(_xlfn.CONCAT("https://",$I1742),"Datasheet")))</f>
        <v>None Attached</v>
      </c>
      <c r="M1742" s="56"/>
      <c r="P1742" s="58"/>
      <c r="Q1742" s="1" t="n">
        <f aca="false">$M1742-$N1742</f>
        <v>0</v>
      </c>
      <c r="R1742" s="56"/>
      <c r="T1742" s="59" t="s">
        <v>15</v>
      </c>
      <c r="U1742" s="1" t="n">
        <f aca="false">$S1742-$R1742</f>
        <v>0</v>
      </c>
      <c r="V1742" s="1" t="n">
        <f aca="false">IF($T1742="±",$Q1742*2,$Q1742)</f>
        <v>0</v>
      </c>
      <c r="W1742" s="60" t="str">
        <f aca="false">IFERROR($U1742/ABS($V1742),"N/A")</f>
        <v>N/A</v>
      </c>
      <c r="X1742" s="61" t="str">
        <f aca="false">IF(OR($W1742="N/A",$R1742="",$S1742=""),"N/A",IF($W1742&gt;=4,"Not Significant",IF($W1742&gt;=2,"Semi-Significant","Significant")))</f>
        <v>N/A</v>
      </c>
      <c r="Z1742" s="1" t="str">
        <f aca="false">IF($D1742="Z540.1 w/data",0,"")</f>
        <v/>
      </c>
      <c r="AA1742" s="1" t="e">
        <f aca="false">$Y1742+$Q1742+$Z1742</f>
        <v>#VALUE!</v>
      </c>
      <c r="AB1742" s="1" t="n">
        <f aca="false">$N1742+$Q1742</f>
        <v>0</v>
      </c>
      <c r="AC1742" s="1" t="str">
        <f aca="false">IF($Y1742="","",IF(AND($AA1742&gt;=$R1742,$AA1742&lt;=$S1742),"Pass","Fail"))</f>
        <v/>
      </c>
      <c r="AD1742" s="1" t="str">
        <f aca="false">IF($Y1742="","",IF($AA1742&gt;$R1742,"Pass","Fail"))</f>
        <v/>
      </c>
      <c r="AE1742" s="1" t="str">
        <f aca="false">IF($Y1742="","",IF($AA1742&gt;=$R1742,"Pass","Fail"))</f>
        <v/>
      </c>
      <c r="AF1742" s="1" t="str">
        <f aca="false">IF($Y1742="","",IF($AA1742&lt;=$S1742,"Pass","Fail"))</f>
        <v/>
      </c>
      <c r="AG1742" s="1" t="str">
        <f aca="false">IF($Y1742="","",IF($AA1742&lt;$S1742,"Pass","Fail"))</f>
        <v/>
      </c>
      <c r="AH1742" s="23" t="str">
        <f aca="true">INDIRECT(CHOOSE(MATCH($T1742,{"±","&gt;","≥","≤","&lt;"},0), "AC", "AD", "AE", "AF", "AG") &amp; ROW())</f>
        <v/>
      </c>
      <c r="AI1742" s="56" t="str">
        <f aca="false">IF($X1742="Not Significant","No Further Action Required",
IF($AH1742="","",
IF(AND($AH1742="Pass",$L1742="0 - Passed "),"Analysis performed; no further action required.",
IF(AND($AH1742="Fail",$L1742="1 - Failed "),"Analysis performed; no further action required.",
IF(AND($AH1742="Pass",$L1742="2 - Limited In Use "),"Analysis performed; no further action required.",
IF(AND($AH1742="Fail",$L1742="3 - Adjusted "),"Analysis performed; no further action required.",
"Unit fails analysis; TSM determination required."))))))</f>
        <v/>
      </c>
      <c r="AJ1742" s="58"/>
    </row>
    <row r="1743" customFormat="false" ht="15" hidden="false" customHeight="false" outlineLevel="0" collapsed="false">
      <c r="A1743" s="56"/>
      <c r="E1743" s="57" t="str">
        <f aca="false">IF(AND($F1743="",$G1743=""),"",IF($G1743="",$F1743,HYPERLINK($G1743,$F1743)))</f>
        <v/>
      </c>
      <c r="H1743" s="1" t="str">
        <f aca="false">IF($I1743="","None Attached",IF(LEFT($I1743,5)="https",HYPERLINK($I1743,"Datasheet"),HYPERLINK(_xlfn.CONCAT("https://",$I1743),"Datasheet")))</f>
        <v>None Attached</v>
      </c>
      <c r="M1743" s="56"/>
      <c r="P1743" s="58"/>
      <c r="Q1743" s="1" t="n">
        <f aca="false">$M1743-$N1743</f>
        <v>0</v>
      </c>
      <c r="R1743" s="56"/>
      <c r="T1743" s="59" t="s">
        <v>15</v>
      </c>
      <c r="U1743" s="1" t="n">
        <f aca="false">$S1743-$R1743</f>
        <v>0</v>
      </c>
      <c r="V1743" s="1" t="n">
        <f aca="false">IF($T1743="±",$Q1743*2,$Q1743)</f>
        <v>0</v>
      </c>
      <c r="W1743" s="60" t="str">
        <f aca="false">IFERROR($U1743/ABS($V1743),"N/A")</f>
        <v>N/A</v>
      </c>
      <c r="X1743" s="61" t="str">
        <f aca="false">IF(OR($W1743="N/A",$R1743="",$S1743=""),"N/A",IF($W1743&gt;=4,"Not Significant",IF($W1743&gt;=2,"Semi-Significant","Significant")))</f>
        <v>N/A</v>
      </c>
      <c r="Z1743" s="1" t="str">
        <f aca="false">IF($D1743="Z540.1 w/data",0,"")</f>
        <v/>
      </c>
      <c r="AA1743" s="1" t="e">
        <f aca="false">$Y1743+$Q1743+$Z1743</f>
        <v>#VALUE!</v>
      </c>
      <c r="AB1743" s="1" t="n">
        <f aca="false">$N1743+$Q1743</f>
        <v>0</v>
      </c>
      <c r="AC1743" s="1" t="str">
        <f aca="false">IF($Y1743="","",IF(AND($AA1743&gt;=$R1743,$AA1743&lt;=$S1743),"Pass","Fail"))</f>
        <v/>
      </c>
      <c r="AD1743" s="1" t="str">
        <f aca="false">IF($Y1743="","",IF($AA1743&gt;$R1743,"Pass","Fail"))</f>
        <v/>
      </c>
      <c r="AE1743" s="1" t="str">
        <f aca="false">IF($Y1743="","",IF($AA1743&gt;=$R1743,"Pass","Fail"))</f>
        <v/>
      </c>
      <c r="AF1743" s="1" t="str">
        <f aca="false">IF($Y1743="","",IF($AA1743&lt;=$S1743,"Pass","Fail"))</f>
        <v/>
      </c>
      <c r="AG1743" s="1" t="str">
        <f aca="false">IF($Y1743="","",IF($AA1743&lt;$S1743,"Pass","Fail"))</f>
        <v/>
      </c>
      <c r="AH1743" s="23" t="str">
        <f aca="true">INDIRECT(CHOOSE(MATCH($T1743,{"±","&gt;","≥","≤","&lt;"},0), "AC", "AD", "AE", "AF", "AG") &amp; ROW())</f>
        <v/>
      </c>
      <c r="AI1743" s="56" t="str">
        <f aca="false">IF($X1743="Not Significant","No Further Action Required",
IF($AH1743="","",
IF(AND($AH1743="Pass",$L1743="0 - Passed "),"Analysis performed; no further action required.",
IF(AND($AH1743="Fail",$L1743="1 - Failed "),"Analysis performed; no further action required.",
IF(AND($AH1743="Pass",$L1743="2 - Limited In Use "),"Analysis performed; no further action required.",
IF(AND($AH1743="Fail",$L1743="3 - Adjusted "),"Analysis performed; no further action required.",
"Unit fails analysis; TSM determination required."))))))</f>
        <v/>
      </c>
      <c r="AJ1743" s="58"/>
    </row>
    <row r="1744" customFormat="false" ht="15" hidden="false" customHeight="false" outlineLevel="0" collapsed="false">
      <c r="A1744" s="56"/>
      <c r="E1744" s="57" t="str">
        <f aca="false">IF(AND($F1744="",$G1744=""),"",IF($G1744="",$F1744,HYPERLINK($G1744,$F1744)))</f>
        <v/>
      </c>
      <c r="H1744" s="1" t="str">
        <f aca="false">IF($I1744="","None Attached",IF(LEFT($I1744,5)="https",HYPERLINK($I1744,"Datasheet"),HYPERLINK(_xlfn.CONCAT("https://",$I1744),"Datasheet")))</f>
        <v>None Attached</v>
      </c>
      <c r="M1744" s="56"/>
      <c r="P1744" s="58"/>
      <c r="Q1744" s="1" t="n">
        <f aca="false">$M1744-$N1744</f>
        <v>0</v>
      </c>
      <c r="R1744" s="56"/>
      <c r="T1744" s="59" t="s">
        <v>15</v>
      </c>
      <c r="U1744" s="1" t="n">
        <f aca="false">$S1744-$R1744</f>
        <v>0</v>
      </c>
      <c r="V1744" s="1" t="n">
        <f aca="false">IF($T1744="±",$Q1744*2,$Q1744)</f>
        <v>0</v>
      </c>
      <c r="W1744" s="60" t="str">
        <f aca="false">IFERROR($U1744/ABS($V1744),"N/A")</f>
        <v>N/A</v>
      </c>
      <c r="X1744" s="61" t="str">
        <f aca="false">IF(OR($W1744="N/A",$R1744="",$S1744=""),"N/A",IF($W1744&gt;=4,"Not Significant",IF($W1744&gt;=2,"Semi-Significant","Significant")))</f>
        <v>N/A</v>
      </c>
      <c r="Z1744" s="1" t="str">
        <f aca="false">IF($D1744="Z540.1 w/data",0,"")</f>
        <v/>
      </c>
      <c r="AA1744" s="1" t="e">
        <f aca="false">$Y1744+$Q1744+$Z1744</f>
        <v>#VALUE!</v>
      </c>
      <c r="AB1744" s="1" t="n">
        <f aca="false">$N1744+$Q1744</f>
        <v>0</v>
      </c>
      <c r="AC1744" s="1" t="str">
        <f aca="false">IF($Y1744="","",IF(AND($AA1744&gt;=$R1744,$AA1744&lt;=$S1744),"Pass","Fail"))</f>
        <v/>
      </c>
      <c r="AD1744" s="1" t="str">
        <f aca="false">IF($Y1744="","",IF($AA1744&gt;$R1744,"Pass","Fail"))</f>
        <v/>
      </c>
      <c r="AE1744" s="1" t="str">
        <f aca="false">IF($Y1744="","",IF($AA1744&gt;=$R1744,"Pass","Fail"))</f>
        <v/>
      </c>
      <c r="AF1744" s="1" t="str">
        <f aca="false">IF($Y1744="","",IF($AA1744&lt;=$S1744,"Pass","Fail"))</f>
        <v/>
      </c>
      <c r="AG1744" s="1" t="str">
        <f aca="false">IF($Y1744="","",IF($AA1744&lt;$S1744,"Pass","Fail"))</f>
        <v/>
      </c>
      <c r="AH1744" s="23" t="str">
        <f aca="true">INDIRECT(CHOOSE(MATCH($T1744,{"±","&gt;","≥","≤","&lt;"},0), "AC", "AD", "AE", "AF", "AG") &amp; ROW())</f>
        <v/>
      </c>
      <c r="AI1744" s="56" t="str">
        <f aca="false">IF($X1744="Not Significant","No Further Action Required",
IF($AH1744="","",
IF(AND($AH1744="Pass",$L1744="0 - Passed "),"Analysis performed; no further action required.",
IF(AND($AH1744="Fail",$L1744="1 - Failed "),"Analysis performed; no further action required.",
IF(AND($AH1744="Pass",$L1744="2 - Limited In Use "),"Analysis performed; no further action required.",
IF(AND($AH1744="Fail",$L1744="3 - Adjusted "),"Analysis performed; no further action required.",
"Unit fails analysis; TSM determination required."))))))</f>
        <v/>
      </c>
      <c r="AJ1744" s="58"/>
    </row>
    <row r="1745" customFormat="false" ht="15" hidden="false" customHeight="false" outlineLevel="0" collapsed="false">
      <c r="A1745" s="56"/>
      <c r="E1745" s="57" t="str">
        <f aca="false">IF(AND($F1745="",$G1745=""),"",IF($G1745="",$F1745,HYPERLINK($G1745,$F1745)))</f>
        <v/>
      </c>
      <c r="H1745" s="1" t="str">
        <f aca="false">IF($I1745="","None Attached",IF(LEFT($I1745,5)="https",HYPERLINK($I1745,"Datasheet"),HYPERLINK(_xlfn.CONCAT("https://",$I1745),"Datasheet")))</f>
        <v>None Attached</v>
      </c>
      <c r="M1745" s="56"/>
      <c r="P1745" s="58"/>
      <c r="Q1745" s="1" t="n">
        <f aca="false">$M1745-$N1745</f>
        <v>0</v>
      </c>
      <c r="R1745" s="56"/>
      <c r="T1745" s="59" t="s">
        <v>15</v>
      </c>
      <c r="U1745" s="1" t="n">
        <f aca="false">$S1745-$R1745</f>
        <v>0</v>
      </c>
      <c r="V1745" s="1" t="n">
        <f aca="false">IF($T1745="±",$Q1745*2,$Q1745)</f>
        <v>0</v>
      </c>
      <c r="W1745" s="60" t="str">
        <f aca="false">IFERROR($U1745/ABS($V1745),"N/A")</f>
        <v>N/A</v>
      </c>
      <c r="X1745" s="61" t="str">
        <f aca="false">IF(OR($W1745="N/A",$R1745="",$S1745=""),"N/A",IF($W1745&gt;=4,"Not Significant",IF($W1745&gt;=2,"Semi-Significant","Significant")))</f>
        <v>N/A</v>
      </c>
      <c r="Z1745" s="1" t="str">
        <f aca="false">IF($D1745="Z540.1 w/data",0,"")</f>
        <v/>
      </c>
      <c r="AA1745" s="1" t="e">
        <f aca="false">$Y1745+$Q1745+$Z1745</f>
        <v>#VALUE!</v>
      </c>
      <c r="AB1745" s="1" t="n">
        <f aca="false">$N1745+$Q1745</f>
        <v>0</v>
      </c>
      <c r="AC1745" s="1" t="str">
        <f aca="false">IF($Y1745="","",IF(AND($AA1745&gt;=$R1745,$AA1745&lt;=$S1745),"Pass","Fail"))</f>
        <v/>
      </c>
      <c r="AD1745" s="1" t="str">
        <f aca="false">IF($Y1745="","",IF($AA1745&gt;$R1745,"Pass","Fail"))</f>
        <v/>
      </c>
      <c r="AE1745" s="1" t="str">
        <f aca="false">IF($Y1745="","",IF($AA1745&gt;=$R1745,"Pass","Fail"))</f>
        <v/>
      </c>
      <c r="AF1745" s="1" t="str">
        <f aca="false">IF($Y1745="","",IF($AA1745&lt;=$S1745,"Pass","Fail"))</f>
        <v/>
      </c>
      <c r="AG1745" s="1" t="str">
        <f aca="false">IF($Y1745="","",IF($AA1745&lt;$S1745,"Pass","Fail"))</f>
        <v/>
      </c>
      <c r="AH1745" s="23" t="str">
        <f aca="true">INDIRECT(CHOOSE(MATCH($T1745,{"±","&gt;","≥","≤","&lt;"},0), "AC", "AD", "AE", "AF", "AG") &amp; ROW())</f>
        <v/>
      </c>
      <c r="AI1745" s="56" t="str">
        <f aca="false">IF($X1745="Not Significant","No Further Action Required",
IF($AH1745="","",
IF(AND($AH1745="Pass",$L1745="0 - Passed "),"Analysis performed; no further action required.",
IF(AND($AH1745="Fail",$L1745="1 - Failed "),"Analysis performed; no further action required.",
IF(AND($AH1745="Pass",$L1745="2 - Limited In Use "),"Analysis performed; no further action required.",
IF(AND($AH1745="Fail",$L1745="3 - Adjusted "),"Analysis performed; no further action required.",
"Unit fails analysis; TSM determination required."))))))</f>
        <v/>
      </c>
      <c r="AJ1745" s="58"/>
    </row>
    <row r="1746" customFormat="false" ht="15" hidden="false" customHeight="false" outlineLevel="0" collapsed="false">
      <c r="A1746" s="56"/>
      <c r="E1746" s="57" t="str">
        <f aca="false">IF(AND($F1746="",$G1746=""),"",IF($G1746="",$F1746,HYPERLINK($G1746,$F1746)))</f>
        <v/>
      </c>
      <c r="H1746" s="1" t="str">
        <f aca="false">IF($I1746="","None Attached",IF(LEFT($I1746,5)="https",HYPERLINK($I1746,"Datasheet"),HYPERLINK(_xlfn.CONCAT("https://",$I1746),"Datasheet")))</f>
        <v>None Attached</v>
      </c>
      <c r="M1746" s="56"/>
      <c r="P1746" s="58"/>
      <c r="Q1746" s="1" t="n">
        <f aca="false">$M1746-$N1746</f>
        <v>0</v>
      </c>
      <c r="R1746" s="56"/>
      <c r="T1746" s="59" t="s">
        <v>15</v>
      </c>
      <c r="U1746" s="1" t="n">
        <f aca="false">$S1746-$R1746</f>
        <v>0</v>
      </c>
      <c r="V1746" s="1" t="n">
        <f aca="false">IF($T1746="±",$Q1746*2,$Q1746)</f>
        <v>0</v>
      </c>
      <c r="W1746" s="60" t="str">
        <f aca="false">IFERROR($U1746/ABS($V1746),"N/A")</f>
        <v>N/A</v>
      </c>
      <c r="X1746" s="61" t="str">
        <f aca="false">IF(OR($W1746="N/A",$R1746="",$S1746=""),"N/A",IF($W1746&gt;=4,"Not Significant",IF($W1746&gt;=2,"Semi-Significant","Significant")))</f>
        <v>N/A</v>
      </c>
      <c r="Z1746" s="1" t="str">
        <f aca="false">IF($D1746="Z540.1 w/data",0,"")</f>
        <v/>
      </c>
      <c r="AA1746" s="1" t="e">
        <f aca="false">$Y1746+$Q1746+$Z1746</f>
        <v>#VALUE!</v>
      </c>
      <c r="AB1746" s="1" t="n">
        <f aca="false">$N1746+$Q1746</f>
        <v>0</v>
      </c>
      <c r="AC1746" s="1" t="str">
        <f aca="false">IF($Y1746="","",IF(AND($AA1746&gt;=$R1746,$AA1746&lt;=$S1746),"Pass","Fail"))</f>
        <v/>
      </c>
      <c r="AD1746" s="1" t="str">
        <f aca="false">IF($Y1746="","",IF($AA1746&gt;$R1746,"Pass","Fail"))</f>
        <v/>
      </c>
      <c r="AE1746" s="1" t="str">
        <f aca="false">IF($Y1746="","",IF($AA1746&gt;=$R1746,"Pass","Fail"))</f>
        <v/>
      </c>
      <c r="AF1746" s="1" t="str">
        <f aca="false">IF($Y1746="","",IF($AA1746&lt;=$S1746,"Pass","Fail"))</f>
        <v/>
      </c>
      <c r="AG1746" s="1" t="str">
        <f aca="false">IF($Y1746="","",IF($AA1746&lt;$S1746,"Pass","Fail"))</f>
        <v/>
      </c>
      <c r="AH1746" s="23" t="str">
        <f aca="true">INDIRECT(CHOOSE(MATCH($T1746,{"±","&gt;","≥","≤","&lt;"},0), "AC", "AD", "AE", "AF", "AG") &amp; ROW())</f>
        <v/>
      </c>
      <c r="AI1746" s="56" t="str">
        <f aca="false">IF($X1746="Not Significant","No Further Action Required",
IF($AH1746="","",
IF(AND($AH1746="Pass",$L1746="0 - Passed "),"Analysis performed; no further action required.",
IF(AND($AH1746="Fail",$L1746="1 - Failed "),"Analysis performed; no further action required.",
IF(AND($AH1746="Pass",$L1746="2 - Limited In Use "),"Analysis performed; no further action required.",
IF(AND($AH1746="Fail",$L1746="3 - Adjusted "),"Analysis performed; no further action required.",
"Unit fails analysis; TSM determination required."))))))</f>
        <v/>
      </c>
      <c r="AJ1746" s="58"/>
    </row>
    <row r="1747" customFormat="false" ht="15" hidden="false" customHeight="false" outlineLevel="0" collapsed="false">
      <c r="A1747" s="56"/>
      <c r="E1747" s="57" t="str">
        <f aca="false">IF(AND($F1747="",$G1747=""),"",IF($G1747="",$F1747,HYPERLINK($G1747,$F1747)))</f>
        <v/>
      </c>
      <c r="H1747" s="1" t="str">
        <f aca="false">IF($I1747="","None Attached",IF(LEFT($I1747,5)="https",HYPERLINK($I1747,"Datasheet"),HYPERLINK(_xlfn.CONCAT("https://",$I1747),"Datasheet")))</f>
        <v>None Attached</v>
      </c>
      <c r="M1747" s="56"/>
      <c r="P1747" s="58"/>
      <c r="Q1747" s="1" t="n">
        <f aca="false">$M1747-$N1747</f>
        <v>0</v>
      </c>
      <c r="R1747" s="56"/>
      <c r="T1747" s="59" t="s">
        <v>15</v>
      </c>
      <c r="U1747" s="1" t="n">
        <f aca="false">$S1747-$R1747</f>
        <v>0</v>
      </c>
      <c r="V1747" s="1" t="n">
        <f aca="false">IF($T1747="±",$Q1747*2,$Q1747)</f>
        <v>0</v>
      </c>
      <c r="W1747" s="60" t="str">
        <f aca="false">IFERROR($U1747/ABS($V1747),"N/A")</f>
        <v>N/A</v>
      </c>
      <c r="X1747" s="61" t="str">
        <f aca="false">IF(OR($W1747="N/A",$R1747="",$S1747=""),"N/A",IF($W1747&gt;=4,"Not Significant",IF($W1747&gt;=2,"Semi-Significant","Significant")))</f>
        <v>N/A</v>
      </c>
      <c r="Z1747" s="1" t="str">
        <f aca="false">IF($D1747="Z540.1 w/data",0,"")</f>
        <v/>
      </c>
      <c r="AA1747" s="1" t="e">
        <f aca="false">$Y1747+$Q1747+$Z1747</f>
        <v>#VALUE!</v>
      </c>
      <c r="AB1747" s="1" t="n">
        <f aca="false">$N1747+$Q1747</f>
        <v>0</v>
      </c>
      <c r="AC1747" s="1" t="str">
        <f aca="false">IF($Y1747="","",IF(AND($AA1747&gt;=$R1747,$AA1747&lt;=$S1747),"Pass","Fail"))</f>
        <v/>
      </c>
      <c r="AD1747" s="1" t="str">
        <f aca="false">IF($Y1747="","",IF($AA1747&gt;$R1747,"Pass","Fail"))</f>
        <v/>
      </c>
      <c r="AE1747" s="1" t="str">
        <f aca="false">IF($Y1747="","",IF($AA1747&gt;=$R1747,"Pass","Fail"))</f>
        <v/>
      </c>
      <c r="AF1747" s="1" t="str">
        <f aca="false">IF($Y1747="","",IF($AA1747&lt;=$S1747,"Pass","Fail"))</f>
        <v/>
      </c>
      <c r="AG1747" s="1" t="str">
        <f aca="false">IF($Y1747="","",IF($AA1747&lt;$S1747,"Pass","Fail"))</f>
        <v/>
      </c>
      <c r="AH1747" s="23" t="str">
        <f aca="true">INDIRECT(CHOOSE(MATCH($T1747,{"±","&gt;","≥","≤","&lt;"},0), "AC", "AD", "AE", "AF", "AG") &amp; ROW())</f>
        <v/>
      </c>
      <c r="AI1747" s="56" t="str">
        <f aca="false">IF($X1747="Not Significant","No Further Action Required",
IF($AH1747="","",
IF(AND($AH1747="Pass",$L1747="0 - Passed "),"Analysis performed; no further action required.",
IF(AND($AH1747="Fail",$L1747="1 - Failed "),"Analysis performed; no further action required.",
IF(AND($AH1747="Pass",$L1747="2 - Limited In Use "),"Analysis performed; no further action required.",
IF(AND($AH1747="Fail",$L1747="3 - Adjusted "),"Analysis performed; no further action required.",
"Unit fails analysis; TSM determination required."))))))</f>
        <v/>
      </c>
      <c r="AJ1747" s="58"/>
    </row>
    <row r="1748" customFormat="false" ht="15" hidden="false" customHeight="false" outlineLevel="0" collapsed="false">
      <c r="A1748" s="56"/>
      <c r="E1748" s="57" t="str">
        <f aca="false">IF(AND($F1748="",$G1748=""),"",IF($G1748="",$F1748,HYPERLINK($G1748,$F1748)))</f>
        <v/>
      </c>
      <c r="H1748" s="1" t="str">
        <f aca="false">IF($I1748="","None Attached",IF(LEFT($I1748,5)="https",HYPERLINK($I1748,"Datasheet"),HYPERLINK(_xlfn.CONCAT("https://",$I1748),"Datasheet")))</f>
        <v>None Attached</v>
      </c>
      <c r="M1748" s="56"/>
      <c r="P1748" s="58"/>
      <c r="Q1748" s="1" t="n">
        <f aca="false">$M1748-$N1748</f>
        <v>0</v>
      </c>
      <c r="R1748" s="56"/>
      <c r="T1748" s="59" t="s">
        <v>15</v>
      </c>
      <c r="U1748" s="1" t="n">
        <f aca="false">$S1748-$R1748</f>
        <v>0</v>
      </c>
      <c r="V1748" s="1" t="n">
        <f aca="false">IF($T1748="±",$Q1748*2,$Q1748)</f>
        <v>0</v>
      </c>
      <c r="W1748" s="60" t="str">
        <f aca="false">IFERROR($U1748/ABS($V1748),"N/A")</f>
        <v>N/A</v>
      </c>
      <c r="X1748" s="61" t="str">
        <f aca="false">IF(OR($W1748="N/A",$R1748="",$S1748=""),"N/A",IF($W1748&gt;=4,"Not Significant",IF($W1748&gt;=2,"Semi-Significant","Significant")))</f>
        <v>N/A</v>
      </c>
      <c r="Z1748" s="1" t="str">
        <f aca="false">IF($D1748="Z540.1 w/data",0,"")</f>
        <v/>
      </c>
      <c r="AA1748" s="1" t="e">
        <f aca="false">$Y1748+$Q1748+$Z1748</f>
        <v>#VALUE!</v>
      </c>
      <c r="AB1748" s="1" t="n">
        <f aca="false">$N1748+$Q1748</f>
        <v>0</v>
      </c>
      <c r="AC1748" s="1" t="str">
        <f aca="false">IF($Y1748="","",IF(AND($AA1748&gt;=$R1748,$AA1748&lt;=$S1748),"Pass","Fail"))</f>
        <v/>
      </c>
      <c r="AD1748" s="1" t="str">
        <f aca="false">IF($Y1748="","",IF($AA1748&gt;$R1748,"Pass","Fail"))</f>
        <v/>
      </c>
      <c r="AE1748" s="1" t="str">
        <f aca="false">IF($Y1748="","",IF($AA1748&gt;=$R1748,"Pass","Fail"))</f>
        <v/>
      </c>
      <c r="AF1748" s="1" t="str">
        <f aca="false">IF($Y1748="","",IF($AA1748&lt;=$S1748,"Pass","Fail"))</f>
        <v/>
      </c>
      <c r="AG1748" s="1" t="str">
        <f aca="false">IF($Y1748="","",IF($AA1748&lt;$S1748,"Pass","Fail"))</f>
        <v/>
      </c>
      <c r="AH1748" s="23" t="str">
        <f aca="true">INDIRECT(CHOOSE(MATCH($T1748,{"±","&gt;","≥","≤","&lt;"},0), "AC", "AD", "AE", "AF", "AG") &amp; ROW())</f>
        <v/>
      </c>
      <c r="AI1748" s="56" t="str">
        <f aca="false">IF($X1748="Not Significant","No Further Action Required",
IF($AH1748="","",
IF(AND($AH1748="Pass",$L1748="0 - Passed "),"Analysis performed; no further action required.",
IF(AND($AH1748="Fail",$L1748="1 - Failed "),"Analysis performed; no further action required.",
IF(AND($AH1748="Pass",$L1748="2 - Limited In Use "),"Analysis performed; no further action required.",
IF(AND($AH1748="Fail",$L1748="3 - Adjusted "),"Analysis performed; no further action required.",
"Unit fails analysis; TSM determination required."))))))</f>
        <v/>
      </c>
      <c r="AJ1748" s="58"/>
    </row>
    <row r="1749" customFormat="false" ht="15" hidden="false" customHeight="false" outlineLevel="0" collapsed="false">
      <c r="A1749" s="56"/>
      <c r="E1749" s="57" t="str">
        <f aca="false">IF(AND($F1749="",$G1749=""),"",IF($G1749="",$F1749,HYPERLINK($G1749,$F1749)))</f>
        <v/>
      </c>
      <c r="H1749" s="1" t="str">
        <f aca="false">IF($I1749="","None Attached",IF(LEFT($I1749,5)="https",HYPERLINK($I1749,"Datasheet"),HYPERLINK(_xlfn.CONCAT("https://",$I1749),"Datasheet")))</f>
        <v>None Attached</v>
      </c>
      <c r="M1749" s="56"/>
      <c r="P1749" s="58"/>
      <c r="Q1749" s="1" t="n">
        <f aca="false">$M1749-$N1749</f>
        <v>0</v>
      </c>
      <c r="R1749" s="56"/>
      <c r="T1749" s="59" t="s">
        <v>15</v>
      </c>
      <c r="U1749" s="1" t="n">
        <f aca="false">$S1749-$R1749</f>
        <v>0</v>
      </c>
      <c r="V1749" s="1" t="n">
        <f aca="false">IF($T1749="±",$Q1749*2,$Q1749)</f>
        <v>0</v>
      </c>
      <c r="W1749" s="60" t="str">
        <f aca="false">IFERROR($U1749/ABS($V1749),"N/A")</f>
        <v>N/A</v>
      </c>
      <c r="X1749" s="61" t="str">
        <f aca="false">IF(OR($W1749="N/A",$R1749="",$S1749=""),"N/A",IF($W1749&gt;=4,"Not Significant",IF($W1749&gt;=2,"Semi-Significant","Significant")))</f>
        <v>N/A</v>
      </c>
      <c r="Z1749" s="1" t="str">
        <f aca="false">IF($D1749="Z540.1 w/data",0,"")</f>
        <v/>
      </c>
      <c r="AA1749" s="1" t="e">
        <f aca="false">$Y1749+$Q1749+$Z1749</f>
        <v>#VALUE!</v>
      </c>
      <c r="AB1749" s="1" t="n">
        <f aca="false">$N1749+$Q1749</f>
        <v>0</v>
      </c>
      <c r="AC1749" s="1" t="str">
        <f aca="false">IF($Y1749="","",IF(AND($AA1749&gt;=$R1749,$AA1749&lt;=$S1749),"Pass","Fail"))</f>
        <v/>
      </c>
      <c r="AD1749" s="1" t="str">
        <f aca="false">IF($Y1749="","",IF($AA1749&gt;$R1749,"Pass","Fail"))</f>
        <v/>
      </c>
      <c r="AE1749" s="1" t="str">
        <f aca="false">IF($Y1749="","",IF($AA1749&gt;=$R1749,"Pass","Fail"))</f>
        <v/>
      </c>
      <c r="AF1749" s="1" t="str">
        <f aca="false">IF($Y1749="","",IF($AA1749&lt;=$S1749,"Pass","Fail"))</f>
        <v/>
      </c>
      <c r="AG1749" s="1" t="str">
        <f aca="false">IF($Y1749="","",IF($AA1749&lt;$S1749,"Pass","Fail"))</f>
        <v/>
      </c>
      <c r="AH1749" s="23" t="str">
        <f aca="true">INDIRECT(CHOOSE(MATCH($T1749,{"±","&gt;","≥","≤","&lt;"},0), "AC", "AD", "AE", "AF", "AG") &amp; ROW())</f>
        <v/>
      </c>
      <c r="AI1749" s="56" t="str">
        <f aca="false">IF($X1749="Not Significant","No Further Action Required",
IF($AH1749="","",
IF(AND($AH1749="Pass",$L1749="0 - Passed "),"Analysis performed; no further action required.",
IF(AND($AH1749="Fail",$L1749="1 - Failed "),"Analysis performed; no further action required.",
IF(AND($AH1749="Pass",$L1749="2 - Limited In Use "),"Analysis performed; no further action required.",
IF(AND($AH1749="Fail",$L1749="3 - Adjusted "),"Analysis performed; no further action required.",
"Unit fails analysis; TSM determination required."))))))</f>
        <v/>
      </c>
      <c r="AJ1749" s="58"/>
    </row>
    <row r="1750" customFormat="false" ht="15" hidden="false" customHeight="false" outlineLevel="0" collapsed="false">
      <c r="A1750" s="56"/>
      <c r="E1750" s="57" t="str">
        <f aca="false">IF(AND($F1750="",$G1750=""),"",IF($G1750="",$F1750,HYPERLINK($G1750,$F1750)))</f>
        <v/>
      </c>
      <c r="H1750" s="1" t="str">
        <f aca="false">IF($I1750="","None Attached",IF(LEFT($I1750,5)="https",HYPERLINK($I1750,"Datasheet"),HYPERLINK(_xlfn.CONCAT("https://",$I1750),"Datasheet")))</f>
        <v>None Attached</v>
      </c>
      <c r="M1750" s="56"/>
      <c r="P1750" s="58"/>
      <c r="Q1750" s="1" t="n">
        <f aca="false">$M1750-$N1750</f>
        <v>0</v>
      </c>
      <c r="R1750" s="56"/>
      <c r="T1750" s="59" t="s">
        <v>15</v>
      </c>
      <c r="U1750" s="1" t="n">
        <f aca="false">$S1750-$R1750</f>
        <v>0</v>
      </c>
      <c r="V1750" s="1" t="n">
        <f aca="false">IF($T1750="±",$Q1750*2,$Q1750)</f>
        <v>0</v>
      </c>
      <c r="W1750" s="60" t="str">
        <f aca="false">IFERROR($U1750/ABS($V1750),"N/A")</f>
        <v>N/A</v>
      </c>
      <c r="X1750" s="61" t="str">
        <f aca="false">IF(OR($W1750="N/A",$R1750="",$S1750=""),"N/A",IF($W1750&gt;=4,"Not Significant",IF($W1750&gt;=2,"Semi-Significant","Significant")))</f>
        <v>N/A</v>
      </c>
      <c r="Z1750" s="1" t="str">
        <f aca="false">IF($D1750="Z540.1 w/data",0,"")</f>
        <v/>
      </c>
      <c r="AA1750" s="1" t="e">
        <f aca="false">$Y1750+$Q1750+$Z1750</f>
        <v>#VALUE!</v>
      </c>
      <c r="AB1750" s="1" t="n">
        <f aca="false">$N1750+$Q1750</f>
        <v>0</v>
      </c>
      <c r="AC1750" s="1" t="str">
        <f aca="false">IF($Y1750="","",IF(AND($AA1750&gt;=$R1750,$AA1750&lt;=$S1750),"Pass","Fail"))</f>
        <v/>
      </c>
      <c r="AD1750" s="1" t="str">
        <f aca="false">IF($Y1750="","",IF($AA1750&gt;$R1750,"Pass","Fail"))</f>
        <v/>
      </c>
      <c r="AE1750" s="1" t="str">
        <f aca="false">IF($Y1750="","",IF($AA1750&gt;=$R1750,"Pass","Fail"))</f>
        <v/>
      </c>
      <c r="AF1750" s="1" t="str">
        <f aca="false">IF($Y1750="","",IF($AA1750&lt;=$S1750,"Pass","Fail"))</f>
        <v/>
      </c>
      <c r="AG1750" s="1" t="str">
        <f aca="false">IF($Y1750="","",IF($AA1750&lt;$S1750,"Pass","Fail"))</f>
        <v/>
      </c>
      <c r="AH1750" s="23" t="str">
        <f aca="true">INDIRECT(CHOOSE(MATCH($T1750,{"±","&gt;","≥","≤","&lt;"},0), "AC", "AD", "AE", "AF", "AG") &amp; ROW())</f>
        <v/>
      </c>
      <c r="AI1750" s="56" t="str">
        <f aca="false">IF($X1750="Not Significant","No Further Action Required",
IF($AH1750="","",
IF(AND($AH1750="Pass",$L1750="0 - Passed "),"Analysis performed; no further action required.",
IF(AND($AH1750="Fail",$L1750="1 - Failed "),"Analysis performed; no further action required.",
IF(AND($AH1750="Pass",$L1750="2 - Limited In Use "),"Analysis performed; no further action required.",
IF(AND($AH1750="Fail",$L1750="3 - Adjusted "),"Analysis performed; no further action required.",
"Unit fails analysis; TSM determination required."))))))</f>
        <v/>
      </c>
      <c r="AJ1750" s="58"/>
    </row>
    <row r="1751" customFormat="false" ht="15" hidden="false" customHeight="false" outlineLevel="0" collapsed="false">
      <c r="A1751" s="56"/>
      <c r="E1751" s="57" t="str">
        <f aca="false">IF(AND($F1751="",$G1751=""),"",IF($G1751="",$F1751,HYPERLINK($G1751,$F1751)))</f>
        <v/>
      </c>
      <c r="H1751" s="1" t="str">
        <f aca="false">IF($I1751="","None Attached",IF(LEFT($I1751,5)="https",HYPERLINK($I1751,"Datasheet"),HYPERLINK(_xlfn.CONCAT("https://",$I1751),"Datasheet")))</f>
        <v>None Attached</v>
      </c>
      <c r="M1751" s="56"/>
      <c r="P1751" s="58"/>
      <c r="Q1751" s="1" t="n">
        <f aca="false">$M1751-$N1751</f>
        <v>0</v>
      </c>
      <c r="R1751" s="56"/>
      <c r="T1751" s="59" t="s">
        <v>15</v>
      </c>
      <c r="U1751" s="1" t="n">
        <f aca="false">$S1751-$R1751</f>
        <v>0</v>
      </c>
      <c r="V1751" s="1" t="n">
        <f aca="false">IF($T1751="±",$Q1751*2,$Q1751)</f>
        <v>0</v>
      </c>
      <c r="W1751" s="60" t="str">
        <f aca="false">IFERROR($U1751/ABS($V1751),"N/A")</f>
        <v>N/A</v>
      </c>
      <c r="X1751" s="61" t="str">
        <f aca="false">IF(OR($W1751="N/A",$R1751="",$S1751=""),"N/A",IF($W1751&gt;=4,"Not Significant",IF($W1751&gt;=2,"Semi-Significant","Significant")))</f>
        <v>N/A</v>
      </c>
      <c r="Z1751" s="1" t="str">
        <f aca="false">IF($D1751="Z540.1 w/data",0,"")</f>
        <v/>
      </c>
      <c r="AA1751" s="1" t="e">
        <f aca="false">$Y1751+$Q1751+$Z1751</f>
        <v>#VALUE!</v>
      </c>
      <c r="AB1751" s="1" t="n">
        <f aca="false">$N1751+$Q1751</f>
        <v>0</v>
      </c>
      <c r="AC1751" s="1" t="str">
        <f aca="false">IF($Y1751="","",IF(AND($AA1751&gt;=$R1751,$AA1751&lt;=$S1751),"Pass","Fail"))</f>
        <v/>
      </c>
      <c r="AD1751" s="1" t="str">
        <f aca="false">IF($Y1751="","",IF($AA1751&gt;$R1751,"Pass","Fail"))</f>
        <v/>
      </c>
      <c r="AE1751" s="1" t="str">
        <f aca="false">IF($Y1751="","",IF($AA1751&gt;=$R1751,"Pass","Fail"))</f>
        <v/>
      </c>
      <c r="AF1751" s="1" t="str">
        <f aca="false">IF($Y1751="","",IF($AA1751&lt;=$S1751,"Pass","Fail"))</f>
        <v/>
      </c>
      <c r="AG1751" s="1" t="str">
        <f aca="false">IF($Y1751="","",IF($AA1751&lt;$S1751,"Pass","Fail"))</f>
        <v/>
      </c>
      <c r="AH1751" s="23" t="str">
        <f aca="true">INDIRECT(CHOOSE(MATCH($T1751,{"±","&gt;","≥","≤","&lt;"},0), "AC", "AD", "AE", "AF", "AG") &amp; ROW())</f>
        <v/>
      </c>
      <c r="AI1751" s="56" t="str">
        <f aca="false">IF($X1751="Not Significant","No Further Action Required",
IF($AH1751="","",
IF(AND($AH1751="Pass",$L1751="0 - Passed "),"Analysis performed; no further action required.",
IF(AND($AH1751="Fail",$L1751="1 - Failed "),"Analysis performed; no further action required.",
IF(AND($AH1751="Pass",$L1751="2 - Limited In Use "),"Analysis performed; no further action required.",
IF(AND($AH1751="Fail",$L1751="3 - Adjusted "),"Analysis performed; no further action required.",
"Unit fails analysis; TSM determination required."))))))</f>
        <v/>
      </c>
      <c r="AJ1751" s="58"/>
    </row>
    <row r="1752" customFormat="false" ht="15" hidden="false" customHeight="false" outlineLevel="0" collapsed="false">
      <c r="A1752" s="56"/>
      <c r="E1752" s="57" t="str">
        <f aca="false">IF(AND($F1752="",$G1752=""),"",IF($G1752="",$F1752,HYPERLINK($G1752,$F1752)))</f>
        <v/>
      </c>
      <c r="H1752" s="1" t="str">
        <f aca="false">IF($I1752="","None Attached",IF(LEFT($I1752,5)="https",HYPERLINK($I1752,"Datasheet"),HYPERLINK(_xlfn.CONCAT("https://",$I1752),"Datasheet")))</f>
        <v>None Attached</v>
      </c>
      <c r="M1752" s="56"/>
      <c r="P1752" s="58"/>
      <c r="Q1752" s="1" t="n">
        <f aca="false">$M1752-$N1752</f>
        <v>0</v>
      </c>
      <c r="R1752" s="56"/>
      <c r="T1752" s="59" t="s">
        <v>15</v>
      </c>
      <c r="U1752" s="1" t="n">
        <f aca="false">$S1752-$R1752</f>
        <v>0</v>
      </c>
      <c r="V1752" s="1" t="n">
        <f aca="false">IF($T1752="±",$Q1752*2,$Q1752)</f>
        <v>0</v>
      </c>
      <c r="W1752" s="60" t="str">
        <f aca="false">IFERROR($U1752/ABS($V1752),"N/A")</f>
        <v>N/A</v>
      </c>
      <c r="X1752" s="61" t="str">
        <f aca="false">IF(OR($W1752="N/A",$R1752="",$S1752=""),"N/A",IF($W1752&gt;=4,"Not Significant",IF($W1752&gt;=2,"Semi-Significant","Significant")))</f>
        <v>N/A</v>
      </c>
      <c r="Z1752" s="1" t="str">
        <f aca="false">IF($D1752="Z540.1 w/data",0,"")</f>
        <v/>
      </c>
      <c r="AA1752" s="1" t="e">
        <f aca="false">$Y1752+$Q1752+$Z1752</f>
        <v>#VALUE!</v>
      </c>
      <c r="AB1752" s="1" t="n">
        <f aca="false">$N1752+$Q1752</f>
        <v>0</v>
      </c>
      <c r="AC1752" s="1" t="str">
        <f aca="false">IF($Y1752="","",IF(AND($AA1752&gt;=$R1752,$AA1752&lt;=$S1752),"Pass","Fail"))</f>
        <v/>
      </c>
      <c r="AD1752" s="1" t="str">
        <f aca="false">IF($Y1752="","",IF($AA1752&gt;$R1752,"Pass","Fail"))</f>
        <v/>
      </c>
      <c r="AE1752" s="1" t="str">
        <f aca="false">IF($Y1752="","",IF($AA1752&gt;=$R1752,"Pass","Fail"))</f>
        <v/>
      </c>
      <c r="AF1752" s="1" t="str">
        <f aca="false">IF($Y1752="","",IF($AA1752&lt;=$S1752,"Pass","Fail"))</f>
        <v/>
      </c>
      <c r="AG1752" s="1" t="str">
        <f aca="false">IF($Y1752="","",IF($AA1752&lt;$S1752,"Pass","Fail"))</f>
        <v/>
      </c>
      <c r="AH1752" s="23" t="str">
        <f aca="true">INDIRECT(CHOOSE(MATCH($T1752,{"±","&gt;","≥","≤","&lt;"},0), "AC", "AD", "AE", "AF", "AG") &amp; ROW())</f>
        <v/>
      </c>
      <c r="AI1752" s="56" t="str">
        <f aca="false">IF($X1752="Not Significant","No Further Action Required",
IF($AH1752="","",
IF(AND($AH1752="Pass",$L1752="0 - Passed "),"Analysis performed; no further action required.",
IF(AND($AH1752="Fail",$L1752="1 - Failed "),"Analysis performed; no further action required.",
IF(AND($AH1752="Pass",$L1752="2 - Limited In Use "),"Analysis performed; no further action required.",
IF(AND($AH1752="Fail",$L1752="3 - Adjusted "),"Analysis performed; no further action required.",
"Unit fails analysis; TSM determination required."))))))</f>
        <v/>
      </c>
      <c r="AJ1752" s="58"/>
    </row>
    <row r="1753" customFormat="false" ht="15" hidden="false" customHeight="false" outlineLevel="0" collapsed="false">
      <c r="A1753" s="56"/>
      <c r="E1753" s="57" t="str">
        <f aca="false">IF(AND($F1753="",$G1753=""),"",IF($G1753="",$F1753,HYPERLINK($G1753,$F1753)))</f>
        <v/>
      </c>
      <c r="H1753" s="1" t="str">
        <f aca="false">IF($I1753="","None Attached",IF(LEFT($I1753,5)="https",HYPERLINK($I1753,"Datasheet"),HYPERLINK(_xlfn.CONCAT("https://",$I1753),"Datasheet")))</f>
        <v>None Attached</v>
      </c>
      <c r="M1753" s="56"/>
      <c r="P1753" s="58"/>
      <c r="Q1753" s="1" t="n">
        <f aca="false">$M1753-$N1753</f>
        <v>0</v>
      </c>
      <c r="R1753" s="56"/>
      <c r="T1753" s="59" t="s">
        <v>15</v>
      </c>
      <c r="U1753" s="1" t="n">
        <f aca="false">$S1753-$R1753</f>
        <v>0</v>
      </c>
      <c r="V1753" s="1" t="n">
        <f aca="false">IF($T1753="±",$Q1753*2,$Q1753)</f>
        <v>0</v>
      </c>
      <c r="W1753" s="60" t="str">
        <f aca="false">IFERROR($U1753/ABS($V1753),"N/A")</f>
        <v>N/A</v>
      </c>
      <c r="X1753" s="61" t="str">
        <f aca="false">IF(OR($W1753="N/A",$R1753="",$S1753=""),"N/A",IF($W1753&gt;=4,"Not Significant",IF($W1753&gt;=2,"Semi-Significant","Significant")))</f>
        <v>N/A</v>
      </c>
      <c r="Z1753" s="1" t="str">
        <f aca="false">IF($D1753="Z540.1 w/data",0,"")</f>
        <v/>
      </c>
      <c r="AA1753" s="1" t="e">
        <f aca="false">$Y1753+$Q1753+$Z1753</f>
        <v>#VALUE!</v>
      </c>
      <c r="AB1753" s="1" t="n">
        <f aca="false">$N1753+$Q1753</f>
        <v>0</v>
      </c>
      <c r="AC1753" s="1" t="str">
        <f aca="false">IF($Y1753="","",IF(AND($AA1753&gt;=$R1753,$AA1753&lt;=$S1753),"Pass","Fail"))</f>
        <v/>
      </c>
      <c r="AD1753" s="1" t="str">
        <f aca="false">IF($Y1753="","",IF($AA1753&gt;$R1753,"Pass","Fail"))</f>
        <v/>
      </c>
      <c r="AE1753" s="1" t="str">
        <f aca="false">IF($Y1753="","",IF($AA1753&gt;=$R1753,"Pass","Fail"))</f>
        <v/>
      </c>
      <c r="AF1753" s="1" t="str">
        <f aca="false">IF($Y1753="","",IF($AA1753&lt;=$S1753,"Pass","Fail"))</f>
        <v/>
      </c>
      <c r="AG1753" s="1" t="str">
        <f aca="false">IF($Y1753="","",IF($AA1753&lt;$S1753,"Pass","Fail"))</f>
        <v/>
      </c>
      <c r="AH1753" s="23" t="str">
        <f aca="true">INDIRECT(CHOOSE(MATCH($T1753,{"±","&gt;","≥","≤","&lt;"},0), "AC", "AD", "AE", "AF", "AG") &amp; ROW())</f>
        <v/>
      </c>
      <c r="AI1753" s="56" t="str">
        <f aca="false">IF($X1753="Not Significant","No Further Action Required",
IF($AH1753="","",
IF(AND($AH1753="Pass",$L1753="0 - Passed "),"Analysis performed; no further action required.",
IF(AND($AH1753="Fail",$L1753="1 - Failed "),"Analysis performed; no further action required.",
IF(AND($AH1753="Pass",$L1753="2 - Limited In Use "),"Analysis performed; no further action required.",
IF(AND($AH1753="Fail",$L1753="3 - Adjusted "),"Analysis performed; no further action required.",
"Unit fails analysis; TSM determination required."))))))</f>
        <v/>
      </c>
      <c r="AJ1753" s="58"/>
    </row>
    <row r="1754" customFormat="false" ht="15" hidden="false" customHeight="false" outlineLevel="0" collapsed="false">
      <c r="A1754" s="56"/>
      <c r="E1754" s="57" t="str">
        <f aca="false">IF(AND($F1754="",$G1754=""),"",IF($G1754="",$F1754,HYPERLINK($G1754,$F1754)))</f>
        <v/>
      </c>
      <c r="H1754" s="1" t="str">
        <f aca="false">IF($I1754="","None Attached",IF(LEFT($I1754,5)="https",HYPERLINK($I1754,"Datasheet"),HYPERLINK(_xlfn.CONCAT("https://",$I1754),"Datasheet")))</f>
        <v>None Attached</v>
      </c>
      <c r="M1754" s="56"/>
      <c r="P1754" s="58"/>
      <c r="Q1754" s="1" t="n">
        <f aca="false">$M1754-$N1754</f>
        <v>0</v>
      </c>
      <c r="R1754" s="56"/>
      <c r="T1754" s="59" t="s">
        <v>15</v>
      </c>
      <c r="U1754" s="1" t="n">
        <f aca="false">$S1754-$R1754</f>
        <v>0</v>
      </c>
      <c r="V1754" s="1" t="n">
        <f aca="false">IF($T1754="±",$Q1754*2,$Q1754)</f>
        <v>0</v>
      </c>
      <c r="W1754" s="60" t="str">
        <f aca="false">IFERROR($U1754/ABS($V1754),"N/A")</f>
        <v>N/A</v>
      </c>
      <c r="X1754" s="61" t="str">
        <f aca="false">IF(OR($W1754="N/A",$R1754="",$S1754=""),"N/A",IF($W1754&gt;=4,"Not Significant",IF($W1754&gt;=2,"Semi-Significant","Significant")))</f>
        <v>N/A</v>
      </c>
      <c r="Z1754" s="1" t="str">
        <f aca="false">IF($D1754="Z540.1 w/data",0,"")</f>
        <v/>
      </c>
      <c r="AA1754" s="1" t="e">
        <f aca="false">$Y1754+$Q1754+$Z1754</f>
        <v>#VALUE!</v>
      </c>
      <c r="AB1754" s="1" t="n">
        <f aca="false">$N1754+$Q1754</f>
        <v>0</v>
      </c>
      <c r="AC1754" s="1" t="str">
        <f aca="false">IF($Y1754="","",IF(AND($AA1754&gt;=$R1754,$AA1754&lt;=$S1754),"Pass","Fail"))</f>
        <v/>
      </c>
      <c r="AD1754" s="1" t="str">
        <f aca="false">IF($Y1754="","",IF($AA1754&gt;$R1754,"Pass","Fail"))</f>
        <v/>
      </c>
      <c r="AE1754" s="1" t="str">
        <f aca="false">IF($Y1754="","",IF($AA1754&gt;=$R1754,"Pass","Fail"))</f>
        <v/>
      </c>
      <c r="AF1754" s="1" t="str">
        <f aca="false">IF($Y1754="","",IF($AA1754&lt;=$S1754,"Pass","Fail"))</f>
        <v/>
      </c>
      <c r="AG1754" s="1" t="str">
        <f aca="false">IF($Y1754="","",IF($AA1754&lt;$S1754,"Pass","Fail"))</f>
        <v/>
      </c>
      <c r="AH1754" s="23" t="str">
        <f aca="true">INDIRECT(CHOOSE(MATCH($T1754,{"±","&gt;","≥","≤","&lt;"},0), "AC", "AD", "AE", "AF", "AG") &amp; ROW())</f>
        <v/>
      </c>
      <c r="AI1754" s="56" t="str">
        <f aca="false">IF($X1754="Not Significant","No Further Action Required",
IF($AH1754="","",
IF(AND($AH1754="Pass",$L1754="0 - Passed "),"Analysis performed; no further action required.",
IF(AND($AH1754="Fail",$L1754="1 - Failed "),"Analysis performed; no further action required.",
IF(AND($AH1754="Pass",$L1754="2 - Limited In Use "),"Analysis performed; no further action required.",
IF(AND($AH1754="Fail",$L1754="3 - Adjusted "),"Analysis performed; no further action required.",
"Unit fails analysis; TSM determination required."))))))</f>
        <v/>
      </c>
      <c r="AJ1754" s="58"/>
    </row>
    <row r="1755" customFormat="false" ht="15" hidden="false" customHeight="false" outlineLevel="0" collapsed="false">
      <c r="A1755" s="56"/>
      <c r="E1755" s="57" t="str">
        <f aca="false">IF(AND($F1755="",$G1755=""),"",IF($G1755="",$F1755,HYPERLINK($G1755,$F1755)))</f>
        <v/>
      </c>
      <c r="H1755" s="1" t="str">
        <f aca="false">IF($I1755="","None Attached",IF(LEFT($I1755,5)="https",HYPERLINK($I1755,"Datasheet"),HYPERLINK(_xlfn.CONCAT("https://",$I1755),"Datasheet")))</f>
        <v>None Attached</v>
      </c>
      <c r="M1755" s="56"/>
      <c r="P1755" s="58"/>
      <c r="Q1755" s="1" t="n">
        <f aca="false">$M1755-$N1755</f>
        <v>0</v>
      </c>
      <c r="R1755" s="56"/>
      <c r="T1755" s="59" t="s">
        <v>15</v>
      </c>
      <c r="U1755" s="1" t="n">
        <f aca="false">$S1755-$R1755</f>
        <v>0</v>
      </c>
      <c r="V1755" s="1" t="n">
        <f aca="false">IF($T1755="±",$Q1755*2,$Q1755)</f>
        <v>0</v>
      </c>
      <c r="W1755" s="60" t="str">
        <f aca="false">IFERROR($U1755/ABS($V1755),"N/A")</f>
        <v>N/A</v>
      </c>
      <c r="X1755" s="61" t="str">
        <f aca="false">IF(OR($W1755="N/A",$R1755="",$S1755=""),"N/A",IF($W1755&gt;=4,"Not Significant",IF($W1755&gt;=2,"Semi-Significant","Significant")))</f>
        <v>N/A</v>
      </c>
      <c r="Z1755" s="1" t="str">
        <f aca="false">IF($D1755="Z540.1 w/data",0,"")</f>
        <v/>
      </c>
      <c r="AA1755" s="1" t="e">
        <f aca="false">$Y1755+$Q1755+$Z1755</f>
        <v>#VALUE!</v>
      </c>
      <c r="AB1755" s="1" t="n">
        <f aca="false">$N1755+$Q1755</f>
        <v>0</v>
      </c>
      <c r="AC1755" s="1" t="str">
        <f aca="false">IF($Y1755="","",IF(AND($AA1755&gt;=$R1755,$AA1755&lt;=$S1755),"Pass","Fail"))</f>
        <v/>
      </c>
      <c r="AD1755" s="1" t="str">
        <f aca="false">IF($Y1755="","",IF($AA1755&gt;$R1755,"Pass","Fail"))</f>
        <v/>
      </c>
      <c r="AE1755" s="1" t="str">
        <f aca="false">IF($Y1755="","",IF($AA1755&gt;=$R1755,"Pass","Fail"))</f>
        <v/>
      </c>
      <c r="AF1755" s="1" t="str">
        <f aca="false">IF($Y1755="","",IF($AA1755&lt;=$S1755,"Pass","Fail"))</f>
        <v/>
      </c>
      <c r="AG1755" s="1" t="str">
        <f aca="false">IF($Y1755="","",IF($AA1755&lt;$S1755,"Pass","Fail"))</f>
        <v/>
      </c>
      <c r="AH1755" s="23" t="str">
        <f aca="true">INDIRECT(CHOOSE(MATCH($T1755,{"±","&gt;","≥","≤","&lt;"},0), "AC", "AD", "AE", "AF", "AG") &amp; ROW())</f>
        <v/>
      </c>
      <c r="AI1755" s="56" t="str">
        <f aca="false">IF($X1755="Not Significant","No Further Action Required",
IF($AH1755="","",
IF(AND($AH1755="Pass",$L1755="0 - Passed "),"Analysis performed; no further action required.",
IF(AND($AH1755="Fail",$L1755="1 - Failed "),"Analysis performed; no further action required.",
IF(AND($AH1755="Pass",$L1755="2 - Limited In Use "),"Analysis performed; no further action required.",
IF(AND($AH1755="Fail",$L1755="3 - Adjusted "),"Analysis performed; no further action required.",
"Unit fails analysis; TSM determination required."))))))</f>
        <v/>
      </c>
      <c r="AJ1755" s="58"/>
    </row>
    <row r="1756" customFormat="false" ht="15" hidden="false" customHeight="false" outlineLevel="0" collapsed="false">
      <c r="A1756" s="56"/>
      <c r="E1756" s="57" t="str">
        <f aca="false">IF(AND($F1756="",$G1756=""),"",IF($G1756="",$F1756,HYPERLINK($G1756,$F1756)))</f>
        <v/>
      </c>
      <c r="H1756" s="1" t="str">
        <f aca="false">IF($I1756="","None Attached",IF(LEFT($I1756,5)="https",HYPERLINK($I1756,"Datasheet"),HYPERLINK(_xlfn.CONCAT("https://",$I1756),"Datasheet")))</f>
        <v>None Attached</v>
      </c>
      <c r="M1756" s="56"/>
      <c r="P1756" s="58"/>
      <c r="Q1756" s="1" t="n">
        <f aca="false">$M1756-$N1756</f>
        <v>0</v>
      </c>
      <c r="R1756" s="56"/>
      <c r="T1756" s="59" t="s">
        <v>15</v>
      </c>
      <c r="U1756" s="1" t="n">
        <f aca="false">$S1756-$R1756</f>
        <v>0</v>
      </c>
      <c r="V1756" s="1" t="n">
        <f aca="false">IF($T1756="±",$Q1756*2,$Q1756)</f>
        <v>0</v>
      </c>
      <c r="W1756" s="60" t="str">
        <f aca="false">IFERROR($U1756/ABS($V1756),"N/A")</f>
        <v>N/A</v>
      </c>
      <c r="X1756" s="61" t="str">
        <f aca="false">IF(OR($W1756="N/A",$R1756="",$S1756=""),"N/A",IF($W1756&gt;=4,"Not Significant",IF($W1756&gt;=2,"Semi-Significant","Significant")))</f>
        <v>N/A</v>
      </c>
      <c r="Z1756" s="1" t="str">
        <f aca="false">IF($D1756="Z540.1 w/data",0,"")</f>
        <v/>
      </c>
      <c r="AA1756" s="1" t="e">
        <f aca="false">$Y1756+$Q1756+$Z1756</f>
        <v>#VALUE!</v>
      </c>
      <c r="AB1756" s="1" t="n">
        <f aca="false">$N1756+$Q1756</f>
        <v>0</v>
      </c>
      <c r="AC1756" s="1" t="str">
        <f aca="false">IF($Y1756="","",IF(AND($AA1756&gt;=$R1756,$AA1756&lt;=$S1756),"Pass","Fail"))</f>
        <v/>
      </c>
      <c r="AD1756" s="1" t="str">
        <f aca="false">IF($Y1756="","",IF($AA1756&gt;$R1756,"Pass","Fail"))</f>
        <v/>
      </c>
      <c r="AE1756" s="1" t="str">
        <f aca="false">IF($Y1756="","",IF($AA1756&gt;=$R1756,"Pass","Fail"))</f>
        <v/>
      </c>
      <c r="AF1756" s="1" t="str">
        <f aca="false">IF($Y1756="","",IF($AA1756&lt;=$S1756,"Pass","Fail"))</f>
        <v/>
      </c>
      <c r="AG1756" s="1" t="str">
        <f aca="false">IF($Y1756="","",IF($AA1756&lt;$S1756,"Pass","Fail"))</f>
        <v/>
      </c>
      <c r="AH1756" s="23" t="str">
        <f aca="true">INDIRECT(CHOOSE(MATCH($T1756,{"±","&gt;","≥","≤","&lt;"},0), "AC", "AD", "AE", "AF", "AG") &amp; ROW())</f>
        <v/>
      </c>
      <c r="AI1756" s="56" t="str">
        <f aca="false">IF($X1756="Not Significant","No Further Action Required",
IF($AH1756="","",
IF(AND($AH1756="Pass",$L1756="0 - Passed "),"Analysis performed; no further action required.",
IF(AND($AH1756="Fail",$L1756="1 - Failed "),"Analysis performed; no further action required.",
IF(AND($AH1756="Pass",$L1756="2 - Limited In Use "),"Analysis performed; no further action required.",
IF(AND($AH1756="Fail",$L1756="3 - Adjusted "),"Analysis performed; no further action required.",
"Unit fails analysis; TSM determination required."))))))</f>
        <v/>
      </c>
      <c r="AJ1756" s="58"/>
    </row>
    <row r="1757" customFormat="false" ht="15" hidden="false" customHeight="false" outlineLevel="0" collapsed="false">
      <c r="A1757" s="56"/>
      <c r="E1757" s="57" t="str">
        <f aca="false">IF(AND($F1757="",$G1757=""),"",IF($G1757="",$F1757,HYPERLINK($G1757,$F1757)))</f>
        <v/>
      </c>
      <c r="H1757" s="1" t="str">
        <f aca="false">IF($I1757="","None Attached",IF(LEFT($I1757,5)="https",HYPERLINK($I1757,"Datasheet"),HYPERLINK(_xlfn.CONCAT("https://",$I1757),"Datasheet")))</f>
        <v>None Attached</v>
      </c>
      <c r="M1757" s="56"/>
      <c r="P1757" s="58"/>
      <c r="Q1757" s="1" t="n">
        <f aca="false">$M1757-$N1757</f>
        <v>0</v>
      </c>
      <c r="R1757" s="56"/>
      <c r="T1757" s="59" t="s">
        <v>15</v>
      </c>
      <c r="U1757" s="1" t="n">
        <f aca="false">$S1757-$R1757</f>
        <v>0</v>
      </c>
      <c r="V1757" s="1" t="n">
        <f aca="false">IF($T1757="±",$Q1757*2,$Q1757)</f>
        <v>0</v>
      </c>
      <c r="W1757" s="60" t="str">
        <f aca="false">IFERROR($U1757/ABS($V1757),"N/A")</f>
        <v>N/A</v>
      </c>
      <c r="X1757" s="61" t="str">
        <f aca="false">IF(OR($W1757="N/A",$R1757="",$S1757=""),"N/A",IF($W1757&gt;=4,"Not Significant",IF($W1757&gt;=2,"Semi-Significant","Significant")))</f>
        <v>N/A</v>
      </c>
      <c r="Z1757" s="1" t="str">
        <f aca="false">IF($D1757="Z540.1 w/data",0,"")</f>
        <v/>
      </c>
      <c r="AA1757" s="1" t="e">
        <f aca="false">$Y1757+$Q1757+$Z1757</f>
        <v>#VALUE!</v>
      </c>
      <c r="AB1757" s="1" t="n">
        <f aca="false">$N1757+$Q1757</f>
        <v>0</v>
      </c>
      <c r="AC1757" s="1" t="str">
        <f aca="false">IF($Y1757="","",IF(AND($AA1757&gt;=$R1757,$AA1757&lt;=$S1757),"Pass","Fail"))</f>
        <v/>
      </c>
      <c r="AD1757" s="1" t="str">
        <f aca="false">IF($Y1757="","",IF($AA1757&gt;$R1757,"Pass","Fail"))</f>
        <v/>
      </c>
      <c r="AE1757" s="1" t="str">
        <f aca="false">IF($Y1757="","",IF($AA1757&gt;=$R1757,"Pass","Fail"))</f>
        <v/>
      </c>
      <c r="AF1757" s="1" t="str">
        <f aca="false">IF($Y1757="","",IF($AA1757&lt;=$S1757,"Pass","Fail"))</f>
        <v/>
      </c>
      <c r="AG1757" s="1" t="str">
        <f aca="false">IF($Y1757="","",IF($AA1757&lt;$S1757,"Pass","Fail"))</f>
        <v/>
      </c>
      <c r="AH1757" s="23" t="str">
        <f aca="true">INDIRECT(CHOOSE(MATCH($T1757,{"±","&gt;","≥","≤","&lt;"},0), "AC", "AD", "AE", "AF", "AG") &amp; ROW())</f>
        <v/>
      </c>
      <c r="AI1757" s="56" t="str">
        <f aca="false">IF($X1757="Not Significant","No Further Action Required",
IF($AH1757="","",
IF(AND($AH1757="Pass",$L1757="0 - Passed "),"Analysis performed; no further action required.",
IF(AND($AH1757="Fail",$L1757="1 - Failed "),"Analysis performed; no further action required.",
IF(AND($AH1757="Pass",$L1757="2 - Limited In Use "),"Analysis performed; no further action required.",
IF(AND($AH1757="Fail",$L1757="3 - Adjusted "),"Analysis performed; no further action required.",
"Unit fails analysis; TSM determination required."))))))</f>
        <v/>
      </c>
      <c r="AJ1757" s="58"/>
    </row>
    <row r="1758" customFormat="false" ht="15" hidden="false" customHeight="false" outlineLevel="0" collapsed="false">
      <c r="A1758" s="56"/>
      <c r="E1758" s="57" t="str">
        <f aca="false">IF(AND($F1758="",$G1758=""),"",IF($G1758="",$F1758,HYPERLINK($G1758,$F1758)))</f>
        <v/>
      </c>
      <c r="H1758" s="1" t="str">
        <f aca="false">IF($I1758="","None Attached",IF(LEFT($I1758,5)="https",HYPERLINK($I1758,"Datasheet"),HYPERLINK(_xlfn.CONCAT("https://",$I1758),"Datasheet")))</f>
        <v>None Attached</v>
      </c>
      <c r="M1758" s="56"/>
      <c r="P1758" s="58"/>
      <c r="Q1758" s="1" t="n">
        <f aca="false">$M1758-$N1758</f>
        <v>0</v>
      </c>
      <c r="R1758" s="56"/>
      <c r="T1758" s="59" t="s">
        <v>15</v>
      </c>
      <c r="U1758" s="1" t="n">
        <f aca="false">$S1758-$R1758</f>
        <v>0</v>
      </c>
      <c r="V1758" s="1" t="n">
        <f aca="false">IF($T1758="±",$Q1758*2,$Q1758)</f>
        <v>0</v>
      </c>
      <c r="W1758" s="60" t="str">
        <f aca="false">IFERROR($U1758/ABS($V1758),"N/A")</f>
        <v>N/A</v>
      </c>
      <c r="X1758" s="61" t="str">
        <f aca="false">IF(OR($W1758="N/A",$R1758="",$S1758=""),"N/A",IF($W1758&gt;=4,"Not Significant",IF($W1758&gt;=2,"Semi-Significant","Significant")))</f>
        <v>N/A</v>
      </c>
      <c r="Z1758" s="1" t="str">
        <f aca="false">IF($D1758="Z540.1 w/data",0,"")</f>
        <v/>
      </c>
      <c r="AA1758" s="1" t="e">
        <f aca="false">$Y1758+$Q1758+$Z1758</f>
        <v>#VALUE!</v>
      </c>
      <c r="AB1758" s="1" t="n">
        <f aca="false">$N1758+$Q1758</f>
        <v>0</v>
      </c>
      <c r="AC1758" s="1" t="str">
        <f aca="false">IF($Y1758="","",IF(AND($AA1758&gt;=$R1758,$AA1758&lt;=$S1758),"Pass","Fail"))</f>
        <v/>
      </c>
      <c r="AD1758" s="1" t="str">
        <f aca="false">IF($Y1758="","",IF($AA1758&gt;$R1758,"Pass","Fail"))</f>
        <v/>
      </c>
      <c r="AE1758" s="1" t="str">
        <f aca="false">IF($Y1758="","",IF($AA1758&gt;=$R1758,"Pass","Fail"))</f>
        <v/>
      </c>
      <c r="AF1758" s="1" t="str">
        <f aca="false">IF($Y1758="","",IF($AA1758&lt;=$S1758,"Pass","Fail"))</f>
        <v/>
      </c>
      <c r="AG1758" s="1" t="str">
        <f aca="false">IF($Y1758="","",IF($AA1758&lt;$S1758,"Pass","Fail"))</f>
        <v/>
      </c>
      <c r="AH1758" s="23" t="str">
        <f aca="true">INDIRECT(CHOOSE(MATCH($T1758,{"±","&gt;","≥","≤","&lt;"},0), "AC", "AD", "AE", "AF", "AG") &amp; ROW())</f>
        <v/>
      </c>
      <c r="AI1758" s="56" t="str">
        <f aca="false">IF($X1758="Not Significant","No Further Action Required",
IF($AH1758="","",
IF(AND($AH1758="Pass",$L1758="0 - Passed "),"Analysis performed; no further action required.",
IF(AND($AH1758="Fail",$L1758="1 - Failed "),"Analysis performed; no further action required.",
IF(AND($AH1758="Pass",$L1758="2 - Limited In Use "),"Analysis performed; no further action required.",
IF(AND($AH1758="Fail",$L1758="3 - Adjusted "),"Analysis performed; no further action required.",
"Unit fails analysis; TSM determination required."))))))</f>
        <v/>
      </c>
      <c r="AJ1758" s="58"/>
    </row>
    <row r="1759" customFormat="false" ht="15" hidden="false" customHeight="false" outlineLevel="0" collapsed="false">
      <c r="A1759" s="56"/>
      <c r="E1759" s="57" t="str">
        <f aca="false">IF(AND($F1759="",$G1759=""),"",IF($G1759="",$F1759,HYPERLINK($G1759,$F1759)))</f>
        <v/>
      </c>
      <c r="H1759" s="1" t="str">
        <f aca="false">IF($I1759="","None Attached",IF(LEFT($I1759,5)="https",HYPERLINK($I1759,"Datasheet"),HYPERLINK(_xlfn.CONCAT("https://",$I1759),"Datasheet")))</f>
        <v>None Attached</v>
      </c>
      <c r="M1759" s="56"/>
      <c r="P1759" s="58"/>
      <c r="Q1759" s="1" t="n">
        <f aca="false">$M1759-$N1759</f>
        <v>0</v>
      </c>
      <c r="R1759" s="56"/>
      <c r="T1759" s="59" t="s">
        <v>15</v>
      </c>
      <c r="U1759" s="1" t="n">
        <f aca="false">$S1759-$R1759</f>
        <v>0</v>
      </c>
      <c r="V1759" s="1" t="n">
        <f aca="false">IF($T1759="±",$Q1759*2,$Q1759)</f>
        <v>0</v>
      </c>
      <c r="W1759" s="60" t="str">
        <f aca="false">IFERROR($U1759/ABS($V1759),"N/A")</f>
        <v>N/A</v>
      </c>
      <c r="X1759" s="61" t="str">
        <f aca="false">IF(OR($W1759="N/A",$R1759="",$S1759=""),"N/A",IF($W1759&gt;=4,"Not Significant",IF($W1759&gt;=2,"Semi-Significant","Significant")))</f>
        <v>N/A</v>
      </c>
      <c r="Z1759" s="1" t="str">
        <f aca="false">IF($D1759="Z540.1 w/data",0,"")</f>
        <v/>
      </c>
      <c r="AA1759" s="1" t="e">
        <f aca="false">$Y1759+$Q1759+$Z1759</f>
        <v>#VALUE!</v>
      </c>
      <c r="AB1759" s="1" t="n">
        <f aca="false">$N1759+$Q1759</f>
        <v>0</v>
      </c>
      <c r="AC1759" s="1" t="str">
        <f aca="false">IF($Y1759="","",IF(AND($AA1759&gt;=$R1759,$AA1759&lt;=$S1759),"Pass","Fail"))</f>
        <v/>
      </c>
      <c r="AD1759" s="1" t="str">
        <f aca="false">IF($Y1759="","",IF($AA1759&gt;$R1759,"Pass","Fail"))</f>
        <v/>
      </c>
      <c r="AE1759" s="1" t="str">
        <f aca="false">IF($Y1759="","",IF($AA1759&gt;=$R1759,"Pass","Fail"))</f>
        <v/>
      </c>
      <c r="AF1759" s="1" t="str">
        <f aca="false">IF($Y1759="","",IF($AA1759&lt;=$S1759,"Pass","Fail"))</f>
        <v/>
      </c>
      <c r="AG1759" s="1" t="str">
        <f aca="false">IF($Y1759="","",IF($AA1759&lt;$S1759,"Pass","Fail"))</f>
        <v/>
      </c>
      <c r="AH1759" s="23" t="str">
        <f aca="true">INDIRECT(CHOOSE(MATCH($T1759,{"±","&gt;","≥","≤","&lt;"},0), "AC", "AD", "AE", "AF", "AG") &amp; ROW())</f>
        <v/>
      </c>
      <c r="AI1759" s="56" t="str">
        <f aca="false">IF($X1759="Not Significant","No Further Action Required",
IF($AH1759="","",
IF(AND($AH1759="Pass",$L1759="0 - Passed "),"Analysis performed; no further action required.",
IF(AND($AH1759="Fail",$L1759="1 - Failed "),"Analysis performed; no further action required.",
IF(AND($AH1759="Pass",$L1759="2 - Limited In Use "),"Analysis performed; no further action required.",
IF(AND($AH1759="Fail",$L1759="3 - Adjusted "),"Analysis performed; no further action required.",
"Unit fails analysis; TSM determination required."))))))</f>
        <v/>
      </c>
      <c r="AJ1759" s="58"/>
    </row>
    <row r="1760" customFormat="false" ht="15" hidden="false" customHeight="false" outlineLevel="0" collapsed="false">
      <c r="A1760" s="56"/>
      <c r="E1760" s="57" t="str">
        <f aca="false">IF(AND($F1760="",$G1760=""),"",IF($G1760="",$F1760,HYPERLINK($G1760,$F1760)))</f>
        <v/>
      </c>
      <c r="H1760" s="1" t="str">
        <f aca="false">IF($I1760="","None Attached",IF(LEFT($I1760,5)="https",HYPERLINK($I1760,"Datasheet"),HYPERLINK(_xlfn.CONCAT("https://",$I1760),"Datasheet")))</f>
        <v>None Attached</v>
      </c>
      <c r="M1760" s="56"/>
      <c r="P1760" s="58"/>
      <c r="Q1760" s="1" t="n">
        <f aca="false">$M1760-$N1760</f>
        <v>0</v>
      </c>
      <c r="R1760" s="56"/>
      <c r="T1760" s="59" t="s">
        <v>15</v>
      </c>
      <c r="U1760" s="1" t="n">
        <f aca="false">$S1760-$R1760</f>
        <v>0</v>
      </c>
      <c r="V1760" s="1" t="n">
        <f aca="false">IF($T1760="±",$Q1760*2,$Q1760)</f>
        <v>0</v>
      </c>
      <c r="W1760" s="60" t="str">
        <f aca="false">IFERROR($U1760/ABS($V1760),"N/A")</f>
        <v>N/A</v>
      </c>
      <c r="X1760" s="61" t="str">
        <f aca="false">IF(OR($W1760="N/A",$R1760="",$S1760=""),"N/A",IF($W1760&gt;=4,"Not Significant",IF($W1760&gt;=2,"Semi-Significant","Significant")))</f>
        <v>N/A</v>
      </c>
      <c r="Z1760" s="1" t="str">
        <f aca="false">IF($D1760="Z540.1 w/data",0,"")</f>
        <v/>
      </c>
      <c r="AA1760" s="1" t="e">
        <f aca="false">$Y1760+$Q1760+$Z1760</f>
        <v>#VALUE!</v>
      </c>
      <c r="AB1760" s="1" t="n">
        <f aca="false">$N1760+$Q1760</f>
        <v>0</v>
      </c>
      <c r="AC1760" s="1" t="str">
        <f aca="false">IF($Y1760="","",IF(AND($AA1760&gt;=$R1760,$AA1760&lt;=$S1760),"Pass","Fail"))</f>
        <v/>
      </c>
      <c r="AD1760" s="1" t="str">
        <f aca="false">IF($Y1760="","",IF($AA1760&gt;$R1760,"Pass","Fail"))</f>
        <v/>
      </c>
      <c r="AE1760" s="1" t="str">
        <f aca="false">IF($Y1760="","",IF($AA1760&gt;=$R1760,"Pass","Fail"))</f>
        <v/>
      </c>
      <c r="AF1760" s="1" t="str">
        <f aca="false">IF($Y1760="","",IF($AA1760&lt;=$S1760,"Pass","Fail"))</f>
        <v/>
      </c>
      <c r="AG1760" s="1" t="str">
        <f aca="false">IF($Y1760="","",IF($AA1760&lt;$S1760,"Pass","Fail"))</f>
        <v/>
      </c>
      <c r="AH1760" s="23" t="str">
        <f aca="true">INDIRECT(CHOOSE(MATCH($T1760,{"±","&gt;","≥","≤","&lt;"},0), "AC", "AD", "AE", "AF", "AG") &amp; ROW())</f>
        <v/>
      </c>
      <c r="AI1760" s="56" t="str">
        <f aca="false">IF($X1760="Not Significant","No Further Action Required",
IF($AH1760="","",
IF(AND($AH1760="Pass",$L1760="0 - Passed "),"Analysis performed; no further action required.",
IF(AND($AH1760="Fail",$L1760="1 - Failed "),"Analysis performed; no further action required.",
IF(AND($AH1760="Pass",$L1760="2 - Limited In Use "),"Analysis performed; no further action required.",
IF(AND($AH1760="Fail",$L1760="3 - Adjusted "),"Analysis performed; no further action required.",
"Unit fails analysis; TSM determination required."))))))</f>
        <v/>
      </c>
      <c r="AJ1760" s="58"/>
    </row>
    <row r="1761" customFormat="false" ht="15" hidden="false" customHeight="false" outlineLevel="0" collapsed="false">
      <c r="A1761" s="56"/>
      <c r="E1761" s="57" t="str">
        <f aca="false">IF(AND($F1761="",$G1761=""),"",IF($G1761="",$F1761,HYPERLINK($G1761,$F1761)))</f>
        <v/>
      </c>
      <c r="H1761" s="1" t="str">
        <f aca="false">IF($I1761="","None Attached",IF(LEFT($I1761,5)="https",HYPERLINK($I1761,"Datasheet"),HYPERLINK(_xlfn.CONCAT("https://",$I1761),"Datasheet")))</f>
        <v>None Attached</v>
      </c>
      <c r="M1761" s="56"/>
      <c r="P1761" s="58"/>
      <c r="Q1761" s="1" t="n">
        <f aca="false">$M1761-$N1761</f>
        <v>0</v>
      </c>
      <c r="R1761" s="56"/>
      <c r="T1761" s="59" t="s">
        <v>15</v>
      </c>
      <c r="U1761" s="1" t="n">
        <f aca="false">$S1761-$R1761</f>
        <v>0</v>
      </c>
      <c r="V1761" s="1" t="n">
        <f aca="false">IF($T1761="±",$Q1761*2,$Q1761)</f>
        <v>0</v>
      </c>
      <c r="W1761" s="60" t="str">
        <f aca="false">IFERROR($U1761/ABS($V1761),"N/A")</f>
        <v>N/A</v>
      </c>
      <c r="X1761" s="61" t="str">
        <f aca="false">IF(OR($W1761="N/A",$R1761="",$S1761=""),"N/A",IF($W1761&gt;=4,"Not Significant",IF($W1761&gt;=2,"Semi-Significant","Significant")))</f>
        <v>N/A</v>
      </c>
      <c r="Z1761" s="1" t="str">
        <f aca="false">IF($D1761="Z540.1 w/data",0,"")</f>
        <v/>
      </c>
      <c r="AA1761" s="1" t="e">
        <f aca="false">$Y1761+$Q1761+$Z1761</f>
        <v>#VALUE!</v>
      </c>
      <c r="AB1761" s="1" t="n">
        <f aca="false">$N1761+$Q1761</f>
        <v>0</v>
      </c>
      <c r="AC1761" s="1" t="str">
        <f aca="false">IF($Y1761="","",IF(AND($AA1761&gt;=$R1761,$AA1761&lt;=$S1761),"Pass","Fail"))</f>
        <v/>
      </c>
      <c r="AD1761" s="1" t="str">
        <f aca="false">IF($Y1761="","",IF($AA1761&gt;$R1761,"Pass","Fail"))</f>
        <v/>
      </c>
      <c r="AE1761" s="1" t="str">
        <f aca="false">IF($Y1761="","",IF($AA1761&gt;=$R1761,"Pass","Fail"))</f>
        <v/>
      </c>
      <c r="AF1761" s="1" t="str">
        <f aca="false">IF($Y1761="","",IF($AA1761&lt;=$S1761,"Pass","Fail"))</f>
        <v/>
      </c>
      <c r="AG1761" s="1" t="str">
        <f aca="false">IF($Y1761="","",IF($AA1761&lt;$S1761,"Pass","Fail"))</f>
        <v/>
      </c>
      <c r="AH1761" s="23" t="str">
        <f aca="true">INDIRECT(CHOOSE(MATCH($T1761,{"±","&gt;","≥","≤","&lt;"},0), "AC", "AD", "AE", "AF", "AG") &amp; ROW())</f>
        <v/>
      </c>
      <c r="AI1761" s="56" t="str">
        <f aca="false">IF($X1761="Not Significant","No Further Action Required",
IF($AH1761="","",
IF(AND($AH1761="Pass",$L1761="0 - Passed "),"Analysis performed; no further action required.",
IF(AND($AH1761="Fail",$L1761="1 - Failed "),"Analysis performed; no further action required.",
IF(AND($AH1761="Pass",$L1761="2 - Limited In Use "),"Analysis performed; no further action required.",
IF(AND($AH1761="Fail",$L1761="3 - Adjusted "),"Analysis performed; no further action required.",
"Unit fails analysis; TSM determination required."))))))</f>
        <v/>
      </c>
      <c r="AJ1761" s="58"/>
    </row>
    <row r="1762" customFormat="false" ht="15" hidden="false" customHeight="false" outlineLevel="0" collapsed="false">
      <c r="A1762" s="56"/>
      <c r="E1762" s="57" t="str">
        <f aca="false">IF(AND($F1762="",$G1762=""),"",IF($G1762="",$F1762,HYPERLINK($G1762,$F1762)))</f>
        <v/>
      </c>
      <c r="H1762" s="1" t="str">
        <f aca="false">IF($I1762="","None Attached",IF(LEFT($I1762,5)="https",HYPERLINK($I1762,"Datasheet"),HYPERLINK(_xlfn.CONCAT("https://",$I1762),"Datasheet")))</f>
        <v>None Attached</v>
      </c>
      <c r="M1762" s="56"/>
      <c r="P1762" s="58"/>
      <c r="Q1762" s="1" t="n">
        <f aca="false">$M1762-$N1762</f>
        <v>0</v>
      </c>
      <c r="R1762" s="56"/>
      <c r="T1762" s="59" t="s">
        <v>15</v>
      </c>
      <c r="U1762" s="1" t="n">
        <f aca="false">$S1762-$R1762</f>
        <v>0</v>
      </c>
      <c r="V1762" s="1" t="n">
        <f aca="false">IF($T1762="±",$Q1762*2,$Q1762)</f>
        <v>0</v>
      </c>
      <c r="W1762" s="60" t="str">
        <f aca="false">IFERROR($U1762/ABS($V1762),"N/A")</f>
        <v>N/A</v>
      </c>
      <c r="X1762" s="61" t="str">
        <f aca="false">IF(OR($W1762="N/A",$R1762="",$S1762=""),"N/A",IF($W1762&gt;=4,"Not Significant",IF($W1762&gt;=2,"Semi-Significant","Significant")))</f>
        <v>N/A</v>
      </c>
      <c r="Z1762" s="1" t="str">
        <f aca="false">IF($D1762="Z540.1 w/data",0,"")</f>
        <v/>
      </c>
      <c r="AA1762" s="1" t="e">
        <f aca="false">$Y1762+$Q1762+$Z1762</f>
        <v>#VALUE!</v>
      </c>
      <c r="AB1762" s="1" t="n">
        <f aca="false">$N1762+$Q1762</f>
        <v>0</v>
      </c>
      <c r="AC1762" s="1" t="str">
        <f aca="false">IF($Y1762="","",IF(AND($AA1762&gt;=$R1762,$AA1762&lt;=$S1762),"Pass","Fail"))</f>
        <v/>
      </c>
      <c r="AD1762" s="1" t="str">
        <f aca="false">IF($Y1762="","",IF($AA1762&gt;$R1762,"Pass","Fail"))</f>
        <v/>
      </c>
      <c r="AE1762" s="1" t="str">
        <f aca="false">IF($Y1762="","",IF($AA1762&gt;=$R1762,"Pass","Fail"))</f>
        <v/>
      </c>
      <c r="AF1762" s="1" t="str">
        <f aca="false">IF($Y1762="","",IF($AA1762&lt;=$S1762,"Pass","Fail"))</f>
        <v/>
      </c>
      <c r="AG1762" s="1" t="str">
        <f aca="false">IF($Y1762="","",IF($AA1762&lt;$S1762,"Pass","Fail"))</f>
        <v/>
      </c>
      <c r="AH1762" s="23" t="str">
        <f aca="true">INDIRECT(CHOOSE(MATCH($T1762,{"±","&gt;","≥","≤","&lt;"},0), "AC", "AD", "AE", "AF", "AG") &amp; ROW())</f>
        <v/>
      </c>
      <c r="AI1762" s="56" t="str">
        <f aca="false">IF($X1762="Not Significant","No Further Action Required",
IF($AH1762="","",
IF(AND($AH1762="Pass",$L1762="0 - Passed "),"Analysis performed; no further action required.",
IF(AND($AH1762="Fail",$L1762="1 - Failed "),"Analysis performed; no further action required.",
IF(AND($AH1762="Pass",$L1762="2 - Limited In Use "),"Analysis performed; no further action required.",
IF(AND($AH1762="Fail",$L1762="3 - Adjusted "),"Analysis performed; no further action required.",
"Unit fails analysis; TSM determination required."))))))</f>
        <v/>
      </c>
      <c r="AJ1762" s="58"/>
    </row>
    <row r="1763" customFormat="false" ht="15" hidden="false" customHeight="false" outlineLevel="0" collapsed="false">
      <c r="A1763" s="56"/>
      <c r="E1763" s="57" t="str">
        <f aca="false">IF(AND($F1763="",$G1763=""),"",IF($G1763="",$F1763,HYPERLINK($G1763,$F1763)))</f>
        <v/>
      </c>
      <c r="H1763" s="1" t="str">
        <f aca="false">IF($I1763="","None Attached",IF(LEFT($I1763,5)="https",HYPERLINK($I1763,"Datasheet"),HYPERLINK(_xlfn.CONCAT("https://",$I1763),"Datasheet")))</f>
        <v>None Attached</v>
      </c>
      <c r="M1763" s="56"/>
      <c r="P1763" s="58"/>
      <c r="Q1763" s="1" t="n">
        <f aca="false">$M1763-$N1763</f>
        <v>0</v>
      </c>
      <c r="R1763" s="56"/>
      <c r="T1763" s="59" t="s">
        <v>15</v>
      </c>
      <c r="U1763" s="1" t="n">
        <f aca="false">$S1763-$R1763</f>
        <v>0</v>
      </c>
      <c r="V1763" s="1" t="n">
        <f aca="false">IF($T1763="±",$Q1763*2,$Q1763)</f>
        <v>0</v>
      </c>
      <c r="W1763" s="60" t="str">
        <f aca="false">IFERROR($U1763/ABS($V1763),"N/A")</f>
        <v>N/A</v>
      </c>
      <c r="X1763" s="61" t="str">
        <f aca="false">IF(OR($W1763="N/A",$R1763="",$S1763=""),"N/A",IF($W1763&gt;=4,"Not Significant",IF($W1763&gt;=2,"Semi-Significant","Significant")))</f>
        <v>N/A</v>
      </c>
      <c r="Z1763" s="1" t="str">
        <f aca="false">IF($D1763="Z540.1 w/data",0,"")</f>
        <v/>
      </c>
      <c r="AA1763" s="1" t="e">
        <f aca="false">$Y1763+$Q1763+$Z1763</f>
        <v>#VALUE!</v>
      </c>
      <c r="AB1763" s="1" t="n">
        <f aca="false">$N1763+$Q1763</f>
        <v>0</v>
      </c>
      <c r="AC1763" s="1" t="str">
        <f aca="false">IF($Y1763="","",IF(AND($AA1763&gt;=$R1763,$AA1763&lt;=$S1763),"Pass","Fail"))</f>
        <v/>
      </c>
      <c r="AD1763" s="1" t="str">
        <f aca="false">IF($Y1763="","",IF($AA1763&gt;$R1763,"Pass","Fail"))</f>
        <v/>
      </c>
      <c r="AE1763" s="1" t="str">
        <f aca="false">IF($Y1763="","",IF($AA1763&gt;=$R1763,"Pass","Fail"))</f>
        <v/>
      </c>
      <c r="AF1763" s="1" t="str">
        <f aca="false">IF($Y1763="","",IF($AA1763&lt;=$S1763,"Pass","Fail"))</f>
        <v/>
      </c>
      <c r="AG1763" s="1" t="str">
        <f aca="false">IF($Y1763="","",IF($AA1763&lt;$S1763,"Pass","Fail"))</f>
        <v/>
      </c>
      <c r="AH1763" s="23" t="str">
        <f aca="true">INDIRECT(CHOOSE(MATCH($T1763,{"±","&gt;","≥","≤","&lt;"},0), "AC", "AD", "AE", "AF", "AG") &amp; ROW())</f>
        <v/>
      </c>
      <c r="AI1763" s="56" t="str">
        <f aca="false">IF($X1763="Not Significant","No Further Action Required",
IF($AH1763="","",
IF(AND($AH1763="Pass",$L1763="0 - Passed "),"Analysis performed; no further action required.",
IF(AND($AH1763="Fail",$L1763="1 - Failed "),"Analysis performed; no further action required.",
IF(AND($AH1763="Pass",$L1763="2 - Limited In Use "),"Analysis performed; no further action required.",
IF(AND($AH1763="Fail",$L1763="3 - Adjusted "),"Analysis performed; no further action required.",
"Unit fails analysis; TSM determination required."))))))</f>
        <v/>
      </c>
      <c r="AJ1763" s="58"/>
    </row>
    <row r="1764" customFormat="false" ht="15" hidden="false" customHeight="false" outlineLevel="0" collapsed="false">
      <c r="A1764" s="56"/>
      <c r="E1764" s="57" t="str">
        <f aca="false">IF(AND($F1764="",$G1764=""),"",IF($G1764="",$F1764,HYPERLINK($G1764,$F1764)))</f>
        <v/>
      </c>
      <c r="H1764" s="1" t="str">
        <f aca="false">IF($I1764="","None Attached",IF(LEFT($I1764,5)="https",HYPERLINK($I1764,"Datasheet"),HYPERLINK(_xlfn.CONCAT("https://",$I1764),"Datasheet")))</f>
        <v>None Attached</v>
      </c>
      <c r="M1764" s="56"/>
      <c r="P1764" s="58"/>
      <c r="Q1764" s="1" t="n">
        <f aca="false">$M1764-$N1764</f>
        <v>0</v>
      </c>
      <c r="R1764" s="56"/>
      <c r="T1764" s="59" t="s">
        <v>15</v>
      </c>
      <c r="U1764" s="1" t="n">
        <f aca="false">$S1764-$R1764</f>
        <v>0</v>
      </c>
      <c r="V1764" s="1" t="n">
        <f aca="false">IF($T1764="±",$Q1764*2,$Q1764)</f>
        <v>0</v>
      </c>
      <c r="W1764" s="60" t="str">
        <f aca="false">IFERROR($U1764/ABS($V1764),"N/A")</f>
        <v>N/A</v>
      </c>
      <c r="X1764" s="61" t="str">
        <f aca="false">IF(OR($W1764="N/A",$R1764="",$S1764=""),"N/A",IF($W1764&gt;=4,"Not Significant",IF($W1764&gt;=2,"Semi-Significant","Significant")))</f>
        <v>N/A</v>
      </c>
      <c r="Z1764" s="1" t="str">
        <f aca="false">IF($D1764="Z540.1 w/data",0,"")</f>
        <v/>
      </c>
      <c r="AA1764" s="1" t="e">
        <f aca="false">$Y1764+$Q1764+$Z1764</f>
        <v>#VALUE!</v>
      </c>
      <c r="AB1764" s="1" t="n">
        <f aca="false">$N1764+$Q1764</f>
        <v>0</v>
      </c>
      <c r="AC1764" s="1" t="str">
        <f aca="false">IF($Y1764="","",IF(AND($AA1764&gt;=$R1764,$AA1764&lt;=$S1764),"Pass","Fail"))</f>
        <v/>
      </c>
      <c r="AD1764" s="1" t="str">
        <f aca="false">IF($Y1764="","",IF($AA1764&gt;$R1764,"Pass","Fail"))</f>
        <v/>
      </c>
      <c r="AE1764" s="1" t="str">
        <f aca="false">IF($Y1764="","",IF($AA1764&gt;=$R1764,"Pass","Fail"))</f>
        <v/>
      </c>
      <c r="AF1764" s="1" t="str">
        <f aca="false">IF($Y1764="","",IF($AA1764&lt;=$S1764,"Pass","Fail"))</f>
        <v/>
      </c>
      <c r="AG1764" s="1" t="str">
        <f aca="false">IF($Y1764="","",IF($AA1764&lt;$S1764,"Pass","Fail"))</f>
        <v/>
      </c>
      <c r="AH1764" s="23" t="str">
        <f aca="true">INDIRECT(CHOOSE(MATCH($T1764,{"±","&gt;","≥","≤","&lt;"},0), "AC", "AD", "AE", "AF", "AG") &amp; ROW())</f>
        <v/>
      </c>
      <c r="AI1764" s="56" t="str">
        <f aca="false">IF($X1764="Not Significant","No Further Action Required",
IF($AH1764="","",
IF(AND($AH1764="Pass",$L1764="0 - Passed "),"Analysis performed; no further action required.",
IF(AND($AH1764="Fail",$L1764="1 - Failed "),"Analysis performed; no further action required.",
IF(AND($AH1764="Pass",$L1764="2 - Limited In Use "),"Analysis performed; no further action required.",
IF(AND($AH1764="Fail",$L1764="3 - Adjusted "),"Analysis performed; no further action required.",
"Unit fails analysis; TSM determination required."))))))</f>
        <v/>
      </c>
      <c r="AJ1764" s="58"/>
    </row>
    <row r="1765" customFormat="false" ht="15" hidden="false" customHeight="false" outlineLevel="0" collapsed="false">
      <c r="A1765" s="56"/>
      <c r="E1765" s="57" t="str">
        <f aca="false">IF(AND($F1765="",$G1765=""),"",IF($G1765="",$F1765,HYPERLINK($G1765,$F1765)))</f>
        <v/>
      </c>
      <c r="H1765" s="1" t="str">
        <f aca="false">IF($I1765="","None Attached",IF(LEFT($I1765,5)="https",HYPERLINK($I1765,"Datasheet"),HYPERLINK(_xlfn.CONCAT("https://",$I1765),"Datasheet")))</f>
        <v>None Attached</v>
      </c>
      <c r="M1765" s="56"/>
      <c r="P1765" s="58"/>
      <c r="Q1765" s="1" t="n">
        <f aca="false">$M1765-$N1765</f>
        <v>0</v>
      </c>
      <c r="R1765" s="56"/>
      <c r="T1765" s="59" t="s">
        <v>15</v>
      </c>
      <c r="U1765" s="1" t="n">
        <f aca="false">$S1765-$R1765</f>
        <v>0</v>
      </c>
      <c r="V1765" s="1" t="n">
        <f aca="false">IF($T1765="±",$Q1765*2,$Q1765)</f>
        <v>0</v>
      </c>
      <c r="W1765" s="60" t="str">
        <f aca="false">IFERROR($U1765/ABS($V1765),"N/A")</f>
        <v>N/A</v>
      </c>
      <c r="X1765" s="61" t="str">
        <f aca="false">IF(OR($W1765="N/A",$R1765="",$S1765=""),"N/A",IF($W1765&gt;=4,"Not Significant",IF($W1765&gt;=2,"Semi-Significant","Significant")))</f>
        <v>N/A</v>
      </c>
      <c r="Z1765" s="1" t="str">
        <f aca="false">IF($D1765="Z540.1 w/data",0,"")</f>
        <v/>
      </c>
      <c r="AA1765" s="1" t="e">
        <f aca="false">$Y1765+$Q1765+$Z1765</f>
        <v>#VALUE!</v>
      </c>
      <c r="AB1765" s="1" t="n">
        <f aca="false">$N1765+$Q1765</f>
        <v>0</v>
      </c>
      <c r="AC1765" s="1" t="str">
        <f aca="false">IF($Y1765="","",IF(AND($AA1765&gt;=$R1765,$AA1765&lt;=$S1765),"Pass","Fail"))</f>
        <v/>
      </c>
      <c r="AD1765" s="1" t="str">
        <f aca="false">IF($Y1765="","",IF($AA1765&gt;$R1765,"Pass","Fail"))</f>
        <v/>
      </c>
      <c r="AE1765" s="1" t="str">
        <f aca="false">IF($Y1765="","",IF($AA1765&gt;=$R1765,"Pass","Fail"))</f>
        <v/>
      </c>
      <c r="AF1765" s="1" t="str">
        <f aca="false">IF($Y1765="","",IF($AA1765&lt;=$S1765,"Pass","Fail"))</f>
        <v/>
      </c>
      <c r="AG1765" s="1" t="str">
        <f aca="false">IF($Y1765="","",IF($AA1765&lt;$S1765,"Pass","Fail"))</f>
        <v/>
      </c>
      <c r="AH1765" s="23" t="str">
        <f aca="true">INDIRECT(CHOOSE(MATCH($T1765,{"±","&gt;","≥","≤","&lt;"},0), "AC", "AD", "AE", "AF", "AG") &amp; ROW())</f>
        <v/>
      </c>
      <c r="AI1765" s="56" t="str">
        <f aca="false">IF($X1765="Not Significant","No Further Action Required",
IF($AH1765="","",
IF(AND($AH1765="Pass",$L1765="0 - Passed "),"Analysis performed; no further action required.",
IF(AND($AH1765="Fail",$L1765="1 - Failed "),"Analysis performed; no further action required.",
IF(AND($AH1765="Pass",$L1765="2 - Limited In Use "),"Analysis performed; no further action required.",
IF(AND($AH1765="Fail",$L1765="3 - Adjusted "),"Analysis performed; no further action required.",
"Unit fails analysis; TSM determination required."))))))</f>
        <v/>
      </c>
      <c r="AJ1765" s="58"/>
    </row>
    <row r="1766" customFormat="false" ht="15" hidden="false" customHeight="false" outlineLevel="0" collapsed="false">
      <c r="A1766" s="56"/>
      <c r="E1766" s="57" t="str">
        <f aca="false">IF(AND($F1766="",$G1766=""),"",IF($G1766="",$F1766,HYPERLINK($G1766,$F1766)))</f>
        <v/>
      </c>
      <c r="H1766" s="1" t="str">
        <f aca="false">IF($I1766="","None Attached",IF(LEFT($I1766,5)="https",HYPERLINK($I1766,"Datasheet"),HYPERLINK(_xlfn.CONCAT("https://",$I1766),"Datasheet")))</f>
        <v>None Attached</v>
      </c>
      <c r="M1766" s="56"/>
      <c r="P1766" s="58"/>
      <c r="Q1766" s="1" t="n">
        <f aca="false">$M1766-$N1766</f>
        <v>0</v>
      </c>
      <c r="R1766" s="56"/>
      <c r="T1766" s="59" t="s">
        <v>15</v>
      </c>
      <c r="U1766" s="1" t="n">
        <f aca="false">$S1766-$R1766</f>
        <v>0</v>
      </c>
      <c r="V1766" s="1" t="n">
        <f aca="false">IF($T1766="±",$Q1766*2,$Q1766)</f>
        <v>0</v>
      </c>
      <c r="W1766" s="60" t="str">
        <f aca="false">IFERROR($U1766/ABS($V1766),"N/A")</f>
        <v>N/A</v>
      </c>
      <c r="X1766" s="61" t="str">
        <f aca="false">IF(OR($W1766="N/A",$R1766="",$S1766=""),"N/A",IF($W1766&gt;=4,"Not Significant",IF($W1766&gt;=2,"Semi-Significant","Significant")))</f>
        <v>N/A</v>
      </c>
      <c r="Z1766" s="1" t="str">
        <f aca="false">IF($D1766="Z540.1 w/data",0,"")</f>
        <v/>
      </c>
      <c r="AA1766" s="1" t="e">
        <f aca="false">$Y1766+$Q1766+$Z1766</f>
        <v>#VALUE!</v>
      </c>
      <c r="AB1766" s="1" t="n">
        <f aca="false">$N1766+$Q1766</f>
        <v>0</v>
      </c>
      <c r="AC1766" s="1" t="str">
        <f aca="false">IF($Y1766="","",IF(AND($AA1766&gt;=$R1766,$AA1766&lt;=$S1766),"Pass","Fail"))</f>
        <v/>
      </c>
      <c r="AD1766" s="1" t="str">
        <f aca="false">IF($Y1766="","",IF($AA1766&gt;$R1766,"Pass","Fail"))</f>
        <v/>
      </c>
      <c r="AE1766" s="1" t="str">
        <f aca="false">IF($Y1766="","",IF($AA1766&gt;=$R1766,"Pass","Fail"))</f>
        <v/>
      </c>
      <c r="AF1766" s="1" t="str">
        <f aca="false">IF($Y1766="","",IF($AA1766&lt;=$S1766,"Pass","Fail"))</f>
        <v/>
      </c>
      <c r="AG1766" s="1" t="str">
        <f aca="false">IF($Y1766="","",IF($AA1766&lt;$S1766,"Pass","Fail"))</f>
        <v/>
      </c>
      <c r="AH1766" s="23" t="str">
        <f aca="true">INDIRECT(CHOOSE(MATCH($T1766,{"±","&gt;","≥","≤","&lt;"},0), "AC", "AD", "AE", "AF", "AG") &amp; ROW())</f>
        <v/>
      </c>
      <c r="AI1766" s="56" t="str">
        <f aca="false">IF($X1766="Not Significant","No Further Action Required",
IF($AH1766="","",
IF(AND($AH1766="Pass",$L1766="0 - Passed "),"Analysis performed; no further action required.",
IF(AND($AH1766="Fail",$L1766="1 - Failed "),"Analysis performed; no further action required.",
IF(AND($AH1766="Pass",$L1766="2 - Limited In Use "),"Analysis performed; no further action required.",
IF(AND($AH1766="Fail",$L1766="3 - Adjusted "),"Analysis performed; no further action required.",
"Unit fails analysis; TSM determination required."))))))</f>
        <v/>
      </c>
      <c r="AJ1766" s="58"/>
    </row>
    <row r="1767" customFormat="false" ht="15" hidden="false" customHeight="false" outlineLevel="0" collapsed="false">
      <c r="A1767" s="56"/>
      <c r="E1767" s="57" t="str">
        <f aca="false">IF(AND($F1767="",$G1767=""),"",IF($G1767="",$F1767,HYPERLINK($G1767,$F1767)))</f>
        <v/>
      </c>
      <c r="H1767" s="1" t="str">
        <f aca="false">IF($I1767="","None Attached",IF(LEFT($I1767,5)="https",HYPERLINK($I1767,"Datasheet"),HYPERLINK(_xlfn.CONCAT("https://",$I1767),"Datasheet")))</f>
        <v>None Attached</v>
      </c>
      <c r="M1767" s="56"/>
      <c r="P1767" s="58"/>
      <c r="Q1767" s="1" t="n">
        <f aca="false">$M1767-$N1767</f>
        <v>0</v>
      </c>
      <c r="R1767" s="56"/>
      <c r="T1767" s="59" t="s">
        <v>15</v>
      </c>
      <c r="U1767" s="1" t="n">
        <f aca="false">$S1767-$R1767</f>
        <v>0</v>
      </c>
      <c r="V1767" s="1" t="n">
        <f aca="false">IF($T1767="±",$Q1767*2,$Q1767)</f>
        <v>0</v>
      </c>
      <c r="W1767" s="60" t="str">
        <f aca="false">IFERROR($U1767/ABS($V1767),"N/A")</f>
        <v>N/A</v>
      </c>
      <c r="X1767" s="61" t="str">
        <f aca="false">IF(OR($W1767="N/A",$R1767="",$S1767=""),"N/A",IF($W1767&gt;=4,"Not Significant",IF($W1767&gt;=2,"Semi-Significant","Significant")))</f>
        <v>N/A</v>
      </c>
      <c r="Z1767" s="1" t="str">
        <f aca="false">IF($D1767="Z540.1 w/data",0,"")</f>
        <v/>
      </c>
      <c r="AA1767" s="1" t="e">
        <f aca="false">$Y1767+$Q1767+$Z1767</f>
        <v>#VALUE!</v>
      </c>
      <c r="AB1767" s="1" t="n">
        <f aca="false">$N1767+$Q1767</f>
        <v>0</v>
      </c>
      <c r="AC1767" s="1" t="str">
        <f aca="false">IF($Y1767="","",IF(AND($AA1767&gt;=$R1767,$AA1767&lt;=$S1767),"Pass","Fail"))</f>
        <v/>
      </c>
      <c r="AD1767" s="1" t="str">
        <f aca="false">IF($Y1767="","",IF($AA1767&gt;$R1767,"Pass","Fail"))</f>
        <v/>
      </c>
      <c r="AE1767" s="1" t="str">
        <f aca="false">IF($Y1767="","",IF($AA1767&gt;=$R1767,"Pass","Fail"))</f>
        <v/>
      </c>
      <c r="AF1767" s="1" t="str">
        <f aca="false">IF($Y1767="","",IF($AA1767&lt;=$S1767,"Pass","Fail"))</f>
        <v/>
      </c>
      <c r="AG1767" s="1" t="str">
        <f aca="false">IF($Y1767="","",IF($AA1767&lt;$S1767,"Pass","Fail"))</f>
        <v/>
      </c>
      <c r="AH1767" s="23" t="str">
        <f aca="true">INDIRECT(CHOOSE(MATCH($T1767,{"±","&gt;","≥","≤","&lt;"},0), "AC", "AD", "AE", "AF", "AG") &amp; ROW())</f>
        <v/>
      </c>
      <c r="AI1767" s="56" t="str">
        <f aca="false">IF($X1767="Not Significant","No Further Action Required",
IF($AH1767="","",
IF(AND($AH1767="Pass",$L1767="0 - Passed "),"Analysis performed; no further action required.",
IF(AND($AH1767="Fail",$L1767="1 - Failed "),"Analysis performed; no further action required.",
IF(AND($AH1767="Pass",$L1767="2 - Limited In Use "),"Analysis performed; no further action required.",
IF(AND($AH1767="Fail",$L1767="3 - Adjusted "),"Analysis performed; no further action required.",
"Unit fails analysis; TSM determination required."))))))</f>
        <v/>
      </c>
      <c r="AJ1767" s="58"/>
    </row>
    <row r="1768" customFormat="false" ht="15" hidden="false" customHeight="false" outlineLevel="0" collapsed="false">
      <c r="A1768" s="56"/>
      <c r="E1768" s="57" t="str">
        <f aca="false">IF(AND($F1768="",$G1768=""),"",IF($G1768="",$F1768,HYPERLINK($G1768,$F1768)))</f>
        <v/>
      </c>
      <c r="H1768" s="1" t="str">
        <f aca="false">IF($I1768="","None Attached",IF(LEFT($I1768,5)="https",HYPERLINK($I1768,"Datasheet"),HYPERLINK(_xlfn.CONCAT("https://",$I1768),"Datasheet")))</f>
        <v>None Attached</v>
      </c>
      <c r="M1768" s="56"/>
      <c r="P1768" s="58"/>
      <c r="Q1768" s="1" t="n">
        <f aca="false">$M1768-$N1768</f>
        <v>0</v>
      </c>
      <c r="R1768" s="56"/>
      <c r="T1768" s="59" t="s">
        <v>15</v>
      </c>
      <c r="U1768" s="1" t="n">
        <f aca="false">$S1768-$R1768</f>
        <v>0</v>
      </c>
      <c r="V1768" s="1" t="n">
        <f aca="false">IF($T1768="±",$Q1768*2,$Q1768)</f>
        <v>0</v>
      </c>
      <c r="W1768" s="60" t="str">
        <f aca="false">IFERROR($U1768/ABS($V1768),"N/A")</f>
        <v>N/A</v>
      </c>
      <c r="X1768" s="61" t="str">
        <f aca="false">IF(OR($W1768="N/A",$R1768="",$S1768=""),"N/A",IF($W1768&gt;=4,"Not Significant",IF($W1768&gt;=2,"Semi-Significant","Significant")))</f>
        <v>N/A</v>
      </c>
      <c r="Z1768" s="1" t="str">
        <f aca="false">IF($D1768="Z540.1 w/data",0,"")</f>
        <v/>
      </c>
      <c r="AA1768" s="1" t="e">
        <f aca="false">$Y1768+$Q1768+$Z1768</f>
        <v>#VALUE!</v>
      </c>
      <c r="AB1768" s="1" t="n">
        <f aca="false">$N1768+$Q1768</f>
        <v>0</v>
      </c>
      <c r="AC1768" s="1" t="str">
        <f aca="false">IF($Y1768="","",IF(AND($AA1768&gt;=$R1768,$AA1768&lt;=$S1768),"Pass","Fail"))</f>
        <v/>
      </c>
      <c r="AD1768" s="1" t="str">
        <f aca="false">IF($Y1768="","",IF($AA1768&gt;$R1768,"Pass","Fail"))</f>
        <v/>
      </c>
      <c r="AE1768" s="1" t="str">
        <f aca="false">IF($Y1768="","",IF($AA1768&gt;=$R1768,"Pass","Fail"))</f>
        <v/>
      </c>
      <c r="AF1768" s="1" t="str">
        <f aca="false">IF($Y1768="","",IF($AA1768&lt;=$S1768,"Pass","Fail"))</f>
        <v/>
      </c>
      <c r="AG1768" s="1" t="str">
        <f aca="false">IF($Y1768="","",IF($AA1768&lt;$S1768,"Pass","Fail"))</f>
        <v/>
      </c>
      <c r="AH1768" s="23" t="str">
        <f aca="true">INDIRECT(CHOOSE(MATCH($T1768,{"±","&gt;","≥","≤","&lt;"},0), "AC", "AD", "AE", "AF", "AG") &amp; ROW())</f>
        <v/>
      </c>
      <c r="AI1768" s="56" t="str">
        <f aca="false">IF($X1768="Not Significant","No Further Action Required",
IF($AH1768="","",
IF(AND($AH1768="Pass",$L1768="0 - Passed "),"Analysis performed; no further action required.",
IF(AND($AH1768="Fail",$L1768="1 - Failed "),"Analysis performed; no further action required.",
IF(AND($AH1768="Pass",$L1768="2 - Limited In Use "),"Analysis performed; no further action required.",
IF(AND($AH1768="Fail",$L1768="3 - Adjusted "),"Analysis performed; no further action required.",
"Unit fails analysis; TSM determination required."))))))</f>
        <v/>
      </c>
      <c r="AJ1768" s="58"/>
    </row>
    <row r="1769" customFormat="false" ht="15" hidden="false" customHeight="false" outlineLevel="0" collapsed="false">
      <c r="A1769" s="56"/>
      <c r="E1769" s="57" t="str">
        <f aca="false">IF(AND($F1769="",$G1769=""),"",IF($G1769="",$F1769,HYPERLINK($G1769,$F1769)))</f>
        <v/>
      </c>
      <c r="H1769" s="1" t="str">
        <f aca="false">IF($I1769="","None Attached",IF(LEFT($I1769,5)="https",HYPERLINK($I1769,"Datasheet"),HYPERLINK(_xlfn.CONCAT("https://",$I1769),"Datasheet")))</f>
        <v>None Attached</v>
      </c>
      <c r="M1769" s="56"/>
      <c r="P1769" s="58"/>
      <c r="Q1769" s="1" t="n">
        <f aca="false">$M1769-$N1769</f>
        <v>0</v>
      </c>
      <c r="R1769" s="56"/>
      <c r="T1769" s="59" t="s">
        <v>15</v>
      </c>
      <c r="U1769" s="1" t="n">
        <f aca="false">$S1769-$R1769</f>
        <v>0</v>
      </c>
      <c r="V1769" s="1" t="n">
        <f aca="false">IF($T1769="±",$Q1769*2,$Q1769)</f>
        <v>0</v>
      </c>
      <c r="W1769" s="60" t="str">
        <f aca="false">IFERROR($U1769/ABS($V1769),"N/A")</f>
        <v>N/A</v>
      </c>
      <c r="X1769" s="61" t="str">
        <f aca="false">IF(OR($W1769="N/A",$R1769="",$S1769=""),"N/A",IF($W1769&gt;=4,"Not Significant",IF($W1769&gt;=2,"Semi-Significant","Significant")))</f>
        <v>N/A</v>
      </c>
      <c r="Z1769" s="1" t="str">
        <f aca="false">IF($D1769="Z540.1 w/data",0,"")</f>
        <v/>
      </c>
      <c r="AA1769" s="1" t="e">
        <f aca="false">$Y1769+$Q1769+$Z1769</f>
        <v>#VALUE!</v>
      </c>
      <c r="AB1769" s="1" t="n">
        <f aca="false">$N1769+$Q1769</f>
        <v>0</v>
      </c>
      <c r="AC1769" s="1" t="str">
        <f aca="false">IF($Y1769="","",IF(AND($AA1769&gt;=$R1769,$AA1769&lt;=$S1769),"Pass","Fail"))</f>
        <v/>
      </c>
      <c r="AD1769" s="1" t="str">
        <f aca="false">IF($Y1769="","",IF($AA1769&gt;$R1769,"Pass","Fail"))</f>
        <v/>
      </c>
      <c r="AE1769" s="1" t="str">
        <f aca="false">IF($Y1769="","",IF($AA1769&gt;=$R1769,"Pass","Fail"))</f>
        <v/>
      </c>
      <c r="AF1769" s="1" t="str">
        <f aca="false">IF($Y1769="","",IF($AA1769&lt;=$S1769,"Pass","Fail"))</f>
        <v/>
      </c>
      <c r="AG1769" s="1" t="str">
        <f aca="false">IF($Y1769="","",IF($AA1769&lt;$S1769,"Pass","Fail"))</f>
        <v/>
      </c>
      <c r="AH1769" s="23" t="str">
        <f aca="true">INDIRECT(CHOOSE(MATCH($T1769,{"±","&gt;","≥","≤","&lt;"},0), "AC", "AD", "AE", "AF", "AG") &amp; ROW())</f>
        <v/>
      </c>
      <c r="AI1769" s="56" t="str">
        <f aca="false">IF($X1769="Not Significant","No Further Action Required",
IF($AH1769="","",
IF(AND($AH1769="Pass",$L1769="0 - Passed "),"Analysis performed; no further action required.",
IF(AND($AH1769="Fail",$L1769="1 - Failed "),"Analysis performed; no further action required.",
IF(AND($AH1769="Pass",$L1769="2 - Limited In Use "),"Analysis performed; no further action required.",
IF(AND($AH1769="Fail",$L1769="3 - Adjusted "),"Analysis performed; no further action required.",
"Unit fails analysis; TSM determination required."))))))</f>
        <v/>
      </c>
      <c r="AJ1769" s="58"/>
    </row>
    <row r="1770" customFormat="false" ht="15" hidden="false" customHeight="false" outlineLevel="0" collapsed="false">
      <c r="A1770" s="56"/>
      <c r="E1770" s="57" t="str">
        <f aca="false">IF(AND($F1770="",$G1770=""),"",IF($G1770="",$F1770,HYPERLINK($G1770,$F1770)))</f>
        <v/>
      </c>
      <c r="H1770" s="1" t="str">
        <f aca="false">IF($I1770="","None Attached",IF(LEFT($I1770,5)="https",HYPERLINK($I1770,"Datasheet"),HYPERLINK(_xlfn.CONCAT("https://",$I1770),"Datasheet")))</f>
        <v>None Attached</v>
      </c>
      <c r="M1770" s="56"/>
      <c r="P1770" s="58"/>
      <c r="Q1770" s="1" t="n">
        <f aca="false">$M1770-$N1770</f>
        <v>0</v>
      </c>
      <c r="R1770" s="56"/>
      <c r="T1770" s="59" t="s">
        <v>15</v>
      </c>
      <c r="U1770" s="1" t="n">
        <f aca="false">$S1770-$R1770</f>
        <v>0</v>
      </c>
      <c r="V1770" s="1" t="n">
        <f aca="false">IF($T1770="±",$Q1770*2,$Q1770)</f>
        <v>0</v>
      </c>
      <c r="W1770" s="60" t="str">
        <f aca="false">IFERROR($U1770/ABS($V1770),"N/A")</f>
        <v>N/A</v>
      </c>
      <c r="X1770" s="61" t="str">
        <f aca="false">IF(OR($W1770="N/A",$R1770="",$S1770=""),"N/A",IF($W1770&gt;=4,"Not Significant",IF($W1770&gt;=2,"Semi-Significant","Significant")))</f>
        <v>N/A</v>
      </c>
      <c r="Z1770" s="1" t="str">
        <f aca="false">IF($D1770="Z540.1 w/data",0,"")</f>
        <v/>
      </c>
      <c r="AA1770" s="1" t="e">
        <f aca="false">$Y1770+$Q1770+$Z1770</f>
        <v>#VALUE!</v>
      </c>
      <c r="AB1770" s="1" t="n">
        <f aca="false">$N1770+$Q1770</f>
        <v>0</v>
      </c>
      <c r="AC1770" s="1" t="str">
        <f aca="false">IF($Y1770="","",IF(AND($AA1770&gt;=$R1770,$AA1770&lt;=$S1770),"Pass","Fail"))</f>
        <v/>
      </c>
      <c r="AD1770" s="1" t="str">
        <f aca="false">IF($Y1770="","",IF($AA1770&gt;$R1770,"Pass","Fail"))</f>
        <v/>
      </c>
      <c r="AE1770" s="1" t="str">
        <f aca="false">IF($Y1770="","",IF($AA1770&gt;=$R1770,"Pass","Fail"))</f>
        <v/>
      </c>
      <c r="AF1770" s="1" t="str">
        <f aca="false">IF($Y1770="","",IF($AA1770&lt;=$S1770,"Pass","Fail"))</f>
        <v/>
      </c>
      <c r="AG1770" s="1" t="str">
        <f aca="false">IF($Y1770="","",IF($AA1770&lt;$S1770,"Pass","Fail"))</f>
        <v/>
      </c>
      <c r="AH1770" s="23" t="str">
        <f aca="true">INDIRECT(CHOOSE(MATCH($T1770,{"±","&gt;","≥","≤","&lt;"},0), "AC", "AD", "AE", "AF", "AG") &amp; ROW())</f>
        <v/>
      </c>
      <c r="AI1770" s="56" t="str">
        <f aca="false">IF($X1770="Not Significant","No Further Action Required",
IF($AH1770="","",
IF(AND($AH1770="Pass",$L1770="0 - Passed "),"Analysis performed; no further action required.",
IF(AND($AH1770="Fail",$L1770="1 - Failed "),"Analysis performed; no further action required.",
IF(AND($AH1770="Pass",$L1770="2 - Limited In Use "),"Analysis performed; no further action required.",
IF(AND($AH1770="Fail",$L1770="3 - Adjusted "),"Analysis performed; no further action required.",
"Unit fails analysis; TSM determination required."))))))</f>
        <v/>
      </c>
      <c r="AJ1770" s="58"/>
    </row>
    <row r="1771" customFormat="false" ht="15" hidden="false" customHeight="false" outlineLevel="0" collapsed="false">
      <c r="A1771" s="56"/>
      <c r="E1771" s="57" t="str">
        <f aca="false">IF(AND($F1771="",$G1771=""),"",IF($G1771="",$F1771,HYPERLINK($G1771,$F1771)))</f>
        <v/>
      </c>
      <c r="H1771" s="1" t="str">
        <f aca="false">IF($I1771="","None Attached",IF(LEFT($I1771,5)="https",HYPERLINK($I1771,"Datasheet"),HYPERLINK(_xlfn.CONCAT("https://",$I1771),"Datasheet")))</f>
        <v>None Attached</v>
      </c>
      <c r="M1771" s="56"/>
      <c r="P1771" s="58"/>
      <c r="Q1771" s="1" t="n">
        <f aca="false">$M1771-$N1771</f>
        <v>0</v>
      </c>
      <c r="R1771" s="56"/>
      <c r="T1771" s="59" t="s">
        <v>15</v>
      </c>
      <c r="U1771" s="1" t="n">
        <f aca="false">$S1771-$R1771</f>
        <v>0</v>
      </c>
      <c r="V1771" s="1" t="n">
        <f aca="false">IF($T1771="±",$Q1771*2,$Q1771)</f>
        <v>0</v>
      </c>
      <c r="W1771" s="60" t="str">
        <f aca="false">IFERROR($U1771/ABS($V1771),"N/A")</f>
        <v>N/A</v>
      </c>
      <c r="X1771" s="61" t="str">
        <f aca="false">IF(OR($W1771="N/A",$R1771="",$S1771=""),"N/A",IF($W1771&gt;=4,"Not Significant",IF($W1771&gt;=2,"Semi-Significant","Significant")))</f>
        <v>N/A</v>
      </c>
      <c r="Z1771" s="1" t="str">
        <f aca="false">IF($D1771="Z540.1 w/data",0,"")</f>
        <v/>
      </c>
      <c r="AA1771" s="1" t="e">
        <f aca="false">$Y1771+$Q1771+$Z1771</f>
        <v>#VALUE!</v>
      </c>
      <c r="AB1771" s="1" t="n">
        <f aca="false">$N1771+$Q1771</f>
        <v>0</v>
      </c>
      <c r="AC1771" s="1" t="str">
        <f aca="false">IF($Y1771="","",IF(AND($AA1771&gt;=$R1771,$AA1771&lt;=$S1771),"Pass","Fail"))</f>
        <v/>
      </c>
      <c r="AD1771" s="1" t="str">
        <f aca="false">IF($Y1771="","",IF($AA1771&gt;$R1771,"Pass","Fail"))</f>
        <v/>
      </c>
      <c r="AE1771" s="1" t="str">
        <f aca="false">IF($Y1771="","",IF($AA1771&gt;=$R1771,"Pass","Fail"))</f>
        <v/>
      </c>
      <c r="AF1771" s="1" t="str">
        <f aca="false">IF($Y1771="","",IF($AA1771&lt;=$S1771,"Pass","Fail"))</f>
        <v/>
      </c>
      <c r="AG1771" s="1" t="str">
        <f aca="false">IF($Y1771="","",IF($AA1771&lt;$S1771,"Pass","Fail"))</f>
        <v/>
      </c>
      <c r="AH1771" s="23" t="str">
        <f aca="true">INDIRECT(CHOOSE(MATCH($T1771,{"±","&gt;","≥","≤","&lt;"},0), "AC", "AD", "AE", "AF", "AG") &amp; ROW())</f>
        <v/>
      </c>
      <c r="AI1771" s="56" t="str">
        <f aca="false">IF($X1771="Not Significant","No Further Action Required",
IF($AH1771="","",
IF(AND($AH1771="Pass",$L1771="0 - Passed "),"Analysis performed; no further action required.",
IF(AND($AH1771="Fail",$L1771="1 - Failed "),"Analysis performed; no further action required.",
IF(AND($AH1771="Pass",$L1771="2 - Limited In Use "),"Analysis performed; no further action required.",
IF(AND($AH1771="Fail",$L1771="3 - Adjusted "),"Analysis performed; no further action required.",
"Unit fails analysis; TSM determination required."))))))</f>
        <v/>
      </c>
      <c r="AJ1771" s="58"/>
    </row>
    <row r="1772" customFormat="false" ht="15" hidden="false" customHeight="false" outlineLevel="0" collapsed="false">
      <c r="A1772" s="56"/>
      <c r="E1772" s="57" t="str">
        <f aca="false">IF(AND($F1772="",$G1772=""),"",IF($G1772="",$F1772,HYPERLINK($G1772,$F1772)))</f>
        <v/>
      </c>
      <c r="H1772" s="1" t="str">
        <f aca="false">IF($I1772="","None Attached",IF(LEFT($I1772,5)="https",HYPERLINK($I1772,"Datasheet"),HYPERLINK(_xlfn.CONCAT("https://",$I1772),"Datasheet")))</f>
        <v>None Attached</v>
      </c>
      <c r="M1772" s="56"/>
      <c r="P1772" s="58"/>
      <c r="Q1772" s="1" t="n">
        <f aca="false">$M1772-$N1772</f>
        <v>0</v>
      </c>
      <c r="R1772" s="56"/>
      <c r="T1772" s="59" t="s">
        <v>15</v>
      </c>
      <c r="U1772" s="1" t="n">
        <f aca="false">$S1772-$R1772</f>
        <v>0</v>
      </c>
      <c r="V1772" s="1" t="n">
        <f aca="false">IF($T1772="±",$Q1772*2,$Q1772)</f>
        <v>0</v>
      </c>
      <c r="W1772" s="60" t="str">
        <f aca="false">IFERROR($U1772/ABS($V1772),"N/A")</f>
        <v>N/A</v>
      </c>
      <c r="X1772" s="61" t="str">
        <f aca="false">IF(OR($W1772="N/A",$R1772="",$S1772=""),"N/A",IF($W1772&gt;=4,"Not Significant",IF($W1772&gt;=2,"Semi-Significant","Significant")))</f>
        <v>N/A</v>
      </c>
      <c r="Z1772" s="1" t="str">
        <f aca="false">IF($D1772="Z540.1 w/data",0,"")</f>
        <v/>
      </c>
      <c r="AA1772" s="1" t="e">
        <f aca="false">$Y1772+$Q1772+$Z1772</f>
        <v>#VALUE!</v>
      </c>
      <c r="AB1772" s="1" t="n">
        <f aca="false">$N1772+$Q1772</f>
        <v>0</v>
      </c>
      <c r="AC1772" s="1" t="str">
        <f aca="false">IF($Y1772="","",IF(AND($AA1772&gt;=$R1772,$AA1772&lt;=$S1772),"Pass","Fail"))</f>
        <v/>
      </c>
      <c r="AD1772" s="1" t="str">
        <f aca="false">IF($Y1772="","",IF($AA1772&gt;$R1772,"Pass","Fail"))</f>
        <v/>
      </c>
      <c r="AE1772" s="1" t="str">
        <f aca="false">IF($Y1772="","",IF($AA1772&gt;=$R1772,"Pass","Fail"))</f>
        <v/>
      </c>
      <c r="AF1772" s="1" t="str">
        <f aca="false">IF($Y1772="","",IF($AA1772&lt;=$S1772,"Pass","Fail"))</f>
        <v/>
      </c>
      <c r="AG1772" s="1" t="str">
        <f aca="false">IF($Y1772="","",IF($AA1772&lt;$S1772,"Pass","Fail"))</f>
        <v/>
      </c>
      <c r="AH1772" s="23" t="str">
        <f aca="true">INDIRECT(CHOOSE(MATCH($T1772,{"±","&gt;","≥","≤","&lt;"},0), "AC", "AD", "AE", "AF", "AG") &amp; ROW())</f>
        <v/>
      </c>
      <c r="AI1772" s="56" t="str">
        <f aca="false">IF($X1772="Not Significant","No Further Action Required",
IF($AH1772="","",
IF(AND($AH1772="Pass",$L1772="0 - Passed "),"Analysis performed; no further action required.",
IF(AND($AH1772="Fail",$L1772="1 - Failed "),"Analysis performed; no further action required.",
IF(AND($AH1772="Pass",$L1772="2 - Limited In Use "),"Analysis performed; no further action required.",
IF(AND($AH1772="Fail",$L1772="3 - Adjusted "),"Analysis performed; no further action required.",
"Unit fails analysis; TSM determination required."))))))</f>
        <v/>
      </c>
      <c r="AJ1772" s="58"/>
    </row>
    <row r="1773" customFormat="false" ht="15" hidden="false" customHeight="false" outlineLevel="0" collapsed="false">
      <c r="A1773" s="56"/>
      <c r="E1773" s="57" t="str">
        <f aca="false">IF(AND($F1773="",$G1773=""),"",IF($G1773="",$F1773,HYPERLINK($G1773,$F1773)))</f>
        <v/>
      </c>
      <c r="H1773" s="1" t="str">
        <f aca="false">IF($I1773="","None Attached",IF(LEFT($I1773,5)="https",HYPERLINK($I1773,"Datasheet"),HYPERLINK(_xlfn.CONCAT("https://",$I1773),"Datasheet")))</f>
        <v>None Attached</v>
      </c>
      <c r="M1773" s="56"/>
      <c r="P1773" s="58"/>
      <c r="Q1773" s="1" t="n">
        <f aca="false">$M1773-$N1773</f>
        <v>0</v>
      </c>
      <c r="R1773" s="56"/>
      <c r="T1773" s="59" t="s">
        <v>15</v>
      </c>
      <c r="U1773" s="1" t="n">
        <f aca="false">$S1773-$R1773</f>
        <v>0</v>
      </c>
      <c r="V1773" s="1" t="n">
        <f aca="false">IF($T1773="±",$Q1773*2,$Q1773)</f>
        <v>0</v>
      </c>
      <c r="W1773" s="60" t="str">
        <f aca="false">IFERROR($U1773/ABS($V1773),"N/A")</f>
        <v>N/A</v>
      </c>
      <c r="X1773" s="61" t="str">
        <f aca="false">IF(OR($W1773="N/A",$R1773="",$S1773=""),"N/A",IF($W1773&gt;=4,"Not Significant",IF($W1773&gt;=2,"Semi-Significant","Significant")))</f>
        <v>N/A</v>
      </c>
      <c r="Z1773" s="1" t="str">
        <f aca="false">IF($D1773="Z540.1 w/data",0,"")</f>
        <v/>
      </c>
      <c r="AA1773" s="1" t="e">
        <f aca="false">$Y1773+$Q1773+$Z1773</f>
        <v>#VALUE!</v>
      </c>
      <c r="AB1773" s="1" t="n">
        <f aca="false">$N1773+$Q1773</f>
        <v>0</v>
      </c>
      <c r="AC1773" s="1" t="str">
        <f aca="false">IF($Y1773="","",IF(AND($AA1773&gt;=$R1773,$AA1773&lt;=$S1773),"Pass","Fail"))</f>
        <v/>
      </c>
      <c r="AD1773" s="1" t="str">
        <f aca="false">IF($Y1773="","",IF($AA1773&gt;$R1773,"Pass","Fail"))</f>
        <v/>
      </c>
      <c r="AE1773" s="1" t="str">
        <f aca="false">IF($Y1773="","",IF($AA1773&gt;=$R1773,"Pass","Fail"))</f>
        <v/>
      </c>
      <c r="AF1773" s="1" t="str">
        <f aca="false">IF($Y1773="","",IF($AA1773&lt;=$S1773,"Pass","Fail"))</f>
        <v/>
      </c>
      <c r="AG1773" s="1" t="str">
        <f aca="false">IF($Y1773="","",IF($AA1773&lt;$S1773,"Pass","Fail"))</f>
        <v/>
      </c>
      <c r="AH1773" s="23" t="str">
        <f aca="true">INDIRECT(CHOOSE(MATCH($T1773,{"±","&gt;","≥","≤","&lt;"},0), "AC", "AD", "AE", "AF", "AG") &amp; ROW())</f>
        <v/>
      </c>
      <c r="AI1773" s="56" t="str">
        <f aca="false">IF($X1773="Not Significant","No Further Action Required",
IF($AH1773="","",
IF(AND($AH1773="Pass",$L1773="0 - Passed "),"Analysis performed; no further action required.",
IF(AND($AH1773="Fail",$L1773="1 - Failed "),"Analysis performed; no further action required.",
IF(AND($AH1773="Pass",$L1773="2 - Limited In Use "),"Analysis performed; no further action required.",
IF(AND($AH1773="Fail",$L1773="3 - Adjusted "),"Analysis performed; no further action required.",
"Unit fails analysis; TSM determination required."))))))</f>
        <v/>
      </c>
      <c r="AJ1773" s="58"/>
    </row>
    <row r="1774" customFormat="false" ht="15" hidden="false" customHeight="false" outlineLevel="0" collapsed="false">
      <c r="A1774" s="56"/>
      <c r="E1774" s="57" t="str">
        <f aca="false">IF(AND($F1774="",$G1774=""),"",IF($G1774="",$F1774,HYPERLINK($G1774,$F1774)))</f>
        <v/>
      </c>
      <c r="H1774" s="1" t="str">
        <f aca="false">IF($I1774="","None Attached",IF(LEFT($I1774,5)="https",HYPERLINK($I1774,"Datasheet"),HYPERLINK(_xlfn.CONCAT("https://",$I1774),"Datasheet")))</f>
        <v>None Attached</v>
      </c>
      <c r="M1774" s="56"/>
      <c r="P1774" s="58"/>
      <c r="Q1774" s="1" t="n">
        <f aca="false">$M1774-$N1774</f>
        <v>0</v>
      </c>
      <c r="R1774" s="56"/>
      <c r="T1774" s="59" t="s">
        <v>15</v>
      </c>
      <c r="U1774" s="1" t="n">
        <f aca="false">$S1774-$R1774</f>
        <v>0</v>
      </c>
      <c r="V1774" s="1" t="n">
        <f aca="false">IF($T1774="±",$Q1774*2,$Q1774)</f>
        <v>0</v>
      </c>
      <c r="W1774" s="60" t="str">
        <f aca="false">IFERROR($U1774/ABS($V1774),"N/A")</f>
        <v>N/A</v>
      </c>
      <c r="X1774" s="61" t="str">
        <f aca="false">IF(OR($W1774="N/A",$R1774="",$S1774=""),"N/A",IF($W1774&gt;=4,"Not Significant",IF($W1774&gt;=2,"Semi-Significant","Significant")))</f>
        <v>N/A</v>
      </c>
      <c r="Z1774" s="1" t="str">
        <f aca="false">IF($D1774="Z540.1 w/data",0,"")</f>
        <v/>
      </c>
      <c r="AA1774" s="1" t="e">
        <f aca="false">$Y1774+$Q1774+$Z1774</f>
        <v>#VALUE!</v>
      </c>
      <c r="AB1774" s="1" t="n">
        <f aca="false">$N1774+$Q1774</f>
        <v>0</v>
      </c>
      <c r="AC1774" s="1" t="str">
        <f aca="false">IF($Y1774="","",IF(AND($AA1774&gt;=$R1774,$AA1774&lt;=$S1774),"Pass","Fail"))</f>
        <v/>
      </c>
      <c r="AD1774" s="1" t="str">
        <f aca="false">IF($Y1774="","",IF($AA1774&gt;$R1774,"Pass","Fail"))</f>
        <v/>
      </c>
      <c r="AE1774" s="1" t="str">
        <f aca="false">IF($Y1774="","",IF($AA1774&gt;=$R1774,"Pass","Fail"))</f>
        <v/>
      </c>
      <c r="AF1774" s="1" t="str">
        <f aca="false">IF($Y1774="","",IF($AA1774&lt;=$S1774,"Pass","Fail"))</f>
        <v/>
      </c>
      <c r="AG1774" s="1" t="str">
        <f aca="false">IF($Y1774="","",IF($AA1774&lt;$S1774,"Pass","Fail"))</f>
        <v/>
      </c>
      <c r="AH1774" s="23" t="str">
        <f aca="true">INDIRECT(CHOOSE(MATCH($T1774,{"±","&gt;","≥","≤","&lt;"},0), "AC", "AD", "AE", "AF", "AG") &amp; ROW())</f>
        <v/>
      </c>
      <c r="AI1774" s="56" t="str">
        <f aca="false">IF($X1774="Not Significant","No Further Action Required",
IF($AH1774="","",
IF(AND($AH1774="Pass",$L1774="0 - Passed "),"Analysis performed; no further action required.",
IF(AND($AH1774="Fail",$L1774="1 - Failed "),"Analysis performed; no further action required.",
IF(AND($AH1774="Pass",$L1774="2 - Limited In Use "),"Analysis performed; no further action required.",
IF(AND($AH1774="Fail",$L1774="3 - Adjusted "),"Analysis performed; no further action required.",
"Unit fails analysis; TSM determination required."))))))</f>
        <v/>
      </c>
      <c r="AJ1774" s="58"/>
    </row>
    <row r="1775" customFormat="false" ht="15" hidden="false" customHeight="false" outlineLevel="0" collapsed="false">
      <c r="A1775" s="56"/>
      <c r="E1775" s="57" t="str">
        <f aca="false">IF(AND($F1775="",$G1775=""),"",IF($G1775="",$F1775,HYPERLINK($G1775,$F1775)))</f>
        <v/>
      </c>
      <c r="H1775" s="1" t="str">
        <f aca="false">IF($I1775="","None Attached",IF(LEFT($I1775,5)="https",HYPERLINK($I1775,"Datasheet"),HYPERLINK(_xlfn.CONCAT("https://",$I1775),"Datasheet")))</f>
        <v>None Attached</v>
      </c>
      <c r="M1775" s="56"/>
      <c r="P1775" s="58"/>
      <c r="Q1775" s="1" t="n">
        <f aca="false">$M1775-$N1775</f>
        <v>0</v>
      </c>
      <c r="R1775" s="56"/>
      <c r="T1775" s="59" t="s">
        <v>15</v>
      </c>
      <c r="U1775" s="1" t="n">
        <f aca="false">$S1775-$R1775</f>
        <v>0</v>
      </c>
      <c r="V1775" s="1" t="n">
        <f aca="false">IF($T1775="±",$Q1775*2,$Q1775)</f>
        <v>0</v>
      </c>
      <c r="W1775" s="60" t="str">
        <f aca="false">IFERROR($U1775/ABS($V1775),"N/A")</f>
        <v>N/A</v>
      </c>
      <c r="X1775" s="61" t="str">
        <f aca="false">IF(OR($W1775="N/A",$R1775="",$S1775=""),"N/A",IF($W1775&gt;=4,"Not Significant",IF($W1775&gt;=2,"Semi-Significant","Significant")))</f>
        <v>N/A</v>
      </c>
      <c r="Z1775" s="1" t="str">
        <f aca="false">IF($D1775="Z540.1 w/data",0,"")</f>
        <v/>
      </c>
      <c r="AA1775" s="1" t="e">
        <f aca="false">$Y1775+$Q1775+$Z1775</f>
        <v>#VALUE!</v>
      </c>
      <c r="AB1775" s="1" t="n">
        <f aca="false">$N1775+$Q1775</f>
        <v>0</v>
      </c>
      <c r="AC1775" s="1" t="str">
        <f aca="false">IF($Y1775="","",IF(AND($AA1775&gt;=$R1775,$AA1775&lt;=$S1775),"Pass","Fail"))</f>
        <v/>
      </c>
      <c r="AD1775" s="1" t="str">
        <f aca="false">IF($Y1775="","",IF($AA1775&gt;$R1775,"Pass","Fail"))</f>
        <v/>
      </c>
      <c r="AE1775" s="1" t="str">
        <f aca="false">IF($Y1775="","",IF($AA1775&gt;=$R1775,"Pass","Fail"))</f>
        <v/>
      </c>
      <c r="AF1775" s="1" t="str">
        <f aca="false">IF($Y1775="","",IF($AA1775&lt;=$S1775,"Pass","Fail"))</f>
        <v/>
      </c>
      <c r="AG1775" s="1" t="str">
        <f aca="false">IF($Y1775="","",IF($AA1775&lt;$S1775,"Pass","Fail"))</f>
        <v/>
      </c>
      <c r="AH1775" s="23" t="str">
        <f aca="true">INDIRECT(CHOOSE(MATCH($T1775,{"±","&gt;","≥","≤","&lt;"},0), "AC", "AD", "AE", "AF", "AG") &amp; ROW())</f>
        <v/>
      </c>
      <c r="AI1775" s="56" t="str">
        <f aca="false">IF($X1775="Not Significant","No Further Action Required",
IF($AH1775="","",
IF(AND($AH1775="Pass",$L1775="0 - Passed "),"Analysis performed; no further action required.",
IF(AND($AH1775="Fail",$L1775="1 - Failed "),"Analysis performed; no further action required.",
IF(AND($AH1775="Pass",$L1775="2 - Limited In Use "),"Analysis performed; no further action required.",
IF(AND($AH1775="Fail",$L1775="3 - Adjusted "),"Analysis performed; no further action required.",
"Unit fails analysis; TSM determination required."))))))</f>
        <v/>
      </c>
      <c r="AJ1775" s="58"/>
    </row>
    <row r="1776" customFormat="false" ht="15" hidden="false" customHeight="false" outlineLevel="0" collapsed="false">
      <c r="A1776" s="56"/>
      <c r="E1776" s="57" t="str">
        <f aca="false">IF(AND($F1776="",$G1776=""),"",IF($G1776="",$F1776,HYPERLINK($G1776,$F1776)))</f>
        <v/>
      </c>
      <c r="H1776" s="1" t="str">
        <f aca="false">IF($I1776="","None Attached",IF(LEFT($I1776,5)="https",HYPERLINK($I1776,"Datasheet"),HYPERLINK(_xlfn.CONCAT("https://",$I1776),"Datasheet")))</f>
        <v>None Attached</v>
      </c>
      <c r="M1776" s="56"/>
      <c r="P1776" s="58"/>
      <c r="Q1776" s="1" t="n">
        <f aca="false">$M1776-$N1776</f>
        <v>0</v>
      </c>
      <c r="R1776" s="56"/>
      <c r="T1776" s="59" t="s">
        <v>15</v>
      </c>
      <c r="U1776" s="1" t="n">
        <f aca="false">$S1776-$R1776</f>
        <v>0</v>
      </c>
      <c r="V1776" s="1" t="n">
        <f aca="false">IF($T1776="±",$Q1776*2,$Q1776)</f>
        <v>0</v>
      </c>
      <c r="W1776" s="60" t="str">
        <f aca="false">IFERROR($U1776/ABS($V1776),"N/A")</f>
        <v>N/A</v>
      </c>
      <c r="X1776" s="61" t="str">
        <f aca="false">IF(OR($W1776="N/A",$R1776="",$S1776=""),"N/A",IF($W1776&gt;=4,"Not Significant",IF($W1776&gt;=2,"Semi-Significant","Significant")))</f>
        <v>N/A</v>
      </c>
      <c r="Z1776" s="1" t="str">
        <f aca="false">IF($D1776="Z540.1 w/data",0,"")</f>
        <v/>
      </c>
      <c r="AA1776" s="1" t="e">
        <f aca="false">$Y1776+$Q1776+$Z1776</f>
        <v>#VALUE!</v>
      </c>
      <c r="AB1776" s="1" t="n">
        <f aca="false">$N1776+$Q1776</f>
        <v>0</v>
      </c>
      <c r="AC1776" s="1" t="str">
        <f aca="false">IF($Y1776="","",IF(AND($AA1776&gt;=$R1776,$AA1776&lt;=$S1776),"Pass","Fail"))</f>
        <v/>
      </c>
      <c r="AD1776" s="1" t="str">
        <f aca="false">IF($Y1776="","",IF($AA1776&gt;$R1776,"Pass","Fail"))</f>
        <v/>
      </c>
      <c r="AE1776" s="1" t="str">
        <f aca="false">IF($Y1776="","",IF($AA1776&gt;=$R1776,"Pass","Fail"))</f>
        <v/>
      </c>
      <c r="AF1776" s="1" t="str">
        <f aca="false">IF($Y1776="","",IF($AA1776&lt;=$S1776,"Pass","Fail"))</f>
        <v/>
      </c>
      <c r="AG1776" s="1" t="str">
        <f aca="false">IF($Y1776="","",IF($AA1776&lt;$S1776,"Pass","Fail"))</f>
        <v/>
      </c>
      <c r="AH1776" s="23" t="str">
        <f aca="true">INDIRECT(CHOOSE(MATCH($T1776,{"±","&gt;","≥","≤","&lt;"},0), "AC", "AD", "AE", "AF", "AG") &amp; ROW())</f>
        <v/>
      </c>
      <c r="AI1776" s="56" t="str">
        <f aca="false">IF($X1776="Not Significant","No Further Action Required",
IF($AH1776="","",
IF(AND($AH1776="Pass",$L1776="0 - Passed "),"Analysis performed; no further action required.",
IF(AND($AH1776="Fail",$L1776="1 - Failed "),"Analysis performed; no further action required.",
IF(AND($AH1776="Pass",$L1776="2 - Limited In Use "),"Analysis performed; no further action required.",
IF(AND($AH1776="Fail",$L1776="3 - Adjusted "),"Analysis performed; no further action required.",
"Unit fails analysis; TSM determination required."))))))</f>
        <v/>
      </c>
      <c r="AJ1776" s="58"/>
    </row>
    <row r="1777" customFormat="false" ht="15" hidden="false" customHeight="false" outlineLevel="0" collapsed="false">
      <c r="A1777" s="56"/>
      <c r="E1777" s="57" t="str">
        <f aca="false">IF(AND($F1777="",$G1777=""),"",IF($G1777="",$F1777,HYPERLINK($G1777,$F1777)))</f>
        <v/>
      </c>
      <c r="H1777" s="1" t="str">
        <f aca="false">IF($I1777="","None Attached",IF(LEFT($I1777,5)="https",HYPERLINK($I1777,"Datasheet"),HYPERLINK(_xlfn.CONCAT("https://",$I1777),"Datasheet")))</f>
        <v>None Attached</v>
      </c>
      <c r="M1777" s="56"/>
      <c r="P1777" s="58"/>
      <c r="Q1777" s="1" t="n">
        <f aca="false">$M1777-$N1777</f>
        <v>0</v>
      </c>
      <c r="R1777" s="56"/>
      <c r="T1777" s="59" t="s">
        <v>15</v>
      </c>
      <c r="U1777" s="1" t="n">
        <f aca="false">$S1777-$R1777</f>
        <v>0</v>
      </c>
      <c r="V1777" s="1" t="n">
        <f aca="false">IF($T1777="±",$Q1777*2,$Q1777)</f>
        <v>0</v>
      </c>
      <c r="W1777" s="60" t="str">
        <f aca="false">IFERROR($U1777/ABS($V1777),"N/A")</f>
        <v>N/A</v>
      </c>
      <c r="X1777" s="61" t="str">
        <f aca="false">IF(OR($W1777="N/A",$R1777="",$S1777=""),"N/A",IF($W1777&gt;=4,"Not Significant",IF($W1777&gt;=2,"Semi-Significant","Significant")))</f>
        <v>N/A</v>
      </c>
      <c r="Z1777" s="1" t="str">
        <f aca="false">IF($D1777="Z540.1 w/data",0,"")</f>
        <v/>
      </c>
      <c r="AA1777" s="1" t="e">
        <f aca="false">$Y1777+$Q1777+$Z1777</f>
        <v>#VALUE!</v>
      </c>
      <c r="AB1777" s="1" t="n">
        <f aca="false">$N1777+$Q1777</f>
        <v>0</v>
      </c>
      <c r="AC1777" s="1" t="str">
        <f aca="false">IF($Y1777="","",IF(AND($AA1777&gt;=$R1777,$AA1777&lt;=$S1777),"Pass","Fail"))</f>
        <v/>
      </c>
      <c r="AD1777" s="1" t="str">
        <f aca="false">IF($Y1777="","",IF($AA1777&gt;$R1777,"Pass","Fail"))</f>
        <v/>
      </c>
      <c r="AE1777" s="1" t="str">
        <f aca="false">IF($Y1777="","",IF($AA1777&gt;=$R1777,"Pass","Fail"))</f>
        <v/>
      </c>
      <c r="AF1777" s="1" t="str">
        <f aca="false">IF($Y1777="","",IF($AA1777&lt;=$S1777,"Pass","Fail"))</f>
        <v/>
      </c>
      <c r="AG1777" s="1" t="str">
        <f aca="false">IF($Y1777="","",IF($AA1777&lt;$S1777,"Pass","Fail"))</f>
        <v/>
      </c>
      <c r="AH1777" s="23" t="str">
        <f aca="true">INDIRECT(CHOOSE(MATCH($T1777,{"±","&gt;","≥","≤","&lt;"},0), "AC", "AD", "AE", "AF", "AG") &amp; ROW())</f>
        <v/>
      </c>
      <c r="AI1777" s="56" t="str">
        <f aca="false">IF($X1777="Not Significant","No Further Action Required",
IF($AH1777="","",
IF(AND($AH1777="Pass",$L1777="0 - Passed "),"Analysis performed; no further action required.",
IF(AND($AH1777="Fail",$L1777="1 - Failed "),"Analysis performed; no further action required.",
IF(AND($AH1777="Pass",$L1777="2 - Limited In Use "),"Analysis performed; no further action required.",
IF(AND($AH1777="Fail",$L1777="3 - Adjusted "),"Analysis performed; no further action required.",
"Unit fails analysis; TSM determination required."))))))</f>
        <v/>
      </c>
      <c r="AJ1777" s="58"/>
    </row>
    <row r="1778" customFormat="false" ht="15" hidden="false" customHeight="false" outlineLevel="0" collapsed="false">
      <c r="A1778" s="56"/>
      <c r="E1778" s="57" t="str">
        <f aca="false">IF(AND($F1778="",$G1778=""),"",IF($G1778="",$F1778,HYPERLINK($G1778,$F1778)))</f>
        <v/>
      </c>
      <c r="H1778" s="1" t="str">
        <f aca="false">IF($I1778="","None Attached",IF(LEFT($I1778,5)="https",HYPERLINK($I1778,"Datasheet"),HYPERLINK(_xlfn.CONCAT("https://",$I1778),"Datasheet")))</f>
        <v>None Attached</v>
      </c>
      <c r="M1778" s="56"/>
      <c r="P1778" s="58"/>
      <c r="Q1778" s="1" t="n">
        <f aca="false">$M1778-$N1778</f>
        <v>0</v>
      </c>
      <c r="R1778" s="56"/>
      <c r="T1778" s="59" t="s">
        <v>15</v>
      </c>
      <c r="U1778" s="1" t="n">
        <f aca="false">$S1778-$R1778</f>
        <v>0</v>
      </c>
      <c r="V1778" s="1" t="n">
        <f aca="false">IF($T1778="±",$Q1778*2,$Q1778)</f>
        <v>0</v>
      </c>
      <c r="W1778" s="60" t="str">
        <f aca="false">IFERROR($U1778/ABS($V1778),"N/A")</f>
        <v>N/A</v>
      </c>
      <c r="X1778" s="61" t="str">
        <f aca="false">IF(OR($W1778="N/A",$R1778="",$S1778=""),"N/A",IF($W1778&gt;=4,"Not Significant",IF($W1778&gt;=2,"Semi-Significant","Significant")))</f>
        <v>N/A</v>
      </c>
      <c r="Z1778" s="1" t="str">
        <f aca="false">IF($D1778="Z540.1 w/data",0,"")</f>
        <v/>
      </c>
      <c r="AA1778" s="1" t="e">
        <f aca="false">$Y1778+$Q1778+$Z1778</f>
        <v>#VALUE!</v>
      </c>
      <c r="AB1778" s="1" t="n">
        <f aca="false">$N1778+$Q1778</f>
        <v>0</v>
      </c>
      <c r="AC1778" s="1" t="str">
        <f aca="false">IF($Y1778="","",IF(AND($AA1778&gt;=$R1778,$AA1778&lt;=$S1778),"Pass","Fail"))</f>
        <v/>
      </c>
      <c r="AD1778" s="1" t="str">
        <f aca="false">IF($Y1778="","",IF($AA1778&gt;$R1778,"Pass","Fail"))</f>
        <v/>
      </c>
      <c r="AE1778" s="1" t="str">
        <f aca="false">IF($Y1778="","",IF($AA1778&gt;=$R1778,"Pass","Fail"))</f>
        <v/>
      </c>
      <c r="AF1778" s="1" t="str">
        <f aca="false">IF($Y1778="","",IF($AA1778&lt;=$S1778,"Pass","Fail"))</f>
        <v/>
      </c>
      <c r="AG1778" s="1" t="str">
        <f aca="false">IF($Y1778="","",IF($AA1778&lt;$S1778,"Pass","Fail"))</f>
        <v/>
      </c>
      <c r="AH1778" s="23" t="str">
        <f aca="true">INDIRECT(CHOOSE(MATCH($T1778,{"±","&gt;","≥","≤","&lt;"},0), "AC", "AD", "AE", "AF", "AG") &amp; ROW())</f>
        <v/>
      </c>
      <c r="AI1778" s="56" t="str">
        <f aca="false">IF($X1778="Not Significant","No Further Action Required",
IF($AH1778="","",
IF(AND($AH1778="Pass",$L1778="0 - Passed "),"Analysis performed; no further action required.",
IF(AND($AH1778="Fail",$L1778="1 - Failed "),"Analysis performed; no further action required.",
IF(AND($AH1778="Pass",$L1778="2 - Limited In Use "),"Analysis performed; no further action required.",
IF(AND($AH1778="Fail",$L1778="3 - Adjusted "),"Analysis performed; no further action required.",
"Unit fails analysis; TSM determination required."))))))</f>
        <v/>
      </c>
      <c r="AJ1778" s="58"/>
    </row>
    <row r="1779" customFormat="false" ht="15" hidden="false" customHeight="false" outlineLevel="0" collapsed="false">
      <c r="A1779" s="56"/>
      <c r="E1779" s="57" t="str">
        <f aca="false">IF(AND($F1779="",$G1779=""),"",IF($G1779="",$F1779,HYPERLINK($G1779,$F1779)))</f>
        <v/>
      </c>
      <c r="H1779" s="1" t="str">
        <f aca="false">IF($I1779="","None Attached",IF(LEFT($I1779,5)="https",HYPERLINK($I1779,"Datasheet"),HYPERLINK(_xlfn.CONCAT("https://",$I1779),"Datasheet")))</f>
        <v>None Attached</v>
      </c>
      <c r="M1779" s="56"/>
      <c r="P1779" s="58"/>
      <c r="Q1779" s="1" t="n">
        <f aca="false">$M1779-$N1779</f>
        <v>0</v>
      </c>
      <c r="R1779" s="56"/>
      <c r="T1779" s="59" t="s">
        <v>15</v>
      </c>
      <c r="U1779" s="1" t="n">
        <f aca="false">$S1779-$R1779</f>
        <v>0</v>
      </c>
      <c r="V1779" s="1" t="n">
        <f aca="false">IF($T1779="±",$Q1779*2,$Q1779)</f>
        <v>0</v>
      </c>
      <c r="W1779" s="60" t="str">
        <f aca="false">IFERROR($U1779/ABS($V1779),"N/A")</f>
        <v>N/A</v>
      </c>
      <c r="X1779" s="61" t="str">
        <f aca="false">IF(OR($W1779="N/A",$R1779="",$S1779=""),"N/A",IF($W1779&gt;=4,"Not Significant",IF($W1779&gt;=2,"Semi-Significant","Significant")))</f>
        <v>N/A</v>
      </c>
      <c r="Z1779" s="1" t="str">
        <f aca="false">IF($D1779="Z540.1 w/data",0,"")</f>
        <v/>
      </c>
      <c r="AA1779" s="1" t="e">
        <f aca="false">$Y1779+$Q1779+$Z1779</f>
        <v>#VALUE!</v>
      </c>
      <c r="AB1779" s="1" t="n">
        <f aca="false">$N1779+$Q1779</f>
        <v>0</v>
      </c>
      <c r="AC1779" s="1" t="str">
        <f aca="false">IF($Y1779="","",IF(AND($AA1779&gt;=$R1779,$AA1779&lt;=$S1779),"Pass","Fail"))</f>
        <v/>
      </c>
      <c r="AD1779" s="1" t="str">
        <f aca="false">IF($Y1779="","",IF($AA1779&gt;$R1779,"Pass","Fail"))</f>
        <v/>
      </c>
      <c r="AE1779" s="1" t="str">
        <f aca="false">IF($Y1779="","",IF($AA1779&gt;=$R1779,"Pass","Fail"))</f>
        <v/>
      </c>
      <c r="AF1779" s="1" t="str">
        <f aca="false">IF($Y1779="","",IF($AA1779&lt;=$S1779,"Pass","Fail"))</f>
        <v/>
      </c>
      <c r="AG1779" s="1" t="str">
        <f aca="false">IF($Y1779="","",IF($AA1779&lt;$S1779,"Pass","Fail"))</f>
        <v/>
      </c>
      <c r="AH1779" s="23" t="str">
        <f aca="true">INDIRECT(CHOOSE(MATCH($T1779,{"±","&gt;","≥","≤","&lt;"},0), "AC", "AD", "AE", "AF", "AG") &amp; ROW())</f>
        <v/>
      </c>
      <c r="AI1779" s="56" t="str">
        <f aca="false">IF($X1779="Not Significant","No Further Action Required",
IF($AH1779="","",
IF(AND($AH1779="Pass",$L1779="0 - Passed "),"Analysis performed; no further action required.",
IF(AND($AH1779="Fail",$L1779="1 - Failed "),"Analysis performed; no further action required.",
IF(AND($AH1779="Pass",$L1779="2 - Limited In Use "),"Analysis performed; no further action required.",
IF(AND($AH1779="Fail",$L1779="3 - Adjusted "),"Analysis performed; no further action required.",
"Unit fails analysis; TSM determination required."))))))</f>
        <v/>
      </c>
      <c r="AJ1779" s="58"/>
    </row>
    <row r="1780" customFormat="false" ht="15" hidden="false" customHeight="false" outlineLevel="0" collapsed="false">
      <c r="A1780" s="56"/>
      <c r="E1780" s="57" t="str">
        <f aca="false">IF(AND($F1780="",$G1780=""),"",IF($G1780="",$F1780,HYPERLINK($G1780,$F1780)))</f>
        <v/>
      </c>
      <c r="H1780" s="1" t="str">
        <f aca="false">IF($I1780="","None Attached",IF(LEFT($I1780,5)="https",HYPERLINK($I1780,"Datasheet"),HYPERLINK(_xlfn.CONCAT("https://",$I1780),"Datasheet")))</f>
        <v>None Attached</v>
      </c>
      <c r="M1780" s="56"/>
      <c r="P1780" s="58"/>
      <c r="Q1780" s="1" t="n">
        <f aca="false">$M1780-$N1780</f>
        <v>0</v>
      </c>
      <c r="R1780" s="56"/>
      <c r="T1780" s="59" t="s">
        <v>15</v>
      </c>
      <c r="U1780" s="1" t="n">
        <f aca="false">$S1780-$R1780</f>
        <v>0</v>
      </c>
      <c r="V1780" s="1" t="n">
        <f aca="false">IF($T1780="±",$Q1780*2,$Q1780)</f>
        <v>0</v>
      </c>
      <c r="W1780" s="60" t="str">
        <f aca="false">IFERROR($U1780/ABS($V1780),"N/A")</f>
        <v>N/A</v>
      </c>
      <c r="X1780" s="61" t="str">
        <f aca="false">IF(OR($W1780="N/A",$R1780="",$S1780=""),"N/A",IF($W1780&gt;=4,"Not Significant",IF($W1780&gt;=2,"Semi-Significant","Significant")))</f>
        <v>N/A</v>
      </c>
      <c r="Z1780" s="1" t="str">
        <f aca="false">IF($D1780="Z540.1 w/data",0,"")</f>
        <v/>
      </c>
      <c r="AA1780" s="1" t="e">
        <f aca="false">$Y1780+$Q1780+$Z1780</f>
        <v>#VALUE!</v>
      </c>
      <c r="AB1780" s="1" t="n">
        <f aca="false">$N1780+$Q1780</f>
        <v>0</v>
      </c>
      <c r="AC1780" s="1" t="str">
        <f aca="false">IF($Y1780="","",IF(AND($AA1780&gt;=$R1780,$AA1780&lt;=$S1780),"Pass","Fail"))</f>
        <v/>
      </c>
      <c r="AD1780" s="1" t="str">
        <f aca="false">IF($Y1780="","",IF($AA1780&gt;$R1780,"Pass","Fail"))</f>
        <v/>
      </c>
      <c r="AE1780" s="1" t="str">
        <f aca="false">IF($Y1780="","",IF($AA1780&gt;=$R1780,"Pass","Fail"))</f>
        <v/>
      </c>
      <c r="AF1780" s="1" t="str">
        <f aca="false">IF($Y1780="","",IF($AA1780&lt;=$S1780,"Pass","Fail"))</f>
        <v/>
      </c>
      <c r="AG1780" s="1" t="str">
        <f aca="false">IF($Y1780="","",IF($AA1780&lt;$S1780,"Pass","Fail"))</f>
        <v/>
      </c>
      <c r="AH1780" s="23" t="str">
        <f aca="true">INDIRECT(CHOOSE(MATCH($T1780,{"±","&gt;","≥","≤","&lt;"},0), "AC", "AD", "AE", "AF", "AG") &amp; ROW())</f>
        <v/>
      </c>
      <c r="AI1780" s="56" t="str">
        <f aca="false">IF($X1780="Not Significant","No Further Action Required",
IF($AH1780="","",
IF(AND($AH1780="Pass",$L1780="0 - Passed "),"Analysis performed; no further action required.",
IF(AND($AH1780="Fail",$L1780="1 - Failed "),"Analysis performed; no further action required.",
IF(AND($AH1780="Pass",$L1780="2 - Limited In Use "),"Analysis performed; no further action required.",
IF(AND($AH1780="Fail",$L1780="3 - Adjusted "),"Analysis performed; no further action required.",
"Unit fails analysis; TSM determination required."))))))</f>
        <v/>
      </c>
      <c r="AJ1780" s="58"/>
    </row>
    <row r="1781" customFormat="false" ht="15" hidden="false" customHeight="false" outlineLevel="0" collapsed="false">
      <c r="A1781" s="56"/>
      <c r="E1781" s="57" t="str">
        <f aca="false">IF(AND($F1781="",$G1781=""),"",IF($G1781="",$F1781,HYPERLINK($G1781,$F1781)))</f>
        <v/>
      </c>
      <c r="H1781" s="1" t="str">
        <f aca="false">IF($I1781="","None Attached",IF(LEFT($I1781,5)="https",HYPERLINK($I1781,"Datasheet"),HYPERLINK(_xlfn.CONCAT("https://",$I1781),"Datasheet")))</f>
        <v>None Attached</v>
      </c>
      <c r="M1781" s="56"/>
      <c r="P1781" s="58"/>
      <c r="Q1781" s="1" t="n">
        <f aca="false">$M1781-$N1781</f>
        <v>0</v>
      </c>
      <c r="R1781" s="56"/>
      <c r="T1781" s="59" t="s">
        <v>15</v>
      </c>
      <c r="U1781" s="1" t="n">
        <f aca="false">$S1781-$R1781</f>
        <v>0</v>
      </c>
      <c r="V1781" s="1" t="n">
        <f aca="false">IF($T1781="±",$Q1781*2,$Q1781)</f>
        <v>0</v>
      </c>
      <c r="W1781" s="60" t="str">
        <f aca="false">IFERROR($U1781/ABS($V1781),"N/A")</f>
        <v>N/A</v>
      </c>
      <c r="X1781" s="61" t="str">
        <f aca="false">IF(OR($W1781="N/A",$R1781="",$S1781=""),"N/A",IF($W1781&gt;=4,"Not Significant",IF($W1781&gt;=2,"Semi-Significant","Significant")))</f>
        <v>N/A</v>
      </c>
      <c r="Z1781" s="1" t="str">
        <f aca="false">IF($D1781="Z540.1 w/data",0,"")</f>
        <v/>
      </c>
      <c r="AA1781" s="1" t="e">
        <f aca="false">$Y1781+$Q1781+$Z1781</f>
        <v>#VALUE!</v>
      </c>
      <c r="AB1781" s="1" t="n">
        <f aca="false">$N1781+$Q1781</f>
        <v>0</v>
      </c>
      <c r="AC1781" s="1" t="str">
        <f aca="false">IF($Y1781="","",IF(AND($AA1781&gt;=$R1781,$AA1781&lt;=$S1781),"Pass","Fail"))</f>
        <v/>
      </c>
      <c r="AD1781" s="1" t="str">
        <f aca="false">IF($Y1781="","",IF($AA1781&gt;$R1781,"Pass","Fail"))</f>
        <v/>
      </c>
      <c r="AE1781" s="1" t="str">
        <f aca="false">IF($Y1781="","",IF($AA1781&gt;=$R1781,"Pass","Fail"))</f>
        <v/>
      </c>
      <c r="AF1781" s="1" t="str">
        <f aca="false">IF($Y1781="","",IF($AA1781&lt;=$S1781,"Pass","Fail"))</f>
        <v/>
      </c>
      <c r="AG1781" s="1" t="str">
        <f aca="false">IF($Y1781="","",IF($AA1781&lt;$S1781,"Pass","Fail"))</f>
        <v/>
      </c>
      <c r="AH1781" s="23" t="str">
        <f aca="true">INDIRECT(CHOOSE(MATCH($T1781,{"±","&gt;","≥","≤","&lt;"},0), "AC", "AD", "AE", "AF", "AG") &amp; ROW())</f>
        <v/>
      </c>
      <c r="AI1781" s="56" t="str">
        <f aca="false">IF($X1781="Not Significant","No Further Action Required",
IF($AH1781="","",
IF(AND($AH1781="Pass",$L1781="0 - Passed "),"Analysis performed; no further action required.",
IF(AND($AH1781="Fail",$L1781="1 - Failed "),"Analysis performed; no further action required.",
IF(AND($AH1781="Pass",$L1781="2 - Limited In Use "),"Analysis performed; no further action required.",
IF(AND($AH1781="Fail",$L1781="3 - Adjusted "),"Analysis performed; no further action required.",
"Unit fails analysis; TSM determination required."))))))</f>
        <v/>
      </c>
      <c r="AJ1781" s="58"/>
    </row>
    <row r="1782" customFormat="false" ht="15" hidden="false" customHeight="false" outlineLevel="0" collapsed="false">
      <c r="A1782" s="56"/>
      <c r="E1782" s="57" t="str">
        <f aca="false">IF(AND($F1782="",$G1782=""),"",IF($G1782="",$F1782,HYPERLINK($G1782,$F1782)))</f>
        <v/>
      </c>
      <c r="H1782" s="1" t="str">
        <f aca="false">IF($I1782="","None Attached",IF(LEFT($I1782,5)="https",HYPERLINK($I1782,"Datasheet"),HYPERLINK(_xlfn.CONCAT("https://",$I1782),"Datasheet")))</f>
        <v>None Attached</v>
      </c>
      <c r="M1782" s="56"/>
      <c r="P1782" s="58"/>
      <c r="Q1782" s="1" t="n">
        <f aca="false">$M1782-$N1782</f>
        <v>0</v>
      </c>
      <c r="R1782" s="56"/>
      <c r="T1782" s="59" t="s">
        <v>15</v>
      </c>
      <c r="U1782" s="1" t="n">
        <f aca="false">$S1782-$R1782</f>
        <v>0</v>
      </c>
      <c r="V1782" s="1" t="n">
        <f aca="false">IF($T1782="±",$Q1782*2,$Q1782)</f>
        <v>0</v>
      </c>
      <c r="W1782" s="60" t="str">
        <f aca="false">IFERROR($U1782/ABS($V1782),"N/A")</f>
        <v>N/A</v>
      </c>
      <c r="X1782" s="61" t="str">
        <f aca="false">IF(OR($W1782="N/A",$R1782="",$S1782=""),"N/A",IF($W1782&gt;=4,"Not Significant",IF($W1782&gt;=2,"Semi-Significant","Significant")))</f>
        <v>N/A</v>
      </c>
      <c r="Z1782" s="1" t="str">
        <f aca="false">IF($D1782="Z540.1 w/data",0,"")</f>
        <v/>
      </c>
      <c r="AA1782" s="1" t="e">
        <f aca="false">$Y1782+$Q1782+$Z1782</f>
        <v>#VALUE!</v>
      </c>
      <c r="AB1782" s="1" t="n">
        <f aca="false">$N1782+$Q1782</f>
        <v>0</v>
      </c>
      <c r="AC1782" s="1" t="str">
        <f aca="false">IF($Y1782="","",IF(AND($AA1782&gt;=$R1782,$AA1782&lt;=$S1782),"Pass","Fail"))</f>
        <v/>
      </c>
      <c r="AD1782" s="1" t="str">
        <f aca="false">IF($Y1782="","",IF($AA1782&gt;$R1782,"Pass","Fail"))</f>
        <v/>
      </c>
      <c r="AE1782" s="1" t="str">
        <f aca="false">IF($Y1782="","",IF($AA1782&gt;=$R1782,"Pass","Fail"))</f>
        <v/>
      </c>
      <c r="AF1782" s="1" t="str">
        <f aca="false">IF($Y1782="","",IF($AA1782&lt;=$S1782,"Pass","Fail"))</f>
        <v/>
      </c>
      <c r="AG1782" s="1" t="str">
        <f aca="false">IF($Y1782="","",IF($AA1782&lt;$S1782,"Pass","Fail"))</f>
        <v/>
      </c>
      <c r="AH1782" s="23" t="str">
        <f aca="true">INDIRECT(CHOOSE(MATCH($T1782,{"±","&gt;","≥","≤","&lt;"},0), "AC", "AD", "AE", "AF", "AG") &amp; ROW())</f>
        <v/>
      </c>
      <c r="AI1782" s="56" t="str">
        <f aca="false">IF($X1782="Not Significant","No Further Action Required",
IF($AH1782="","",
IF(AND($AH1782="Pass",$L1782="0 - Passed "),"Analysis performed; no further action required.",
IF(AND($AH1782="Fail",$L1782="1 - Failed "),"Analysis performed; no further action required.",
IF(AND($AH1782="Pass",$L1782="2 - Limited In Use "),"Analysis performed; no further action required.",
IF(AND($AH1782="Fail",$L1782="3 - Adjusted "),"Analysis performed; no further action required.",
"Unit fails analysis; TSM determination required."))))))</f>
        <v/>
      </c>
      <c r="AJ1782" s="58"/>
    </row>
    <row r="1783" customFormat="false" ht="15" hidden="false" customHeight="false" outlineLevel="0" collapsed="false">
      <c r="A1783" s="56"/>
      <c r="E1783" s="57" t="str">
        <f aca="false">IF(AND($F1783="",$G1783=""),"",IF($G1783="",$F1783,HYPERLINK($G1783,$F1783)))</f>
        <v/>
      </c>
      <c r="H1783" s="1" t="str">
        <f aca="false">IF($I1783="","None Attached",IF(LEFT($I1783,5)="https",HYPERLINK($I1783,"Datasheet"),HYPERLINK(_xlfn.CONCAT("https://",$I1783),"Datasheet")))</f>
        <v>None Attached</v>
      </c>
      <c r="M1783" s="56"/>
      <c r="P1783" s="58"/>
      <c r="Q1783" s="1" t="n">
        <f aca="false">$M1783-$N1783</f>
        <v>0</v>
      </c>
      <c r="R1783" s="56"/>
      <c r="T1783" s="59" t="s">
        <v>15</v>
      </c>
      <c r="U1783" s="1" t="n">
        <f aca="false">$S1783-$R1783</f>
        <v>0</v>
      </c>
      <c r="V1783" s="1" t="n">
        <f aca="false">IF($T1783="±",$Q1783*2,$Q1783)</f>
        <v>0</v>
      </c>
      <c r="W1783" s="60" t="str">
        <f aca="false">IFERROR($U1783/ABS($V1783),"N/A")</f>
        <v>N/A</v>
      </c>
      <c r="X1783" s="61" t="str">
        <f aca="false">IF(OR($W1783="N/A",$R1783="",$S1783=""),"N/A",IF($W1783&gt;=4,"Not Significant",IF($W1783&gt;=2,"Semi-Significant","Significant")))</f>
        <v>N/A</v>
      </c>
      <c r="Z1783" s="1" t="str">
        <f aca="false">IF($D1783="Z540.1 w/data",0,"")</f>
        <v/>
      </c>
      <c r="AA1783" s="1" t="e">
        <f aca="false">$Y1783+$Q1783+$Z1783</f>
        <v>#VALUE!</v>
      </c>
      <c r="AB1783" s="1" t="n">
        <f aca="false">$N1783+$Q1783</f>
        <v>0</v>
      </c>
      <c r="AC1783" s="1" t="str">
        <f aca="false">IF($Y1783="","",IF(AND($AA1783&gt;=$R1783,$AA1783&lt;=$S1783),"Pass","Fail"))</f>
        <v/>
      </c>
      <c r="AD1783" s="1" t="str">
        <f aca="false">IF($Y1783="","",IF($AA1783&gt;$R1783,"Pass","Fail"))</f>
        <v/>
      </c>
      <c r="AE1783" s="1" t="str">
        <f aca="false">IF($Y1783="","",IF($AA1783&gt;=$R1783,"Pass","Fail"))</f>
        <v/>
      </c>
      <c r="AF1783" s="1" t="str">
        <f aca="false">IF($Y1783="","",IF($AA1783&lt;=$S1783,"Pass","Fail"))</f>
        <v/>
      </c>
      <c r="AG1783" s="1" t="str">
        <f aca="false">IF($Y1783="","",IF($AA1783&lt;$S1783,"Pass","Fail"))</f>
        <v/>
      </c>
      <c r="AH1783" s="23" t="str">
        <f aca="true">INDIRECT(CHOOSE(MATCH($T1783,{"±","&gt;","≥","≤","&lt;"},0), "AC", "AD", "AE", "AF", "AG") &amp; ROW())</f>
        <v/>
      </c>
      <c r="AI1783" s="56" t="str">
        <f aca="false">IF($X1783="Not Significant","No Further Action Required",
IF($AH1783="","",
IF(AND($AH1783="Pass",$L1783="0 - Passed "),"Analysis performed; no further action required.",
IF(AND($AH1783="Fail",$L1783="1 - Failed "),"Analysis performed; no further action required.",
IF(AND($AH1783="Pass",$L1783="2 - Limited In Use "),"Analysis performed; no further action required.",
IF(AND($AH1783="Fail",$L1783="3 - Adjusted "),"Analysis performed; no further action required.",
"Unit fails analysis; TSM determination required."))))))</f>
        <v/>
      </c>
      <c r="AJ1783" s="58"/>
    </row>
    <row r="1784" customFormat="false" ht="15" hidden="false" customHeight="false" outlineLevel="0" collapsed="false">
      <c r="A1784" s="56"/>
      <c r="E1784" s="57" t="str">
        <f aca="false">IF(AND($F1784="",$G1784=""),"",IF($G1784="",$F1784,HYPERLINK($G1784,$F1784)))</f>
        <v/>
      </c>
      <c r="H1784" s="1" t="str">
        <f aca="false">IF($I1784="","None Attached",IF(LEFT($I1784,5)="https",HYPERLINK($I1784,"Datasheet"),HYPERLINK(_xlfn.CONCAT("https://",$I1784),"Datasheet")))</f>
        <v>None Attached</v>
      </c>
      <c r="M1784" s="56"/>
      <c r="P1784" s="58"/>
      <c r="Q1784" s="1" t="n">
        <f aca="false">$M1784-$N1784</f>
        <v>0</v>
      </c>
      <c r="R1784" s="56"/>
      <c r="T1784" s="59" t="s">
        <v>15</v>
      </c>
      <c r="U1784" s="1" t="n">
        <f aca="false">$S1784-$R1784</f>
        <v>0</v>
      </c>
      <c r="V1784" s="1" t="n">
        <f aca="false">IF($T1784="±",$Q1784*2,$Q1784)</f>
        <v>0</v>
      </c>
      <c r="W1784" s="60" t="str">
        <f aca="false">IFERROR($U1784/ABS($V1784),"N/A")</f>
        <v>N/A</v>
      </c>
      <c r="X1784" s="61" t="str">
        <f aca="false">IF(OR($W1784="N/A",$R1784="",$S1784=""),"N/A",IF($W1784&gt;=4,"Not Significant",IF($W1784&gt;=2,"Semi-Significant","Significant")))</f>
        <v>N/A</v>
      </c>
      <c r="Z1784" s="1" t="str">
        <f aca="false">IF($D1784="Z540.1 w/data",0,"")</f>
        <v/>
      </c>
      <c r="AA1784" s="1" t="e">
        <f aca="false">$Y1784+$Q1784+$Z1784</f>
        <v>#VALUE!</v>
      </c>
      <c r="AB1784" s="1" t="n">
        <f aca="false">$N1784+$Q1784</f>
        <v>0</v>
      </c>
      <c r="AC1784" s="1" t="str">
        <f aca="false">IF($Y1784="","",IF(AND($AA1784&gt;=$R1784,$AA1784&lt;=$S1784),"Pass","Fail"))</f>
        <v/>
      </c>
      <c r="AD1784" s="1" t="str">
        <f aca="false">IF($Y1784="","",IF($AA1784&gt;$R1784,"Pass","Fail"))</f>
        <v/>
      </c>
      <c r="AE1784" s="1" t="str">
        <f aca="false">IF($Y1784="","",IF($AA1784&gt;=$R1784,"Pass","Fail"))</f>
        <v/>
      </c>
      <c r="AF1784" s="1" t="str">
        <f aca="false">IF($Y1784="","",IF($AA1784&lt;=$S1784,"Pass","Fail"))</f>
        <v/>
      </c>
      <c r="AG1784" s="1" t="str">
        <f aca="false">IF($Y1784="","",IF($AA1784&lt;$S1784,"Pass","Fail"))</f>
        <v/>
      </c>
      <c r="AH1784" s="23" t="str">
        <f aca="true">INDIRECT(CHOOSE(MATCH($T1784,{"±","&gt;","≥","≤","&lt;"},0), "AC", "AD", "AE", "AF", "AG") &amp; ROW())</f>
        <v/>
      </c>
      <c r="AI1784" s="56" t="str">
        <f aca="false">IF($X1784="Not Significant","No Further Action Required",
IF($AH1784="","",
IF(AND($AH1784="Pass",$L1784="0 - Passed "),"Analysis performed; no further action required.",
IF(AND($AH1784="Fail",$L1784="1 - Failed "),"Analysis performed; no further action required.",
IF(AND($AH1784="Pass",$L1784="2 - Limited In Use "),"Analysis performed; no further action required.",
IF(AND($AH1784="Fail",$L1784="3 - Adjusted "),"Analysis performed; no further action required.",
"Unit fails analysis; TSM determination required."))))))</f>
        <v/>
      </c>
      <c r="AJ1784" s="58"/>
    </row>
    <row r="1785" customFormat="false" ht="15" hidden="false" customHeight="false" outlineLevel="0" collapsed="false">
      <c r="A1785" s="56"/>
      <c r="E1785" s="57" t="str">
        <f aca="false">IF(AND($F1785="",$G1785=""),"",IF($G1785="",$F1785,HYPERLINK($G1785,$F1785)))</f>
        <v/>
      </c>
      <c r="H1785" s="1" t="str">
        <f aca="false">IF($I1785="","None Attached",IF(LEFT($I1785,5)="https",HYPERLINK($I1785,"Datasheet"),HYPERLINK(_xlfn.CONCAT("https://",$I1785),"Datasheet")))</f>
        <v>None Attached</v>
      </c>
      <c r="M1785" s="56"/>
      <c r="P1785" s="58"/>
      <c r="Q1785" s="1" t="n">
        <f aca="false">$M1785-$N1785</f>
        <v>0</v>
      </c>
      <c r="R1785" s="56"/>
      <c r="T1785" s="59" t="s">
        <v>15</v>
      </c>
      <c r="U1785" s="1" t="n">
        <f aca="false">$S1785-$R1785</f>
        <v>0</v>
      </c>
      <c r="V1785" s="1" t="n">
        <f aca="false">IF($T1785="±",$Q1785*2,$Q1785)</f>
        <v>0</v>
      </c>
      <c r="W1785" s="60" t="str">
        <f aca="false">IFERROR($U1785/ABS($V1785),"N/A")</f>
        <v>N/A</v>
      </c>
      <c r="X1785" s="61" t="str">
        <f aca="false">IF(OR($W1785="N/A",$R1785="",$S1785=""),"N/A",IF($W1785&gt;=4,"Not Significant",IF($W1785&gt;=2,"Semi-Significant","Significant")))</f>
        <v>N/A</v>
      </c>
      <c r="Z1785" s="1" t="str">
        <f aca="false">IF($D1785="Z540.1 w/data",0,"")</f>
        <v/>
      </c>
      <c r="AA1785" s="1" t="e">
        <f aca="false">$Y1785+$Q1785+$Z1785</f>
        <v>#VALUE!</v>
      </c>
      <c r="AB1785" s="1" t="n">
        <f aca="false">$N1785+$Q1785</f>
        <v>0</v>
      </c>
      <c r="AC1785" s="1" t="str">
        <f aca="false">IF($Y1785="","",IF(AND($AA1785&gt;=$R1785,$AA1785&lt;=$S1785),"Pass","Fail"))</f>
        <v/>
      </c>
      <c r="AD1785" s="1" t="str">
        <f aca="false">IF($Y1785="","",IF($AA1785&gt;$R1785,"Pass","Fail"))</f>
        <v/>
      </c>
      <c r="AE1785" s="1" t="str">
        <f aca="false">IF($Y1785="","",IF($AA1785&gt;=$R1785,"Pass","Fail"))</f>
        <v/>
      </c>
      <c r="AF1785" s="1" t="str">
        <f aca="false">IF($Y1785="","",IF($AA1785&lt;=$S1785,"Pass","Fail"))</f>
        <v/>
      </c>
      <c r="AG1785" s="1" t="str">
        <f aca="false">IF($Y1785="","",IF($AA1785&lt;$S1785,"Pass","Fail"))</f>
        <v/>
      </c>
      <c r="AH1785" s="23" t="str">
        <f aca="true">INDIRECT(CHOOSE(MATCH($T1785,{"±","&gt;","≥","≤","&lt;"},0), "AC", "AD", "AE", "AF", "AG") &amp; ROW())</f>
        <v/>
      </c>
      <c r="AI1785" s="56" t="str">
        <f aca="false">IF($X1785="Not Significant","No Further Action Required",
IF($AH1785="","",
IF(AND($AH1785="Pass",$L1785="0 - Passed "),"Analysis performed; no further action required.",
IF(AND($AH1785="Fail",$L1785="1 - Failed "),"Analysis performed; no further action required.",
IF(AND($AH1785="Pass",$L1785="2 - Limited In Use "),"Analysis performed; no further action required.",
IF(AND($AH1785="Fail",$L1785="3 - Adjusted "),"Analysis performed; no further action required.",
"Unit fails analysis; TSM determination required."))))))</f>
        <v/>
      </c>
      <c r="AJ1785" s="58"/>
    </row>
    <row r="1786" customFormat="false" ht="15" hidden="false" customHeight="false" outlineLevel="0" collapsed="false">
      <c r="A1786" s="56"/>
      <c r="E1786" s="57" t="str">
        <f aca="false">IF(AND($F1786="",$G1786=""),"",IF($G1786="",$F1786,HYPERLINK($G1786,$F1786)))</f>
        <v/>
      </c>
      <c r="H1786" s="1" t="str">
        <f aca="false">IF($I1786="","None Attached",IF(LEFT($I1786,5)="https",HYPERLINK($I1786,"Datasheet"),HYPERLINK(_xlfn.CONCAT("https://",$I1786),"Datasheet")))</f>
        <v>None Attached</v>
      </c>
      <c r="M1786" s="56"/>
      <c r="P1786" s="58"/>
      <c r="Q1786" s="1" t="n">
        <f aca="false">$M1786-$N1786</f>
        <v>0</v>
      </c>
      <c r="R1786" s="56"/>
      <c r="T1786" s="59" t="s">
        <v>15</v>
      </c>
      <c r="U1786" s="1" t="n">
        <f aca="false">$S1786-$R1786</f>
        <v>0</v>
      </c>
      <c r="V1786" s="1" t="n">
        <f aca="false">IF($T1786="±",$Q1786*2,$Q1786)</f>
        <v>0</v>
      </c>
      <c r="W1786" s="60" t="str">
        <f aca="false">IFERROR($U1786/ABS($V1786),"N/A")</f>
        <v>N/A</v>
      </c>
      <c r="X1786" s="61" t="str">
        <f aca="false">IF(OR($W1786="N/A",$R1786="",$S1786=""),"N/A",IF($W1786&gt;=4,"Not Significant",IF($W1786&gt;=2,"Semi-Significant","Significant")))</f>
        <v>N/A</v>
      </c>
      <c r="Z1786" s="1" t="str">
        <f aca="false">IF($D1786="Z540.1 w/data",0,"")</f>
        <v/>
      </c>
      <c r="AA1786" s="1" t="e">
        <f aca="false">$Y1786+$Q1786+$Z1786</f>
        <v>#VALUE!</v>
      </c>
      <c r="AB1786" s="1" t="n">
        <f aca="false">$N1786+$Q1786</f>
        <v>0</v>
      </c>
      <c r="AC1786" s="1" t="str">
        <f aca="false">IF($Y1786="","",IF(AND($AA1786&gt;=$R1786,$AA1786&lt;=$S1786),"Pass","Fail"))</f>
        <v/>
      </c>
      <c r="AD1786" s="1" t="str">
        <f aca="false">IF($Y1786="","",IF($AA1786&gt;$R1786,"Pass","Fail"))</f>
        <v/>
      </c>
      <c r="AE1786" s="1" t="str">
        <f aca="false">IF($Y1786="","",IF($AA1786&gt;=$R1786,"Pass","Fail"))</f>
        <v/>
      </c>
      <c r="AF1786" s="1" t="str">
        <f aca="false">IF($Y1786="","",IF($AA1786&lt;=$S1786,"Pass","Fail"))</f>
        <v/>
      </c>
      <c r="AG1786" s="1" t="str">
        <f aca="false">IF($Y1786="","",IF($AA1786&lt;$S1786,"Pass","Fail"))</f>
        <v/>
      </c>
      <c r="AH1786" s="23" t="str">
        <f aca="true">INDIRECT(CHOOSE(MATCH($T1786,{"±","&gt;","≥","≤","&lt;"},0), "AC", "AD", "AE", "AF", "AG") &amp; ROW())</f>
        <v/>
      </c>
      <c r="AI1786" s="56" t="str">
        <f aca="false">IF($X1786="Not Significant","No Further Action Required",
IF($AH1786="","",
IF(AND($AH1786="Pass",$L1786="0 - Passed "),"Analysis performed; no further action required.",
IF(AND($AH1786="Fail",$L1786="1 - Failed "),"Analysis performed; no further action required.",
IF(AND($AH1786="Pass",$L1786="2 - Limited In Use "),"Analysis performed; no further action required.",
IF(AND($AH1786="Fail",$L1786="3 - Adjusted "),"Analysis performed; no further action required.",
"Unit fails analysis; TSM determination required."))))))</f>
        <v/>
      </c>
      <c r="AJ1786" s="58"/>
    </row>
    <row r="1787" customFormat="false" ht="15" hidden="false" customHeight="false" outlineLevel="0" collapsed="false">
      <c r="A1787" s="56"/>
      <c r="E1787" s="57" t="str">
        <f aca="false">IF(AND($F1787="",$G1787=""),"",IF($G1787="",$F1787,HYPERLINK($G1787,$F1787)))</f>
        <v/>
      </c>
      <c r="H1787" s="1" t="str">
        <f aca="false">IF($I1787="","None Attached",IF(LEFT($I1787,5)="https",HYPERLINK($I1787,"Datasheet"),HYPERLINK(_xlfn.CONCAT("https://",$I1787),"Datasheet")))</f>
        <v>None Attached</v>
      </c>
      <c r="M1787" s="56"/>
      <c r="P1787" s="58"/>
      <c r="Q1787" s="1" t="n">
        <f aca="false">$M1787-$N1787</f>
        <v>0</v>
      </c>
      <c r="R1787" s="56"/>
      <c r="T1787" s="59" t="s">
        <v>15</v>
      </c>
      <c r="U1787" s="1" t="n">
        <f aca="false">$S1787-$R1787</f>
        <v>0</v>
      </c>
      <c r="V1787" s="1" t="n">
        <f aca="false">IF($T1787="±",$Q1787*2,$Q1787)</f>
        <v>0</v>
      </c>
      <c r="W1787" s="60" t="str">
        <f aca="false">IFERROR($U1787/ABS($V1787),"N/A")</f>
        <v>N/A</v>
      </c>
      <c r="X1787" s="61" t="str">
        <f aca="false">IF(OR($W1787="N/A",$R1787="",$S1787=""),"N/A",IF($W1787&gt;=4,"Not Significant",IF($W1787&gt;=2,"Semi-Significant","Significant")))</f>
        <v>N/A</v>
      </c>
      <c r="Z1787" s="1" t="str">
        <f aca="false">IF($D1787="Z540.1 w/data",0,"")</f>
        <v/>
      </c>
      <c r="AA1787" s="1" t="e">
        <f aca="false">$Y1787+$Q1787+$Z1787</f>
        <v>#VALUE!</v>
      </c>
      <c r="AB1787" s="1" t="n">
        <f aca="false">$N1787+$Q1787</f>
        <v>0</v>
      </c>
      <c r="AC1787" s="1" t="str">
        <f aca="false">IF($Y1787="","",IF(AND($AA1787&gt;=$R1787,$AA1787&lt;=$S1787),"Pass","Fail"))</f>
        <v/>
      </c>
      <c r="AD1787" s="1" t="str">
        <f aca="false">IF($Y1787="","",IF($AA1787&gt;$R1787,"Pass","Fail"))</f>
        <v/>
      </c>
      <c r="AE1787" s="1" t="str">
        <f aca="false">IF($Y1787="","",IF($AA1787&gt;=$R1787,"Pass","Fail"))</f>
        <v/>
      </c>
      <c r="AF1787" s="1" t="str">
        <f aca="false">IF($Y1787="","",IF($AA1787&lt;=$S1787,"Pass","Fail"))</f>
        <v/>
      </c>
      <c r="AG1787" s="1" t="str">
        <f aca="false">IF($Y1787="","",IF($AA1787&lt;$S1787,"Pass","Fail"))</f>
        <v/>
      </c>
      <c r="AH1787" s="23" t="str">
        <f aca="true">INDIRECT(CHOOSE(MATCH($T1787,{"±","&gt;","≥","≤","&lt;"},0), "AC", "AD", "AE", "AF", "AG") &amp; ROW())</f>
        <v/>
      </c>
      <c r="AI1787" s="56" t="str">
        <f aca="false">IF($X1787="Not Significant","No Further Action Required",
IF($AH1787="","",
IF(AND($AH1787="Pass",$L1787="0 - Passed "),"Analysis performed; no further action required.",
IF(AND($AH1787="Fail",$L1787="1 - Failed "),"Analysis performed; no further action required.",
IF(AND($AH1787="Pass",$L1787="2 - Limited In Use "),"Analysis performed; no further action required.",
IF(AND($AH1787="Fail",$L1787="3 - Adjusted "),"Analysis performed; no further action required.",
"Unit fails analysis; TSM determination required."))))))</f>
        <v/>
      </c>
      <c r="AJ1787" s="58"/>
    </row>
    <row r="1788" customFormat="false" ht="15" hidden="false" customHeight="false" outlineLevel="0" collapsed="false">
      <c r="A1788" s="56"/>
      <c r="E1788" s="57" t="str">
        <f aca="false">IF(AND($F1788="",$G1788=""),"",IF($G1788="",$F1788,HYPERLINK($G1788,$F1788)))</f>
        <v/>
      </c>
      <c r="H1788" s="1" t="str">
        <f aca="false">IF($I1788="","None Attached",IF(LEFT($I1788,5)="https",HYPERLINK($I1788,"Datasheet"),HYPERLINK(_xlfn.CONCAT("https://",$I1788),"Datasheet")))</f>
        <v>None Attached</v>
      </c>
      <c r="M1788" s="56"/>
      <c r="P1788" s="58"/>
      <c r="Q1788" s="1" t="n">
        <f aca="false">$M1788-$N1788</f>
        <v>0</v>
      </c>
      <c r="R1788" s="56"/>
      <c r="T1788" s="59" t="s">
        <v>15</v>
      </c>
      <c r="U1788" s="1" t="n">
        <f aca="false">$S1788-$R1788</f>
        <v>0</v>
      </c>
      <c r="V1788" s="1" t="n">
        <f aca="false">IF($T1788="±",$Q1788*2,$Q1788)</f>
        <v>0</v>
      </c>
      <c r="W1788" s="60" t="str">
        <f aca="false">IFERROR($U1788/ABS($V1788),"N/A")</f>
        <v>N/A</v>
      </c>
      <c r="X1788" s="61" t="str">
        <f aca="false">IF(OR($W1788="N/A",$R1788="",$S1788=""),"N/A",IF($W1788&gt;=4,"Not Significant",IF($W1788&gt;=2,"Semi-Significant","Significant")))</f>
        <v>N/A</v>
      </c>
      <c r="Z1788" s="1" t="str">
        <f aca="false">IF($D1788="Z540.1 w/data",0,"")</f>
        <v/>
      </c>
      <c r="AA1788" s="1" t="e">
        <f aca="false">$Y1788+$Q1788+$Z1788</f>
        <v>#VALUE!</v>
      </c>
      <c r="AB1788" s="1" t="n">
        <f aca="false">$N1788+$Q1788</f>
        <v>0</v>
      </c>
      <c r="AC1788" s="1" t="str">
        <f aca="false">IF($Y1788="","",IF(AND($AA1788&gt;=$R1788,$AA1788&lt;=$S1788),"Pass","Fail"))</f>
        <v/>
      </c>
      <c r="AD1788" s="1" t="str">
        <f aca="false">IF($Y1788="","",IF($AA1788&gt;$R1788,"Pass","Fail"))</f>
        <v/>
      </c>
      <c r="AE1788" s="1" t="str">
        <f aca="false">IF($Y1788="","",IF($AA1788&gt;=$R1788,"Pass","Fail"))</f>
        <v/>
      </c>
      <c r="AF1788" s="1" t="str">
        <f aca="false">IF($Y1788="","",IF($AA1788&lt;=$S1788,"Pass","Fail"))</f>
        <v/>
      </c>
      <c r="AG1788" s="1" t="str">
        <f aca="false">IF($Y1788="","",IF($AA1788&lt;$S1788,"Pass","Fail"))</f>
        <v/>
      </c>
      <c r="AH1788" s="23" t="str">
        <f aca="true">INDIRECT(CHOOSE(MATCH($T1788,{"±","&gt;","≥","≤","&lt;"},0), "AC", "AD", "AE", "AF", "AG") &amp; ROW())</f>
        <v/>
      </c>
      <c r="AI1788" s="56" t="str">
        <f aca="false">IF($X1788="Not Significant","No Further Action Required",
IF($AH1788="","",
IF(AND($AH1788="Pass",$L1788="0 - Passed "),"Analysis performed; no further action required.",
IF(AND($AH1788="Fail",$L1788="1 - Failed "),"Analysis performed; no further action required.",
IF(AND($AH1788="Pass",$L1788="2 - Limited In Use "),"Analysis performed; no further action required.",
IF(AND($AH1788="Fail",$L1788="3 - Adjusted "),"Analysis performed; no further action required.",
"Unit fails analysis; TSM determination required."))))))</f>
        <v/>
      </c>
      <c r="AJ1788" s="58"/>
    </row>
    <row r="1789" customFormat="false" ht="15" hidden="false" customHeight="false" outlineLevel="0" collapsed="false">
      <c r="A1789" s="56"/>
      <c r="E1789" s="57" t="str">
        <f aca="false">IF(AND($F1789="",$G1789=""),"",IF($G1789="",$F1789,HYPERLINK($G1789,$F1789)))</f>
        <v/>
      </c>
      <c r="H1789" s="1" t="str">
        <f aca="false">IF($I1789="","None Attached",IF(LEFT($I1789,5)="https",HYPERLINK($I1789,"Datasheet"),HYPERLINK(_xlfn.CONCAT("https://",$I1789),"Datasheet")))</f>
        <v>None Attached</v>
      </c>
      <c r="M1789" s="56"/>
      <c r="P1789" s="58"/>
      <c r="Q1789" s="1" t="n">
        <f aca="false">$M1789-$N1789</f>
        <v>0</v>
      </c>
      <c r="R1789" s="56"/>
      <c r="T1789" s="59" t="s">
        <v>15</v>
      </c>
      <c r="U1789" s="1" t="n">
        <f aca="false">$S1789-$R1789</f>
        <v>0</v>
      </c>
      <c r="V1789" s="1" t="n">
        <f aca="false">IF($T1789="±",$Q1789*2,$Q1789)</f>
        <v>0</v>
      </c>
      <c r="W1789" s="60" t="str">
        <f aca="false">IFERROR($U1789/ABS($V1789),"N/A")</f>
        <v>N/A</v>
      </c>
      <c r="X1789" s="61" t="str">
        <f aca="false">IF(OR($W1789="N/A",$R1789="",$S1789=""),"N/A",IF($W1789&gt;=4,"Not Significant",IF($W1789&gt;=2,"Semi-Significant","Significant")))</f>
        <v>N/A</v>
      </c>
      <c r="Z1789" s="1" t="str">
        <f aca="false">IF($D1789="Z540.1 w/data",0,"")</f>
        <v/>
      </c>
      <c r="AA1789" s="1" t="e">
        <f aca="false">$Y1789+$Q1789+$Z1789</f>
        <v>#VALUE!</v>
      </c>
      <c r="AB1789" s="1" t="n">
        <f aca="false">$N1789+$Q1789</f>
        <v>0</v>
      </c>
      <c r="AC1789" s="1" t="str">
        <f aca="false">IF($Y1789="","",IF(AND($AA1789&gt;=$R1789,$AA1789&lt;=$S1789),"Pass","Fail"))</f>
        <v/>
      </c>
      <c r="AD1789" s="1" t="str">
        <f aca="false">IF($Y1789="","",IF($AA1789&gt;$R1789,"Pass","Fail"))</f>
        <v/>
      </c>
      <c r="AE1789" s="1" t="str">
        <f aca="false">IF($Y1789="","",IF($AA1789&gt;=$R1789,"Pass","Fail"))</f>
        <v/>
      </c>
      <c r="AF1789" s="1" t="str">
        <f aca="false">IF($Y1789="","",IF($AA1789&lt;=$S1789,"Pass","Fail"))</f>
        <v/>
      </c>
      <c r="AG1789" s="1" t="str">
        <f aca="false">IF($Y1789="","",IF($AA1789&lt;$S1789,"Pass","Fail"))</f>
        <v/>
      </c>
      <c r="AH1789" s="23" t="str">
        <f aca="true">INDIRECT(CHOOSE(MATCH($T1789,{"±","&gt;","≥","≤","&lt;"},0), "AC", "AD", "AE", "AF", "AG") &amp; ROW())</f>
        <v/>
      </c>
      <c r="AI1789" s="56" t="str">
        <f aca="false">IF($X1789="Not Significant","No Further Action Required",
IF($AH1789="","",
IF(AND($AH1789="Pass",$L1789="0 - Passed "),"Analysis performed; no further action required.",
IF(AND($AH1789="Fail",$L1789="1 - Failed "),"Analysis performed; no further action required.",
IF(AND($AH1789="Pass",$L1789="2 - Limited In Use "),"Analysis performed; no further action required.",
IF(AND($AH1789="Fail",$L1789="3 - Adjusted "),"Analysis performed; no further action required.",
"Unit fails analysis; TSM determination required."))))))</f>
        <v/>
      </c>
      <c r="AJ1789" s="58"/>
    </row>
    <row r="1790" customFormat="false" ht="15" hidden="false" customHeight="false" outlineLevel="0" collapsed="false">
      <c r="A1790" s="56"/>
      <c r="E1790" s="57" t="str">
        <f aca="false">IF(AND($F1790="",$G1790=""),"",IF($G1790="",$F1790,HYPERLINK($G1790,$F1790)))</f>
        <v/>
      </c>
      <c r="H1790" s="1" t="str">
        <f aca="false">IF($I1790="","None Attached",IF(LEFT($I1790,5)="https",HYPERLINK($I1790,"Datasheet"),HYPERLINK(_xlfn.CONCAT("https://",$I1790),"Datasheet")))</f>
        <v>None Attached</v>
      </c>
      <c r="M1790" s="56"/>
      <c r="P1790" s="58"/>
      <c r="Q1790" s="1" t="n">
        <f aca="false">$M1790-$N1790</f>
        <v>0</v>
      </c>
      <c r="R1790" s="56"/>
      <c r="T1790" s="59" t="s">
        <v>15</v>
      </c>
      <c r="U1790" s="1" t="n">
        <f aca="false">$S1790-$R1790</f>
        <v>0</v>
      </c>
      <c r="V1790" s="1" t="n">
        <f aca="false">IF($T1790="±",$Q1790*2,$Q1790)</f>
        <v>0</v>
      </c>
      <c r="W1790" s="60" t="str">
        <f aca="false">IFERROR($U1790/ABS($V1790),"N/A")</f>
        <v>N/A</v>
      </c>
      <c r="X1790" s="61" t="str">
        <f aca="false">IF(OR($W1790="N/A",$R1790="",$S1790=""),"N/A",IF($W1790&gt;=4,"Not Significant",IF($W1790&gt;=2,"Semi-Significant","Significant")))</f>
        <v>N/A</v>
      </c>
      <c r="Z1790" s="1" t="str">
        <f aca="false">IF($D1790="Z540.1 w/data",0,"")</f>
        <v/>
      </c>
      <c r="AA1790" s="1" t="e">
        <f aca="false">$Y1790+$Q1790+$Z1790</f>
        <v>#VALUE!</v>
      </c>
      <c r="AB1790" s="1" t="n">
        <f aca="false">$N1790+$Q1790</f>
        <v>0</v>
      </c>
      <c r="AC1790" s="1" t="str">
        <f aca="false">IF($Y1790="","",IF(AND($AA1790&gt;=$R1790,$AA1790&lt;=$S1790),"Pass","Fail"))</f>
        <v/>
      </c>
      <c r="AD1790" s="1" t="str">
        <f aca="false">IF($Y1790="","",IF($AA1790&gt;$R1790,"Pass","Fail"))</f>
        <v/>
      </c>
      <c r="AE1790" s="1" t="str">
        <f aca="false">IF($Y1790="","",IF($AA1790&gt;=$R1790,"Pass","Fail"))</f>
        <v/>
      </c>
      <c r="AF1790" s="1" t="str">
        <f aca="false">IF($Y1790="","",IF($AA1790&lt;=$S1790,"Pass","Fail"))</f>
        <v/>
      </c>
      <c r="AG1790" s="1" t="str">
        <f aca="false">IF($Y1790="","",IF($AA1790&lt;$S1790,"Pass","Fail"))</f>
        <v/>
      </c>
      <c r="AH1790" s="23" t="str">
        <f aca="true">INDIRECT(CHOOSE(MATCH($T1790,{"±","&gt;","≥","≤","&lt;"},0), "AC", "AD", "AE", "AF", "AG") &amp; ROW())</f>
        <v/>
      </c>
      <c r="AI1790" s="56" t="str">
        <f aca="false">IF($X1790="Not Significant","No Further Action Required",
IF($AH1790="","",
IF(AND($AH1790="Pass",$L1790="0 - Passed "),"Analysis performed; no further action required.",
IF(AND($AH1790="Fail",$L1790="1 - Failed "),"Analysis performed; no further action required.",
IF(AND($AH1790="Pass",$L1790="2 - Limited In Use "),"Analysis performed; no further action required.",
IF(AND($AH1790="Fail",$L1790="3 - Adjusted "),"Analysis performed; no further action required.",
"Unit fails analysis; TSM determination required."))))))</f>
        <v/>
      </c>
      <c r="AJ1790" s="58"/>
    </row>
    <row r="1791" customFormat="false" ht="15" hidden="false" customHeight="false" outlineLevel="0" collapsed="false">
      <c r="A1791" s="56"/>
      <c r="E1791" s="57" t="str">
        <f aca="false">IF(AND($F1791="",$G1791=""),"",IF($G1791="",$F1791,HYPERLINK($G1791,$F1791)))</f>
        <v/>
      </c>
      <c r="H1791" s="1" t="str">
        <f aca="false">IF($I1791="","None Attached",IF(LEFT($I1791,5)="https",HYPERLINK($I1791,"Datasheet"),HYPERLINK(_xlfn.CONCAT("https://",$I1791),"Datasheet")))</f>
        <v>None Attached</v>
      </c>
      <c r="M1791" s="56"/>
      <c r="P1791" s="58"/>
      <c r="Q1791" s="1" t="n">
        <f aca="false">$M1791-$N1791</f>
        <v>0</v>
      </c>
      <c r="R1791" s="56"/>
      <c r="T1791" s="59" t="s">
        <v>15</v>
      </c>
      <c r="U1791" s="1" t="n">
        <f aca="false">$S1791-$R1791</f>
        <v>0</v>
      </c>
      <c r="V1791" s="1" t="n">
        <f aca="false">IF($T1791="±",$Q1791*2,$Q1791)</f>
        <v>0</v>
      </c>
      <c r="W1791" s="60" t="str">
        <f aca="false">IFERROR($U1791/ABS($V1791),"N/A")</f>
        <v>N/A</v>
      </c>
      <c r="X1791" s="61" t="str">
        <f aca="false">IF(OR($W1791="N/A",$R1791="",$S1791=""),"N/A",IF($W1791&gt;=4,"Not Significant",IF($W1791&gt;=2,"Semi-Significant","Significant")))</f>
        <v>N/A</v>
      </c>
      <c r="Z1791" s="1" t="str">
        <f aca="false">IF($D1791="Z540.1 w/data",0,"")</f>
        <v/>
      </c>
      <c r="AA1791" s="1" t="e">
        <f aca="false">$Y1791+$Q1791+$Z1791</f>
        <v>#VALUE!</v>
      </c>
      <c r="AB1791" s="1" t="n">
        <f aca="false">$N1791+$Q1791</f>
        <v>0</v>
      </c>
      <c r="AC1791" s="1" t="str">
        <f aca="false">IF($Y1791="","",IF(AND($AA1791&gt;=$R1791,$AA1791&lt;=$S1791),"Pass","Fail"))</f>
        <v/>
      </c>
      <c r="AD1791" s="1" t="str">
        <f aca="false">IF($Y1791="","",IF($AA1791&gt;$R1791,"Pass","Fail"))</f>
        <v/>
      </c>
      <c r="AE1791" s="1" t="str">
        <f aca="false">IF($Y1791="","",IF($AA1791&gt;=$R1791,"Pass","Fail"))</f>
        <v/>
      </c>
      <c r="AF1791" s="1" t="str">
        <f aca="false">IF($Y1791="","",IF($AA1791&lt;=$S1791,"Pass","Fail"))</f>
        <v/>
      </c>
      <c r="AG1791" s="1" t="str">
        <f aca="false">IF($Y1791="","",IF($AA1791&lt;$S1791,"Pass","Fail"))</f>
        <v/>
      </c>
      <c r="AH1791" s="23" t="str">
        <f aca="true">INDIRECT(CHOOSE(MATCH($T1791,{"±","&gt;","≥","≤","&lt;"},0), "AC", "AD", "AE", "AF", "AG") &amp; ROW())</f>
        <v/>
      </c>
      <c r="AI1791" s="56" t="str">
        <f aca="false">IF($X1791="Not Significant","No Further Action Required",
IF($AH1791="","",
IF(AND($AH1791="Pass",$L1791="0 - Passed "),"Analysis performed; no further action required.",
IF(AND($AH1791="Fail",$L1791="1 - Failed "),"Analysis performed; no further action required.",
IF(AND($AH1791="Pass",$L1791="2 - Limited In Use "),"Analysis performed; no further action required.",
IF(AND($AH1791="Fail",$L1791="3 - Adjusted "),"Analysis performed; no further action required.",
"Unit fails analysis; TSM determination required."))))))</f>
        <v/>
      </c>
      <c r="AJ1791" s="58"/>
    </row>
    <row r="1792" customFormat="false" ht="15" hidden="false" customHeight="false" outlineLevel="0" collapsed="false">
      <c r="A1792" s="56"/>
      <c r="E1792" s="57" t="str">
        <f aca="false">IF(AND($F1792="",$G1792=""),"",IF($G1792="",$F1792,HYPERLINK($G1792,$F1792)))</f>
        <v/>
      </c>
      <c r="H1792" s="1" t="str">
        <f aca="false">IF($I1792="","None Attached",IF(LEFT($I1792,5)="https",HYPERLINK($I1792,"Datasheet"),HYPERLINK(_xlfn.CONCAT("https://",$I1792),"Datasheet")))</f>
        <v>None Attached</v>
      </c>
      <c r="M1792" s="56"/>
      <c r="P1792" s="58"/>
      <c r="Q1792" s="1" t="n">
        <f aca="false">$M1792-$N1792</f>
        <v>0</v>
      </c>
      <c r="R1792" s="56"/>
      <c r="T1792" s="59" t="s">
        <v>15</v>
      </c>
      <c r="U1792" s="1" t="n">
        <f aca="false">$S1792-$R1792</f>
        <v>0</v>
      </c>
      <c r="V1792" s="1" t="n">
        <f aca="false">IF($T1792="±",$Q1792*2,$Q1792)</f>
        <v>0</v>
      </c>
      <c r="W1792" s="60" t="str">
        <f aca="false">IFERROR($U1792/ABS($V1792),"N/A")</f>
        <v>N/A</v>
      </c>
      <c r="X1792" s="61" t="str">
        <f aca="false">IF(OR($W1792="N/A",$R1792="",$S1792=""),"N/A",IF($W1792&gt;=4,"Not Significant",IF($W1792&gt;=2,"Semi-Significant","Significant")))</f>
        <v>N/A</v>
      </c>
      <c r="Z1792" s="1" t="str">
        <f aca="false">IF($D1792="Z540.1 w/data",0,"")</f>
        <v/>
      </c>
      <c r="AA1792" s="1" t="e">
        <f aca="false">$Y1792+$Q1792+$Z1792</f>
        <v>#VALUE!</v>
      </c>
      <c r="AB1792" s="1" t="n">
        <f aca="false">$N1792+$Q1792</f>
        <v>0</v>
      </c>
      <c r="AC1792" s="1" t="str">
        <f aca="false">IF($Y1792="","",IF(AND($AA1792&gt;=$R1792,$AA1792&lt;=$S1792),"Pass","Fail"))</f>
        <v/>
      </c>
      <c r="AD1792" s="1" t="str">
        <f aca="false">IF($Y1792="","",IF($AA1792&gt;$R1792,"Pass","Fail"))</f>
        <v/>
      </c>
      <c r="AE1792" s="1" t="str">
        <f aca="false">IF($Y1792="","",IF($AA1792&gt;=$R1792,"Pass","Fail"))</f>
        <v/>
      </c>
      <c r="AF1792" s="1" t="str">
        <f aca="false">IF($Y1792="","",IF($AA1792&lt;=$S1792,"Pass","Fail"))</f>
        <v/>
      </c>
      <c r="AG1792" s="1" t="str">
        <f aca="false">IF($Y1792="","",IF($AA1792&lt;$S1792,"Pass","Fail"))</f>
        <v/>
      </c>
      <c r="AH1792" s="23" t="str">
        <f aca="true">INDIRECT(CHOOSE(MATCH($T1792,{"±","&gt;","≥","≤","&lt;"},0), "AC", "AD", "AE", "AF", "AG") &amp; ROW())</f>
        <v/>
      </c>
      <c r="AI1792" s="56" t="str">
        <f aca="false">IF($X1792="Not Significant","No Further Action Required",
IF($AH1792="","",
IF(AND($AH1792="Pass",$L1792="0 - Passed "),"Analysis performed; no further action required.",
IF(AND($AH1792="Fail",$L1792="1 - Failed "),"Analysis performed; no further action required.",
IF(AND($AH1792="Pass",$L1792="2 - Limited In Use "),"Analysis performed; no further action required.",
IF(AND($AH1792="Fail",$L1792="3 - Adjusted "),"Analysis performed; no further action required.",
"Unit fails analysis; TSM determination required."))))))</f>
        <v/>
      </c>
      <c r="AJ1792" s="58"/>
    </row>
    <row r="1793" customFormat="false" ht="15" hidden="false" customHeight="false" outlineLevel="0" collapsed="false">
      <c r="A1793" s="56"/>
      <c r="E1793" s="57" t="str">
        <f aca="false">IF(AND($F1793="",$G1793=""),"",IF($G1793="",$F1793,HYPERLINK($G1793,$F1793)))</f>
        <v/>
      </c>
      <c r="H1793" s="1" t="str">
        <f aca="false">IF($I1793="","None Attached",IF(LEFT($I1793,5)="https",HYPERLINK($I1793,"Datasheet"),HYPERLINK(_xlfn.CONCAT("https://",$I1793),"Datasheet")))</f>
        <v>None Attached</v>
      </c>
      <c r="M1793" s="56"/>
      <c r="P1793" s="58"/>
      <c r="Q1793" s="1" t="n">
        <f aca="false">$M1793-$N1793</f>
        <v>0</v>
      </c>
      <c r="R1793" s="56"/>
      <c r="T1793" s="59" t="s">
        <v>15</v>
      </c>
      <c r="U1793" s="1" t="n">
        <f aca="false">$S1793-$R1793</f>
        <v>0</v>
      </c>
      <c r="V1793" s="1" t="n">
        <f aca="false">IF($T1793="±",$Q1793*2,$Q1793)</f>
        <v>0</v>
      </c>
      <c r="W1793" s="60" t="str">
        <f aca="false">IFERROR($U1793/ABS($V1793),"N/A")</f>
        <v>N/A</v>
      </c>
      <c r="X1793" s="61" t="str">
        <f aca="false">IF(OR($W1793="N/A",$R1793="",$S1793=""),"N/A",IF($W1793&gt;=4,"Not Significant",IF($W1793&gt;=2,"Semi-Significant","Significant")))</f>
        <v>N/A</v>
      </c>
      <c r="Z1793" s="1" t="str">
        <f aca="false">IF($D1793="Z540.1 w/data",0,"")</f>
        <v/>
      </c>
      <c r="AA1793" s="1" t="e">
        <f aca="false">$Y1793+$Q1793+$Z1793</f>
        <v>#VALUE!</v>
      </c>
      <c r="AB1793" s="1" t="n">
        <f aca="false">$N1793+$Q1793</f>
        <v>0</v>
      </c>
      <c r="AC1793" s="1" t="str">
        <f aca="false">IF($Y1793="","",IF(AND($AA1793&gt;=$R1793,$AA1793&lt;=$S1793),"Pass","Fail"))</f>
        <v/>
      </c>
      <c r="AD1793" s="1" t="str">
        <f aca="false">IF($Y1793="","",IF($AA1793&gt;$R1793,"Pass","Fail"))</f>
        <v/>
      </c>
      <c r="AE1793" s="1" t="str">
        <f aca="false">IF($Y1793="","",IF($AA1793&gt;=$R1793,"Pass","Fail"))</f>
        <v/>
      </c>
      <c r="AF1793" s="1" t="str">
        <f aca="false">IF($Y1793="","",IF($AA1793&lt;=$S1793,"Pass","Fail"))</f>
        <v/>
      </c>
      <c r="AG1793" s="1" t="str">
        <f aca="false">IF($Y1793="","",IF($AA1793&lt;$S1793,"Pass","Fail"))</f>
        <v/>
      </c>
      <c r="AH1793" s="23" t="str">
        <f aca="true">INDIRECT(CHOOSE(MATCH($T1793,{"±","&gt;","≥","≤","&lt;"},0), "AC", "AD", "AE", "AF", "AG") &amp; ROW())</f>
        <v/>
      </c>
      <c r="AI1793" s="56" t="str">
        <f aca="false">IF($X1793="Not Significant","No Further Action Required",
IF($AH1793="","",
IF(AND($AH1793="Pass",$L1793="0 - Passed "),"Analysis performed; no further action required.",
IF(AND($AH1793="Fail",$L1793="1 - Failed "),"Analysis performed; no further action required.",
IF(AND($AH1793="Pass",$L1793="2 - Limited In Use "),"Analysis performed; no further action required.",
IF(AND($AH1793="Fail",$L1793="3 - Adjusted "),"Analysis performed; no further action required.",
"Unit fails analysis; TSM determination required."))))))</f>
        <v/>
      </c>
      <c r="AJ1793" s="58"/>
    </row>
    <row r="1794" customFormat="false" ht="15" hidden="false" customHeight="false" outlineLevel="0" collapsed="false">
      <c r="A1794" s="56"/>
      <c r="E1794" s="57" t="str">
        <f aca="false">IF(AND($F1794="",$G1794=""),"",IF($G1794="",$F1794,HYPERLINK($G1794,$F1794)))</f>
        <v/>
      </c>
      <c r="H1794" s="1" t="str">
        <f aca="false">IF($I1794="","None Attached",IF(LEFT($I1794,5)="https",HYPERLINK($I1794,"Datasheet"),HYPERLINK(_xlfn.CONCAT("https://",$I1794),"Datasheet")))</f>
        <v>None Attached</v>
      </c>
      <c r="M1794" s="56"/>
      <c r="P1794" s="58"/>
      <c r="Q1794" s="1" t="n">
        <f aca="false">$M1794-$N1794</f>
        <v>0</v>
      </c>
      <c r="R1794" s="56"/>
      <c r="T1794" s="59" t="s">
        <v>15</v>
      </c>
      <c r="U1794" s="1" t="n">
        <f aca="false">$S1794-$R1794</f>
        <v>0</v>
      </c>
      <c r="V1794" s="1" t="n">
        <f aca="false">IF($T1794="±",$Q1794*2,$Q1794)</f>
        <v>0</v>
      </c>
      <c r="W1794" s="60" t="str">
        <f aca="false">IFERROR($U1794/ABS($V1794),"N/A")</f>
        <v>N/A</v>
      </c>
      <c r="X1794" s="61" t="str">
        <f aca="false">IF(OR($W1794="N/A",$R1794="",$S1794=""),"N/A",IF($W1794&gt;=4,"Not Significant",IF($W1794&gt;=2,"Semi-Significant","Significant")))</f>
        <v>N/A</v>
      </c>
      <c r="Z1794" s="1" t="str">
        <f aca="false">IF($D1794="Z540.1 w/data",0,"")</f>
        <v/>
      </c>
      <c r="AA1794" s="1" t="e">
        <f aca="false">$Y1794+$Q1794+$Z1794</f>
        <v>#VALUE!</v>
      </c>
      <c r="AB1794" s="1" t="n">
        <f aca="false">$N1794+$Q1794</f>
        <v>0</v>
      </c>
      <c r="AC1794" s="1" t="str">
        <f aca="false">IF($Y1794="","",IF(AND($AA1794&gt;=$R1794,$AA1794&lt;=$S1794),"Pass","Fail"))</f>
        <v/>
      </c>
      <c r="AD1794" s="1" t="str">
        <f aca="false">IF($Y1794="","",IF($AA1794&gt;$R1794,"Pass","Fail"))</f>
        <v/>
      </c>
      <c r="AE1794" s="1" t="str">
        <f aca="false">IF($Y1794="","",IF($AA1794&gt;=$R1794,"Pass","Fail"))</f>
        <v/>
      </c>
      <c r="AF1794" s="1" t="str">
        <f aca="false">IF($Y1794="","",IF($AA1794&lt;=$S1794,"Pass","Fail"))</f>
        <v/>
      </c>
      <c r="AG1794" s="1" t="str">
        <f aca="false">IF($Y1794="","",IF($AA1794&lt;$S1794,"Pass","Fail"))</f>
        <v/>
      </c>
      <c r="AH1794" s="23" t="str">
        <f aca="true">INDIRECT(CHOOSE(MATCH($T1794,{"±","&gt;","≥","≤","&lt;"},0), "AC", "AD", "AE", "AF", "AG") &amp; ROW())</f>
        <v/>
      </c>
      <c r="AI1794" s="56" t="str">
        <f aca="false">IF($X1794="Not Significant","No Further Action Required",
IF($AH1794="","",
IF(AND($AH1794="Pass",$L1794="0 - Passed "),"Analysis performed; no further action required.",
IF(AND($AH1794="Fail",$L1794="1 - Failed "),"Analysis performed; no further action required.",
IF(AND($AH1794="Pass",$L1794="2 - Limited In Use "),"Analysis performed; no further action required.",
IF(AND($AH1794="Fail",$L1794="3 - Adjusted "),"Analysis performed; no further action required.",
"Unit fails analysis; TSM determination required."))))))</f>
        <v/>
      </c>
      <c r="AJ1794" s="58"/>
    </row>
    <row r="1795" customFormat="false" ht="15" hidden="false" customHeight="false" outlineLevel="0" collapsed="false">
      <c r="A1795" s="56"/>
      <c r="E1795" s="57" t="str">
        <f aca="false">IF(AND($F1795="",$G1795=""),"",IF($G1795="",$F1795,HYPERLINK($G1795,$F1795)))</f>
        <v/>
      </c>
      <c r="H1795" s="1" t="str">
        <f aca="false">IF($I1795="","None Attached",IF(LEFT($I1795,5)="https",HYPERLINK($I1795,"Datasheet"),HYPERLINK(_xlfn.CONCAT("https://",$I1795),"Datasheet")))</f>
        <v>None Attached</v>
      </c>
      <c r="M1795" s="56"/>
      <c r="P1795" s="58"/>
      <c r="Q1795" s="1" t="n">
        <f aca="false">$M1795-$N1795</f>
        <v>0</v>
      </c>
      <c r="R1795" s="56"/>
      <c r="T1795" s="59" t="s">
        <v>15</v>
      </c>
      <c r="U1795" s="1" t="n">
        <f aca="false">$S1795-$R1795</f>
        <v>0</v>
      </c>
      <c r="V1795" s="1" t="n">
        <f aca="false">IF($T1795="±",$Q1795*2,$Q1795)</f>
        <v>0</v>
      </c>
      <c r="W1795" s="60" t="str">
        <f aca="false">IFERROR($U1795/ABS($V1795),"N/A")</f>
        <v>N/A</v>
      </c>
      <c r="X1795" s="61" t="str">
        <f aca="false">IF(OR($W1795="N/A",$R1795="",$S1795=""),"N/A",IF($W1795&gt;=4,"Not Significant",IF($W1795&gt;=2,"Semi-Significant","Significant")))</f>
        <v>N/A</v>
      </c>
      <c r="Z1795" s="1" t="str">
        <f aca="false">IF($D1795="Z540.1 w/data",0,"")</f>
        <v/>
      </c>
      <c r="AA1795" s="1" t="e">
        <f aca="false">$Y1795+$Q1795+$Z1795</f>
        <v>#VALUE!</v>
      </c>
      <c r="AB1795" s="1" t="n">
        <f aca="false">$N1795+$Q1795</f>
        <v>0</v>
      </c>
      <c r="AC1795" s="1" t="str">
        <f aca="false">IF($Y1795="","",IF(AND($AA1795&gt;=$R1795,$AA1795&lt;=$S1795),"Pass","Fail"))</f>
        <v/>
      </c>
      <c r="AD1795" s="1" t="str">
        <f aca="false">IF($Y1795="","",IF($AA1795&gt;$R1795,"Pass","Fail"))</f>
        <v/>
      </c>
      <c r="AE1795" s="1" t="str">
        <f aca="false">IF($Y1795="","",IF($AA1795&gt;=$R1795,"Pass","Fail"))</f>
        <v/>
      </c>
      <c r="AF1795" s="1" t="str">
        <f aca="false">IF($Y1795="","",IF($AA1795&lt;=$S1795,"Pass","Fail"))</f>
        <v/>
      </c>
      <c r="AG1795" s="1" t="str">
        <f aca="false">IF($Y1795="","",IF($AA1795&lt;$S1795,"Pass","Fail"))</f>
        <v/>
      </c>
      <c r="AH1795" s="23" t="str">
        <f aca="true">INDIRECT(CHOOSE(MATCH($T1795,{"±","&gt;","≥","≤","&lt;"},0), "AC", "AD", "AE", "AF", "AG") &amp; ROW())</f>
        <v/>
      </c>
      <c r="AI1795" s="56" t="str">
        <f aca="false">IF($X1795="Not Significant","No Further Action Required",
IF($AH1795="","",
IF(AND($AH1795="Pass",$L1795="0 - Passed "),"Analysis performed; no further action required.",
IF(AND($AH1795="Fail",$L1795="1 - Failed "),"Analysis performed; no further action required.",
IF(AND($AH1795="Pass",$L1795="2 - Limited In Use "),"Analysis performed; no further action required.",
IF(AND($AH1795="Fail",$L1795="3 - Adjusted "),"Analysis performed; no further action required.",
"Unit fails analysis; TSM determination required."))))))</f>
        <v/>
      </c>
      <c r="AJ1795" s="58"/>
    </row>
    <row r="1796" customFormat="false" ht="15" hidden="false" customHeight="false" outlineLevel="0" collapsed="false">
      <c r="A1796" s="56"/>
      <c r="E1796" s="57" t="str">
        <f aca="false">IF(AND($F1796="",$G1796=""),"",IF($G1796="",$F1796,HYPERLINK($G1796,$F1796)))</f>
        <v/>
      </c>
      <c r="H1796" s="1" t="str">
        <f aca="false">IF($I1796="","None Attached",IF(LEFT($I1796,5)="https",HYPERLINK($I1796,"Datasheet"),HYPERLINK(_xlfn.CONCAT("https://",$I1796),"Datasheet")))</f>
        <v>None Attached</v>
      </c>
      <c r="M1796" s="56"/>
      <c r="P1796" s="58"/>
      <c r="Q1796" s="1" t="n">
        <f aca="false">$M1796-$N1796</f>
        <v>0</v>
      </c>
      <c r="R1796" s="56"/>
      <c r="T1796" s="59" t="s">
        <v>15</v>
      </c>
      <c r="U1796" s="1" t="n">
        <f aca="false">$S1796-$R1796</f>
        <v>0</v>
      </c>
      <c r="V1796" s="1" t="n">
        <f aca="false">IF($T1796="±",$Q1796*2,$Q1796)</f>
        <v>0</v>
      </c>
      <c r="W1796" s="60" t="str">
        <f aca="false">IFERROR($U1796/ABS($V1796),"N/A")</f>
        <v>N/A</v>
      </c>
      <c r="X1796" s="61" t="str">
        <f aca="false">IF(OR($W1796="N/A",$R1796="",$S1796=""),"N/A",IF($W1796&gt;=4,"Not Significant",IF($W1796&gt;=2,"Semi-Significant","Significant")))</f>
        <v>N/A</v>
      </c>
      <c r="Z1796" s="1" t="str">
        <f aca="false">IF($D1796="Z540.1 w/data",0,"")</f>
        <v/>
      </c>
      <c r="AA1796" s="1" t="e">
        <f aca="false">$Y1796+$Q1796+$Z1796</f>
        <v>#VALUE!</v>
      </c>
      <c r="AB1796" s="1" t="n">
        <f aca="false">$N1796+$Q1796</f>
        <v>0</v>
      </c>
      <c r="AC1796" s="1" t="str">
        <f aca="false">IF($Y1796="","",IF(AND($AA1796&gt;=$R1796,$AA1796&lt;=$S1796),"Pass","Fail"))</f>
        <v/>
      </c>
      <c r="AD1796" s="1" t="str">
        <f aca="false">IF($Y1796="","",IF($AA1796&gt;$R1796,"Pass","Fail"))</f>
        <v/>
      </c>
      <c r="AE1796" s="1" t="str">
        <f aca="false">IF($Y1796="","",IF($AA1796&gt;=$R1796,"Pass","Fail"))</f>
        <v/>
      </c>
      <c r="AF1796" s="1" t="str">
        <f aca="false">IF($Y1796="","",IF($AA1796&lt;=$S1796,"Pass","Fail"))</f>
        <v/>
      </c>
      <c r="AG1796" s="1" t="str">
        <f aca="false">IF($Y1796="","",IF($AA1796&lt;$S1796,"Pass","Fail"))</f>
        <v/>
      </c>
      <c r="AH1796" s="23" t="str">
        <f aca="true">INDIRECT(CHOOSE(MATCH($T1796,{"±","&gt;","≥","≤","&lt;"},0), "AC", "AD", "AE", "AF", "AG") &amp; ROW())</f>
        <v/>
      </c>
      <c r="AI1796" s="56" t="str">
        <f aca="false">IF($X1796="Not Significant","No Further Action Required",
IF($AH1796="","",
IF(AND($AH1796="Pass",$L1796="0 - Passed "),"Analysis performed; no further action required.",
IF(AND($AH1796="Fail",$L1796="1 - Failed "),"Analysis performed; no further action required.",
IF(AND($AH1796="Pass",$L1796="2 - Limited In Use "),"Analysis performed; no further action required.",
IF(AND($AH1796="Fail",$L1796="3 - Adjusted "),"Analysis performed; no further action required.",
"Unit fails analysis; TSM determination required."))))))</f>
        <v/>
      </c>
      <c r="AJ1796" s="58"/>
    </row>
    <row r="1797" customFormat="false" ht="15" hidden="false" customHeight="false" outlineLevel="0" collapsed="false">
      <c r="A1797" s="56"/>
      <c r="E1797" s="57" t="str">
        <f aca="false">IF(AND($F1797="",$G1797=""),"",IF($G1797="",$F1797,HYPERLINK($G1797,$F1797)))</f>
        <v/>
      </c>
      <c r="H1797" s="1" t="str">
        <f aca="false">IF($I1797="","None Attached",IF(LEFT($I1797,5)="https",HYPERLINK($I1797,"Datasheet"),HYPERLINK(_xlfn.CONCAT("https://",$I1797),"Datasheet")))</f>
        <v>None Attached</v>
      </c>
      <c r="M1797" s="56"/>
      <c r="P1797" s="58"/>
      <c r="Q1797" s="1" t="n">
        <f aca="false">$M1797-$N1797</f>
        <v>0</v>
      </c>
      <c r="R1797" s="56"/>
      <c r="T1797" s="59" t="s">
        <v>15</v>
      </c>
      <c r="U1797" s="1" t="n">
        <f aca="false">$S1797-$R1797</f>
        <v>0</v>
      </c>
      <c r="V1797" s="1" t="n">
        <f aca="false">IF($T1797="±",$Q1797*2,$Q1797)</f>
        <v>0</v>
      </c>
      <c r="W1797" s="60" t="str">
        <f aca="false">IFERROR($U1797/ABS($V1797),"N/A")</f>
        <v>N/A</v>
      </c>
      <c r="X1797" s="61" t="str">
        <f aca="false">IF(OR($W1797="N/A",$R1797="",$S1797=""),"N/A",IF($W1797&gt;=4,"Not Significant",IF($W1797&gt;=2,"Semi-Significant","Significant")))</f>
        <v>N/A</v>
      </c>
      <c r="Z1797" s="1" t="str">
        <f aca="false">IF($D1797="Z540.1 w/data",0,"")</f>
        <v/>
      </c>
      <c r="AA1797" s="1" t="e">
        <f aca="false">$Y1797+$Q1797+$Z1797</f>
        <v>#VALUE!</v>
      </c>
      <c r="AB1797" s="1" t="n">
        <f aca="false">$N1797+$Q1797</f>
        <v>0</v>
      </c>
      <c r="AC1797" s="1" t="str">
        <f aca="false">IF($Y1797="","",IF(AND($AA1797&gt;=$R1797,$AA1797&lt;=$S1797),"Pass","Fail"))</f>
        <v/>
      </c>
      <c r="AD1797" s="1" t="str">
        <f aca="false">IF($Y1797="","",IF($AA1797&gt;$R1797,"Pass","Fail"))</f>
        <v/>
      </c>
      <c r="AE1797" s="1" t="str">
        <f aca="false">IF($Y1797="","",IF($AA1797&gt;=$R1797,"Pass","Fail"))</f>
        <v/>
      </c>
      <c r="AF1797" s="1" t="str">
        <f aca="false">IF($Y1797="","",IF($AA1797&lt;=$S1797,"Pass","Fail"))</f>
        <v/>
      </c>
      <c r="AG1797" s="1" t="str">
        <f aca="false">IF($Y1797="","",IF($AA1797&lt;$S1797,"Pass","Fail"))</f>
        <v/>
      </c>
      <c r="AH1797" s="23" t="str">
        <f aca="true">INDIRECT(CHOOSE(MATCH($T1797,{"±","&gt;","≥","≤","&lt;"},0), "AC", "AD", "AE", "AF", "AG") &amp; ROW())</f>
        <v/>
      </c>
      <c r="AI1797" s="56" t="str">
        <f aca="false">IF($X1797="Not Significant","No Further Action Required",
IF($AH1797="","",
IF(AND($AH1797="Pass",$L1797="0 - Passed "),"Analysis performed; no further action required.",
IF(AND($AH1797="Fail",$L1797="1 - Failed "),"Analysis performed; no further action required.",
IF(AND($AH1797="Pass",$L1797="2 - Limited In Use "),"Analysis performed; no further action required.",
IF(AND($AH1797="Fail",$L1797="3 - Adjusted "),"Analysis performed; no further action required.",
"Unit fails analysis; TSM determination required."))))))</f>
        <v/>
      </c>
      <c r="AJ1797" s="58"/>
    </row>
    <row r="1798" customFormat="false" ht="15" hidden="false" customHeight="false" outlineLevel="0" collapsed="false">
      <c r="A1798" s="56"/>
      <c r="E1798" s="57" t="str">
        <f aca="false">IF(AND($F1798="",$G1798=""),"",IF($G1798="",$F1798,HYPERLINK($G1798,$F1798)))</f>
        <v/>
      </c>
      <c r="H1798" s="1" t="str">
        <f aca="false">IF($I1798="","None Attached",IF(LEFT($I1798,5)="https",HYPERLINK($I1798,"Datasheet"),HYPERLINK(_xlfn.CONCAT("https://",$I1798),"Datasheet")))</f>
        <v>None Attached</v>
      </c>
      <c r="M1798" s="56"/>
      <c r="P1798" s="58"/>
      <c r="Q1798" s="1" t="n">
        <f aca="false">$M1798-$N1798</f>
        <v>0</v>
      </c>
      <c r="R1798" s="56"/>
      <c r="T1798" s="59" t="s">
        <v>15</v>
      </c>
      <c r="U1798" s="1" t="n">
        <f aca="false">$S1798-$R1798</f>
        <v>0</v>
      </c>
      <c r="V1798" s="1" t="n">
        <f aca="false">IF($T1798="±",$Q1798*2,$Q1798)</f>
        <v>0</v>
      </c>
      <c r="W1798" s="60" t="str">
        <f aca="false">IFERROR($U1798/ABS($V1798),"N/A")</f>
        <v>N/A</v>
      </c>
      <c r="X1798" s="61" t="str">
        <f aca="false">IF(OR($W1798="N/A",$R1798="",$S1798=""),"N/A",IF($W1798&gt;=4,"Not Significant",IF($W1798&gt;=2,"Semi-Significant","Significant")))</f>
        <v>N/A</v>
      </c>
      <c r="Z1798" s="1" t="str">
        <f aca="false">IF($D1798="Z540.1 w/data",0,"")</f>
        <v/>
      </c>
      <c r="AA1798" s="1" t="e">
        <f aca="false">$Y1798+$Q1798+$Z1798</f>
        <v>#VALUE!</v>
      </c>
      <c r="AB1798" s="1" t="n">
        <f aca="false">$N1798+$Q1798</f>
        <v>0</v>
      </c>
      <c r="AC1798" s="1" t="str">
        <f aca="false">IF($Y1798="","",IF(AND($AA1798&gt;=$R1798,$AA1798&lt;=$S1798),"Pass","Fail"))</f>
        <v/>
      </c>
      <c r="AD1798" s="1" t="str">
        <f aca="false">IF($Y1798="","",IF($AA1798&gt;$R1798,"Pass","Fail"))</f>
        <v/>
      </c>
      <c r="AE1798" s="1" t="str">
        <f aca="false">IF($Y1798="","",IF($AA1798&gt;=$R1798,"Pass","Fail"))</f>
        <v/>
      </c>
      <c r="AF1798" s="1" t="str">
        <f aca="false">IF($Y1798="","",IF($AA1798&lt;=$S1798,"Pass","Fail"))</f>
        <v/>
      </c>
      <c r="AG1798" s="1" t="str">
        <f aca="false">IF($Y1798="","",IF($AA1798&lt;$S1798,"Pass","Fail"))</f>
        <v/>
      </c>
      <c r="AH1798" s="23" t="str">
        <f aca="true">INDIRECT(CHOOSE(MATCH($T1798,{"±","&gt;","≥","≤","&lt;"},0), "AC", "AD", "AE", "AF", "AG") &amp; ROW())</f>
        <v/>
      </c>
      <c r="AI1798" s="56" t="str">
        <f aca="false">IF($X1798="Not Significant","No Further Action Required",
IF($AH1798="","",
IF(AND($AH1798="Pass",$L1798="0 - Passed "),"Analysis performed; no further action required.",
IF(AND($AH1798="Fail",$L1798="1 - Failed "),"Analysis performed; no further action required.",
IF(AND($AH1798="Pass",$L1798="2 - Limited In Use "),"Analysis performed; no further action required.",
IF(AND($AH1798="Fail",$L1798="3 - Adjusted "),"Analysis performed; no further action required.",
"Unit fails analysis; TSM determination required."))))))</f>
        <v/>
      </c>
      <c r="AJ1798" s="58"/>
    </row>
    <row r="1799" customFormat="false" ht="15" hidden="false" customHeight="false" outlineLevel="0" collapsed="false">
      <c r="A1799" s="56"/>
      <c r="E1799" s="57" t="str">
        <f aca="false">IF(AND($F1799="",$G1799=""),"",IF($G1799="",$F1799,HYPERLINK($G1799,$F1799)))</f>
        <v/>
      </c>
      <c r="H1799" s="1" t="str">
        <f aca="false">IF($I1799="","None Attached",IF(LEFT($I1799,5)="https",HYPERLINK($I1799,"Datasheet"),HYPERLINK(_xlfn.CONCAT("https://",$I1799),"Datasheet")))</f>
        <v>None Attached</v>
      </c>
      <c r="M1799" s="56"/>
      <c r="P1799" s="58"/>
      <c r="Q1799" s="1" t="n">
        <f aca="false">$M1799-$N1799</f>
        <v>0</v>
      </c>
      <c r="R1799" s="56"/>
      <c r="T1799" s="59" t="s">
        <v>15</v>
      </c>
      <c r="U1799" s="1" t="n">
        <f aca="false">$S1799-$R1799</f>
        <v>0</v>
      </c>
      <c r="V1799" s="1" t="n">
        <f aca="false">IF($T1799="±",$Q1799*2,$Q1799)</f>
        <v>0</v>
      </c>
      <c r="W1799" s="60" t="str">
        <f aca="false">IFERROR($U1799/ABS($V1799),"N/A")</f>
        <v>N/A</v>
      </c>
      <c r="X1799" s="61" t="str">
        <f aca="false">IF(OR($W1799="N/A",$R1799="",$S1799=""),"N/A",IF($W1799&gt;=4,"Not Significant",IF($W1799&gt;=2,"Semi-Significant","Significant")))</f>
        <v>N/A</v>
      </c>
      <c r="Z1799" s="1" t="str">
        <f aca="false">IF($D1799="Z540.1 w/data",0,"")</f>
        <v/>
      </c>
      <c r="AA1799" s="1" t="e">
        <f aca="false">$Y1799+$Q1799+$Z1799</f>
        <v>#VALUE!</v>
      </c>
      <c r="AB1799" s="1" t="n">
        <f aca="false">$N1799+$Q1799</f>
        <v>0</v>
      </c>
      <c r="AC1799" s="1" t="str">
        <f aca="false">IF($Y1799="","",IF(AND($AA1799&gt;=$R1799,$AA1799&lt;=$S1799),"Pass","Fail"))</f>
        <v/>
      </c>
      <c r="AD1799" s="1" t="str">
        <f aca="false">IF($Y1799="","",IF($AA1799&gt;$R1799,"Pass","Fail"))</f>
        <v/>
      </c>
      <c r="AE1799" s="1" t="str">
        <f aca="false">IF($Y1799="","",IF($AA1799&gt;=$R1799,"Pass","Fail"))</f>
        <v/>
      </c>
      <c r="AF1799" s="1" t="str">
        <f aca="false">IF($Y1799="","",IF($AA1799&lt;=$S1799,"Pass","Fail"))</f>
        <v/>
      </c>
      <c r="AG1799" s="1" t="str">
        <f aca="false">IF($Y1799="","",IF($AA1799&lt;$S1799,"Pass","Fail"))</f>
        <v/>
      </c>
      <c r="AH1799" s="23" t="str">
        <f aca="true">INDIRECT(CHOOSE(MATCH($T1799,{"±","&gt;","≥","≤","&lt;"},0), "AC", "AD", "AE", "AF", "AG") &amp; ROW())</f>
        <v/>
      </c>
      <c r="AI1799" s="56" t="str">
        <f aca="false">IF($X1799="Not Significant","No Further Action Required",
IF($AH1799="","",
IF(AND($AH1799="Pass",$L1799="0 - Passed "),"Analysis performed; no further action required.",
IF(AND($AH1799="Fail",$L1799="1 - Failed "),"Analysis performed; no further action required.",
IF(AND($AH1799="Pass",$L1799="2 - Limited In Use "),"Analysis performed; no further action required.",
IF(AND($AH1799="Fail",$L1799="3 - Adjusted "),"Analysis performed; no further action required.",
"Unit fails analysis; TSM determination required."))))))</f>
        <v/>
      </c>
      <c r="AJ1799" s="58"/>
    </row>
    <row r="1800" customFormat="false" ht="15" hidden="false" customHeight="false" outlineLevel="0" collapsed="false">
      <c r="A1800" s="56"/>
      <c r="E1800" s="57" t="str">
        <f aca="false">IF(AND($F1800="",$G1800=""),"",IF($G1800="",$F1800,HYPERLINK($G1800,$F1800)))</f>
        <v/>
      </c>
      <c r="H1800" s="1" t="str">
        <f aca="false">IF($I1800="","None Attached",IF(LEFT($I1800,5)="https",HYPERLINK($I1800,"Datasheet"),HYPERLINK(_xlfn.CONCAT("https://",$I1800),"Datasheet")))</f>
        <v>None Attached</v>
      </c>
      <c r="M1800" s="56"/>
      <c r="P1800" s="58"/>
      <c r="Q1800" s="1" t="n">
        <f aca="false">$M1800-$N1800</f>
        <v>0</v>
      </c>
      <c r="R1800" s="56"/>
      <c r="T1800" s="59" t="s">
        <v>15</v>
      </c>
      <c r="U1800" s="1" t="n">
        <f aca="false">$S1800-$R1800</f>
        <v>0</v>
      </c>
      <c r="V1800" s="1" t="n">
        <f aca="false">IF($T1800="±",$Q1800*2,$Q1800)</f>
        <v>0</v>
      </c>
      <c r="W1800" s="60" t="str">
        <f aca="false">IFERROR($U1800/ABS($V1800),"N/A")</f>
        <v>N/A</v>
      </c>
      <c r="X1800" s="61" t="str">
        <f aca="false">IF(OR($W1800="N/A",$R1800="",$S1800=""),"N/A",IF($W1800&gt;=4,"Not Significant",IF($W1800&gt;=2,"Semi-Significant","Significant")))</f>
        <v>N/A</v>
      </c>
      <c r="Z1800" s="1" t="str">
        <f aca="false">IF($D1800="Z540.1 w/data",0,"")</f>
        <v/>
      </c>
      <c r="AA1800" s="1" t="e">
        <f aca="false">$Y1800+$Q1800+$Z1800</f>
        <v>#VALUE!</v>
      </c>
      <c r="AB1800" s="1" t="n">
        <f aca="false">$N1800+$Q1800</f>
        <v>0</v>
      </c>
      <c r="AC1800" s="1" t="str">
        <f aca="false">IF($Y1800="","",IF(AND($AA1800&gt;=$R1800,$AA1800&lt;=$S1800),"Pass","Fail"))</f>
        <v/>
      </c>
      <c r="AD1800" s="1" t="str">
        <f aca="false">IF($Y1800="","",IF($AA1800&gt;$R1800,"Pass","Fail"))</f>
        <v/>
      </c>
      <c r="AE1800" s="1" t="str">
        <f aca="false">IF($Y1800="","",IF($AA1800&gt;=$R1800,"Pass","Fail"))</f>
        <v/>
      </c>
      <c r="AF1800" s="1" t="str">
        <f aca="false">IF($Y1800="","",IF($AA1800&lt;=$S1800,"Pass","Fail"))</f>
        <v/>
      </c>
      <c r="AG1800" s="1" t="str">
        <f aca="false">IF($Y1800="","",IF($AA1800&lt;$S1800,"Pass","Fail"))</f>
        <v/>
      </c>
      <c r="AH1800" s="23" t="str">
        <f aca="true">INDIRECT(CHOOSE(MATCH($T1800,{"±","&gt;","≥","≤","&lt;"},0), "AC", "AD", "AE", "AF", "AG") &amp; ROW())</f>
        <v/>
      </c>
      <c r="AI1800" s="56" t="str">
        <f aca="false">IF($X1800="Not Significant","No Further Action Required",
IF($AH1800="","",
IF(AND($AH1800="Pass",$L1800="0 - Passed "),"Analysis performed; no further action required.",
IF(AND($AH1800="Fail",$L1800="1 - Failed "),"Analysis performed; no further action required.",
IF(AND($AH1800="Pass",$L1800="2 - Limited In Use "),"Analysis performed; no further action required.",
IF(AND($AH1800="Fail",$L1800="3 - Adjusted "),"Analysis performed; no further action required.",
"Unit fails analysis; TSM determination required."))))))</f>
        <v/>
      </c>
      <c r="AJ1800" s="58"/>
    </row>
    <row r="1801" customFormat="false" ht="15" hidden="false" customHeight="false" outlineLevel="0" collapsed="false">
      <c r="A1801" s="56"/>
      <c r="E1801" s="57" t="str">
        <f aca="false">IF(AND($F1801="",$G1801=""),"",IF($G1801="",$F1801,HYPERLINK($G1801,$F1801)))</f>
        <v/>
      </c>
      <c r="H1801" s="1" t="str">
        <f aca="false">IF($I1801="","None Attached",IF(LEFT($I1801,5)="https",HYPERLINK($I1801,"Datasheet"),HYPERLINK(_xlfn.CONCAT("https://",$I1801),"Datasheet")))</f>
        <v>None Attached</v>
      </c>
      <c r="M1801" s="56"/>
      <c r="P1801" s="58"/>
      <c r="Q1801" s="1" t="n">
        <f aca="false">$M1801-$N1801</f>
        <v>0</v>
      </c>
      <c r="R1801" s="56"/>
      <c r="T1801" s="59" t="s">
        <v>15</v>
      </c>
      <c r="U1801" s="1" t="n">
        <f aca="false">$S1801-$R1801</f>
        <v>0</v>
      </c>
      <c r="V1801" s="1" t="n">
        <f aca="false">IF($T1801="±",$Q1801*2,$Q1801)</f>
        <v>0</v>
      </c>
      <c r="W1801" s="60" t="str">
        <f aca="false">IFERROR($U1801/ABS($V1801),"N/A")</f>
        <v>N/A</v>
      </c>
      <c r="X1801" s="61" t="str">
        <f aca="false">IF(OR($W1801="N/A",$R1801="",$S1801=""),"N/A",IF($W1801&gt;=4,"Not Significant",IF($W1801&gt;=2,"Semi-Significant","Significant")))</f>
        <v>N/A</v>
      </c>
      <c r="Z1801" s="1" t="str">
        <f aca="false">IF($D1801="Z540.1 w/data",0,"")</f>
        <v/>
      </c>
      <c r="AA1801" s="1" t="e">
        <f aca="false">$Y1801+$Q1801+$Z1801</f>
        <v>#VALUE!</v>
      </c>
      <c r="AB1801" s="1" t="n">
        <f aca="false">$N1801+$Q1801</f>
        <v>0</v>
      </c>
      <c r="AC1801" s="1" t="str">
        <f aca="false">IF($Y1801="","",IF(AND($AA1801&gt;=$R1801,$AA1801&lt;=$S1801),"Pass","Fail"))</f>
        <v/>
      </c>
      <c r="AD1801" s="1" t="str">
        <f aca="false">IF($Y1801="","",IF($AA1801&gt;$R1801,"Pass","Fail"))</f>
        <v/>
      </c>
      <c r="AE1801" s="1" t="str">
        <f aca="false">IF($Y1801="","",IF($AA1801&gt;=$R1801,"Pass","Fail"))</f>
        <v/>
      </c>
      <c r="AF1801" s="1" t="str">
        <f aca="false">IF($Y1801="","",IF($AA1801&lt;=$S1801,"Pass","Fail"))</f>
        <v/>
      </c>
      <c r="AG1801" s="1" t="str">
        <f aca="false">IF($Y1801="","",IF($AA1801&lt;$S1801,"Pass","Fail"))</f>
        <v/>
      </c>
      <c r="AH1801" s="23" t="str">
        <f aca="true">INDIRECT(CHOOSE(MATCH($T1801,{"±","&gt;","≥","≤","&lt;"},0), "AC", "AD", "AE", "AF", "AG") &amp; ROW())</f>
        <v/>
      </c>
      <c r="AI1801" s="56" t="str">
        <f aca="false">IF($X1801="Not Significant","No Further Action Required",
IF($AH1801="","",
IF(AND($AH1801="Pass",$L1801="0 - Passed "),"Analysis performed; no further action required.",
IF(AND($AH1801="Fail",$L1801="1 - Failed "),"Analysis performed; no further action required.",
IF(AND($AH1801="Pass",$L1801="2 - Limited In Use "),"Analysis performed; no further action required.",
IF(AND($AH1801="Fail",$L1801="3 - Adjusted "),"Analysis performed; no further action required.",
"Unit fails analysis; TSM determination required."))))))</f>
        <v/>
      </c>
      <c r="AJ1801" s="58"/>
    </row>
    <row r="1802" customFormat="false" ht="15" hidden="false" customHeight="false" outlineLevel="0" collapsed="false">
      <c r="A1802" s="56"/>
      <c r="E1802" s="57" t="str">
        <f aca="false">IF(AND($F1802="",$G1802=""),"",IF($G1802="",$F1802,HYPERLINK($G1802,$F1802)))</f>
        <v/>
      </c>
      <c r="H1802" s="1" t="str">
        <f aca="false">IF($I1802="","None Attached",IF(LEFT($I1802,5)="https",HYPERLINK($I1802,"Datasheet"),HYPERLINK(_xlfn.CONCAT("https://",$I1802),"Datasheet")))</f>
        <v>None Attached</v>
      </c>
      <c r="M1802" s="56"/>
      <c r="P1802" s="58"/>
      <c r="Q1802" s="1" t="n">
        <f aca="false">$M1802-$N1802</f>
        <v>0</v>
      </c>
      <c r="R1802" s="56"/>
      <c r="T1802" s="59" t="s">
        <v>15</v>
      </c>
      <c r="U1802" s="1" t="n">
        <f aca="false">$S1802-$R1802</f>
        <v>0</v>
      </c>
      <c r="V1802" s="1" t="n">
        <f aca="false">IF($T1802="±",$Q1802*2,$Q1802)</f>
        <v>0</v>
      </c>
      <c r="W1802" s="60" t="str">
        <f aca="false">IFERROR($U1802/ABS($V1802),"N/A")</f>
        <v>N/A</v>
      </c>
      <c r="X1802" s="61" t="str">
        <f aca="false">IF(OR($W1802="N/A",$R1802="",$S1802=""),"N/A",IF($W1802&gt;=4,"Not Significant",IF($W1802&gt;=2,"Semi-Significant","Significant")))</f>
        <v>N/A</v>
      </c>
      <c r="Z1802" s="1" t="str">
        <f aca="false">IF($D1802="Z540.1 w/data",0,"")</f>
        <v/>
      </c>
      <c r="AA1802" s="1" t="e">
        <f aca="false">$Y1802+$Q1802+$Z1802</f>
        <v>#VALUE!</v>
      </c>
      <c r="AB1802" s="1" t="n">
        <f aca="false">$N1802+$Q1802</f>
        <v>0</v>
      </c>
      <c r="AC1802" s="1" t="str">
        <f aca="false">IF($Y1802="","",IF(AND($AA1802&gt;=$R1802,$AA1802&lt;=$S1802),"Pass","Fail"))</f>
        <v/>
      </c>
      <c r="AD1802" s="1" t="str">
        <f aca="false">IF($Y1802="","",IF($AA1802&gt;$R1802,"Pass","Fail"))</f>
        <v/>
      </c>
      <c r="AE1802" s="1" t="str">
        <f aca="false">IF($Y1802="","",IF($AA1802&gt;=$R1802,"Pass","Fail"))</f>
        <v/>
      </c>
      <c r="AF1802" s="1" t="str">
        <f aca="false">IF($Y1802="","",IF($AA1802&lt;=$S1802,"Pass","Fail"))</f>
        <v/>
      </c>
      <c r="AG1802" s="1" t="str">
        <f aca="false">IF($Y1802="","",IF($AA1802&lt;$S1802,"Pass","Fail"))</f>
        <v/>
      </c>
      <c r="AH1802" s="23" t="str">
        <f aca="true">INDIRECT(CHOOSE(MATCH($T1802,{"±","&gt;","≥","≤","&lt;"},0), "AC", "AD", "AE", "AF", "AG") &amp; ROW())</f>
        <v/>
      </c>
      <c r="AI1802" s="56" t="str">
        <f aca="false">IF($X1802="Not Significant","No Further Action Required",
IF($AH1802="","",
IF(AND($AH1802="Pass",$L1802="0 - Passed "),"Analysis performed; no further action required.",
IF(AND($AH1802="Fail",$L1802="1 - Failed "),"Analysis performed; no further action required.",
IF(AND($AH1802="Pass",$L1802="2 - Limited In Use "),"Analysis performed; no further action required.",
IF(AND($AH1802="Fail",$L1802="3 - Adjusted "),"Analysis performed; no further action required.",
"Unit fails analysis; TSM determination required."))))))</f>
        <v/>
      </c>
      <c r="AJ1802" s="58"/>
    </row>
    <row r="1803" customFormat="false" ht="15" hidden="false" customHeight="false" outlineLevel="0" collapsed="false">
      <c r="A1803" s="56"/>
      <c r="E1803" s="57" t="str">
        <f aca="false">IF(AND($F1803="",$G1803=""),"",IF($G1803="",$F1803,HYPERLINK($G1803,$F1803)))</f>
        <v/>
      </c>
      <c r="H1803" s="1" t="str">
        <f aca="false">IF($I1803="","None Attached",IF(LEFT($I1803,5)="https",HYPERLINK($I1803,"Datasheet"),HYPERLINK(_xlfn.CONCAT("https://",$I1803),"Datasheet")))</f>
        <v>None Attached</v>
      </c>
      <c r="M1803" s="56"/>
      <c r="P1803" s="58"/>
      <c r="Q1803" s="1" t="n">
        <f aca="false">$M1803-$N1803</f>
        <v>0</v>
      </c>
      <c r="R1803" s="56"/>
      <c r="T1803" s="59" t="s">
        <v>15</v>
      </c>
      <c r="U1803" s="1" t="n">
        <f aca="false">$S1803-$R1803</f>
        <v>0</v>
      </c>
      <c r="V1803" s="1" t="n">
        <f aca="false">IF($T1803="±",$Q1803*2,$Q1803)</f>
        <v>0</v>
      </c>
      <c r="W1803" s="60" t="str">
        <f aca="false">IFERROR($U1803/ABS($V1803),"N/A")</f>
        <v>N/A</v>
      </c>
      <c r="X1803" s="61" t="str">
        <f aca="false">IF(OR($W1803="N/A",$R1803="",$S1803=""),"N/A",IF($W1803&gt;=4,"Not Significant",IF($W1803&gt;=2,"Semi-Significant","Significant")))</f>
        <v>N/A</v>
      </c>
      <c r="Z1803" s="1" t="str">
        <f aca="false">IF($D1803="Z540.1 w/data",0,"")</f>
        <v/>
      </c>
      <c r="AA1803" s="1" t="e">
        <f aca="false">$Y1803+$Q1803+$Z1803</f>
        <v>#VALUE!</v>
      </c>
      <c r="AB1803" s="1" t="n">
        <f aca="false">$N1803+$Q1803</f>
        <v>0</v>
      </c>
      <c r="AC1803" s="1" t="str">
        <f aca="false">IF($Y1803="","",IF(AND($AA1803&gt;=$R1803,$AA1803&lt;=$S1803),"Pass","Fail"))</f>
        <v/>
      </c>
      <c r="AD1803" s="1" t="str">
        <f aca="false">IF($Y1803="","",IF($AA1803&gt;$R1803,"Pass","Fail"))</f>
        <v/>
      </c>
      <c r="AE1803" s="1" t="str">
        <f aca="false">IF($Y1803="","",IF($AA1803&gt;=$R1803,"Pass","Fail"))</f>
        <v/>
      </c>
      <c r="AF1803" s="1" t="str">
        <f aca="false">IF($Y1803="","",IF($AA1803&lt;=$S1803,"Pass","Fail"))</f>
        <v/>
      </c>
      <c r="AG1803" s="1" t="str">
        <f aca="false">IF($Y1803="","",IF($AA1803&lt;$S1803,"Pass","Fail"))</f>
        <v/>
      </c>
      <c r="AH1803" s="23" t="str">
        <f aca="true">INDIRECT(CHOOSE(MATCH($T1803,{"±","&gt;","≥","≤","&lt;"},0), "AC", "AD", "AE", "AF", "AG") &amp; ROW())</f>
        <v/>
      </c>
      <c r="AI1803" s="56" t="str">
        <f aca="false">IF($X1803="Not Significant","No Further Action Required",
IF($AH1803="","",
IF(AND($AH1803="Pass",$L1803="0 - Passed "),"Analysis performed; no further action required.",
IF(AND($AH1803="Fail",$L1803="1 - Failed "),"Analysis performed; no further action required.",
IF(AND($AH1803="Pass",$L1803="2 - Limited In Use "),"Analysis performed; no further action required.",
IF(AND($AH1803="Fail",$L1803="3 - Adjusted "),"Analysis performed; no further action required.",
"Unit fails analysis; TSM determination required."))))))</f>
        <v/>
      </c>
      <c r="AJ1803" s="58"/>
    </row>
    <row r="1804" customFormat="false" ht="15" hidden="false" customHeight="false" outlineLevel="0" collapsed="false">
      <c r="A1804" s="56"/>
      <c r="E1804" s="57" t="str">
        <f aca="false">IF(AND($F1804="",$G1804=""),"",IF($G1804="",$F1804,HYPERLINK($G1804,$F1804)))</f>
        <v/>
      </c>
      <c r="H1804" s="1" t="str">
        <f aca="false">IF($I1804="","None Attached",IF(LEFT($I1804,5)="https",HYPERLINK($I1804,"Datasheet"),HYPERLINK(_xlfn.CONCAT("https://",$I1804),"Datasheet")))</f>
        <v>None Attached</v>
      </c>
      <c r="M1804" s="56"/>
      <c r="P1804" s="58"/>
      <c r="Q1804" s="1" t="n">
        <f aca="false">$M1804-$N1804</f>
        <v>0</v>
      </c>
      <c r="R1804" s="56"/>
      <c r="T1804" s="59" t="s">
        <v>15</v>
      </c>
      <c r="U1804" s="1" t="n">
        <f aca="false">$S1804-$R1804</f>
        <v>0</v>
      </c>
      <c r="V1804" s="1" t="n">
        <f aca="false">IF($T1804="±",$Q1804*2,$Q1804)</f>
        <v>0</v>
      </c>
      <c r="W1804" s="60" t="str">
        <f aca="false">IFERROR($U1804/ABS($V1804),"N/A")</f>
        <v>N/A</v>
      </c>
      <c r="X1804" s="61" t="str">
        <f aca="false">IF(OR($W1804="N/A",$R1804="",$S1804=""),"N/A",IF($W1804&gt;=4,"Not Significant",IF($W1804&gt;=2,"Semi-Significant","Significant")))</f>
        <v>N/A</v>
      </c>
      <c r="Z1804" s="1" t="str">
        <f aca="false">IF($D1804="Z540.1 w/data",0,"")</f>
        <v/>
      </c>
      <c r="AA1804" s="1" t="e">
        <f aca="false">$Y1804+$Q1804+$Z1804</f>
        <v>#VALUE!</v>
      </c>
      <c r="AB1804" s="1" t="n">
        <f aca="false">$N1804+$Q1804</f>
        <v>0</v>
      </c>
      <c r="AC1804" s="1" t="str">
        <f aca="false">IF($Y1804="","",IF(AND($AA1804&gt;=$R1804,$AA1804&lt;=$S1804),"Pass","Fail"))</f>
        <v/>
      </c>
      <c r="AD1804" s="1" t="str">
        <f aca="false">IF($Y1804="","",IF($AA1804&gt;$R1804,"Pass","Fail"))</f>
        <v/>
      </c>
      <c r="AE1804" s="1" t="str">
        <f aca="false">IF($Y1804="","",IF($AA1804&gt;=$R1804,"Pass","Fail"))</f>
        <v/>
      </c>
      <c r="AF1804" s="1" t="str">
        <f aca="false">IF($Y1804="","",IF($AA1804&lt;=$S1804,"Pass","Fail"))</f>
        <v/>
      </c>
      <c r="AG1804" s="1" t="str">
        <f aca="false">IF($Y1804="","",IF($AA1804&lt;$S1804,"Pass","Fail"))</f>
        <v/>
      </c>
      <c r="AH1804" s="23" t="str">
        <f aca="true">INDIRECT(CHOOSE(MATCH($T1804,{"±","&gt;","≥","≤","&lt;"},0), "AC", "AD", "AE", "AF", "AG") &amp; ROW())</f>
        <v/>
      </c>
      <c r="AI1804" s="56" t="str">
        <f aca="false">IF($X1804="Not Significant","No Further Action Required",
IF($AH1804="","",
IF(AND($AH1804="Pass",$L1804="0 - Passed "),"Analysis performed; no further action required.",
IF(AND($AH1804="Fail",$L1804="1 - Failed "),"Analysis performed; no further action required.",
IF(AND($AH1804="Pass",$L1804="2 - Limited In Use "),"Analysis performed; no further action required.",
IF(AND($AH1804="Fail",$L1804="3 - Adjusted "),"Analysis performed; no further action required.",
"Unit fails analysis; TSM determination required."))))))</f>
        <v/>
      </c>
      <c r="AJ1804" s="58"/>
    </row>
    <row r="1805" customFormat="false" ht="15" hidden="false" customHeight="false" outlineLevel="0" collapsed="false">
      <c r="A1805" s="56"/>
      <c r="E1805" s="57" t="str">
        <f aca="false">IF(AND($F1805="",$G1805=""),"",IF($G1805="",$F1805,HYPERLINK($G1805,$F1805)))</f>
        <v/>
      </c>
      <c r="H1805" s="1" t="str">
        <f aca="false">IF($I1805="","None Attached",IF(LEFT($I1805,5)="https",HYPERLINK($I1805,"Datasheet"),HYPERLINK(_xlfn.CONCAT("https://",$I1805),"Datasheet")))</f>
        <v>None Attached</v>
      </c>
      <c r="M1805" s="56"/>
      <c r="P1805" s="58"/>
      <c r="Q1805" s="1" t="n">
        <f aca="false">$M1805-$N1805</f>
        <v>0</v>
      </c>
      <c r="R1805" s="56"/>
      <c r="T1805" s="59" t="s">
        <v>15</v>
      </c>
      <c r="U1805" s="1" t="n">
        <f aca="false">$S1805-$R1805</f>
        <v>0</v>
      </c>
      <c r="V1805" s="1" t="n">
        <f aca="false">IF($T1805="±",$Q1805*2,$Q1805)</f>
        <v>0</v>
      </c>
      <c r="W1805" s="60" t="str">
        <f aca="false">IFERROR($U1805/ABS($V1805),"N/A")</f>
        <v>N/A</v>
      </c>
      <c r="X1805" s="61" t="str">
        <f aca="false">IF(OR($W1805="N/A",$R1805="",$S1805=""),"N/A",IF($W1805&gt;=4,"Not Significant",IF($W1805&gt;=2,"Semi-Significant","Significant")))</f>
        <v>N/A</v>
      </c>
      <c r="Z1805" s="1" t="str">
        <f aca="false">IF($D1805="Z540.1 w/data",0,"")</f>
        <v/>
      </c>
      <c r="AA1805" s="1" t="e">
        <f aca="false">$Y1805+$Q1805+$Z1805</f>
        <v>#VALUE!</v>
      </c>
      <c r="AB1805" s="1" t="n">
        <f aca="false">$N1805+$Q1805</f>
        <v>0</v>
      </c>
      <c r="AC1805" s="1" t="str">
        <f aca="false">IF($Y1805="","",IF(AND($AA1805&gt;=$R1805,$AA1805&lt;=$S1805),"Pass","Fail"))</f>
        <v/>
      </c>
      <c r="AD1805" s="1" t="str">
        <f aca="false">IF($Y1805="","",IF($AA1805&gt;$R1805,"Pass","Fail"))</f>
        <v/>
      </c>
      <c r="AE1805" s="1" t="str">
        <f aca="false">IF($Y1805="","",IF($AA1805&gt;=$R1805,"Pass","Fail"))</f>
        <v/>
      </c>
      <c r="AF1805" s="1" t="str">
        <f aca="false">IF($Y1805="","",IF($AA1805&lt;=$S1805,"Pass","Fail"))</f>
        <v/>
      </c>
      <c r="AG1805" s="1" t="str">
        <f aca="false">IF($Y1805="","",IF($AA1805&lt;$S1805,"Pass","Fail"))</f>
        <v/>
      </c>
      <c r="AH1805" s="23" t="str">
        <f aca="true">INDIRECT(CHOOSE(MATCH($T1805,{"±","&gt;","≥","≤","&lt;"},0), "AC", "AD", "AE", "AF", "AG") &amp; ROW())</f>
        <v/>
      </c>
      <c r="AI1805" s="56" t="str">
        <f aca="false">IF($X1805="Not Significant","No Further Action Required",
IF($AH1805="","",
IF(AND($AH1805="Pass",$L1805="0 - Passed "),"Analysis performed; no further action required.",
IF(AND($AH1805="Fail",$L1805="1 - Failed "),"Analysis performed; no further action required.",
IF(AND($AH1805="Pass",$L1805="2 - Limited In Use "),"Analysis performed; no further action required.",
IF(AND($AH1805="Fail",$L1805="3 - Adjusted "),"Analysis performed; no further action required.",
"Unit fails analysis; TSM determination required."))))))</f>
        <v/>
      </c>
      <c r="AJ1805" s="58"/>
    </row>
    <row r="1806" customFormat="false" ht="15" hidden="false" customHeight="false" outlineLevel="0" collapsed="false">
      <c r="A1806" s="56"/>
      <c r="E1806" s="57" t="str">
        <f aca="false">IF(AND($F1806="",$G1806=""),"",IF($G1806="",$F1806,HYPERLINK($G1806,$F1806)))</f>
        <v/>
      </c>
      <c r="H1806" s="1" t="str">
        <f aca="false">IF($I1806="","None Attached",IF(LEFT($I1806,5)="https",HYPERLINK($I1806,"Datasheet"),HYPERLINK(_xlfn.CONCAT("https://",$I1806),"Datasheet")))</f>
        <v>None Attached</v>
      </c>
      <c r="M1806" s="56"/>
      <c r="P1806" s="58"/>
      <c r="Q1806" s="1" t="n">
        <f aca="false">$M1806-$N1806</f>
        <v>0</v>
      </c>
      <c r="R1806" s="56"/>
      <c r="T1806" s="59" t="s">
        <v>15</v>
      </c>
      <c r="U1806" s="1" t="n">
        <f aca="false">$S1806-$R1806</f>
        <v>0</v>
      </c>
      <c r="V1806" s="1" t="n">
        <f aca="false">IF($T1806="±",$Q1806*2,$Q1806)</f>
        <v>0</v>
      </c>
      <c r="W1806" s="60" t="str">
        <f aca="false">IFERROR($U1806/ABS($V1806),"N/A")</f>
        <v>N/A</v>
      </c>
      <c r="X1806" s="61" t="str">
        <f aca="false">IF(OR($W1806="N/A",$R1806="",$S1806=""),"N/A",IF($W1806&gt;=4,"Not Significant",IF($W1806&gt;=2,"Semi-Significant","Significant")))</f>
        <v>N/A</v>
      </c>
      <c r="Z1806" s="1" t="str">
        <f aca="false">IF($D1806="Z540.1 w/data",0,"")</f>
        <v/>
      </c>
      <c r="AA1806" s="1" t="e">
        <f aca="false">$Y1806+$Q1806+$Z1806</f>
        <v>#VALUE!</v>
      </c>
      <c r="AB1806" s="1" t="n">
        <f aca="false">$N1806+$Q1806</f>
        <v>0</v>
      </c>
      <c r="AC1806" s="1" t="str">
        <f aca="false">IF($Y1806="","",IF(AND($AA1806&gt;=$R1806,$AA1806&lt;=$S1806),"Pass","Fail"))</f>
        <v/>
      </c>
      <c r="AD1806" s="1" t="str">
        <f aca="false">IF($Y1806="","",IF($AA1806&gt;$R1806,"Pass","Fail"))</f>
        <v/>
      </c>
      <c r="AE1806" s="1" t="str">
        <f aca="false">IF($Y1806="","",IF($AA1806&gt;=$R1806,"Pass","Fail"))</f>
        <v/>
      </c>
      <c r="AF1806" s="1" t="str">
        <f aca="false">IF($Y1806="","",IF($AA1806&lt;=$S1806,"Pass","Fail"))</f>
        <v/>
      </c>
      <c r="AG1806" s="1" t="str">
        <f aca="false">IF($Y1806="","",IF($AA1806&lt;$S1806,"Pass","Fail"))</f>
        <v/>
      </c>
      <c r="AH1806" s="23" t="str">
        <f aca="true">INDIRECT(CHOOSE(MATCH($T1806,{"±","&gt;","≥","≤","&lt;"},0), "AC", "AD", "AE", "AF", "AG") &amp; ROW())</f>
        <v/>
      </c>
      <c r="AI1806" s="56" t="str">
        <f aca="false">IF($X1806="Not Significant","No Further Action Required",
IF($AH1806="","",
IF(AND($AH1806="Pass",$L1806="0 - Passed "),"Analysis performed; no further action required.",
IF(AND($AH1806="Fail",$L1806="1 - Failed "),"Analysis performed; no further action required.",
IF(AND($AH1806="Pass",$L1806="2 - Limited In Use "),"Analysis performed; no further action required.",
IF(AND($AH1806="Fail",$L1806="3 - Adjusted "),"Analysis performed; no further action required.",
"Unit fails analysis; TSM determination required."))))))</f>
        <v/>
      </c>
      <c r="AJ1806" s="58"/>
    </row>
    <row r="1807" customFormat="false" ht="15" hidden="false" customHeight="false" outlineLevel="0" collapsed="false">
      <c r="A1807" s="56"/>
      <c r="E1807" s="57" t="str">
        <f aca="false">IF(AND($F1807="",$G1807=""),"",IF($G1807="",$F1807,HYPERLINK($G1807,$F1807)))</f>
        <v/>
      </c>
      <c r="H1807" s="1" t="str">
        <f aca="false">IF($I1807="","None Attached",IF(LEFT($I1807,5)="https",HYPERLINK($I1807,"Datasheet"),HYPERLINK(_xlfn.CONCAT("https://",$I1807),"Datasheet")))</f>
        <v>None Attached</v>
      </c>
      <c r="M1807" s="56"/>
      <c r="P1807" s="58"/>
      <c r="Q1807" s="1" t="n">
        <f aca="false">$M1807-$N1807</f>
        <v>0</v>
      </c>
      <c r="R1807" s="56"/>
      <c r="T1807" s="59" t="s">
        <v>15</v>
      </c>
      <c r="U1807" s="1" t="n">
        <f aca="false">$S1807-$R1807</f>
        <v>0</v>
      </c>
      <c r="V1807" s="1" t="n">
        <f aca="false">IF($T1807="±",$Q1807*2,$Q1807)</f>
        <v>0</v>
      </c>
      <c r="W1807" s="60" t="str">
        <f aca="false">IFERROR($U1807/ABS($V1807),"N/A")</f>
        <v>N/A</v>
      </c>
      <c r="X1807" s="61" t="str">
        <f aca="false">IF(OR($W1807="N/A",$R1807="",$S1807=""),"N/A",IF($W1807&gt;=4,"Not Significant",IF($W1807&gt;=2,"Semi-Significant","Significant")))</f>
        <v>N/A</v>
      </c>
      <c r="Z1807" s="1" t="str">
        <f aca="false">IF($D1807="Z540.1 w/data",0,"")</f>
        <v/>
      </c>
      <c r="AA1807" s="1" t="e">
        <f aca="false">$Y1807+$Q1807+$Z1807</f>
        <v>#VALUE!</v>
      </c>
      <c r="AB1807" s="1" t="n">
        <f aca="false">$N1807+$Q1807</f>
        <v>0</v>
      </c>
      <c r="AC1807" s="1" t="str">
        <f aca="false">IF($Y1807="","",IF(AND($AA1807&gt;=$R1807,$AA1807&lt;=$S1807),"Pass","Fail"))</f>
        <v/>
      </c>
      <c r="AD1807" s="1" t="str">
        <f aca="false">IF($Y1807="","",IF($AA1807&gt;$R1807,"Pass","Fail"))</f>
        <v/>
      </c>
      <c r="AE1807" s="1" t="str">
        <f aca="false">IF($Y1807="","",IF($AA1807&gt;=$R1807,"Pass","Fail"))</f>
        <v/>
      </c>
      <c r="AF1807" s="1" t="str">
        <f aca="false">IF($Y1807="","",IF($AA1807&lt;=$S1807,"Pass","Fail"))</f>
        <v/>
      </c>
      <c r="AG1807" s="1" t="str">
        <f aca="false">IF($Y1807="","",IF($AA1807&lt;$S1807,"Pass","Fail"))</f>
        <v/>
      </c>
      <c r="AH1807" s="23" t="str">
        <f aca="true">INDIRECT(CHOOSE(MATCH($T1807,{"±","&gt;","≥","≤","&lt;"},0), "AC", "AD", "AE", "AF", "AG") &amp; ROW())</f>
        <v/>
      </c>
      <c r="AI1807" s="56" t="str">
        <f aca="false">IF($X1807="Not Significant","No Further Action Required",
IF($AH1807="","",
IF(AND($AH1807="Pass",$L1807="0 - Passed "),"Analysis performed; no further action required.",
IF(AND($AH1807="Fail",$L1807="1 - Failed "),"Analysis performed; no further action required.",
IF(AND($AH1807="Pass",$L1807="2 - Limited In Use "),"Analysis performed; no further action required.",
IF(AND($AH1807="Fail",$L1807="3 - Adjusted "),"Analysis performed; no further action required.",
"Unit fails analysis; TSM determination required."))))))</f>
        <v/>
      </c>
      <c r="AJ1807" s="58"/>
    </row>
    <row r="1808" customFormat="false" ht="15" hidden="false" customHeight="false" outlineLevel="0" collapsed="false">
      <c r="A1808" s="56"/>
      <c r="E1808" s="57" t="str">
        <f aca="false">IF(AND($F1808="",$G1808=""),"",IF($G1808="",$F1808,HYPERLINK($G1808,$F1808)))</f>
        <v/>
      </c>
      <c r="H1808" s="1" t="str">
        <f aca="false">IF($I1808="","None Attached",IF(LEFT($I1808,5)="https",HYPERLINK($I1808,"Datasheet"),HYPERLINK(_xlfn.CONCAT("https://",$I1808),"Datasheet")))</f>
        <v>None Attached</v>
      </c>
      <c r="M1808" s="56"/>
      <c r="P1808" s="58"/>
      <c r="Q1808" s="1" t="n">
        <f aca="false">$M1808-$N1808</f>
        <v>0</v>
      </c>
      <c r="R1808" s="56"/>
      <c r="T1808" s="59" t="s">
        <v>15</v>
      </c>
      <c r="U1808" s="1" t="n">
        <f aca="false">$S1808-$R1808</f>
        <v>0</v>
      </c>
      <c r="V1808" s="1" t="n">
        <f aca="false">IF($T1808="±",$Q1808*2,$Q1808)</f>
        <v>0</v>
      </c>
      <c r="W1808" s="60" t="str">
        <f aca="false">IFERROR($U1808/ABS($V1808),"N/A")</f>
        <v>N/A</v>
      </c>
      <c r="X1808" s="61" t="str">
        <f aca="false">IF(OR($W1808="N/A",$R1808="",$S1808=""),"N/A",IF($W1808&gt;=4,"Not Significant",IF($W1808&gt;=2,"Semi-Significant","Significant")))</f>
        <v>N/A</v>
      </c>
      <c r="Z1808" s="1" t="str">
        <f aca="false">IF($D1808="Z540.1 w/data",0,"")</f>
        <v/>
      </c>
      <c r="AA1808" s="1" t="e">
        <f aca="false">$Y1808+$Q1808+$Z1808</f>
        <v>#VALUE!</v>
      </c>
      <c r="AB1808" s="1" t="n">
        <f aca="false">$N1808+$Q1808</f>
        <v>0</v>
      </c>
      <c r="AC1808" s="1" t="str">
        <f aca="false">IF($Y1808="","",IF(AND($AA1808&gt;=$R1808,$AA1808&lt;=$S1808),"Pass","Fail"))</f>
        <v/>
      </c>
      <c r="AD1808" s="1" t="str">
        <f aca="false">IF($Y1808="","",IF($AA1808&gt;$R1808,"Pass","Fail"))</f>
        <v/>
      </c>
      <c r="AE1808" s="1" t="str">
        <f aca="false">IF($Y1808="","",IF($AA1808&gt;=$R1808,"Pass","Fail"))</f>
        <v/>
      </c>
      <c r="AF1808" s="1" t="str">
        <f aca="false">IF($Y1808="","",IF($AA1808&lt;=$S1808,"Pass","Fail"))</f>
        <v/>
      </c>
      <c r="AG1808" s="1" t="str">
        <f aca="false">IF($Y1808="","",IF($AA1808&lt;$S1808,"Pass","Fail"))</f>
        <v/>
      </c>
      <c r="AH1808" s="23" t="str">
        <f aca="true">INDIRECT(CHOOSE(MATCH($T1808,{"±","&gt;","≥","≤","&lt;"},0), "AC", "AD", "AE", "AF", "AG") &amp; ROW())</f>
        <v/>
      </c>
      <c r="AI1808" s="56" t="str">
        <f aca="false">IF($X1808="Not Significant","No Further Action Required",
IF($AH1808="","",
IF(AND($AH1808="Pass",$L1808="0 - Passed "),"Analysis performed; no further action required.",
IF(AND($AH1808="Fail",$L1808="1 - Failed "),"Analysis performed; no further action required.",
IF(AND($AH1808="Pass",$L1808="2 - Limited In Use "),"Analysis performed; no further action required.",
IF(AND($AH1808="Fail",$L1808="3 - Adjusted "),"Analysis performed; no further action required.",
"Unit fails analysis; TSM determination required."))))))</f>
        <v/>
      </c>
      <c r="AJ1808" s="58"/>
    </row>
    <row r="1809" customFormat="false" ht="15" hidden="false" customHeight="false" outlineLevel="0" collapsed="false">
      <c r="A1809" s="56"/>
      <c r="E1809" s="57" t="str">
        <f aca="false">IF(AND($F1809="",$G1809=""),"",IF($G1809="",$F1809,HYPERLINK($G1809,$F1809)))</f>
        <v/>
      </c>
      <c r="H1809" s="1" t="str">
        <f aca="false">IF($I1809="","None Attached",IF(LEFT($I1809,5)="https",HYPERLINK($I1809,"Datasheet"),HYPERLINK(_xlfn.CONCAT("https://",$I1809),"Datasheet")))</f>
        <v>None Attached</v>
      </c>
      <c r="M1809" s="56"/>
      <c r="P1809" s="58"/>
      <c r="Q1809" s="1" t="n">
        <f aca="false">$M1809-$N1809</f>
        <v>0</v>
      </c>
      <c r="R1809" s="56"/>
      <c r="T1809" s="59" t="s">
        <v>15</v>
      </c>
      <c r="U1809" s="1" t="n">
        <f aca="false">$S1809-$R1809</f>
        <v>0</v>
      </c>
      <c r="V1809" s="1" t="n">
        <f aca="false">IF($T1809="±",$Q1809*2,$Q1809)</f>
        <v>0</v>
      </c>
      <c r="W1809" s="60" t="str">
        <f aca="false">IFERROR($U1809/ABS($V1809),"N/A")</f>
        <v>N/A</v>
      </c>
      <c r="X1809" s="61" t="str">
        <f aca="false">IF(OR($W1809="N/A",$R1809="",$S1809=""),"N/A",IF($W1809&gt;=4,"Not Significant",IF($W1809&gt;=2,"Semi-Significant","Significant")))</f>
        <v>N/A</v>
      </c>
      <c r="Z1809" s="1" t="str">
        <f aca="false">IF($D1809="Z540.1 w/data",0,"")</f>
        <v/>
      </c>
      <c r="AA1809" s="1" t="e">
        <f aca="false">$Y1809+$Q1809+$Z1809</f>
        <v>#VALUE!</v>
      </c>
      <c r="AB1809" s="1" t="n">
        <f aca="false">$N1809+$Q1809</f>
        <v>0</v>
      </c>
      <c r="AC1809" s="1" t="str">
        <f aca="false">IF($Y1809="","",IF(AND($AA1809&gt;=$R1809,$AA1809&lt;=$S1809),"Pass","Fail"))</f>
        <v/>
      </c>
      <c r="AD1809" s="1" t="str">
        <f aca="false">IF($Y1809="","",IF($AA1809&gt;$R1809,"Pass","Fail"))</f>
        <v/>
      </c>
      <c r="AE1809" s="1" t="str">
        <f aca="false">IF($Y1809="","",IF($AA1809&gt;=$R1809,"Pass","Fail"))</f>
        <v/>
      </c>
      <c r="AF1809" s="1" t="str">
        <f aca="false">IF($Y1809="","",IF($AA1809&lt;=$S1809,"Pass","Fail"))</f>
        <v/>
      </c>
      <c r="AG1809" s="1" t="str">
        <f aca="false">IF($Y1809="","",IF($AA1809&lt;$S1809,"Pass","Fail"))</f>
        <v/>
      </c>
      <c r="AH1809" s="23" t="str">
        <f aca="true">INDIRECT(CHOOSE(MATCH($T1809,{"±","&gt;","≥","≤","&lt;"},0), "AC", "AD", "AE", "AF", "AG") &amp; ROW())</f>
        <v/>
      </c>
      <c r="AI1809" s="56" t="str">
        <f aca="false">IF($X1809="Not Significant","No Further Action Required",
IF($AH1809="","",
IF(AND($AH1809="Pass",$L1809="0 - Passed "),"Analysis performed; no further action required.",
IF(AND($AH1809="Fail",$L1809="1 - Failed "),"Analysis performed; no further action required.",
IF(AND($AH1809="Pass",$L1809="2 - Limited In Use "),"Analysis performed; no further action required.",
IF(AND($AH1809="Fail",$L1809="3 - Adjusted "),"Analysis performed; no further action required.",
"Unit fails analysis; TSM determination required."))))))</f>
        <v/>
      </c>
      <c r="AJ1809" s="58"/>
    </row>
    <row r="1810" customFormat="false" ht="15" hidden="false" customHeight="false" outlineLevel="0" collapsed="false">
      <c r="A1810" s="56"/>
      <c r="E1810" s="57" t="str">
        <f aca="false">IF(AND($F1810="",$G1810=""),"",IF($G1810="",$F1810,HYPERLINK($G1810,$F1810)))</f>
        <v/>
      </c>
      <c r="H1810" s="1" t="str">
        <f aca="false">IF($I1810="","None Attached",IF(LEFT($I1810,5)="https",HYPERLINK($I1810,"Datasheet"),HYPERLINK(_xlfn.CONCAT("https://",$I1810),"Datasheet")))</f>
        <v>None Attached</v>
      </c>
      <c r="M1810" s="56"/>
      <c r="P1810" s="58"/>
      <c r="Q1810" s="1" t="n">
        <f aca="false">$M1810-$N1810</f>
        <v>0</v>
      </c>
      <c r="R1810" s="56"/>
      <c r="T1810" s="59" t="s">
        <v>15</v>
      </c>
      <c r="U1810" s="1" t="n">
        <f aca="false">$S1810-$R1810</f>
        <v>0</v>
      </c>
      <c r="V1810" s="1" t="n">
        <f aca="false">IF($T1810="±",$Q1810*2,$Q1810)</f>
        <v>0</v>
      </c>
      <c r="W1810" s="60" t="str">
        <f aca="false">IFERROR($U1810/ABS($V1810),"N/A")</f>
        <v>N/A</v>
      </c>
      <c r="X1810" s="61" t="str">
        <f aca="false">IF(OR($W1810="N/A",$R1810="",$S1810=""),"N/A",IF($W1810&gt;=4,"Not Significant",IF($W1810&gt;=2,"Semi-Significant","Significant")))</f>
        <v>N/A</v>
      </c>
      <c r="Z1810" s="1" t="str">
        <f aca="false">IF($D1810="Z540.1 w/data",0,"")</f>
        <v/>
      </c>
      <c r="AA1810" s="1" t="e">
        <f aca="false">$Y1810+$Q1810+$Z1810</f>
        <v>#VALUE!</v>
      </c>
      <c r="AB1810" s="1" t="n">
        <f aca="false">$N1810+$Q1810</f>
        <v>0</v>
      </c>
      <c r="AC1810" s="1" t="str">
        <f aca="false">IF($Y1810="","",IF(AND($AA1810&gt;=$R1810,$AA1810&lt;=$S1810),"Pass","Fail"))</f>
        <v/>
      </c>
      <c r="AD1810" s="1" t="str">
        <f aca="false">IF($Y1810="","",IF($AA1810&gt;$R1810,"Pass","Fail"))</f>
        <v/>
      </c>
      <c r="AE1810" s="1" t="str">
        <f aca="false">IF($Y1810="","",IF($AA1810&gt;=$R1810,"Pass","Fail"))</f>
        <v/>
      </c>
      <c r="AF1810" s="1" t="str">
        <f aca="false">IF($Y1810="","",IF($AA1810&lt;=$S1810,"Pass","Fail"))</f>
        <v/>
      </c>
      <c r="AG1810" s="1" t="str">
        <f aca="false">IF($Y1810="","",IF($AA1810&lt;$S1810,"Pass","Fail"))</f>
        <v/>
      </c>
      <c r="AH1810" s="23" t="str">
        <f aca="true">INDIRECT(CHOOSE(MATCH($T1810,{"±","&gt;","≥","≤","&lt;"},0), "AC", "AD", "AE", "AF", "AG") &amp; ROW())</f>
        <v/>
      </c>
      <c r="AI1810" s="56" t="str">
        <f aca="false">IF($X1810="Not Significant","No Further Action Required",
IF($AH1810="","",
IF(AND($AH1810="Pass",$L1810="0 - Passed "),"Analysis performed; no further action required.",
IF(AND($AH1810="Fail",$L1810="1 - Failed "),"Analysis performed; no further action required.",
IF(AND($AH1810="Pass",$L1810="2 - Limited In Use "),"Analysis performed; no further action required.",
IF(AND($AH1810="Fail",$L1810="3 - Adjusted "),"Analysis performed; no further action required.",
"Unit fails analysis; TSM determination required."))))))</f>
        <v/>
      </c>
      <c r="AJ1810" s="58"/>
    </row>
    <row r="1811" customFormat="false" ht="15" hidden="false" customHeight="false" outlineLevel="0" collapsed="false">
      <c r="A1811" s="56"/>
      <c r="E1811" s="57" t="str">
        <f aca="false">IF(AND($F1811="",$G1811=""),"",IF($G1811="",$F1811,HYPERLINK($G1811,$F1811)))</f>
        <v/>
      </c>
      <c r="H1811" s="1" t="str">
        <f aca="false">IF($I1811="","None Attached",IF(LEFT($I1811,5)="https",HYPERLINK($I1811,"Datasheet"),HYPERLINK(_xlfn.CONCAT("https://",$I1811),"Datasheet")))</f>
        <v>None Attached</v>
      </c>
      <c r="M1811" s="56"/>
      <c r="P1811" s="58"/>
      <c r="Q1811" s="1" t="n">
        <f aca="false">$M1811-$N1811</f>
        <v>0</v>
      </c>
      <c r="R1811" s="56"/>
      <c r="T1811" s="59" t="s">
        <v>15</v>
      </c>
      <c r="U1811" s="1" t="n">
        <f aca="false">$S1811-$R1811</f>
        <v>0</v>
      </c>
      <c r="V1811" s="1" t="n">
        <f aca="false">IF($T1811="±",$Q1811*2,$Q1811)</f>
        <v>0</v>
      </c>
      <c r="W1811" s="60" t="str">
        <f aca="false">IFERROR($U1811/ABS($V1811),"N/A")</f>
        <v>N/A</v>
      </c>
      <c r="X1811" s="61" t="str">
        <f aca="false">IF(OR($W1811="N/A",$R1811="",$S1811=""),"N/A",IF($W1811&gt;=4,"Not Significant",IF($W1811&gt;=2,"Semi-Significant","Significant")))</f>
        <v>N/A</v>
      </c>
      <c r="Z1811" s="1" t="str">
        <f aca="false">IF($D1811="Z540.1 w/data",0,"")</f>
        <v/>
      </c>
      <c r="AA1811" s="1" t="e">
        <f aca="false">$Y1811+$Q1811+$Z1811</f>
        <v>#VALUE!</v>
      </c>
      <c r="AB1811" s="1" t="n">
        <f aca="false">$N1811+$Q1811</f>
        <v>0</v>
      </c>
      <c r="AC1811" s="1" t="str">
        <f aca="false">IF($Y1811="","",IF(AND($AA1811&gt;=$R1811,$AA1811&lt;=$S1811),"Pass","Fail"))</f>
        <v/>
      </c>
      <c r="AD1811" s="1" t="str">
        <f aca="false">IF($Y1811="","",IF($AA1811&gt;$R1811,"Pass","Fail"))</f>
        <v/>
      </c>
      <c r="AE1811" s="1" t="str">
        <f aca="false">IF($Y1811="","",IF($AA1811&gt;=$R1811,"Pass","Fail"))</f>
        <v/>
      </c>
      <c r="AF1811" s="1" t="str">
        <f aca="false">IF($Y1811="","",IF($AA1811&lt;=$S1811,"Pass","Fail"))</f>
        <v/>
      </c>
      <c r="AG1811" s="1" t="str">
        <f aca="false">IF($Y1811="","",IF($AA1811&lt;$S1811,"Pass","Fail"))</f>
        <v/>
      </c>
      <c r="AH1811" s="23" t="str">
        <f aca="true">INDIRECT(CHOOSE(MATCH($T1811,{"±","&gt;","≥","≤","&lt;"},0), "AC", "AD", "AE", "AF", "AG") &amp; ROW())</f>
        <v/>
      </c>
      <c r="AI1811" s="56" t="str">
        <f aca="false">IF($X1811="Not Significant","No Further Action Required",
IF($AH1811="","",
IF(AND($AH1811="Pass",$L1811="0 - Passed "),"Analysis performed; no further action required.",
IF(AND($AH1811="Fail",$L1811="1 - Failed "),"Analysis performed; no further action required.",
IF(AND($AH1811="Pass",$L1811="2 - Limited In Use "),"Analysis performed; no further action required.",
IF(AND($AH1811="Fail",$L1811="3 - Adjusted "),"Analysis performed; no further action required.",
"Unit fails analysis; TSM determination required."))))))</f>
        <v/>
      </c>
      <c r="AJ1811" s="58"/>
    </row>
    <row r="1812" customFormat="false" ht="15" hidden="false" customHeight="false" outlineLevel="0" collapsed="false">
      <c r="A1812" s="56"/>
      <c r="E1812" s="57" t="str">
        <f aca="false">IF(AND($F1812="",$G1812=""),"",IF($G1812="",$F1812,HYPERLINK($G1812,$F1812)))</f>
        <v/>
      </c>
      <c r="H1812" s="1" t="str">
        <f aca="false">IF($I1812="","None Attached",IF(LEFT($I1812,5)="https",HYPERLINK($I1812,"Datasheet"),HYPERLINK(_xlfn.CONCAT("https://",$I1812),"Datasheet")))</f>
        <v>None Attached</v>
      </c>
      <c r="M1812" s="56"/>
      <c r="P1812" s="58"/>
      <c r="Q1812" s="1" t="n">
        <f aca="false">$M1812-$N1812</f>
        <v>0</v>
      </c>
      <c r="R1812" s="56"/>
      <c r="T1812" s="59" t="s">
        <v>15</v>
      </c>
      <c r="U1812" s="1" t="n">
        <f aca="false">$S1812-$R1812</f>
        <v>0</v>
      </c>
      <c r="V1812" s="1" t="n">
        <f aca="false">IF($T1812="±",$Q1812*2,$Q1812)</f>
        <v>0</v>
      </c>
      <c r="W1812" s="60" t="str">
        <f aca="false">IFERROR($U1812/ABS($V1812),"N/A")</f>
        <v>N/A</v>
      </c>
      <c r="X1812" s="61" t="str">
        <f aca="false">IF(OR($W1812="N/A",$R1812="",$S1812=""),"N/A",IF($W1812&gt;=4,"Not Significant",IF($W1812&gt;=2,"Semi-Significant","Significant")))</f>
        <v>N/A</v>
      </c>
      <c r="Z1812" s="1" t="str">
        <f aca="false">IF($D1812="Z540.1 w/data",0,"")</f>
        <v/>
      </c>
      <c r="AA1812" s="1" t="e">
        <f aca="false">$Y1812+$Q1812+$Z1812</f>
        <v>#VALUE!</v>
      </c>
      <c r="AB1812" s="1" t="n">
        <f aca="false">$N1812+$Q1812</f>
        <v>0</v>
      </c>
      <c r="AC1812" s="1" t="str">
        <f aca="false">IF($Y1812="","",IF(AND($AA1812&gt;=$R1812,$AA1812&lt;=$S1812),"Pass","Fail"))</f>
        <v/>
      </c>
      <c r="AD1812" s="1" t="str">
        <f aca="false">IF($Y1812="","",IF($AA1812&gt;$R1812,"Pass","Fail"))</f>
        <v/>
      </c>
      <c r="AE1812" s="1" t="str">
        <f aca="false">IF($Y1812="","",IF($AA1812&gt;=$R1812,"Pass","Fail"))</f>
        <v/>
      </c>
      <c r="AF1812" s="1" t="str">
        <f aca="false">IF($Y1812="","",IF($AA1812&lt;=$S1812,"Pass","Fail"))</f>
        <v/>
      </c>
      <c r="AG1812" s="1" t="str">
        <f aca="false">IF($Y1812="","",IF($AA1812&lt;$S1812,"Pass","Fail"))</f>
        <v/>
      </c>
      <c r="AH1812" s="23" t="str">
        <f aca="true">INDIRECT(CHOOSE(MATCH($T1812,{"±","&gt;","≥","≤","&lt;"},0), "AC", "AD", "AE", "AF", "AG") &amp; ROW())</f>
        <v/>
      </c>
      <c r="AI1812" s="56" t="str">
        <f aca="false">IF($X1812="Not Significant","No Further Action Required",
IF($AH1812="","",
IF(AND($AH1812="Pass",$L1812="0 - Passed "),"Analysis performed; no further action required.",
IF(AND($AH1812="Fail",$L1812="1 - Failed "),"Analysis performed; no further action required.",
IF(AND($AH1812="Pass",$L1812="2 - Limited In Use "),"Analysis performed; no further action required.",
IF(AND($AH1812="Fail",$L1812="3 - Adjusted "),"Analysis performed; no further action required.",
"Unit fails analysis; TSM determination required."))))))</f>
        <v/>
      </c>
      <c r="AJ1812" s="58"/>
    </row>
    <row r="1813" customFormat="false" ht="15" hidden="false" customHeight="false" outlineLevel="0" collapsed="false">
      <c r="A1813" s="56"/>
      <c r="E1813" s="57" t="str">
        <f aca="false">IF(AND($F1813="",$G1813=""),"",IF($G1813="",$F1813,HYPERLINK($G1813,$F1813)))</f>
        <v/>
      </c>
      <c r="H1813" s="1" t="str">
        <f aca="false">IF($I1813="","None Attached",IF(LEFT($I1813,5)="https",HYPERLINK($I1813,"Datasheet"),HYPERLINK(_xlfn.CONCAT("https://",$I1813),"Datasheet")))</f>
        <v>None Attached</v>
      </c>
      <c r="M1813" s="56"/>
      <c r="P1813" s="58"/>
      <c r="Q1813" s="1" t="n">
        <f aca="false">$M1813-$N1813</f>
        <v>0</v>
      </c>
      <c r="R1813" s="56"/>
      <c r="T1813" s="59" t="s">
        <v>15</v>
      </c>
      <c r="U1813" s="1" t="n">
        <f aca="false">$S1813-$R1813</f>
        <v>0</v>
      </c>
      <c r="V1813" s="1" t="n">
        <f aca="false">IF($T1813="±",$Q1813*2,$Q1813)</f>
        <v>0</v>
      </c>
      <c r="W1813" s="60" t="str">
        <f aca="false">IFERROR($U1813/ABS($V1813),"N/A")</f>
        <v>N/A</v>
      </c>
      <c r="X1813" s="61" t="str">
        <f aca="false">IF(OR($W1813="N/A",$R1813="",$S1813=""),"N/A",IF($W1813&gt;=4,"Not Significant",IF($W1813&gt;=2,"Semi-Significant","Significant")))</f>
        <v>N/A</v>
      </c>
      <c r="Z1813" s="1" t="str">
        <f aca="false">IF($D1813="Z540.1 w/data",0,"")</f>
        <v/>
      </c>
      <c r="AA1813" s="1" t="e">
        <f aca="false">$Y1813+$Q1813+$Z1813</f>
        <v>#VALUE!</v>
      </c>
      <c r="AB1813" s="1" t="n">
        <f aca="false">$N1813+$Q1813</f>
        <v>0</v>
      </c>
      <c r="AC1813" s="1" t="str">
        <f aca="false">IF($Y1813="","",IF(AND($AA1813&gt;=$R1813,$AA1813&lt;=$S1813),"Pass","Fail"))</f>
        <v/>
      </c>
      <c r="AD1813" s="1" t="str">
        <f aca="false">IF($Y1813="","",IF($AA1813&gt;$R1813,"Pass","Fail"))</f>
        <v/>
      </c>
      <c r="AE1813" s="1" t="str">
        <f aca="false">IF($Y1813="","",IF($AA1813&gt;=$R1813,"Pass","Fail"))</f>
        <v/>
      </c>
      <c r="AF1813" s="1" t="str">
        <f aca="false">IF($Y1813="","",IF($AA1813&lt;=$S1813,"Pass","Fail"))</f>
        <v/>
      </c>
      <c r="AG1813" s="1" t="str">
        <f aca="false">IF($Y1813="","",IF($AA1813&lt;$S1813,"Pass","Fail"))</f>
        <v/>
      </c>
      <c r="AH1813" s="23" t="str">
        <f aca="true">INDIRECT(CHOOSE(MATCH($T1813,{"±","&gt;","≥","≤","&lt;"},0), "AC", "AD", "AE", "AF", "AG") &amp; ROW())</f>
        <v/>
      </c>
      <c r="AI1813" s="56" t="str">
        <f aca="false">IF($X1813="Not Significant","No Further Action Required",
IF($AH1813="","",
IF(AND($AH1813="Pass",$L1813="0 - Passed "),"Analysis performed; no further action required.",
IF(AND($AH1813="Fail",$L1813="1 - Failed "),"Analysis performed; no further action required.",
IF(AND($AH1813="Pass",$L1813="2 - Limited In Use "),"Analysis performed; no further action required.",
IF(AND($AH1813="Fail",$L1813="3 - Adjusted "),"Analysis performed; no further action required.",
"Unit fails analysis; TSM determination required."))))))</f>
        <v/>
      </c>
      <c r="AJ1813" s="58"/>
    </row>
    <row r="1814" customFormat="false" ht="15" hidden="false" customHeight="false" outlineLevel="0" collapsed="false">
      <c r="A1814" s="56"/>
      <c r="E1814" s="57" t="str">
        <f aca="false">IF(AND($F1814="",$G1814=""),"",IF($G1814="",$F1814,HYPERLINK($G1814,$F1814)))</f>
        <v/>
      </c>
      <c r="H1814" s="1" t="str">
        <f aca="false">IF($I1814="","None Attached",IF(LEFT($I1814,5)="https",HYPERLINK($I1814,"Datasheet"),HYPERLINK(_xlfn.CONCAT("https://",$I1814),"Datasheet")))</f>
        <v>None Attached</v>
      </c>
      <c r="M1814" s="56"/>
      <c r="P1814" s="58"/>
      <c r="Q1814" s="1" t="n">
        <f aca="false">$M1814-$N1814</f>
        <v>0</v>
      </c>
      <c r="R1814" s="56"/>
      <c r="T1814" s="59" t="s">
        <v>15</v>
      </c>
      <c r="U1814" s="1" t="n">
        <f aca="false">$S1814-$R1814</f>
        <v>0</v>
      </c>
      <c r="V1814" s="1" t="n">
        <f aca="false">IF($T1814="±",$Q1814*2,$Q1814)</f>
        <v>0</v>
      </c>
      <c r="W1814" s="60" t="str">
        <f aca="false">IFERROR($U1814/ABS($V1814),"N/A")</f>
        <v>N/A</v>
      </c>
      <c r="X1814" s="61" t="str">
        <f aca="false">IF(OR($W1814="N/A",$R1814="",$S1814=""),"N/A",IF($W1814&gt;=4,"Not Significant",IF($W1814&gt;=2,"Semi-Significant","Significant")))</f>
        <v>N/A</v>
      </c>
      <c r="Z1814" s="1" t="str">
        <f aca="false">IF($D1814="Z540.1 w/data",0,"")</f>
        <v/>
      </c>
      <c r="AA1814" s="1" t="e">
        <f aca="false">$Y1814+$Q1814+$Z1814</f>
        <v>#VALUE!</v>
      </c>
      <c r="AB1814" s="1" t="n">
        <f aca="false">$N1814+$Q1814</f>
        <v>0</v>
      </c>
      <c r="AC1814" s="1" t="str">
        <f aca="false">IF($Y1814="","",IF(AND($AA1814&gt;=$R1814,$AA1814&lt;=$S1814),"Pass","Fail"))</f>
        <v/>
      </c>
      <c r="AD1814" s="1" t="str">
        <f aca="false">IF($Y1814="","",IF($AA1814&gt;$R1814,"Pass","Fail"))</f>
        <v/>
      </c>
      <c r="AE1814" s="1" t="str">
        <f aca="false">IF($Y1814="","",IF($AA1814&gt;=$R1814,"Pass","Fail"))</f>
        <v/>
      </c>
      <c r="AF1814" s="1" t="str">
        <f aca="false">IF($Y1814="","",IF($AA1814&lt;=$S1814,"Pass","Fail"))</f>
        <v/>
      </c>
      <c r="AG1814" s="1" t="str">
        <f aca="false">IF($Y1814="","",IF($AA1814&lt;$S1814,"Pass","Fail"))</f>
        <v/>
      </c>
      <c r="AH1814" s="23" t="str">
        <f aca="true">INDIRECT(CHOOSE(MATCH($T1814,{"±","&gt;","≥","≤","&lt;"},0), "AC", "AD", "AE", "AF", "AG") &amp; ROW())</f>
        <v/>
      </c>
      <c r="AI1814" s="56" t="str">
        <f aca="false">IF($X1814="Not Significant","No Further Action Required",
IF($AH1814="","",
IF(AND($AH1814="Pass",$L1814="0 - Passed "),"Analysis performed; no further action required.",
IF(AND($AH1814="Fail",$L1814="1 - Failed "),"Analysis performed; no further action required.",
IF(AND($AH1814="Pass",$L1814="2 - Limited In Use "),"Analysis performed; no further action required.",
IF(AND($AH1814="Fail",$L1814="3 - Adjusted "),"Analysis performed; no further action required.",
"Unit fails analysis; TSM determination required."))))))</f>
        <v/>
      </c>
      <c r="AJ1814" s="58"/>
    </row>
    <row r="1815" customFormat="false" ht="15" hidden="false" customHeight="false" outlineLevel="0" collapsed="false">
      <c r="A1815" s="56"/>
      <c r="E1815" s="57" t="str">
        <f aca="false">IF(AND($F1815="",$G1815=""),"",IF($G1815="",$F1815,HYPERLINK($G1815,$F1815)))</f>
        <v/>
      </c>
      <c r="H1815" s="1" t="str">
        <f aca="false">IF($I1815="","None Attached",IF(LEFT($I1815,5)="https",HYPERLINK($I1815,"Datasheet"),HYPERLINK(_xlfn.CONCAT("https://",$I1815),"Datasheet")))</f>
        <v>None Attached</v>
      </c>
      <c r="M1815" s="56"/>
      <c r="P1815" s="58"/>
      <c r="Q1815" s="1" t="n">
        <f aca="false">$M1815-$N1815</f>
        <v>0</v>
      </c>
      <c r="R1815" s="56"/>
      <c r="T1815" s="59" t="s">
        <v>15</v>
      </c>
      <c r="U1815" s="1" t="n">
        <f aca="false">$S1815-$R1815</f>
        <v>0</v>
      </c>
      <c r="V1815" s="1" t="n">
        <f aca="false">IF($T1815="±",$Q1815*2,$Q1815)</f>
        <v>0</v>
      </c>
      <c r="W1815" s="60" t="str">
        <f aca="false">IFERROR($U1815/ABS($V1815),"N/A")</f>
        <v>N/A</v>
      </c>
      <c r="X1815" s="61" t="str">
        <f aca="false">IF(OR($W1815="N/A",$R1815="",$S1815=""),"N/A",IF($W1815&gt;=4,"Not Significant",IF($W1815&gt;=2,"Semi-Significant","Significant")))</f>
        <v>N/A</v>
      </c>
      <c r="Z1815" s="1" t="str">
        <f aca="false">IF($D1815="Z540.1 w/data",0,"")</f>
        <v/>
      </c>
      <c r="AA1815" s="1" t="e">
        <f aca="false">$Y1815+$Q1815+$Z1815</f>
        <v>#VALUE!</v>
      </c>
      <c r="AB1815" s="1" t="n">
        <f aca="false">$N1815+$Q1815</f>
        <v>0</v>
      </c>
      <c r="AC1815" s="1" t="str">
        <f aca="false">IF($Y1815="","",IF(AND($AA1815&gt;=$R1815,$AA1815&lt;=$S1815),"Pass","Fail"))</f>
        <v/>
      </c>
      <c r="AD1815" s="1" t="str">
        <f aca="false">IF($Y1815="","",IF($AA1815&gt;$R1815,"Pass","Fail"))</f>
        <v/>
      </c>
      <c r="AE1815" s="1" t="str">
        <f aca="false">IF($Y1815="","",IF($AA1815&gt;=$R1815,"Pass","Fail"))</f>
        <v/>
      </c>
      <c r="AF1815" s="1" t="str">
        <f aca="false">IF($Y1815="","",IF($AA1815&lt;=$S1815,"Pass","Fail"))</f>
        <v/>
      </c>
      <c r="AG1815" s="1" t="str">
        <f aca="false">IF($Y1815="","",IF($AA1815&lt;$S1815,"Pass","Fail"))</f>
        <v/>
      </c>
      <c r="AH1815" s="23" t="str">
        <f aca="true">INDIRECT(CHOOSE(MATCH($T1815,{"±","&gt;","≥","≤","&lt;"},0), "AC", "AD", "AE", "AF", "AG") &amp; ROW())</f>
        <v/>
      </c>
      <c r="AI1815" s="56" t="str">
        <f aca="false">IF($X1815="Not Significant","No Further Action Required",
IF($AH1815="","",
IF(AND($AH1815="Pass",$L1815="0 - Passed "),"Analysis performed; no further action required.",
IF(AND($AH1815="Fail",$L1815="1 - Failed "),"Analysis performed; no further action required.",
IF(AND($AH1815="Pass",$L1815="2 - Limited In Use "),"Analysis performed; no further action required.",
IF(AND($AH1815="Fail",$L1815="3 - Adjusted "),"Analysis performed; no further action required.",
"Unit fails analysis; TSM determination required."))))))</f>
        <v/>
      </c>
      <c r="AJ1815" s="58"/>
    </row>
    <row r="1816" customFormat="false" ht="15" hidden="false" customHeight="false" outlineLevel="0" collapsed="false">
      <c r="A1816" s="56"/>
      <c r="E1816" s="57" t="str">
        <f aca="false">IF(AND($F1816="",$G1816=""),"",IF($G1816="",$F1816,HYPERLINK($G1816,$F1816)))</f>
        <v/>
      </c>
      <c r="H1816" s="1" t="str">
        <f aca="false">IF($I1816="","None Attached",IF(LEFT($I1816,5)="https",HYPERLINK($I1816,"Datasheet"),HYPERLINK(_xlfn.CONCAT("https://",$I1816),"Datasheet")))</f>
        <v>None Attached</v>
      </c>
      <c r="M1816" s="56"/>
      <c r="P1816" s="58"/>
      <c r="Q1816" s="1" t="n">
        <f aca="false">$M1816-$N1816</f>
        <v>0</v>
      </c>
      <c r="R1816" s="56"/>
      <c r="T1816" s="59" t="s">
        <v>15</v>
      </c>
      <c r="U1816" s="1" t="n">
        <f aca="false">$S1816-$R1816</f>
        <v>0</v>
      </c>
      <c r="V1816" s="1" t="n">
        <f aca="false">IF($T1816="±",$Q1816*2,$Q1816)</f>
        <v>0</v>
      </c>
      <c r="W1816" s="60" t="str">
        <f aca="false">IFERROR($U1816/ABS($V1816),"N/A")</f>
        <v>N/A</v>
      </c>
      <c r="X1816" s="61" t="str">
        <f aca="false">IF(OR($W1816="N/A",$R1816="",$S1816=""),"N/A",IF($W1816&gt;=4,"Not Significant",IF($W1816&gt;=2,"Semi-Significant","Significant")))</f>
        <v>N/A</v>
      </c>
      <c r="Z1816" s="1" t="str">
        <f aca="false">IF($D1816="Z540.1 w/data",0,"")</f>
        <v/>
      </c>
      <c r="AA1816" s="1" t="e">
        <f aca="false">$Y1816+$Q1816+$Z1816</f>
        <v>#VALUE!</v>
      </c>
      <c r="AB1816" s="1" t="n">
        <f aca="false">$N1816+$Q1816</f>
        <v>0</v>
      </c>
      <c r="AC1816" s="1" t="str">
        <f aca="false">IF($Y1816="","",IF(AND($AA1816&gt;=$R1816,$AA1816&lt;=$S1816),"Pass","Fail"))</f>
        <v/>
      </c>
      <c r="AD1816" s="1" t="str">
        <f aca="false">IF($Y1816="","",IF($AA1816&gt;$R1816,"Pass","Fail"))</f>
        <v/>
      </c>
      <c r="AE1816" s="1" t="str">
        <f aca="false">IF($Y1816="","",IF($AA1816&gt;=$R1816,"Pass","Fail"))</f>
        <v/>
      </c>
      <c r="AF1816" s="1" t="str">
        <f aca="false">IF($Y1816="","",IF($AA1816&lt;=$S1816,"Pass","Fail"))</f>
        <v/>
      </c>
      <c r="AG1816" s="1" t="str">
        <f aca="false">IF($Y1816="","",IF($AA1816&lt;$S1816,"Pass","Fail"))</f>
        <v/>
      </c>
      <c r="AH1816" s="23" t="str">
        <f aca="true">INDIRECT(CHOOSE(MATCH($T1816,{"±","&gt;","≥","≤","&lt;"},0), "AC", "AD", "AE", "AF", "AG") &amp; ROW())</f>
        <v/>
      </c>
      <c r="AI1816" s="56" t="str">
        <f aca="false">IF($X1816="Not Significant","No Further Action Required",
IF($AH1816="","",
IF(AND($AH1816="Pass",$L1816="0 - Passed "),"Analysis performed; no further action required.",
IF(AND($AH1816="Fail",$L1816="1 - Failed "),"Analysis performed; no further action required.",
IF(AND($AH1816="Pass",$L1816="2 - Limited In Use "),"Analysis performed; no further action required.",
IF(AND($AH1816="Fail",$L1816="3 - Adjusted "),"Analysis performed; no further action required.",
"Unit fails analysis; TSM determination required."))))))</f>
        <v/>
      </c>
      <c r="AJ1816" s="58"/>
    </row>
    <row r="1817" customFormat="false" ht="15" hidden="false" customHeight="false" outlineLevel="0" collapsed="false">
      <c r="A1817" s="56"/>
      <c r="E1817" s="57" t="str">
        <f aca="false">IF(AND($F1817="",$G1817=""),"",IF($G1817="",$F1817,HYPERLINK($G1817,$F1817)))</f>
        <v/>
      </c>
      <c r="H1817" s="1" t="str">
        <f aca="false">IF($I1817="","None Attached",IF(LEFT($I1817,5)="https",HYPERLINK($I1817,"Datasheet"),HYPERLINK(_xlfn.CONCAT("https://",$I1817),"Datasheet")))</f>
        <v>None Attached</v>
      </c>
      <c r="M1817" s="56"/>
      <c r="P1817" s="58"/>
      <c r="Q1817" s="1" t="n">
        <f aca="false">$M1817-$N1817</f>
        <v>0</v>
      </c>
      <c r="R1817" s="56"/>
      <c r="T1817" s="59" t="s">
        <v>15</v>
      </c>
      <c r="U1817" s="1" t="n">
        <f aca="false">$S1817-$R1817</f>
        <v>0</v>
      </c>
      <c r="V1817" s="1" t="n">
        <f aca="false">IF($T1817="±",$Q1817*2,$Q1817)</f>
        <v>0</v>
      </c>
      <c r="W1817" s="60" t="str">
        <f aca="false">IFERROR($U1817/ABS($V1817),"N/A")</f>
        <v>N/A</v>
      </c>
      <c r="X1817" s="61" t="str">
        <f aca="false">IF(OR($W1817="N/A",$R1817="",$S1817=""),"N/A",IF($W1817&gt;=4,"Not Significant",IF($W1817&gt;=2,"Semi-Significant","Significant")))</f>
        <v>N/A</v>
      </c>
      <c r="Z1817" s="1" t="str">
        <f aca="false">IF($D1817="Z540.1 w/data",0,"")</f>
        <v/>
      </c>
      <c r="AA1817" s="1" t="e">
        <f aca="false">$Y1817+$Q1817+$Z1817</f>
        <v>#VALUE!</v>
      </c>
      <c r="AB1817" s="1" t="n">
        <f aca="false">$N1817+$Q1817</f>
        <v>0</v>
      </c>
      <c r="AC1817" s="1" t="str">
        <f aca="false">IF($Y1817="","",IF(AND($AA1817&gt;=$R1817,$AA1817&lt;=$S1817),"Pass","Fail"))</f>
        <v/>
      </c>
      <c r="AD1817" s="1" t="str">
        <f aca="false">IF($Y1817="","",IF($AA1817&gt;$R1817,"Pass","Fail"))</f>
        <v/>
      </c>
      <c r="AE1817" s="1" t="str">
        <f aca="false">IF($Y1817="","",IF($AA1817&gt;=$R1817,"Pass","Fail"))</f>
        <v/>
      </c>
      <c r="AF1817" s="1" t="str">
        <f aca="false">IF($Y1817="","",IF($AA1817&lt;=$S1817,"Pass","Fail"))</f>
        <v/>
      </c>
      <c r="AG1817" s="1" t="str">
        <f aca="false">IF($Y1817="","",IF($AA1817&lt;$S1817,"Pass","Fail"))</f>
        <v/>
      </c>
      <c r="AH1817" s="23" t="str">
        <f aca="true">INDIRECT(CHOOSE(MATCH($T1817,{"±","&gt;","≥","≤","&lt;"},0), "AC", "AD", "AE", "AF", "AG") &amp; ROW())</f>
        <v/>
      </c>
      <c r="AI1817" s="56" t="str">
        <f aca="false">IF($X1817="Not Significant","No Further Action Required",
IF($AH1817="","",
IF(AND($AH1817="Pass",$L1817="0 - Passed "),"Analysis performed; no further action required.",
IF(AND($AH1817="Fail",$L1817="1 - Failed "),"Analysis performed; no further action required.",
IF(AND($AH1817="Pass",$L1817="2 - Limited In Use "),"Analysis performed; no further action required.",
IF(AND($AH1817="Fail",$L1817="3 - Adjusted "),"Analysis performed; no further action required.",
"Unit fails analysis; TSM determination required."))))))</f>
        <v/>
      </c>
      <c r="AJ1817" s="58"/>
    </row>
    <row r="1818" customFormat="false" ht="15" hidden="false" customHeight="false" outlineLevel="0" collapsed="false">
      <c r="A1818" s="56"/>
      <c r="E1818" s="57" t="str">
        <f aca="false">IF(AND($F1818="",$G1818=""),"",IF($G1818="",$F1818,HYPERLINK($G1818,$F1818)))</f>
        <v/>
      </c>
      <c r="H1818" s="1" t="str">
        <f aca="false">IF($I1818="","None Attached",IF(LEFT($I1818,5)="https",HYPERLINK($I1818,"Datasheet"),HYPERLINK(_xlfn.CONCAT("https://",$I1818),"Datasheet")))</f>
        <v>None Attached</v>
      </c>
      <c r="M1818" s="56"/>
      <c r="P1818" s="58"/>
      <c r="Q1818" s="1" t="n">
        <f aca="false">$M1818-$N1818</f>
        <v>0</v>
      </c>
      <c r="R1818" s="56"/>
      <c r="T1818" s="59" t="s">
        <v>15</v>
      </c>
      <c r="U1818" s="1" t="n">
        <f aca="false">$S1818-$R1818</f>
        <v>0</v>
      </c>
      <c r="V1818" s="1" t="n">
        <f aca="false">IF($T1818="±",$Q1818*2,$Q1818)</f>
        <v>0</v>
      </c>
      <c r="W1818" s="60" t="str">
        <f aca="false">IFERROR($U1818/ABS($V1818),"N/A")</f>
        <v>N/A</v>
      </c>
      <c r="X1818" s="61" t="str">
        <f aca="false">IF(OR($W1818="N/A",$R1818="",$S1818=""),"N/A",IF($W1818&gt;=4,"Not Significant",IF($W1818&gt;=2,"Semi-Significant","Significant")))</f>
        <v>N/A</v>
      </c>
      <c r="Z1818" s="1" t="str">
        <f aca="false">IF($D1818="Z540.1 w/data",0,"")</f>
        <v/>
      </c>
      <c r="AA1818" s="1" t="e">
        <f aca="false">$Y1818+$Q1818+$Z1818</f>
        <v>#VALUE!</v>
      </c>
      <c r="AB1818" s="1" t="n">
        <f aca="false">$N1818+$Q1818</f>
        <v>0</v>
      </c>
      <c r="AC1818" s="1" t="str">
        <f aca="false">IF($Y1818="","",IF(AND($AA1818&gt;=$R1818,$AA1818&lt;=$S1818),"Pass","Fail"))</f>
        <v/>
      </c>
      <c r="AD1818" s="1" t="str">
        <f aca="false">IF($Y1818="","",IF($AA1818&gt;$R1818,"Pass","Fail"))</f>
        <v/>
      </c>
      <c r="AE1818" s="1" t="str">
        <f aca="false">IF($Y1818="","",IF($AA1818&gt;=$R1818,"Pass","Fail"))</f>
        <v/>
      </c>
      <c r="AF1818" s="1" t="str">
        <f aca="false">IF($Y1818="","",IF($AA1818&lt;=$S1818,"Pass","Fail"))</f>
        <v/>
      </c>
      <c r="AG1818" s="1" t="str">
        <f aca="false">IF($Y1818="","",IF($AA1818&lt;$S1818,"Pass","Fail"))</f>
        <v/>
      </c>
      <c r="AH1818" s="23" t="str">
        <f aca="true">INDIRECT(CHOOSE(MATCH($T1818,{"±","&gt;","≥","≤","&lt;"},0), "AC", "AD", "AE", "AF", "AG") &amp; ROW())</f>
        <v/>
      </c>
      <c r="AI1818" s="56" t="str">
        <f aca="false">IF($X1818="Not Significant","No Further Action Required",
IF($AH1818="","",
IF(AND($AH1818="Pass",$L1818="0 - Passed "),"Analysis performed; no further action required.",
IF(AND($AH1818="Fail",$L1818="1 - Failed "),"Analysis performed; no further action required.",
IF(AND($AH1818="Pass",$L1818="2 - Limited In Use "),"Analysis performed; no further action required.",
IF(AND($AH1818="Fail",$L1818="3 - Adjusted "),"Analysis performed; no further action required.",
"Unit fails analysis; TSM determination required."))))))</f>
        <v/>
      </c>
      <c r="AJ1818" s="58"/>
    </row>
    <row r="1819" customFormat="false" ht="15" hidden="false" customHeight="false" outlineLevel="0" collapsed="false">
      <c r="A1819" s="56"/>
      <c r="E1819" s="57" t="str">
        <f aca="false">IF(AND($F1819="",$G1819=""),"",IF($G1819="",$F1819,HYPERLINK($G1819,$F1819)))</f>
        <v/>
      </c>
      <c r="H1819" s="1" t="str">
        <f aca="false">IF($I1819="","None Attached",IF(LEFT($I1819,5)="https",HYPERLINK($I1819,"Datasheet"),HYPERLINK(_xlfn.CONCAT("https://",$I1819),"Datasheet")))</f>
        <v>None Attached</v>
      </c>
      <c r="M1819" s="56"/>
      <c r="P1819" s="58"/>
      <c r="Q1819" s="1" t="n">
        <f aca="false">$M1819-$N1819</f>
        <v>0</v>
      </c>
      <c r="R1819" s="56"/>
      <c r="T1819" s="59" t="s">
        <v>15</v>
      </c>
      <c r="U1819" s="1" t="n">
        <f aca="false">$S1819-$R1819</f>
        <v>0</v>
      </c>
      <c r="V1819" s="1" t="n">
        <f aca="false">IF($T1819="±",$Q1819*2,$Q1819)</f>
        <v>0</v>
      </c>
      <c r="W1819" s="60" t="str">
        <f aca="false">IFERROR($U1819/ABS($V1819),"N/A")</f>
        <v>N/A</v>
      </c>
      <c r="X1819" s="61" t="str">
        <f aca="false">IF(OR($W1819="N/A",$R1819="",$S1819=""),"N/A",IF($W1819&gt;=4,"Not Significant",IF($W1819&gt;=2,"Semi-Significant","Significant")))</f>
        <v>N/A</v>
      </c>
      <c r="Z1819" s="1" t="str">
        <f aca="false">IF($D1819="Z540.1 w/data",0,"")</f>
        <v/>
      </c>
      <c r="AA1819" s="1" t="e">
        <f aca="false">$Y1819+$Q1819+$Z1819</f>
        <v>#VALUE!</v>
      </c>
      <c r="AB1819" s="1" t="n">
        <f aca="false">$N1819+$Q1819</f>
        <v>0</v>
      </c>
      <c r="AC1819" s="1" t="str">
        <f aca="false">IF($Y1819="","",IF(AND($AA1819&gt;=$R1819,$AA1819&lt;=$S1819),"Pass","Fail"))</f>
        <v/>
      </c>
      <c r="AD1819" s="1" t="str">
        <f aca="false">IF($Y1819="","",IF($AA1819&gt;$R1819,"Pass","Fail"))</f>
        <v/>
      </c>
      <c r="AE1819" s="1" t="str">
        <f aca="false">IF($Y1819="","",IF($AA1819&gt;=$R1819,"Pass","Fail"))</f>
        <v/>
      </c>
      <c r="AF1819" s="1" t="str">
        <f aca="false">IF($Y1819="","",IF($AA1819&lt;=$S1819,"Pass","Fail"))</f>
        <v/>
      </c>
      <c r="AG1819" s="1" t="str">
        <f aca="false">IF($Y1819="","",IF($AA1819&lt;$S1819,"Pass","Fail"))</f>
        <v/>
      </c>
      <c r="AH1819" s="23" t="str">
        <f aca="true">INDIRECT(CHOOSE(MATCH($T1819,{"±","&gt;","≥","≤","&lt;"},0), "AC", "AD", "AE", "AF", "AG") &amp; ROW())</f>
        <v/>
      </c>
      <c r="AI1819" s="56" t="str">
        <f aca="false">IF($X1819="Not Significant","No Further Action Required",
IF($AH1819="","",
IF(AND($AH1819="Pass",$L1819="0 - Passed "),"Analysis performed; no further action required.",
IF(AND($AH1819="Fail",$L1819="1 - Failed "),"Analysis performed; no further action required.",
IF(AND($AH1819="Pass",$L1819="2 - Limited In Use "),"Analysis performed; no further action required.",
IF(AND($AH1819="Fail",$L1819="3 - Adjusted "),"Analysis performed; no further action required.",
"Unit fails analysis; TSM determination required."))))))</f>
        <v/>
      </c>
      <c r="AJ1819" s="58"/>
    </row>
    <row r="1820" customFormat="false" ht="15" hidden="false" customHeight="false" outlineLevel="0" collapsed="false">
      <c r="A1820" s="56"/>
      <c r="E1820" s="57" t="str">
        <f aca="false">IF(AND($F1820="",$G1820=""),"",IF($G1820="",$F1820,HYPERLINK($G1820,$F1820)))</f>
        <v/>
      </c>
      <c r="H1820" s="1" t="str">
        <f aca="false">IF($I1820="","None Attached",IF(LEFT($I1820,5)="https",HYPERLINK($I1820,"Datasheet"),HYPERLINK(_xlfn.CONCAT("https://",$I1820),"Datasheet")))</f>
        <v>None Attached</v>
      </c>
      <c r="M1820" s="56"/>
      <c r="P1820" s="58"/>
      <c r="Q1820" s="1" t="n">
        <f aca="false">$M1820-$N1820</f>
        <v>0</v>
      </c>
      <c r="R1820" s="56"/>
      <c r="T1820" s="59" t="s">
        <v>15</v>
      </c>
      <c r="U1820" s="1" t="n">
        <f aca="false">$S1820-$R1820</f>
        <v>0</v>
      </c>
      <c r="V1820" s="1" t="n">
        <f aca="false">IF($T1820="±",$Q1820*2,$Q1820)</f>
        <v>0</v>
      </c>
      <c r="W1820" s="60" t="str">
        <f aca="false">IFERROR($U1820/ABS($V1820),"N/A")</f>
        <v>N/A</v>
      </c>
      <c r="X1820" s="61" t="str">
        <f aca="false">IF(OR($W1820="N/A",$R1820="",$S1820=""),"N/A",IF($W1820&gt;=4,"Not Significant",IF($W1820&gt;=2,"Semi-Significant","Significant")))</f>
        <v>N/A</v>
      </c>
      <c r="Z1820" s="1" t="str">
        <f aca="false">IF($D1820="Z540.1 w/data",0,"")</f>
        <v/>
      </c>
      <c r="AA1820" s="1" t="e">
        <f aca="false">$Y1820+$Q1820+$Z1820</f>
        <v>#VALUE!</v>
      </c>
      <c r="AB1820" s="1" t="n">
        <f aca="false">$N1820+$Q1820</f>
        <v>0</v>
      </c>
      <c r="AC1820" s="1" t="str">
        <f aca="false">IF($Y1820="","",IF(AND($AA1820&gt;=$R1820,$AA1820&lt;=$S1820),"Pass","Fail"))</f>
        <v/>
      </c>
      <c r="AD1820" s="1" t="str">
        <f aca="false">IF($Y1820="","",IF($AA1820&gt;$R1820,"Pass","Fail"))</f>
        <v/>
      </c>
      <c r="AE1820" s="1" t="str">
        <f aca="false">IF($Y1820="","",IF($AA1820&gt;=$R1820,"Pass","Fail"))</f>
        <v/>
      </c>
      <c r="AF1820" s="1" t="str">
        <f aca="false">IF($Y1820="","",IF($AA1820&lt;=$S1820,"Pass","Fail"))</f>
        <v/>
      </c>
      <c r="AG1820" s="1" t="str">
        <f aca="false">IF($Y1820="","",IF($AA1820&lt;$S1820,"Pass","Fail"))</f>
        <v/>
      </c>
      <c r="AH1820" s="23" t="str">
        <f aca="true">INDIRECT(CHOOSE(MATCH($T1820,{"±","&gt;","≥","≤","&lt;"},0), "AC", "AD", "AE", "AF", "AG") &amp; ROW())</f>
        <v/>
      </c>
      <c r="AI1820" s="56" t="str">
        <f aca="false">IF($X1820="Not Significant","No Further Action Required",
IF($AH1820="","",
IF(AND($AH1820="Pass",$L1820="0 - Passed "),"Analysis performed; no further action required.",
IF(AND($AH1820="Fail",$L1820="1 - Failed "),"Analysis performed; no further action required.",
IF(AND($AH1820="Pass",$L1820="2 - Limited In Use "),"Analysis performed; no further action required.",
IF(AND($AH1820="Fail",$L1820="3 - Adjusted "),"Analysis performed; no further action required.",
"Unit fails analysis; TSM determination required."))))))</f>
        <v/>
      </c>
      <c r="AJ1820" s="58"/>
    </row>
    <row r="1821" customFormat="false" ht="15" hidden="false" customHeight="false" outlineLevel="0" collapsed="false">
      <c r="A1821" s="56"/>
      <c r="E1821" s="57" t="str">
        <f aca="false">IF(AND($F1821="",$G1821=""),"",IF($G1821="",$F1821,HYPERLINK($G1821,$F1821)))</f>
        <v/>
      </c>
      <c r="H1821" s="1" t="str">
        <f aca="false">IF($I1821="","None Attached",IF(LEFT($I1821,5)="https",HYPERLINK($I1821,"Datasheet"),HYPERLINK(_xlfn.CONCAT("https://",$I1821),"Datasheet")))</f>
        <v>None Attached</v>
      </c>
      <c r="M1821" s="56"/>
      <c r="P1821" s="58"/>
      <c r="Q1821" s="1" t="n">
        <f aca="false">$M1821-$N1821</f>
        <v>0</v>
      </c>
      <c r="R1821" s="56"/>
      <c r="T1821" s="59" t="s">
        <v>15</v>
      </c>
      <c r="U1821" s="1" t="n">
        <f aca="false">$S1821-$R1821</f>
        <v>0</v>
      </c>
      <c r="V1821" s="1" t="n">
        <f aca="false">IF($T1821="±",$Q1821*2,$Q1821)</f>
        <v>0</v>
      </c>
      <c r="W1821" s="60" t="str">
        <f aca="false">IFERROR($U1821/ABS($V1821),"N/A")</f>
        <v>N/A</v>
      </c>
      <c r="X1821" s="61" t="str">
        <f aca="false">IF(OR($W1821="N/A",$R1821="",$S1821=""),"N/A",IF($W1821&gt;=4,"Not Significant",IF($W1821&gt;=2,"Semi-Significant","Significant")))</f>
        <v>N/A</v>
      </c>
      <c r="Z1821" s="1" t="str">
        <f aca="false">IF($D1821="Z540.1 w/data",0,"")</f>
        <v/>
      </c>
      <c r="AA1821" s="1" t="e">
        <f aca="false">$Y1821+$Q1821+$Z1821</f>
        <v>#VALUE!</v>
      </c>
      <c r="AB1821" s="1" t="n">
        <f aca="false">$N1821+$Q1821</f>
        <v>0</v>
      </c>
      <c r="AC1821" s="1" t="str">
        <f aca="false">IF($Y1821="","",IF(AND($AA1821&gt;=$R1821,$AA1821&lt;=$S1821),"Pass","Fail"))</f>
        <v/>
      </c>
      <c r="AD1821" s="1" t="str">
        <f aca="false">IF($Y1821="","",IF($AA1821&gt;$R1821,"Pass","Fail"))</f>
        <v/>
      </c>
      <c r="AE1821" s="1" t="str">
        <f aca="false">IF($Y1821="","",IF($AA1821&gt;=$R1821,"Pass","Fail"))</f>
        <v/>
      </c>
      <c r="AF1821" s="1" t="str">
        <f aca="false">IF($Y1821="","",IF($AA1821&lt;=$S1821,"Pass","Fail"))</f>
        <v/>
      </c>
      <c r="AG1821" s="1" t="str">
        <f aca="false">IF($Y1821="","",IF($AA1821&lt;$S1821,"Pass","Fail"))</f>
        <v/>
      </c>
      <c r="AH1821" s="23" t="str">
        <f aca="true">INDIRECT(CHOOSE(MATCH($T1821,{"±","&gt;","≥","≤","&lt;"},0), "AC", "AD", "AE", "AF", "AG") &amp; ROW())</f>
        <v/>
      </c>
      <c r="AI1821" s="56" t="str">
        <f aca="false">IF($X1821="Not Significant","No Further Action Required",
IF($AH1821="","",
IF(AND($AH1821="Pass",$L1821="0 - Passed "),"Analysis performed; no further action required.",
IF(AND($AH1821="Fail",$L1821="1 - Failed "),"Analysis performed; no further action required.",
IF(AND($AH1821="Pass",$L1821="2 - Limited In Use "),"Analysis performed; no further action required.",
IF(AND($AH1821="Fail",$L1821="3 - Adjusted "),"Analysis performed; no further action required.",
"Unit fails analysis; TSM determination required."))))))</f>
        <v/>
      </c>
      <c r="AJ1821" s="58"/>
    </row>
    <row r="1822" customFormat="false" ht="15" hidden="false" customHeight="false" outlineLevel="0" collapsed="false">
      <c r="A1822" s="56"/>
      <c r="E1822" s="57" t="str">
        <f aca="false">IF(AND($F1822="",$G1822=""),"",IF($G1822="",$F1822,HYPERLINK($G1822,$F1822)))</f>
        <v/>
      </c>
      <c r="H1822" s="1" t="str">
        <f aca="false">IF($I1822="","None Attached",IF(LEFT($I1822,5)="https",HYPERLINK($I1822,"Datasheet"),HYPERLINK(_xlfn.CONCAT("https://",$I1822),"Datasheet")))</f>
        <v>None Attached</v>
      </c>
      <c r="M1822" s="56"/>
      <c r="P1822" s="58"/>
      <c r="Q1822" s="1" t="n">
        <f aca="false">$M1822-$N1822</f>
        <v>0</v>
      </c>
      <c r="R1822" s="56"/>
      <c r="T1822" s="59" t="s">
        <v>15</v>
      </c>
      <c r="U1822" s="1" t="n">
        <f aca="false">$S1822-$R1822</f>
        <v>0</v>
      </c>
      <c r="V1822" s="1" t="n">
        <f aca="false">IF($T1822="±",$Q1822*2,$Q1822)</f>
        <v>0</v>
      </c>
      <c r="W1822" s="60" t="str">
        <f aca="false">IFERROR($U1822/ABS($V1822),"N/A")</f>
        <v>N/A</v>
      </c>
      <c r="X1822" s="61" t="str">
        <f aca="false">IF(OR($W1822="N/A",$R1822="",$S1822=""),"N/A",IF($W1822&gt;=4,"Not Significant",IF($W1822&gt;=2,"Semi-Significant","Significant")))</f>
        <v>N/A</v>
      </c>
      <c r="Z1822" s="1" t="str">
        <f aca="false">IF($D1822="Z540.1 w/data",0,"")</f>
        <v/>
      </c>
      <c r="AA1822" s="1" t="e">
        <f aca="false">$Y1822+$Q1822+$Z1822</f>
        <v>#VALUE!</v>
      </c>
      <c r="AB1822" s="1" t="n">
        <f aca="false">$N1822+$Q1822</f>
        <v>0</v>
      </c>
      <c r="AC1822" s="1" t="str">
        <f aca="false">IF($Y1822="","",IF(AND($AA1822&gt;=$R1822,$AA1822&lt;=$S1822),"Pass","Fail"))</f>
        <v/>
      </c>
      <c r="AD1822" s="1" t="str">
        <f aca="false">IF($Y1822="","",IF($AA1822&gt;$R1822,"Pass","Fail"))</f>
        <v/>
      </c>
      <c r="AE1822" s="1" t="str">
        <f aca="false">IF($Y1822="","",IF($AA1822&gt;=$R1822,"Pass","Fail"))</f>
        <v/>
      </c>
      <c r="AF1822" s="1" t="str">
        <f aca="false">IF($Y1822="","",IF($AA1822&lt;=$S1822,"Pass","Fail"))</f>
        <v/>
      </c>
      <c r="AG1822" s="1" t="str">
        <f aca="false">IF($Y1822="","",IF($AA1822&lt;$S1822,"Pass","Fail"))</f>
        <v/>
      </c>
      <c r="AH1822" s="23" t="str">
        <f aca="true">INDIRECT(CHOOSE(MATCH($T1822,{"±","&gt;","≥","≤","&lt;"},0), "AC", "AD", "AE", "AF", "AG") &amp; ROW())</f>
        <v/>
      </c>
      <c r="AI1822" s="56" t="str">
        <f aca="false">IF($X1822="Not Significant","No Further Action Required",
IF($AH1822="","",
IF(AND($AH1822="Pass",$L1822="0 - Passed "),"Analysis performed; no further action required.",
IF(AND($AH1822="Fail",$L1822="1 - Failed "),"Analysis performed; no further action required.",
IF(AND($AH1822="Pass",$L1822="2 - Limited In Use "),"Analysis performed; no further action required.",
IF(AND($AH1822="Fail",$L1822="3 - Adjusted "),"Analysis performed; no further action required.",
"Unit fails analysis; TSM determination required."))))))</f>
        <v/>
      </c>
      <c r="AJ1822" s="58"/>
    </row>
    <row r="1823" customFormat="false" ht="15" hidden="false" customHeight="false" outlineLevel="0" collapsed="false">
      <c r="A1823" s="56"/>
      <c r="E1823" s="57" t="str">
        <f aca="false">IF(AND($F1823="",$G1823=""),"",IF($G1823="",$F1823,HYPERLINK($G1823,$F1823)))</f>
        <v/>
      </c>
      <c r="H1823" s="1" t="str">
        <f aca="false">IF($I1823="","None Attached",IF(LEFT($I1823,5)="https",HYPERLINK($I1823,"Datasheet"),HYPERLINK(_xlfn.CONCAT("https://",$I1823),"Datasheet")))</f>
        <v>None Attached</v>
      </c>
      <c r="M1823" s="56"/>
      <c r="P1823" s="58"/>
      <c r="Q1823" s="1" t="n">
        <f aca="false">$M1823-$N1823</f>
        <v>0</v>
      </c>
      <c r="R1823" s="56"/>
      <c r="T1823" s="59" t="s">
        <v>15</v>
      </c>
      <c r="U1823" s="1" t="n">
        <f aca="false">$S1823-$R1823</f>
        <v>0</v>
      </c>
      <c r="V1823" s="1" t="n">
        <f aca="false">IF($T1823="±",$Q1823*2,$Q1823)</f>
        <v>0</v>
      </c>
      <c r="W1823" s="60" t="str">
        <f aca="false">IFERROR($U1823/ABS($V1823),"N/A")</f>
        <v>N/A</v>
      </c>
      <c r="X1823" s="61" t="str">
        <f aca="false">IF(OR($W1823="N/A",$R1823="",$S1823=""),"N/A",IF($W1823&gt;=4,"Not Significant",IF($W1823&gt;=2,"Semi-Significant","Significant")))</f>
        <v>N/A</v>
      </c>
      <c r="Z1823" s="1" t="str">
        <f aca="false">IF($D1823="Z540.1 w/data",0,"")</f>
        <v/>
      </c>
      <c r="AA1823" s="1" t="e">
        <f aca="false">$Y1823+$Q1823+$Z1823</f>
        <v>#VALUE!</v>
      </c>
      <c r="AB1823" s="1" t="n">
        <f aca="false">$N1823+$Q1823</f>
        <v>0</v>
      </c>
      <c r="AC1823" s="1" t="str">
        <f aca="false">IF($Y1823="","",IF(AND($AA1823&gt;=$R1823,$AA1823&lt;=$S1823),"Pass","Fail"))</f>
        <v/>
      </c>
      <c r="AD1823" s="1" t="str">
        <f aca="false">IF($Y1823="","",IF($AA1823&gt;$R1823,"Pass","Fail"))</f>
        <v/>
      </c>
      <c r="AE1823" s="1" t="str">
        <f aca="false">IF($Y1823="","",IF($AA1823&gt;=$R1823,"Pass","Fail"))</f>
        <v/>
      </c>
      <c r="AF1823" s="1" t="str">
        <f aca="false">IF($Y1823="","",IF($AA1823&lt;=$S1823,"Pass","Fail"))</f>
        <v/>
      </c>
      <c r="AG1823" s="1" t="str">
        <f aca="false">IF($Y1823="","",IF($AA1823&lt;$S1823,"Pass","Fail"))</f>
        <v/>
      </c>
      <c r="AH1823" s="23" t="str">
        <f aca="true">INDIRECT(CHOOSE(MATCH($T1823,{"±","&gt;","≥","≤","&lt;"},0), "AC", "AD", "AE", "AF", "AG") &amp; ROW())</f>
        <v/>
      </c>
      <c r="AI1823" s="56" t="str">
        <f aca="false">IF($X1823="Not Significant","No Further Action Required",
IF($AH1823="","",
IF(AND($AH1823="Pass",$L1823="0 - Passed "),"Analysis performed; no further action required.",
IF(AND($AH1823="Fail",$L1823="1 - Failed "),"Analysis performed; no further action required.",
IF(AND($AH1823="Pass",$L1823="2 - Limited In Use "),"Analysis performed; no further action required.",
IF(AND($AH1823="Fail",$L1823="3 - Adjusted "),"Analysis performed; no further action required.",
"Unit fails analysis; TSM determination required."))))))</f>
        <v/>
      </c>
      <c r="AJ1823" s="58"/>
    </row>
    <row r="1824" customFormat="false" ht="15" hidden="false" customHeight="false" outlineLevel="0" collapsed="false">
      <c r="A1824" s="56"/>
      <c r="E1824" s="57" t="str">
        <f aca="false">IF(AND($F1824="",$G1824=""),"",IF($G1824="",$F1824,HYPERLINK($G1824,$F1824)))</f>
        <v/>
      </c>
      <c r="H1824" s="1" t="str">
        <f aca="false">IF($I1824="","None Attached",IF(LEFT($I1824,5)="https",HYPERLINK($I1824,"Datasheet"),HYPERLINK(_xlfn.CONCAT("https://",$I1824),"Datasheet")))</f>
        <v>None Attached</v>
      </c>
      <c r="M1824" s="56"/>
      <c r="P1824" s="58"/>
      <c r="Q1824" s="1" t="n">
        <f aca="false">$M1824-$N1824</f>
        <v>0</v>
      </c>
      <c r="R1824" s="56"/>
      <c r="T1824" s="59" t="s">
        <v>15</v>
      </c>
      <c r="U1824" s="1" t="n">
        <f aca="false">$S1824-$R1824</f>
        <v>0</v>
      </c>
      <c r="V1824" s="1" t="n">
        <f aca="false">IF($T1824="±",$Q1824*2,$Q1824)</f>
        <v>0</v>
      </c>
      <c r="W1824" s="60" t="str">
        <f aca="false">IFERROR($U1824/ABS($V1824),"N/A")</f>
        <v>N/A</v>
      </c>
      <c r="X1824" s="61" t="str">
        <f aca="false">IF(OR($W1824="N/A",$R1824="",$S1824=""),"N/A",IF($W1824&gt;=4,"Not Significant",IF($W1824&gt;=2,"Semi-Significant","Significant")))</f>
        <v>N/A</v>
      </c>
      <c r="Z1824" s="1" t="str">
        <f aca="false">IF($D1824="Z540.1 w/data",0,"")</f>
        <v/>
      </c>
      <c r="AA1824" s="1" t="e">
        <f aca="false">$Y1824+$Q1824+$Z1824</f>
        <v>#VALUE!</v>
      </c>
      <c r="AB1824" s="1" t="n">
        <f aca="false">$N1824+$Q1824</f>
        <v>0</v>
      </c>
      <c r="AC1824" s="1" t="str">
        <f aca="false">IF($Y1824="","",IF(AND($AA1824&gt;=$R1824,$AA1824&lt;=$S1824),"Pass","Fail"))</f>
        <v/>
      </c>
      <c r="AD1824" s="1" t="str">
        <f aca="false">IF($Y1824="","",IF($AA1824&gt;$R1824,"Pass","Fail"))</f>
        <v/>
      </c>
      <c r="AE1824" s="1" t="str">
        <f aca="false">IF($Y1824="","",IF($AA1824&gt;=$R1824,"Pass","Fail"))</f>
        <v/>
      </c>
      <c r="AF1824" s="1" t="str">
        <f aca="false">IF($Y1824="","",IF($AA1824&lt;=$S1824,"Pass","Fail"))</f>
        <v/>
      </c>
      <c r="AG1824" s="1" t="str">
        <f aca="false">IF($Y1824="","",IF($AA1824&lt;$S1824,"Pass","Fail"))</f>
        <v/>
      </c>
      <c r="AH1824" s="23" t="str">
        <f aca="true">INDIRECT(CHOOSE(MATCH($T1824,{"±","&gt;","≥","≤","&lt;"},0), "AC", "AD", "AE", "AF", "AG") &amp; ROW())</f>
        <v/>
      </c>
      <c r="AI1824" s="56" t="str">
        <f aca="false">IF($X1824="Not Significant","No Further Action Required",
IF($AH1824="","",
IF(AND($AH1824="Pass",$L1824="0 - Passed "),"Analysis performed; no further action required.",
IF(AND($AH1824="Fail",$L1824="1 - Failed "),"Analysis performed; no further action required.",
IF(AND($AH1824="Pass",$L1824="2 - Limited In Use "),"Analysis performed; no further action required.",
IF(AND($AH1824="Fail",$L1824="3 - Adjusted "),"Analysis performed; no further action required.",
"Unit fails analysis; TSM determination required."))))))</f>
        <v/>
      </c>
      <c r="AJ1824" s="58"/>
    </row>
    <row r="1825" customFormat="false" ht="15" hidden="false" customHeight="false" outlineLevel="0" collapsed="false">
      <c r="A1825" s="56"/>
      <c r="E1825" s="57" t="str">
        <f aca="false">IF(AND($F1825="",$G1825=""),"",IF($G1825="",$F1825,HYPERLINK($G1825,$F1825)))</f>
        <v/>
      </c>
      <c r="H1825" s="1" t="str">
        <f aca="false">IF($I1825="","None Attached",IF(LEFT($I1825,5)="https",HYPERLINK($I1825,"Datasheet"),HYPERLINK(_xlfn.CONCAT("https://",$I1825),"Datasheet")))</f>
        <v>None Attached</v>
      </c>
      <c r="M1825" s="56"/>
      <c r="P1825" s="58"/>
      <c r="Q1825" s="1" t="n">
        <f aca="false">$M1825-$N1825</f>
        <v>0</v>
      </c>
      <c r="R1825" s="56"/>
      <c r="T1825" s="59" t="s">
        <v>15</v>
      </c>
      <c r="U1825" s="1" t="n">
        <f aca="false">$S1825-$R1825</f>
        <v>0</v>
      </c>
      <c r="V1825" s="1" t="n">
        <f aca="false">IF($T1825="±",$Q1825*2,$Q1825)</f>
        <v>0</v>
      </c>
      <c r="W1825" s="60" t="str">
        <f aca="false">IFERROR($U1825/ABS($V1825),"N/A")</f>
        <v>N/A</v>
      </c>
      <c r="X1825" s="61" t="str">
        <f aca="false">IF(OR($W1825="N/A",$R1825="",$S1825=""),"N/A",IF($W1825&gt;=4,"Not Significant",IF($W1825&gt;=2,"Semi-Significant","Significant")))</f>
        <v>N/A</v>
      </c>
      <c r="Z1825" s="1" t="str">
        <f aca="false">IF($D1825="Z540.1 w/data",0,"")</f>
        <v/>
      </c>
      <c r="AA1825" s="1" t="e">
        <f aca="false">$Y1825+$Q1825+$Z1825</f>
        <v>#VALUE!</v>
      </c>
      <c r="AB1825" s="1" t="n">
        <f aca="false">$N1825+$Q1825</f>
        <v>0</v>
      </c>
      <c r="AC1825" s="1" t="str">
        <f aca="false">IF($Y1825="","",IF(AND($AA1825&gt;=$R1825,$AA1825&lt;=$S1825),"Pass","Fail"))</f>
        <v/>
      </c>
      <c r="AD1825" s="1" t="str">
        <f aca="false">IF($Y1825="","",IF($AA1825&gt;$R1825,"Pass","Fail"))</f>
        <v/>
      </c>
      <c r="AE1825" s="1" t="str">
        <f aca="false">IF($Y1825="","",IF($AA1825&gt;=$R1825,"Pass","Fail"))</f>
        <v/>
      </c>
      <c r="AF1825" s="1" t="str">
        <f aca="false">IF($Y1825="","",IF($AA1825&lt;=$S1825,"Pass","Fail"))</f>
        <v/>
      </c>
      <c r="AG1825" s="1" t="str">
        <f aca="false">IF($Y1825="","",IF($AA1825&lt;$S1825,"Pass","Fail"))</f>
        <v/>
      </c>
      <c r="AH1825" s="23" t="str">
        <f aca="true">INDIRECT(CHOOSE(MATCH($T1825,{"±","&gt;","≥","≤","&lt;"},0), "AC", "AD", "AE", "AF", "AG") &amp; ROW())</f>
        <v/>
      </c>
      <c r="AI1825" s="56" t="str">
        <f aca="false">IF($X1825="Not Significant","No Further Action Required",
IF($AH1825="","",
IF(AND($AH1825="Pass",$L1825="0 - Passed "),"Analysis performed; no further action required.",
IF(AND($AH1825="Fail",$L1825="1 - Failed "),"Analysis performed; no further action required.",
IF(AND($AH1825="Pass",$L1825="2 - Limited In Use "),"Analysis performed; no further action required.",
IF(AND($AH1825="Fail",$L1825="3 - Adjusted "),"Analysis performed; no further action required.",
"Unit fails analysis; TSM determination required."))))))</f>
        <v/>
      </c>
      <c r="AJ1825" s="58"/>
    </row>
    <row r="1826" customFormat="false" ht="15" hidden="false" customHeight="false" outlineLevel="0" collapsed="false">
      <c r="A1826" s="56"/>
      <c r="E1826" s="57" t="str">
        <f aca="false">IF(AND($F1826="",$G1826=""),"",IF($G1826="",$F1826,HYPERLINK($G1826,$F1826)))</f>
        <v/>
      </c>
      <c r="H1826" s="1" t="str">
        <f aca="false">IF($I1826="","None Attached",IF(LEFT($I1826,5)="https",HYPERLINK($I1826,"Datasheet"),HYPERLINK(_xlfn.CONCAT("https://",$I1826),"Datasheet")))</f>
        <v>None Attached</v>
      </c>
      <c r="M1826" s="56"/>
      <c r="P1826" s="58"/>
      <c r="Q1826" s="1" t="n">
        <f aca="false">$M1826-$N1826</f>
        <v>0</v>
      </c>
      <c r="R1826" s="56"/>
      <c r="T1826" s="59" t="s">
        <v>15</v>
      </c>
      <c r="U1826" s="1" t="n">
        <f aca="false">$S1826-$R1826</f>
        <v>0</v>
      </c>
      <c r="V1826" s="1" t="n">
        <f aca="false">IF($T1826="±",$Q1826*2,$Q1826)</f>
        <v>0</v>
      </c>
      <c r="W1826" s="60" t="str">
        <f aca="false">IFERROR($U1826/ABS($V1826),"N/A")</f>
        <v>N/A</v>
      </c>
      <c r="X1826" s="61" t="str">
        <f aca="false">IF(OR($W1826="N/A",$R1826="",$S1826=""),"N/A",IF($W1826&gt;=4,"Not Significant",IF($W1826&gt;=2,"Semi-Significant","Significant")))</f>
        <v>N/A</v>
      </c>
      <c r="Z1826" s="1" t="str">
        <f aca="false">IF($D1826="Z540.1 w/data",0,"")</f>
        <v/>
      </c>
      <c r="AA1826" s="1" t="e">
        <f aca="false">$Y1826+$Q1826+$Z1826</f>
        <v>#VALUE!</v>
      </c>
      <c r="AB1826" s="1" t="n">
        <f aca="false">$N1826+$Q1826</f>
        <v>0</v>
      </c>
      <c r="AC1826" s="1" t="str">
        <f aca="false">IF($Y1826="","",IF(AND($AA1826&gt;=$R1826,$AA1826&lt;=$S1826),"Pass","Fail"))</f>
        <v/>
      </c>
      <c r="AD1826" s="1" t="str">
        <f aca="false">IF($Y1826="","",IF($AA1826&gt;$R1826,"Pass","Fail"))</f>
        <v/>
      </c>
      <c r="AE1826" s="1" t="str">
        <f aca="false">IF($Y1826="","",IF($AA1826&gt;=$R1826,"Pass","Fail"))</f>
        <v/>
      </c>
      <c r="AF1826" s="1" t="str">
        <f aca="false">IF($Y1826="","",IF($AA1826&lt;=$S1826,"Pass","Fail"))</f>
        <v/>
      </c>
      <c r="AG1826" s="1" t="str">
        <f aca="false">IF($Y1826="","",IF($AA1826&lt;$S1826,"Pass","Fail"))</f>
        <v/>
      </c>
      <c r="AH1826" s="23" t="str">
        <f aca="true">INDIRECT(CHOOSE(MATCH($T1826,{"±","&gt;","≥","≤","&lt;"},0), "AC", "AD", "AE", "AF", "AG") &amp; ROW())</f>
        <v/>
      </c>
      <c r="AI1826" s="56" t="str">
        <f aca="false">IF($X1826="Not Significant","No Further Action Required",
IF($AH1826="","",
IF(AND($AH1826="Pass",$L1826="0 - Passed "),"Analysis performed; no further action required.",
IF(AND($AH1826="Fail",$L1826="1 - Failed "),"Analysis performed; no further action required.",
IF(AND($AH1826="Pass",$L1826="2 - Limited In Use "),"Analysis performed; no further action required.",
IF(AND($AH1826="Fail",$L1826="3 - Adjusted "),"Analysis performed; no further action required.",
"Unit fails analysis; TSM determination required."))))))</f>
        <v/>
      </c>
      <c r="AJ1826" s="58"/>
    </row>
    <row r="1827" customFormat="false" ht="15" hidden="false" customHeight="false" outlineLevel="0" collapsed="false">
      <c r="A1827" s="56"/>
      <c r="E1827" s="57" t="str">
        <f aca="false">IF(AND($F1827="",$G1827=""),"",IF($G1827="",$F1827,HYPERLINK($G1827,$F1827)))</f>
        <v/>
      </c>
      <c r="H1827" s="1" t="str">
        <f aca="false">IF($I1827="","None Attached",IF(LEFT($I1827,5)="https",HYPERLINK($I1827,"Datasheet"),HYPERLINK(_xlfn.CONCAT("https://",$I1827),"Datasheet")))</f>
        <v>None Attached</v>
      </c>
      <c r="M1827" s="56"/>
      <c r="P1827" s="58"/>
      <c r="Q1827" s="1" t="n">
        <f aca="false">$M1827-$N1827</f>
        <v>0</v>
      </c>
      <c r="R1827" s="56"/>
      <c r="T1827" s="59" t="s">
        <v>15</v>
      </c>
      <c r="U1827" s="1" t="n">
        <f aca="false">$S1827-$R1827</f>
        <v>0</v>
      </c>
      <c r="V1827" s="1" t="n">
        <f aca="false">IF($T1827="±",$Q1827*2,$Q1827)</f>
        <v>0</v>
      </c>
      <c r="W1827" s="60" t="str">
        <f aca="false">IFERROR($U1827/ABS($V1827),"N/A")</f>
        <v>N/A</v>
      </c>
      <c r="X1827" s="61" t="str">
        <f aca="false">IF(OR($W1827="N/A",$R1827="",$S1827=""),"N/A",IF($W1827&gt;=4,"Not Significant",IF($W1827&gt;=2,"Semi-Significant","Significant")))</f>
        <v>N/A</v>
      </c>
      <c r="Z1827" s="1" t="str">
        <f aca="false">IF($D1827="Z540.1 w/data",0,"")</f>
        <v/>
      </c>
      <c r="AA1827" s="1" t="e">
        <f aca="false">$Y1827+$Q1827+$Z1827</f>
        <v>#VALUE!</v>
      </c>
      <c r="AB1827" s="1" t="n">
        <f aca="false">$N1827+$Q1827</f>
        <v>0</v>
      </c>
      <c r="AC1827" s="1" t="str">
        <f aca="false">IF($Y1827="","",IF(AND($AA1827&gt;=$R1827,$AA1827&lt;=$S1827),"Pass","Fail"))</f>
        <v/>
      </c>
      <c r="AD1827" s="1" t="str">
        <f aca="false">IF($Y1827="","",IF($AA1827&gt;$R1827,"Pass","Fail"))</f>
        <v/>
      </c>
      <c r="AE1827" s="1" t="str">
        <f aca="false">IF($Y1827="","",IF($AA1827&gt;=$R1827,"Pass","Fail"))</f>
        <v/>
      </c>
      <c r="AF1827" s="1" t="str">
        <f aca="false">IF($Y1827="","",IF($AA1827&lt;=$S1827,"Pass","Fail"))</f>
        <v/>
      </c>
      <c r="AG1827" s="1" t="str">
        <f aca="false">IF($Y1827="","",IF($AA1827&lt;$S1827,"Pass","Fail"))</f>
        <v/>
      </c>
      <c r="AH1827" s="23" t="str">
        <f aca="true">INDIRECT(CHOOSE(MATCH($T1827,{"±","&gt;","≥","≤","&lt;"},0), "AC", "AD", "AE", "AF", "AG") &amp; ROW())</f>
        <v/>
      </c>
      <c r="AI1827" s="56" t="str">
        <f aca="false">IF($X1827="Not Significant","No Further Action Required",
IF($AH1827="","",
IF(AND($AH1827="Pass",$L1827="0 - Passed "),"Analysis performed; no further action required.",
IF(AND($AH1827="Fail",$L1827="1 - Failed "),"Analysis performed; no further action required.",
IF(AND($AH1827="Pass",$L1827="2 - Limited In Use "),"Analysis performed; no further action required.",
IF(AND($AH1827="Fail",$L1827="3 - Adjusted "),"Analysis performed; no further action required.",
"Unit fails analysis; TSM determination required."))))))</f>
        <v/>
      </c>
      <c r="AJ1827" s="58"/>
    </row>
    <row r="1828" customFormat="false" ht="15" hidden="false" customHeight="false" outlineLevel="0" collapsed="false">
      <c r="A1828" s="56"/>
      <c r="E1828" s="57" t="str">
        <f aca="false">IF(AND($F1828="",$G1828=""),"",IF($G1828="",$F1828,HYPERLINK($G1828,$F1828)))</f>
        <v/>
      </c>
      <c r="H1828" s="1" t="str">
        <f aca="false">IF($I1828="","None Attached",IF(LEFT($I1828,5)="https",HYPERLINK($I1828,"Datasheet"),HYPERLINK(_xlfn.CONCAT("https://",$I1828),"Datasheet")))</f>
        <v>None Attached</v>
      </c>
      <c r="M1828" s="56"/>
      <c r="P1828" s="58"/>
      <c r="Q1828" s="1" t="n">
        <f aca="false">$M1828-$N1828</f>
        <v>0</v>
      </c>
      <c r="R1828" s="56"/>
      <c r="T1828" s="59" t="s">
        <v>15</v>
      </c>
      <c r="U1828" s="1" t="n">
        <f aca="false">$S1828-$R1828</f>
        <v>0</v>
      </c>
      <c r="V1828" s="1" t="n">
        <f aca="false">IF($T1828="±",$Q1828*2,$Q1828)</f>
        <v>0</v>
      </c>
      <c r="W1828" s="60" t="str">
        <f aca="false">IFERROR($U1828/ABS($V1828),"N/A")</f>
        <v>N/A</v>
      </c>
      <c r="X1828" s="61" t="str">
        <f aca="false">IF(OR($W1828="N/A",$R1828="",$S1828=""),"N/A",IF($W1828&gt;=4,"Not Significant",IF($W1828&gt;=2,"Semi-Significant","Significant")))</f>
        <v>N/A</v>
      </c>
      <c r="Z1828" s="1" t="str">
        <f aca="false">IF($D1828="Z540.1 w/data",0,"")</f>
        <v/>
      </c>
      <c r="AA1828" s="1" t="e">
        <f aca="false">$Y1828+$Q1828+$Z1828</f>
        <v>#VALUE!</v>
      </c>
      <c r="AB1828" s="1" t="n">
        <f aca="false">$N1828+$Q1828</f>
        <v>0</v>
      </c>
      <c r="AC1828" s="1" t="str">
        <f aca="false">IF($Y1828="","",IF(AND($AA1828&gt;=$R1828,$AA1828&lt;=$S1828),"Pass","Fail"))</f>
        <v/>
      </c>
      <c r="AD1828" s="1" t="str">
        <f aca="false">IF($Y1828="","",IF($AA1828&gt;$R1828,"Pass","Fail"))</f>
        <v/>
      </c>
      <c r="AE1828" s="1" t="str">
        <f aca="false">IF($Y1828="","",IF($AA1828&gt;=$R1828,"Pass","Fail"))</f>
        <v/>
      </c>
      <c r="AF1828" s="1" t="str">
        <f aca="false">IF($Y1828="","",IF($AA1828&lt;=$S1828,"Pass","Fail"))</f>
        <v/>
      </c>
      <c r="AG1828" s="1" t="str">
        <f aca="false">IF($Y1828="","",IF($AA1828&lt;$S1828,"Pass","Fail"))</f>
        <v/>
      </c>
      <c r="AH1828" s="23" t="str">
        <f aca="true">INDIRECT(CHOOSE(MATCH($T1828,{"±","&gt;","≥","≤","&lt;"},0), "AC", "AD", "AE", "AF", "AG") &amp; ROW())</f>
        <v/>
      </c>
      <c r="AI1828" s="56" t="str">
        <f aca="false">IF($X1828="Not Significant","No Further Action Required",
IF($AH1828="","",
IF(AND($AH1828="Pass",$L1828="0 - Passed "),"Analysis performed; no further action required.",
IF(AND($AH1828="Fail",$L1828="1 - Failed "),"Analysis performed; no further action required.",
IF(AND($AH1828="Pass",$L1828="2 - Limited In Use "),"Analysis performed; no further action required.",
IF(AND($AH1828="Fail",$L1828="3 - Adjusted "),"Analysis performed; no further action required.",
"Unit fails analysis; TSM determination required."))))))</f>
        <v/>
      </c>
      <c r="AJ1828" s="58"/>
    </row>
    <row r="1829" customFormat="false" ht="15" hidden="false" customHeight="false" outlineLevel="0" collapsed="false">
      <c r="A1829" s="56"/>
      <c r="E1829" s="57" t="str">
        <f aca="false">IF(AND($F1829="",$G1829=""),"",IF($G1829="",$F1829,HYPERLINK($G1829,$F1829)))</f>
        <v/>
      </c>
      <c r="H1829" s="1" t="str">
        <f aca="false">IF($I1829="","None Attached",IF(LEFT($I1829,5)="https",HYPERLINK($I1829,"Datasheet"),HYPERLINK(_xlfn.CONCAT("https://",$I1829),"Datasheet")))</f>
        <v>None Attached</v>
      </c>
      <c r="M1829" s="56"/>
      <c r="P1829" s="58"/>
      <c r="Q1829" s="1" t="n">
        <f aca="false">$M1829-$N1829</f>
        <v>0</v>
      </c>
      <c r="R1829" s="56"/>
      <c r="T1829" s="59" t="s">
        <v>15</v>
      </c>
      <c r="U1829" s="1" t="n">
        <f aca="false">$S1829-$R1829</f>
        <v>0</v>
      </c>
      <c r="V1829" s="1" t="n">
        <f aca="false">IF($T1829="±",$Q1829*2,$Q1829)</f>
        <v>0</v>
      </c>
      <c r="W1829" s="60" t="str">
        <f aca="false">IFERROR($U1829/ABS($V1829),"N/A")</f>
        <v>N/A</v>
      </c>
      <c r="X1829" s="61" t="str">
        <f aca="false">IF(OR($W1829="N/A",$R1829="",$S1829=""),"N/A",IF($W1829&gt;=4,"Not Significant",IF($W1829&gt;=2,"Semi-Significant","Significant")))</f>
        <v>N/A</v>
      </c>
      <c r="Z1829" s="1" t="str">
        <f aca="false">IF($D1829="Z540.1 w/data",0,"")</f>
        <v/>
      </c>
      <c r="AA1829" s="1" t="e">
        <f aca="false">$Y1829+$Q1829+$Z1829</f>
        <v>#VALUE!</v>
      </c>
      <c r="AB1829" s="1" t="n">
        <f aca="false">$N1829+$Q1829</f>
        <v>0</v>
      </c>
      <c r="AC1829" s="1" t="str">
        <f aca="false">IF($Y1829="","",IF(AND($AA1829&gt;=$R1829,$AA1829&lt;=$S1829),"Pass","Fail"))</f>
        <v/>
      </c>
      <c r="AD1829" s="1" t="str">
        <f aca="false">IF($Y1829="","",IF($AA1829&gt;$R1829,"Pass","Fail"))</f>
        <v/>
      </c>
      <c r="AE1829" s="1" t="str">
        <f aca="false">IF($Y1829="","",IF($AA1829&gt;=$R1829,"Pass","Fail"))</f>
        <v/>
      </c>
      <c r="AF1829" s="1" t="str">
        <f aca="false">IF($Y1829="","",IF($AA1829&lt;=$S1829,"Pass","Fail"))</f>
        <v/>
      </c>
      <c r="AG1829" s="1" t="str">
        <f aca="false">IF($Y1829="","",IF($AA1829&lt;$S1829,"Pass","Fail"))</f>
        <v/>
      </c>
      <c r="AH1829" s="23" t="str">
        <f aca="true">INDIRECT(CHOOSE(MATCH($T1829,{"±","&gt;","≥","≤","&lt;"},0), "AC", "AD", "AE", "AF", "AG") &amp; ROW())</f>
        <v/>
      </c>
      <c r="AI1829" s="56" t="str">
        <f aca="false">IF($X1829="Not Significant","No Further Action Required",
IF($AH1829="","",
IF(AND($AH1829="Pass",$L1829="0 - Passed "),"Analysis performed; no further action required.",
IF(AND($AH1829="Fail",$L1829="1 - Failed "),"Analysis performed; no further action required.",
IF(AND($AH1829="Pass",$L1829="2 - Limited In Use "),"Analysis performed; no further action required.",
IF(AND($AH1829="Fail",$L1829="3 - Adjusted "),"Analysis performed; no further action required.",
"Unit fails analysis; TSM determination required."))))))</f>
        <v/>
      </c>
      <c r="AJ1829" s="58"/>
    </row>
    <row r="1830" customFormat="false" ht="15" hidden="false" customHeight="false" outlineLevel="0" collapsed="false">
      <c r="A1830" s="56"/>
      <c r="E1830" s="57" t="str">
        <f aca="false">IF(AND($F1830="",$G1830=""),"",IF($G1830="",$F1830,HYPERLINK($G1830,$F1830)))</f>
        <v/>
      </c>
      <c r="H1830" s="1" t="str">
        <f aca="false">IF($I1830="","None Attached",IF(LEFT($I1830,5)="https",HYPERLINK($I1830,"Datasheet"),HYPERLINK(_xlfn.CONCAT("https://",$I1830),"Datasheet")))</f>
        <v>None Attached</v>
      </c>
      <c r="M1830" s="56"/>
      <c r="P1830" s="58"/>
      <c r="Q1830" s="1" t="n">
        <f aca="false">$M1830-$N1830</f>
        <v>0</v>
      </c>
      <c r="R1830" s="56"/>
      <c r="T1830" s="59" t="s">
        <v>15</v>
      </c>
      <c r="U1830" s="1" t="n">
        <f aca="false">$S1830-$R1830</f>
        <v>0</v>
      </c>
      <c r="V1830" s="1" t="n">
        <f aca="false">IF($T1830="±",$Q1830*2,$Q1830)</f>
        <v>0</v>
      </c>
      <c r="W1830" s="60" t="str">
        <f aca="false">IFERROR($U1830/ABS($V1830),"N/A")</f>
        <v>N/A</v>
      </c>
      <c r="X1830" s="61" t="str">
        <f aca="false">IF(OR($W1830="N/A",$R1830="",$S1830=""),"N/A",IF($W1830&gt;=4,"Not Significant",IF($W1830&gt;=2,"Semi-Significant","Significant")))</f>
        <v>N/A</v>
      </c>
      <c r="Z1830" s="1" t="str">
        <f aca="false">IF($D1830="Z540.1 w/data",0,"")</f>
        <v/>
      </c>
      <c r="AA1830" s="1" t="e">
        <f aca="false">$Y1830+$Q1830+$Z1830</f>
        <v>#VALUE!</v>
      </c>
      <c r="AB1830" s="1" t="n">
        <f aca="false">$N1830+$Q1830</f>
        <v>0</v>
      </c>
      <c r="AC1830" s="1" t="str">
        <f aca="false">IF($Y1830="","",IF(AND($AA1830&gt;=$R1830,$AA1830&lt;=$S1830),"Pass","Fail"))</f>
        <v/>
      </c>
      <c r="AD1830" s="1" t="str">
        <f aca="false">IF($Y1830="","",IF($AA1830&gt;$R1830,"Pass","Fail"))</f>
        <v/>
      </c>
      <c r="AE1830" s="1" t="str">
        <f aca="false">IF($Y1830="","",IF($AA1830&gt;=$R1830,"Pass","Fail"))</f>
        <v/>
      </c>
      <c r="AF1830" s="1" t="str">
        <f aca="false">IF($Y1830="","",IF($AA1830&lt;=$S1830,"Pass","Fail"))</f>
        <v/>
      </c>
      <c r="AG1830" s="1" t="str">
        <f aca="false">IF($Y1830="","",IF($AA1830&lt;$S1830,"Pass","Fail"))</f>
        <v/>
      </c>
      <c r="AH1830" s="23" t="str">
        <f aca="true">INDIRECT(CHOOSE(MATCH($T1830,{"±","&gt;","≥","≤","&lt;"},0), "AC", "AD", "AE", "AF", "AG") &amp; ROW())</f>
        <v/>
      </c>
      <c r="AI1830" s="56" t="str">
        <f aca="false">IF($X1830="Not Significant","No Further Action Required",
IF($AH1830="","",
IF(AND($AH1830="Pass",$L1830="0 - Passed "),"Analysis performed; no further action required.",
IF(AND($AH1830="Fail",$L1830="1 - Failed "),"Analysis performed; no further action required.",
IF(AND($AH1830="Pass",$L1830="2 - Limited In Use "),"Analysis performed; no further action required.",
IF(AND($AH1830="Fail",$L1830="3 - Adjusted "),"Analysis performed; no further action required.",
"Unit fails analysis; TSM determination required."))))))</f>
        <v/>
      </c>
      <c r="AJ1830" s="58"/>
    </row>
    <row r="1831" customFormat="false" ht="15" hidden="false" customHeight="false" outlineLevel="0" collapsed="false">
      <c r="A1831" s="56"/>
      <c r="E1831" s="57" t="str">
        <f aca="false">IF(AND($F1831="",$G1831=""),"",IF($G1831="",$F1831,HYPERLINK($G1831,$F1831)))</f>
        <v/>
      </c>
      <c r="H1831" s="1" t="str">
        <f aca="false">IF($I1831="","None Attached",IF(LEFT($I1831,5)="https",HYPERLINK($I1831,"Datasheet"),HYPERLINK(_xlfn.CONCAT("https://",$I1831),"Datasheet")))</f>
        <v>None Attached</v>
      </c>
      <c r="M1831" s="56"/>
      <c r="P1831" s="58"/>
      <c r="Q1831" s="1" t="n">
        <f aca="false">$M1831-$N1831</f>
        <v>0</v>
      </c>
      <c r="R1831" s="56"/>
      <c r="T1831" s="59" t="s">
        <v>15</v>
      </c>
      <c r="U1831" s="1" t="n">
        <f aca="false">$S1831-$R1831</f>
        <v>0</v>
      </c>
      <c r="V1831" s="1" t="n">
        <f aca="false">IF($T1831="±",$Q1831*2,$Q1831)</f>
        <v>0</v>
      </c>
      <c r="W1831" s="60" t="str">
        <f aca="false">IFERROR($U1831/ABS($V1831),"N/A")</f>
        <v>N/A</v>
      </c>
      <c r="X1831" s="61" t="str">
        <f aca="false">IF(OR($W1831="N/A",$R1831="",$S1831=""),"N/A",IF($W1831&gt;=4,"Not Significant",IF($W1831&gt;=2,"Semi-Significant","Significant")))</f>
        <v>N/A</v>
      </c>
      <c r="Z1831" s="1" t="str">
        <f aca="false">IF($D1831="Z540.1 w/data",0,"")</f>
        <v/>
      </c>
      <c r="AA1831" s="1" t="e">
        <f aca="false">$Y1831+$Q1831+$Z1831</f>
        <v>#VALUE!</v>
      </c>
      <c r="AB1831" s="1" t="n">
        <f aca="false">$N1831+$Q1831</f>
        <v>0</v>
      </c>
      <c r="AC1831" s="1" t="str">
        <f aca="false">IF($Y1831="","",IF(AND($AA1831&gt;=$R1831,$AA1831&lt;=$S1831),"Pass","Fail"))</f>
        <v/>
      </c>
      <c r="AD1831" s="1" t="str">
        <f aca="false">IF($Y1831="","",IF($AA1831&gt;$R1831,"Pass","Fail"))</f>
        <v/>
      </c>
      <c r="AE1831" s="1" t="str">
        <f aca="false">IF($Y1831="","",IF($AA1831&gt;=$R1831,"Pass","Fail"))</f>
        <v/>
      </c>
      <c r="AF1831" s="1" t="str">
        <f aca="false">IF($Y1831="","",IF($AA1831&lt;=$S1831,"Pass","Fail"))</f>
        <v/>
      </c>
      <c r="AG1831" s="1" t="str">
        <f aca="false">IF($Y1831="","",IF($AA1831&lt;$S1831,"Pass","Fail"))</f>
        <v/>
      </c>
      <c r="AH1831" s="23" t="str">
        <f aca="true">INDIRECT(CHOOSE(MATCH($T1831,{"±","&gt;","≥","≤","&lt;"},0), "AC", "AD", "AE", "AF", "AG") &amp; ROW())</f>
        <v/>
      </c>
      <c r="AI1831" s="56" t="str">
        <f aca="false">IF($X1831="Not Significant","No Further Action Required",
IF($AH1831="","",
IF(AND($AH1831="Pass",$L1831="0 - Passed "),"Analysis performed; no further action required.",
IF(AND($AH1831="Fail",$L1831="1 - Failed "),"Analysis performed; no further action required.",
IF(AND($AH1831="Pass",$L1831="2 - Limited In Use "),"Analysis performed; no further action required.",
IF(AND($AH1831="Fail",$L1831="3 - Adjusted "),"Analysis performed; no further action required.",
"Unit fails analysis; TSM determination required."))))))</f>
        <v/>
      </c>
      <c r="AJ1831" s="58"/>
    </row>
    <row r="1832" customFormat="false" ht="15" hidden="false" customHeight="false" outlineLevel="0" collapsed="false">
      <c r="A1832" s="56"/>
      <c r="E1832" s="57" t="str">
        <f aca="false">IF(AND($F1832="",$G1832=""),"",IF($G1832="",$F1832,HYPERLINK($G1832,$F1832)))</f>
        <v/>
      </c>
      <c r="H1832" s="1" t="str">
        <f aca="false">IF($I1832="","None Attached",IF(LEFT($I1832,5)="https",HYPERLINK($I1832,"Datasheet"),HYPERLINK(_xlfn.CONCAT("https://",$I1832),"Datasheet")))</f>
        <v>None Attached</v>
      </c>
      <c r="M1832" s="56"/>
      <c r="P1832" s="58"/>
      <c r="Q1832" s="1" t="n">
        <f aca="false">$M1832-$N1832</f>
        <v>0</v>
      </c>
      <c r="R1832" s="56"/>
      <c r="T1832" s="59" t="s">
        <v>15</v>
      </c>
      <c r="U1832" s="1" t="n">
        <f aca="false">$S1832-$R1832</f>
        <v>0</v>
      </c>
      <c r="V1832" s="1" t="n">
        <f aca="false">IF($T1832="±",$Q1832*2,$Q1832)</f>
        <v>0</v>
      </c>
      <c r="W1832" s="60" t="str">
        <f aca="false">IFERROR($U1832/ABS($V1832),"N/A")</f>
        <v>N/A</v>
      </c>
      <c r="X1832" s="61" t="str">
        <f aca="false">IF(OR($W1832="N/A",$R1832="",$S1832=""),"N/A",IF($W1832&gt;=4,"Not Significant",IF($W1832&gt;=2,"Semi-Significant","Significant")))</f>
        <v>N/A</v>
      </c>
      <c r="Z1832" s="1" t="str">
        <f aca="false">IF($D1832="Z540.1 w/data",0,"")</f>
        <v/>
      </c>
      <c r="AA1832" s="1" t="e">
        <f aca="false">$Y1832+$Q1832+$Z1832</f>
        <v>#VALUE!</v>
      </c>
      <c r="AB1832" s="1" t="n">
        <f aca="false">$N1832+$Q1832</f>
        <v>0</v>
      </c>
      <c r="AC1832" s="1" t="str">
        <f aca="false">IF($Y1832="","",IF(AND($AA1832&gt;=$R1832,$AA1832&lt;=$S1832),"Pass","Fail"))</f>
        <v/>
      </c>
      <c r="AD1832" s="1" t="str">
        <f aca="false">IF($Y1832="","",IF($AA1832&gt;$R1832,"Pass","Fail"))</f>
        <v/>
      </c>
      <c r="AE1832" s="1" t="str">
        <f aca="false">IF($Y1832="","",IF($AA1832&gt;=$R1832,"Pass","Fail"))</f>
        <v/>
      </c>
      <c r="AF1832" s="1" t="str">
        <f aca="false">IF($Y1832="","",IF($AA1832&lt;=$S1832,"Pass","Fail"))</f>
        <v/>
      </c>
      <c r="AG1832" s="1" t="str">
        <f aca="false">IF($Y1832="","",IF($AA1832&lt;$S1832,"Pass","Fail"))</f>
        <v/>
      </c>
      <c r="AH1832" s="23" t="str">
        <f aca="true">INDIRECT(CHOOSE(MATCH($T1832,{"±","&gt;","≥","≤","&lt;"},0), "AC", "AD", "AE", "AF", "AG") &amp; ROW())</f>
        <v/>
      </c>
      <c r="AI1832" s="56" t="str">
        <f aca="false">IF($X1832="Not Significant","No Further Action Required",
IF($AH1832="","",
IF(AND($AH1832="Pass",$L1832="0 - Passed "),"Analysis performed; no further action required.",
IF(AND($AH1832="Fail",$L1832="1 - Failed "),"Analysis performed; no further action required.",
IF(AND($AH1832="Pass",$L1832="2 - Limited In Use "),"Analysis performed; no further action required.",
IF(AND($AH1832="Fail",$L1832="3 - Adjusted "),"Analysis performed; no further action required.",
"Unit fails analysis; TSM determination required."))))))</f>
        <v/>
      </c>
      <c r="AJ1832" s="58"/>
    </row>
    <row r="1833" customFormat="false" ht="15" hidden="false" customHeight="false" outlineLevel="0" collapsed="false">
      <c r="A1833" s="56"/>
      <c r="E1833" s="57" t="str">
        <f aca="false">IF(AND($F1833="",$G1833=""),"",IF($G1833="",$F1833,HYPERLINK($G1833,$F1833)))</f>
        <v/>
      </c>
      <c r="H1833" s="1" t="str">
        <f aca="false">IF($I1833="","None Attached",IF(LEFT($I1833,5)="https",HYPERLINK($I1833,"Datasheet"),HYPERLINK(_xlfn.CONCAT("https://",$I1833),"Datasheet")))</f>
        <v>None Attached</v>
      </c>
      <c r="M1833" s="56"/>
      <c r="P1833" s="58"/>
      <c r="Q1833" s="1" t="n">
        <f aca="false">$M1833-$N1833</f>
        <v>0</v>
      </c>
      <c r="R1833" s="56"/>
      <c r="T1833" s="59" t="s">
        <v>15</v>
      </c>
      <c r="U1833" s="1" t="n">
        <f aca="false">$S1833-$R1833</f>
        <v>0</v>
      </c>
      <c r="V1833" s="1" t="n">
        <f aca="false">IF($T1833="±",$Q1833*2,$Q1833)</f>
        <v>0</v>
      </c>
      <c r="W1833" s="60" t="str">
        <f aca="false">IFERROR($U1833/ABS($V1833),"N/A")</f>
        <v>N/A</v>
      </c>
      <c r="X1833" s="61" t="str">
        <f aca="false">IF(OR($W1833="N/A",$R1833="",$S1833=""),"N/A",IF($W1833&gt;=4,"Not Significant",IF($W1833&gt;=2,"Semi-Significant","Significant")))</f>
        <v>N/A</v>
      </c>
      <c r="Z1833" s="1" t="str">
        <f aca="false">IF($D1833="Z540.1 w/data",0,"")</f>
        <v/>
      </c>
      <c r="AA1833" s="1" t="e">
        <f aca="false">$Y1833+$Q1833+$Z1833</f>
        <v>#VALUE!</v>
      </c>
      <c r="AB1833" s="1" t="n">
        <f aca="false">$N1833+$Q1833</f>
        <v>0</v>
      </c>
      <c r="AC1833" s="1" t="str">
        <f aca="false">IF($Y1833="","",IF(AND($AA1833&gt;=$R1833,$AA1833&lt;=$S1833),"Pass","Fail"))</f>
        <v/>
      </c>
      <c r="AD1833" s="1" t="str">
        <f aca="false">IF($Y1833="","",IF($AA1833&gt;$R1833,"Pass","Fail"))</f>
        <v/>
      </c>
      <c r="AE1833" s="1" t="str">
        <f aca="false">IF($Y1833="","",IF($AA1833&gt;=$R1833,"Pass","Fail"))</f>
        <v/>
      </c>
      <c r="AF1833" s="1" t="str">
        <f aca="false">IF($Y1833="","",IF($AA1833&lt;=$S1833,"Pass","Fail"))</f>
        <v/>
      </c>
      <c r="AG1833" s="1" t="str">
        <f aca="false">IF($Y1833="","",IF($AA1833&lt;$S1833,"Pass","Fail"))</f>
        <v/>
      </c>
      <c r="AH1833" s="23" t="str">
        <f aca="true">INDIRECT(CHOOSE(MATCH($T1833,{"±","&gt;","≥","≤","&lt;"},0), "AC", "AD", "AE", "AF", "AG") &amp; ROW())</f>
        <v/>
      </c>
      <c r="AI1833" s="56" t="str">
        <f aca="false">IF($X1833="Not Significant","No Further Action Required",
IF($AH1833="","",
IF(AND($AH1833="Pass",$L1833="0 - Passed "),"Analysis performed; no further action required.",
IF(AND($AH1833="Fail",$L1833="1 - Failed "),"Analysis performed; no further action required.",
IF(AND($AH1833="Pass",$L1833="2 - Limited In Use "),"Analysis performed; no further action required.",
IF(AND($AH1833="Fail",$L1833="3 - Adjusted "),"Analysis performed; no further action required.",
"Unit fails analysis; TSM determination required."))))))</f>
        <v/>
      </c>
      <c r="AJ1833" s="58"/>
    </row>
    <row r="1834" customFormat="false" ht="15" hidden="false" customHeight="false" outlineLevel="0" collapsed="false">
      <c r="A1834" s="56"/>
      <c r="E1834" s="57" t="str">
        <f aca="false">IF(AND($F1834="",$G1834=""),"",IF($G1834="",$F1834,HYPERLINK($G1834,$F1834)))</f>
        <v/>
      </c>
      <c r="H1834" s="1" t="str">
        <f aca="false">IF($I1834="","None Attached",IF(LEFT($I1834,5)="https",HYPERLINK($I1834,"Datasheet"),HYPERLINK(_xlfn.CONCAT("https://",$I1834),"Datasheet")))</f>
        <v>None Attached</v>
      </c>
      <c r="M1834" s="56"/>
      <c r="P1834" s="58"/>
      <c r="Q1834" s="1" t="n">
        <f aca="false">$M1834-$N1834</f>
        <v>0</v>
      </c>
      <c r="R1834" s="56"/>
      <c r="T1834" s="59" t="s">
        <v>15</v>
      </c>
      <c r="U1834" s="1" t="n">
        <f aca="false">$S1834-$R1834</f>
        <v>0</v>
      </c>
      <c r="V1834" s="1" t="n">
        <f aca="false">IF($T1834="±",$Q1834*2,$Q1834)</f>
        <v>0</v>
      </c>
      <c r="W1834" s="60" t="str">
        <f aca="false">IFERROR($U1834/ABS($V1834),"N/A")</f>
        <v>N/A</v>
      </c>
      <c r="X1834" s="61" t="str">
        <f aca="false">IF(OR($W1834="N/A",$R1834="",$S1834=""),"N/A",IF($W1834&gt;=4,"Not Significant",IF($W1834&gt;=2,"Semi-Significant","Significant")))</f>
        <v>N/A</v>
      </c>
      <c r="Z1834" s="1" t="str">
        <f aca="false">IF($D1834="Z540.1 w/data",0,"")</f>
        <v/>
      </c>
      <c r="AA1834" s="1" t="e">
        <f aca="false">$Y1834+$Q1834+$Z1834</f>
        <v>#VALUE!</v>
      </c>
      <c r="AB1834" s="1" t="n">
        <f aca="false">$N1834+$Q1834</f>
        <v>0</v>
      </c>
      <c r="AC1834" s="1" t="str">
        <f aca="false">IF($Y1834="","",IF(AND($AA1834&gt;=$R1834,$AA1834&lt;=$S1834),"Pass","Fail"))</f>
        <v/>
      </c>
      <c r="AD1834" s="1" t="str">
        <f aca="false">IF($Y1834="","",IF($AA1834&gt;$R1834,"Pass","Fail"))</f>
        <v/>
      </c>
      <c r="AE1834" s="1" t="str">
        <f aca="false">IF($Y1834="","",IF($AA1834&gt;=$R1834,"Pass","Fail"))</f>
        <v/>
      </c>
      <c r="AF1834" s="1" t="str">
        <f aca="false">IF($Y1834="","",IF($AA1834&lt;=$S1834,"Pass","Fail"))</f>
        <v/>
      </c>
      <c r="AG1834" s="1" t="str">
        <f aca="false">IF($Y1834="","",IF($AA1834&lt;$S1834,"Pass","Fail"))</f>
        <v/>
      </c>
      <c r="AH1834" s="23" t="str">
        <f aca="true">INDIRECT(CHOOSE(MATCH($T1834,{"±","&gt;","≥","≤","&lt;"},0), "AC", "AD", "AE", "AF", "AG") &amp; ROW())</f>
        <v/>
      </c>
      <c r="AI1834" s="56" t="str">
        <f aca="false">IF($X1834="Not Significant","No Further Action Required",
IF($AH1834="","",
IF(AND($AH1834="Pass",$L1834="0 - Passed "),"Analysis performed; no further action required.",
IF(AND($AH1834="Fail",$L1834="1 - Failed "),"Analysis performed; no further action required.",
IF(AND($AH1834="Pass",$L1834="2 - Limited In Use "),"Analysis performed; no further action required.",
IF(AND($AH1834="Fail",$L1834="3 - Adjusted "),"Analysis performed; no further action required.",
"Unit fails analysis; TSM determination required."))))))</f>
        <v/>
      </c>
      <c r="AJ1834" s="58"/>
    </row>
    <row r="1835" customFormat="false" ht="15" hidden="false" customHeight="false" outlineLevel="0" collapsed="false">
      <c r="A1835" s="56"/>
      <c r="E1835" s="57" t="str">
        <f aca="false">IF(AND($F1835="",$G1835=""),"",IF($G1835="",$F1835,HYPERLINK($G1835,$F1835)))</f>
        <v/>
      </c>
      <c r="H1835" s="1" t="str">
        <f aca="false">IF($I1835="","None Attached",IF(LEFT($I1835,5)="https",HYPERLINK($I1835,"Datasheet"),HYPERLINK(_xlfn.CONCAT("https://",$I1835),"Datasheet")))</f>
        <v>None Attached</v>
      </c>
      <c r="M1835" s="56"/>
      <c r="P1835" s="58"/>
      <c r="Q1835" s="1" t="n">
        <f aca="false">$M1835-$N1835</f>
        <v>0</v>
      </c>
      <c r="R1835" s="56"/>
      <c r="T1835" s="59" t="s">
        <v>15</v>
      </c>
      <c r="U1835" s="1" t="n">
        <f aca="false">$S1835-$R1835</f>
        <v>0</v>
      </c>
      <c r="V1835" s="1" t="n">
        <f aca="false">IF($T1835="±",$Q1835*2,$Q1835)</f>
        <v>0</v>
      </c>
      <c r="W1835" s="60" t="str">
        <f aca="false">IFERROR($U1835/ABS($V1835),"N/A")</f>
        <v>N/A</v>
      </c>
      <c r="X1835" s="61" t="str">
        <f aca="false">IF(OR($W1835="N/A",$R1835="",$S1835=""),"N/A",IF($W1835&gt;=4,"Not Significant",IF($W1835&gt;=2,"Semi-Significant","Significant")))</f>
        <v>N/A</v>
      </c>
      <c r="Z1835" s="1" t="str">
        <f aca="false">IF($D1835="Z540.1 w/data",0,"")</f>
        <v/>
      </c>
      <c r="AA1835" s="1" t="e">
        <f aca="false">$Y1835+$Q1835+$Z1835</f>
        <v>#VALUE!</v>
      </c>
      <c r="AB1835" s="1" t="n">
        <f aca="false">$N1835+$Q1835</f>
        <v>0</v>
      </c>
      <c r="AC1835" s="1" t="str">
        <f aca="false">IF($Y1835="","",IF(AND($AA1835&gt;=$R1835,$AA1835&lt;=$S1835),"Pass","Fail"))</f>
        <v/>
      </c>
      <c r="AD1835" s="1" t="str">
        <f aca="false">IF($Y1835="","",IF($AA1835&gt;$R1835,"Pass","Fail"))</f>
        <v/>
      </c>
      <c r="AE1835" s="1" t="str">
        <f aca="false">IF($Y1835="","",IF($AA1835&gt;=$R1835,"Pass","Fail"))</f>
        <v/>
      </c>
      <c r="AF1835" s="1" t="str">
        <f aca="false">IF($Y1835="","",IF($AA1835&lt;=$S1835,"Pass","Fail"))</f>
        <v/>
      </c>
      <c r="AG1835" s="1" t="str">
        <f aca="false">IF($Y1835="","",IF($AA1835&lt;$S1835,"Pass","Fail"))</f>
        <v/>
      </c>
      <c r="AH1835" s="23" t="str">
        <f aca="true">INDIRECT(CHOOSE(MATCH($T1835,{"±","&gt;","≥","≤","&lt;"},0), "AC", "AD", "AE", "AF", "AG") &amp; ROW())</f>
        <v/>
      </c>
      <c r="AI1835" s="56" t="str">
        <f aca="false">IF($X1835="Not Significant","No Further Action Required",
IF($AH1835="","",
IF(AND($AH1835="Pass",$L1835="0 - Passed "),"Analysis performed; no further action required.",
IF(AND($AH1835="Fail",$L1835="1 - Failed "),"Analysis performed; no further action required.",
IF(AND($AH1835="Pass",$L1835="2 - Limited In Use "),"Analysis performed; no further action required.",
IF(AND($AH1835="Fail",$L1835="3 - Adjusted "),"Analysis performed; no further action required.",
"Unit fails analysis; TSM determination required."))))))</f>
        <v/>
      </c>
      <c r="AJ1835" s="58"/>
    </row>
    <row r="1836" customFormat="false" ht="15" hidden="false" customHeight="false" outlineLevel="0" collapsed="false">
      <c r="A1836" s="56"/>
      <c r="E1836" s="57" t="str">
        <f aca="false">IF(AND($F1836="",$G1836=""),"",IF($G1836="",$F1836,HYPERLINK($G1836,$F1836)))</f>
        <v/>
      </c>
      <c r="H1836" s="1" t="str">
        <f aca="false">IF($I1836="","None Attached",IF(LEFT($I1836,5)="https",HYPERLINK($I1836,"Datasheet"),HYPERLINK(_xlfn.CONCAT("https://",$I1836),"Datasheet")))</f>
        <v>None Attached</v>
      </c>
      <c r="M1836" s="56"/>
      <c r="P1836" s="58"/>
      <c r="Q1836" s="1" t="n">
        <f aca="false">$M1836-$N1836</f>
        <v>0</v>
      </c>
      <c r="R1836" s="56"/>
      <c r="T1836" s="59" t="s">
        <v>15</v>
      </c>
      <c r="U1836" s="1" t="n">
        <f aca="false">$S1836-$R1836</f>
        <v>0</v>
      </c>
      <c r="V1836" s="1" t="n">
        <f aca="false">IF($T1836="±",$Q1836*2,$Q1836)</f>
        <v>0</v>
      </c>
      <c r="W1836" s="60" t="str">
        <f aca="false">IFERROR($U1836/ABS($V1836),"N/A")</f>
        <v>N/A</v>
      </c>
      <c r="X1836" s="61" t="str">
        <f aca="false">IF(OR($W1836="N/A",$R1836="",$S1836=""),"N/A",IF($W1836&gt;=4,"Not Significant",IF($W1836&gt;=2,"Semi-Significant","Significant")))</f>
        <v>N/A</v>
      </c>
      <c r="Z1836" s="1" t="str">
        <f aca="false">IF($D1836="Z540.1 w/data",0,"")</f>
        <v/>
      </c>
      <c r="AA1836" s="1" t="e">
        <f aca="false">$Y1836+$Q1836+$Z1836</f>
        <v>#VALUE!</v>
      </c>
      <c r="AB1836" s="1" t="n">
        <f aca="false">$N1836+$Q1836</f>
        <v>0</v>
      </c>
      <c r="AC1836" s="1" t="str">
        <f aca="false">IF($Y1836="","",IF(AND($AA1836&gt;=$R1836,$AA1836&lt;=$S1836),"Pass","Fail"))</f>
        <v/>
      </c>
      <c r="AD1836" s="1" t="str">
        <f aca="false">IF($Y1836="","",IF($AA1836&gt;$R1836,"Pass","Fail"))</f>
        <v/>
      </c>
      <c r="AE1836" s="1" t="str">
        <f aca="false">IF($Y1836="","",IF($AA1836&gt;=$R1836,"Pass","Fail"))</f>
        <v/>
      </c>
      <c r="AF1836" s="1" t="str">
        <f aca="false">IF($Y1836="","",IF($AA1836&lt;=$S1836,"Pass","Fail"))</f>
        <v/>
      </c>
      <c r="AG1836" s="1" t="str">
        <f aca="false">IF($Y1836="","",IF($AA1836&lt;$S1836,"Pass","Fail"))</f>
        <v/>
      </c>
      <c r="AH1836" s="23" t="str">
        <f aca="true">INDIRECT(CHOOSE(MATCH($T1836,{"±","&gt;","≥","≤","&lt;"},0), "AC", "AD", "AE", "AF", "AG") &amp; ROW())</f>
        <v/>
      </c>
      <c r="AI1836" s="56" t="str">
        <f aca="false">IF($X1836="Not Significant","No Further Action Required",
IF($AH1836="","",
IF(AND($AH1836="Pass",$L1836="0 - Passed "),"Analysis performed; no further action required.",
IF(AND($AH1836="Fail",$L1836="1 - Failed "),"Analysis performed; no further action required.",
IF(AND($AH1836="Pass",$L1836="2 - Limited In Use "),"Analysis performed; no further action required.",
IF(AND($AH1836="Fail",$L1836="3 - Adjusted "),"Analysis performed; no further action required.",
"Unit fails analysis; TSM determination required."))))))</f>
        <v/>
      </c>
      <c r="AJ1836" s="58"/>
    </row>
    <row r="1837" customFormat="false" ht="15" hidden="false" customHeight="false" outlineLevel="0" collapsed="false">
      <c r="A1837" s="56"/>
      <c r="E1837" s="57" t="str">
        <f aca="false">IF(AND($F1837="",$G1837=""),"",IF($G1837="",$F1837,HYPERLINK($G1837,$F1837)))</f>
        <v/>
      </c>
      <c r="H1837" s="1" t="str">
        <f aca="false">IF($I1837="","None Attached",IF(LEFT($I1837,5)="https",HYPERLINK($I1837,"Datasheet"),HYPERLINK(_xlfn.CONCAT("https://",$I1837),"Datasheet")))</f>
        <v>None Attached</v>
      </c>
      <c r="M1837" s="56"/>
      <c r="P1837" s="58"/>
      <c r="Q1837" s="1" t="n">
        <f aca="false">$M1837-$N1837</f>
        <v>0</v>
      </c>
      <c r="R1837" s="56"/>
      <c r="T1837" s="59" t="s">
        <v>15</v>
      </c>
      <c r="U1837" s="1" t="n">
        <f aca="false">$S1837-$R1837</f>
        <v>0</v>
      </c>
      <c r="V1837" s="1" t="n">
        <f aca="false">IF($T1837="±",$Q1837*2,$Q1837)</f>
        <v>0</v>
      </c>
      <c r="W1837" s="60" t="str">
        <f aca="false">IFERROR($U1837/ABS($V1837),"N/A")</f>
        <v>N/A</v>
      </c>
      <c r="X1837" s="61" t="str">
        <f aca="false">IF(OR($W1837="N/A",$R1837="",$S1837=""),"N/A",IF($W1837&gt;=4,"Not Significant",IF($W1837&gt;=2,"Semi-Significant","Significant")))</f>
        <v>N/A</v>
      </c>
      <c r="Z1837" s="1" t="str">
        <f aca="false">IF($D1837="Z540.1 w/data",0,"")</f>
        <v/>
      </c>
      <c r="AA1837" s="1" t="e">
        <f aca="false">$Y1837+$Q1837+$Z1837</f>
        <v>#VALUE!</v>
      </c>
      <c r="AB1837" s="1" t="n">
        <f aca="false">$N1837+$Q1837</f>
        <v>0</v>
      </c>
      <c r="AC1837" s="1" t="str">
        <f aca="false">IF($Y1837="","",IF(AND($AA1837&gt;=$R1837,$AA1837&lt;=$S1837),"Pass","Fail"))</f>
        <v/>
      </c>
      <c r="AD1837" s="1" t="str">
        <f aca="false">IF($Y1837="","",IF($AA1837&gt;$R1837,"Pass","Fail"))</f>
        <v/>
      </c>
      <c r="AE1837" s="1" t="str">
        <f aca="false">IF($Y1837="","",IF($AA1837&gt;=$R1837,"Pass","Fail"))</f>
        <v/>
      </c>
      <c r="AF1837" s="1" t="str">
        <f aca="false">IF($Y1837="","",IF($AA1837&lt;=$S1837,"Pass","Fail"))</f>
        <v/>
      </c>
      <c r="AG1837" s="1" t="str">
        <f aca="false">IF($Y1837="","",IF($AA1837&lt;$S1837,"Pass","Fail"))</f>
        <v/>
      </c>
      <c r="AH1837" s="23" t="str">
        <f aca="true">INDIRECT(CHOOSE(MATCH($T1837,{"±","&gt;","≥","≤","&lt;"},0), "AC", "AD", "AE", "AF", "AG") &amp; ROW())</f>
        <v/>
      </c>
      <c r="AI1837" s="56" t="str">
        <f aca="false">IF($X1837="Not Significant","No Further Action Required",
IF($AH1837="","",
IF(AND($AH1837="Pass",$L1837="0 - Passed "),"Analysis performed; no further action required.",
IF(AND($AH1837="Fail",$L1837="1 - Failed "),"Analysis performed; no further action required.",
IF(AND($AH1837="Pass",$L1837="2 - Limited In Use "),"Analysis performed; no further action required.",
IF(AND($AH1837="Fail",$L1837="3 - Adjusted "),"Analysis performed; no further action required.",
"Unit fails analysis; TSM determination required."))))))</f>
        <v/>
      </c>
      <c r="AJ1837" s="58"/>
    </row>
    <row r="1838" customFormat="false" ht="15" hidden="false" customHeight="false" outlineLevel="0" collapsed="false">
      <c r="A1838" s="56"/>
      <c r="E1838" s="57" t="str">
        <f aca="false">IF(AND($F1838="",$G1838=""),"",IF($G1838="",$F1838,HYPERLINK($G1838,$F1838)))</f>
        <v/>
      </c>
      <c r="H1838" s="1" t="str">
        <f aca="false">IF($I1838="","None Attached",IF(LEFT($I1838,5)="https",HYPERLINK($I1838,"Datasheet"),HYPERLINK(_xlfn.CONCAT("https://",$I1838),"Datasheet")))</f>
        <v>None Attached</v>
      </c>
      <c r="M1838" s="56"/>
      <c r="P1838" s="58"/>
      <c r="Q1838" s="1" t="n">
        <f aca="false">$M1838-$N1838</f>
        <v>0</v>
      </c>
      <c r="R1838" s="56"/>
      <c r="T1838" s="59" t="s">
        <v>15</v>
      </c>
      <c r="U1838" s="1" t="n">
        <f aca="false">$S1838-$R1838</f>
        <v>0</v>
      </c>
      <c r="V1838" s="1" t="n">
        <f aca="false">IF($T1838="±",$Q1838*2,$Q1838)</f>
        <v>0</v>
      </c>
      <c r="W1838" s="60" t="str">
        <f aca="false">IFERROR($U1838/ABS($V1838),"N/A")</f>
        <v>N/A</v>
      </c>
      <c r="X1838" s="61" t="str">
        <f aca="false">IF(OR($W1838="N/A",$R1838="",$S1838=""),"N/A",IF($W1838&gt;=4,"Not Significant",IF($W1838&gt;=2,"Semi-Significant","Significant")))</f>
        <v>N/A</v>
      </c>
      <c r="Z1838" s="1" t="str">
        <f aca="false">IF($D1838="Z540.1 w/data",0,"")</f>
        <v/>
      </c>
      <c r="AA1838" s="1" t="e">
        <f aca="false">$Y1838+$Q1838+$Z1838</f>
        <v>#VALUE!</v>
      </c>
      <c r="AB1838" s="1" t="n">
        <f aca="false">$N1838+$Q1838</f>
        <v>0</v>
      </c>
      <c r="AC1838" s="1" t="str">
        <f aca="false">IF($Y1838="","",IF(AND($AA1838&gt;=$R1838,$AA1838&lt;=$S1838),"Pass","Fail"))</f>
        <v/>
      </c>
      <c r="AD1838" s="1" t="str">
        <f aca="false">IF($Y1838="","",IF($AA1838&gt;$R1838,"Pass","Fail"))</f>
        <v/>
      </c>
      <c r="AE1838" s="1" t="str">
        <f aca="false">IF($Y1838="","",IF($AA1838&gt;=$R1838,"Pass","Fail"))</f>
        <v/>
      </c>
      <c r="AF1838" s="1" t="str">
        <f aca="false">IF($Y1838="","",IF($AA1838&lt;=$S1838,"Pass","Fail"))</f>
        <v/>
      </c>
      <c r="AG1838" s="1" t="str">
        <f aca="false">IF($Y1838="","",IF($AA1838&lt;$S1838,"Pass","Fail"))</f>
        <v/>
      </c>
      <c r="AH1838" s="23" t="str">
        <f aca="true">INDIRECT(CHOOSE(MATCH($T1838,{"±","&gt;","≥","≤","&lt;"},0), "AC", "AD", "AE", "AF", "AG") &amp; ROW())</f>
        <v/>
      </c>
      <c r="AI1838" s="56" t="str">
        <f aca="false">IF($X1838="Not Significant","No Further Action Required",
IF($AH1838="","",
IF(AND($AH1838="Pass",$L1838="0 - Passed "),"Analysis performed; no further action required.",
IF(AND($AH1838="Fail",$L1838="1 - Failed "),"Analysis performed; no further action required.",
IF(AND($AH1838="Pass",$L1838="2 - Limited In Use "),"Analysis performed; no further action required.",
IF(AND($AH1838="Fail",$L1838="3 - Adjusted "),"Analysis performed; no further action required.",
"Unit fails analysis; TSM determination required."))))))</f>
        <v/>
      </c>
      <c r="AJ1838" s="58"/>
    </row>
    <row r="1839" customFormat="false" ht="15" hidden="false" customHeight="false" outlineLevel="0" collapsed="false">
      <c r="A1839" s="56"/>
      <c r="E1839" s="57" t="str">
        <f aca="false">IF(AND($F1839="",$G1839=""),"",IF($G1839="",$F1839,HYPERLINK($G1839,$F1839)))</f>
        <v/>
      </c>
      <c r="H1839" s="1" t="str">
        <f aca="false">IF($I1839="","None Attached",IF(LEFT($I1839,5)="https",HYPERLINK($I1839,"Datasheet"),HYPERLINK(_xlfn.CONCAT("https://",$I1839),"Datasheet")))</f>
        <v>None Attached</v>
      </c>
      <c r="M1839" s="56"/>
      <c r="P1839" s="58"/>
      <c r="Q1839" s="1" t="n">
        <f aca="false">$M1839-$N1839</f>
        <v>0</v>
      </c>
      <c r="R1839" s="56"/>
      <c r="T1839" s="59" t="s">
        <v>15</v>
      </c>
      <c r="U1839" s="1" t="n">
        <f aca="false">$S1839-$R1839</f>
        <v>0</v>
      </c>
      <c r="V1839" s="1" t="n">
        <f aca="false">IF($T1839="±",$Q1839*2,$Q1839)</f>
        <v>0</v>
      </c>
      <c r="W1839" s="60" t="str">
        <f aca="false">IFERROR($U1839/ABS($V1839),"N/A")</f>
        <v>N/A</v>
      </c>
      <c r="X1839" s="61" t="str">
        <f aca="false">IF(OR($W1839="N/A",$R1839="",$S1839=""),"N/A",IF($W1839&gt;=4,"Not Significant",IF($W1839&gt;=2,"Semi-Significant","Significant")))</f>
        <v>N/A</v>
      </c>
      <c r="Z1839" s="1" t="str">
        <f aca="false">IF($D1839="Z540.1 w/data",0,"")</f>
        <v/>
      </c>
      <c r="AA1839" s="1" t="e">
        <f aca="false">$Y1839+$Q1839+$Z1839</f>
        <v>#VALUE!</v>
      </c>
      <c r="AB1839" s="1" t="n">
        <f aca="false">$N1839+$Q1839</f>
        <v>0</v>
      </c>
      <c r="AC1839" s="1" t="str">
        <f aca="false">IF($Y1839="","",IF(AND($AA1839&gt;=$R1839,$AA1839&lt;=$S1839),"Pass","Fail"))</f>
        <v/>
      </c>
      <c r="AD1839" s="1" t="str">
        <f aca="false">IF($Y1839="","",IF($AA1839&gt;$R1839,"Pass","Fail"))</f>
        <v/>
      </c>
      <c r="AE1839" s="1" t="str">
        <f aca="false">IF($Y1839="","",IF($AA1839&gt;=$R1839,"Pass","Fail"))</f>
        <v/>
      </c>
      <c r="AF1839" s="1" t="str">
        <f aca="false">IF($Y1839="","",IF($AA1839&lt;=$S1839,"Pass","Fail"))</f>
        <v/>
      </c>
      <c r="AG1839" s="1" t="str">
        <f aca="false">IF($Y1839="","",IF($AA1839&lt;$S1839,"Pass","Fail"))</f>
        <v/>
      </c>
      <c r="AH1839" s="23" t="str">
        <f aca="true">INDIRECT(CHOOSE(MATCH($T1839,{"±","&gt;","≥","≤","&lt;"},0), "AC", "AD", "AE", "AF", "AG") &amp; ROW())</f>
        <v/>
      </c>
      <c r="AI1839" s="56" t="str">
        <f aca="false">IF($X1839="Not Significant","No Further Action Required",
IF($AH1839="","",
IF(AND($AH1839="Pass",$L1839="0 - Passed "),"Analysis performed; no further action required.",
IF(AND($AH1839="Fail",$L1839="1 - Failed "),"Analysis performed; no further action required.",
IF(AND($AH1839="Pass",$L1839="2 - Limited In Use "),"Analysis performed; no further action required.",
IF(AND($AH1839="Fail",$L1839="3 - Adjusted "),"Analysis performed; no further action required.",
"Unit fails analysis; TSM determination required."))))))</f>
        <v/>
      </c>
      <c r="AJ1839" s="58"/>
    </row>
    <row r="1840" customFormat="false" ht="15" hidden="false" customHeight="false" outlineLevel="0" collapsed="false">
      <c r="A1840" s="56"/>
      <c r="E1840" s="57" t="str">
        <f aca="false">IF(AND($F1840="",$G1840=""),"",IF($G1840="",$F1840,HYPERLINK($G1840,$F1840)))</f>
        <v/>
      </c>
      <c r="H1840" s="1" t="str">
        <f aca="false">IF($I1840="","None Attached",IF(LEFT($I1840,5)="https",HYPERLINK($I1840,"Datasheet"),HYPERLINK(_xlfn.CONCAT("https://",$I1840),"Datasheet")))</f>
        <v>None Attached</v>
      </c>
      <c r="M1840" s="56"/>
      <c r="P1840" s="58"/>
      <c r="Q1840" s="1" t="n">
        <f aca="false">$M1840-$N1840</f>
        <v>0</v>
      </c>
      <c r="R1840" s="56"/>
      <c r="T1840" s="59" t="s">
        <v>15</v>
      </c>
      <c r="U1840" s="1" t="n">
        <f aca="false">$S1840-$R1840</f>
        <v>0</v>
      </c>
      <c r="V1840" s="1" t="n">
        <f aca="false">IF($T1840="±",$Q1840*2,$Q1840)</f>
        <v>0</v>
      </c>
      <c r="W1840" s="60" t="str">
        <f aca="false">IFERROR($U1840/ABS($V1840),"N/A")</f>
        <v>N/A</v>
      </c>
      <c r="X1840" s="61" t="str">
        <f aca="false">IF(OR($W1840="N/A",$R1840="",$S1840=""),"N/A",IF($W1840&gt;=4,"Not Significant",IF($W1840&gt;=2,"Semi-Significant","Significant")))</f>
        <v>N/A</v>
      </c>
      <c r="Z1840" s="1" t="str">
        <f aca="false">IF($D1840="Z540.1 w/data",0,"")</f>
        <v/>
      </c>
      <c r="AA1840" s="1" t="e">
        <f aca="false">$Y1840+$Q1840+$Z1840</f>
        <v>#VALUE!</v>
      </c>
      <c r="AB1840" s="1" t="n">
        <f aca="false">$N1840+$Q1840</f>
        <v>0</v>
      </c>
      <c r="AC1840" s="1" t="str">
        <f aca="false">IF($Y1840="","",IF(AND($AA1840&gt;=$R1840,$AA1840&lt;=$S1840),"Pass","Fail"))</f>
        <v/>
      </c>
      <c r="AD1840" s="1" t="str">
        <f aca="false">IF($Y1840="","",IF($AA1840&gt;$R1840,"Pass","Fail"))</f>
        <v/>
      </c>
      <c r="AE1840" s="1" t="str">
        <f aca="false">IF($Y1840="","",IF($AA1840&gt;=$R1840,"Pass","Fail"))</f>
        <v/>
      </c>
      <c r="AF1840" s="1" t="str">
        <f aca="false">IF($Y1840="","",IF($AA1840&lt;=$S1840,"Pass","Fail"))</f>
        <v/>
      </c>
      <c r="AG1840" s="1" t="str">
        <f aca="false">IF($Y1840="","",IF($AA1840&lt;$S1840,"Pass","Fail"))</f>
        <v/>
      </c>
      <c r="AH1840" s="23" t="str">
        <f aca="true">INDIRECT(CHOOSE(MATCH($T1840,{"±","&gt;","≥","≤","&lt;"},0), "AC", "AD", "AE", "AF", "AG") &amp; ROW())</f>
        <v/>
      </c>
      <c r="AI1840" s="56" t="str">
        <f aca="false">IF($X1840="Not Significant","No Further Action Required",
IF($AH1840="","",
IF(AND($AH1840="Pass",$L1840="0 - Passed "),"Analysis performed; no further action required.",
IF(AND($AH1840="Fail",$L1840="1 - Failed "),"Analysis performed; no further action required.",
IF(AND($AH1840="Pass",$L1840="2 - Limited In Use "),"Analysis performed; no further action required.",
IF(AND($AH1840="Fail",$L1840="3 - Adjusted "),"Analysis performed; no further action required.",
"Unit fails analysis; TSM determination required."))))))</f>
        <v/>
      </c>
      <c r="AJ1840" s="58"/>
    </row>
    <row r="1841" customFormat="false" ht="15" hidden="false" customHeight="false" outlineLevel="0" collapsed="false">
      <c r="A1841" s="56"/>
      <c r="E1841" s="57" t="str">
        <f aca="false">IF(AND($F1841="",$G1841=""),"",IF($G1841="",$F1841,HYPERLINK($G1841,$F1841)))</f>
        <v/>
      </c>
      <c r="H1841" s="1" t="str">
        <f aca="false">IF($I1841="","None Attached",IF(LEFT($I1841,5)="https",HYPERLINK($I1841,"Datasheet"),HYPERLINK(_xlfn.CONCAT("https://",$I1841),"Datasheet")))</f>
        <v>None Attached</v>
      </c>
      <c r="M1841" s="56"/>
      <c r="P1841" s="58"/>
      <c r="Q1841" s="1" t="n">
        <f aca="false">$M1841-$N1841</f>
        <v>0</v>
      </c>
      <c r="R1841" s="56"/>
      <c r="T1841" s="59" t="s">
        <v>15</v>
      </c>
      <c r="U1841" s="1" t="n">
        <f aca="false">$S1841-$R1841</f>
        <v>0</v>
      </c>
      <c r="V1841" s="1" t="n">
        <f aca="false">IF($T1841="±",$Q1841*2,$Q1841)</f>
        <v>0</v>
      </c>
      <c r="W1841" s="60" t="str">
        <f aca="false">IFERROR($U1841/ABS($V1841),"N/A")</f>
        <v>N/A</v>
      </c>
      <c r="X1841" s="61" t="str">
        <f aca="false">IF(OR($W1841="N/A",$R1841="",$S1841=""),"N/A",IF($W1841&gt;=4,"Not Significant",IF($W1841&gt;=2,"Semi-Significant","Significant")))</f>
        <v>N/A</v>
      </c>
      <c r="Z1841" s="1" t="str">
        <f aca="false">IF($D1841="Z540.1 w/data",0,"")</f>
        <v/>
      </c>
      <c r="AA1841" s="1" t="e">
        <f aca="false">$Y1841+$Q1841+$Z1841</f>
        <v>#VALUE!</v>
      </c>
      <c r="AB1841" s="1" t="n">
        <f aca="false">$N1841+$Q1841</f>
        <v>0</v>
      </c>
      <c r="AC1841" s="1" t="str">
        <f aca="false">IF($Y1841="","",IF(AND($AA1841&gt;=$R1841,$AA1841&lt;=$S1841),"Pass","Fail"))</f>
        <v/>
      </c>
      <c r="AD1841" s="1" t="str">
        <f aca="false">IF($Y1841="","",IF($AA1841&gt;$R1841,"Pass","Fail"))</f>
        <v/>
      </c>
      <c r="AE1841" s="1" t="str">
        <f aca="false">IF($Y1841="","",IF($AA1841&gt;=$R1841,"Pass","Fail"))</f>
        <v/>
      </c>
      <c r="AF1841" s="1" t="str">
        <f aca="false">IF($Y1841="","",IF($AA1841&lt;=$S1841,"Pass","Fail"))</f>
        <v/>
      </c>
      <c r="AG1841" s="1" t="str">
        <f aca="false">IF($Y1841="","",IF($AA1841&lt;$S1841,"Pass","Fail"))</f>
        <v/>
      </c>
      <c r="AH1841" s="23" t="str">
        <f aca="true">INDIRECT(CHOOSE(MATCH($T1841,{"±","&gt;","≥","≤","&lt;"},0), "AC", "AD", "AE", "AF", "AG") &amp; ROW())</f>
        <v/>
      </c>
      <c r="AI1841" s="56" t="str">
        <f aca="false">IF($X1841="Not Significant","No Further Action Required",
IF($AH1841="","",
IF(AND($AH1841="Pass",$L1841="0 - Passed "),"Analysis performed; no further action required.",
IF(AND($AH1841="Fail",$L1841="1 - Failed "),"Analysis performed; no further action required.",
IF(AND($AH1841="Pass",$L1841="2 - Limited In Use "),"Analysis performed; no further action required.",
IF(AND($AH1841="Fail",$L1841="3 - Adjusted "),"Analysis performed; no further action required.",
"Unit fails analysis; TSM determination required."))))))</f>
        <v/>
      </c>
      <c r="AJ1841" s="58"/>
    </row>
    <row r="1842" customFormat="false" ht="15" hidden="false" customHeight="false" outlineLevel="0" collapsed="false">
      <c r="A1842" s="56"/>
      <c r="E1842" s="57" t="str">
        <f aca="false">IF(AND($F1842="",$G1842=""),"",IF($G1842="",$F1842,HYPERLINK($G1842,$F1842)))</f>
        <v/>
      </c>
      <c r="H1842" s="1" t="str">
        <f aca="false">IF($I1842="","None Attached",IF(LEFT($I1842,5)="https",HYPERLINK($I1842,"Datasheet"),HYPERLINK(_xlfn.CONCAT("https://",$I1842),"Datasheet")))</f>
        <v>None Attached</v>
      </c>
      <c r="M1842" s="56"/>
      <c r="P1842" s="58"/>
      <c r="Q1842" s="1" t="n">
        <f aca="false">$M1842-$N1842</f>
        <v>0</v>
      </c>
      <c r="R1842" s="56"/>
      <c r="T1842" s="59" t="s">
        <v>15</v>
      </c>
      <c r="U1842" s="1" t="n">
        <f aca="false">$S1842-$R1842</f>
        <v>0</v>
      </c>
      <c r="V1842" s="1" t="n">
        <f aca="false">IF($T1842="±",$Q1842*2,$Q1842)</f>
        <v>0</v>
      </c>
      <c r="W1842" s="60" t="str">
        <f aca="false">IFERROR($U1842/ABS($V1842),"N/A")</f>
        <v>N/A</v>
      </c>
      <c r="X1842" s="61" t="str">
        <f aca="false">IF(OR($W1842="N/A",$R1842="",$S1842=""),"N/A",IF($W1842&gt;=4,"Not Significant",IF($W1842&gt;=2,"Semi-Significant","Significant")))</f>
        <v>N/A</v>
      </c>
      <c r="Z1842" s="1" t="str">
        <f aca="false">IF($D1842="Z540.1 w/data",0,"")</f>
        <v/>
      </c>
      <c r="AA1842" s="1" t="e">
        <f aca="false">$Y1842+$Q1842+$Z1842</f>
        <v>#VALUE!</v>
      </c>
      <c r="AB1842" s="1" t="n">
        <f aca="false">$N1842+$Q1842</f>
        <v>0</v>
      </c>
      <c r="AC1842" s="1" t="str">
        <f aca="false">IF($Y1842="","",IF(AND($AA1842&gt;=$R1842,$AA1842&lt;=$S1842),"Pass","Fail"))</f>
        <v/>
      </c>
      <c r="AD1842" s="1" t="str">
        <f aca="false">IF($Y1842="","",IF($AA1842&gt;$R1842,"Pass","Fail"))</f>
        <v/>
      </c>
      <c r="AE1842" s="1" t="str">
        <f aca="false">IF($Y1842="","",IF($AA1842&gt;=$R1842,"Pass","Fail"))</f>
        <v/>
      </c>
      <c r="AF1842" s="1" t="str">
        <f aca="false">IF($Y1842="","",IF($AA1842&lt;=$S1842,"Pass","Fail"))</f>
        <v/>
      </c>
      <c r="AG1842" s="1" t="str">
        <f aca="false">IF($Y1842="","",IF($AA1842&lt;$S1842,"Pass","Fail"))</f>
        <v/>
      </c>
      <c r="AH1842" s="23" t="str">
        <f aca="true">INDIRECT(CHOOSE(MATCH($T1842,{"±","&gt;","≥","≤","&lt;"},0), "AC", "AD", "AE", "AF", "AG") &amp; ROW())</f>
        <v/>
      </c>
      <c r="AI1842" s="56" t="str">
        <f aca="false">IF($X1842="Not Significant","No Further Action Required",
IF($AH1842="","",
IF(AND($AH1842="Pass",$L1842="0 - Passed "),"Analysis performed; no further action required.",
IF(AND($AH1842="Fail",$L1842="1 - Failed "),"Analysis performed; no further action required.",
IF(AND($AH1842="Pass",$L1842="2 - Limited In Use "),"Analysis performed; no further action required.",
IF(AND($AH1842="Fail",$L1842="3 - Adjusted "),"Analysis performed; no further action required.",
"Unit fails analysis; TSM determination required."))))))</f>
        <v/>
      </c>
      <c r="AJ1842" s="58"/>
    </row>
    <row r="1843" customFormat="false" ht="15" hidden="false" customHeight="false" outlineLevel="0" collapsed="false">
      <c r="A1843" s="56"/>
      <c r="E1843" s="57" t="str">
        <f aca="false">IF(AND($F1843="",$G1843=""),"",IF($G1843="",$F1843,HYPERLINK($G1843,$F1843)))</f>
        <v/>
      </c>
      <c r="H1843" s="1" t="str">
        <f aca="false">IF($I1843="","None Attached",IF(LEFT($I1843,5)="https",HYPERLINK($I1843,"Datasheet"),HYPERLINK(_xlfn.CONCAT("https://",$I1843),"Datasheet")))</f>
        <v>None Attached</v>
      </c>
      <c r="M1843" s="56"/>
      <c r="P1843" s="58"/>
      <c r="Q1843" s="1" t="n">
        <f aca="false">$M1843-$N1843</f>
        <v>0</v>
      </c>
      <c r="R1843" s="56"/>
      <c r="T1843" s="59" t="s">
        <v>15</v>
      </c>
      <c r="U1843" s="1" t="n">
        <f aca="false">$S1843-$R1843</f>
        <v>0</v>
      </c>
      <c r="V1843" s="1" t="n">
        <f aca="false">IF($T1843="±",$Q1843*2,$Q1843)</f>
        <v>0</v>
      </c>
      <c r="W1843" s="60" t="str">
        <f aca="false">IFERROR($U1843/ABS($V1843),"N/A")</f>
        <v>N/A</v>
      </c>
      <c r="X1843" s="61" t="str">
        <f aca="false">IF(OR($W1843="N/A",$R1843="",$S1843=""),"N/A",IF($W1843&gt;=4,"Not Significant",IF($W1843&gt;=2,"Semi-Significant","Significant")))</f>
        <v>N/A</v>
      </c>
      <c r="Z1843" s="1" t="str">
        <f aca="false">IF($D1843="Z540.1 w/data",0,"")</f>
        <v/>
      </c>
      <c r="AA1843" s="1" t="e">
        <f aca="false">$Y1843+$Q1843+$Z1843</f>
        <v>#VALUE!</v>
      </c>
      <c r="AB1843" s="1" t="n">
        <f aca="false">$N1843+$Q1843</f>
        <v>0</v>
      </c>
      <c r="AC1843" s="1" t="str">
        <f aca="false">IF($Y1843="","",IF(AND($AA1843&gt;=$R1843,$AA1843&lt;=$S1843),"Pass","Fail"))</f>
        <v/>
      </c>
      <c r="AD1843" s="1" t="str">
        <f aca="false">IF($Y1843="","",IF($AA1843&gt;$R1843,"Pass","Fail"))</f>
        <v/>
      </c>
      <c r="AE1843" s="1" t="str">
        <f aca="false">IF($Y1843="","",IF($AA1843&gt;=$R1843,"Pass","Fail"))</f>
        <v/>
      </c>
      <c r="AF1843" s="1" t="str">
        <f aca="false">IF($Y1843="","",IF($AA1843&lt;=$S1843,"Pass","Fail"))</f>
        <v/>
      </c>
      <c r="AG1843" s="1" t="str">
        <f aca="false">IF($Y1843="","",IF($AA1843&lt;$S1843,"Pass","Fail"))</f>
        <v/>
      </c>
      <c r="AH1843" s="23" t="str">
        <f aca="true">INDIRECT(CHOOSE(MATCH($T1843,{"±","&gt;","≥","≤","&lt;"},0), "AC", "AD", "AE", "AF", "AG") &amp; ROW())</f>
        <v/>
      </c>
      <c r="AI1843" s="56" t="str">
        <f aca="false">IF($X1843="Not Significant","No Further Action Required",
IF($AH1843="","",
IF(AND($AH1843="Pass",$L1843="0 - Passed "),"Analysis performed; no further action required.",
IF(AND($AH1843="Fail",$L1843="1 - Failed "),"Analysis performed; no further action required.",
IF(AND($AH1843="Pass",$L1843="2 - Limited In Use "),"Analysis performed; no further action required.",
IF(AND($AH1843="Fail",$L1843="3 - Adjusted "),"Analysis performed; no further action required.",
"Unit fails analysis; TSM determination required."))))))</f>
        <v/>
      </c>
      <c r="AJ1843" s="58"/>
    </row>
    <row r="1844" customFormat="false" ht="15" hidden="false" customHeight="false" outlineLevel="0" collapsed="false">
      <c r="A1844" s="56"/>
      <c r="E1844" s="57" t="str">
        <f aca="false">IF(AND($F1844="",$G1844=""),"",IF($G1844="",$F1844,HYPERLINK($G1844,$F1844)))</f>
        <v/>
      </c>
      <c r="H1844" s="1" t="str">
        <f aca="false">IF($I1844="","None Attached",IF(LEFT($I1844,5)="https",HYPERLINK($I1844,"Datasheet"),HYPERLINK(_xlfn.CONCAT("https://",$I1844),"Datasheet")))</f>
        <v>None Attached</v>
      </c>
      <c r="M1844" s="56"/>
      <c r="P1844" s="58"/>
      <c r="Q1844" s="1" t="n">
        <f aca="false">$M1844-$N1844</f>
        <v>0</v>
      </c>
      <c r="R1844" s="56"/>
      <c r="T1844" s="59" t="s">
        <v>15</v>
      </c>
      <c r="U1844" s="1" t="n">
        <f aca="false">$S1844-$R1844</f>
        <v>0</v>
      </c>
      <c r="V1844" s="1" t="n">
        <f aca="false">IF($T1844="±",$Q1844*2,$Q1844)</f>
        <v>0</v>
      </c>
      <c r="W1844" s="60" t="str">
        <f aca="false">IFERROR($U1844/ABS($V1844),"N/A")</f>
        <v>N/A</v>
      </c>
      <c r="X1844" s="61" t="str">
        <f aca="false">IF(OR($W1844="N/A",$R1844="",$S1844=""),"N/A",IF($W1844&gt;=4,"Not Significant",IF($W1844&gt;=2,"Semi-Significant","Significant")))</f>
        <v>N/A</v>
      </c>
      <c r="Z1844" s="1" t="str">
        <f aca="false">IF($D1844="Z540.1 w/data",0,"")</f>
        <v/>
      </c>
      <c r="AA1844" s="1" t="e">
        <f aca="false">$Y1844+$Q1844+$Z1844</f>
        <v>#VALUE!</v>
      </c>
      <c r="AB1844" s="1" t="n">
        <f aca="false">$N1844+$Q1844</f>
        <v>0</v>
      </c>
      <c r="AC1844" s="1" t="str">
        <f aca="false">IF($Y1844="","",IF(AND($AA1844&gt;=$R1844,$AA1844&lt;=$S1844),"Pass","Fail"))</f>
        <v/>
      </c>
      <c r="AD1844" s="1" t="str">
        <f aca="false">IF($Y1844="","",IF($AA1844&gt;$R1844,"Pass","Fail"))</f>
        <v/>
      </c>
      <c r="AE1844" s="1" t="str">
        <f aca="false">IF($Y1844="","",IF($AA1844&gt;=$R1844,"Pass","Fail"))</f>
        <v/>
      </c>
      <c r="AF1844" s="1" t="str">
        <f aca="false">IF($Y1844="","",IF($AA1844&lt;=$S1844,"Pass","Fail"))</f>
        <v/>
      </c>
      <c r="AG1844" s="1" t="str">
        <f aca="false">IF($Y1844="","",IF($AA1844&lt;$S1844,"Pass","Fail"))</f>
        <v/>
      </c>
      <c r="AH1844" s="23" t="str">
        <f aca="true">INDIRECT(CHOOSE(MATCH($T1844,{"±","&gt;","≥","≤","&lt;"},0), "AC", "AD", "AE", "AF", "AG") &amp; ROW())</f>
        <v/>
      </c>
      <c r="AI1844" s="56" t="str">
        <f aca="false">IF($X1844="Not Significant","No Further Action Required",
IF($AH1844="","",
IF(AND($AH1844="Pass",$L1844="0 - Passed "),"Analysis performed; no further action required.",
IF(AND($AH1844="Fail",$L1844="1 - Failed "),"Analysis performed; no further action required.",
IF(AND($AH1844="Pass",$L1844="2 - Limited In Use "),"Analysis performed; no further action required.",
IF(AND($AH1844="Fail",$L1844="3 - Adjusted "),"Analysis performed; no further action required.",
"Unit fails analysis; TSM determination required."))))))</f>
        <v/>
      </c>
      <c r="AJ1844" s="58"/>
    </row>
    <row r="1845" customFormat="false" ht="15" hidden="false" customHeight="false" outlineLevel="0" collapsed="false">
      <c r="A1845" s="56"/>
      <c r="E1845" s="57" t="str">
        <f aca="false">IF(AND($F1845="",$G1845=""),"",IF($G1845="",$F1845,HYPERLINK($G1845,$F1845)))</f>
        <v/>
      </c>
      <c r="H1845" s="1" t="str">
        <f aca="false">IF($I1845="","None Attached",IF(LEFT($I1845,5)="https",HYPERLINK($I1845,"Datasheet"),HYPERLINK(_xlfn.CONCAT("https://",$I1845),"Datasheet")))</f>
        <v>None Attached</v>
      </c>
      <c r="M1845" s="56"/>
      <c r="P1845" s="58"/>
      <c r="Q1845" s="1" t="n">
        <f aca="false">$M1845-$N1845</f>
        <v>0</v>
      </c>
      <c r="R1845" s="56"/>
      <c r="T1845" s="59" t="s">
        <v>15</v>
      </c>
      <c r="U1845" s="1" t="n">
        <f aca="false">$S1845-$R1845</f>
        <v>0</v>
      </c>
      <c r="V1845" s="1" t="n">
        <f aca="false">IF($T1845="±",$Q1845*2,$Q1845)</f>
        <v>0</v>
      </c>
      <c r="W1845" s="60" t="str">
        <f aca="false">IFERROR($U1845/ABS($V1845),"N/A")</f>
        <v>N/A</v>
      </c>
      <c r="X1845" s="61" t="str">
        <f aca="false">IF(OR($W1845="N/A",$R1845="",$S1845=""),"N/A",IF($W1845&gt;=4,"Not Significant",IF($W1845&gt;=2,"Semi-Significant","Significant")))</f>
        <v>N/A</v>
      </c>
      <c r="Z1845" s="1" t="str">
        <f aca="false">IF($D1845="Z540.1 w/data",0,"")</f>
        <v/>
      </c>
      <c r="AA1845" s="1" t="e">
        <f aca="false">$Y1845+$Q1845+$Z1845</f>
        <v>#VALUE!</v>
      </c>
      <c r="AB1845" s="1" t="n">
        <f aca="false">$N1845+$Q1845</f>
        <v>0</v>
      </c>
      <c r="AC1845" s="1" t="str">
        <f aca="false">IF($Y1845="","",IF(AND($AA1845&gt;=$R1845,$AA1845&lt;=$S1845),"Pass","Fail"))</f>
        <v/>
      </c>
      <c r="AD1845" s="1" t="str">
        <f aca="false">IF($Y1845="","",IF($AA1845&gt;$R1845,"Pass","Fail"))</f>
        <v/>
      </c>
      <c r="AE1845" s="1" t="str">
        <f aca="false">IF($Y1845="","",IF($AA1845&gt;=$R1845,"Pass","Fail"))</f>
        <v/>
      </c>
      <c r="AF1845" s="1" t="str">
        <f aca="false">IF($Y1845="","",IF($AA1845&lt;=$S1845,"Pass","Fail"))</f>
        <v/>
      </c>
      <c r="AG1845" s="1" t="str">
        <f aca="false">IF($Y1845="","",IF($AA1845&lt;$S1845,"Pass","Fail"))</f>
        <v/>
      </c>
      <c r="AH1845" s="23" t="str">
        <f aca="true">INDIRECT(CHOOSE(MATCH($T1845,{"±","&gt;","≥","≤","&lt;"},0), "AC", "AD", "AE", "AF", "AG") &amp; ROW())</f>
        <v/>
      </c>
      <c r="AI1845" s="56" t="str">
        <f aca="false">IF($X1845="Not Significant","No Further Action Required",
IF($AH1845="","",
IF(AND($AH1845="Pass",$L1845="0 - Passed "),"Analysis performed; no further action required.",
IF(AND($AH1845="Fail",$L1845="1 - Failed "),"Analysis performed; no further action required.",
IF(AND($AH1845="Pass",$L1845="2 - Limited In Use "),"Analysis performed; no further action required.",
IF(AND($AH1845="Fail",$L1845="3 - Adjusted "),"Analysis performed; no further action required.",
"Unit fails analysis; TSM determination required."))))))</f>
        <v/>
      </c>
      <c r="AJ1845" s="58"/>
    </row>
    <row r="1846" customFormat="false" ht="15" hidden="false" customHeight="false" outlineLevel="0" collapsed="false">
      <c r="A1846" s="56"/>
      <c r="E1846" s="57" t="str">
        <f aca="false">IF(AND($F1846="",$G1846=""),"",IF($G1846="",$F1846,HYPERLINK($G1846,$F1846)))</f>
        <v/>
      </c>
      <c r="H1846" s="1" t="str">
        <f aca="false">IF($I1846="","None Attached",IF(LEFT($I1846,5)="https",HYPERLINK($I1846,"Datasheet"),HYPERLINK(_xlfn.CONCAT("https://",$I1846),"Datasheet")))</f>
        <v>None Attached</v>
      </c>
      <c r="M1846" s="56"/>
      <c r="P1846" s="58"/>
      <c r="Q1846" s="1" t="n">
        <f aca="false">$M1846-$N1846</f>
        <v>0</v>
      </c>
      <c r="R1846" s="56"/>
      <c r="T1846" s="59" t="s">
        <v>15</v>
      </c>
      <c r="U1846" s="1" t="n">
        <f aca="false">$S1846-$R1846</f>
        <v>0</v>
      </c>
      <c r="V1846" s="1" t="n">
        <f aca="false">IF($T1846="±",$Q1846*2,$Q1846)</f>
        <v>0</v>
      </c>
      <c r="W1846" s="60" t="str">
        <f aca="false">IFERROR($U1846/ABS($V1846),"N/A")</f>
        <v>N/A</v>
      </c>
      <c r="X1846" s="61" t="str">
        <f aca="false">IF(OR($W1846="N/A",$R1846="",$S1846=""),"N/A",IF($W1846&gt;=4,"Not Significant",IF($W1846&gt;=2,"Semi-Significant","Significant")))</f>
        <v>N/A</v>
      </c>
      <c r="Z1846" s="1" t="str">
        <f aca="false">IF($D1846="Z540.1 w/data",0,"")</f>
        <v/>
      </c>
      <c r="AA1846" s="1" t="e">
        <f aca="false">$Y1846+$Q1846+$Z1846</f>
        <v>#VALUE!</v>
      </c>
      <c r="AB1846" s="1" t="n">
        <f aca="false">$N1846+$Q1846</f>
        <v>0</v>
      </c>
      <c r="AC1846" s="1" t="str">
        <f aca="false">IF($Y1846="","",IF(AND($AA1846&gt;=$R1846,$AA1846&lt;=$S1846),"Pass","Fail"))</f>
        <v/>
      </c>
      <c r="AD1846" s="1" t="str">
        <f aca="false">IF($Y1846="","",IF($AA1846&gt;$R1846,"Pass","Fail"))</f>
        <v/>
      </c>
      <c r="AE1846" s="1" t="str">
        <f aca="false">IF($Y1846="","",IF($AA1846&gt;=$R1846,"Pass","Fail"))</f>
        <v/>
      </c>
      <c r="AF1846" s="1" t="str">
        <f aca="false">IF($Y1846="","",IF($AA1846&lt;=$S1846,"Pass","Fail"))</f>
        <v/>
      </c>
      <c r="AG1846" s="1" t="str">
        <f aca="false">IF($Y1846="","",IF($AA1846&lt;$S1846,"Pass","Fail"))</f>
        <v/>
      </c>
      <c r="AH1846" s="23" t="str">
        <f aca="true">INDIRECT(CHOOSE(MATCH($T1846,{"±","&gt;","≥","≤","&lt;"},0), "AC", "AD", "AE", "AF", "AG") &amp; ROW())</f>
        <v/>
      </c>
      <c r="AI1846" s="56" t="str">
        <f aca="false">IF($X1846="Not Significant","No Further Action Required",
IF($AH1846="","",
IF(AND($AH1846="Pass",$L1846="0 - Passed "),"Analysis performed; no further action required.",
IF(AND($AH1846="Fail",$L1846="1 - Failed "),"Analysis performed; no further action required.",
IF(AND($AH1846="Pass",$L1846="2 - Limited In Use "),"Analysis performed; no further action required.",
IF(AND($AH1846="Fail",$L1846="3 - Adjusted "),"Analysis performed; no further action required.",
"Unit fails analysis; TSM determination required."))))))</f>
        <v/>
      </c>
      <c r="AJ1846" s="58"/>
    </row>
    <row r="1847" customFormat="false" ht="15" hidden="false" customHeight="false" outlineLevel="0" collapsed="false">
      <c r="A1847" s="56"/>
      <c r="E1847" s="57" t="str">
        <f aca="false">IF(AND($F1847="",$G1847=""),"",IF($G1847="",$F1847,HYPERLINK($G1847,$F1847)))</f>
        <v/>
      </c>
      <c r="H1847" s="1" t="str">
        <f aca="false">IF($I1847="","None Attached",IF(LEFT($I1847,5)="https",HYPERLINK($I1847,"Datasheet"),HYPERLINK(_xlfn.CONCAT("https://",$I1847),"Datasheet")))</f>
        <v>None Attached</v>
      </c>
      <c r="M1847" s="56"/>
      <c r="P1847" s="58"/>
      <c r="Q1847" s="1" t="n">
        <f aca="false">$M1847-$N1847</f>
        <v>0</v>
      </c>
      <c r="R1847" s="56"/>
      <c r="T1847" s="59" t="s">
        <v>15</v>
      </c>
      <c r="U1847" s="1" t="n">
        <f aca="false">$S1847-$R1847</f>
        <v>0</v>
      </c>
      <c r="V1847" s="1" t="n">
        <f aca="false">IF($T1847="±",$Q1847*2,$Q1847)</f>
        <v>0</v>
      </c>
      <c r="W1847" s="60" t="str">
        <f aca="false">IFERROR($U1847/ABS($V1847),"N/A")</f>
        <v>N/A</v>
      </c>
      <c r="X1847" s="61" t="str">
        <f aca="false">IF(OR($W1847="N/A",$R1847="",$S1847=""),"N/A",IF($W1847&gt;=4,"Not Significant",IF($W1847&gt;=2,"Semi-Significant","Significant")))</f>
        <v>N/A</v>
      </c>
      <c r="Z1847" s="1" t="str">
        <f aca="false">IF($D1847="Z540.1 w/data",0,"")</f>
        <v/>
      </c>
      <c r="AA1847" s="1" t="e">
        <f aca="false">$Y1847+$Q1847+$Z1847</f>
        <v>#VALUE!</v>
      </c>
      <c r="AB1847" s="1" t="n">
        <f aca="false">$N1847+$Q1847</f>
        <v>0</v>
      </c>
      <c r="AC1847" s="1" t="str">
        <f aca="false">IF($Y1847="","",IF(AND($AA1847&gt;=$R1847,$AA1847&lt;=$S1847),"Pass","Fail"))</f>
        <v/>
      </c>
      <c r="AD1847" s="1" t="str">
        <f aca="false">IF($Y1847="","",IF($AA1847&gt;$R1847,"Pass","Fail"))</f>
        <v/>
      </c>
      <c r="AE1847" s="1" t="str">
        <f aca="false">IF($Y1847="","",IF($AA1847&gt;=$R1847,"Pass","Fail"))</f>
        <v/>
      </c>
      <c r="AF1847" s="1" t="str">
        <f aca="false">IF($Y1847="","",IF($AA1847&lt;=$S1847,"Pass","Fail"))</f>
        <v/>
      </c>
      <c r="AG1847" s="1" t="str">
        <f aca="false">IF($Y1847="","",IF($AA1847&lt;$S1847,"Pass","Fail"))</f>
        <v/>
      </c>
      <c r="AH1847" s="23" t="str">
        <f aca="true">INDIRECT(CHOOSE(MATCH($T1847,{"±","&gt;","≥","≤","&lt;"},0), "AC", "AD", "AE", "AF", "AG") &amp; ROW())</f>
        <v/>
      </c>
      <c r="AI1847" s="56" t="str">
        <f aca="false">IF($X1847="Not Significant","No Further Action Required",
IF($AH1847="","",
IF(AND($AH1847="Pass",$L1847="0 - Passed "),"Analysis performed; no further action required.",
IF(AND($AH1847="Fail",$L1847="1 - Failed "),"Analysis performed; no further action required.",
IF(AND($AH1847="Pass",$L1847="2 - Limited In Use "),"Analysis performed; no further action required.",
IF(AND($AH1847="Fail",$L1847="3 - Adjusted "),"Analysis performed; no further action required.",
"Unit fails analysis; TSM determination required."))))))</f>
        <v/>
      </c>
      <c r="AJ1847" s="58"/>
    </row>
    <row r="1848" customFormat="false" ht="15" hidden="false" customHeight="false" outlineLevel="0" collapsed="false">
      <c r="A1848" s="56"/>
      <c r="E1848" s="57" t="str">
        <f aca="false">IF(AND($F1848="",$G1848=""),"",IF($G1848="",$F1848,HYPERLINK($G1848,$F1848)))</f>
        <v/>
      </c>
      <c r="H1848" s="1" t="str">
        <f aca="false">IF($I1848="","None Attached",IF(LEFT($I1848,5)="https",HYPERLINK($I1848,"Datasheet"),HYPERLINK(_xlfn.CONCAT("https://",$I1848),"Datasheet")))</f>
        <v>None Attached</v>
      </c>
      <c r="M1848" s="56"/>
      <c r="P1848" s="58"/>
      <c r="Q1848" s="1" t="n">
        <f aca="false">$M1848-$N1848</f>
        <v>0</v>
      </c>
      <c r="R1848" s="56"/>
      <c r="T1848" s="59" t="s">
        <v>15</v>
      </c>
      <c r="U1848" s="1" t="n">
        <f aca="false">$S1848-$R1848</f>
        <v>0</v>
      </c>
      <c r="V1848" s="1" t="n">
        <f aca="false">IF($T1848="±",$Q1848*2,$Q1848)</f>
        <v>0</v>
      </c>
      <c r="W1848" s="60" t="str">
        <f aca="false">IFERROR($U1848/ABS($V1848),"N/A")</f>
        <v>N/A</v>
      </c>
      <c r="X1848" s="61" t="str">
        <f aca="false">IF(OR($W1848="N/A",$R1848="",$S1848=""),"N/A",IF($W1848&gt;=4,"Not Significant",IF($W1848&gt;=2,"Semi-Significant","Significant")))</f>
        <v>N/A</v>
      </c>
      <c r="Z1848" s="1" t="str">
        <f aca="false">IF($D1848="Z540.1 w/data",0,"")</f>
        <v/>
      </c>
      <c r="AA1848" s="1" t="e">
        <f aca="false">$Y1848+$Q1848+$Z1848</f>
        <v>#VALUE!</v>
      </c>
      <c r="AB1848" s="1" t="n">
        <f aca="false">$N1848+$Q1848</f>
        <v>0</v>
      </c>
      <c r="AC1848" s="1" t="str">
        <f aca="false">IF($Y1848="","",IF(AND($AA1848&gt;=$R1848,$AA1848&lt;=$S1848),"Pass","Fail"))</f>
        <v/>
      </c>
      <c r="AD1848" s="1" t="str">
        <f aca="false">IF($Y1848="","",IF($AA1848&gt;$R1848,"Pass","Fail"))</f>
        <v/>
      </c>
      <c r="AE1848" s="1" t="str">
        <f aca="false">IF($Y1848="","",IF($AA1848&gt;=$R1848,"Pass","Fail"))</f>
        <v/>
      </c>
      <c r="AF1848" s="1" t="str">
        <f aca="false">IF($Y1848="","",IF($AA1848&lt;=$S1848,"Pass","Fail"))</f>
        <v/>
      </c>
      <c r="AG1848" s="1" t="str">
        <f aca="false">IF($Y1848="","",IF($AA1848&lt;$S1848,"Pass","Fail"))</f>
        <v/>
      </c>
      <c r="AH1848" s="23" t="str">
        <f aca="true">INDIRECT(CHOOSE(MATCH($T1848,{"±","&gt;","≥","≤","&lt;"},0), "AC", "AD", "AE", "AF", "AG") &amp; ROW())</f>
        <v/>
      </c>
      <c r="AI1848" s="56" t="str">
        <f aca="false">IF($X1848="Not Significant","No Further Action Required",
IF($AH1848="","",
IF(AND($AH1848="Pass",$L1848="0 - Passed "),"Analysis performed; no further action required.",
IF(AND($AH1848="Fail",$L1848="1 - Failed "),"Analysis performed; no further action required.",
IF(AND($AH1848="Pass",$L1848="2 - Limited In Use "),"Analysis performed; no further action required.",
IF(AND($AH1848="Fail",$L1848="3 - Adjusted "),"Analysis performed; no further action required.",
"Unit fails analysis; TSM determination required."))))))</f>
        <v/>
      </c>
      <c r="AJ1848" s="58"/>
    </row>
    <row r="1849" customFormat="false" ht="15" hidden="false" customHeight="false" outlineLevel="0" collapsed="false">
      <c r="A1849" s="56"/>
      <c r="E1849" s="57" t="str">
        <f aca="false">IF(AND($F1849="",$G1849=""),"",IF($G1849="",$F1849,HYPERLINK($G1849,$F1849)))</f>
        <v/>
      </c>
      <c r="H1849" s="1" t="str">
        <f aca="false">IF($I1849="","None Attached",IF(LEFT($I1849,5)="https",HYPERLINK($I1849,"Datasheet"),HYPERLINK(_xlfn.CONCAT("https://",$I1849),"Datasheet")))</f>
        <v>None Attached</v>
      </c>
      <c r="M1849" s="56"/>
      <c r="P1849" s="58"/>
      <c r="Q1849" s="1" t="n">
        <f aca="false">$M1849-$N1849</f>
        <v>0</v>
      </c>
      <c r="R1849" s="56"/>
      <c r="T1849" s="59" t="s">
        <v>15</v>
      </c>
      <c r="U1849" s="1" t="n">
        <f aca="false">$S1849-$R1849</f>
        <v>0</v>
      </c>
      <c r="V1849" s="1" t="n">
        <f aca="false">IF($T1849="±",$Q1849*2,$Q1849)</f>
        <v>0</v>
      </c>
      <c r="W1849" s="60" t="str">
        <f aca="false">IFERROR($U1849/ABS($V1849),"N/A")</f>
        <v>N/A</v>
      </c>
      <c r="X1849" s="61" t="str">
        <f aca="false">IF(OR($W1849="N/A",$R1849="",$S1849=""),"N/A",IF($W1849&gt;=4,"Not Significant",IF($W1849&gt;=2,"Semi-Significant","Significant")))</f>
        <v>N/A</v>
      </c>
      <c r="Z1849" s="1" t="str">
        <f aca="false">IF($D1849="Z540.1 w/data",0,"")</f>
        <v/>
      </c>
      <c r="AA1849" s="1" t="e">
        <f aca="false">$Y1849+$Q1849+$Z1849</f>
        <v>#VALUE!</v>
      </c>
      <c r="AB1849" s="1" t="n">
        <f aca="false">$N1849+$Q1849</f>
        <v>0</v>
      </c>
      <c r="AC1849" s="1" t="str">
        <f aca="false">IF($Y1849="","",IF(AND($AA1849&gt;=$R1849,$AA1849&lt;=$S1849),"Pass","Fail"))</f>
        <v/>
      </c>
      <c r="AD1849" s="1" t="str">
        <f aca="false">IF($Y1849="","",IF($AA1849&gt;$R1849,"Pass","Fail"))</f>
        <v/>
      </c>
      <c r="AE1849" s="1" t="str">
        <f aca="false">IF($Y1849="","",IF($AA1849&gt;=$R1849,"Pass","Fail"))</f>
        <v/>
      </c>
      <c r="AF1849" s="1" t="str">
        <f aca="false">IF($Y1849="","",IF($AA1849&lt;=$S1849,"Pass","Fail"))</f>
        <v/>
      </c>
      <c r="AG1849" s="1" t="str">
        <f aca="false">IF($Y1849="","",IF($AA1849&lt;$S1849,"Pass","Fail"))</f>
        <v/>
      </c>
      <c r="AH1849" s="23" t="str">
        <f aca="true">INDIRECT(CHOOSE(MATCH($T1849,{"±","&gt;","≥","≤","&lt;"},0), "AC", "AD", "AE", "AF", "AG") &amp; ROW())</f>
        <v/>
      </c>
      <c r="AI1849" s="56" t="str">
        <f aca="false">IF($X1849="Not Significant","No Further Action Required",
IF($AH1849="","",
IF(AND($AH1849="Pass",$L1849="0 - Passed "),"Analysis performed; no further action required.",
IF(AND($AH1849="Fail",$L1849="1 - Failed "),"Analysis performed; no further action required.",
IF(AND($AH1849="Pass",$L1849="2 - Limited In Use "),"Analysis performed; no further action required.",
IF(AND($AH1849="Fail",$L1849="3 - Adjusted "),"Analysis performed; no further action required.",
"Unit fails analysis; TSM determination required."))))))</f>
        <v/>
      </c>
      <c r="AJ1849" s="58"/>
    </row>
    <row r="1850" customFormat="false" ht="15" hidden="false" customHeight="false" outlineLevel="0" collapsed="false">
      <c r="A1850" s="56"/>
      <c r="E1850" s="57" t="str">
        <f aca="false">IF(AND($F1850="",$G1850=""),"",IF($G1850="",$F1850,HYPERLINK($G1850,$F1850)))</f>
        <v/>
      </c>
      <c r="H1850" s="1" t="str">
        <f aca="false">IF($I1850="","None Attached",IF(LEFT($I1850,5)="https",HYPERLINK($I1850,"Datasheet"),HYPERLINK(_xlfn.CONCAT("https://",$I1850),"Datasheet")))</f>
        <v>None Attached</v>
      </c>
      <c r="M1850" s="56"/>
      <c r="P1850" s="58"/>
      <c r="Q1850" s="1" t="n">
        <f aca="false">$M1850-$N1850</f>
        <v>0</v>
      </c>
      <c r="R1850" s="56"/>
      <c r="T1850" s="59" t="s">
        <v>15</v>
      </c>
      <c r="U1850" s="1" t="n">
        <f aca="false">$S1850-$R1850</f>
        <v>0</v>
      </c>
      <c r="V1850" s="1" t="n">
        <f aca="false">IF($T1850="±",$Q1850*2,$Q1850)</f>
        <v>0</v>
      </c>
      <c r="W1850" s="60" t="str">
        <f aca="false">IFERROR($U1850/ABS($V1850),"N/A")</f>
        <v>N/A</v>
      </c>
      <c r="X1850" s="61" t="str">
        <f aca="false">IF(OR($W1850="N/A",$R1850="",$S1850=""),"N/A",IF($W1850&gt;=4,"Not Significant",IF($W1850&gt;=2,"Semi-Significant","Significant")))</f>
        <v>N/A</v>
      </c>
      <c r="Z1850" s="1" t="str">
        <f aca="false">IF($D1850="Z540.1 w/data",0,"")</f>
        <v/>
      </c>
      <c r="AA1850" s="1" t="e">
        <f aca="false">$Y1850+$Q1850+$Z1850</f>
        <v>#VALUE!</v>
      </c>
      <c r="AB1850" s="1" t="n">
        <f aca="false">$N1850+$Q1850</f>
        <v>0</v>
      </c>
      <c r="AC1850" s="1" t="str">
        <f aca="false">IF($Y1850="","",IF(AND($AA1850&gt;=$R1850,$AA1850&lt;=$S1850),"Pass","Fail"))</f>
        <v/>
      </c>
      <c r="AD1850" s="1" t="str">
        <f aca="false">IF($Y1850="","",IF($AA1850&gt;$R1850,"Pass","Fail"))</f>
        <v/>
      </c>
      <c r="AE1850" s="1" t="str">
        <f aca="false">IF($Y1850="","",IF($AA1850&gt;=$R1850,"Pass","Fail"))</f>
        <v/>
      </c>
      <c r="AF1850" s="1" t="str">
        <f aca="false">IF($Y1850="","",IF($AA1850&lt;=$S1850,"Pass","Fail"))</f>
        <v/>
      </c>
      <c r="AG1850" s="1" t="str">
        <f aca="false">IF($Y1850="","",IF($AA1850&lt;$S1850,"Pass","Fail"))</f>
        <v/>
      </c>
      <c r="AH1850" s="23" t="str">
        <f aca="true">INDIRECT(CHOOSE(MATCH($T1850,{"±","&gt;","≥","≤","&lt;"},0), "AC", "AD", "AE", "AF", "AG") &amp; ROW())</f>
        <v/>
      </c>
      <c r="AI1850" s="56" t="str">
        <f aca="false">IF($X1850="Not Significant","No Further Action Required",
IF($AH1850="","",
IF(AND($AH1850="Pass",$L1850="0 - Passed "),"Analysis performed; no further action required.",
IF(AND($AH1850="Fail",$L1850="1 - Failed "),"Analysis performed; no further action required.",
IF(AND($AH1850="Pass",$L1850="2 - Limited In Use "),"Analysis performed; no further action required.",
IF(AND($AH1850="Fail",$L1850="3 - Adjusted "),"Analysis performed; no further action required.",
"Unit fails analysis; TSM determination required."))))))</f>
        <v/>
      </c>
      <c r="AJ1850" s="58"/>
    </row>
    <row r="1851" customFormat="false" ht="15" hidden="false" customHeight="false" outlineLevel="0" collapsed="false">
      <c r="A1851" s="56"/>
      <c r="E1851" s="57" t="str">
        <f aca="false">IF(AND($F1851="",$G1851=""),"",IF($G1851="",$F1851,HYPERLINK($G1851,$F1851)))</f>
        <v/>
      </c>
      <c r="H1851" s="1" t="str">
        <f aca="false">IF($I1851="","None Attached",IF(LEFT($I1851,5)="https",HYPERLINK($I1851,"Datasheet"),HYPERLINK(_xlfn.CONCAT("https://",$I1851),"Datasheet")))</f>
        <v>None Attached</v>
      </c>
      <c r="M1851" s="56"/>
      <c r="P1851" s="58"/>
      <c r="Q1851" s="1" t="n">
        <f aca="false">$M1851-$N1851</f>
        <v>0</v>
      </c>
      <c r="R1851" s="56"/>
      <c r="T1851" s="59" t="s">
        <v>15</v>
      </c>
      <c r="U1851" s="1" t="n">
        <f aca="false">$S1851-$R1851</f>
        <v>0</v>
      </c>
      <c r="V1851" s="1" t="n">
        <f aca="false">IF($T1851="±",$Q1851*2,$Q1851)</f>
        <v>0</v>
      </c>
      <c r="W1851" s="60" t="str">
        <f aca="false">IFERROR($U1851/ABS($V1851),"N/A")</f>
        <v>N/A</v>
      </c>
      <c r="X1851" s="61" t="str">
        <f aca="false">IF(OR($W1851="N/A",$R1851="",$S1851=""),"N/A",IF($W1851&gt;=4,"Not Significant",IF($W1851&gt;=2,"Semi-Significant","Significant")))</f>
        <v>N/A</v>
      </c>
      <c r="Z1851" s="1" t="str">
        <f aca="false">IF($D1851="Z540.1 w/data",0,"")</f>
        <v/>
      </c>
      <c r="AA1851" s="1" t="e">
        <f aca="false">$Y1851+$Q1851+$Z1851</f>
        <v>#VALUE!</v>
      </c>
      <c r="AB1851" s="1" t="n">
        <f aca="false">$N1851+$Q1851</f>
        <v>0</v>
      </c>
      <c r="AC1851" s="1" t="str">
        <f aca="false">IF($Y1851="","",IF(AND($AA1851&gt;=$R1851,$AA1851&lt;=$S1851),"Pass","Fail"))</f>
        <v/>
      </c>
      <c r="AD1851" s="1" t="str">
        <f aca="false">IF($Y1851="","",IF($AA1851&gt;$R1851,"Pass","Fail"))</f>
        <v/>
      </c>
      <c r="AE1851" s="1" t="str">
        <f aca="false">IF($Y1851="","",IF($AA1851&gt;=$R1851,"Pass","Fail"))</f>
        <v/>
      </c>
      <c r="AF1851" s="1" t="str">
        <f aca="false">IF($Y1851="","",IF($AA1851&lt;=$S1851,"Pass","Fail"))</f>
        <v/>
      </c>
      <c r="AG1851" s="1" t="str">
        <f aca="false">IF($Y1851="","",IF($AA1851&lt;$S1851,"Pass","Fail"))</f>
        <v/>
      </c>
      <c r="AH1851" s="23" t="str">
        <f aca="true">INDIRECT(CHOOSE(MATCH($T1851,{"±","&gt;","≥","≤","&lt;"},0), "AC", "AD", "AE", "AF", "AG") &amp; ROW())</f>
        <v/>
      </c>
      <c r="AI1851" s="56" t="str">
        <f aca="false">IF($X1851="Not Significant","No Further Action Required",
IF($AH1851="","",
IF(AND($AH1851="Pass",$L1851="0 - Passed "),"Analysis performed; no further action required.",
IF(AND($AH1851="Fail",$L1851="1 - Failed "),"Analysis performed; no further action required.",
IF(AND($AH1851="Pass",$L1851="2 - Limited In Use "),"Analysis performed; no further action required.",
IF(AND($AH1851="Fail",$L1851="3 - Adjusted "),"Analysis performed; no further action required.",
"Unit fails analysis; TSM determination required."))))))</f>
        <v/>
      </c>
      <c r="AJ1851" s="58"/>
    </row>
    <row r="1852" customFormat="false" ht="15" hidden="false" customHeight="false" outlineLevel="0" collapsed="false">
      <c r="A1852" s="56"/>
      <c r="E1852" s="57" t="str">
        <f aca="false">IF(AND($F1852="",$G1852=""),"",IF($G1852="",$F1852,HYPERLINK($G1852,$F1852)))</f>
        <v/>
      </c>
      <c r="H1852" s="1" t="str">
        <f aca="false">IF($I1852="","None Attached",IF(LEFT($I1852,5)="https",HYPERLINK($I1852,"Datasheet"),HYPERLINK(_xlfn.CONCAT("https://",$I1852),"Datasheet")))</f>
        <v>None Attached</v>
      </c>
      <c r="M1852" s="56"/>
      <c r="P1852" s="58"/>
      <c r="Q1852" s="1" t="n">
        <f aca="false">$M1852-$N1852</f>
        <v>0</v>
      </c>
      <c r="R1852" s="56"/>
      <c r="T1852" s="59" t="s">
        <v>15</v>
      </c>
      <c r="U1852" s="1" t="n">
        <f aca="false">$S1852-$R1852</f>
        <v>0</v>
      </c>
      <c r="V1852" s="1" t="n">
        <f aca="false">IF($T1852="±",$Q1852*2,$Q1852)</f>
        <v>0</v>
      </c>
      <c r="W1852" s="60" t="str">
        <f aca="false">IFERROR($U1852/ABS($V1852),"N/A")</f>
        <v>N/A</v>
      </c>
      <c r="X1852" s="61" t="str">
        <f aca="false">IF(OR($W1852="N/A",$R1852="",$S1852=""),"N/A",IF($W1852&gt;=4,"Not Significant",IF($W1852&gt;=2,"Semi-Significant","Significant")))</f>
        <v>N/A</v>
      </c>
      <c r="Z1852" s="1" t="str">
        <f aca="false">IF($D1852="Z540.1 w/data",0,"")</f>
        <v/>
      </c>
      <c r="AA1852" s="1" t="e">
        <f aca="false">$Y1852+$Q1852+$Z1852</f>
        <v>#VALUE!</v>
      </c>
      <c r="AB1852" s="1" t="n">
        <f aca="false">$N1852+$Q1852</f>
        <v>0</v>
      </c>
      <c r="AC1852" s="1" t="str">
        <f aca="false">IF($Y1852="","",IF(AND($AA1852&gt;=$R1852,$AA1852&lt;=$S1852),"Pass","Fail"))</f>
        <v/>
      </c>
      <c r="AD1852" s="1" t="str">
        <f aca="false">IF($Y1852="","",IF($AA1852&gt;$R1852,"Pass","Fail"))</f>
        <v/>
      </c>
      <c r="AE1852" s="1" t="str">
        <f aca="false">IF($Y1852="","",IF($AA1852&gt;=$R1852,"Pass","Fail"))</f>
        <v/>
      </c>
      <c r="AF1852" s="1" t="str">
        <f aca="false">IF($Y1852="","",IF($AA1852&lt;=$S1852,"Pass","Fail"))</f>
        <v/>
      </c>
      <c r="AG1852" s="1" t="str">
        <f aca="false">IF($Y1852="","",IF($AA1852&lt;$S1852,"Pass","Fail"))</f>
        <v/>
      </c>
      <c r="AH1852" s="23" t="str">
        <f aca="true">INDIRECT(CHOOSE(MATCH($T1852,{"±","&gt;","≥","≤","&lt;"},0), "AC", "AD", "AE", "AF", "AG") &amp; ROW())</f>
        <v/>
      </c>
      <c r="AI1852" s="56" t="str">
        <f aca="false">IF($X1852="Not Significant","No Further Action Required",
IF($AH1852="","",
IF(AND($AH1852="Pass",$L1852="0 - Passed "),"Analysis performed; no further action required.",
IF(AND($AH1852="Fail",$L1852="1 - Failed "),"Analysis performed; no further action required.",
IF(AND($AH1852="Pass",$L1852="2 - Limited In Use "),"Analysis performed; no further action required.",
IF(AND($AH1852="Fail",$L1852="3 - Adjusted "),"Analysis performed; no further action required.",
"Unit fails analysis; TSM determination required."))))))</f>
        <v/>
      </c>
      <c r="AJ1852" s="58"/>
    </row>
    <row r="1853" customFormat="false" ht="15" hidden="false" customHeight="false" outlineLevel="0" collapsed="false">
      <c r="A1853" s="56"/>
      <c r="E1853" s="57" t="str">
        <f aca="false">IF(AND($F1853="",$G1853=""),"",IF($G1853="",$F1853,HYPERLINK($G1853,$F1853)))</f>
        <v/>
      </c>
      <c r="H1853" s="1" t="str">
        <f aca="false">IF($I1853="","None Attached",IF(LEFT($I1853,5)="https",HYPERLINK($I1853,"Datasheet"),HYPERLINK(_xlfn.CONCAT("https://",$I1853),"Datasheet")))</f>
        <v>None Attached</v>
      </c>
      <c r="M1853" s="56"/>
      <c r="P1853" s="58"/>
      <c r="Q1853" s="1" t="n">
        <f aca="false">$M1853-$N1853</f>
        <v>0</v>
      </c>
      <c r="R1853" s="56"/>
      <c r="T1853" s="59" t="s">
        <v>15</v>
      </c>
      <c r="U1853" s="1" t="n">
        <f aca="false">$S1853-$R1853</f>
        <v>0</v>
      </c>
      <c r="V1853" s="1" t="n">
        <f aca="false">IF($T1853="±",$Q1853*2,$Q1853)</f>
        <v>0</v>
      </c>
      <c r="W1853" s="60" t="str">
        <f aca="false">IFERROR($U1853/ABS($V1853),"N/A")</f>
        <v>N/A</v>
      </c>
      <c r="X1853" s="61" t="str">
        <f aca="false">IF(OR($W1853="N/A",$R1853="",$S1853=""),"N/A",IF($W1853&gt;=4,"Not Significant",IF($W1853&gt;=2,"Semi-Significant","Significant")))</f>
        <v>N/A</v>
      </c>
      <c r="Z1853" s="1" t="str">
        <f aca="false">IF($D1853="Z540.1 w/data",0,"")</f>
        <v/>
      </c>
      <c r="AA1853" s="1" t="e">
        <f aca="false">$Y1853+$Q1853+$Z1853</f>
        <v>#VALUE!</v>
      </c>
      <c r="AB1853" s="1" t="n">
        <f aca="false">$N1853+$Q1853</f>
        <v>0</v>
      </c>
      <c r="AC1853" s="1" t="str">
        <f aca="false">IF($Y1853="","",IF(AND($AA1853&gt;=$R1853,$AA1853&lt;=$S1853),"Pass","Fail"))</f>
        <v/>
      </c>
      <c r="AD1853" s="1" t="str">
        <f aca="false">IF($Y1853="","",IF($AA1853&gt;$R1853,"Pass","Fail"))</f>
        <v/>
      </c>
      <c r="AE1853" s="1" t="str">
        <f aca="false">IF($Y1853="","",IF($AA1853&gt;=$R1853,"Pass","Fail"))</f>
        <v/>
      </c>
      <c r="AF1853" s="1" t="str">
        <f aca="false">IF($Y1853="","",IF($AA1853&lt;=$S1853,"Pass","Fail"))</f>
        <v/>
      </c>
      <c r="AG1853" s="1" t="str">
        <f aca="false">IF($Y1853="","",IF($AA1853&lt;$S1853,"Pass","Fail"))</f>
        <v/>
      </c>
      <c r="AH1853" s="23" t="str">
        <f aca="true">INDIRECT(CHOOSE(MATCH($T1853,{"±","&gt;","≥","≤","&lt;"},0), "AC", "AD", "AE", "AF", "AG") &amp; ROW())</f>
        <v/>
      </c>
      <c r="AI1853" s="56" t="str">
        <f aca="false">IF($X1853="Not Significant","No Further Action Required",
IF($AH1853="","",
IF(AND($AH1853="Pass",$L1853="0 - Passed "),"Analysis performed; no further action required.",
IF(AND($AH1853="Fail",$L1853="1 - Failed "),"Analysis performed; no further action required.",
IF(AND($AH1853="Pass",$L1853="2 - Limited In Use "),"Analysis performed; no further action required.",
IF(AND($AH1853="Fail",$L1853="3 - Adjusted "),"Analysis performed; no further action required.",
"Unit fails analysis; TSM determination required."))))))</f>
        <v/>
      </c>
      <c r="AJ1853" s="58"/>
    </row>
    <row r="1854" customFormat="false" ht="15" hidden="false" customHeight="false" outlineLevel="0" collapsed="false">
      <c r="A1854" s="56"/>
      <c r="E1854" s="57" t="str">
        <f aca="false">IF(AND($F1854="",$G1854=""),"",IF($G1854="",$F1854,HYPERLINK($G1854,$F1854)))</f>
        <v/>
      </c>
      <c r="H1854" s="1" t="str">
        <f aca="false">IF($I1854="","None Attached",IF(LEFT($I1854,5)="https",HYPERLINK($I1854,"Datasheet"),HYPERLINK(_xlfn.CONCAT("https://",$I1854),"Datasheet")))</f>
        <v>None Attached</v>
      </c>
      <c r="M1854" s="56"/>
      <c r="P1854" s="58"/>
      <c r="Q1854" s="1" t="n">
        <f aca="false">$M1854-$N1854</f>
        <v>0</v>
      </c>
      <c r="R1854" s="56"/>
      <c r="T1854" s="59" t="s">
        <v>15</v>
      </c>
      <c r="U1854" s="1" t="n">
        <f aca="false">$S1854-$R1854</f>
        <v>0</v>
      </c>
      <c r="V1854" s="1" t="n">
        <f aca="false">IF($T1854="±",$Q1854*2,$Q1854)</f>
        <v>0</v>
      </c>
      <c r="W1854" s="60" t="str">
        <f aca="false">IFERROR($U1854/ABS($V1854),"N/A")</f>
        <v>N/A</v>
      </c>
      <c r="X1854" s="61" t="str">
        <f aca="false">IF(OR($W1854="N/A",$R1854="",$S1854=""),"N/A",IF($W1854&gt;=4,"Not Significant",IF($W1854&gt;=2,"Semi-Significant","Significant")))</f>
        <v>N/A</v>
      </c>
      <c r="Z1854" s="1" t="str">
        <f aca="false">IF($D1854="Z540.1 w/data",0,"")</f>
        <v/>
      </c>
      <c r="AA1854" s="1" t="e">
        <f aca="false">$Y1854+$Q1854+$Z1854</f>
        <v>#VALUE!</v>
      </c>
      <c r="AB1854" s="1" t="n">
        <f aca="false">$N1854+$Q1854</f>
        <v>0</v>
      </c>
      <c r="AC1854" s="1" t="str">
        <f aca="false">IF($Y1854="","",IF(AND($AA1854&gt;=$R1854,$AA1854&lt;=$S1854),"Pass","Fail"))</f>
        <v/>
      </c>
      <c r="AD1854" s="1" t="str">
        <f aca="false">IF($Y1854="","",IF($AA1854&gt;$R1854,"Pass","Fail"))</f>
        <v/>
      </c>
      <c r="AE1854" s="1" t="str">
        <f aca="false">IF($Y1854="","",IF($AA1854&gt;=$R1854,"Pass","Fail"))</f>
        <v/>
      </c>
      <c r="AF1854" s="1" t="str">
        <f aca="false">IF($Y1854="","",IF($AA1854&lt;=$S1854,"Pass","Fail"))</f>
        <v/>
      </c>
      <c r="AG1854" s="1" t="str">
        <f aca="false">IF($Y1854="","",IF($AA1854&lt;$S1854,"Pass","Fail"))</f>
        <v/>
      </c>
      <c r="AH1854" s="23" t="str">
        <f aca="true">INDIRECT(CHOOSE(MATCH($T1854,{"±","&gt;","≥","≤","&lt;"},0), "AC", "AD", "AE", "AF", "AG") &amp; ROW())</f>
        <v/>
      </c>
      <c r="AI1854" s="56" t="str">
        <f aca="false">IF($X1854="Not Significant","No Further Action Required",
IF($AH1854="","",
IF(AND($AH1854="Pass",$L1854="0 - Passed "),"Analysis performed; no further action required.",
IF(AND($AH1854="Fail",$L1854="1 - Failed "),"Analysis performed; no further action required.",
IF(AND($AH1854="Pass",$L1854="2 - Limited In Use "),"Analysis performed; no further action required.",
IF(AND($AH1854="Fail",$L1854="3 - Adjusted "),"Analysis performed; no further action required.",
"Unit fails analysis; TSM determination required."))))))</f>
        <v/>
      </c>
      <c r="AJ1854" s="58"/>
    </row>
    <row r="1855" customFormat="false" ht="15" hidden="false" customHeight="false" outlineLevel="0" collapsed="false">
      <c r="A1855" s="56"/>
      <c r="E1855" s="57" t="str">
        <f aca="false">IF(AND($F1855="",$G1855=""),"",IF($G1855="",$F1855,HYPERLINK($G1855,$F1855)))</f>
        <v/>
      </c>
      <c r="H1855" s="1" t="str">
        <f aca="false">IF($I1855="","None Attached",IF(LEFT($I1855,5)="https",HYPERLINK($I1855,"Datasheet"),HYPERLINK(_xlfn.CONCAT("https://",$I1855),"Datasheet")))</f>
        <v>None Attached</v>
      </c>
      <c r="M1855" s="56"/>
      <c r="P1855" s="58"/>
      <c r="Q1855" s="1" t="n">
        <f aca="false">$M1855-$N1855</f>
        <v>0</v>
      </c>
      <c r="R1855" s="56"/>
      <c r="T1855" s="59" t="s">
        <v>15</v>
      </c>
      <c r="U1855" s="1" t="n">
        <f aca="false">$S1855-$R1855</f>
        <v>0</v>
      </c>
      <c r="V1855" s="1" t="n">
        <f aca="false">IF($T1855="±",$Q1855*2,$Q1855)</f>
        <v>0</v>
      </c>
      <c r="W1855" s="60" t="str">
        <f aca="false">IFERROR($U1855/ABS($V1855),"N/A")</f>
        <v>N/A</v>
      </c>
      <c r="X1855" s="61" t="str">
        <f aca="false">IF(OR($W1855="N/A",$R1855="",$S1855=""),"N/A",IF($W1855&gt;=4,"Not Significant",IF($W1855&gt;=2,"Semi-Significant","Significant")))</f>
        <v>N/A</v>
      </c>
      <c r="Z1855" s="1" t="str">
        <f aca="false">IF($D1855="Z540.1 w/data",0,"")</f>
        <v/>
      </c>
      <c r="AA1855" s="1" t="e">
        <f aca="false">$Y1855+$Q1855+$Z1855</f>
        <v>#VALUE!</v>
      </c>
      <c r="AB1855" s="1" t="n">
        <f aca="false">$N1855+$Q1855</f>
        <v>0</v>
      </c>
      <c r="AC1855" s="1" t="str">
        <f aca="false">IF($Y1855="","",IF(AND($AA1855&gt;=$R1855,$AA1855&lt;=$S1855),"Pass","Fail"))</f>
        <v/>
      </c>
      <c r="AD1855" s="1" t="str">
        <f aca="false">IF($Y1855="","",IF($AA1855&gt;$R1855,"Pass","Fail"))</f>
        <v/>
      </c>
      <c r="AE1855" s="1" t="str">
        <f aca="false">IF($Y1855="","",IF($AA1855&gt;=$R1855,"Pass","Fail"))</f>
        <v/>
      </c>
      <c r="AF1855" s="1" t="str">
        <f aca="false">IF($Y1855="","",IF($AA1855&lt;=$S1855,"Pass","Fail"))</f>
        <v/>
      </c>
      <c r="AG1855" s="1" t="str">
        <f aca="false">IF($Y1855="","",IF($AA1855&lt;$S1855,"Pass","Fail"))</f>
        <v/>
      </c>
      <c r="AH1855" s="23" t="str">
        <f aca="true">INDIRECT(CHOOSE(MATCH($T1855,{"±","&gt;","≥","≤","&lt;"},0), "AC", "AD", "AE", "AF", "AG") &amp; ROW())</f>
        <v/>
      </c>
      <c r="AI1855" s="56" t="str">
        <f aca="false">IF($X1855="Not Significant","No Further Action Required",
IF($AH1855="","",
IF(AND($AH1855="Pass",$L1855="0 - Passed "),"Analysis performed; no further action required.",
IF(AND($AH1855="Fail",$L1855="1 - Failed "),"Analysis performed; no further action required.",
IF(AND($AH1855="Pass",$L1855="2 - Limited In Use "),"Analysis performed; no further action required.",
IF(AND($AH1855="Fail",$L1855="3 - Adjusted "),"Analysis performed; no further action required.",
"Unit fails analysis; TSM determination required."))))))</f>
        <v/>
      </c>
      <c r="AJ1855" s="58"/>
    </row>
    <row r="1856" customFormat="false" ht="15" hidden="false" customHeight="false" outlineLevel="0" collapsed="false">
      <c r="A1856" s="56"/>
      <c r="E1856" s="57" t="str">
        <f aca="false">IF(AND($F1856="",$G1856=""),"",IF($G1856="",$F1856,HYPERLINK($G1856,$F1856)))</f>
        <v/>
      </c>
      <c r="H1856" s="1" t="str">
        <f aca="false">IF($I1856="","None Attached",IF(LEFT($I1856,5)="https",HYPERLINK($I1856,"Datasheet"),HYPERLINK(_xlfn.CONCAT("https://",$I1856),"Datasheet")))</f>
        <v>None Attached</v>
      </c>
      <c r="M1856" s="56"/>
      <c r="P1856" s="58"/>
      <c r="Q1856" s="1" t="n">
        <f aca="false">$M1856-$N1856</f>
        <v>0</v>
      </c>
      <c r="R1856" s="56"/>
      <c r="T1856" s="59" t="s">
        <v>15</v>
      </c>
      <c r="U1856" s="1" t="n">
        <f aca="false">$S1856-$R1856</f>
        <v>0</v>
      </c>
      <c r="V1856" s="1" t="n">
        <f aca="false">IF($T1856="±",$Q1856*2,$Q1856)</f>
        <v>0</v>
      </c>
      <c r="W1856" s="60" t="str">
        <f aca="false">IFERROR($U1856/ABS($V1856),"N/A")</f>
        <v>N/A</v>
      </c>
      <c r="X1856" s="61" t="str">
        <f aca="false">IF(OR($W1856="N/A",$R1856="",$S1856=""),"N/A",IF($W1856&gt;=4,"Not Significant",IF($W1856&gt;=2,"Semi-Significant","Significant")))</f>
        <v>N/A</v>
      </c>
      <c r="Z1856" s="1" t="str">
        <f aca="false">IF($D1856="Z540.1 w/data",0,"")</f>
        <v/>
      </c>
      <c r="AA1856" s="1" t="e">
        <f aca="false">$Y1856+$Q1856+$Z1856</f>
        <v>#VALUE!</v>
      </c>
      <c r="AB1856" s="1" t="n">
        <f aca="false">$N1856+$Q1856</f>
        <v>0</v>
      </c>
      <c r="AC1856" s="1" t="str">
        <f aca="false">IF($Y1856="","",IF(AND($AA1856&gt;=$R1856,$AA1856&lt;=$S1856),"Pass","Fail"))</f>
        <v/>
      </c>
      <c r="AD1856" s="1" t="str">
        <f aca="false">IF($Y1856="","",IF($AA1856&gt;$R1856,"Pass","Fail"))</f>
        <v/>
      </c>
      <c r="AE1856" s="1" t="str">
        <f aca="false">IF($Y1856="","",IF($AA1856&gt;=$R1856,"Pass","Fail"))</f>
        <v/>
      </c>
      <c r="AF1856" s="1" t="str">
        <f aca="false">IF($Y1856="","",IF($AA1856&lt;=$S1856,"Pass","Fail"))</f>
        <v/>
      </c>
      <c r="AG1856" s="1" t="str">
        <f aca="false">IF($Y1856="","",IF($AA1856&lt;$S1856,"Pass","Fail"))</f>
        <v/>
      </c>
      <c r="AH1856" s="23" t="str">
        <f aca="true">INDIRECT(CHOOSE(MATCH($T1856,{"±","&gt;","≥","≤","&lt;"},0), "AC", "AD", "AE", "AF", "AG") &amp; ROW())</f>
        <v/>
      </c>
      <c r="AI1856" s="56" t="str">
        <f aca="false">IF($X1856="Not Significant","No Further Action Required",
IF($AH1856="","",
IF(AND($AH1856="Pass",$L1856="0 - Passed "),"Analysis performed; no further action required.",
IF(AND($AH1856="Fail",$L1856="1 - Failed "),"Analysis performed; no further action required.",
IF(AND($AH1856="Pass",$L1856="2 - Limited In Use "),"Analysis performed; no further action required.",
IF(AND($AH1856="Fail",$L1856="3 - Adjusted "),"Analysis performed; no further action required.",
"Unit fails analysis; TSM determination required."))))))</f>
        <v/>
      </c>
      <c r="AJ1856" s="58"/>
    </row>
    <row r="1857" customFormat="false" ht="15" hidden="false" customHeight="false" outlineLevel="0" collapsed="false">
      <c r="A1857" s="56"/>
      <c r="E1857" s="57" t="str">
        <f aca="false">IF(AND($F1857="",$G1857=""),"",IF($G1857="",$F1857,HYPERLINK($G1857,$F1857)))</f>
        <v/>
      </c>
      <c r="H1857" s="1" t="str">
        <f aca="false">IF($I1857="","None Attached",IF(LEFT($I1857,5)="https",HYPERLINK($I1857,"Datasheet"),HYPERLINK(_xlfn.CONCAT("https://",$I1857),"Datasheet")))</f>
        <v>None Attached</v>
      </c>
      <c r="M1857" s="56"/>
      <c r="P1857" s="58"/>
      <c r="Q1857" s="1" t="n">
        <f aca="false">$M1857-$N1857</f>
        <v>0</v>
      </c>
      <c r="R1857" s="56"/>
      <c r="T1857" s="59" t="s">
        <v>15</v>
      </c>
      <c r="U1857" s="1" t="n">
        <f aca="false">$S1857-$R1857</f>
        <v>0</v>
      </c>
      <c r="V1857" s="1" t="n">
        <f aca="false">IF($T1857="±",$Q1857*2,$Q1857)</f>
        <v>0</v>
      </c>
      <c r="W1857" s="60" t="str">
        <f aca="false">IFERROR($U1857/ABS($V1857),"N/A")</f>
        <v>N/A</v>
      </c>
      <c r="X1857" s="61" t="str">
        <f aca="false">IF(OR($W1857="N/A",$R1857="",$S1857=""),"N/A",IF($W1857&gt;=4,"Not Significant",IF($W1857&gt;=2,"Semi-Significant","Significant")))</f>
        <v>N/A</v>
      </c>
      <c r="Z1857" s="1" t="str">
        <f aca="false">IF($D1857="Z540.1 w/data",0,"")</f>
        <v/>
      </c>
      <c r="AA1857" s="1" t="e">
        <f aca="false">$Y1857+$Q1857+$Z1857</f>
        <v>#VALUE!</v>
      </c>
      <c r="AB1857" s="1" t="n">
        <f aca="false">$N1857+$Q1857</f>
        <v>0</v>
      </c>
      <c r="AC1857" s="1" t="str">
        <f aca="false">IF($Y1857="","",IF(AND($AA1857&gt;=$R1857,$AA1857&lt;=$S1857),"Pass","Fail"))</f>
        <v/>
      </c>
      <c r="AD1857" s="1" t="str">
        <f aca="false">IF($Y1857="","",IF($AA1857&gt;$R1857,"Pass","Fail"))</f>
        <v/>
      </c>
      <c r="AE1857" s="1" t="str">
        <f aca="false">IF($Y1857="","",IF($AA1857&gt;=$R1857,"Pass","Fail"))</f>
        <v/>
      </c>
      <c r="AF1857" s="1" t="str">
        <f aca="false">IF($Y1857="","",IF($AA1857&lt;=$S1857,"Pass","Fail"))</f>
        <v/>
      </c>
      <c r="AG1857" s="1" t="str">
        <f aca="false">IF($Y1857="","",IF($AA1857&lt;$S1857,"Pass","Fail"))</f>
        <v/>
      </c>
      <c r="AH1857" s="23" t="str">
        <f aca="true">INDIRECT(CHOOSE(MATCH($T1857,{"±","&gt;","≥","≤","&lt;"},0), "AC", "AD", "AE", "AF", "AG") &amp; ROW())</f>
        <v/>
      </c>
      <c r="AI1857" s="56" t="str">
        <f aca="false">IF($X1857="Not Significant","No Further Action Required",
IF($AH1857="","",
IF(AND($AH1857="Pass",$L1857="0 - Passed "),"Analysis performed; no further action required.",
IF(AND($AH1857="Fail",$L1857="1 - Failed "),"Analysis performed; no further action required.",
IF(AND($AH1857="Pass",$L1857="2 - Limited In Use "),"Analysis performed; no further action required.",
IF(AND($AH1857="Fail",$L1857="3 - Adjusted "),"Analysis performed; no further action required.",
"Unit fails analysis; TSM determination required."))))))</f>
        <v/>
      </c>
      <c r="AJ1857" s="58"/>
    </row>
    <row r="1858" customFormat="false" ht="15" hidden="false" customHeight="false" outlineLevel="0" collapsed="false">
      <c r="A1858" s="56"/>
      <c r="E1858" s="57" t="str">
        <f aca="false">IF(AND($F1858="",$G1858=""),"",IF($G1858="",$F1858,HYPERLINK($G1858,$F1858)))</f>
        <v/>
      </c>
      <c r="H1858" s="1" t="str">
        <f aca="false">IF($I1858="","None Attached",IF(LEFT($I1858,5)="https",HYPERLINK($I1858,"Datasheet"),HYPERLINK(_xlfn.CONCAT("https://",$I1858),"Datasheet")))</f>
        <v>None Attached</v>
      </c>
      <c r="M1858" s="56"/>
      <c r="P1858" s="58"/>
      <c r="Q1858" s="1" t="n">
        <f aca="false">$M1858-$N1858</f>
        <v>0</v>
      </c>
      <c r="R1858" s="56"/>
      <c r="T1858" s="59" t="s">
        <v>15</v>
      </c>
      <c r="U1858" s="1" t="n">
        <f aca="false">$S1858-$R1858</f>
        <v>0</v>
      </c>
      <c r="V1858" s="1" t="n">
        <f aca="false">IF($T1858="±",$Q1858*2,$Q1858)</f>
        <v>0</v>
      </c>
      <c r="W1858" s="60" t="str">
        <f aca="false">IFERROR($U1858/ABS($V1858),"N/A")</f>
        <v>N/A</v>
      </c>
      <c r="X1858" s="61" t="str">
        <f aca="false">IF(OR($W1858="N/A",$R1858="",$S1858=""),"N/A",IF($W1858&gt;=4,"Not Significant",IF($W1858&gt;=2,"Semi-Significant","Significant")))</f>
        <v>N/A</v>
      </c>
      <c r="Z1858" s="1" t="str">
        <f aca="false">IF($D1858="Z540.1 w/data",0,"")</f>
        <v/>
      </c>
      <c r="AA1858" s="1" t="e">
        <f aca="false">$Y1858+$Q1858+$Z1858</f>
        <v>#VALUE!</v>
      </c>
      <c r="AB1858" s="1" t="n">
        <f aca="false">$N1858+$Q1858</f>
        <v>0</v>
      </c>
      <c r="AC1858" s="1" t="str">
        <f aca="false">IF($Y1858="","",IF(AND($AA1858&gt;=$R1858,$AA1858&lt;=$S1858),"Pass","Fail"))</f>
        <v/>
      </c>
      <c r="AD1858" s="1" t="str">
        <f aca="false">IF($Y1858="","",IF($AA1858&gt;$R1858,"Pass","Fail"))</f>
        <v/>
      </c>
      <c r="AE1858" s="1" t="str">
        <f aca="false">IF($Y1858="","",IF($AA1858&gt;=$R1858,"Pass","Fail"))</f>
        <v/>
      </c>
      <c r="AF1858" s="1" t="str">
        <f aca="false">IF($Y1858="","",IF($AA1858&lt;=$S1858,"Pass","Fail"))</f>
        <v/>
      </c>
      <c r="AG1858" s="1" t="str">
        <f aca="false">IF($Y1858="","",IF($AA1858&lt;$S1858,"Pass","Fail"))</f>
        <v/>
      </c>
      <c r="AH1858" s="23" t="str">
        <f aca="true">INDIRECT(CHOOSE(MATCH($T1858,{"±","&gt;","≥","≤","&lt;"},0), "AC", "AD", "AE", "AF", "AG") &amp; ROW())</f>
        <v/>
      </c>
      <c r="AI1858" s="56" t="str">
        <f aca="false">IF($X1858="Not Significant","No Further Action Required",
IF($AH1858="","",
IF(AND($AH1858="Pass",$L1858="0 - Passed "),"Analysis performed; no further action required.",
IF(AND($AH1858="Fail",$L1858="1 - Failed "),"Analysis performed; no further action required.",
IF(AND($AH1858="Pass",$L1858="2 - Limited In Use "),"Analysis performed; no further action required.",
IF(AND($AH1858="Fail",$L1858="3 - Adjusted "),"Analysis performed; no further action required.",
"Unit fails analysis; TSM determination required."))))))</f>
        <v/>
      </c>
      <c r="AJ1858" s="58"/>
    </row>
    <row r="1859" customFormat="false" ht="15" hidden="false" customHeight="false" outlineLevel="0" collapsed="false">
      <c r="A1859" s="56"/>
      <c r="E1859" s="57" t="str">
        <f aca="false">IF(AND($F1859="",$G1859=""),"",IF($G1859="",$F1859,HYPERLINK($G1859,$F1859)))</f>
        <v/>
      </c>
      <c r="H1859" s="1" t="str">
        <f aca="false">IF($I1859="","None Attached",IF(LEFT($I1859,5)="https",HYPERLINK($I1859,"Datasheet"),HYPERLINK(_xlfn.CONCAT("https://",$I1859),"Datasheet")))</f>
        <v>None Attached</v>
      </c>
      <c r="M1859" s="56"/>
      <c r="P1859" s="58"/>
      <c r="Q1859" s="1" t="n">
        <f aca="false">$M1859-$N1859</f>
        <v>0</v>
      </c>
      <c r="R1859" s="56"/>
      <c r="T1859" s="59" t="s">
        <v>15</v>
      </c>
      <c r="U1859" s="1" t="n">
        <f aca="false">$S1859-$R1859</f>
        <v>0</v>
      </c>
      <c r="V1859" s="1" t="n">
        <f aca="false">IF($T1859="±",$Q1859*2,$Q1859)</f>
        <v>0</v>
      </c>
      <c r="W1859" s="60" t="str">
        <f aca="false">IFERROR($U1859/ABS($V1859),"N/A")</f>
        <v>N/A</v>
      </c>
      <c r="X1859" s="61" t="str">
        <f aca="false">IF(OR($W1859="N/A",$R1859="",$S1859=""),"N/A",IF($W1859&gt;=4,"Not Significant",IF($W1859&gt;=2,"Semi-Significant","Significant")))</f>
        <v>N/A</v>
      </c>
      <c r="Z1859" s="1" t="str">
        <f aca="false">IF($D1859="Z540.1 w/data",0,"")</f>
        <v/>
      </c>
      <c r="AA1859" s="1" t="e">
        <f aca="false">$Y1859+$Q1859+$Z1859</f>
        <v>#VALUE!</v>
      </c>
      <c r="AB1859" s="1" t="n">
        <f aca="false">$N1859+$Q1859</f>
        <v>0</v>
      </c>
      <c r="AC1859" s="1" t="str">
        <f aca="false">IF($Y1859="","",IF(AND($AA1859&gt;=$R1859,$AA1859&lt;=$S1859),"Pass","Fail"))</f>
        <v/>
      </c>
      <c r="AD1859" s="1" t="str">
        <f aca="false">IF($Y1859="","",IF($AA1859&gt;$R1859,"Pass","Fail"))</f>
        <v/>
      </c>
      <c r="AE1859" s="1" t="str">
        <f aca="false">IF($Y1859="","",IF($AA1859&gt;=$R1859,"Pass","Fail"))</f>
        <v/>
      </c>
      <c r="AF1859" s="1" t="str">
        <f aca="false">IF($Y1859="","",IF($AA1859&lt;=$S1859,"Pass","Fail"))</f>
        <v/>
      </c>
      <c r="AG1859" s="1" t="str">
        <f aca="false">IF($Y1859="","",IF($AA1859&lt;$S1859,"Pass","Fail"))</f>
        <v/>
      </c>
      <c r="AH1859" s="23" t="str">
        <f aca="true">INDIRECT(CHOOSE(MATCH($T1859,{"±","&gt;","≥","≤","&lt;"},0), "AC", "AD", "AE", "AF", "AG") &amp; ROW())</f>
        <v/>
      </c>
      <c r="AI1859" s="56" t="str">
        <f aca="false">IF($X1859="Not Significant","No Further Action Required",
IF($AH1859="","",
IF(AND($AH1859="Pass",$L1859="0 - Passed "),"Analysis performed; no further action required.",
IF(AND($AH1859="Fail",$L1859="1 - Failed "),"Analysis performed; no further action required.",
IF(AND($AH1859="Pass",$L1859="2 - Limited In Use "),"Analysis performed; no further action required.",
IF(AND($AH1859="Fail",$L1859="3 - Adjusted "),"Analysis performed; no further action required.",
"Unit fails analysis; TSM determination required."))))))</f>
        <v/>
      </c>
      <c r="AJ1859" s="58"/>
    </row>
    <row r="1860" customFormat="false" ht="15" hidden="false" customHeight="false" outlineLevel="0" collapsed="false">
      <c r="A1860" s="56"/>
      <c r="E1860" s="57" t="str">
        <f aca="false">IF(AND($F1860="",$G1860=""),"",IF($G1860="",$F1860,HYPERLINK($G1860,$F1860)))</f>
        <v/>
      </c>
      <c r="H1860" s="1" t="str">
        <f aca="false">IF($I1860="","None Attached",IF(LEFT($I1860,5)="https",HYPERLINK($I1860,"Datasheet"),HYPERLINK(_xlfn.CONCAT("https://",$I1860),"Datasheet")))</f>
        <v>None Attached</v>
      </c>
      <c r="M1860" s="56"/>
      <c r="P1860" s="58"/>
      <c r="Q1860" s="1" t="n">
        <f aca="false">$M1860-$N1860</f>
        <v>0</v>
      </c>
      <c r="R1860" s="56"/>
      <c r="T1860" s="59" t="s">
        <v>15</v>
      </c>
      <c r="U1860" s="1" t="n">
        <f aca="false">$S1860-$R1860</f>
        <v>0</v>
      </c>
      <c r="V1860" s="1" t="n">
        <f aca="false">IF($T1860="±",$Q1860*2,$Q1860)</f>
        <v>0</v>
      </c>
      <c r="W1860" s="60" t="str">
        <f aca="false">IFERROR($U1860/ABS($V1860),"N/A")</f>
        <v>N/A</v>
      </c>
      <c r="X1860" s="61" t="str">
        <f aca="false">IF(OR($W1860="N/A",$R1860="",$S1860=""),"N/A",IF($W1860&gt;=4,"Not Significant",IF($W1860&gt;=2,"Semi-Significant","Significant")))</f>
        <v>N/A</v>
      </c>
      <c r="Z1860" s="1" t="str">
        <f aca="false">IF($D1860="Z540.1 w/data",0,"")</f>
        <v/>
      </c>
      <c r="AA1860" s="1" t="e">
        <f aca="false">$Y1860+$Q1860+$Z1860</f>
        <v>#VALUE!</v>
      </c>
      <c r="AB1860" s="1" t="n">
        <f aca="false">$N1860+$Q1860</f>
        <v>0</v>
      </c>
      <c r="AC1860" s="1" t="str">
        <f aca="false">IF($Y1860="","",IF(AND($AA1860&gt;=$R1860,$AA1860&lt;=$S1860),"Pass","Fail"))</f>
        <v/>
      </c>
      <c r="AD1860" s="1" t="str">
        <f aca="false">IF($Y1860="","",IF($AA1860&gt;$R1860,"Pass","Fail"))</f>
        <v/>
      </c>
      <c r="AE1860" s="1" t="str">
        <f aca="false">IF($Y1860="","",IF($AA1860&gt;=$R1860,"Pass","Fail"))</f>
        <v/>
      </c>
      <c r="AF1860" s="1" t="str">
        <f aca="false">IF($Y1860="","",IF($AA1860&lt;=$S1860,"Pass","Fail"))</f>
        <v/>
      </c>
      <c r="AG1860" s="1" t="str">
        <f aca="false">IF($Y1860="","",IF($AA1860&lt;$S1860,"Pass","Fail"))</f>
        <v/>
      </c>
      <c r="AH1860" s="23" t="str">
        <f aca="true">INDIRECT(CHOOSE(MATCH($T1860,{"±","&gt;","≥","≤","&lt;"},0), "AC", "AD", "AE", "AF", "AG") &amp; ROW())</f>
        <v/>
      </c>
      <c r="AI1860" s="56" t="str">
        <f aca="false">IF($X1860="Not Significant","No Further Action Required",
IF($AH1860="","",
IF(AND($AH1860="Pass",$L1860="0 - Passed "),"Analysis performed; no further action required.",
IF(AND($AH1860="Fail",$L1860="1 - Failed "),"Analysis performed; no further action required.",
IF(AND($AH1860="Pass",$L1860="2 - Limited In Use "),"Analysis performed; no further action required.",
IF(AND($AH1860="Fail",$L1860="3 - Adjusted "),"Analysis performed; no further action required.",
"Unit fails analysis; TSM determination required."))))))</f>
        <v/>
      </c>
      <c r="AJ1860" s="58"/>
    </row>
    <row r="1861" customFormat="false" ht="15" hidden="false" customHeight="false" outlineLevel="0" collapsed="false">
      <c r="A1861" s="56"/>
      <c r="E1861" s="57" t="str">
        <f aca="false">IF(AND($F1861="",$G1861=""),"",IF($G1861="",$F1861,HYPERLINK($G1861,$F1861)))</f>
        <v/>
      </c>
      <c r="H1861" s="1" t="str">
        <f aca="false">IF($I1861="","None Attached",IF(LEFT($I1861,5)="https",HYPERLINK($I1861,"Datasheet"),HYPERLINK(_xlfn.CONCAT("https://",$I1861),"Datasheet")))</f>
        <v>None Attached</v>
      </c>
      <c r="M1861" s="56"/>
      <c r="P1861" s="58"/>
      <c r="Q1861" s="1" t="n">
        <f aca="false">$M1861-$N1861</f>
        <v>0</v>
      </c>
      <c r="R1861" s="56"/>
      <c r="T1861" s="59" t="s">
        <v>15</v>
      </c>
      <c r="U1861" s="1" t="n">
        <f aca="false">$S1861-$R1861</f>
        <v>0</v>
      </c>
      <c r="V1861" s="1" t="n">
        <f aca="false">IF($T1861="±",$Q1861*2,$Q1861)</f>
        <v>0</v>
      </c>
      <c r="W1861" s="60" t="str">
        <f aca="false">IFERROR($U1861/ABS($V1861),"N/A")</f>
        <v>N/A</v>
      </c>
      <c r="X1861" s="61" t="str">
        <f aca="false">IF(OR($W1861="N/A",$R1861="",$S1861=""),"N/A",IF($W1861&gt;=4,"Not Significant",IF($W1861&gt;=2,"Semi-Significant","Significant")))</f>
        <v>N/A</v>
      </c>
      <c r="Z1861" s="1" t="str">
        <f aca="false">IF($D1861="Z540.1 w/data",0,"")</f>
        <v/>
      </c>
      <c r="AA1861" s="1" t="e">
        <f aca="false">$Y1861+$Q1861+$Z1861</f>
        <v>#VALUE!</v>
      </c>
      <c r="AB1861" s="1" t="n">
        <f aca="false">$N1861+$Q1861</f>
        <v>0</v>
      </c>
      <c r="AC1861" s="1" t="str">
        <f aca="false">IF($Y1861="","",IF(AND($AA1861&gt;=$R1861,$AA1861&lt;=$S1861),"Pass","Fail"))</f>
        <v/>
      </c>
      <c r="AD1861" s="1" t="str">
        <f aca="false">IF($Y1861="","",IF($AA1861&gt;$R1861,"Pass","Fail"))</f>
        <v/>
      </c>
      <c r="AE1861" s="1" t="str">
        <f aca="false">IF($Y1861="","",IF($AA1861&gt;=$R1861,"Pass","Fail"))</f>
        <v/>
      </c>
      <c r="AF1861" s="1" t="str">
        <f aca="false">IF($Y1861="","",IF($AA1861&lt;=$S1861,"Pass","Fail"))</f>
        <v/>
      </c>
      <c r="AG1861" s="1" t="str">
        <f aca="false">IF($Y1861="","",IF($AA1861&lt;$S1861,"Pass","Fail"))</f>
        <v/>
      </c>
      <c r="AH1861" s="23" t="str">
        <f aca="true">INDIRECT(CHOOSE(MATCH($T1861,{"±","&gt;","≥","≤","&lt;"},0), "AC", "AD", "AE", "AF", "AG") &amp; ROW())</f>
        <v/>
      </c>
      <c r="AI1861" s="56" t="str">
        <f aca="false">IF($X1861="Not Significant","No Further Action Required",
IF($AH1861="","",
IF(AND($AH1861="Pass",$L1861="0 - Passed "),"Analysis performed; no further action required.",
IF(AND($AH1861="Fail",$L1861="1 - Failed "),"Analysis performed; no further action required.",
IF(AND($AH1861="Pass",$L1861="2 - Limited In Use "),"Analysis performed; no further action required.",
IF(AND($AH1861="Fail",$L1861="3 - Adjusted "),"Analysis performed; no further action required.",
"Unit fails analysis; TSM determination required."))))))</f>
        <v/>
      </c>
      <c r="AJ1861" s="58"/>
    </row>
    <row r="1862" customFormat="false" ht="15" hidden="false" customHeight="false" outlineLevel="0" collapsed="false">
      <c r="A1862" s="56"/>
      <c r="E1862" s="57" t="str">
        <f aca="false">IF(AND($F1862="",$G1862=""),"",IF($G1862="",$F1862,HYPERLINK($G1862,$F1862)))</f>
        <v/>
      </c>
      <c r="H1862" s="1" t="str">
        <f aca="false">IF($I1862="","None Attached",IF(LEFT($I1862,5)="https",HYPERLINK($I1862,"Datasheet"),HYPERLINK(_xlfn.CONCAT("https://",$I1862),"Datasheet")))</f>
        <v>None Attached</v>
      </c>
      <c r="M1862" s="56"/>
      <c r="P1862" s="58"/>
      <c r="Q1862" s="1" t="n">
        <f aca="false">$M1862-$N1862</f>
        <v>0</v>
      </c>
      <c r="R1862" s="56"/>
      <c r="T1862" s="59" t="s">
        <v>15</v>
      </c>
      <c r="U1862" s="1" t="n">
        <f aca="false">$S1862-$R1862</f>
        <v>0</v>
      </c>
      <c r="V1862" s="1" t="n">
        <f aca="false">IF($T1862="±",$Q1862*2,$Q1862)</f>
        <v>0</v>
      </c>
      <c r="W1862" s="60" t="str">
        <f aca="false">IFERROR($U1862/ABS($V1862),"N/A")</f>
        <v>N/A</v>
      </c>
      <c r="X1862" s="61" t="str">
        <f aca="false">IF(OR($W1862="N/A",$R1862="",$S1862=""),"N/A",IF($W1862&gt;=4,"Not Significant",IF($W1862&gt;=2,"Semi-Significant","Significant")))</f>
        <v>N/A</v>
      </c>
      <c r="Z1862" s="1" t="str">
        <f aca="false">IF($D1862="Z540.1 w/data",0,"")</f>
        <v/>
      </c>
      <c r="AA1862" s="1" t="e">
        <f aca="false">$Y1862+$Q1862+$Z1862</f>
        <v>#VALUE!</v>
      </c>
      <c r="AB1862" s="1" t="n">
        <f aca="false">$N1862+$Q1862</f>
        <v>0</v>
      </c>
      <c r="AC1862" s="1" t="str">
        <f aca="false">IF($Y1862="","",IF(AND($AA1862&gt;=$R1862,$AA1862&lt;=$S1862),"Pass","Fail"))</f>
        <v/>
      </c>
      <c r="AD1862" s="1" t="str">
        <f aca="false">IF($Y1862="","",IF($AA1862&gt;$R1862,"Pass","Fail"))</f>
        <v/>
      </c>
      <c r="AE1862" s="1" t="str">
        <f aca="false">IF($Y1862="","",IF($AA1862&gt;=$R1862,"Pass","Fail"))</f>
        <v/>
      </c>
      <c r="AF1862" s="1" t="str">
        <f aca="false">IF($Y1862="","",IF($AA1862&lt;=$S1862,"Pass","Fail"))</f>
        <v/>
      </c>
      <c r="AG1862" s="1" t="str">
        <f aca="false">IF($Y1862="","",IF($AA1862&lt;$S1862,"Pass","Fail"))</f>
        <v/>
      </c>
      <c r="AH1862" s="23" t="str">
        <f aca="true">INDIRECT(CHOOSE(MATCH($T1862,{"±","&gt;","≥","≤","&lt;"},0), "AC", "AD", "AE", "AF", "AG") &amp; ROW())</f>
        <v/>
      </c>
      <c r="AI1862" s="56" t="str">
        <f aca="false">IF($X1862="Not Significant","No Further Action Required",
IF($AH1862="","",
IF(AND($AH1862="Pass",$L1862="0 - Passed "),"Analysis performed; no further action required.",
IF(AND($AH1862="Fail",$L1862="1 - Failed "),"Analysis performed; no further action required.",
IF(AND($AH1862="Pass",$L1862="2 - Limited In Use "),"Analysis performed; no further action required.",
IF(AND($AH1862="Fail",$L1862="3 - Adjusted "),"Analysis performed; no further action required.",
"Unit fails analysis; TSM determination required."))))))</f>
        <v/>
      </c>
      <c r="AJ1862" s="58"/>
    </row>
    <row r="1863" customFormat="false" ht="15" hidden="false" customHeight="false" outlineLevel="0" collapsed="false">
      <c r="A1863" s="56"/>
      <c r="E1863" s="57" t="str">
        <f aca="false">IF(AND($F1863="",$G1863=""),"",IF($G1863="",$F1863,HYPERLINK($G1863,$F1863)))</f>
        <v/>
      </c>
      <c r="H1863" s="1" t="str">
        <f aca="false">IF($I1863="","None Attached",IF(LEFT($I1863,5)="https",HYPERLINK($I1863,"Datasheet"),HYPERLINK(_xlfn.CONCAT("https://",$I1863),"Datasheet")))</f>
        <v>None Attached</v>
      </c>
      <c r="M1863" s="56"/>
      <c r="P1863" s="58"/>
      <c r="Q1863" s="1" t="n">
        <f aca="false">$M1863-$N1863</f>
        <v>0</v>
      </c>
      <c r="R1863" s="56"/>
      <c r="T1863" s="59" t="s">
        <v>15</v>
      </c>
      <c r="U1863" s="1" t="n">
        <f aca="false">$S1863-$R1863</f>
        <v>0</v>
      </c>
      <c r="V1863" s="1" t="n">
        <f aca="false">IF($T1863="±",$Q1863*2,$Q1863)</f>
        <v>0</v>
      </c>
      <c r="W1863" s="60" t="str">
        <f aca="false">IFERROR($U1863/ABS($V1863),"N/A")</f>
        <v>N/A</v>
      </c>
      <c r="X1863" s="61" t="str">
        <f aca="false">IF(OR($W1863="N/A",$R1863="",$S1863=""),"N/A",IF($W1863&gt;=4,"Not Significant",IF($W1863&gt;=2,"Semi-Significant","Significant")))</f>
        <v>N/A</v>
      </c>
      <c r="Z1863" s="1" t="str">
        <f aca="false">IF($D1863="Z540.1 w/data",0,"")</f>
        <v/>
      </c>
      <c r="AA1863" s="1" t="e">
        <f aca="false">$Y1863+$Q1863+$Z1863</f>
        <v>#VALUE!</v>
      </c>
      <c r="AB1863" s="1" t="n">
        <f aca="false">$N1863+$Q1863</f>
        <v>0</v>
      </c>
      <c r="AC1863" s="1" t="str">
        <f aca="false">IF($Y1863="","",IF(AND($AA1863&gt;=$R1863,$AA1863&lt;=$S1863),"Pass","Fail"))</f>
        <v/>
      </c>
      <c r="AD1863" s="1" t="str">
        <f aca="false">IF($Y1863="","",IF($AA1863&gt;$R1863,"Pass","Fail"))</f>
        <v/>
      </c>
      <c r="AE1863" s="1" t="str">
        <f aca="false">IF($Y1863="","",IF($AA1863&gt;=$R1863,"Pass","Fail"))</f>
        <v/>
      </c>
      <c r="AF1863" s="1" t="str">
        <f aca="false">IF($Y1863="","",IF($AA1863&lt;=$S1863,"Pass","Fail"))</f>
        <v/>
      </c>
      <c r="AG1863" s="1" t="str">
        <f aca="false">IF($Y1863="","",IF($AA1863&lt;$S1863,"Pass","Fail"))</f>
        <v/>
      </c>
      <c r="AH1863" s="23" t="str">
        <f aca="true">INDIRECT(CHOOSE(MATCH($T1863,{"±","&gt;","≥","≤","&lt;"},0), "AC", "AD", "AE", "AF", "AG") &amp; ROW())</f>
        <v/>
      </c>
      <c r="AI1863" s="56" t="str">
        <f aca="false">IF($X1863="Not Significant","No Further Action Required",
IF($AH1863="","",
IF(AND($AH1863="Pass",$L1863="0 - Passed "),"Analysis performed; no further action required.",
IF(AND($AH1863="Fail",$L1863="1 - Failed "),"Analysis performed; no further action required.",
IF(AND($AH1863="Pass",$L1863="2 - Limited In Use "),"Analysis performed; no further action required.",
IF(AND($AH1863="Fail",$L1863="3 - Adjusted "),"Analysis performed; no further action required.",
"Unit fails analysis; TSM determination required."))))))</f>
        <v/>
      </c>
      <c r="AJ1863" s="58"/>
    </row>
    <row r="1864" customFormat="false" ht="15" hidden="false" customHeight="false" outlineLevel="0" collapsed="false">
      <c r="A1864" s="56"/>
      <c r="E1864" s="57" t="str">
        <f aca="false">IF(AND($F1864="",$G1864=""),"",IF($G1864="",$F1864,HYPERLINK($G1864,$F1864)))</f>
        <v/>
      </c>
      <c r="H1864" s="1" t="str">
        <f aca="false">IF($I1864="","None Attached",IF(LEFT($I1864,5)="https",HYPERLINK($I1864,"Datasheet"),HYPERLINK(_xlfn.CONCAT("https://",$I1864),"Datasheet")))</f>
        <v>None Attached</v>
      </c>
      <c r="M1864" s="56"/>
      <c r="P1864" s="58"/>
      <c r="Q1864" s="1" t="n">
        <f aca="false">$M1864-$N1864</f>
        <v>0</v>
      </c>
      <c r="R1864" s="56"/>
      <c r="T1864" s="59" t="s">
        <v>15</v>
      </c>
      <c r="U1864" s="1" t="n">
        <f aca="false">$S1864-$R1864</f>
        <v>0</v>
      </c>
      <c r="V1864" s="1" t="n">
        <f aca="false">IF($T1864="±",$Q1864*2,$Q1864)</f>
        <v>0</v>
      </c>
      <c r="W1864" s="60" t="str">
        <f aca="false">IFERROR($U1864/ABS($V1864),"N/A")</f>
        <v>N/A</v>
      </c>
      <c r="X1864" s="61" t="str">
        <f aca="false">IF(OR($W1864="N/A",$R1864="",$S1864=""),"N/A",IF($W1864&gt;=4,"Not Significant",IF($W1864&gt;=2,"Semi-Significant","Significant")))</f>
        <v>N/A</v>
      </c>
      <c r="Z1864" s="1" t="str">
        <f aca="false">IF($D1864="Z540.1 w/data",0,"")</f>
        <v/>
      </c>
      <c r="AA1864" s="1" t="e">
        <f aca="false">$Y1864+$Q1864+$Z1864</f>
        <v>#VALUE!</v>
      </c>
      <c r="AB1864" s="1" t="n">
        <f aca="false">$N1864+$Q1864</f>
        <v>0</v>
      </c>
      <c r="AC1864" s="1" t="str">
        <f aca="false">IF($Y1864="","",IF(AND($AA1864&gt;=$R1864,$AA1864&lt;=$S1864),"Pass","Fail"))</f>
        <v/>
      </c>
      <c r="AD1864" s="1" t="str">
        <f aca="false">IF($Y1864="","",IF($AA1864&gt;$R1864,"Pass","Fail"))</f>
        <v/>
      </c>
      <c r="AE1864" s="1" t="str">
        <f aca="false">IF($Y1864="","",IF($AA1864&gt;=$R1864,"Pass","Fail"))</f>
        <v/>
      </c>
      <c r="AF1864" s="1" t="str">
        <f aca="false">IF($Y1864="","",IF($AA1864&lt;=$S1864,"Pass","Fail"))</f>
        <v/>
      </c>
      <c r="AG1864" s="1" t="str">
        <f aca="false">IF($Y1864="","",IF($AA1864&lt;$S1864,"Pass","Fail"))</f>
        <v/>
      </c>
      <c r="AH1864" s="23" t="str">
        <f aca="true">INDIRECT(CHOOSE(MATCH($T1864,{"±","&gt;","≥","≤","&lt;"},0), "AC", "AD", "AE", "AF", "AG") &amp; ROW())</f>
        <v/>
      </c>
      <c r="AI1864" s="56" t="str">
        <f aca="false">IF($X1864="Not Significant","No Further Action Required",
IF($AH1864="","",
IF(AND($AH1864="Pass",$L1864="0 - Passed "),"Analysis performed; no further action required.",
IF(AND($AH1864="Fail",$L1864="1 - Failed "),"Analysis performed; no further action required.",
IF(AND($AH1864="Pass",$L1864="2 - Limited In Use "),"Analysis performed; no further action required.",
IF(AND($AH1864="Fail",$L1864="3 - Adjusted "),"Analysis performed; no further action required.",
"Unit fails analysis; TSM determination required."))))))</f>
        <v/>
      </c>
      <c r="AJ1864" s="58"/>
    </row>
    <row r="1865" customFormat="false" ht="15" hidden="false" customHeight="false" outlineLevel="0" collapsed="false">
      <c r="A1865" s="56"/>
      <c r="E1865" s="57" t="str">
        <f aca="false">IF(AND($F1865="",$G1865=""),"",IF($G1865="",$F1865,HYPERLINK($G1865,$F1865)))</f>
        <v/>
      </c>
      <c r="H1865" s="1" t="str">
        <f aca="false">IF($I1865="","None Attached",IF(LEFT($I1865,5)="https",HYPERLINK($I1865,"Datasheet"),HYPERLINK(_xlfn.CONCAT("https://",$I1865),"Datasheet")))</f>
        <v>None Attached</v>
      </c>
      <c r="M1865" s="56"/>
      <c r="P1865" s="58"/>
      <c r="Q1865" s="1" t="n">
        <f aca="false">$M1865-$N1865</f>
        <v>0</v>
      </c>
      <c r="R1865" s="56"/>
      <c r="T1865" s="59" t="s">
        <v>15</v>
      </c>
      <c r="U1865" s="1" t="n">
        <f aca="false">$S1865-$R1865</f>
        <v>0</v>
      </c>
      <c r="V1865" s="1" t="n">
        <f aca="false">IF($T1865="±",$Q1865*2,$Q1865)</f>
        <v>0</v>
      </c>
      <c r="W1865" s="60" t="str">
        <f aca="false">IFERROR($U1865/ABS($V1865),"N/A")</f>
        <v>N/A</v>
      </c>
      <c r="X1865" s="61" t="str">
        <f aca="false">IF(OR($W1865="N/A",$R1865="",$S1865=""),"N/A",IF($W1865&gt;=4,"Not Significant",IF($W1865&gt;=2,"Semi-Significant","Significant")))</f>
        <v>N/A</v>
      </c>
      <c r="Z1865" s="1" t="str">
        <f aca="false">IF($D1865="Z540.1 w/data",0,"")</f>
        <v/>
      </c>
      <c r="AA1865" s="1" t="e">
        <f aca="false">$Y1865+$Q1865+$Z1865</f>
        <v>#VALUE!</v>
      </c>
      <c r="AB1865" s="1" t="n">
        <f aca="false">$N1865+$Q1865</f>
        <v>0</v>
      </c>
      <c r="AC1865" s="1" t="str">
        <f aca="false">IF($Y1865="","",IF(AND($AA1865&gt;=$R1865,$AA1865&lt;=$S1865),"Pass","Fail"))</f>
        <v/>
      </c>
      <c r="AD1865" s="1" t="str">
        <f aca="false">IF($Y1865="","",IF($AA1865&gt;$R1865,"Pass","Fail"))</f>
        <v/>
      </c>
      <c r="AE1865" s="1" t="str">
        <f aca="false">IF($Y1865="","",IF($AA1865&gt;=$R1865,"Pass","Fail"))</f>
        <v/>
      </c>
      <c r="AF1865" s="1" t="str">
        <f aca="false">IF($Y1865="","",IF($AA1865&lt;=$S1865,"Pass","Fail"))</f>
        <v/>
      </c>
      <c r="AG1865" s="1" t="str">
        <f aca="false">IF($Y1865="","",IF($AA1865&lt;$S1865,"Pass","Fail"))</f>
        <v/>
      </c>
      <c r="AH1865" s="23" t="str">
        <f aca="true">INDIRECT(CHOOSE(MATCH($T1865,{"±","&gt;","≥","≤","&lt;"},0), "AC", "AD", "AE", "AF", "AG") &amp; ROW())</f>
        <v/>
      </c>
      <c r="AI1865" s="56" t="str">
        <f aca="false">IF($X1865="Not Significant","No Further Action Required",
IF($AH1865="","",
IF(AND($AH1865="Pass",$L1865="0 - Passed "),"Analysis performed; no further action required.",
IF(AND($AH1865="Fail",$L1865="1 - Failed "),"Analysis performed; no further action required.",
IF(AND($AH1865="Pass",$L1865="2 - Limited In Use "),"Analysis performed; no further action required.",
IF(AND($AH1865="Fail",$L1865="3 - Adjusted "),"Analysis performed; no further action required.",
"Unit fails analysis; TSM determination required."))))))</f>
        <v/>
      </c>
      <c r="AJ1865" s="58"/>
    </row>
    <row r="1866" customFormat="false" ht="15" hidden="false" customHeight="false" outlineLevel="0" collapsed="false">
      <c r="A1866" s="56"/>
      <c r="E1866" s="57" t="str">
        <f aca="false">IF(AND($F1866="",$G1866=""),"",IF($G1866="",$F1866,HYPERLINK($G1866,$F1866)))</f>
        <v/>
      </c>
      <c r="H1866" s="1" t="str">
        <f aca="false">IF($I1866="","None Attached",IF(LEFT($I1866,5)="https",HYPERLINK($I1866,"Datasheet"),HYPERLINK(_xlfn.CONCAT("https://",$I1866),"Datasheet")))</f>
        <v>None Attached</v>
      </c>
      <c r="M1866" s="56"/>
      <c r="P1866" s="58"/>
      <c r="Q1866" s="1" t="n">
        <f aca="false">$M1866-$N1866</f>
        <v>0</v>
      </c>
      <c r="R1866" s="56"/>
      <c r="T1866" s="59" t="s">
        <v>15</v>
      </c>
      <c r="U1866" s="1" t="n">
        <f aca="false">$S1866-$R1866</f>
        <v>0</v>
      </c>
      <c r="V1866" s="1" t="n">
        <f aca="false">IF($T1866="±",$Q1866*2,$Q1866)</f>
        <v>0</v>
      </c>
      <c r="W1866" s="60" t="str">
        <f aca="false">IFERROR($U1866/ABS($V1866),"N/A")</f>
        <v>N/A</v>
      </c>
      <c r="X1866" s="61" t="str">
        <f aca="false">IF(OR($W1866="N/A",$R1866="",$S1866=""),"N/A",IF($W1866&gt;=4,"Not Significant",IF($W1866&gt;=2,"Semi-Significant","Significant")))</f>
        <v>N/A</v>
      </c>
      <c r="Z1866" s="1" t="str">
        <f aca="false">IF($D1866="Z540.1 w/data",0,"")</f>
        <v/>
      </c>
      <c r="AA1866" s="1" t="e">
        <f aca="false">$Y1866+$Q1866+$Z1866</f>
        <v>#VALUE!</v>
      </c>
      <c r="AB1866" s="1" t="n">
        <f aca="false">$N1866+$Q1866</f>
        <v>0</v>
      </c>
      <c r="AC1866" s="1" t="str">
        <f aca="false">IF($Y1866="","",IF(AND($AA1866&gt;=$R1866,$AA1866&lt;=$S1866),"Pass","Fail"))</f>
        <v/>
      </c>
      <c r="AD1866" s="1" t="str">
        <f aca="false">IF($Y1866="","",IF($AA1866&gt;$R1866,"Pass","Fail"))</f>
        <v/>
      </c>
      <c r="AE1866" s="1" t="str">
        <f aca="false">IF($Y1866="","",IF($AA1866&gt;=$R1866,"Pass","Fail"))</f>
        <v/>
      </c>
      <c r="AF1866" s="1" t="str">
        <f aca="false">IF($Y1866="","",IF($AA1866&lt;=$S1866,"Pass","Fail"))</f>
        <v/>
      </c>
      <c r="AG1866" s="1" t="str">
        <f aca="false">IF($Y1866="","",IF($AA1866&lt;$S1866,"Pass","Fail"))</f>
        <v/>
      </c>
      <c r="AH1866" s="23" t="str">
        <f aca="true">INDIRECT(CHOOSE(MATCH($T1866,{"±","&gt;","≥","≤","&lt;"},0), "AC", "AD", "AE", "AF", "AG") &amp; ROW())</f>
        <v/>
      </c>
      <c r="AI1866" s="56" t="str">
        <f aca="false">IF($X1866="Not Significant","No Further Action Required",
IF($AH1866="","",
IF(AND($AH1866="Pass",$L1866="0 - Passed "),"Analysis performed; no further action required.",
IF(AND($AH1866="Fail",$L1866="1 - Failed "),"Analysis performed; no further action required.",
IF(AND($AH1866="Pass",$L1866="2 - Limited In Use "),"Analysis performed; no further action required.",
IF(AND($AH1866="Fail",$L1866="3 - Adjusted "),"Analysis performed; no further action required.",
"Unit fails analysis; TSM determination required."))))))</f>
        <v/>
      </c>
      <c r="AJ1866" s="58"/>
    </row>
    <row r="1867" customFormat="false" ht="15" hidden="false" customHeight="false" outlineLevel="0" collapsed="false">
      <c r="A1867" s="56"/>
      <c r="E1867" s="57" t="str">
        <f aca="false">IF(AND($F1867="",$G1867=""),"",IF($G1867="",$F1867,HYPERLINK($G1867,$F1867)))</f>
        <v/>
      </c>
      <c r="H1867" s="1" t="str">
        <f aca="false">IF($I1867="","None Attached",IF(LEFT($I1867,5)="https",HYPERLINK($I1867,"Datasheet"),HYPERLINK(_xlfn.CONCAT("https://",$I1867),"Datasheet")))</f>
        <v>None Attached</v>
      </c>
      <c r="M1867" s="56"/>
      <c r="P1867" s="58"/>
      <c r="Q1867" s="1" t="n">
        <f aca="false">$M1867-$N1867</f>
        <v>0</v>
      </c>
      <c r="R1867" s="56"/>
      <c r="T1867" s="59" t="s">
        <v>15</v>
      </c>
      <c r="U1867" s="1" t="n">
        <f aca="false">$S1867-$R1867</f>
        <v>0</v>
      </c>
      <c r="V1867" s="1" t="n">
        <f aca="false">IF($T1867="±",$Q1867*2,$Q1867)</f>
        <v>0</v>
      </c>
      <c r="W1867" s="60" t="str">
        <f aca="false">IFERROR($U1867/ABS($V1867),"N/A")</f>
        <v>N/A</v>
      </c>
      <c r="X1867" s="61" t="str">
        <f aca="false">IF(OR($W1867="N/A",$R1867="",$S1867=""),"N/A",IF($W1867&gt;=4,"Not Significant",IF($W1867&gt;=2,"Semi-Significant","Significant")))</f>
        <v>N/A</v>
      </c>
      <c r="Z1867" s="1" t="str">
        <f aca="false">IF($D1867="Z540.1 w/data",0,"")</f>
        <v/>
      </c>
      <c r="AA1867" s="1" t="e">
        <f aca="false">$Y1867+$Q1867+$Z1867</f>
        <v>#VALUE!</v>
      </c>
      <c r="AB1867" s="1" t="n">
        <f aca="false">$N1867+$Q1867</f>
        <v>0</v>
      </c>
      <c r="AC1867" s="1" t="str">
        <f aca="false">IF($Y1867="","",IF(AND($AA1867&gt;=$R1867,$AA1867&lt;=$S1867),"Pass","Fail"))</f>
        <v/>
      </c>
      <c r="AD1867" s="1" t="str">
        <f aca="false">IF($Y1867="","",IF($AA1867&gt;$R1867,"Pass","Fail"))</f>
        <v/>
      </c>
      <c r="AE1867" s="1" t="str">
        <f aca="false">IF($Y1867="","",IF($AA1867&gt;=$R1867,"Pass","Fail"))</f>
        <v/>
      </c>
      <c r="AF1867" s="1" t="str">
        <f aca="false">IF($Y1867="","",IF($AA1867&lt;=$S1867,"Pass","Fail"))</f>
        <v/>
      </c>
      <c r="AG1867" s="1" t="str">
        <f aca="false">IF($Y1867="","",IF($AA1867&lt;$S1867,"Pass","Fail"))</f>
        <v/>
      </c>
      <c r="AH1867" s="23" t="str">
        <f aca="true">INDIRECT(CHOOSE(MATCH($T1867,{"±","&gt;","≥","≤","&lt;"},0), "AC", "AD", "AE", "AF", "AG") &amp; ROW())</f>
        <v/>
      </c>
      <c r="AI1867" s="56" t="str">
        <f aca="false">IF($X1867="Not Significant","No Further Action Required",
IF($AH1867="","",
IF(AND($AH1867="Pass",$L1867="0 - Passed "),"Analysis performed; no further action required.",
IF(AND($AH1867="Fail",$L1867="1 - Failed "),"Analysis performed; no further action required.",
IF(AND($AH1867="Pass",$L1867="2 - Limited In Use "),"Analysis performed; no further action required.",
IF(AND($AH1867="Fail",$L1867="3 - Adjusted "),"Analysis performed; no further action required.",
"Unit fails analysis; TSM determination required."))))))</f>
        <v/>
      </c>
      <c r="AJ1867" s="58"/>
    </row>
    <row r="1868" customFormat="false" ht="15" hidden="false" customHeight="false" outlineLevel="0" collapsed="false">
      <c r="A1868" s="56"/>
      <c r="E1868" s="57" t="str">
        <f aca="false">IF(AND($F1868="",$G1868=""),"",IF($G1868="",$F1868,HYPERLINK($G1868,$F1868)))</f>
        <v/>
      </c>
      <c r="H1868" s="1" t="str">
        <f aca="false">IF($I1868="","None Attached",IF(LEFT($I1868,5)="https",HYPERLINK($I1868,"Datasheet"),HYPERLINK(_xlfn.CONCAT("https://",$I1868),"Datasheet")))</f>
        <v>None Attached</v>
      </c>
      <c r="M1868" s="56"/>
      <c r="P1868" s="58"/>
      <c r="Q1868" s="1" t="n">
        <f aca="false">$M1868-$N1868</f>
        <v>0</v>
      </c>
      <c r="R1868" s="56"/>
      <c r="T1868" s="59" t="s">
        <v>15</v>
      </c>
      <c r="U1868" s="1" t="n">
        <f aca="false">$S1868-$R1868</f>
        <v>0</v>
      </c>
      <c r="V1868" s="1" t="n">
        <f aca="false">IF($T1868="±",$Q1868*2,$Q1868)</f>
        <v>0</v>
      </c>
      <c r="W1868" s="60" t="str">
        <f aca="false">IFERROR($U1868/ABS($V1868),"N/A")</f>
        <v>N/A</v>
      </c>
      <c r="X1868" s="61" t="str">
        <f aca="false">IF(OR($W1868="N/A",$R1868="",$S1868=""),"N/A",IF($W1868&gt;=4,"Not Significant",IF($W1868&gt;=2,"Semi-Significant","Significant")))</f>
        <v>N/A</v>
      </c>
      <c r="Z1868" s="1" t="str">
        <f aca="false">IF($D1868="Z540.1 w/data",0,"")</f>
        <v/>
      </c>
      <c r="AA1868" s="1" t="e">
        <f aca="false">$Y1868+$Q1868+$Z1868</f>
        <v>#VALUE!</v>
      </c>
      <c r="AB1868" s="1" t="n">
        <f aca="false">$N1868+$Q1868</f>
        <v>0</v>
      </c>
      <c r="AC1868" s="1" t="str">
        <f aca="false">IF($Y1868="","",IF(AND($AA1868&gt;=$R1868,$AA1868&lt;=$S1868),"Pass","Fail"))</f>
        <v/>
      </c>
      <c r="AD1868" s="1" t="str">
        <f aca="false">IF($Y1868="","",IF($AA1868&gt;$R1868,"Pass","Fail"))</f>
        <v/>
      </c>
      <c r="AE1868" s="1" t="str">
        <f aca="false">IF($Y1868="","",IF($AA1868&gt;=$R1868,"Pass","Fail"))</f>
        <v/>
      </c>
      <c r="AF1868" s="1" t="str">
        <f aca="false">IF($Y1868="","",IF($AA1868&lt;=$S1868,"Pass","Fail"))</f>
        <v/>
      </c>
      <c r="AG1868" s="1" t="str">
        <f aca="false">IF($Y1868="","",IF($AA1868&lt;$S1868,"Pass","Fail"))</f>
        <v/>
      </c>
      <c r="AH1868" s="23" t="str">
        <f aca="true">INDIRECT(CHOOSE(MATCH($T1868,{"±","&gt;","≥","≤","&lt;"},0), "AC", "AD", "AE", "AF", "AG") &amp; ROW())</f>
        <v/>
      </c>
      <c r="AI1868" s="56" t="str">
        <f aca="false">IF($X1868="Not Significant","No Further Action Required",
IF($AH1868="","",
IF(AND($AH1868="Pass",$L1868="0 - Passed "),"Analysis performed; no further action required.",
IF(AND($AH1868="Fail",$L1868="1 - Failed "),"Analysis performed; no further action required.",
IF(AND($AH1868="Pass",$L1868="2 - Limited In Use "),"Analysis performed; no further action required.",
IF(AND($AH1868="Fail",$L1868="3 - Adjusted "),"Analysis performed; no further action required.",
"Unit fails analysis; TSM determination required."))))))</f>
        <v/>
      </c>
      <c r="AJ1868" s="58"/>
    </row>
    <row r="1869" customFormat="false" ht="15" hidden="false" customHeight="false" outlineLevel="0" collapsed="false">
      <c r="A1869" s="56"/>
      <c r="E1869" s="57" t="str">
        <f aca="false">IF(AND($F1869="",$G1869=""),"",IF($G1869="",$F1869,HYPERLINK($G1869,$F1869)))</f>
        <v/>
      </c>
      <c r="H1869" s="1" t="str">
        <f aca="false">IF($I1869="","None Attached",IF(LEFT($I1869,5)="https",HYPERLINK($I1869,"Datasheet"),HYPERLINK(_xlfn.CONCAT("https://",$I1869),"Datasheet")))</f>
        <v>None Attached</v>
      </c>
      <c r="M1869" s="56"/>
      <c r="P1869" s="58"/>
      <c r="Q1869" s="1" t="n">
        <f aca="false">$M1869-$N1869</f>
        <v>0</v>
      </c>
      <c r="R1869" s="56"/>
      <c r="T1869" s="59" t="s">
        <v>15</v>
      </c>
      <c r="U1869" s="1" t="n">
        <f aca="false">$S1869-$R1869</f>
        <v>0</v>
      </c>
      <c r="V1869" s="1" t="n">
        <f aca="false">IF($T1869="±",$Q1869*2,$Q1869)</f>
        <v>0</v>
      </c>
      <c r="W1869" s="60" t="str">
        <f aca="false">IFERROR($U1869/ABS($V1869),"N/A")</f>
        <v>N/A</v>
      </c>
      <c r="X1869" s="61" t="str">
        <f aca="false">IF(OR($W1869="N/A",$R1869="",$S1869=""),"N/A",IF($W1869&gt;=4,"Not Significant",IF($W1869&gt;=2,"Semi-Significant","Significant")))</f>
        <v>N/A</v>
      </c>
      <c r="Z1869" s="1" t="str">
        <f aca="false">IF($D1869="Z540.1 w/data",0,"")</f>
        <v/>
      </c>
      <c r="AA1869" s="1" t="e">
        <f aca="false">$Y1869+$Q1869+$Z1869</f>
        <v>#VALUE!</v>
      </c>
      <c r="AB1869" s="1" t="n">
        <f aca="false">$N1869+$Q1869</f>
        <v>0</v>
      </c>
      <c r="AC1869" s="1" t="str">
        <f aca="false">IF($Y1869="","",IF(AND($AA1869&gt;=$R1869,$AA1869&lt;=$S1869),"Pass","Fail"))</f>
        <v/>
      </c>
      <c r="AD1869" s="1" t="str">
        <f aca="false">IF($Y1869="","",IF($AA1869&gt;$R1869,"Pass","Fail"))</f>
        <v/>
      </c>
      <c r="AE1869" s="1" t="str">
        <f aca="false">IF($Y1869="","",IF($AA1869&gt;=$R1869,"Pass","Fail"))</f>
        <v/>
      </c>
      <c r="AF1869" s="1" t="str">
        <f aca="false">IF($Y1869="","",IF($AA1869&lt;=$S1869,"Pass","Fail"))</f>
        <v/>
      </c>
      <c r="AG1869" s="1" t="str">
        <f aca="false">IF($Y1869="","",IF($AA1869&lt;$S1869,"Pass","Fail"))</f>
        <v/>
      </c>
      <c r="AH1869" s="23" t="str">
        <f aca="true">INDIRECT(CHOOSE(MATCH($T1869,{"±","&gt;","≥","≤","&lt;"},0), "AC", "AD", "AE", "AF", "AG") &amp; ROW())</f>
        <v/>
      </c>
      <c r="AI1869" s="56" t="str">
        <f aca="false">IF($X1869="Not Significant","No Further Action Required",
IF($AH1869="","",
IF(AND($AH1869="Pass",$L1869="0 - Passed "),"Analysis performed; no further action required.",
IF(AND($AH1869="Fail",$L1869="1 - Failed "),"Analysis performed; no further action required.",
IF(AND($AH1869="Pass",$L1869="2 - Limited In Use "),"Analysis performed; no further action required.",
IF(AND($AH1869="Fail",$L1869="3 - Adjusted "),"Analysis performed; no further action required.",
"Unit fails analysis; TSM determination required."))))))</f>
        <v/>
      </c>
      <c r="AJ1869" s="58"/>
    </row>
    <row r="1870" customFormat="false" ht="15" hidden="false" customHeight="false" outlineLevel="0" collapsed="false">
      <c r="A1870" s="56"/>
      <c r="E1870" s="57" t="str">
        <f aca="false">IF(AND($F1870="",$G1870=""),"",IF($G1870="",$F1870,HYPERLINK($G1870,$F1870)))</f>
        <v/>
      </c>
      <c r="H1870" s="1" t="str">
        <f aca="false">IF($I1870="","None Attached",IF(LEFT($I1870,5)="https",HYPERLINK($I1870,"Datasheet"),HYPERLINK(_xlfn.CONCAT("https://",$I1870),"Datasheet")))</f>
        <v>None Attached</v>
      </c>
      <c r="M1870" s="56"/>
      <c r="P1870" s="58"/>
      <c r="Q1870" s="1" t="n">
        <f aca="false">$M1870-$N1870</f>
        <v>0</v>
      </c>
      <c r="R1870" s="56"/>
      <c r="T1870" s="59" t="s">
        <v>15</v>
      </c>
      <c r="U1870" s="1" t="n">
        <f aca="false">$S1870-$R1870</f>
        <v>0</v>
      </c>
      <c r="V1870" s="1" t="n">
        <f aca="false">IF($T1870="±",$Q1870*2,$Q1870)</f>
        <v>0</v>
      </c>
      <c r="W1870" s="60" t="str">
        <f aca="false">IFERROR($U1870/ABS($V1870),"N/A")</f>
        <v>N/A</v>
      </c>
      <c r="X1870" s="61" t="str">
        <f aca="false">IF(OR($W1870="N/A",$R1870="",$S1870=""),"N/A",IF($W1870&gt;=4,"Not Significant",IF($W1870&gt;=2,"Semi-Significant","Significant")))</f>
        <v>N/A</v>
      </c>
      <c r="Z1870" s="1" t="str">
        <f aca="false">IF($D1870="Z540.1 w/data",0,"")</f>
        <v/>
      </c>
      <c r="AA1870" s="1" t="e">
        <f aca="false">$Y1870+$Q1870+$Z1870</f>
        <v>#VALUE!</v>
      </c>
      <c r="AB1870" s="1" t="n">
        <f aca="false">$N1870+$Q1870</f>
        <v>0</v>
      </c>
      <c r="AC1870" s="1" t="str">
        <f aca="false">IF($Y1870="","",IF(AND($AA1870&gt;=$R1870,$AA1870&lt;=$S1870),"Pass","Fail"))</f>
        <v/>
      </c>
      <c r="AD1870" s="1" t="str">
        <f aca="false">IF($Y1870="","",IF($AA1870&gt;$R1870,"Pass","Fail"))</f>
        <v/>
      </c>
      <c r="AE1870" s="1" t="str">
        <f aca="false">IF($Y1870="","",IF($AA1870&gt;=$R1870,"Pass","Fail"))</f>
        <v/>
      </c>
      <c r="AF1870" s="1" t="str">
        <f aca="false">IF($Y1870="","",IF($AA1870&lt;=$S1870,"Pass","Fail"))</f>
        <v/>
      </c>
      <c r="AG1870" s="1" t="str">
        <f aca="false">IF($Y1870="","",IF($AA1870&lt;$S1870,"Pass","Fail"))</f>
        <v/>
      </c>
      <c r="AH1870" s="23" t="str">
        <f aca="true">INDIRECT(CHOOSE(MATCH($T1870,{"±","&gt;","≥","≤","&lt;"},0), "AC", "AD", "AE", "AF", "AG") &amp; ROW())</f>
        <v/>
      </c>
      <c r="AI1870" s="56" t="str">
        <f aca="false">IF($X1870="Not Significant","No Further Action Required",
IF($AH1870="","",
IF(AND($AH1870="Pass",$L1870="0 - Passed "),"Analysis performed; no further action required.",
IF(AND($AH1870="Fail",$L1870="1 - Failed "),"Analysis performed; no further action required.",
IF(AND($AH1870="Pass",$L1870="2 - Limited In Use "),"Analysis performed; no further action required.",
IF(AND($AH1870="Fail",$L1870="3 - Adjusted "),"Analysis performed; no further action required.",
"Unit fails analysis; TSM determination required."))))))</f>
        <v/>
      </c>
      <c r="AJ1870" s="58"/>
    </row>
    <row r="1871" customFormat="false" ht="15" hidden="false" customHeight="false" outlineLevel="0" collapsed="false">
      <c r="A1871" s="56"/>
      <c r="E1871" s="57" t="str">
        <f aca="false">IF(AND($F1871="",$G1871=""),"",IF($G1871="",$F1871,HYPERLINK($G1871,$F1871)))</f>
        <v/>
      </c>
      <c r="H1871" s="1" t="str">
        <f aca="false">IF($I1871="","None Attached",IF(LEFT($I1871,5)="https",HYPERLINK($I1871,"Datasheet"),HYPERLINK(_xlfn.CONCAT("https://",$I1871),"Datasheet")))</f>
        <v>None Attached</v>
      </c>
      <c r="M1871" s="56"/>
      <c r="P1871" s="58"/>
      <c r="Q1871" s="1" t="n">
        <f aca="false">$M1871-$N1871</f>
        <v>0</v>
      </c>
      <c r="R1871" s="56"/>
      <c r="T1871" s="59" t="s">
        <v>15</v>
      </c>
      <c r="U1871" s="1" t="n">
        <f aca="false">$S1871-$R1871</f>
        <v>0</v>
      </c>
      <c r="V1871" s="1" t="n">
        <f aca="false">IF($T1871="±",$Q1871*2,$Q1871)</f>
        <v>0</v>
      </c>
      <c r="W1871" s="60" t="str">
        <f aca="false">IFERROR($U1871/ABS($V1871),"N/A")</f>
        <v>N/A</v>
      </c>
      <c r="X1871" s="61" t="str">
        <f aca="false">IF(OR($W1871="N/A",$R1871="",$S1871=""),"N/A",IF($W1871&gt;=4,"Not Significant",IF($W1871&gt;=2,"Semi-Significant","Significant")))</f>
        <v>N/A</v>
      </c>
      <c r="Z1871" s="1" t="str">
        <f aca="false">IF($D1871="Z540.1 w/data",0,"")</f>
        <v/>
      </c>
      <c r="AA1871" s="1" t="e">
        <f aca="false">$Y1871+$Q1871+$Z1871</f>
        <v>#VALUE!</v>
      </c>
      <c r="AB1871" s="1" t="n">
        <f aca="false">$N1871+$Q1871</f>
        <v>0</v>
      </c>
      <c r="AC1871" s="1" t="str">
        <f aca="false">IF($Y1871="","",IF(AND($AA1871&gt;=$R1871,$AA1871&lt;=$S1871),"Pass","Fail"))</f>
        <v/>
      </c>
      <c r="AD1871" s="1" t="str">
        <f aca="false">IF($Y1871="","",IF($AA1871&gt;$R1871,"Pass","Fail"))</f>
        <v/>
      </c>
      <c r="AE1871" s="1" t="str">
        <f aca="false">IF($Y1871="","",IF($AA1871&gt;=$R1871,"Pass","Fail"))</f>
        <v/>
      </c>
      <c r="AF1871" s="1" t="str">
        <f aca="false">IF($Y1871="","",IF($AA1871&lt;=$S1871,"Pass","Fail"))</f>
        <v/>
      </c>
      <c r="AG1871" s="1" t="str">
        <f aca="false">IF($Y1871="","",IF($AA1871&lt;$S1871,"Pass","Fail"))</f>
        <v/>
      </c>
      <c r="AH1871" s="23" t="str">
        <f aca="true">INDIRECT(CHOOSE(MATCH($T1871,{"±","&gt;","≥","≤","&lt;"},0), "AC", "AD", "AE", "AF", "AG") &amp; ROW())</f>
        <v/>
      </c>
      <c r="AI1871" s="56" t="str">
        <f aca="false">IF($X1871="Not Significant","No Further Action Required",
IF($AH1871="","",
IF(AND($AH1871="Pass",$L1871="0 - Passed "),"Analysis performed; no further action required.",
IF(AND($AH1871="Fail",$L1871="1 - Failed "),"Analysis performed; no further action required.",
IF(AND($AH1871="Pass",$L1871="2 - Limited In Use "),"Analysis performed; no further action required.",
IF(AND($AH1871="Fail",$L1871="3 - Adjusted "),"Analysis performed; no further action required.",
"Unit fails analysis; TSM determination required."))))))</f>
        <v/>
      </c>
      <c r="AJ1871" s="58"/>
    </row>
    <row r="1872" customFormat="false" ht="15" hidden="false" customHeight="false" outlineLevel="0" collapsed="false">
      <c r="A1872" s="56"/>
      <c r="E1872" s="57" t="str">
        <f aca="false">IF(AND($F1872="",$G1872=""),"",IF($G1872="",$F1872,HYPERLINK($G1872,$F1872)))</f>
        <v/>
      </c>
      <c r="H1872" s="1" t="str">
        <f aca="false">IF($I1872="","None Attached",IF(LEFT($I1872,5)="https",HYPERLINK($I1872,"Datasheet"),HYPERLINK(_xlfn.CONCAT("https://",$I1872),"Datasheet")))</f>
        <v>None Attached</v>
      </c>
      <c r="M1872" s="56"/>
      <c r="P1872" s="58"/>
      <c r="Q1872" s="1" t="n">
        <f aca="false">$M1872-$N1872</f>
        <v>0</v>
      </c>
      <c r="R1872" s="56"/>
      <c r="T1872" s="59" t="s">
        <v>15</v>
      </c>
      <c r="U1872" s="1" t="n">
        <f aca="false">$S1872-$R1872</f>
        <v>0</v>
      </c>
      <c r="V1872" s="1" t="n">
        <f aca="false">IF($T1872="±",$Q1872*2,$Q1872)</f>
        <v>0</v>
      </c>
      <c r="W1872" s="60" t="str">
        <f aca="false">IFERROR($U1872/ABS($V1872),"N/A")</f>
        <v>N/A</v>
      </c>
      <c r="X1872" s="61" t="str">
        <f aca="false">IF(OR($W1872="N/A",$R1872="",$S1872=""),"N/A",IF($W1872&gt;=4,"Not Significant",IF($W1872&gt;=2,"Semi-Significant","Significant")))</f>
        <v>N/A</v>
      </c>
      <c r="Z1872" s="1" t="str">
        <f aca="false">IF($D1872="Z540.1 w/data",0,"")</f>
        <v/>
      </c>
      <c r="AA1872" s="1" t="e">
        <f aca="false">$Y1872+$Q1872+$Z1872</f>
        <v>#VALUE!</v>
      </c>
      <c r="AB1872" s="1" t="n">
        <f aca="false">$N1872+$Q1872</f>
        <v>0</v>
      </c>
      <c r="AC1872" s="1" t="str">
        <f aca="false">IF($Y1872="","",IF(AND($AA1872&gt;=$R1872,$AA1872&lt;=$S1872),"Pass","Fail"))</f>
        <v/>
      </c>
      <c r="AD1872" s="1" t="str">
        <f aca="false">IF($Y1872="","",IF($AA1872&gt;$R1872,"Pass","Fail"))</f>
        <v/>
      </c>
      <c r="AE1872" s="1" t="str">
        <f aca="false">IF($Y1872="","",IF($AA1872&gt;=$R1872,"Pass","Fail"))</f>
        <v/>
      </c>
      <c r="AF1872" s="1" t="str">
        <f aca="false">IF($Y1872="","",IF($AA1872&lt;=$S1872,"Pass","Fail"))</f>
        <v/>
      </c>
      <c r="AG1872" s="1" t="str">
        <f aca="false">IF($Y1872="","",IF($AA1872&lt;$S1872,"Pass","Fail"))</f>
        <v/>
      </c>
      <c r="AH1872" s="23" t="str">
        <f aca="true">INDIRECT(CHOOSE(MATCH($T1872,{"±","&gt;","≥","≤","&lt;"},0), "AC", "AD", "AE", "AF", "AG") &amp; ROW())</f>
        <v/>
      </c>
      <c r="AI1872" s="56" t="str">
        <f aca="false">IF($X1872="Not Significant","No Further Action Required",
IF($AH1872="","",
IF(AND($AH1872="Pass",$L1872="0 - Passed "),"Analysis performed; no further action required.",
IF(AND($AH1872="Fail",$L1872="1 - Failed "),"Analysis performed; no further action required.",
IF(AND($AH1872="Pass",$L1872="2 - Limited In Use "),"Analysis performed; no further action required.",
IF(AND($AH1872="Fail",$L1872="3 - Adjusted "),"Analysis performed; no further action required.",
"Unit fails analysis; TSM determination required."))))))</f>
        <v/>
      </c>
      <c r="AJ1872" s="58"/>
    </row>
    <row r="1873" customFormat="false" ht="15" hidden="false" customHeight="false" outlineLevel="0" collapsed="false">
      <c r="A1873" s="56"/>
      <c r="E1873" s="57" t="str">
        <f aca="false">IF(AND($F1873="",$G1873=""),"",IF($G1873="",$F1873,HYPERLINK($G1873,$F1873)))</f>
        <v/>
      </c>
      <c r="H1873" s="1" t="str">
        <f aca="false">IF($I1873="","None Attached",IF(LEFT($I1873,5)="https",HYPERLINK($I1873,"Datasheet"),HYPERLINK(_xlfn.CONCAT("https://",$I1873),"Datasheet")))</f>
        <v>None Attached</v>
      </c>
      <c r="M1873" s="56"/>
      <c r="P1873" s="58"/>
      <c r="Q1873" s="1" t="n">
        <f aca="false">$M1873-$N1873</f>
        <v>0</v>
      </c>
      <c r="R1873" s="56"/>
      <c r="T1873" s="59" t="s">
        <v>15</v>
      </c>
      <c r="U1873" s="1" t="n">
        <f aca="false">$S1873-$R1873</f>
        <v>0</v>
      </c>
      <c r="V1873" s="1" t="n">
        <f aca="false">IF($T1873="±",$Q1873*2,$Q1873)</f>
        <v>0</v>
      </c>
      <c r="W1873" s="60" t="str">
        <f aca="false">IFERROR($U1873/ABS($V1873),"N/A")</f>
        <v>N/A</v>
      </c>
      <c r="X1873" s="61" t="str">
        <f aca="false">IF(OR($W1873="N/A",$R1873="",$S1873=""),"N/A",IF($W1873&gt;=4,"Not Significant",IF($W1873&gt;=2,"Semi-Significant","Significant")))</f>
        <v>N/A</v>
      </c>
      <c r="Z1873" s="1" t="str">
        <f aca="false">IF($D1873="Z540.1 w/data",0,"")</f>
        <v/>
      </c>
      <c r="AA1873" s="1" t="e">
        <f aca="false">$Y1873+$Q1873+$Z1873</f>
        <v>#VALUE!</v>
      </c>
      <c r="AB1873" s="1" t="n">
        <f aca="false">$N1873+$Q1873</f>
        <v>0</v>
      </c>
      <c r="AC1873" s="1" t="str">
        <f aca="false">IF($Y1873="","",IF(AND($AA1873&gt;=$R1873,$AA1873&lt;=$S1873),"Pass","Fail"))</f>
        <v/>
      </c>
      <c r="AD1873" s="1" t="str">
        <f aca="false">IF($Y1873="","",IF($AA1873&gt;$R1873,"Pass","Fail"))</f>
        <v/>
      </c>
      <c r="AE1873" s="1" t="str">
        <f aca="false">IF($Y1873="","",IF($AA1873&gt;=$R1873,"Pass","Fail"))</f>
        <v/>
      </c>
      <c r="AF1873" s="1" t="str">
        <f aca="false">IF($Y1873="","",IF($AA1873&lt;=$S1873,"Pass","Fail"))</f>
        <v/>
      </c>
      <c r="AG1873" s="1" t="str">
        <f aca="false">IF($Y1873="","",IF($AA1873&lt;$S1873,"Pass","Fail"))</f>
        <v/>
      </c>
      <c r="AH1873" s="23" t="str">
        <f aca="true">INDIRECT(CHOOSE(MATCH($T1873,{"±","&gt;","≥","≤","&lt;"},0), "AC", "AD", "AE", "AF", "AG") &amp; ROW())</f>
        <v/>
      </c>
      <c r="AI1873" s="56" t="str">
        <f aca="false">IF($X1873="Not Significant","No Further Action Required",
IF($AH1873="","",
IF(AND($AH1873="Pass",$L1873="0 - Passed "),"Analysis performed; no further action required.",
IF(AND($AH1873="Fail",$L1873="1 - Failed "),"Analysis performed; no further action required.",
IF(AND($AH1873="Pass",$L1873="2 - Limited In Use "),"Analysis performed; no further action required.",
IF(AND($AH1873="Fail",$L1873="3 - Adjusted "),"Analysis performed; no further action required.",
"Unit fails analysis; TSM determination required."))))))</f>
        <v/>
      </c>
      <c r="AJ1873" s="58"/>
    </row>
    <row r="1874" customFormat="false" ht="15" hidden="false" customHeight="false" outlineLevel="0" collapsed="false">
      <c r="A1874" s="56"/>
      <c r="E1874" s="57" t="str">
        <f aca="false">IF(AND($F1874="",$G1874=""),"",IF($G1874="",$F1874,HYPERLINK($G1874,$F1874)))</f>
        <v/>
      </c>
      <c r="H1874" s="1" t="str">
        <f aca="false">IF($I1874="","None Attached",IF(LEFT($I1874,5)="https",HYPERLINK($I1874,"Datasheet"),HYPERLINK(_xlfn.CONCAT("https://",$I1874),"Datasheet")))</f>
        <v>None Attached</v>
      </c>
      <c r="M1874" s="56"/>
      <c r="P1874" s="58"/>
      <c r="Q1874" s="1" t="n">
        <f aca="false">$M1874-$N1874</f>
        <v>0</v>
      </c>
      <c r="R1874" s="56"/>
      <c r="T1874" s="59" t="s">
        <v>15</v>
      </c>
      <c r="U1874" s="1" t="n">
        <f aca="false">$S1874-$R1874</f>
        <v>0</v>
      </c>
      <c r="V1874" s="1" t="n">
        <f aca="false">IF($T1874="±",$Q1874*2,$Q1874)</f>
        <v>0</v>
      </c>
      <c r="W1874" s="60" t="str">
        <f aca="false">IFERROR($U1874/ABS($V1874),"N/A")</f>
        <v>N/A</v>
      </c>
      <c r="X1874" s="61" t="str">
        <f aca="false">IF(OR($W1874="N/A",$R1874="",$S1874=""),"N/A",IF($W1874&gt;=4,"Not Significant",IF($W1874&gt;=2,"Semi-Significant","Significant")))</f>
        <v>N/A</v>
      </c>
      <c r="Z1874" s="1" t="str">
        <f aca="false">IF($D1874="Z540.1 w/data",0,"")</f>
        <v/>
      </c>
      <c r="AA1874" s="1" t="e">
        <f aca="false">$Y1874+$Q1874+$Z1874</f>
        <v>#VALUE!</v>
      </c>
      <c r="AB1874" s="1" t="n">
        <f aca="false">$N1874+$Q1874</f>
        <v>0</v>
      </c>
      <c r="AC1874" s="1" t="str">
        <f aca="false">IF($Y1874="","",IF(AND($AA1874&gt;=$R1874,$AA1874&lt;=$S1874),"Pass","Fail"))</f>
        <v/>
      </c>
      <c r="AD1874" s="1" t="str">
        <f aca="false">IF($Y1874="","",IF($AA1874&gt;$R1874,"Pass","Fail"))</f>
        <v/>
      </c>
      <c r="AE1874" s="1" t="str">
        <f aca="false">IF($Y1874="","",IF($AA1874&gt;=$R1874,"Pass","Fail"))</f>
        <v/>
      </c>
      <c r="AF1874" s="1" t="str">
        <f aca="false">IF($Y1874="","",IF($AA1874&lt;=$S1874,"Pass","Fail"))</f>
        <v/>
      </c>
      <c r="AG1874" s="1" t="str">
        <f aca="false">IF($Y1874="","",IF($AA1874&lt;$S1874,"Pass","Fail"))</f>
        <v/>
      </c>
      <c r="AH1874" s="23" t="str">
        <f aca="true">INDIRECT(CHOOSE(MATCH($T1874,{"±","&gt;","≥","≤","&lt;"},0), "AC", "AD", "AE", "AF", "AG") &amp; ROW())</f>
        <v/>
      </c>
      <c r="AI1874" s="56" t="str">
        <f aca="false">IF($X1874="Not Significant","No Further Action Required",
IF($AH1874="","",
IF(AND($AH1874="Pass",$L1874="0 - Passed "),"Analysis performed; no further action required.",
IF(AND($AH1874="Fail",$L1874="1 - Failed "),"Analysis performed; no further action required.",
IF(AND($AH1874="Pass",$L1874="2 - Limited In Use "),"Analysis performed; no further action required.",
IF(AND($AH1874="Fail",$L1874="3 - Adjusted "),"Analysis performed; no further action required.",
"Unit fails analysis; TSM determination required."))))))</f>
        <v/>
      </c>
      <c r="AJ1874" s="58"/>
    </row>
    <row r="1875" customFormat="false" ht="15" hidden="false" customHeight="false" outlineLevel="0" collapsed="false">
      <c r="A1875" s="56"/>
      <c r="E1875" s="57" t="str">
        <f aca="false">IF(AND($F1875="",$G1875=""),"",IF($G1875="",$F1875,HYPERLINK($G1875,$F1875)))</f>
        <v/>
      </c>
      <c r="H1875" s="1" t="str">
        <f aca="false">IF($I1875="","None Attached",IF(LEFT($I1875,5)="https",HYPERLINK($I1875,"Datasheet"),HYPERLINK(_xlfn.CONCAT("https://",$I1875),"Datasheet")))</f>
        <v>None Attached</v>
      </c>
      <c r="M1875" s="56"/>
      <c r="P1875" s="58"/>
      <c r="Q1875" s="1" t="n">
        <f aca="false">$M1875-$N1875</f>
        <v>0</v>
      </c>
      <c r="R1875" s="56"/>
      <c r="T1875" s="59" t="s">
        <v>15</v>
      </c>
      <c r="U1875" s="1" t="n">
        <f aca="false">$S1875-$R1875</f>
        <v>0</v>
      </c>
      <c r="V1875" s="1" t="n">
        <f aca="false">IF($T1875="±",$Q1875*2,$Q1875)</f>
        <v>0</v>
      </c>
      <c r="W1875" s="60" t="str">
        <f aca="false">IFERROR($U1875/ABS($V1875),"N/A")</f>
        <v>N/A</v>
      </c>
      <c r="X1875" s="61" t="str">
        <f aca="false">IF(OR($W1875="N/A",$R1875="",$S1875=""),"N/A",IF($W1875&gt;=4,"Not Significant",IF($W1875&gt;=2,"Semi-Significant","Significant")))</f>
        <v>N/A</v>
      </c>
      <c r="Z1875" s="1" t="str">
        <f aca="false">IF($D1875="Z540.1 w/data",0,"")</f>
        <v/>
      </c>
      <c r="AA1875" s="1" t="e">
        <f aca="false">$Y1875+$Q1875+$Z1875</f>
        <v>#VALUE!</v>
      </c>
      <c r="AB1875" s="1" t="n">
        <f aca="false">$N1875+$Q1875</f>
        <v>0</v>
      </c>
      <c r="AC1875" s="1" t="str">
        <f aca="false">IF($Y1875="","",IF(AND($AA1875&gt;=$R1875,$AA1875&lt;=$S1875),"Pass","Fail"))</f>
        <v/>
      </c>
      <c r="AD1875" s="1" t="str">
        <f aca="false">IF($Y1875="","",IF($AA1875&gt;$R1875,"Pass","Fail"))</f>
        <v/>
      </c>
      <c r="AE1875" s="1" t="str">
        <f aca="false">IF($Y1875="","",IF($AA1875&gt;=$R1875,"Pass","Fail"))</f>
        <v/>
      </c>
      <c r="AF1875" s="1" t="str">
        <f aca="false">IF($Y1875="","",IF($AA1875&lt;=$S1875,"Pass","Fail"))</f>
        <v/>
      </c>
      <c r="AG1875" s="1" t="str">
        <f aca="false">IF($Y1875="","",IF($AA1875&lt;$S1875,"Pass","Fail"))</f>
        <v/>
      </c>
      <c r="AH1875" s="23" t="str">
        <f aca="true">INDIRECT(CHOOSE(MATCH($T1875,{"±","&gt;","≥","≤","&lt;"},0), "AC", "AD", "AE", "AF", "AG") &amp; ROW())</f>
        <v/>
      </c>
      <c r="AI1875" s="56" t="str">
        <f aca="false">IF($X1875="Not Significant","No Further Action Required",
IF($AH1875="","",
IF(AND($AH1875="Pass",$L1875="0 - Passed "),"Analysis performed; no further action required.",
IF(AND($AH1875="Fail",$L1875="1 - Failed "),"Analysis performed; no further action required.",
IF(AND($AH1875="Pass",$L1875="2 - Limited In Use "),"Analysis performed; no further action required.",
IF(AND($AH1875="Fail",$L1875="3 - Adjusted "),"Analysis performed; no further action required.",
"Unit fails analysis; TSM determination required."))))))</f>
        <v/>
      </c>
      <c r="AJ1875" s="58"/>
    </row>
    <row r="1876" customFormat="false" ht="15" hidden="false" customHeight="false" outlineLevel="0" collapsed="false">
      <c r="A1876" s="56"/>
      <c r="E1876" s="57" t="str">
        <f aca="false">IF(AND($F1876="",$G1876=""),"",IF($G1876="",$F1876,HYPERLINK($G1876,$F1876)))</f>
        <v/>
      </c>
      <c r="H1876" s="1" t="str">
        <f aca="false">IF($I1876="","None Attached",IF(LEFT($I1876,5)="https",HYPERLINK($I1876,"Datasheet"),HYPERLINK(_xlfn.CONCAT("https://",$I1876),"Datasheet")))</f>
        <v>None Attached</v>
      </c>
      <c r="M1876" s="56"/>
      <c r="P1876" s="58"/>
      <c r="Q1876" s="1" t="n">
        <f aca="false">$M1876-$N1876</f>
        <v>0</v>
      </c>
      <c r="R1876" s="56"/>
      <c r="T1876" s="59" t="s">
        <v>15</v>
      </c>
      <c r="U1876" s="1" t="n">
        <f aca="false">$S1876-$R1876</f>
        <v>0</v>
      </c>
      <c r="V1876" s="1" t="n">
        <f aca="false">IF($T1876="±",$Q1876*2,$Q1876)</f>
        <v>0</v>
      </c>
      <c r="W1876" s="60" t="str">
        <f aca="false">IFERROR($U1876/ABS($V1876),"N/A")</f>
        <v>N/A</v>
      </c>
      <c r="X1876" s="61" t="str">
        <f aca="false">IF(OR($W1876="N/A",$R1876="",$S1876=""),"N/A",IF($W1876&gt;=4,"Not Significant",IF($W1876&gt;=2,"Semi-Significant","Significant")))</f>
        <v>N/A</v>
      </c>
      <c r="Z1876" s="1" t="str">
        <f aca="false">IF($D1876="Z540.1 w/data",0,"")</f>
        <v/>
      </c>
      <c r="AA1876" s="1" t="e">
        <f aca="false">$Y1876+$Q1876+$Z1876</f>
        <v>#VALUE!</v>
      </c>
      <c r="AB1876" s="1" t="n">
        <f aca="false">$N1876+$Q1876</f>
        <v>0</v>
      </c>
      <c r="AC1876" s="1" t="str">
        <f aca="false">IF($Y1876="","",IF(AND($AA1876&gt;=$R1876,$AA1876&lt;=$S1876),"Pass","Fail"))</f>
        <v/>
      </c>
      <c r="AD1876" s="1" t="str">
        <f aca="false">IF($Y1876="","",IF($AA1876&gt;$R1876,"Pass","Fail"))</f>
        <v/>
      </c>
      <c r="AE1876" s="1" t="str">
        <f aca="false">IF($Y1876="","",IF($AA1876&gt;=$R1876,"Pass","Fail"))</f>
        <v/>
      </c>
      <c r="AF1876" s="1" t="str">
        <f aca="false">IF($Y1876="","",IF($AA1876&lt;=$S1876,"Pass","Fail"))</f>
        <v/>
      </c>
      <c r="AG1876" s="1" t="str">
        <f aca="false">IF($Y1876="","",IF($AA1876&lt;$S1876,"Pass","Fail"))</f>
        <v/>
      </c>
      <c r="AH1876" s="23" t="str">
        <f aca="true">INDIRECT(CHOOSE(MATCH($T1876,{"±","&gt;","≥","≤","&lt;"},0), "AC", "AD", "AE", "AF", "AG") &amp; ROW())</f>
        <v/>
      </c>
      <c r="AI1876" s="56" t="str">
        <f aca="false">IF($X1876="Not Significant","No Further Action Required",
IF($AH1876="","",
IF(AND($AH1876="Pass",$L1876="0 - Passed "),"Analysis performed; no further action required.",
IF(AND($AH1876="Fail",$L1876="1 - Failed "),"Analysis performed; no further action required.",
IF(AND($AH1876="Pass",$L1876="2 - Limited In Use "),"Analysis performed; no further action required.",
IF(AND($AH1876="Fail",$L1876="3 - Adjusted "),"Analysis performed; no further action required.",
"Unit fails analysis; TSM determination required."))))))</f>
        <v/>
      </c>
      <c r="AJ1876" s="58"/>
    </row>
    <row r="1877" customFormat="false" ht="15" hidden="false" customHeight="false" outlineLevel="0" collapsed="false">
      <c r="A1877" s="56"/>
      <c r="E1877" s="57" t="str">
        <f aca="false">IF(AND($F1877="",$G1877=""),"",IF($G1877="",$F1877,HYPERLINK($G1877,$F1877)))</f>
        <v/>
      </c>
      <c r="H1877" s="1" t="str">
        <f aca="false">IF($I1877="","None Attached",IF(LEFT($I1877,5)="https",HYPERLINK($I1877,"Datasheet"),HYPERLINK(_xlfn.CONCAT("https://",$I1877),"Datasheet")))</f>
        <v>None Attached</v>
      </c>
      <c r="M1877" s="56"/>
      <c r="P1877" s="58"/>
      <c r="Q1877" s="1" t="n">
        <f aca="false">$M1877-$N1877</f>
        <v>0</v>
      </c>
      <c r="R1877" s="56"/>
      <c r="T1877" s="59" t="s">
        <v>15</v>
      </c>
      <c r="U1877" s="1" t="n">
        <f aca="false">$S1877-$R1877</f>
        <v>0</v>
      </c>
      <c r="V1877" s="1" t="n">
        <f aca="false">IF($T1877="±",$Q1877*2,$Q1877)</f>
        <v>0</v>
      </c>
      <c r="W1877" s="60" t="str">
        <f aca="false">IFERROR($U1877/ABS($V1877),"N/A")</f>
        <v>N/A</v>
      </c>
      <c r="X1877" s="61" t="str">
        <f aca="false">IF(OR($W1877="N/A",$R1877="",$S1877=""),"N/A",IF($W1877&gt;=4,"Not Significant",IF($W1877&gt;=2,"Semi-Significant","Significant")))</f>
        <v>N/A</v>
      </c>
      <c r="Z1877" s="1" t="str">
        <f aca="false">IF($D1877="Z540.1 w/data",0,"")</f>
        <v/>
      </c>
      <c r="AA1877" s="1" t="e">
        <f aca="false">$Y1877+$Q1877+$Z1877</f>
        <v>#VALUE!</v>
      </c>
      <c r="AB1877" s="1" t="n">
        <f aca="false">$N1877+$Q1877</f>
        <v>0</v>
      </c>
      <c r="AC1877" s="1" t="str">
        <f aca="false">IF($Y1877="","",IF(AND($AA1877&gt;=$R1877,$AA1877&lt;=$S1877),"Pass","Fail"))</f>
        <v/>
      </c>
      <c r="AD1877" s="1" t="str">
        <f aca="false">IF($Y1877="","",IF($AA1877&gt;$R1877,"Pass","Fail"))</f>
        <v/>
      </c>
      <c r="AE1877" s="1" t="str">
        <f aca="false">IF($Y1877="","",IF($AA1877&gt;=$R1877,"Pass","Fail"))</f>
        <v/>
      </c>
      <c r="AF1877" s="1" t="str">
        <f aca="false">IF($Y1877="","",IF($AA1877&lt;=$S1877,"Pass","Fail"))</f>
        <v/>
      </c>
      <c r="AG1877" s="1" t="str">
        <f aca="false">IF($Y1877="","",IF($AA1877&lt;$S1877,"Pass","Fail"))</f>
        <v/>
      </c>
      <c r="AH1877" s="23" t="str">
        <f aca="true">INDIRECT(CHOOSE(MATCH($T1877,{"±","&gt;","≥","≤","&lt;"},0), "AC", "AD", "AE", "AF", "AG") &amp; ROW())</f>
        <v/>
      </c>
      <c r="AI1877" s="56" t="str">
        <f aca="false">IF($X1877="Not Significant","No Further Action Required",
IF($AH1877="","",
IF(AND($AH1877="Pass",$L1877="0 - Passed "),"Analysis performed; no further action required.",
IF(AND($AH1877="Fail",$L1877="1 - Failed "),"Analysis performed; no further action required.",
IF(AND($AH1877="Pass",$L1877="2 - Limited In Use "),"Analysis performed; no further action required.",
IF(AND($AH1877="Fail",$L1877="3 - Adjusted "),"Analysis performed; no further action required.",
"Unit fails analysis; TSM determination required."))))))</f>
        <v/>
      </c>
      <c r="AJ1877" s="58"/>
    </row>
    <row r="1878" customFormat="false" ht="15" hidden="false" customHeight="false" outlineLevel="0" collapsed="false">
      <c r="A1878" s="56"/>
      <c r="E1878" s="57" t="str">
        <f aca="false">IF(AND($F1878="",$G1878=""),"",IF($G1878="",$F1878,HYPERLINK($G1878,$F1878)))</f>
        <v/>
      </c>
      <c r="H1878" s="1" t="str">
        <f aca="false">IF($I1878="","None Attached",IF(LEFT($I1878,5)="https",HYPERLINK($I1878,"Datasheet"),HYPERLINK(_xlfn.CONCAT("https://",$I1878),"Datasheet")))</f>
        <v>None Attached</v>
      </c>
      <c r="M1878" s="56"/>
      <c r="P1878" s="58"/>
      <c r="Q1878" s="1" t="n">
        <f aca="false">$M1878-$N1878</f>
        <v>0</v>
      </c>
      <c r="R1878" s="56"/>
      <c r="T1878" s="59" t="s">
        <v>15</v>
      </c>
      <c r="U1878" s="1" t="n">
        <f aca="false">$S1878-$R1878</f>
        <v>0</v>
      </c>
      <c r="V1878" s="1" t="n">
        <f aca="false">IF($T1878="±",$Q1878*2,$Q1878)</f>
        <v>0</v>
      </c>
      <c r="W1878" s="60" t="str">
        <f aca="false">IFERROR($U1878/ABS($V1878),"N/A")</f>
        <v>N/A</v>
      </c>
      <c r="X1878" s="61" t="str">
        <f aca="false">IF(OR($W1878="N/A",$R1878="",$S1878=""),"N/A",IF($W1878&gt;=4,"Not Significant",IF($W1878&gt;=2,"Semi-Significant","Significant")))</f>
        <v>N/A</v>
      </c>
      <c r="Z1878" s="1" t="str">
        <f aca="false">IF($D1878="Z540.1 w/data",0,"")</f>
        <v/>
      </c>
      <c r="AA1878" s="1" t="e">
        <f aca="false">$Y1878+$Q1878+$Z1878</f>
        <v>#VALUE!</v>
      </c>
      <c r="AB1878" s="1" t="n">
        <f aca="false">$N1878+$Q1878</f>
        <v>0</v>
      </c>
      <c r="AC1878" s="1" t="str">
        <f aca="false">IF($Y1878="","",IF(AND($AA1878&gt;=$R1878,$AA1878&lt;=$S1878),"Pass","Fail"))</f>
        <v/>
      </c>
      <c r="AD1878" s="1" t="str">
        <f aca="false">IF($Y1878="","",IF($AA1878&gt;$R1878,"Pass","Fail"))</f>
        <v/>
      </c>
      <c r="AE1878" s="1" t="str">
        <f aca="false">IF($Y1878="","",IF($AA1878&gt;=$R1878,"Pass","Fail"))</f>
        <v/>
      </c>
      <c r="AF1878" s="1" t="str">
        <f aca="false">IF($Y1878="","",IF($AA1878&lt;=$S1878,"Pass","Fail"))</f>
        <v/>
      </c>
      <c r="AG1878" s="1" t="str">
        <f aca="false">IF($Y1878="","",IF($AA1878&lt;$S1878,"Pass","Fail"))</f>
        <v/>
      </c>
      <c r="AH1878" s="23" t="str">
        <f aca="true">INDIRECT(CHOOSE(MATCH($T1878,{"±","&gt;","≥","≤","&lt;"},0), "AC", "AD", "AE", "AF", "AG") &amp; ROW())</f>
        <v/>
      </c>
      <c r="AI1878" s="56" t="str">
        <f aca="false">IF($X1878="Not Significant","No Further Action Required",
IF($AH1878="","",
IF(AND($AH1878="Pass",$L1878="0 - Passed "),"Analysis performed; no further action required.",
IF(AND($AH1878="Fail",$L1878="1 - Failed "),"Analysis performed; no further action required.",
IF(AND($AH1878="Pass",$L1878="2 - Limited In Use "),"Analysis performed; no further action required.",
IF(AND($AH1878="Fail",$L1878="3 - Adjusted "),"Analysis performed; no further action required.",
"Unit fails analysis; TSM determination required."))))))</f>
        <v/>
      </c>
      <c r="AJ1878" s="58"/>
    </row>
    <row r="1879" customFormat="false" ht="15" hidden="false" customHeight="false" outlineLevel="0" collapsed="false">
      <c r="A1879" s="56"/>
      <c r="E1879" s="57" t="str">
        <f aca="false">IF(AND($F1879="",$G1879=""),"",IF($G1879="",$F1879,HYPERLINK($G1879,$F1879)))</f>
        <v/>
      </c>
      <c r="H1879" s="1" t="str">
        <f aca="false">IF($I1879="","None Attached",IF(LEFT($I1879,5)="https",HYPERLINK($I1879,"Datasheet"),HYPERLINK(_xlfn.CONCAT("https://",$I1879),"Datasheet")))</f>
        <v>None Attached</v>
      </c>
      <c r="M1879" s="56"/>
      <c r="P1879" s="58"/>
      <c r="Q1879" s="1" t="n">
        <f aca="false">$M1879-$N1879</f>
        <v>0</v>
      </c>
      <c r="R1879" s="56"/>
      <c r="T1879" s="59" t="s">
        <v>15</v>
      </c>
      <c r="U1879" s="1" t="n">
        <f aca="false">$S1879-$R1879</f>
        <v>0</v>
      </c>
      <c r="V1879" s="1" t="n">
        <f aca="false">IF($T1879="±",$Q1879*2,$Q1879)</f>
        <v>0</v>
      </c>
      <c r="W1879" s="60" t="str">
        <f aca="false">IFERROR($U1879/ABS($V1879),"N/A")</f>
        <v>N/A</v>
      </c>
      <c r="X1879" s="61" t="str">
        <f aca="false">IF(OR($W1879="N/A",$R1879="",$S1879=""),"N/A",IF($W1879&gt;=4,"Not Significant",IF($W1879&gt;=2,"Semi-Significant","Significant")))</f>
        <v>N/A</v>
      </c>
      <c r="Z1879" s="1" t="str">
        <f aca="false">IF($D1879="Z540.1 w/data",0,"")</f>
        <v/>
      </c>
      <c r="AA1879" s="1" t="e">
        <f aca="false">$Y1879+$Q1879+$Z1879</f>
        <v>#VALUE!</v>
      </c>
      <c r="AB1879" s="1" t="n">
        <f aca="false">$N1879+$Q1879</f>
        <v>0</v>
      </c>
      <c r="AC1879" s="1" t="str">
        <f aca="false">IF($Y1879="","",IF(AND($AA1879&gt;=$R1879,$AA1879&lt;=$S1879),"Pass","Fail"))</f>
        <v/>
      </c>
      <c r="AD1879" s="1" t="str">
        <f aca="false">IF($Y1879="","",IF($AA1879&gt;$R1879,"Pass","Fail"))</f>
        <v/>
      </c>
      <c r="AE1879" s="1" t="str">
        <f aca="false">IF($Y1879="","",IF($AA1879&gt;=$R1879,"Pass","Fail"))</f>
        <v/>
      </c>
      <c r="AF1879" s="1" t="str">
        <f aca="false">IF($Y1879="","",IF($AA1879&lt;=$S1879,"Pass","Fail"))</f>
        <v/>
      </c>
      <c r="AG1879" s="1" t="str">
        <f aca="false">IF($Y1879="","",IF($AA1879&lt;$S1879,"Pass","Fail"))</f>
        <v/>
      </c>
      <c r="AH1879" s="23" t="str">
        <f aca="true">INDIRECT(CHOOSE(MATCH($T1879,{"±","&gt;","≥","≤","&lt;"},0), "AC", "AD", "AE", "AF", "AG") &amp; ROW())</f>
        <v/>
      </c>
      <c r="AI1879" s="56" t="str">
        <f aca="false">IF($X1879="Not Significant","No Further Action Required",
IF($AH1879="","",
IF(AND($AH1879="Pass",$L1879="0 - Passed "),"Analysis performed; no further action required.",
IF(AND($AH1879="Fail",$L1879="1 - Failed "),"Analysis performed; no further action required.",
IF(AND($AH1879="Pass",$L1879="2 - Limited In Use "),"Analysis performed; no further action required.",
IF(AND($AH1879="Fail",$L1879="3 - Adjusted "),"Analysis performed; no further action required.",
"Unit fails analysis; TSM determination required."))))))</f>
        <v/>
      </c>
      <c r="AJ1879" s="58"/>
    </row>
    <row r="1880" customFormat="false" ht="15" hidden="false" customHeight="false" outlineLevel="0" collapsed="false">
      <c r="A1880" s="56"/>
      <c r="E1880" s="57" t="str">
        <f aca="false">IF(AND($F1880="",$G1880=""),"",IF($G1880="",$F1880,HYPERLINK($G1880,$F1880)))</f>
        <v/>
      </c>
      <c r="H1880" s="1" t="str">
        <f aca="false">IF($I1880="","None Attached",IF(LEFT($I1880,5)="https",HYPERLINK($I1880,"Datasheet"),HYPERLINK(_xlfn.CONCAT("https://",$I1880),"Datasheet")))</f>
        <v>None Attached</v>
      </c>
      <c r="M1880" s="56"/>
      <c r="P1880" s="58"/>
      <c r="Q1880" s="1" t="n">
        <f aca="false">$M1880-$N1880</f>
        <v>0</v>
      </c>
      <c r="R1880" s="56"/>
      <c r="T1880" s="59" t="s">
        <v>15</v>
      </c>
      <c r="U1880" s="1" t="n">
        <f aca="false">$S1880-$R1880</f>
        <v>0</v>
      </c>
      <c r="V1880" s="1" t="n">
        <f aca="false">IF($T1880="±",$Q1880*2,$Q1880)</f>
        <v>0</v>
      </c>
      <c r="W1880" s="60" t="str">
        <f aca="false">IFERROR($U1880/ABS($V1880),"N/A")</f>
        <v>N/A</v>
      </c>
      <c r="X1880" s="61" t="str">
        <f aca="false">IF(OR($W1880="N/A",$R1880="",$S1880=""),"N/A",IF($W1880&gt;=4,"Not Significant",IF($W1880&gt;=2,"Semi-Significant","Significant")))</f>
        <v>N/A</v>
      </c>
      <c r="Z1880" s="1" t="str">
        <f aca="false">IF($D1880="Z540.1 w/data",0,"")</f>
        <v/>
      </c>
      <c r="AA1880" s="1" t="e">
        <f aca="false">$Y1880+$Q1880+$Z1880</f>
        <v>#VALUE!</v>
      </c>
      <c r="AB1880" s="1" t="n">
        <f aca="false">$N1880+$Q1880</f>
        <v>0</v>
      </c>
      <c r="AC1880" s="1" t="str">
        <f aca="false">IF($Y1880="","",IF(AND($AA1880&gt;=$R1880,$AA1880&lt;=$S1880),"Pass","Fail"))</f>
        <v/>
      </c>
      <c r="AD1880" s="1" t="str">
        <f aca="false">IF($Y1880="","",IF($AA1880&gt;$R1880,"Pass","Fail"))</f>
        <v/>
      </c>
      <c r="AE1880" s="1" t="str">
        <f aca="false">IF($Y1880="","",IF($AA1880&gt;=$R1880,"Pass","Fail"))</f>
        <v/>
      </c>
      <c r="AF1880" s="1" t="str">
        <f aca="false">IF($Y1880="","",IF($AA1880&lt;=$S1880,"Pass","Fail"))</f>
        <v/>
      </c>
      <c r="AG1880" s="1" t="str">
        <f aca="false">IF($Y1880="","",IF($AA1880&lt;$S1880,"Pass","Fail"))</f>
        <v/>
      </c>
      <c r="AH1880" s="23" t="str">
        <f aca="true">INDIRECT(CHOOSE(MATCH($T1880,{"±","&gt;","≥","≤","&lt;"},0), "AC", "AD", "AE", "AF", "AG") &amp; ROW())</f>
        <v/>
      </c>
      <c r="AI1880" s="56" t="str">
        <f aca="false">IF($X1880="Not Significant","No Further Action Required",
IF($AH1880="","",
IF(AND($AH1880="Pass",$L1880="0 - Passed "),"Analysis performed; no further action required.",
IF(AND($AH1880="Fail",$L1880="1 - Failed "),"Analysis performed; no further action required.",
IF(AND($AH1880="Pass",$L1880="2 - Limited In Use "),"Analysis performed; no further action required.",
IF(AND($AH1880="Fail",$L1880="3 - Adjusted "),"Analysis performed; no further action required.",
"Unit fails analysis; TSM determination required."))))))</f>
        <v/>
      </c>
      <c r="AJ1880" s="58"/>
    </row>
    <row r="1881" customFormat="false" ht="15" hidden="false" customHeight="false" outlineLevel="0" collapsed="false">
      <c r="A1881" s="56"/>
      <c r="E1881" s="57" t="str">
        <f aca="false">IF(AND($F1881="",$G1881=""),"",IF($G1881="",$F1881,HYPERLINK($G1881,$F1881)))</f>
        <v/>
      </c>
      <c r="H1881" s="1" t="str">
        <f aca="false">IF($I1881="","None Attached",IF(LEFT($I1881,5)="https",HYPERLINK($I1881,"Datasheet"),HYPERLINK(_xlfn.CONCAT("https://",$I1881),"Datasheet")))</f>
        <v>None Attached</v>
      </c>
      <c r="M1881" s="56"/>
      <c r="P1881" s="58"/>
      <c r="Q1881" s="1" t="n">
        <f aca="false">$M1881-$N1881</f>
        <v>0</v>
      </c>
      <c r="R1881" s="56"/>
      <c r="T1881" s="59" t="s">
        <v>15</v>
      </c>
      <c r="U1881" s="1" t="n">
        <f aca="false">$S1881-$R1881</f>
        <v>0</v>
      </c>
      <c r="V1881" s="1" t="n">
        <f aca="false">IF($T1881="±",$Q1881*2,$Q1881)</f>
        <v>0</v>
      </c>
      <c r="W1881" s="60" t="str">
        <f aca="false">IFERROR($U1881/ABS($V1881),"N/A")</f>
        <v>N/A</v>
      </c>
      <c r="X1881" s="61" t="str">
        <f aca="false">IF(OR($W1881="N/A",$R1881="",$S1881=""),"N/A",IF($W1881&gt;=4,"Not Significant",IF($W1881&gt;=2,"Semi-Significant","Significant")))</f>
        <v>N/A</v>
      </c>
      <c r="Z1881" s="1" t="str">
        <f aca="false">IF($D1881="Z540.1 w/data",0,"")</f>
        <v/>
      </c>
      <c r="AA1881" s="1" t="e">
        <f aca="false">$Y1881+$Q1881+$Z1881</f>
        <v>#VALUE!</v>
      </c>
      <c r="AB1881" s="1" t="n">
        <f aca="false">$N1881+$Q1881</f>
        <v>0</v>
      </c>
      <c r="AC1881" s="1" t="str">
        <f aca="false">IF($Y1881="","",IF(AND($AA1881&gt;=$R1881,$AA1881&lt;=$S1881),"Pass","Fail"))</f>
        <v/>
      </c>
      <c r="AD1881" s="1" t="str">
        <f aca="false">IF($Y1881="","",IF($AA1881&gt;$R1881,"Pass","Fail"))</f>
        <v/>
      </c>
      <c r="AE1881" s="1" t="str">
        <f aca="false">IF($Y1881="","",IF($AA1881&gt;=$R1881,"Pass","Fail"))</f>
        <v/>
      </c>
      <c r="AF1881" s="1" t="str">
        <f aca="false">IF($Y1881="","",IF($AA1881&lt;=$S1881,"Pass","Fail"))</f>
        <v/>
      </c>
      <c r="AG1881" s="1" t="str">
        <f aca="false">IF($Y1881="","",IF($AA1881&lt;$S1881,"Pass","Fail"))</f>
        <v/>
      </c>
      <c r="AH1881" s="23" t="str">
        <f aca="true">INDIRECT(CHOOSE(MATCH($T1881,{"±","&gt;","≥","≤","&lt;"},0), "AC", "AD", "AE", "AF", "AG") &amp; ROW())</f>
        <v/>
      </c>
      <c r="AI1881" s="56" t="str">
        <f aca="false">IF($X1881="Not Significant","No Further Action Required",
IF($AH1881="","",
IF(AND($AH1881="Pass",$L1881="0 - Passed "),"Analysis performed; no further action required.",
IF(AND($AH1881="Fail",$L1881="1 - Failed "),"Analysis performed; no further action required.",
IF(AND($AH1881="Pass",$L1881="2 - Limited In Use "),"Analysis performed; no further action required.",
IF(AND($AH1881="Fail",$L1881="3 - Adjusted "),"Analysis performed; no further action required.",
"Unit fails analysis; TSM determination required."))))))</f>
        <v/>
      </c>
      <c r="AJ1881" s="58"/>
    </row>
    <row r="1882" customFormat="false" ht="15" hidden="false" customHeight="false" outlineLevel="0" collapsed="false">
      <c r="A1882" s="56"/>
      <c r="E1882" s="57" t="str">
        <f aca="false">IF(AND($F1882="",$G1882=""),"",IF($G1882="",$F1882,HYPERLINK($G1882,$F1882)))</f>
        <v/>
      </c>
      <c r="H1882" s="1" t="str">
        <f aca="false">IF($I1882="","None Attached",IF(LEFT($I1882,5)="https",HYPERLINK($I1882,"Datasheet"),HYPERLINK(_xlfn.CONCAT("https://",$I1882),"Datasheet")))</f>
        <v>None Attached</v>
      </c>
      <c r="M1882" s="56"/>
      <c r="P1882" s="58"/>
      <c r="Q1882" s="1" t="n">
        <f aca="false">$M1882-$N1882</f>
        <v>0</v>
      </c>
      <c r="R1882" s="56"/>
      <c r="T1882" s="59" t="s">
        <v>15</v>
      </c>
      <c r="U1882" s="1" t="n">
        <f aca="false">$S1882-$R1882</f>
        <v>0</v>
      </c>
      <c r="V1882" s="1" t="n">
        <f aca="false">IF($T1882="±",$Q1882*2,$Q1882)</f>
        <v>0</v>
      </c>
      <c r="W1882" s="60" t="str">
        <f aca="false">IFERROR($U1882/ABS($V1882),"N/A")</f>
        <v>N/A</v>
      </c>
      <c r="X1882" s="61" t="str">
        <f aca="false">IF(OR($W1882="N/A",$R1882="",$S1882=""),"N/A",IF($W1882&gt;=4,"Not Significant",IF($W1882&gt;=2,"Semi-Significant","Significant")))</f>
        <v>N/A</v>
      </c>
      <c r="Z1882" s="1" t="str">
        <f aca="false">IF($D1882="Z540.1 w/data",0,"")</f>
        <v/>
      </c>
      <c r="AA1882" s="1" t="e">
        <f aca="false">$Y1882+$Q1882+$Z1882</f>
        <v>#VALUE!</v>
      </c>
      <c r="AB1882" s="1" t="n">
        <f aca="false">$N1882+$Q1882</f>
        <v>0</v>
      </c>
      <c r="AC1882" s="1" t="str">
        <f aca="false">IF($Y1882="","",IF(AND($AA1882&gt;=$R1882,$AA1882&lt;=$S1882),"Pass","Fail"))</f>
        <v/>
      </c>
      <c r="AD1882" s="1" t="str">
        <f aca="false">IF($Y1882="","",IF($AA1882&gt;$R1882,"Pass","Fail"))</f>
        <v/>
      </c>
      <c r="AE1882" s="1" t="str">
        <f aca="false">IF($Y1882="","",IF($AA1882&gt;=$R1882,"Pass","Fail"))</f>
        <v/>
      </c>
      <c r="AF1882" s="1" t="str">
        <f aca="false">IF($Y1882="","",IF($AA1882&lt;=$S1882,"Pass","Fail"))</f>
        <v/>
      </c>
      <c r="AG1882" s="1" t="str">
        <f aca="false">IF($Y1882="","",IF($AA1882&lt;$S1882,"Pass","Fail"))</f>
        <v/>
      </c>
      <c r="AH1882" s="23" t="str">
        <f aca="true">INDIRECT(CHOOSE(MATCH($T1882,{"±","&gt;","≥","≤","&lt;"},0), "AC", "AD", "AE", "AF", "AG") &amp; ROW())</f>
        <v/>
      </c>
      <c r="AI1882" s="56" t="str">
        <f aca="false">IF($X1882="Not Significant","No Further Action Required",
IF($AH1882="","",
IF(AND($AH1882="Pass",$L1882="0 - Passed "),"Analysis performed; no further action required.",
IF(AND($AH1882="Fail",$L1882="1 - Failed "),"Analysis performed; no further action required.",
IF(AND($AH1882="Pass",$L1882="2 - Limited In Use "),"Analysis performed; no further action required.",
IF(AND($AH1882="Fail",$L1882="3 - Adjusted "),"Analysis performed; no further action required.",
"Unit fails analysis; TSM determination required."))))))</f>
        <v/>
      </c>
      <c r="AJ1882" s="58"/>
    </row>
    <row r="1883" customFormat="false" ht="15" hidden="false" customHeight="false" outlineLevel="0" collapsed="false">
      <c r="A1883" s="56"/>
      <c r="E1883" s="57" t="str">
        <f aca="false">IF(AND($F1883="",$G1883=""),"",IF($G1883="",$F1883,HYPERLINK($G1883,$F1883)))</f>
        <v/>
      </c>
      <c r="H1883" s="1" t="str">
        <f aca="false">IF($I1883="","None Attached",IF(LEFT($I1883,5)="https",HYPERLINK($I1883,"Datasheet"),HYPERLINK(_xlfn.CONCAT("https://",$I1883),"Datasheet")))</f>
        <v>None Attached</v>
      </c>
      <c r="M1883" s="56"/>
      <c r="P1883" s="58"/>
      <c r="Q1883" s="1" t="n">
        <f aca="false">$M1883-$N1883</f>
        <v>0</v>
      </c>
      <c r="R1883" s="56"/>
      <c r="T1883" s="59" t="s">
        <v>15</v>
      </c>
      <c r="U1883" s="1" t="n">
        <f aca="false">$S1883-$R1883</f>
        <v>0</v>
      </c>
      <c r="V1883" s="1" t="n">
        <f aca="false">IF($T1883="±",$Q1883*2,$Q1883)</f>
        <v>0</v>
      </c>
      <c r="W1883" s="60" t="str">
        <f aca="false">IFERROR($U1883/ABS($V1883),"N/A")</f>
        <v>N/A</v>
      </c>
      <c r="X1883" s="61" t="str">
        <f aca="false">IF(OR($W1883="N/A",$R1883="",$S1883=""),"N/A",IF($W1883&gt;=4,"Not Significant",IF($W1883&gt;=2,"Semi-Significant","Significant")))</f>
        <v>N/A</v>
      </c>
      <c r="Z1883" s="1" t="str">
        <f aca="false">IF($D1883="Z540.1 w/data",0,"")</f>
        <v/>
      </c>
      <c r="AA1883" s="1" t="e">
        <f aca="false">$Y1883+$Q1883+$Z1883</f>
        <v>#VALUE!</v>
      </c>
      <c r="AB1883" s="1" t="n">
        <f aca="false">$N1883+$Q1883</f>
        <v>0</v>
      </c>
      <c r="AC1883" s="1" t="str">
        <f aca="false">IF($Y1883="","",IF(AND($AA1883&gt;=$R1883,$AA1883&lt;=$S1883),"Pass","Fail"))</f>
        <v/>
      </c>
      <c r="AD1883" s="1" t="str">
        <f aca="false">IF($Y1883="","",IF($AA1883&gt;$R1883,"Pass","Fail"))</f>
        <v/>
      </c>
      <c r="AE1883" s="1" t="str">
        <f aca="false">IF($Y1883="","",IF($AA1883&gt;=$R1883,"Pass","Fail"))</f>
        <v/>
      </c>
      <c r="AF1883" s="1" t="str">
        <f aca="false">IF($Y1883="","",IF($AA1883&lt;=$S1883,"Pass","Fail"))</f>
        <v/>
      </c>
      <c r="AG1883" s="1" t="str">
        <f aca="false">IF($Y1883="","",IF($AA1883&lt;$S1883,"Pass","Fail"))</f>
        <v/>
      </c>
      <c r="AH1883" s="23" t="str">
        <f aca="true">INDIRECT(CHOOSE(MATCH($T1883,{"±","&gt;","≥","≤","&lt;"},0), "AC", "AD", "AE", "AF", "AG") &amp; ROW())</f>
        <v/>
      </c>
      <c r="AI1883" s="56" t="str">
        <f aca="false">IF($X1883="Not Significant","No Further Action Required",
IF($AH1883="","",
IF(AND($AH1883="Pass",$L1883="0 - Passed "),"Analysis performed; no further action required.",
IF(AND($AH1883="Fail",$L1883="1 - Failed "),"Analysis performed; no further action required.",
IF(AND($AH1883="Pass",$L1883="2 - Limited In Use "),"Analysis performed; no further action required.",
IF(AND($AH1883="Fail",$L1883="3 - Adjusted "),"Analysis performed; no further action required.",
"Unit fails analysis; TSM determination required."))))))</f>
        <v/>
      </c>
      <c r="AJ1883" s="58"/>
    </row>
    <row r="1884" customFormat="false" ht="15" hidden="false" customHeight="false" outlineLevel="0" collapsed="false">
      <c r="A1884" s="56"/>
      <c r="E1884" s="57" t="str">
        <f aca="false">IF(AND($F1884="",$G1884=""),"",IF($G1884="",$F1884,HYPERLINK($G1884,$F1884)))</f>
        <v/>
      </c>
      <c r="H1884" s="1" t="str">
        <f aca="false">IF($I1884="","None Attached",IF(LEFT($I1884,5)="https",HYPERLINK($I1884,"Datasheet"),HYPERLINK(_xlfn.CONCAT("https://",$I1884),"Datasheet")))</f>
        <v>None Attached</v>
      </c>
      <c r="M1884" s="56"/>
      <c r="P1884" s="58"/>
      <c r="Q1884" s="1" t="n">
        <f aca="false">$M1884-$N1884</f>
        <v>0</v>
      </c>
      <c r="R1884" s="56"/>
      <c r="T1884" s="59" t="s">
        <v>15</v>
      </c>
      <c r="U1884" s="1" t="n">
        <f aca="false">$S1884-$R1884</f>
        <v>0</v>
      </c>
      <c r="V1884" s="1" t="n">
        <f aca="false">IF($T1884="±",$Q1884*2,$Q1884)</f>
        <v>0</v>
      </c>
      <c r="W1884" s="60" t="str">
        <f aca="false">IFERROR($U1884/ABS($V1884),"N/A")</f>
        <v>N/A</v>
      </c>
      <c r="X1884" s="61" t="str">
        <f aca="false">IF(OR($W1884="N/A",$R1884="",$S1884=""),"N/A",IF($W1884&gt;=4,"Not Significant",IF($W1884&gt;=2,"Semi-Significant","Significant")))</f>
        <v>N/A</v>
      </c>
      <c r="Z1884" s="1" t="str">
        <f aca="false">IF($D1884="Z540.1 w/data",0,"")</f>
        <v/>
      </c>
      <c r="AA1884" s="1" t="e">
        <f aca="false">$Y1884+$Q1884+$Z1884</f>
        <v>#VALUE!</v>
      </c>
      <c r="AB1884" s="1" t="n">
        <f aca="false">$N1884+$Q1884</f>
        <v>0</v>
      </c>
      <c r="AC1884" s="1" t="str">
        <f aca="false">IF($Y1884="","",IF(AND($AA1884&gt;=$R1884,$AA1884&lt;=$S1884),"Pass","Fail"))</f>
        <v/>
      </c>
      <c r="AD1884" s="1" t="str">
        <f aca="false">IF($Y1884="","",IF($AA1884&gt;$R1884,"Pass","Fail"))</f>
        <v/>
      </c>
      <c r="AE1884" s="1" t="str">
        <f aca="false">IF($Y1884="","",IF($AA1884&gt;=$R1884,"Pass","Fail"))</f>
        <v/>
      </c>
      <c r="AF1884" s="1" t="str">
        <f aca="false">IF($Y1884="","",IF($AA1884&lt;=$S1884,"Pass","Fail"))</f>
        <v/>
      </c>
      <c r="AG1884" s="1" t="str">
        <f aca="false">IF($Y1884="","",IF($AA1884&lt;$S1884,"Pass","Fail"))</f>
        <v/>
      </c>
      <c r="AH1884" s="23" t="str">
        <f aca="true">INDIRECT(CHOOSE(MATCH($T1884,{"±","&gt;","≥","≤","&lt;"},0), "AC", "AD", "AE", "AF", "AG") &amp; ROW())</f>
        <v/>
      </c>
      <c r="AI1884" s="56" t="str">
        <f aca="false">IF($X1884="Not Significant","No Further Action Required",
IF($AH1884="","",
IF(AND($AH1884="Pass",$L1884="0 - Passed "),"Analysis performed; no further action required.",
IF(AND($AH1884="Fail",$L1884="1 - Failed "),"Analysis performed; no further action required.",
IF(AND($AH1884="Pass",$L1884="2 - Limited In Use "),"Analysis performed; no further action required.",
IF(AND($AH1884="Fail",$L1884="3 - Adjusted "),"Analysis performed; no further action required.",
"Unit fails analysis; TSM determination required."))))))</f>
        <v/>
      </c>
      <c r="AJ1884" s="58"/>
    </row>
    <row r="1885" customFormat="false" ht="15" hidden="false" customHeight="false" outlineLevel="0" collapsed="false">
      <c r="A1885" s="56"/>
      <c r="E1885" s="57" t="str">
        <f aca="false">IF(AND($F1885="",$G1885=""),"",IF($G1885="",$F1885,HYPERLINK($G1885,$F1885)))</f>
        <v/>
      </c>
      <c r="H1885" s="1" t="str">
        <f aca="false">IF($I1885="","None Attached",IF(LEFT($I1885,5)="https",HYPERLINK($I1885,"Datasheet"),HYPERLINK(_xlfn.CONCAT("https://",$I1885),"Datasheet")))</f>
        <v>None Attached</v>
      </c>
      <c r="M1885" s="56"/>
      <c r="P1885" s="58"/>
      <c r="Q1885" s="1" t="n">
        <f aca="false">$M1885-$N1885</f>
        <v>0</v>
      </c>
      <c r="R1885" s="56"/>
      <c r="T1885" s="59" t="s">
        <v>15</v>
      </c>
      <c r="U1885" s="1" t="n">
        <f aca="false">$S1885-$R1885</f>
        <v>0</v>
      </c>
      <c r="V1885" s="1" t="n">
        <f aca="false">IF($T1885="±",$Q1885*2,$Q1885)</f>
        <v>0</v>
      </c>
      <c r="W1885" s="60" t="str">
        <f aca="false">IFERROR($U1885/ABS($V1885),"N/A")</f>
        <v>N/A</v>
      </c>
      <c r="X1885" s="61" t="str">
        <f aca="false">IF(OR($W1885="N/A",$R1885="",$S1885=""),"N/A",IF($W1885&gt;=4,"Not Significant",IF($W1885&gt;=2,"Semi-Significant","Significant")))</f>
        <v>N/A</v>
      </c>
      <c r="Z1885" s="1" t="str">
        <f aca="false">IF($D1885="Z540.1 w/data",0,"")</f>
        <v/>
      </c>
      <c r="AA1885" s="1" t="e">
        <f aca="false">$Y1885+$Q1885+$Z1885</f>
        <v>#VALUE!</v>
      </c>
      <c r="AB1885" s="1" t="n">
        <f aca="false">$N1885+$Q1885</f>
        <v>0</v>
      </c>
      <c r="AC1885" s="1" t="str">
        <f aca="false">IF($Y1885="","",IF(AND($AA1885&gt;=$R1885,$AA1885&lt;=$S1885),"Pass","Fail"))</f>
        <v/>
      </c>
      <c r="AD1885" s="1" t="str">
        <f aca="false">IF($Y1885="","",IF($AA1885&gt;$R1885,"Pass","Fail"))</f>
        <v/>
      </c>
      <c r="AE1885" s="1" t="str">
        <f aca="false">IF($Y1885="","",IF($AA1885&gt;=$R1885,"Pass","Fail"))</f>
        <v/>
      </c>
      <c r="AF1885" s="1" t="str">
        <f aca="false">IF($Y1885="","",IF($AA1885&lt;=$S1885,"Pass","Fail"))</f>
        <v/>
      </c>
      <c r="AG1885" s="1" t="str">
        <f aca="false">IF($Y1885="","",IF($AA1885&lt;$S1885,"Pass","Fail"))</f>
        <v/>
      </c>
      <c r="AH1885" s="23" t="str">
        <f aca="true">INDIRECT(CHOOSE(MATCH($T1885,{"±","&gt;","≥","≤","&lt;"},0), "AC", "AD", "AE", "AF", "AG") &amp; ROW())</f>
        <v/>
      </c>
      <c r="AI1885" s="56" t="str">
        <f aca="false">IF($X1885="Not Significant","No Further Action Required",
IF($AH1885="","",
IF(AND($AH1885="Pass",$L1885="0 - Passed "),"Analysis performed; no further action required.",
IF(AND($AH1885="Fail",$L1885="1 - Failed "),"Analysis performed; no further action required.",
IF(AND($AH1885="Pass",$L1885="2 - Limited In Use "),"Analysis performed; no further action required.",
IF(AND($AH1885="Fail",$L1885="3 - Adjusted "),"Analysis performed; no further action required.",
"Unit fails analysis; TSM determination required."))))))</f>
        <v/>
      </c>
      <c r="AJ1885" s="58"/>
    </row>
    <row r="1886" customFormat="false" ht="15" hidden="false" customHeight="false" outlineLevel="0" collapsed="false">
      <c r="A1886" s="56"/>
      <c r="E1886" s="57" t="str">
        <f aca="false">IF(AND($F1886="",$G1886=""),"",IF($G1886="",$F1886,HYPERLINK($G1886,$F1886)))</f>
        <v/>
      </c>
      <c r="H1886" s="1" t="str">
        <f aca="false">IF($I1886="","None Attached",IF(LEFT($I1886,5)="https",HYPERLINK($I1886,"Datasheet"),HYPERLINK(_xlfn.CONCAT("https://",$I1886),"Datasheet")))</f>
        <v>None Attached</v>
      </c>
      <c r="M1886" s="56"/>
      <c r="P1886" s="58"/>
      <c r="Q1886" s="1" t="n">
        <f aca="false">$M1886-$N1886</f>
        <v>0</v>
      </c>
      <c r="R1886" s="56"/>
      <c r="T1886" s="59" t="s">
        <v>15</v>
      </c>
      <c r="U1886" s="1" t="n">
        <f aca="false">$S1886-$R1886</f>
        <v>0</v>
      </c>
      <c r="V1886" s="1" t="n">
        <f aca="false">IF($T1886="±",$Q1886*2,$Q1886)</f>
        <v>0</v>
      </c>
      <c r="W1886" s="60" t="str">
        <f aca="false">IFERROR($U1886/ABS($V1886),"N/A")</f>
        <v>N/A</v>
      </c>
      <c r="X1886" s="61" t="str">
        <f aca="false">IF(OR($W1886="N/A",$R1886="",$S1886=""),"N/A",IF($W1886&gt;=4,"Not Significant",IF($W1886&gt;=2,"Semi-Significant","Significant")))</f>
        <v>N/A</v>
      </c>
      <c r="Z1886" s="1" t="str">
        <f aca="false">IF($D1886="Z540.1 w/data",0,"")</f>
        <v/>
      </c>
      <c r="AA1886" s="1" t="e">
        <f aca="false">$Y1886+$Q1886+$Z1886</f>
        <v>#VALUE!</v>
      </c>
      <c r="AB1886" s="1" t="n">
        <f aca="false">$N1886+$Q1886</f>
        <v>0</v>
      </c>
      <c r="AC1886" s="1" t="str">
        <f aca="false">IF($Y1886="","",IF(AND($AA1886&gt;=$R1886,$AA1886&lt;=$S1886),"Pass","Fail"))</f>
        <v/>
      </c>
      <c r="AD1886" s="1" t="str">
        <f aca="false">IF($Y1886="","",IF($AA1886&gt;$R1886,"Pass","Fail"))</f>
        <v/>
      </c>
      <c r="AE1886" s="1" t="str">
        <f aca="false">IF($Y1886="","",IF($AA1886&gt;=$R1886,"Pass","Fail"))</f>
        <v/>
      </c>
      <c r="AF1886" s="1" t="str">
        <f aca="false">IF($Y1886="","",IF($AA1886&lt;=$S1886,"Pass","Fail"))</f>
        <v/>
      </c>
      <c r="AG1886" s="1" t="str">
        <f aca="false">IF($Y1886="","",IF($AA1886&lt;$S1886,"Pass","Fail"))</f>
        <v/>
      </c>
      <c r="AH1886" s="23" t="str">
        <f aca="true">INDIRECT(CHOOSE(MATCH($T1886,{"±","&gt;","≥","≤","&lt;"},0), "AC", "AD", "AE", "AF", "AG") &amp; ROW())</f>
        <v/>
      </c>
      <c r="AI1886" s="56" t="str">
        <f aca="false">IF($X1886="Not Significant","No Further Action Required",
IF($AH1886="","",
IF(AND($AH1886="Pass",$L1886="0 - Passed "),"Analysis performed; no further action required.",
IF(AND($AH1886="Fail",$L1886="1 - Failed "),"Analysis performed; no further action required.",
IF(AND($AH1886="Pass",$L1886="2 - Limited In Use "),"Analysis performed; no further action required.",
IF(AND($AH1886="Fail",$L1886="3 - Adjusted "),"Analysis performed; no further action required.",
"Unit fails analysis; TSM determination required."))))))</f>
        <v/>
      </c>
      <c r="AJ1886" s="58"/>
    </row>
    <row r="1887" customFormat="false" ht="15" hidden="false" customHeight="false" outlineLevel="0" collapsed="false">
      <c r="A1887" s="56"/>
      <c r="E1887" s="57" t="str">
        <f aca="false">IF(AND($F1887="",$G1887=""),"",IF($G1887="",$F1887,HYPERLINK($G1887,$F1887)))</f>
        <v/>
      </c>
      <c r="H1887" s="1" t="str">
        <f aca="false">IF($I1887="","None Attached",IF(LEFT($I1887,5)="https",HYPERLINK($I1887,"Datasheet"),HYPERLINK(_xlfn.CONCAT("https://",$I1887),"Datasheet")))</f>
        <v>None Attached</v>
      </c>
      <c r="M1887" s="56"/>
      <c r="P1887" s="58"/>
      <c r="Q1887" s="1" t="n">
        <f aca="false">$M1887-$N1887</f>
        <v>0</v>
      </c>
      <c r="R1887" s="56"/>
      <c r="T1887" s="59" t="s">
        <v>15</v>
      </c>
      <c r="U1887" s="1" t="n">
        <f aca="false">$S1887-$R1887</f>
        <v>0</v>
      </c>
      <c r="V1887" s="1" t="n">
        <f aca="false">IF($T1887="±",$Q1887*2,$Q1887)</f>
        <v>0</v>
      </c>
      <c r="W1887" s="60" t="str">
        <f aca="false">IFERROR($U1887/ABS($V1887),"N/A")</f>
        <v>N/A</v>
      </c>
      <c r="X1887" s="61" t="str">
        <f aca="false">IF(OR($W1887="N/A",$R1887="",$S1887=""),"N/A",IF($W1887&gt;=4,"Not Significant",IF($W1887&gt;=2,"Semi-Significant","Significant")))</f>
        <v>N/A</v>
      </c>
      <c r="Z1887" s="1" t="str">
        <f aca="false">IF($D1887="Z540.1 w/data",0,"")</f>
        <v/>
      </c>
      <c r="AA1887" s="1" t="e">
        <f aca="false">$Y1887+$Q1887+$Z1887</f>
        <v>#VALUE!</v>
      </c>
      <c r="AB1887" s="1" t="n">
        <f aca="false">$N1887+$Q1887</f>
        <v>0</v>
      </c>
      <c r="AC1887" s="1" t="str">
        <f aca="false">IF($Y1887="","",IF(AND($AA1887&gt;=$R1887,$AA1887&lt;=$S1887),"Pass","Fail"))</f>
        <v/>
      </c>
      <c r="AD1887" s="1" t="str">
        <f aca="false">IF($Y1887="","",IF($AA1887&gt;$R1887,"Pass","Fail"))</f>
        <v/>
      </c>
      <c r="AE1887" s="1" t="str">
        <f aca="false">IF($Y1887="","",IF($AA1887&gt;=$R1887,"Pass","Fail"))</f>
        <v/>
      </c>
      <c r="AF1887" s="1" t="str">
        <f aca="false">IF($Y1887="","",IF($AA1887&lt;=$S1887,"Pass","Fail"))</f>
        <v/>
      </c>
      <c r="AG1887" s="1" t="str">
        <f aca="false">IF($Y1887="","",IF($AA1887&lt;$S1887,"Pass","Fail"))</f>
        <v/>
      </c>
      <c r="AH1887" s="23" t="str">
        <f aca="true">INDIRECT(CHOOSE(MATCH($T1887,{"±","&gt;","≥","≤","&lt;"},0), "AC", "AD", "AE", "AF", "AG") &amp; ROW())</f>
        <v/>
      </c>
      <c r="AI1887" s="56" t="str">
        <f aca="false">IF($X1887="Not Significant","No Further Action Required",
IF($AH1887="","",
IF(AND($AH1887="Pass",$L1887="0 - Passed "),"Analysis performed; no further action required.",
IF(AND($AH1887="Fail",$L1887="1 - Failed "),"Analysis performed; no further action required.",
IF(AND($AH1887="Pass",$L1887="2 - Limited In Use "),"Analysis performed; no further action required.",
IF(AND($AH1887="Fail",$L1887="3 - Adjusted "),"Analysis performed; no further action required.",
"Unit fails analysis; TSM determination required."))))))</f>
        <v/>
      </c>
      <c r="AJ1887" s="58"/>
    </row>
    <row r="1888" customFormat="false" ht="15" hidden="false" customHeight="false" outlineLevel="0" collapsed="false">
      <c r="A1888" s="56"/>
      <c r="E1888" s="57" t="str">
        <f aca="false">IF(AND($F1888="",$G1888=""),"",IF($G1888="",$F1888,HYPERLINK($G1888,$F1888)))</f>
        <v/>
      </c>
      <c r="H1888" s="1" t="str">
        <f aca="false">IF($I1888="","None Attached",IF(LEFT($I1888,5)="https",HYPERLINK($I1888,"Datasheet"),HYPERLINK(_xlfn.CONCAT("https://",$I1888),"Datasheet")))</f>
        <v>None Attached</v>
      </c>
      <c r="M1888" s="56"/>
      <c r="P1888" s="58"/>
      <c r="Q1888" s="1" t="n">
        <f aca="false">$M1888-$N1888</f>
        <v>0</v>
      </c>
      <c r="R1888" s="56"/>
      <c r="T1888" s="59" t="s">
        <v>15</v>
      </c>
      <c r="U1888" s="1" t="n">
        <f aca="false">$S1888-$R1888</f>
        <v>0</v>
      </c>
      <c r="V1888" s="1" t="n">
        <f aca="false">IF($T1888="±",$Q1888*2,$Q1888)</f>
        <v>0</v>
      </c>
      <c r="W1888" s="60" t="str">
        <f aca="false">IFERROR($U1888/ABS($V1888),"N/A")</f>
        <v>N/A</v>
      </c>
      <c r="X1888" s="61" t="str">
        <f aca="false">IF(OR($W1888="N/A",$R1888="",$S1888=""),"N/A",IF($W1888&gt;=4,"Not Significant",IF($W1888&gt;=2,"Semi-Significant","Significant")))</f>
        <v>N/A</v>
      </c>
      <c r="Z1888" s="1" t="str">
        <f aca="false">IF($D1888="Z540.1 w/data",0,"")</f>
        <v/>
      </c>
      <c r="AA1888" s="1" t="e">
        <f aca="false">$Y1888+$Q1888+$Z1888</f>
        <v>#VALUE!</v>
      </c>
      <c r="AB1888" s="1" t="n">
        <f aca="false">$N1888+$Q1888</f>
        <v>0</v>
      </c>
      <c r="AC1888" s="1" t="str">
        <f aca="false">IF($Y1888="","",IF(AND($AA1888&gt;=$R1888,$AA1888&lt;=$S1888),"Pass","Fail"))</f>
        <v/>
      </c>
      <c r="AD1888" s="1" t="str">
        <f aca="false">IF($Y1888="","",IF($AA1888&gt;$R1888,"Pass","Fail"))</f>
        <v/>
      </c>
      <c r="AE1888" s="1" t="str">
        <f aca="false">IF($Y1888="","",IF($AA1888&gt;=$R1888,"Pass","Fail"))</f>
        <v/>
      </c>
      <c r="AF1888" s="1" t="str">
        <f aca="false">IF($Y1888="","",IF($AA1888&lt;=$S1888,"Pass","Fail"))</f>
        <v/>
      </c>
      <c r="AG1888" s="1" t="str">
        <f aca="false">IF($Y1888="","",IF($AA1888&lt;$S1888,"Pass","Fail"))</f>
        <v/>
      </c>
      <c r="AH1888" s="23" t="str">
        <f aca="true">INDIRECT(CHOOSE(MATCH($T1888,{"±","&gt;","≥","≤","&lt;"},0), "AC", "AD", "AE", "AF", "AG") &amp; ROW())</f>
        <v/>
      </c>
      <c r="AI1888" s="56" t="str">
        <f aca="false">IF($X1888="Not Significant","No Further Action Required",
IF($AH1888="","",
IF(AND($AH1888="Pass",$L1888="0 - Passed "),"Analysis performed; no further action required.",
IF(AND($AH1888="Fail",$L1888="1 - Failed "),"Analysis performed; no further action required.",
IF(AND($AH1888="Pass",$L1888="2 - Limited In Use "),"Analysis performed; no further action required.",
IF(AND($AH1888="Fail",$L1888="3 - Adjusted "),"Analysis performed; no further action required.",
"Unit fails analysis; TSM determination required."))))))</f>
        <v/>
      </c>
      <c r="AJ1888" s="58"/>
    </row>
    <row r="1889" customFormat="false" ht="15" hidden="false" customHeight="false" outlineLevel="0" collapsed="false">
      <c r="A1889" s="56"/>
      <c r="E1889" s="57" t="str">
        <f aca="false">IF(AND($F1889="",$G1889=""),"",IF($G1889="",$F1889,HYPERLINK($G1889,$F1889)))</f>
        <v/>
      </c>
      <c r="H1889" s="1" t="str">
        <f aca="false">IF($I1889="","None Attached",IF(LEFT($I1889,5)="https",HYPERLINK($I1889,"Datasheet"),HYPERLINK(_xlfn.CONCAT("https://",$I1889),"Datasheet")))</f>
        <v>None Attached</v>
      </c>
      <c r="M1889" s="56"/>
      <c r="P1889" s="58"/>
      <c r="Q1889" s="1" t="n">
        <f aca="false">$M1889-$N1889</f>
        <v>0</v>
      </c>
      <c r="R1889" s="56"/>
      <c r="T1889" s="59" t="s">
        <v>15</v>
      </c>
      <c r="U1889" s="1" t="n">
        <f aca="false">$S1889-$R1889</f>
        <v>0</v>
      </c>
      <c r="V1889" s="1" t="n">
        <f aca="false">IF($T1889="±",$Q1889*2,$Q1889)</f>
        <v>0</v>
      </c>
      <c r="W1889" s="60" t="str">
        <f aca="false">IFERROR($U1889/ABS($V1889),"N/A")</f>
        <v>N/A</v>
      </c>
      <c r="X1889" s="61" t="str">
        <f aca="false">IF(OR($W1889="N/A",$R1889="",$S1889=""),"N/A",IF($W1889&gt;=4,"Not Significant",IF($W1889&gt;=2,"Semi-Significant","Significant")))</f>
        <v>N/A</v>
      </c>
      <c r="Z1889" s="1" t="str">
        <f aca="false">IF($D1889="Z540.1 w/data",0,"")</f>
        <v/>
      </c>
      <c r="AA1889" s="1" t="e">
        <f aca="false">$Y1889+$Q1889+$Z1889</f>
        <v>#VALUE!</v>
      </c>
      <c r="AB1889" s="1" t="n">
        <f aca="false">$N1889+$Q1889</f>
        <v>0</v>
      </c>
      <c r="AC1889" s="1" t="str">
        <f aca="false">IF($Y1889="","",IF(AND($AA1889&gt;=$R1889,$AA1889&lt;=$S1889),"Pass","Fail"))</f>
        <v/>
      </c>
      <c r="AD1889" s="1" t="str">
        <f aca="false">IF($Y1889="","",IF($AA1889&gt;$R1889,"Pass","Fail"))</f>
        <v/>
      </c>
      <c r="AE1889" s="1" t="str">
        <f aca="false">IF($Y1889="","",IF($AA1889&gt;=$R1889,"Pass","Fail"))</f>
        <v/>
      </c>
      <c r="AF1889" s="1" t="str">
        <f aca="false">IF($Y1889="","",IF($AA1889&lt;=$S1889,"Pass","Fail"))</f>
        <v/>
      </c>
      <c r="AG1889" s="1" t="str">
        <f aca="false">IF($Y1889="","",IF($AA1889&lt;$S1889,"Pass","Fail"))</f>
        <v/>
      </c>
      <c r="AH1889" s="23" t="str">
        <f aca="true">INDIRECT(CHOOSE(MATCH($T1889,{"±","&gt;","≥","≤","&lt;"},0), "AC", "AD", "AE", "AF", "AG") &amp; ROW())</f>
        <v/>
      </c>
      <c r="AI1889" s="56" t="str">
        <f aca="false">IF($X1889="Not Significant","No Further Action Required",
IF($AH1889="","",
IF(AND($AH1889="Pass",$L1889="0 - Passed "),"Analysis performed; no further action required.",
IF(AND($AH1889="Fail",$L1889="1 - Failed "),"Analysis performed; no further action required.",
IF(AND($AH1889="Pass",$L1889="2 - Limited In Use "),"Analysis performed; no further action required.",
IF(AND($AH1889="Fail",$L1889="3 - Adjusted "),"Analysis performed; no further action required.",
"Unit fails analysis; TSM determination required."))))))</f>
        <v/>
      </c>
      <c r="AJ1889" s="58"/>
    </row>
    <row r="1890" customFormat="false" ht="15" hidden="false" customHeight="false" outlineLevel="0" collapsed="false">
      <c r="A1890" s="56"/>
      <c r="E1890" s="57" t="str">
        <f aca="false">IF(AND($F1890="",$G1890=""),"",IF($G1890="",$F1890,HYPERLINK($G1890,$F1890)))</f>
        <v/>
      </c>
      <c r="H1890" s="1" t="str">
        <f aca="false">IF($I1890="","None Attached",IF(LEFT($I1890,5)="https",HYPERLINK($I1890,"Datasheet"),HYPERLINK(_xlfn.CONCAT("https://",$I1890),"Datasheet")))</f>
        <v>None Attached</v>
      </c>
      <c r="M1890" s="56"/>
      <c r="P1890" s="58"/>
      <c r="Q1890" s="1" t="n">
        <f aca="false">$M1890-$N1890</f>
        <v>0</v>
      </c>
      <c r="R1890" s="56"/>
      <c r="T1890" s="59" t="s">
        <v>15</v>
      </c>
      <c r="U1890" s="1" t="n">
        <f aca="false">$S1890-$R1890</f>
        <v>0</v>
      </c>
      <c r="V1890" s="1" t="n">
        <f aca="false">IF($T1890="±",$Q1890*2,$Q1890)</f>
        <v>0</v>
      </c>
      <c r="W1890" s="60" t="str">
        <f aca="false">IFERROR($U1890/ABS($V1890),"N/A")</f>
        <v>N/A</v>
      </c>
      <c r="X1890" s="61" t="str">
        <f aca="false">IF(OR($W1890="N/A",$R1890="",$S1890=""),"N/A",IF($W1890&gt;=4,"Not Significant",IF($W1890&gt;=2,"Semi-Significant","Significant")))</f>
        <v>N/A</v>
      </c>
      <c r="Z1890" s="1" t="str">
        <f aca="false">IF($D1890="Z540.1 w/data",0,"")</f>
        <v/>
      </c>
      <c r="AA1890" s="1" t="e">
        <f aca="false">$Y1890+$Q1890+$Z1890</f>
        <v>#VALUE!</v>
      </c>
      <c r="AB1890" s="1" t="n">
        <f aca="false">$N1890+$Q1890</f>
        <v>0</v>
      </c>
      <c r="AC1890" s="1" t="str">
        <f aca="false">IF($Y1890="","",IF(AND($AA1890&gt;=$R1890,$AA1890&lt;=$S1890),"Pass","Fail"))</f>
        <v/>
      </c>
      <c r="AD1890" s="1" t="str">
        <f aca="false">IF($Y1890="","",IF($AA1890&gt;$R1890,"Pass","Fail"))</f>
        <v/>
      </c>
      <c r="AE1890" s="1" t="str">
        <f aca="false">IF($Y1890="","",IF($AA1890&gt;=$R1890,"Pass","Fail"))</f>
        <v/>
      </c>
      <c r="AF1890" s="1" t="str">
        <f aca="false">IF($Y1890="","",IF($AA1890&lt;=$S1890,"Pass","Fail"))</f>
        <v/>
      </c>
      <c r="AG1890" s="1" t="str">
        <f aca="false">IF($Y1890="","",IF($AA1890&lt;$S1890,"Pass","Fail"))</f>
        <v/>
      </c>
      <c r="AH1890" s="23" t="str">
        <f aca="true">INDIRECT(CHOOSE(MATCH($T1890,{"±","&gt;","≥","≤","&lt;"},0), "AC", "AD", "AE", "AF", "AG") &amp; ROW())</f>
        <v/>
      </c>
      <c r="AI1890" s="56" t="str">
        <f aca="false">IF($X1890="Not Significant","No Further Action Required",
IF($AH1890="","",
IF(AND($AH1890="Pass",$L1890="0 - Passed "),"Analysis performed; no further action required.",
IF(AND($AH1890="Fail",$L1890="1 - Failed "),"Analysis performed; no further action required.",
IF(AND($AH1890="Pass",$L1890="2 - Limited In Use "),"Analysis performed; no further action required.",
IF(AND($AH1890="Fail",$L1890="3 - Adjusted "),"Analysis performed; no further action required.",
"Unit fails analysis; TSM determination required."))))))</f>
        <v/>
      </c>
      <c r="AJ1890" s="58"/>
    </row>
    <row r="1891" customFormat="false" ht="15" hidden="false" customHeight="false" outlineLevel="0" collapsed="false">
      <c r="A1891" s="56"/>
      <c r="E1891" s="57" t="str">
        <f aca="false">IF(AND($F1891="",$G1891=""),"",IF($G1891="",$F1891,HYPERLINK($G1891,$F1891)))</f>
        <v/>
      </c>
      <c r="H1891" s="1" t="str">
        <f aca="false">IF($I1891="","None Attached",IF(LEFT($I1891,5)="https",HYPERLINK($I1891,"Datasheet"),HYPERLINK(_xlfn.CONCAT("https://",$I1891),"Datasheet")))</f>
        <v>None Attached</v>
      </c>
      <c r="M1891" s="56"/>
      <c r="P1891" s="58"/>
      <c r="Q1891" s="1" t="n">
        <f aca="false">$M1891-$N1891</f>
        <v>0</v>
      </c>
      <c r="R1891" s="56"/>
      <c r="T1891" s="59" t="s">
        <v>15</v>
      </c>
      <c r="U1891" s="1" t="n">
        <f aca="false">$S1891-$R1891</f>
        <v>0</v>
      </c>
      <c r="V1891" s="1" t="n">
        <f aca="false">IF($T1891="±",$Q1891*2,$Q1891)</f>
        <v>0</v>
      </c>
      <c r="W1891" s="60" t="str">
        <f aca="false">IFERROR($U1891/ABS($V1891),"N/A")</f>
        <v>N/A</v>
      </c>
      <c r="X1891" s="61" t="str">
        <f aca="false">IF(OR($W1891="N/A",$R1891="",$S1891=""),"N/A",IF($W1891&gt;=4,"Not Significant",IF($W1891&gt;=2,"Semi-Significant","Significant")))</f>
        <v>N/A</v>
      </c>
      <c r="Z1891" s="1" t="str">
        <f aca="false">IF($D1891="Z540.1 w/data",0,"")</f>
        <v/>
      </c>
      <c r="AA1891" s="1" t="e">
        <f aca="false">$Y1891+$Q1891+$Z1891</f>
        <v>#VALUE!</v>
      </c>
      <c r="AB1891" s="1" t="n">
        <f aca="false">$N1891+$Q1891</f>
        <v>0</v>
      </c>
      <c r="AC1891" s="1" t="str">
        <f aca="false">IF($Y1891="","",IF(AND($AA1891&gt;=$R1891,$AA1891&lt;=$S1891),"Pass","Fail"))</f>
        <v/>
      </c>
      <c r="AD1891" s="1" t="str">
        <f aca="false">IF($Y1891="","",IF($AA1891&gt;$R1891,"Pass","Fail"))</f>
        <v/>
      </c>
      <c r="AE1891" s="1" t="str">
        <f aca="false">IF($Y1891="","",IF($AA1891&gt;=$R1891,"Pass","Fail"))</f>
        <v/>
      </c>
      <c r="AF1891" s="1" t="str">
        <f aca="false">IF($Y1891="","",IF($AA1891&lt;=$S1891,"Pass","Fail"))</f>
        <v/>
      </c>
      <c r="AG1891" s="1" t="str">
        <f aca="false">IF($Y1891="","",IF($AA1891&lt;$S1891,"Pass","Fail"))</f>
        <v/>
      </c>
      <c r="AH1891" s="23" t="str">
        <f aca="true">INDIRECT(CHOOSE(MATCH($T1891,{"±","&gt;","≥","≤","&lt;"},0), "AC", "AD", "AE", "AF", "AG") &amp; ROW())</f>
        <v/>
      </c>
      <c r="AI1891" s="56" t="str">
        <f aca="false">IF($X1891="Not Significant","No Further Action Required",
IF($AH1891="","",
IF(AND($AH1891="Pass",$L1891="0 - Passed "),"Analysis performed; no further action required.",
IF(AND($AH1891="Fail",$L1891="1 - Failed "),"Analysis performed; no further action required.",
IF(AND($AH1891="Pass",$L1891="2 - Limited In Use "),"Analysis performed; no further action required.",
IF(AND($AH1891="Fail",$L1891="3 - Adjusted "),"Analysis performed; no further action required.",
"Unit fails analysis; TSM determination required."))))))</f>
        <v/>
      </c>
      <c r="AJ1891" s="58"/>
    </row>
    <row r="1892" customFormat="false" ht="15" hidden="false" customHeight="false" outlineLevel="0" collapsed="false">
      <c r="A1892" s="56"/>
      <c r="E1892" s="57" t="str">
        <f aca="false">IF(AND($F1892="",$G1892=""),"",IF($G1892="",$F1892,HYPERLINK($G1892,$F1892)))</f>
        <v/>
      </c>
      <c r="H1892" s="1" t="str">
        <f aca="false">IF($I1892="","None Attached",IF(LEFT($I1892,5)="https",HYPERLINK($I1892,"Datasheet"),HYPERLINK(_xlfn.CONCAT("https://",$I1892),"Datasheet")))</f>
        <v>None Attached</v>
      </c>
      <c r="M1892" s="56"/>
      <c r="P1892" s="58"/>
      <c r="Q1892" s="1" t="n">
        <f aca="false">$M1892-$N1892</f>
        <v>0</v>
      </c>
      <c r="R1892" s="56"/>
      <c r="T1892" s="59" t="s">
        <v>15</v>
      </c>
      <c r="U1892" s="1" t="n">
        <f aca="false">$S1892-$R1892</f>
        <v>0</v>
      </c>
      <c r="V1892" s="1" t="n">
        <f aca="false">IF($T1892="±",$Q1892*2,$Q1892)</f>
        <v>0</v>
      </c>
      <c r="W1892" s="60" t="str">
        <f aca="false">IFERROR($U1892/ABS($V1892),"N/A")</f>
        <v>N/A</v>
      </c>
      <c r="X1892" s="61" t="str">
        <f aca="false">IF(OR($W1892="N/A",$R1892="",$S1892=""),"N/A",IF($W1892&gt;=4,"Not Significant",IF($W1892&gt;=2,"Semi-Significant","Significant")))</f>
        <v>N/A</v>
      </c>
      <c r="Z1892" s="1" t="str">
        <f aca="false">IF($D1892="Z540.1 w/data",0,"")</f>
        <v/>
      </c>
      <c r="AA1892" s="1" t="e">
        <f aca="false">$Y1892+$Q1892+$Z1892</f>
        <v>#VALUE!</v>
      </c>
      <c r="AB1892" s="1" t="n">
        <f aca="false">$N1892+$Q1892</f>
        <v>0</v>
      </c>
      <c r="AC1892" s="1" t="str">
        <f aca="false">IF($Y1892="","",IF(AND($AA1892&gt;=$R1892,$AA1892&lt;=$S1892),"Pass","Fail"))</f>
        <v/>
      </c>
      <c r="AD1892" s="1" t="str">
        <f aca="false">IF($Y1892="","",IF($AA1892&gt;$R1892,"Pass","Fail"))</f>
        <v/>
      </c>
      <c r="AE1892" s="1" t="str">
        <f aca="false">IF($Y1892="","",IF($AA1892&gt;=$R1892,"Pass","Fail"))</f>
        <v/>
      </c>
      <c r="AF1892" s="1" t="str">
        <f aca="false">IF($Y1892="","",IF($AA1892&lt;=$S1892,"Pass","Fail"))</f>
        <v/>
      </c>
      <c r="AG1892" s="1" t="str">
        <f aca="false">IF($Y1892="","",IF($AA1892&lt;$S1892,"Pass","Fail"))</f>
        <v/>
      </c>
      <c r="AH1892" s="23" t="str">
        <f aca="true">INDIRECT(CHOOSE(MATCH($T1892,{"±","&gt;","≥","≤","&lt;"},0), "AC", "AD", "AE", "AF", "AG") &amp; ROW())</f>
        <v/>
      </c>
      <c r="AI1892" s="56" t="str">
        <f aca="false">IF($X1892="Not Significant","No Further Action Required",
IF($AH1892="","",
IF(AND($AH1892="Pass",$L1892="0 - Passed "),"Analysis performed; no further action required.",
IF(AND($AH1892="Fail",$L1892="1 - Failed "),"Analysis performed; no further action required.",
IF(AND($AH1892="Pass",$L1892="2 - Limited In Use "),"Analysis performed; no further action required.",
IF(AND($AH1892="Fail",$L1892="3 - Adjusted "),"Analysis performed; no further action required.",
"Unit fails analysis; TSM determination required."))))))</f>
        <v/>
      </c>
      <c r="AJ1892" s="58"/>
    </row>
    <row r="1893" customFormat="false" ht="15" hidden="false" customHeight="false" outlineLevel="0" collapsed="false">
      <c r="A1893" s="56"/>
      <c r="E1893" s="57" t="str">
        <f aca="false">IF(AND($F1893="",$G1893=""),"",IF($G1893="",$F1893,HYPERLINK($G1893,$F1893)))</f>
        <v/>
      </c>
      <c r="H1893" s="1" t="str">
        <f aca="false">IF($I1893="","None Attached",IF(LEFT($I1893,5)="https",HYPERLINK($I1893,"Datasheet"),HYPERLINK(_xlfn.CONCAT("https://",$I1893),"Datasheet")))</f>
        <v>None Attached</v>
      </c>
      <c r="M1893" s="56"/>
      <c r="P1893" s="58"/>
      <c r="Q1893" s="1" t="n">
        <f aca="false">$M1893-$N1893</f>
        <v>0</v>
      </c>
      <c r="R1893" s="56"/>
      <c r="T1893" s="59" t="s">
        <v>15</v>
      </c>
      <c r="U1893" s="1" t="n">
        <f aca="false">$S1893-$R1893</f>
        <v>0</v>
      </c>
      <c r="V1893" s="1" t="n">
        <f aca="false">IF($T1893="±",$Q1893*2,$Q1893)</f>
        <v>0</v>
      </c>
      <c r="W1893" s="60" t="str">
        <f aca="false">IFERROR($U1893/ABS($V1893),"N/A")</f>
        <v>N/A</v>
      </c>
      <c r="X1893" s="61" t="str">
        <f aca="false">IF(OR($W1893="N/A",$R1893="",$S1893=""),"N/A",IF($W1893&gt;=4,"Not Significant",IF($W1893&gt;=2,"Semi-Significant","Significant")))</f>
        <v>N/A</v>
      </c>
      <c r="Z1893" s="1" t="str">
        <f aca="false">IF($D1893="Z540.1 w/data",0,"")</f>
        <v/>
      </c>
      <c r="AA1893" s="1" t="e">
        <f aca="false">$Y1893+$Q1893+$Z1893</f>
        <v>#VALUE!</v>
      </c>
      <c r="AB1893" s="1" t="n">
        <f aca="false">$N1893+$Q1893</f>
        <v>0</v>
      </c>
      <c r="AC1893" s="1" t="str">
        <f aca="false">IF($Y1893="","",IF(AND($AA1893&gt;=$R1893,$AA1893&lt;=$S1893),"Pass","Fail"))</f>
        <v/>
      </c>
      <c r="AD1893" s="1" t="str">
        <f aca="false">IF($Y1893="","",IF($AA1893&gt;$R1893,"Pass","Fail"))</f>
        <v/>
      </c>
      <c r="AE1893" s="1" t="str">
        <f aca="false">IF($Y1893="","",IF($AA1893&gt;=$R1893,"Pass","Fail"))</f>
        <v/>
      </c>
      <c r="AF1893" s="1" t="str">
        <f aca="false">IF($Y1893="","",IF($AA1893&lt;=$S1893,"Pass","Fail"))</f>
        <v/>
      </c>
      <c r="AG1893" s="1" t="str">
        <f aca="false">IF($Y1893="","",IF($AA1893&lt;$S1893,"Pass","Fail"))</f>
        <v/>
      </c>
      <c r="AH1893" s="23" t="str">
        <f aca="true">INDIRECT(CHOOSE(MATCH($T1893,{"±","&gt;","≥","≤","&lt;"},0), "AC", "AD", "AE", "AF", "AG") &amp; ROW())</f>
        <v/>
      </c>
      <c r="AI1893" s="56" t="str">
        <f aca="false">IF($X1893="Not Significant","No Further Action Required",
IF($AH1893="","",
IF(AND($AH1893="Pass",$L1893="0 - Passed "),"Analysis performed; no further action required.",
IF(AND($AH1893="Fail",$L1893="1 - Failed "),"Analysis performed; no further action required.",
IF(AND($AH1893="Pass",$L1893="2 - Limited In Use "),"Analysis performed; no further action required.",
IF(AND($AH1893="Fail",$L1893="3 - Adjusted "),"Analysis performed; no further action required.",
"Unit fails analysis; TSM determination required."))))))</f>
        <v/>
      </c>
      <c r="AJ1893" s="58"/>
    </row>
    <row r="1894" customFormat="false" ht="15" hidden="false" customHeight="false" outlineLevel="0" collapsed="false">
      <c r="A1894" s="56"/>
      <c r="E1894" s="57" t="str">
        <f aca="false">IF(AND($F1894="",$G1894=""),"",IF($G1894="",$F1894,HYPERLINK($G1894,$F1894)))</f>
        <v/>
      </c>
      <c r="H1894" s="1" t="str">
        <f aca="false">IF($I1894="","None Attached",IF(LEFT($I1894,5)="https",HYPERLINK($I1894,"Datasheet"),HYPERLINK(_xlfn.CONCAT("https://",$I1894),"Datasheet")))</f>
        <v>None Attached</v>
      </c>
      <c r="M1894" s="56"/>
      <c r="P1894" s="58"/>
      <c r="Q1894" s="1" t="n">
        <f aca="false">$M1894-$N1894</f>
        <v>0</v>
      </c>
      <c r="R1894" s="56"/>
      <c r="T1894" s="59" t="s">
        <v>15</v>
      </c>
      <c r="U1894" s="1" t="n">
        <f aca="false">$S1894-$R1894</f>
        <v>0</v>
      </c>
      <c r="V1894" s="1" t="n">
        <f aca="false">IF($T1894="±",$Q1894*2,$Q1894)</f>
        <v>0</v>
      </c>
      <c r="W1894" s="60" t="str">
        <f aca="false">IFERROR($U1894/ABS($V1894),"N/A")</f>
        <v>N/A</v>
      </c>
      <c r="X1894" s="61" t="str">
        <f aca="false">IF(OR($W1894="N/A",$R1894="",$S1894=""),"N/A",IF($W1894&gt;=4,"Not Significant",IF($W1894&gt;=2,"Semi-Significant","Significant")))</f>
        <v>N/A</v>
      </c>
      <c r="Z1894" s="1" t="str">
        <f aca="false">IF($D1894="Z540.1 w/data",0,"")</f>
        <v/>
      </c>
      <c r="AA1894" s="1" t="e">
        <f aca="false">$Y1894+$Q1894+$Z1894</f>
        <v>#VALUE!</v>
      </c>
      <c r="AB1894" s="1" t="n">
        <f aca="false">$N1894+$Q1894</f>
        <v>0</v>
      </c>
      <c r="AC1894" s="1" t="str">
        <f aca="false">IF($Y1894="","",IF(AND($AA1894&gt;=$R1894,$AA1894&lt;=$S1894),"Pass","Fail"))</f>
        <v/>
      </c>
      <c r="AD1894" s="1" t="str">
        <f aca="false">IF($Y1894="","",IF($AA1894&gt;$R1894,"Pass","Fail"))</f>
        <v/>
      </c>
      <c r="AE1894" s="1" t="str">
        <f aca="false">IF($Y1894="","",IF($AA1894&gt;=$R1894,"Pass","Fail"))</f>
        <v/>
      </c>
      <c r="AF1894" s="1" t="str">
        <f aca="false">IF($Y1894="","",IF($AA1894&lt;=$S1894,"Pass","Fail"))</f>
        <v/>
      </c>
      <c r="AG1894" s="1" t="str">
        <f aca="false">IF($Y1894="","",IF($AA1894&lt;$S1894,"Pass","Fail"))</f>
        <v/>
      </c>
      <c r="AH1894" s="23" t="str">
        <f aca="true">INDIRECT(CHOOSE(MATCH($T1894,{"±","&gt;","≥","≤","&lt;"},0), "AC", "AD", "AE", "AF", "AG") &amp; ROW())</f>
        <v/>
      </c>
      <c r="AI1894" s="56" t="str">
        <f aca="false">IF($X1894="Not Significant","No Further Action Required",
IF($AH1894="","",
IF(AND($AH1894="Pass",$L1894="0 - Passed "),"Analysis performed; no further action required.",
IF(AND($AH1894="Fail",$L1894="1 - Failed "),"Analysis performed; no further action required.",
IF(AND($AH1894="Pass",$L1894="2 - Limited In Use "),"Analysis performed; no further action required.",
IF(AND($AH1894="Fail",$L1894="3 - Adjusted "),"Analysis performed; no further action required.",
"Unit fails analysis; TSM determination required."))))))</f>
        <v/>
      </c>
      <c r="AJ1894" s="58"/>
    </row>
    <row r="1895" customFormat="false" ht="15" hidden="false" customHeight="false" outlineLevel="0" collapsed="false">
      <c r="A1895" s="56"/>
      <c r="E1895" s="57" t="str">
        <f aca="false">IF(AND($F1895="",$G1895=""),"",IF($G1895="",$F1895,HYPERLINK($G1895,$F1895)))</f>
        <v/>
      </c>
      <c r="H1895" s="1" t="str">
        <f aca="false">IF($I1895="","None Attached",IF(LEFT($I1895,5)="https",HYPERLINK($I1895,"Datasheet"),HYPERLINK(_xlfn.CONCAT("https://",$I1895),"Datasheet")))</f>
        <v>None Attached</v>
      </c>
      <c r="M1895" s="56"/>
      <c r="P1895" s="58"/>
      <c r="Q1895" s="1" t="n">
        <f aca="false">$M1895-$N1895</f>
        <v>0</v>
      </c>
      <c r="R1895" s="56"/>
      <c r="T1895" s="59" t="s">
        <v>15</v>
      </c>
      <c r="U1895" s="1" t="n">
        <f aca="false">$S1895-$R1895</f>
        <v>0</v>
      </c>
      <c r="V1895" s="1" t="n">
        <f aca="false">IF($T1895="±",$Q1895*2,$Q1895)</f>
        <v>0</v>
      </c>
      <c r="W1895" s="60" t="str">
        <f aca="false">IFERROR($U1895/ABS($V1895),"N/A")</f>
        <v>N/A</v>
      </c>
      <c r="X1895" s="61" t="str">
        <f aca="false">IF(OR($W1895="N/A",$R1895="",$S1895=""),"N/A",IF($W1895&gt;=4,"Not Significant",IF($W1895&gt;=2,"Semi-Significant","Significant")))</f>
        <v>N/A</v>
      </c>
      <c r="Z1895" s="1" t="str">
        <f aca="false">IF($D1895="Z540.1 w/data",0,"")</f>
        <v/>
      </c>
      <c r="AA1895" s="1" t="e">
        <f aca="false">$Y1895+$Q1895+$Z1895</f>
        <v>#VALUE!</v>
      </c>
      <c r="AB1895" s="1" t="n">
        <f aca="false">$N1895+$Q1895</f>
        <v>0</v>
      </c>
      <c r="AC1895" s="1" t="str">
        <f aca="false">IF($Y1895="","",IF(AND($AA1895&gt;=$R1895,$AA1895&lt;=$S1895),"Pass","Fail"))</f>
        <v/>
      </c>
      <c r="AD1895" s="1" t="str">
        <f aca="false">IF($Y1895="","",IF($AA1895&gt;$R1895,"Pass","Fail"))</f>
        <v/>
      </c>
      <c r="AE1895" s="1" t="str">
        <f aca="false">IF($Y1895="","",IF($AA1895&gt;=$R1895,"Pass","Fail"))</f>
        <v/>
      </c>
      <c r="AF1895" s="1" t="str">
        <f aca="false">IF($Y1895="","",IF($AA1895&lt;=$S1895,"Pass","Fail"))</f>
        <v/>
      </c>
      <c r="AG1895" s="1" t="str">
        <f aca="false">IF($Y1895="","",IF($AA1895&lt;$S1895,"Pass","Fail"))</f>
        <v/>
      </c>
      <c r="AH1895" s="23" t="str">
        <f aca="true">INDIRECT(CHOOSE(MATCH($T1895,{"±","&gt;","≥","≤","&lt;"},0), "AC", "AD", "AE", "AF", "AG") &amp; ROW())</f>
        <v/>
      </c>
      <c r="AI1895" s="56" t="str">
        <f aca="false">IF($X1895="Not Significant","No Further Action Required",
IF($AH1895="","",
IF(AND($AH1895="Pass",$L1895="0 - Passed "),"Analysis performed; no further action required.",
IF(AND($AH1895="Fail",$L1895="1 - Failed "),"Analysis performed; no further action required.",
IF(AND($AH1895="Pass",$L1895="2 - Limited In Use "),"Analysis performed; no further action required.",
IF(AND($AH1895="Fail",$L1895="3 - Adjusted "),"Analysis performed; no further action required.",
"Unit fails analysis; TSM determination required."))))))</f>
        <v/>
      </c>
      <c r="AJ1895" s="58"/>
    </row>
    <row r="1896" customFormat="false" ht="15" hidden="false" customHeight="false" outlineLevel="0" collapsed="false">
      <c r="A1896" s="56"/>
      <c r="E1896" s="57" t="str">
        <f aca="false">IF(AND($F1896="",$G1896=""),"",IF($G1896="",$F1896,HYPERLINK($G1896,$F1896)))</f>
        <v/>
      </c>
      <c r="H1896" s="1" t="str">
        <f aca="false">IF($I1896="","None Attached",IF(LEFT($I1896,5)="https",HYPERLINK($I1896,"Datasheet"),HYPERLINK(_xlfn.CONCAT("https://",$I1896),"Datasheet")))</f>
        <v>None Attached</v>
      </c>
      <c r="M1896" s="56"/>
      <c r="P1896" s="58"/>
      <c r="Q1896" s="1" t="n">
        <f aca="false">$M1896-$N1896</f>
        <v>0</v>
      </c>
      <c r="R1896" s="56"/>
      <c r="T1896" s="59" t="s">
        <v>15</v>
      </c>
      <c r="U1896" s="1" t="n">
        <f aca="false">$S1896-$R1896</f>
        <v>0</v>
      </c>
      <c r="V1896" s="1" t="n">
        <f aca="false">IF($T1896="±",$Q1896*2,$Q1896)</f>
        <v>0</v>
      </c>
      <c r="W1896" s="60" t="str">
        <f aca="false">IFERROR($U1896/ABS($V1896),"N/A")</f>
        <v>N/A</v>
      </c>
      <c r="X1896" s="61" t="str">
        <f aca="false">IF(OR($W1896="N/A",$R1896="",$S1896=""),"N/A",IF($W1896&gt;=4,"Not Significant",IF($W1896&gt;=2,"Semi-Significant","Significant")))</f>
        <v>N/A</v>
      </c>
      <c r="Z1896" s="1" t="str">
        <f aca="false">IF($D1896="Z540.1 w/data",0,"")</f>
        <v/>
      </c>
      <c r="AA1896" s="1" t="e">
        <f aca="false">$Y1896+$Q1896+$Z1896</f>
        <v>#VALUE!</v>
      </c>
      <c r="AB1896" s="1" t="n">
        <f aca="false">$N1896+$Q1896</f>
        <v>0</v>
      </c>
      <c r="AC1896" s="1" t="str">
        <f aca="false">IF($Y1896="","",IF(AND($AA1896&gt;=$R1896,$AA1896&lt;=$S1896),"Pass","Fail"))</f>
        <v/>
      </c>
      <c r="AD1896" s="1" t="str">
        <f aca="false">IF($Y1896="","",IF($AA1896&gt;$R1896,"Pass","Fail"))</f>
        <v/>
      </c>
      <c r="AE1896" s="1" t="str">
        <f aca="false">IF($Y1896="","",IF($AA1896&gt;=$R1896,"Pass","Fail"))</f>
        <v/>
      </c>
      <c r="AF1896" s="1" t="str">
        <f aca="false">IF($Y1896="","",IF($AA1896&lt;=$S1896,"Pass","Fail"))</f>
        <v/>
      </c>
      <c r="AG1896" s="1" t="str">
        <f aca="false">IF($Y1896="","",IF($AA1896&lt;$S1896,"Pass","Fail"))</f>
        <v/>
      </c>
      <c r="AH1896" s="23" t="str">
        <f aca="true">INDIRECT(CHOOSE(MATCH($T1896,{"±","&gt;","≥","≤","&lt;"},0), "AC", "AD", "AE", "AF", "AG") &amp; ROW())</f>
        <v/>
      </c>
      <c r="AI1896" s="56" t="str">
        <f aca="false">IF($X1896="Not Significant","No Further Action Required",
IF($AH1896="","",
IF(AND($AH1896="Pass",$L1896="0 - Passed "),"Analysis performed; no further action required.",
IF(AND($AH1896="Fail",$L1896="1 - Failed "),"Analysis performed; no further action required.",
IF(AND($AH1896="Pass",$L1896="2 - Limited In Use "),"Analysis performed; no further action required.",
IF(AND($AH1896="Fail",$L1896="3 - Adjusted "),"Analysis performed; no further action required.",
"Unit fails analysis; TSM determination required."))))))</f>
        <v/>
      </c>
      <c r="AJ1896" s="58"/>
    </row>
    <row r="1897" customFormat="false" ht="15" hidden="false" customHeight="false" outlineLevel="0" collapsed="false">
      <c r="A1897" s="56"/>
      <c r="E1897" s="57" t="str">
        <f aca="false">IF(AND($F1897="",$G1897=""),"",IF($G1897="",$F1897,HYPERLINK($G1897,$F1897)))</f>
        <v/>
      </c>
      <c r="H1897" s="1" t="str">
        <f aca="false">IF($I1897="","None Attached",IF(LEFT($I1897,5)="https",HYPERLINK($I1897,"Datasheet"),HYPERLINK(_xlfn.CONCAT("https://",$I1897),"Datasheet")))</f>
        <v>None Attached</v>
      </c>
      <c r="M1897" s="56"/>
      <c r="P1897" s="58"/>
      <c r="Q1897" s="1" t="n">
        <f aca="false">$M1897-$N1897</f>
        <v>0</v>
      </c>
      <c r="R1897" s="56"/>
      <c r="T1897" s="59" t="s">
        <v>15</v>
      </c>
      <c r="U1897" s="1" t="n">
        <f aca="false">$S1897-$R1897</f>
        <v>0</v>
      </c>
      <c r="V1897" s="1" t="n">
        <f aca="false">IF($T1897="±",$Q1897*2,$Q1897)</f>
        <v>0</v>
      </c>
      <c r="W1897" s="60" t="str">
        <f aca="false">IFERROR($U1897/ABS($V1897),"N/A")</f>
        <v>N/A</v>
      </c>
      <c r="X1897" s="61" t="str">
        <f aca="false">IF(OR($W1897="N/A",$R1897="",$S1897=""),"N/A",IF($W1897&gt;=4,"Not Significant",IF($W1897&gt;=2,"Semi-Significant","Significant")))</f>
        <v>N/A</v>
      </c>
      <c r="Z1897" s="1" t="str">
        <f aca="false">IF($D1897="Z540.1 w/data",0,"")</f>
        <v/>
      </c>
      <c r="AA1897" s="1" t="e">
        <f aca="false">$Y1897+$Q1897+$Z1897</f>
        <v>#VALUE!</v>
      </c>
      <c r="AB1897" s="1" t="n">
        <f aca="false">$N1897+$Q1897</f>
        <v>0</v>
      </c>
      <c r="AC1897" s="1" t="str">
        <f aca="false">IF($Y1897="","",IF(AND($AA1897&gt;=$R1897,$AA1897&lt;=$S1897),"Pass","Fail"))</f>
        <v/>
      </c>
      <c r="AD1897" s="1" t="str">
        <f aca="false">IF($Y1897="","",IF($AA1897&gt;$R1897,"Pass","Fail"))</f>
        <v/>
      </c>
      <c r="AE1897" s="1" t="str">
        <f aca="false">IF($Y1897="","",IF($AA1897&gt;=$R1897,"Pass","Fail"))</f>
        <v/>
      </c>
      <c r="AF1897" s="1" t="str">
        <f aca="false">IF($Y1897="","",IF($AA1897&lt;=$S1897,"Pass","Fail"))</f>
        <v/>
      </c>
      <c r="AG1897" s="1" t="str">
        <f aca="false">IF($Y1897="","",IF($AA1897&lt;$S1897,"Pass","Fail"))</f>
        <v/>
      </c>
      <c r="AH1897" s="23" t="str">
        <f aca="true">INDIRECT(CHOOSE(MATCH($T1897,{"±","&gt;","≥","≤","&lt;"},0), "AC", "AD", "AE", "AF", "AG") &amp; ROW())</f>
        <v/>
      </c>
      <c r="AI1897" s="56" t="str">
        <f aca="false">IF($X1897="Not Significant","No Further Action Required",
IF($AH1897="","",
IF(AND($AH1897="Pass",$L1897="0 - Passed "),"Analysis performed; no further action required.",
IF(AND($AH1897="Fail",$L1897="1 - Failed "),"Analysis performed; no further action required.",
IF(AND($AH1897="Pass",$L1897="2 - Limited In Use "),"Analysis performed; no further action required.",
IF(AND($AH1897="Fail",$L1897="3 - Adjusted "),"Analysis performed; no further action required.",
"Unit fails analysis; TSM determination required."))))))</f>
        <v/>
      </c>
      <c r="AJ1897" s="58"/>
    </row>
    <row r="1898" customFormat="false" ht="15" hidden="false" customHeight="false" outlineLevel="0" collapsed="false">
      <c r="A1898" s="56"/>
      <c r="E1898" s="57" t="str">
        <f aca="false">IF(AND($F1898="",$G1898=""),"",IF($G1898="",$F1898,HYPERLINK($G1898,$F1898)))</f>
        <v/>
      </c>
      <c r="H1898" s="1" t="str">
        <f aca="false">IF($I1898="","None Attached",IF(LEFT($I1898,5)="https",HYPERLINK($I1898,"Datasheet"),HYPERLINK(_xlfn.CONCAT("https://",$I1898),"Datasheet")))</f>
        <v>None Attached</v>
      </c>
      <c r="M1898" s="56"/>
      <c r="P1898" s="58"/>
      <c r="Q1898" s="1" t="n">
        <f aca="false">$M1898-$N1898</f>
        <v>0</v>
      </c>
      <c r="R1898" s="56"/>
      <c r="T1898" s="59" t="s">
        <v>15</v>
      </c>
      <c r="U1898" s="1" t="n">
        <f aca="false">$S1898-$R1898</f>
        <v>0</v>
      </c>
      <c r="V1898" s="1" t="n">
        <f aca="false">IF($T1898="±",$Q1898*2,$Q1898)</f>
        <v>0</v>
      </c>
      <c r="W1898" s="60" t="str">
        <f aca="false">IFERROR($U1898/ABS($V1898),"N/A")</f>
        <v>N/A</v>
      </c>
      <c r="X1898" s="61" t="str">
        <f aca="false">IF(OR($W1898="N/A",$R1898="",$S1898=""),"N/A",IF($W1898&gt;=4,"Not Significant",IF($W1898&gt;=2,"Semi-Significant","Significant")))</f>
        <v>N/A</v>
      </c>
      <c r="Z1898" s="1" t="str">
        <f aca="false">IF($D1898="Z540.1 w/data",0,"")</f>
        <v/>
      </c>
      <c r="AA1898" s="1" t="e">
        <f aca="false">$Y1898+$Q1898+$Z1898</f>
        <v>#VALUE!</v>
      </c>
      <c r="AB1898" s="1" t="n">
        <f aca="false">$N1898+$Q1898</f>
        <v>0</v>
      </c>
      <c r="AC1898" s="1" t="str">
        <f aca="false">IF($Y1898="","",IF(AND($AA1898&gt;=$R1898,$AA1898&lt;=$S1898),"Pass","Fail"))</f>
        <v/>
      </c>
      <c r="AD1898" s="1" t="str">
        <f aca="false">IF($Y1898="","",IF($AA1898&gt;$R1898,"Pass","Fail"))</f>
        <v/>
      </c>
      <c r="AE1898" s="1" t="str">
        <f aca="false">IF($Y1898="","",IF($AA1898&gt;=$R1898,"Pass","Fail"))</f>
        <v/>
      </c>
      <c r="AF1898" s="1" t="str">
        <f aca="false">IF($Y1898="","",IF($AA1898&lt;=$S1898,"Pass","Fail"))</f>
        <v/>
      </c>
      <c r="AG1898" s="1" t="str">
        <f aca="false">IF($Y1898="","",IF($AA1898&lt;$S1898,"Pass","Fail"))</f>
        <v/>
      </c>
      <c r="AH1898" s="23" t="str">
        <f aca="true">INDIRECT(CHOOSE(MATCH($T1898,{"±","&gt;","≥","≤","&lt;"},0), "AC", "AD", "AE", "AF", "AG") &amp; ROW())</f>
        <v/>
      </c>
      <c r="AI1898" s="56" t="str">
        <f aca="false">IF($X1898="Not Significant","No Further Action Required",
IF($AH1898="","",
IF(AND($AH1898="Pass",$L1898="0 - Passed "),"Analysis performed; no further action required.",
IF(AND($AH1898="Fail",$L1898="1 - Failed "),"Analysis performed; no further action required.",
IF(AND($AH1898="Pass",$L1898="2 - Limited In Use "),"Analysis performed; no further action required.",
IF(AND($AH1898="Fail",$L1898="3 - Adjusted "),"Analysis performed; no further action required.",
"Unit fails analysis; TSM determination required."))))))</f>
        <v/>
      </c>
      <c r="AJ1898" s="58"/>
    </row>
    <row r="1899" customFormat="false" ht="15" hidden="false" customHeight="false" outlineLevel="0" collapsed="false">
      <c r="A1899" s="56"/>
      <c r="E1899" s="57" t="str">
        <f aca="false">IF(AND($F1899="",$G1899=""),"",IF($G1899="",$F1899,HYPERLINK($G1899,$F1899)))</f>
        <v/>
      </c>
      <c r="H1899" s="1" t="str">
        <f aca="false">IF($I1899="","None Attached",IF(LEFT($I1899,5)="https",HYPERLINK($I1899,"Datasheet"),HYPERLINK(_xlfn.CONCAT("https://",$I1899),"Datasheet")))</f>
        <v>None Attached</v>
      </c>
      <c r="M1899" s="56"/>
      <c r="P1899" s="58"/>
      <c r="Q1899" s="1" t="n">
        <f aca="false">$M1899-$N1899</f>
        <v>0</v>
      </c>
      <c r="R1899" s="56"/>
      <c r="T1899" s="59" t="s">
        <v>15</v>
      </c>
      <c r="U1899" s="1" t="n">
        <f aca="false">$S1899-$R1899</f>
        <v>0</v>
      </c>
      <c r="V1899" s="1" t="n">
        <f aca="false">IF($T1899="±",$Q1899*2,$Q1899)</f>
        <v>0</v>
      </c>
      <c r="W1899" s="60" t="str">
        <f aca="false">IFERROR($U1899/ABS($V1899),"N/A")</f>
        <v>N/A</v>
      </c>
      <c r="X1899" s="61" t="str">
        <f aca="false">IF(OR($W1899="N/A",$R1899="",$S1899=""),"N/A",IF($W1899&gt;=4,"Not Significant",IF($W1899&gt;=2,"Semi-Significant","Significant")))</f>
        <v>N/A</v>
      </c>
      <c r="Z1899" s="1" t="str">
        <f aca="false">IF($D1899="Z540.1 w/data",0,"")</f>
        <v/>
      </c>
      <c r="AA1899" s="1" t="e">
        <f aca="false">$Y1899+$Q1899+$Z1899</f>
        <v>#VALUE!</v>
      </c>
      <c r="AB1899" s="1" t="n">
        <f aca="false">$N1899+$Q1899</f>
        <v>0</v>
      </c>
      <c r="AC1899" s="1" t="str">
        <f aca="false">IF($Y1899="","",IF(AND($AA1899&gt;=$R1899,$AA1899&lt;=$S1899),"Pass","Fail"))</f>
        <v/>
      </c>
      <c r="AD1899" s="1" t="str">
        <f aca="false">IF($Y1899="","",IF($AA1899&gt;$R1899,"Pass","Fail"))</f>
        <v/>
      </c>
      <c r="AE1899" s="1" t="str">
        <f aca="false">IF($Y1899="","",IF($AA1899&gt;=$R1899,"Pass","Fail"))</f>
        <v/>
      </c>
      <c r="AF1899" s="1" t="str">
        <f aca="false">IF($Y1899="","",IF($AA1899&lt;=$S1899,"Pass","Fail"))</f>
        <v/>
      </c>
      <c r="AG1899" s="1" t="str">
        <f aca="false">IF($Y1899="","",IF($AA1899&lt;$S1899,"Pass","Fail"))</f>
        <v/>
      </c>
      <c r="AH1899" s="23" t="str">
        <f aca="true">INDIRECT(CHOOSE(MATCH($T1899,{"±","&gt;","≥","≤","&lt;"},0), "AC", "AD", "AE", "AF", "AG") &amp; ROW())</f>
        <v/>
      </c>
      <c r="AI1899" s="56" t="str">
        <f aca="false">IF($X1899="Not Significant","No Further Action Required",
IF($AH1899="","",
IF(AND($AH1899="Pass",$L1899="0 - Passed "),"Analysis performed; no further action required.",
IF(AND($AH1899="Fail",$L1899="1 - Failed "),"Analysis performed; no further action required.",
IF(AND($AH1899="Pass",$L1899="2 - Limited In Use "),"Analysis performed; no further action required.",
IF(AND($AH1899="Fail",$L1899="3 - Adjusted "),"Analysis performed; no further action required.",
"Unit fails analysis; TSM determination required."))))))</f>
        <v/>
      </c>
      <c r="AJ1899" s="58"/>
    </row>
    <row r="1900" customFormat="false" ht="15" hidden="false" customHeight="false" outlineLevel="0" collapsed="false">
      <c r="A1900" s="56"/>
      <c r="E1900" s="57" t="str">
        <f aca="false">IF(AND($F1900="",$G1900=""),"",IF($G1900="",$F1900,HYPERLINK($G1900,$F1900)))</f>
        <v/>
      </c>
      <c r="H1900" s="1" t="str">
        <f aca="false">IF($I1900="","None Attached",IF(LEFT($I1900,5)="https",HYPERLINK($I1900,"Datasheet"),HYPERLINK(_xlfn.CONCAT("https://",$I1900),"Datasheet")))</f>
        <v>None Attached</v>
      </c>
      <c r="M1900" s="56"/>
      <c r="P1900" s="58"/>
      <c r="Q1900" s="1" t="n">
        <f aca="false">$M1900-$N1900</f>
        <v>0</v>
      </c>
      <c r="R1900" s="56"/>
      <c r="T1900" s="59" t="s">
        <v>15</v>
      </c>
      <c r="U1900" s="1" t="n">
        <f aca="false">$S1900-$R1900</f>
        <v>0</v>
      </c>
      <c r="V1900" s="1" t="n">
        <f aca="false">IF($T1900="±",$Q1900*2,$Q1900)</f>
        <v>0</v>
      </c>
      <c r="W1900" s="60" t="str">
        <f aca="false">IFERROR($U1900/ABS($V1900),"N/A")</f>
        <v>N/A</v>
      </c>
      <c r="X1900" s="61" t="str">
        <f aca="false">IF(OR($W1900="N/A",$R1900="",$S1900=""),"N/A",IF($W1900&gt;=4,"Not Significant",IF($W1900&gt;=2,"Semi-Significant","Significant")))</f>
        <v>N/A</v>
      </c>
      <c r="Z1900" s="1" t="str">
        <f aca="false">IF($D1900="Z540.1 w/data",0,"")</f>
        <v/>
      </c>
      <c r="AA1900" s="1" t="e">
        <f aca="false">$Y1900+$Q1900+$Z1900</f>
        <v>#VALUE!</v>
      </c>
      <c r="AB1900" s="1" t="n">
        <f aca="false">$N1900+$Q1900</f>
        <v>0</v>
      </c>
      <c r="AC1900" s="1" t="str">
        <f aca="false">IF($Y1900="","",IF(AND($AA1900&gt;=$R1900,$AA1900&lt;=$S1900),"Pass","Fail"))</f>
        <v/>
      </c>
      <c r="AD1900" s="1" t="str">
        <f aca="false">IF($Y1900="","",IF($AA1900&gt;$R1900,"Pass","Fail"))</f>
        <v/>
      </c>
      <c r="AE1900" s="1" t="str">
        <f aca="false">IF($Y1900="","",IF($AA1900&gt;=$R1900,"Pass","Fail"))</f>
        <v/>
      </c>
      <c r="AF1900" s="1" t="str">
        <f aca="false">IF($Y1900="","",IF($AA1900&lt;=$S1900,"Pass","Fail"))</f>
        <v/>
      </c>
      <c r="AG1900" s="1" t="str">
        <f aca="false">IF($Y1900="","",IF($AA1900&lt;$S1900,"Pass","Fail"))</f>
        <v/>
      </c>
      <c r="AH1900" s="23" t="str">
        <f aca="true">INDIRECT(CHOOSE(MATCH($T1900,{"±","&gt;","≥","≤","&lt;"},0), "AC", "AD", "AE", "AF", "AG") &amp; ROW())</f>
        <v/>
      </c>
      <c r="AI1900" s="56" t="str">
        <f aca="false">IF($X1900="Not Significant","No Further Action Required",
IF($AH1900="","",
IF(AND($AH1900="Pass",$L1900="0 - Passed "),"Analysis performed; no further action required.",
IF(AND($AH1900="Fail",$L1900="1 - Failed "),"Analysis performed; no further action required.",
IF(AND($AH1900="Pass",$L1900="2 - Limited In Use "),"Analysis performed; no further action required.",
IF(AND($AH1900="Fail",$L1900="3 - Adjusted "),"Analysis performed; no further action required.",
"Unit fails analysis; TSM determination required."))))))</f>
        <v/>
      </c>
      <c r="AJ1900" s="58"/>
    </row>
    <row r="1901" customFormat="false" ht="15" hidden="false" customHeight="false" outlineLevel="0" collapsed="false">
      <c r="A1901" s="56"/>
      <c r="E1901" s="57" t="str">
        <f aca="false">IF(AND($F1901="",$G1901=""),"",IF($G1901="",$F1901,HYPERLINK($G1901,$F1901)))</f>
        <v/>
      </c>
      <c r="H1901" s="1" t="str">
        <f aca="false">IF($I1901="","None Attached",IF(LEFT($I1901,5)="https",HYPERLINK($I1901,"Datasheet"),HYPERLINK(_xlfn.CONCAT("https://",$I1901),"Datasheet")))</f>
        <v>None Attached</v>
      </c>
      <c r="M1901" s="56"/>
      <c r="P1901" s="58"/>
      <c r="Q1901" s="1" t="n">
        <f aca="false">$M1901-$N1901</f>
        <v>0</v>
      </c>
      <c r="R1901" s="56"/>
      <c r="T1901" s="59" t="s">
        <v>15</v>
      </c>
      <c r="U1901" s="1" t="n">
        <f aca="false">$S1901-$R1901</f>
        <v>0</v>
      </c>
      <c r="V1901" s="1" t="n">
        <f aca="false">IF($T1901="±",$Q1901*2,$Q1901)</f>
        <v>0</v>
      </c>
      <c r="W1901" s="60" t="str">
        <f aca="false">IFERROR($U1901/ABS($V1901),"N/A")</f>
        <v>N/A</v>
      </c>
      <c r="X1901" s="61" t="str">
        <f aca="false">IF(OR($W1901="N/A",$R1901="",$S1901=""),"N/A",IF($W1901&gt;=4,"Not Significant",IF($W1901&gt;=2,"Semi-Significant","Significant")))</f>
        <v>N/A</v>
      </c>
      <c r="Z1901" s="1" t="str">
        <f aca="false">IF($D1901="Z540.1 w/data",0,"")</f>
        <v/>
      </c>
      <c r="AA1901" s="1" t="e">
        <f aca="false">$Y1901+$Q1901+$Z1901</f>
        <v>#VALUE!</v>
      </c>
      <c r="AB1901" s="1" t="n">
        <f aca="false">$N1901+$Q1901</f>
        <v>0</v>
      </c>
      <c r="AC1901" s="1" t="str">
        <f aca="false">IF($Y1901="","",IF(AND($AA1901&gt;=$R1901,$AA1901&lt;=$S1901),"Pass","Fail"))</f>
        <v/>
      </c>
      <c r="AD1901" s="1" t="str">
        <f aca="false">IF($Y1901="","",IF($AA1901&gt;$R1901,"Pass","Fail"))</f>
        <v/>
      </c>
      <c r="AE1901" s="1" t="str">
        <f aca="false">IF($Y1901="","",IF($AA1901&gt;=$R1901,"Pass","Fail"))</f>
        <v/>
      </c>
      <c r="AF1901" s="1" t="str">
        <f aca="false">IF($Y1901="","",IF($AA1901&lt;=$S1901,"Pass","Fail"))</f>
        <v/>
      </c>
      <c r="AG1901" s="1" t="str">
        <f aca="false">IF($Y1901="","",IF($AA1901&lt;$S1901,"Pass","Fail"))</f>
        <v/>
      </c>
      <c r="AH1901" s="23" t="str">
        <f aca="true">INDIRECT(CHOOSE(MATCH($T1901,{"±","&gt;","≥","≤","&lt;"},0), "AC", "AD", "AE", "AF", "AG") &amp; ROW())</f>
        <v/>
      </c>
      <c r="AI1901" s="56" t="str">
        <f aca="false">IF($X1901="Not Significant","No Further Action Required",
IF($AH1901="","",
IF(AND($AH1901="Pass",$L1901="0 - Passed "),"Analysis performed; no further action required.",
IF(AND($AH1901="Fail",$L1901="1 - Failed "),"Analysis performed; no further action required.",
IF(AND($AH1901="Pass",$L1901="2 - Limited In Use "),"Analysis performed; no further action required.",
IF(AND($AH1901="Fail",$L1901="3 - Adjusted "),"Analysis performed; no further action required.",
"Unit fails analysis; TSM determination required."))))))</f>
        <v/>
      </c>
      <c r="AJ1901" s="58"/>
    </row>
    <row r="1902" customFormat="false" ht="15" hidden="false" customHeight="false" outlineLevel="0" collapsed="false">
      <c r="A1902" s="56"/>
      <c r="E1902" s="57" t="str">
        <f aca="false">IF(AND($F1902="",$G1902=""),"",IF($G1902="",$F1902,HYPERLINK($G1902,$F1902)))</f>
        <v/>
      </c>
      <c r="H1902" s="1" t="str">
        <f aca="false">IF($I1902="","None Attached",IF(LEFT($I1902,5)="https",HYPERLINK($I1902,"Datasheet"),HYPERLINK(_xlfn.CONCAT("https://",$I1902),"Datasheet")))</f>
        <v>None Attached</v>
      </c>
      <c r="M1902" s="56"/>
      <c r="P1902" s="58"/>
      <c r="Q1902" s="1" t="n">
        <f aca="false">$M1902-$N1902</f>
        <v>0</v>
      </c>
      <c r="R1902" s="56"/>
      <c r="T1902" s="59" t="s">
        <v>15</v>
      </c>
      <c r="U1902" s="1" t="n">
        <f aca="false">$S1902-$R1902</f>
        <v>0</v>
      </c>
      <c r="V1902" s="1" t="n">
        <f aca="false">IF($T1902="±",$Q1902*2,$Q1902)</f>
        <v>0</v>
      </c>
      <c r="W1902" s="60" t="str">
        <f aca="false">IFERROR($U1902/ABS($V1902),"N/A")</f>
        <v>N/A</v>
      </c>
      <c r="X1902" s="61" t="str">
        <f aca="false">IF(OR($W1902="N/A",$R1902="",$S1902=""),"N/A",IF($W1902&gt;=4,"Not Significant",IF($W1902&gt;=2,"Semi-Significant","Significant")))</f>
        <v>N/A</v>
      </c>
      <c r="Z1902" s="1" t="str">
        <f aca="false">IF($D1902="Z540.1 w/data",0,"")</f>
        <v/>
      </c>
      <c r="AA1902" s="1" t="e">
        <f aca="false">$Y1902+$Q1902+$Z1902</f>
        <v>#VALUE!</v>
      </c>
      <c r="AB1902" s="1" t="n">
        <f aca="false">$N1902+$Q1902</f>
        <v>0</v>
      </c>
      <c r="AC1902" s="1" t="str">
        <f aca="false">IF($Y1902="","",IF(AND($AA1902&gt;=$R1902,$AA1902&lt;=$S1902),"Pass","Fail"))</f>
        <v/>
      </c>
      <c r="AD1902" s="1" t="str">
        <f aca="false">IF($Y1902="","",IF($AA1902&gt;$R1902,"Pass","Fail"))</f>
        <v/>
      </c>
      <c r="AE1902" s="1" t="str">
        <f aca="false">IF($Y1902="","",IF($AA1902&gt;=$R1902,"Pass","Fail"))</f>
        <v/>
      </c>
      <c r="AF1902" s="1" t="str">
        <f aca="false">IF($Y1902="","",IF($AA1902&lt;=$S1902,"Pass","Fail"))</f>
        <v/>
      </c>
      <c r="AG1902" s="1" t="str">
        <f aca="false">IF($Y1902="","",IF($AA1902&lt;$S1902,"Pass","Fail"))</f>
        <v/>
      </c>
      <c r="AH1902" s="23" t="str">
        <f aca="true">INDIRECT(CHOOSE(MATCH($T1902,{"±","&gt;","≥","≤","&lt;"},0), "AC", "AD", "AE", "AF", "AG") &amp; ROW())</f>
        <v/>
      </c>
      <c r="AI1902" s="56" t="str">
        <f aca="false">IF($X1902="Not Significant","No Further Action Required",
IF($AH1902="","",
IF(AND($AH1902="Pass",$L1902="0 - Passed "),"Analysis performed; no further action required.",
IF(AND($AH1902="Fail",$L1902="1 - Failed "),"Analysis performed; no further action required.",
IF(AND($AH1902="Pass",$L1902="2 - Limited In Use "),"Analysis performed; no further action required.",
IF(AND($AH1902="Fail",$L1902="3 - Adjusted "),"Analysis performed; no further action required.",
"Unit fails analysis; TSM determination required."))))))</f>
        <v/>
      </c>
      <c r="AJ1902" s="58"/>
    </row>
    <row r="1903" customFormat="false" ht="15" hidden="false" customHeight="false" outlineLevel="0" collapsed="false">
      <c r="A1903" s="56"/>
      <c r="E1903" s="57" t="str">
        <f aca="false">IF(AND($F1903="",$G1903=""),"",IF($G1903="",$F1903,HYPERLINK($G1903,$F1903)))</f>
        <v/>
      </c>
      <c r="H1903" s="1" t="str">
        <f aca="false">IF($I1903="","None Attached",IF(LEFT($I1903,5)="https",HYPERLINK($I1903,"Datasheet"),HYPERLINK(_xlfn.CONCAT("https://",$I1903),"Datasheet")))</f>
        <v>None Attached</v>
      </c>
      <c r="M1903" s="56"/>
      <c r="P1903" s="58"/>
      <c r="Q1903" s="1" t="n">
        <f aca="false">$M1903-$N1903</f>
        <v>0</v>
      </c>
      <c r="R1903" s="56"/>
      <c r="T1903" s="59" t="s">
        <v>15</v>
      </c>
      <c r="U1903" s="1" t="n">
        <f aca="false">$S1903-$R1903</f>
        <v>0</v>
      </c>
      <c r="V1903" s="1" t="n">
        <f aca="false">IF($T1903="±",$Q1903*2,$Q1903)</f>
        <v>0</v>
      </c>
      <c r="W1903" s="60" t="str">
        <f aca="false">IFERROR($U1903/ABS($V1903),"N/A")</f>
        <v>N/A</v>
      </c>
      <c r="X1903" s="61" t="str">
        <f aca="false">IF(OR($W1903="N/A",$R1903="",$S1903=""),"N/A",IF($W1903&gt;=4,"Not Significant",IF($W1903&gt;=2,"Semi-Significant","Significant")))</f>
        <v>N/A</v>
      </c>
      <c r="Z1903" s="1" t="str">
        <f aca="false">IF($D1903="Z540.1 w/data",0,"")</f>
        <v/>
      </c>
      <c r="AA1903" s="1" t="e">
        <f aca="false">$Y1903+$Q1903+$Z1903</f>
        <v>#VALUE!</v>
      </c>
      <c r="AB1903" s="1" t="n">
        <f aca="false">$N1903+$Q1903</f>
        <v>0</v>
      </c>
      <c r="AC1903" s="1" t="str">
        <f aca="false">IF($Y1903="","",IF(AND($AA1903&gt;=$R1903,$AA1903&lt;=$S1903),"Pass","Fail"))</f>
        <v/>
      </c>
      <c r="AD1903" s="1" t="str">
        <f aca="false">IF($Y1903="","",IF($AA1903&gt;$R1903,"Pass","Fail"))</f>
        <v/>
      </c>
      <c r="AE1903" s="1" t="str">
        <f aca="false">IF($Y1903="","",IF($AA1903&gt;=$R1903,"Pass","Fail"))</f>
        <v/>
      </c>
      <c r="AF1903" s="1" t="str">
        <f aca="false">IF($Y1903="","",IF($AA1903&lt;=$S1903,"Pass","Fail"))</f>
        <v/>
      </c>
      <c r="AG1903" s="1" t="str">
        <f aca="false">IF($Y1903="","",IF($AA1903&lt;$S1903,"Pass","Fail"))</f>
        <v/>
      </c>
      <c r="AH1903" s="23" t="str">
        <f aca="true">INDIRECT(CHOOSE(MATCH($T1903,{"±","&gt;","≥","≤","&lt;"},0), "AC", "AD", "AE", "AF", "AG") &amp; ROW())</f>
        <v/>
      </c>
      <c r="AI1903" s="56" t="str">
        <f aca="false">IF($X1903="Not Significant","No Further Action Required",
IF($AH1903="","",
IF(AND($AH1903="Pass",$L1903="0 - Passed "),"Analysis performed; no further action required.",
IF(AND($AH1903="Fail",$L1903="1 - Failed "),"Analysis performed; no further action required.",
IF(AND($AH1903="Pass",$L1903="2 - Limited In Use "),"Analysis performed; no further action required.",
IF(AND($AH1903="Fail",$L1903="3 - Adjusted "),"Analysis performed; no further action required.",
"Unit fails analysis; TSM determination required."))))))</f>
        <v/>
      </c>
      <c r="AJ1903" s="58"/>
    </row>
    <row r="1904" customFormat="false" ht="15" hidden="false" customHeight="false" outlineLevel="0" collapsed="false">
      <c r="A1904" s="56"/>
      <c r="E1904" s="57" t="str">
        <f aca="false">IF(AND($F1904="",$G1904=""),"",IF($G1904="",$F1904,HYPERLINK($G1904,$F1904)))</f>
        <v/>
      </c>
      <c r="H1904" s="1" t="str">
        <f aca="false">IF($I1904="","None Attached",IF(LEFT($I1904,5)="https",HYPERLINK($I1904,"Datasheet"),HYPERLINK(_xlfn.CONCAT("https://",$I1904),"Datasheet")))</f>
        <v>None Attached</v>
      </c>
      <c r="M1904" s="56"/>
      <c r="P1904" s="58"/>
      <c r="Q1904" s="1" t="n">
        <f aca="false">$M1904-$N1904</f>
        <v>0</v>
      </c>
      <c r="R1904" s="56"/>
      <c r="T1904" s="59" t="s">
        <v>15</v>
      </c>
      <c r="U1904" s="1" t="n">
        <f aca="false">$S1904-$R1904</f>
        <v>0</v>
      </c>
      <c r="V1904" s="1" t="n">
        <f aca="false">IF($T1904="±",$Q1904*2,$Q1904)</f>
        <v>0</v>
      </c>
      <c r="W1904" s="60" t="str">
        <f aca="false">IFERROR($U1904/ABS($V1904),"N/A")</f>
        <v>N/A</v>
      </c>
      <c r="X1904" s="61" t="str">
        <f aca="false">IF(OR($W1904="N/A",$R1904="",$S1904=""),"N/A",IF($W1904&gt;=4,"Not Significant",IF($W1904&gt;=2,"Semi-Significant","Significant")))</f>
        <v>N/A</v>
      </c>
      <c r="Z1904" s="1" t="str">
        <f aca="false">IF($D1904="Z540.1 w/data",0,"")</f>
        <v/>
      </c>
      <c r="AA1904" s="1" t="e">
        <f aca="false">$Y1904+$Q1904+$Z1904</f>
        <v>#VALUE!</v>
      </c>
      <c r="AB1904" s="1" t="n">
        <f aca="false">$N1904+$Q1904</f>
        <v>0</v>
      </c>
      <c r="AC1904" s="1" t="str">
        <f aca="false">IF($Y1904="","",IF(AND($AA1904&gt;=$R1904,$AA1904&lt;=$S1904),"Pass","Fail"))</f>
        <v/>
      </c>
      <c r="AD1904" s="1" t="str">
        <f aca="false">IF($Y1904="","",IF($AA1904&gt;$R1904,"Pass","Fail"))</f>
        <v/>
      </c>
      <c r="AE1904" s="1" t="str">
        <f aca="false">IF($Y1904="","",IF($AA1904&gt;=$R1904,"Pass","Fail"))</f>
        <v/>
      </c>
      <c r="AF1904" s="1" t="str">
        <f aca="false">IF($Y1904="","",IF($AA1904&lt;=$S1904,"Pass","Fail"))</f>
        <v/>
      </c>
      <c r="AG1904" s="1" t="str">
        <f aca="false">IF($Y1904="","",IF($AA1904&lt;$S1904,"Pass","Fail"))</f>
        <v/>
      </c>
      <c r="AH1904" s="23" t="str">
        <f aca="true">INDIRECT(CHOOSE(MATCH($T1904,{"±","&gt;","≥","≤","&lt;"},0), "AC", "AD", "AE", "AF", "AG") &amp; ROW())</f>
        <v/>
      </c>
      <c r="AI1904" s="56" t="str">
        <f aca="false">IF($X1904="Not Significant","No Further Action Required",
IF($AH1904="","",
IF(AND($AH1904="Pass",$L1904="0 - Passed "),"Analysis performed; no further action required.",
IF(AND($AH1904="Fail",$L1904="1 - Failed "),"Analysis performed; no further action required.",
IF(AND($AH1904="Pass",$L1904="2 - Limited In Use "),"Analysis performed; no further action required.",
IF(AND($AH1904="Fail",$L1904="3 - Adjusted "),"Analysis performed; no further action required.",
"Unit fails analysis; TSM determination required."))))))</f>
        <v/>
      </c>
      <c r="AJ1904" s="58"/>
    </row>
    <row r="1905" customFormat="false" ht="15" hidden="false" customHeight="false" outlineLevel="0" collapsed="false">
      <c r="A1905" s="56"/>
      <c r="E1905" s="57" t="str">
        <f aca="false">IF(AND($F1905="",$G1905=""),"",IF($G1905="",$F1905,HYPERLINK($G1905,$F1905)))</f>
        <v/>
      </c>
      <c r="H1905" s="1" t="str">
        <f aca="false">IF($I1905="","None Attached",IF(LEFT($I1905,5)="https",HYPERLINK($I1905,"Datasheet"),HYPERLINK(_xlfn.CONCAT("https://",$I1905),"Datasheet")))</f>
        <v>None Attached</v>
      </c>
      <c r="M1905" s="56"/>
      <c r="P1905" s="58"/>
      <c r="Q1905" s="1" t="n">
        <f aca="false">$M1905-$N1905</f>
        <v>0</v>
      </c>
      <c r="R1905" s="56"/>
      <c r="T1905" s="59" t="s">
        <v>15</v>
      </c>
      <c r="U1905" s="1" t="n">
        <f aca="false">$S1905-$R1905</f>
        <v>0</v>
      </c>
      <c r="V1905" s="1" t="n">
        <f aca="false">IF($T1905="±",$Q1905*2,$Q1905)</f>
        <v>0</v>
      </c>
      <c r="W1905" s="60" t="str">
        <f aca="false">IFERROR($U1905/ABS($V1905),"N/A")</f>
        <v>N/A</v>
      </c>
      <c r="X1905" s="61" t="str">
        <f aca="false">IF(OR($W1905="N/A",$R1905="",$S1905=""),"N/A",IF($W1905&gt;=4,"Not Significant",IF($W1905&gt;=2,"Semi-Significant","Significant")))</f>
        <v>N/A</v>
      </c>
      <c r="Z1905" s="1" t="str">
        <f aca="false">IF($D1905="Z540.1 w/data",0,"")</f>
        <v/>
      </c>
      <c r="AA1905" s="1" t="e">
        <f aca="false">$Y1905+$Q1905+$Z1905</f>
        <v>#VALUE!</v>
      </c>
      <c r="AB1905" s="1" t="n">
        <f aca="false">$N1905+$Q1905</f>
        <v>0</v>
      </c>
      <c r="AC1905" s="1" t="str">
        <f aca="false">IF($Y1905="","",IF(AND($AA1905&gt;=$R1905,$AA1905&lt;=$S1905),"Pass","Fail"))</f>
        <v/>
      </c>
      <c r="AD1905" s="1" t="str">
        <f aca="false">IF($Y1905="","",IF($AA1905&gt;$R1905,"Pass","Fail"))</f>
        <v/>
      </c>
      <c r="AE1905" s="1" t="str">
        <f aca="false">IF($Y1905="","",IF($AA1905&gt;=$R1905,"Pass","Fail"))</f>
        <v/>
      </c>
      <c r="AF1905" s="1" t="str">
        <f aca="false">IF($Y1905="","",IF($AA1905&lt;=$S1905,"Pass","Fail"))</f>
        <v/>
      </c>
      <c r="AG1905" s="1" t="str">
        <f aca="false">IF($Y1905="","",IF($AA1905&lt;$S1905,"Pass","Fail"))</f>
        <v/>
      </c>
      <c r="AH1905" s="23" t="str">
        <f aca="true">INDIRECT(CHOOSE(MATCH($T1905,{"±","&gt;","≥","≤","&lt;"},0), "AC", "AD", "AE", "AF", "AG") &amp; ROW())</f>
        <v/>
      </c>
      <c r="AI1905" s="56" t="str">
        <f aca="false">IF($X1905="Not Significant","No Further Action Required",
IF($AH1905="","",
IF(AND($AH1905="Pass",$L1905="0 - Passed "),"Analysis performed; no further action required.",
IF(AND($AH1905="Fail",$L1905="1 - Failed "),"Analysis performed; no further action required.",
IF(AND($AH1905="Pass",$L1905="2 - Limited In Use "),"Analysis performed; no further action required.",
IF(AND($AH1905="Fail",$L1905="3 - Adjusted "),"Analysis performed; no further action required.",
"Unit fails analysis; TSM determination required."))))))</f>
        <v/>
      </c>
      <c r="AJ1905" s="58"/>
    </row>
    <row r="1906" customFormat="false" ht="15" hidden="false" customHeight="false" outlineLevel="0" collapsed="false">
      <c r="A1906" s="56"/>
      <c r="E1906" s="57" t="str">
        <f aca="false">IF(AND($F1906="",$G1906=""),"",IF($G1906="",$F1906,HYPERLINK($G1906,$F1906)))</f>
        <v/>
      </c>
      <c r="H1906" s="1" t="str">
        <f aca="false">IF($I1906="","None Attached",IF(LEFT($I1906,5)="https",HYPERLINK($I1906,"Datasheet"),HYPERLINK(_xlfn.CONCAT("https://",$I1906),"Datasheet")))</f>
        <v>None Attached</v>
      </c>
      <c r="M1906" s="56"/>
      <c r="P1906" s="58"/>
      <c r="Q1906" s="1" t="n">
        <f aca="false">$M1906-$N1906</f>
        <v>0</v>
      </c>
      <c r="R1906" s="56"/>
      <c r="T1906" s="59" t="s">
        <v>15</v>
      </c>
      <c r="U1906" s="1" t="n">
        <f aca="false">$S1906-$R1906</f>
        <v>0</v>
      </c>
      <c r="V1906" s="1" t="n">
        <f aca="false">IF($T1906="±",$Q1906*2,$Q1906)</f>
        <v>0</v>
      </c>
      <c r="W1906" s="60" t="str">
        <f aca="false">IFERROR($U1906/ABS($V1906),"N/A")</f>
        <v>N/A</v>
      </c>
      <c r="X1906" s="61" t="str">
        <f aca="false">IF(OR($W1906="N/A",$R1906="",$S1906=""),"N/A",IF($W1906&gt;=4,"Not Significant",IF($W1906&gt;=2,"Semi-Significant","Significant")))</f>
        <v>N/A</v>
      </c>
      <c r="Z1906" s="1" t="str">
        <f aca="false">IF($D1906="Z540.1 w/data",0,"")</f>
        <v/>
      </c>
      <c r="AA1906" s="1" t="e">
        <f aca="false">$Y1906+$Q1906+$Z1906</f>
        <v>#VALUE!</v>
      </c>
      <c r="AB1906" s="1" t="n">
        <f aca="false">$N1906+$Q1906</f>
        <v>0</v>
      </c>
      <c r="AC1906" s="1" t="str">
        <f aca="false">IF($Y1906="","",IF(AND($AA1906&gt;=$R1906,$AA1906&lt;=$S1906),"Pass","Fail"))</f>
        <v/>
      </c>
      <c r="AD1906" s="1" t="str">
        <f aca="false">IF($Y1906="","",IF($AA1906&gt;$R1906,"Pass","Fail"))</f>
        <v/>
      </c>
      <c r="AE1906" s="1" t="str">
        <f aca="false">IF($Y1906="","",IF($AA1906&gt;=$R1906,"Pass","Fail"))</f>
        <v/>
      </c>
      <c r="AF1906" s="1" t="str">
        <f aca="false">IF($Y1906="","",IF($AA1906&lt;=$S1906,"Pass","Fail"))</f>
        <v/>
      </c>
      <c r="AG1906" s="1" t="str">
        <f aca="false">IF($Y1906="","",IF($AA1906&lt;$S1906,"Pass","Fail"))</f>
        <v/>
      </c>
      <c r="AH1906" s="23" t="str">
        <f aca="true">INDIRECT(CHOOSE(MATCH($T1906,{"±","&gt;","≥","≤","&lt;"},0), "AC", "AD", "AE", "AF", "AG") &amp; ROW())</f>
        <v/>
      </c>
      <c r="AI1906" s="56" t="str">
        <f aca="false">IF($X1906="Not Significant","No Further Action Required",
IF($AH1906="","",
IF(AND($AH1906="Pass",$L1906="0 - Passed "),"Analysis performed; no further action required.",
IF(AND($AH1906="Fail",$L1906="1 - Failed "),"Analysis performed; no further action required.",
IF(AND($AH1906="Pass",$L1906="2 - Limited In Use "),"Analysis performed; no further action required.",
IF(AND($AH1906="Fail",$L1906="3 - Adjusted "),"Analysis performed; no further action required.",
"Unit fails analysis; TSM determination required."))))))</f>
        <v/>
      </c>
      <c r="AJ1906" s="58"/>
    </row>
    <row r="1907" customFormat="false" ht="15" hidden="false" customHeight="false" outlineLevel="0" collapsed="false">
      <c r="A1907" s="56"/>
      <c r="E1907" s="57" t="str">
        <f aca="false">IF(AND($F1907="",$G1907=""),"",IF($G1907="",$F1907,HYPERLINK($G1907,$F1907)))</f>
        <v/>
      </c>
      <c r="H1907" s="1" t="str">
        <f aca="false">IF($I1907="","None Attached",IF(LEFT($I1907,5)="https",HYPERLINK($I1907,"Datasheet"),HYPERLINK(_xlfn.CONCAT("https://",$I1907),"Datasheet")))</f>
        <v>None Attached</v>
      </c>
      <c r="M1907" s="56"/>
      <c r="P1907" s="58"/>
      <c r="Q1907" s="1" t="n">
        <f aca="false">$M1907-$N1907</f>
        <v>0</v>
      </c>
      <c r="R1907" s="56"/>
      <c r="T1907" s="59" t="s">
        <v>15</v>
      </c>
      <c r="U1907" s="1" t="n">
        <f aca="false">$S1907-$R1907</f>
        <v>0</v>
      </c>
      <c r="V1907" s="1" t="n">
        <f aca="false">IF($T1907="±",$Q1907*2,$Q1907)</f>
        <v>0</v>
      </c>
      <c r="W1907" s="60" t="str">
        <f aca="false">IFERROR($U1907/ABS($V1907),"N/A")</f>
        <v>N/A</v>
      </c>
      <c r="X1907" s="61" t="str">
        <f aca="false">IF(OR($W1907="N/A",$R1907="",$S1907=""),"N/A",IF($W1907&gt;=4,"Not Significant",IF($W1907&gt;=2,"Semi-Significant","Significant")))</f>
        <v>N/A</v>
      </c>
      <c r="Z1907" s="1" t="str">
        <f aca="false">IF($D1907="Z540.1 w/data",0,"")</f>
        <v/>
      </c>
      <c r="AA1907" s="1" t="e">
        <f aca="false">$Y1907+$Q1907+$Z1907</f>
        <v>#VALUE!</v>
      </c>
      <c r="AB1907" s="1" t="n">
        <f aca="false">$N1907+$Q1907</f>
        <v>0</v>
      </c>
      <c r="AC1907" s="1" t="str">
        <f aca="false">IF($Y1907="","",IF(AND($AA1907&gt;=$R1907,$AA1907&lt;=$S1907),"Pass","Fail"))</f>
        <v/>
      </c>
      <c r="AD1907" s="1" t="str">
        <f aca="false">IF($Y1907="","",IF($AA1907&gt;$R1907,"Pass","Fail"))</f>
        <v/>
      </c>
      <c r="AE1907" s="1" t="str">
        <f aca="false">IF($Y1907="","",IF($AA1907&gt;=$R1907,"Pass","Fail"))</f>
        <v/>
      </c>
      <c r="AF1907" s="1" t="str">
        <f aca="false">IF($Y1907="","",IF($AA1907&lt;=$S1907,"Pass","Fail"))</f>
        <v/>
      </c>
      <c r="AG1907" s="1" t="str">
        <f aca="false">IF($Y1907="","",IF($AA1907&lt;$S1907,"Pass","Fail"))</f>
        <v/>
      </c>
      <c r="AH1907" s="23" t="str">
        <f aca="true">INDIRECT(CHOOSE(MATCH($T1907,{"±","&gt;","≥","≤","&lt;"},0), "AC", "AD", "AE", "AF", "AG") &amp; ROW())</f>
        <v/>
      </c>
      <c r="AI1907" s="56" t="str">
        <f aca="false">IF($X1907="Not Significant","No Further Action Required",
IF($AH1907="","",
IF(AND($AH1907="Pass",$L1907="0 - Passed "),"Analysis performed; no further action required.",
IF(AND($AH1907="Fail",$L1907="1 - Failed "),"Analysis performed; no further action required.",
IF(AND($AH1907="Pass",$L1907="2 - Limited In Use "),"Analysis performed; no further action required.",
IF(AND($AH1907="Fail",$L1907="3 - Adjusted "),"Analysis performed; no further action required.",
"Unit fails analysis; TSM determination required."))))))</f>
        <v/>
      </c>
      <c r="AJ1907" s="58"/>
    </row>
    <row r="1908" customFormat="false" ht="15" hidden="false" customHeight="false" outlineLevel="0" collapsed="false">
      <c r="A1908" s="56"/>
      <c r="E1908" s="57" t="str">
        <f aca="false">IF(AND($F1908="",$G1908=""),"",IF($G1908="",$F1908,HYPERLINK($G1908,$F1908)))</f>
        <v/>
      </c>
      <c r="H1908" s="1" t="str">
        <f aca="false">IF($I1908="","None Attached",IF(LEFT($I1908,5)="https",HYPERLINK($I1908,"Datasheet"),HYPERLINK(_xlfn.CONCAT("https://",$I1908),"Datasheet")))</f>
        <v>None Attached</v>
      </c>
      <c r="M1908" s="56"/>
      <c r="P1908" s="58"/>
      <c r="Q1908" s="1" t="n">
        <f aca="false">$M1908-$N1908</f>
        <v>0</v>
      </c>
      <c r="R1908" s="56"/>
      <c r="T1908" s="59" t="s">
        <v>15</v>
      </c>
      <c r="U1908" s="1" t="n">
        <f aca="false">$S1908-$R1908</f>
        <v>0</v>
      </c>
      <c r="V1908" s="1" t="n">
        <f aca="false">IF($T1908="±",$Q1908*2,$Q1908)</f>
        <v>0</v>
      </c>
      <c r="W1908" s="60" t="str">
        <f aca="false">IFERROR($U1908/ABS($V1908),"N/A")</f>
        <v>N/A</v>
      </c>
      <c r="X1908" s="61" t="str">
        <f aca="false">IF(OR($W1908="N/A",$R1908="",$S1908=""),"N/A",IF($W1908&gt;=4,"Not Significant",IF($W1908&gt;=2,"Semi-Significant","Significant")))</f>
        <v>N/A</v>
      </c>
      <c r="Z1908" s="1" t="str">
        <f aca="false">IF($D1908="Z540.1 w/data",0,"")</f>
        <v/>
      </c>
      <c r="AA1908" s="1" t="e">
        <f aca="false">$Y1908+$Q1908+$Z1908</f>
        <v>#VALUE!</v>
      </c>
      <c r="AB1908" s="1" t="n">
        <f aca="false">$N1908+$Q1908</f>
        <v>0</v>
      </c>
      <c r="AC1908" s="1" t="str">
        <f aca="false">IF($Y1908="","",IF(AND($AA1908&gt;=$R1908,$AA1908&lt;=$S1908),"Pass","Fail"))</f>
        <v/>
      </c>
      <c r="AD1908" s="1" t="str">
        <f aca="false">IF($Y1908="","",IF($AA1908&gt;$R1908,"Pass","Fail"))</f>
        <v/>
      </c>
      <c r="AE1908" s="1" t="str">
        <f aca="false">IF($Y1908="","",IF($AA1908&gt;=$R1908,"Pass","Fail"))</f>
        <v/>
      </c>
      <c r="AF1908" s="1" t="str">
        <f aca="false">IF($Y1908="","",IF($AA1908&lt;=$S1908,"Pass","Fail"))</f>
        <v/>
      </c>
      <c r="AG1908" s="1" t="str">
        <f aca="false">IF($Y1908="","",IF($AA1908&lt;$S1908,"Pass","Fail"))</f>
        <v/>
      </c>
      <c r="AH1908" s="23" t="str">
        <f aca="true">INDIRECT(CHOOSE(MATCH($T1908,{"±","&gt;","≥","≤","&lt;"},0), "AC", "AD", "AE", "AF", "AG") &amp; ROW())</f>
        <v/>
      </c>
      <c r="AI1908" s="56" t="str">
        <f aca="false">IF($X1908="Not Significant","No Further Action Required",
IF($AH1908="","",
IF(AND($AH1908="Pass",$L1908="0 - Passed "),"Analysis performed; no further action required.",
IF(AND($AH1908="Fail",$L1908="1 - Failed "),"Analysis performed; no further action required.",
IF(AND($AH1908="Pass",$L1908="2 - Limited In Use "),"Analysis performed; no further action required.",
IF(AND($AH1908="Fail",$L1908="3 - Adjusted "),"Analysis performed; no further action required.",
"Unit fails analysis; TSM determination required."))))))</f>
        <v/>
      </c>
      <c r="AJ1908" s="58"/>
    </row>
    <row r="1909" customFormat="false" ht="15" hidden="false" customHeight="false" outlineLevel="0" collapsed="false">
      <c r="A1909" s="56"/>
      <c r="E1909" s="57" t="str">
        <f aca="false">IF(AND($F1909="",$G1909=""),"",IF($G1909="",$F1909,HYPERLINK($G1909,$F1909)))</f>
        <v/>
      </c>
      <c r="H1909" s="1" t="str">
        <f aca="false">IF($I1909="","None Attached",IF(LEFT($I1909,5)="https",HYPERLINK($I1909,"Datasheet"),HYPERLINK(_xlfn.CONCAT("https://",$I1909),"Datasheet")))</f>
        <v>None Attached</v>
      </c>
      <c r="M1909" s="56"/>
      <c r="P1909" s="58"/>
      <c r="Q1909" s="1" t="n">
        <f aca="false">$M1909-$N1909</f>
        <v>0</v>
      </c>
      <c r="R1909" s="56"/>
      <c r="T1909" s="59" t="s">
        <v>15</v>
      </c>
      <c r="U1909" s="1" t="n">
        <f aca="false">$S1909-$R1909</f>
        <v>0</v>
      </c>
      <c r="V1909" s="1" t="n">
        <f aca="false">IF($T1909="±",$Q1909*2,$Q1909)</f>
        <v>0</v>
      </c>
      <c r="W1909" s="60" t="str">
        <f aca="false">IFERROR($U1909/ABS($V1909),"N/A")</f>
        <v>N/A</v>
      </c>
      <c r="X1909" s="61" t="str">
        <f aca="false">IF(OR($W1909="N/A",$R1909="",$S1909=""),"N/A",IF($W1909&gt;=4,"Not Significant",IF($W1909&gt;=2,"Semi-Significant","Significant")))</f>
        <v>N/A</v>
      </c>
      <c r="Z1909" s="1" t="str">
        <f aca="false">IF($D1909="Z540.1 w/data",0,"")</f>
        <v/>
      </c>
      <c r="AA1909" s="1" t="e">
        <f aca="false">$Y1909+$Q1909+$Z1909</f>
        <v>#VALUE!</v>
      </c>
      <c r="AB1909" s="1" t="n">
        <f aca="false">$N1909+$Q1909</f>
        <v>0</v>
      </c>
      <c r="AC1909" s="1" t="str">
        <f aca="false">IF($Y1909="","",IF(AND($AA1909&gt;=$R1909,$AA1909&lt;=$S1909),"Pass","Fail"))</f>
        <v/>
      </c>
      <c r="AD1909" s="1" t="str">
        <f aca="false">IF($Y1909="","",IF($AA1909&gt;$R1909,"Pass","Fail"))</f>
        <v/>
      </c>
      <c r="AE1909" s="1" t="str">
        <f aca="false">IF($Y1909="","",IF($AA1909&gt;=$R1909,"Pass","Fail"))</f>
        <v/>
      </c>
      <c r="AF1909" s="1" t="str">
        <f aca="false">IF($Y1909="","",IF($AA1909&lt;=$S1909,"Pass","Fail"))</f>
        <v/>
      </c>
      <c r="AG1909" s="1" t="str">
        <f aca="false">IF($Y1909="","",IF($AA1909&lt;$S1909,"Pass","Fail"))</f>
        <v/>
      </c>
      <c r="AH1909" s="23" t="str">
        <f aca="true">INDIRECT(CHOOSE(MATCH($T1909,{"±","&gt;","≥","≤","&lt;"},0), "AC", "AD", "AE", "AF", "AG") &amp; ROW())</f>
        <v/>
      </c>
      <c r="AI1909" s="56" t="str">
        <f aca="false">IF($X1909="Not Significant","No Further Action Required",
IF($AH1909="","",
IF(AND($AH1909="Pass",$L1909="0 - Passed "),"Analysis performed; no further action required.",
IF(AND($AH1909="Fail",$L1909="1 - Failed "),"Analysis performed; no further action required.",
IF(AND($AH1909="Pass",$L1909="2 - Limited In Use "),"Analysis performed; no further action required.",
IF(AND($AH1909="Fail",$L1909="3 - Adjusted "),"Analysis performed; no further action required.",
"Unit fails analysis; TSM determination required."))))))</f>
        <v/>
      </c>
      <c r="AJ1909" s="58"/>
    </row>
    <row r="1910" customFormat="false" ht="15" hidden="false" customHeight="false" outlineLevel="0" collapsed="false">
      <c r="A1910" s="56"/>
      <c r="E1910" s="57" t="str">
        <f aca="false">IF(AND($F1910="",$G1910=""),"",IF($G1910="",$F1910,HYPERLINK($G1910,$F1910)))</f>
        <v/>
      </c>
      <c r="H1910" s="1" t="str">
        <f aca="false">IF($I1910="","None Attached",IF(LEFT($I1910,5)="https",HYPERLINK($I1910,"Datasheet"),HYPERLINK(_xlfn.CONCAT("https://",$I1910),"Datasheet")))</f>
        <v>None Attached</v>
      </c>
      <c r="M1910" s="56"/>
      <c r="P1910" s="58"/>
      <c r="Q1910" s="1" t="n">
        <f aca="false">$M1910-$N1910</f>
        <v>0</v>
      </c>
      <c r="R1910" s="56"/>
      <c r="T1910" s="59" t="s">
        <v>15</v>
      </c>
      <c r="U1910" s="1" t="n">
        <f aca="false">$S1910-$R1910</f>
        <v>0</v>
      </c>
      <c r="V1910" s="1" t="n">
        <f aca="false">IF($T1910="±",$Q1910*2,$Q1910)</f>
        <v>0</v>
      </c>
      <c r="W1910" s="60" t="str">
        <f aca="false">IFERROR($U1910/ABS($V1910),"N/A")</f>
        <v>N/A</v>
      </c>
      <c r="X1910" s="61" t="str">
        <f aca="false">IF(OR($W1910="N/A",$R1910="",$S1910=""),"N/A",IF($W1910&gt;=4,"Not Significant",IF($W1910&gt;=2,"Semi-Significant","Significant")))</f>
        <v>N/A</v>
      </c>
      <c r="Z1910" s="1" t="str">
        <f aca="false">IF($D1910="Z540.1 w/data",0,"")</f>
        <v/>
      </c>
      <c r="AA1910" s="1" t="e">
        <f aca="false">$Y1910+$Q1910+$Z1910</f>
        <v>#VALUE!</v>
      </c>
      <c r="AB1910" s="1" t="n">
        <f aca="false">$N1910+$Q1910</f>
        <v>0</v>
      </c>
      <c r="AC1910" s="1" t="str">
        <f aca="false">IF($Y1910="","",IF(AND($AA1910&gt;=$R1910,$AA1910&lt;=$S1910),"Pass","Fail"))</f>
        <v/>
      </c>
      <c r="AD1910" s="1" t="str">
        <f aca="false">IF($Y1910="","",IF($AA1910&gt;$R1910,"Pass","Fail"))</f>
        <v/>
      </c>
      <c r="AE1910" s="1" t="str">
        <f aca="false">IF($Y1910="","",IF($AA1910&gt;=$R1910,"Pass","Fail"))</f>
        <v/>
      </c>
      <c r="AF1910" s="1" t="str">
        <f aca="false">IF($Y1910="","",IF($AA1910&lt;=$S1910,"Pass","Fail"))</f>
        <v/>
      </c>
      <c r="AG1910" s="1" t="str">
        <f aca="false">IF($Y1910="","",IF($AA1910&lt;$S1910,"Pass","Fail"))</f>
        <v/>
      </c>
      <c r="AH1910" s="23" t="str">
        <f aca="true">INDIRECT(CHOOSE(MATCH($T1910,{"±","&gt;","≥","≤","&lt;"},0), "AC", "AD", "AE", "AF", "AG") &amp; ROW())</f>
        <v/>
      </c>
      <c r="AI1910" s="56" t="str">
        <f aca="false">IF($X1910="Not Significant","No Further Action Required",
IF($AH1910="","",
IF(AND($AH1910="Pass",$L1910="0 - Passed "),"Analysis performed; no further action required.",
IF(AND($AH1910="Fail",$L1910="1 - Failed "),"Analysis performed; no further action required.",
IF(AND($AH1910="Pass",$L1910="2 - Limited In Use "),"Analysis performed; no further action required.",
IF(AND($AH1910="Fail",$L1910="3 - Adjusted "),"Analysis performed; no further action required.",
"Unit fails analysis; TSM determination required."))))))</f>
        <v/>
      </c>
      <c r="AJ1910" s="58"/>
    </row>
    <row r="1911" customFormat="false" ht="15" hidden="false" customHeight="false" outlineLevel="0" collapsed="false">
      <c r="A1911" s="56"/>
      <c r="E1911" s="57" t="str">
        <f aca="false">IF(AND($F1911="",$G1911=""),"",IF($G1911="",$F1911,HYPERLINK($G1911,$F1911)))</f>
        <v/>
      </c>
      <c r="H1911" s="1" t="str">
        <f aca="false">IF($I1911="","None Attached",IF(LEFT($I1911,5)="https",HYPERLINK($I1911,"Datasheet"),HYPERLINK(_xlfn.CONCAT("https://",$I1911),"Datasheet")))</f>
        <v>None Attached</v>
      </c>
      <c r="M1911" s="56"/>
      <c r="P1911" s="58"/>
      <c r="Q1911" s="1" t="n">
        <f aca="false">$M1911-$N1911</f>
        <v>0</v>
      </c>
      <c r="R1911" s="56"/>
      <c r="T1911" s="59" t="s">
        <v>15</v>
      </c>
      <c r="U1911" s="1" t="n">
        <f aca="false">$S1911-$R1911</f>
        <v>0</v>
      </c>
      <c r="V1911" s="1" t="n">
        <f aca="false">IF($T1911="±",$Q1911*2,$Q1911)</f>
        <v>0</v>
      </c>
      <c r="W1911" s="60" t="str">
        <f aca="false">IFERROR($U1911/ABS($V1911),"N/A")</f>
        <v>N/A</v>
      </c>
      <c r="X1911" s="61" t="str">
        <f aca="false">IF(OR($W1911="N/A",$R1911="",$S1911=""),"N/A",IF($W1911&gt;=4,"Not Significant",IF($W1911&gt;=2,"Semi-Significant","Significant")))</f>
        <v>N/A</v>
      </c>
      <c r="Z1911" s="1" t="str">
        <f aca="false">IF($D1911="Z540.1 w/data",0,"")</f>
        <v/>
      </c>
      <c r="AA1911" s="1" t="e">
        <f aca="false">$Y1911+$Q1911+$Z1911</f>
        <v>#VALUE!</v>
      </c>
      <c r="AB1911" s="1" t="n">
        <f aca="false">$N1911+$Q1911</f>
        <v>0</v>
      </c>
      <c r="AC1911" s="1" t="str">
        <f aca="false">IF($Y1911="","",IF(AND($AA1911&gt;=$R1911,$AA1911&lt;=$S1911),"Pass","Fail"))</f>
        <v/>
      </c>
      <c r="AD1911" s="1" t="str">
        <f aca="false">IF($Y1911="","",IF($AA1911&gt;$R1911,"Pass","Fail"))</f>
        <v/>
      </c>
      <c r="AE1911" s="1" t="str">
        <f aca="false">IF($Y1911="","",IF($AA1911&gt;=$R1911,"Pass","Fail"))</f>
        <v/>
      </c>
      <c r="AF1911" s="1" t="str">
        <f aca="false">IF($Y1911="","",IF($AA1911&lt;=$S1911,"Pass","Fail"))</f>
        <v/>
      </c>
      <c r="AG1911" s="1" t="str">
        <f aca="false">IF($Y1911="","",IF($AA1911&lt;$S1911,"Pass","Fail"))</f>
        <v/>
      </c>
      <c r="AH1911" s="23" t="str">
        <f aca="true">INDIRECT(CHOOSE(MATCH($T1911,{"±","&gt;","≥","≤","&lt;"},0), "AC", "AD", "AE", "AF", "AG") &amp; ROW())</f>
        <v/>
      </c>
      <c r="AI1911" s="56" t="str">
        <f aca="false">IF($X1911="Not Significant","No Further Action Required",
IF($AH1911="","",
IF(AND($AH1911="Pass",$L1911="0 - Passed "),"Analysis performed; no further action required.",
IF(AND($AH1911="Fail",$L1911="1 - Failed "),"Analysis performed; no further action required.",
IF(AND($AH1911="Pass",$L1911="2 - Limited In Use "),"Analysis performed; no further action required.",
IF(AND($AH1911="Fail",$L1911="3 - Adjusted "),"Analysis performed; no further action required.",
"Unit fails analysis; TSM determination required."))))))</f>
        <v/>
      </c>
      <c r="AJ1911" s="58"/>
    </row>
    <row r="1912" customFormat="false" ht="15" hidden="false" customHeight="false" outlineLevel="0" collapsed="false">
      <c r="A1912" s="56"/>
      <c r="E1912" s="57" t="str">
        <f aca="false">IF(AND($F1912="",$G1912=""),"",IF($G1912="",$F1912,HYPERLINK($G1912,$F1912)))</f>
        <v/>
      </c>
      <c r="H1912" s="1" t="str">
        <f aca="false">IF($I1912="","None Attached",IF(LEFT($I1912,5)="https",HYPERLINK($I1912,"Datasheet"),HYPERLINK(_xlfn.CONCAT("https://",$I1912),"Datasheet")))</f>
        <v>None Attached</v>
      </c>
      <c r="M1912" s="56"/>
      <c r="P1912" s="58"/>
      <c r="Q1912" s="1" t="n">
        <f aca="false">$M1912-$N1912</f>
        <v>0</v>
      </c>
      <c r="R1912" s="56"/>
      <c r="T1912" s="59" t="s">
        <v>15</v>
      </c>
      <c r="U1912" s="1" t="n">
        <f aca="false">$S1912-$R1912</f>
        <v>0</v>
      </c>
      <c r="V1912" s="1" t="n">
        <f aca="false">IF($T1912="±",$Q1912*2,$Q1912)</f>
        <v>0</v>
      </c>
      <c r="W1912" s="60" t="str">
        <f aca="false">IFERROR($U1912/ABS($V1912),"N/A")</f>
        <v>N/A</v>
      </c>
      <c r="X1912" s="61" t="str">
        <f aca="false">IF(OR($W1912="N/A",$R1912="",$S1912=""),"N/A",IF($W1912&gt;=4,"Not Significant",IF($W1912&gt;=2,"Semi-Significant","Significant")))</f>
        <v>N/A</v>
      </c>
      <c r="Z1912" s="1" t="str">
        <f aca="false">IF($D1912="Z540.1 w/data",0,"")</f>
        <v/>
      </c>
      <c r="AA1912" s="1" t="e">
        <f aca="false">$Y1912+$Q1912+$Z1912</f>
        <v>#VALUE!</v>
      </c>
      <c r="AB1912" s="1" t="n">
        <f aca="false">$N1912+$Q1912</f>
        <v>0</v>
      </c>
      <c r="AC1912" s="1" t="str">
        <f aca="false">IF($Y1912="","",IF(AND($AA1912&gt;=$R1912,$AA1912&lt;=$S1912),"Pass","Fail"))</f>
        <v/>
      </c>
      <c r="AD1912" s="1" t="str">
        <f aca="false">IF($Y1912="","",IF($AA1912&gt;$R1912,"Pass","Fail"))</f>
        <v/>
      </c>
      <c r="AE1912" s="1" t="str">
        <f aca="false">IF($Y1912="","",IF($AA1912&gt;=$R1912,"Pass","Fail"))</f>
        <v/>
      </c>
      <c r="AF1912" s="1" t="str">
        <f aca="false">IF($Y1912="","",IF($AA1912&lt;=$S1912,"Pass","Fail"))</f>
        <v/>
      </c>
      <c r="AG1912" s="1" t="str">
        <f aca="false">IF($Y1912="","",IF($AA1912&lt;$S1912,"Pass","Fail"))</f>
        <v/>
      </c>
      <c r="AH1912" s="23" t="str">
        <f aca="true">INDIRECT(CHOOSE(MATCH($T1912,{"±","&gt;","≥","≤","&lt;"},0), "AC", "AD", "AE", "AF", "AG") &amp; ROW())</f>
        <v/>
      </c>
      <c r="AI1912" s="56" t="str">
        <f aca="false">IF($X1912="Not Significant","No Further Action Required",
IF($AH1912="","",
IF(AND($AH1912="Pass",$L1912="0 - Passed "),"Analysis performed; no further action required.",
IF(AND($AH1912="Fail",$L1912="1 - Failed "),"Analysis performed; no further action required.",
IF(AND($AH1912="Pass",$L1912="2 - Limited In Use "),"Analysis performed; no further action required.",
IF(AND($AH1912="Fail",$L1912="3 - Adjusted "),"Analysis performed; no further action required.",
"Unit fails analysis; TSM determination required."))))))</f>
        <v/>
      </c>
      <c r="AJ1912" s="58"/>
    </row>
    <row r="1913" customFormat="false" ht="15" hidden="false" customHeight="false" outlineLevel="0" collapsed="false">
      <c r="A1913" s="56"/>
      <c r="E1913" s="57" t="str">
        <f aca="false">IF(AND($F1913="",$G1913=""),"",IF($G1913="",$F1913,HYPERLINK($G1913,$F1913)))</f>
        <v/>
      </c>
      <c r="H1913" s="1" t="str">
        <f aca="false">IF($I1913="","None Attached",IF(LEFT($I1913,5)="https",HYPERLINK($I1913,"Datasheet"),HYPERLINK(_xlfn.CONCAT("https://",$I1913),"Datasheet")))</f>
        <v>None Attached</v>
      </c>
      <c r="M1913" s="56"/>
      <c r="P1913" s="58"/>
      <c r="Q1913" s="1" t="n">
        <f aca="false">$M1913-$N1913</f>
        <v>0</v>
      </c>
      <c r="R1913" s="56"/>
      <c r="T1913" s="59" t="s">
        <v>15</v>
      </c>
      <c r="U1913" s="1" t="n">
        <f aca="false">$S1913-$R1913</f>
        <v>0</v>
      </c>
      <c r="V1913" s="1" t="n">
        <f aca="false">IF($T1913="±",$Q1913*2,$Q1913)</f>
        <v>0</v>
      </c>
      <c r="W1913" s="60" t="str">
        <f aca="false">IFERROR($U1913/ABS($V1913),"N/A")</f>
        <v>N/A</v>
      </c>
      <c r="X1913" s="61" t="str">
        <f aca="false">IF(OR($W1913="N/A",$R1913="",$S1913=""),"N/A",IF($W1913&gt;=4,"Not Significant",IF($W1913&gt;=2,"Semi-Significant","Significant")))</f>
        <v>N/A</v>
      </c>
      <c r="Z1913" s="1" t="str">
        <f aca="false">IF($D1913="Z540.1 w/data",0,"")</f>
        <v/>
      </c>
      <c r="AA1913" s="1" t="e">
        <f aca="false">$Y1913+$Q1913+$Z1913</f>
        <v>#VALUE!</v>
      </c>
      <c r="AB1913" s="1" t="n">
        <f aca="false">$N1913+$Q1913</f>
        <v>0</v>
      </c>
      <c r="AC1913" s="1" t="str">
        <f aca="false">IF($Y1913="","",IF(AND($AA1913&gt;=$R1913,$AA1913&lt;=$S1913),"Pass","Fail"))</f>
        <v/>
      </c>
      <c r="AD1913" s="1" t="str">
        <f aca="false">IF($Y1913="","",IF($AA1913&gt;$R1913,"Pass","Fail"))</f>
        <v/>
      </c>
      <c r="AE1913" s="1" t="str">
        <f aca="false">IF($Y1913="","",IF($AA1913&gt;=$R1913,"Pass","Fail"))</f>
        <v/>
      </c>
      <c r="AF1913" s="1" t="str">
        <f aca="false">IF($Y1913="","",IF($AA1913&lt;=$S1913,"Pass","Fail"))</f>
        <v/>
      </c>
      <c r="AG1913" s="1" t="str">
        <f aca="false">IF($Y1913="","",IF($AA1913&lt;$S1913,"Pass","Fail"))</f>
        <v/>
      </c>
      <c r="AH1913" s="23" t="str">
        <f aca="true">INDIRECT(CHOOSE(MATCH($T1913,{"±","&gt;","≥","≤","&lt;"},0), "AC", "AD", "AE", "AF", "AG") &amp; ROW())</f>
        <v/>
      </c>
      <c r="AI1913" s="56" t="str">
        <f aca="false">IF($X1913="Not Significant","No Further Action Required",
IF($AH1913="","",
IF(AND($AH1913="Pass",$L1913="0 - Passed "),"Analysis performed; no further action required.",
IF(AND($AH1913="Fail",$L1913="1 - Failed "),"Analysis performed; no further action required.",
IF(AND($AH1913="Pass",$L1913="2 - Limited In Use "),"Analysis performed; no further action required.",
IF(AND($AH1913="Fail",$L1913="3 - Adjusted "),"Analysis performed; no further action required.",
"Unit fails analysis; TSM determination required."))))))</f>
        <v/>
      </c>
      <c r="AJ1913" s="58"/>
    </row>
    <row r="1914" customFormat="false" ht="15" hidden="false" customHeight="false" outlineLevel="0" collapsed="false">
      <c r="A1914" s="56"/>
      <c r="E1914" s="57" t="str">
        <f aca="false">IF(AND($F1914="",$G1914=""),"",IF($G1914="",$F1914,HYPERLINK($G1914,$F1914)))</f>
        <v/>
      </c>
      <c r="H1914" s="1" t="str">
        <f aca="false">IF($I1914="","None Attached",IF(LEFT($I1914,5)="https",HYPERLINK($I1914,"Datasheet"),HYPERLINK(_xlfn.CONCAT("https://",$I1914),"Datasheet")))</f>
        <v>None Attached</v>
      </c>
      <c r="M1914" s="56"/>
      <c r="P1914" s="58"/>
      <c r="Q1914" s="1" t="n">
        <f aca="false">$M1914-$N1914</f>
        <v>0</v>
      </c>
      <c r="R1914" s="56"/>
      <c r="T1914" s="59" t="s">
        <v>15</v>
      </c>
      <c r="U1914" s="1" t="n">
        <f aca="false">$S1914-$R1914</f>
        <v>0</v>
      </c>
      <c r="V1914" s="1" t="n">
        <f aca="false">IF($T1914="±",$Q1914*2,$Q1914)</f>
        <v>0</v>
      </c>
      <c r="W1914" s="60" t="str">
        <f aca="false">IFERROR($U1914/ABS($V1914),"N/A")</f>
        <v>N/A</v>
      </c>
      <c r="X1914" s="61" t="str">
        <f aca="false">IF(OR($W1914="N/A",$R1914="",$S1914=""),"N/A",IF($W1914&gt;=4,"Not Significant",IF($W1914&gt;=2,"Semi-Significant","Significant")))</f>
        <v>N/A</v>
      </c>
      <c r="Z1914" s="1" t="str">
        <f aca="false">IF($D1914="Z540.1 w/data",0,"")</f>
        <v/>
      </c>
      <c r="AA1914" s="1" t="e">
        <f aca="false">$Y1914+$Q1914+$Z1914</f>
        <v>#VALUE!</v>
      </c>
      <c r="AB1914" s="1" t="n">
        <f aca="false">$N1914+$Q1914</f>
        <v>0</v>
      </c>
      <c r="AC1914" s="1" t="str">
        <f aca="false">IF($Y1914="","",IF(AND($AA1914&gt;=$R1914,$AA1914&lt;=$S1914),"Pass","Fail"))</f>
        <v/>
      </c>
      <c r="AD1914" s="1" t="str">
        <f aca="false">IF($Y1914="","",IF($AA1914&gt;$R1914,"Pass","Fail"))</f>
        <v/>
      </c>
      <c r="AE1914" s="1" t="str">
        <f aca="false">IF($Y1914="","",IF($AA1914&gt;=$R1914,"Pass","Fail"))</f>
        <v/>
      </c>
      <c r="AF1914" s="1" t="str">
        <f aca="false">IF($Y1914="","",IF($AA1914&lt;=$S1914,"Pass","Fail"))</f>
        <v/>
      </c>
      <c r="AG1914" s="1" t="str">
        <f aca="false">IF($Y1914="","",IF($AA1914&lt;$S1914,"Pass","Fail"))</f>
        <v/>
      </c>
      <c r="AH1914" s="23" t="str">
        <f aca="true">INDIRECT(CHOOSE(MATCH($T1914,{"±","&gt;","≥","≤","&lt;"},0), "AC", "AD", "AE", "AF", "AG") &amp; ROW())</f>
        <v/>
      </c>
      <c r="AI1914" s="56" t="str">
        <f aca="false">IF($X1914="Not Significant","No Further Action Required",
IF($AH1914="","",
IF(AND($AH1914="Pass",$L1914="0 - Passed "),"Analysis performed; no further action required.",
IF(AND($AH1914="Fail",$L1914="1 - Failed "),"Analysis performed; no further action required.",
IF(AND($AH1914="Pass",$L1914="2 - Limited In Use "),"Analysis performed; no further action required.",
IF(AND($AH1914="Fail",$L1914="3 - Adjusted "),"Analysis performed; no further action required.",
"Unit fails analysis; TSM determination required."))))))</f>
        <v/>
      </c>
      <c r="AJ1914" s="58"/>
    </row>
    <row r="1915" customFormat="false" ht="15" hidden="false" customHeight="false" outlineLevel="0" collapsed="false">
      <c r="A1915" s="56"/>
      <c r="E1915" s="57" t="str">
        <f aca="false">IF(AND($F1915="",$G1915=""),"",IF($G1915="",$F1915,HYPERLINK($G1915,$F1915)))</f>
        <v/>
      </c>
      <c r="H1915" s="1" t="str">
        <f aca="false">IF($I1915="","None Attached",IF(LEFT($I1915,5)="https",HYPERLINK($I1915,"Datasheet"),HYPERLINK(_xlfn.CONCAT("https://",$I1915),"Datasheet")))</f>
        <v>None Attached</v>
      </c>
      <c r="M1915" s="56"/>
      <c r="P1915" s="58"/>
      <c r="Q1915" s="1" t="n">
        <f aca="false">$M1915-$N1915</f>
        <v>0</v>
      </c>
      <c r="R1915" s="56"/>
      <c r="T1915" s="59" t="s">
        <v>15</v>
      </c>
      <c r="U1915" s="1" t="n">
        <f aca="false">$S1915-$R1915</f>
        <v>0</v>
      </c>
      <c r="V1915" s="1" t="n">
        <f aca="false">IF($T1915="±",$Q1915*2,$Q1915)</f>
        <v>0</v>
      </c>
      <c r="W1915" s="60" t="str">
        <f aca="false">IFERROR($U1915/ABS($V1915),"N/A")</f>
        <v>N/A</v>
      </c>
      <c r="X1915" s="61" t="str">
        <f aca="false">IF(OR($W1915="N/A",$R1915="",$S1915=""),"N/A",IF($W1915&gt;=4,"Not Significant",IF($W1915&gt;=2,"Semi-Significant","Significant")))</f>
        <v>N/A</v>
      </c>
      <c r="Z1915" s="1" t="str">
        <f aca="false">IF($D1915="Z540.1 w/data",0,"")</f>
        <v/>
      </c>
      <c r="AA1915" s="1" t="e">
        <f aca="false">$Y1915+$Q1915+$Z1915</f>
        <v>#VALUE!</v>
      </c>
      <c r="AB1915" s="1" t="n">
        <f aca="false">$N1915+$Q1915</f>
        <v>0</v>
      </c>
      <c r="AC1915" s="1" t="str">
        <f aca="false">IF($Y1915="","",IF(AND($AA1915&gt;=$R1915,$AA1915&lt;=$S1915),"Pass","Fail"))</f>
        <v/>
      </c>
      <c r="AD1915" s="1" t="str">
        <f aca="false">IF($Y1915="","",IF($AA1915&gt;$R1915,"Pass","Fail"))</f>
        <v/>
      </c>
      <c r="AE1915" s="1" t="str">
        <f aca="false">IF($Y1915="","",IF($AA1915&gt;=$R1915,"Pass","Fail"))</f>
        <v/>
      </c>
      <c r="AF1915" s="1" t="str">
        <f aca="false">IF($Y1915="","",IF($AA1915&lt;=$S1915,"Pass","Fail"))</f>
        <v/>
      </c>
      <c r="AG1915" s="1" t="str">
        <f aca="false">IF($Y1915="","",IF($AA1915&lt;$S1915,"Pass","Fail"))</f>
        <v/>
      </c>
      <c r="AH1915" s="23" t="str">
        <f aca="true">INDIRECT(CHOOSE(MATCH($T1915,{"±","&gt;","≥","≤","&lt;"},0), "AC", "AD", "AE", "AF", "AG") &amp; ROW())</f>
        <v/>
      </c>
      <c r="AI1915" s="56" t="str">
        <f aca="false">IF($X1915="Not Significant","No Further Action Required",
IF($AH1915="","",
IF(AND($AH1915="Pass",$L1915="0 - Passed "),"Analysis performed; no further action required.",
IF(AND($AH1915="Fail",$L1915="1 - Failed "),"Analysis performed; no further action required.",
IF(AND($AH1915="Pass",$L1915="2 - Limited In Use "),"Analysis performed; no further action required.",
IF(AND($AH1915="Fail",$L1915="3 - Adjusted "),"Analysis performed; no further action required.",
"Unit fails analysis; TSM determination required."))))))</f>
        <v/>
      </c>
      <c r="AJ1915" s="58"/>
    </row>
    <row r="1916" customFormat="false" ht="15" hidden="false" customHeight="false" outlineLevel="0" collapsed="false">
      <c r="A1916" s="56"/>
      <c r="E1916" s="57" t="str">
        <f aca="false">IF(AND($F1916="",$G1916=""),"",IF($G1916="",$F1916,HYPERLINK($G1916,$F1916)))</f>
        <v/>
      </c>
      <c r="H1916" s="1" t="str">
        <f aca="false">IF($I1916="","None Attached",IF(LEFT($I1916,5)="https",HYPERLINK($I1916,"Datasheet"),HYPERLINK(_xlfn.CONCAT("https://",$I1916),"Datasheet")))</f>
        <v>None Attached</v>
      </c>
      <c r="M1916" s="56"/>
      <c r="P1916" s="58"/>
      <c r="Q1916" s="1" t="n">
        <f aca="false">$M1916-$N1916</f>
        <v>0</v>
      </c>
      <c r="R1916" s="56"/>
      <c r="T1916" s="59" t="s">
        <v>15</v>
      </c>
      <c r="U1916" s="1" t="n">
        <f aca="false">$S1916-$R1916</f>
        <v>0</v>
      </c>
      <c r="V1916" s="1" t="n">
        <f aca="false">IF($T1916="±",$Q1916*2,$Q1916)</f>
        <v>0</v>
      </c>
      <c r="W1916" s="60" t="str">
        <f aca="false">IFERROR($U1916/ABS($V1916),"N/A")</f>
        <v>N/A</v>
      </c>
      <c r="X1916" s="61" t="str">
        <f aca="false">IF(OR($W1916="N/A",$R1916="",$S1916=""),"N/A",IF($W1916&gt;=4,"Not Significant",IF($W1916&gt;=2,"Semi-Significant","Significant")))</f>
        <v>N/A</v>
      </c>
      <c r="Z1916" s="1" t="str">
        <f aca="false">IF($D1916="Z540.1 w/data",0,"")</f>
        <v/>
      </c>
      <c r="AA1916" s="1" t="e">
        <f aca="false">$Y1916+$Q1916+$Z1916</f>
        <v>#VALUE!</v>
      </c>
      <c r="AB1916" s="1" t="n">
        <f aca="false">$N1916+$Q1916</f>
        <v>0</v>
      </c>
      <c r="AC1916" s="1" t="str">
        <f aca="false">IF($Y1916="","",IF(AND($AA1916&gt;=$R1916,$AA1916&lt;=$S1916),"Pass","Fail"))</f>
        <v/>
      </c>
      <c r="AD1916" s="1" t="str">
        <f aca="false">IF($Y1916="","",IF($AA1916&gt;$R1916,"Pass","Fail"))</f>
        <v/>
      </c>
      <c r="AE1916" s="1" t="str">
        <f aca="false">IF($Y1916="","",IF($AA1916&gt;=$R1916,"Pass","Fail"))</f>
        <v/>
      </c>
      <c r="AF1916" s="1" t="str">
        <f aca="false">IF($Y1916="","",IF($AA1916&lt;=$S1916,"Pass","Fail"))</f>
        <v/>
      </c>
      <c r="AG1916" s="1" t="str">
        <f aca="false">IF($Y1916="","",IF($AA1916&lt;$S1916,"Pass","Fail"))</f>
        <v/>
      </c>
      <c r="AH1916" s="23" t="str">
        <f aca="true">INDIRECT(CHOOSE(MATCH($T1916,{"±","&gt;","≥","≤","&lt;"},0), "AC", "AD", "AE", "AF", "AG") &amp; ROW())</f>
        <v/>
      </c>
      <c r="AI1916" s="56" t="str">
        <f aca="false">IF($X1916="Not Significant","No Further Action Required",
IF($AH1916="","",
IF(AND($AH1916="Pass",$L1916="0 - Passed "),"Analysis performed; no further action required.",
IF(AND($AH1916="Fail",$L1916="1 - Failed "),"Analysis performed; no further action required.",
IF(AND($AH1916="Pass",$L1916="2 - Limited In Use "),"Analysis performed; no further action required.",
IF(AND($AH1916="Fail",$L1916="3 - Adjusted "),"Analysis performed; no further action required.",
"Unit fails analysis; TSM determination required."))))))</f>
        <v/>
      </c>
      <c r="AJ1916" s="58"/>
    </row>
    <row r="1917" customFormat="false" ht="15" hidden="false" customHeight="false" outlineLevel="0" collapsed="false">
      <c r="A1917" s="56"/>
      <c r="E1917" s="57" t="str">
        <f aca="false">IF(AND($F1917="",$G1917=""),"",IF($G1917="",$F1917,HYPERLINK($G1917,$F1917)))</f>
        <v/>
      </c>
      <c r="H1917" s="1" t="str">
        <f aca="false">IF($I1917="","None Attached",IF(LEFT($I1917,5)="https",HYPERLINK($I1917,"Datasheet"),HYPERLINK(_xlfn.CONCAT("https://",$I1917),"Datasheet")))</f>
        <v>None Attached</v>
      </c>
      <c r="M1917" s="56"/>
      <c r="P1917" s="58"/>
      <c r="Q1917" s="1" t="n">
        <f aca="false">$M1917-$N1917</f>
        <v>0</v>
      </c>
      <c r="R1917" s="56"/>
      <c r="T1917" s="59" t="s">
        <v>15</v>
      </c>
      <c r="U1917" s="1" t="n">
        <f aca="false">$S1917-$R1917</f>
        <v>0</v>
      </c>
      <c r="V1917" s="1" t="n">
        <f aca="false">IF($T1917="±",$Q1917*2,$Q1917)</f>
        <v>0</v>
      </c>
      <c r="W1917" s="60" t="str">
        <f aca="false">IFERROR($U1917/ABS($V1917),"N/A")</f>
        <v>N/A</v>
      </c>
      <c r="X1917" s="61" t="str">
        <f aca="false">IF(OR($W1917="N/A",$R1917="",$S1917=""),"N/A",IF($W1917&gt;=4,"Not Significant",IF($W1917&gt;=2,"Semi-Significant","Significant")))</f>
        <v>N/A</v>
      </c>
      <c r="Z1917" s="1" t="str">
        <f aca="false">IF($D1917="Z540.1 w/data",0,"")</f>
        <v/>
      </c>
      <c r="AA1917" s="1" t="e">
        <f aca="false">$Y1917+$Q1917+$Z1917</f>
        <v>#VALUE!</v>
      </c>
      <c r="AB1917" s="1" t="n">
        <f aca="false">$N1917+$Q1917</f>
        <v>0</v>
      </c>
      <c r="AC1917" s="1" t="str">
        <f aca="false">IF($Y1917="","",IF(AND($AA1917&gt;=$R1917,$AA1917&lt;=$S1917),"Pass","Fail"))</f>
        <v/>
      </c>
      <c r="AD1917" s="1" t="str">
        <f aca="false">IF($Y1917="","",IF($AA1917&gt;$R1917,"Pass","Fail"))</f>
        <v/>
      </c>
      <c r="AE1917" s="1" t="str">
        <f aca="false">IF($Y1917="","",IF($AA1917&gt;=$R1917,"Pass","Fail"))</f>
        <v/>
      </c>
      <c r="AF1917" s="1" t="str">
        <f aca="false">IF($Y1917="","",IF($AA1917&lt;=$S1917,"Pass","Fail"))</f>
        <v/>
      </c>
      <c r="AG1917" s="1" t="str">
        <f aca="false">IF($Y1917="","",IF($AA1917&lt;$S1917,"Pass","Fail"))</f>
        <v/>
      </c>
      <c r="AH1917" s="23" t="str">
        <f aca="true">INDIRECT(CHOOSE(MATCH($T1917,{"±","&gt;","≥","≤","&lt;"},0), "AC", "AD", "AE", "AF", "AG") &amp; ROW())</f>
        <v/>
      </c>
      <c r="AI1917" s="56" t="str">
        <f aca="false">IF($X1917="Not Significant","No Further Action Required",
IF($AH1917="","",
IF(AND($AH1917="Pass",$L1917="0 - Passed "),"Analysis performed; no further action required.",
IF(AND($AH1917="Fail",$L1917="1 - Failed "),"Analysis performed; no further action required.",
IF(AND($AH1917="Pass",$L1917="2 - Limited In Use "),"Analysis performed; no further action required.",
IF(AND($AH1917="Fail",$L1917="3 - Adjusted "),"Analysis performed; no further action required.",
"Unit fails analysis; TSM determination required."))))))</f>
        <v/>
      </c>
      <c r="AJ1917" s="58"/>
    </row>
    <row r="1918" customFormat="false" ht="15" hidden="false" customHeight="false" outlineLevel="0" collapsed="false">
      <c r="A1918" s="56"/>
      <c r="E1918" s="57" t="str">
        <f aca="false">IF(AND($F1918="",$G1918=""),"",IF($G1918="",$F1918,HYPERLINK($G1918,$F1918)))</f>
        <v/>
      </c>
      <c r="H1918" s="1" t="str">
        <f aca="false">IF($I1918="","None Attached",IF(LEFT($I1918,5)="https",HYPERLINK($I1918,"Datasheet"),HYPERLINK(_xlfn.CONCAT("https://",$I1918),"Datasheet")))</f>
        <v>None Attached</v>
      </c>
      <c r="M1918" s="56"/>
      <c r="P1918" s="58"/>
      <c r="Q1918" s="1" t="n">
        <f aca="false">$M1918-$N1918</f>
        <v>0</v>
      </c>
      <c r="R1918" s="56"/>
      <c r="T1918" s="59" t="s">
        <v>15</v>
      </c>
      <c r="U1918" s="1" t="n">
        <f aca="false">$S1918-$R1918</f>
        <v>0</v>
      </c>
      <c r="V1918" s="1" t="n">
        <f aca="false">IF($T1918="±",$Q1918*2,$Q1918)</f>
        <v>0</v>
      </c>
      <c r="W1918" s="60" t="str">
        <f aca="false">IFERROR($U1918/ABS($V1918),"N/A")</f>
        <v>N/A</v>
      </c>
      <c r="X1918" s="61" t="str">
        <f aca="false">IF(OR($W1918="N/A",$R1918="",$S1918=""),"N/A",IF($W1918&gt;=4,"Not Significant",IF($W1918&gt;=2,"Semi-Significant","Significant")))</f>
        <v>N/A</v>
      </c>
      <c r="Z1918" s="1" t="str">
        <f aca="false">IF($D1918="Z540.1 w/data",0,"")</f>
        <v/>
      </c>
      <c r="AA1918" s="1" t="e">
        <f aca="false">$Y1918+$Q1918+$Z1918</f>
        <v>#VALUE!</v>
      </c>
      <c r="AB1918" s="1" t="n">
        <f aca="false">$N1918+$Q1918</f>
        <v>0</v>
      </c>
      <c r="AC1918" s="1" t="str">
        <f aca="false">IF($Y1918="","",IF(AND($AA1918&gt;=$R1918,$AA1918&lt;=$S1918),"Pass","Fail"))</f>
        <v/>
      </c>
      <c r="AD1918" s="1" t="str">
        <f aca="false">IF($Y1918="","",IF($AA1918&gt;$R1918,"Pass","Fail"))</f>
        <v/>
      </c>
      <c r="AE1918" s="1" t="str">
        <f aca="false">IF($Y1918="","",IF($AA1918&gt;=$R1918,"Pass","Fail"))</f>
        <v/>
      </c>
      <c r="AF1918" s="1" t="str">
        <f aca="false">IF($Y1918="","",IF($AA1918&lt;=$S1918,"Pass","Fail"))</f>
        <v/>
      </c>
      <c r="AG1918" s="1" t="str">
        <f aca="false">IF($Y1918="","",IF($AA1918&lt;$S1918,"Pass","Fail"))</f>
        <v/>
      </c>
      <c r="AH1918" s="23" t="str">
        <f aca="true">INDIRECT(CHOOSE(MATCH($T1918,{"±","&gt;","≥","≤","&lt;"},0), "AC", "AD", "AE", "AF", "AG") &amp; ROW())</f>
        <v/>
      </c>
      <c r="AI1918" s="56" t="str">
        <f aca="false">IF($X1918="Not Significant","No Further Action Required",
IF($AH1918="","",
IF(AND($AH1918="Pass",$L1918="0 - Passed "),"Analysis performed; no further action required.",
IF(AND($AH1918="Fail",$L1918="1 - Failed "),"Analysis performed; no further action required.",
IF(AND($AH1918="Pass",$L1918="2 - Limited In Use "),"Analysis performed; no further action required.",
IF(AND($AH1918="Fail",$L1918="3 - Adjusted "),"Analysis performed; no further action required.",
"Unit fails analysis; TSM determination required."))))))</f>
        <v/>
      </c>
      <c r="AJ1918" s="58"/>
    </row>
    <row r="1919" customFormat="false" ht="15" hidden="false" customHeight="false" outlineLevel="0" collapsed="false">
      <c r="A1919" s="56"/>
      <c r="E1919" s="57" t="str">
        <f aca="false">IF(AND($F1919="",$G1919=""),"",IF($G1919="",$F1919,HYPERLINK($G1919,$F1919)))</f>
        <v/>
      </c>
      <c r="H1919" s="1" t="str">
        <f aca="false">IF($I1919="","None Attached",IF(LEFT($I1919,5)="https",HYPERLINK($I1919,"Datasheet"),HYPERLINK(_xlfn.CONCAT("https://",$I1919),"Datasheet")))</f>
        <v>None Attached</v>
      </c>
      <c r="M1919" s="56"/>
      <c r="P1919" s="58"/>
      <c r="Q1919" s="1" t="n">
        <f aca="false">$M1919-$N1919</f>
        <v>0</v>
      </c>
      <c r="R1919" s="56"/>
      <c r="T1919" s="59" t="s">
        <v>15</v>
      </c>
      <c r="U1919" s="1" t="n">
        <f aca="false">$S1919-$R1919</f>
        <v>0</v>
      </c>
      <c r="V1919" s="1" t="n">
        <f aca="false">IF($T1919="±",$Q1919*2,$Q1919)</f>
        <v>0</v>
      </c>
      <c r="W1919" s="60" t="str">
        <f aca="false">IFERROR($U1919/ABS($V1919),"N/A")</f>
        <v>N/A</v>
      </c>
      <c r="X1919" s="61" t="str">
        <f aca="false">IF(OR($W1919="N/A",$R1919="",$S1919=""),"N/A",IF($W1919&gt;=4,"Not Significant",IF($W1919&gt;=2,"Semi-Significant","Significant")))</f>
        <v>N/A</v>
      </c>
      <c r="Z1919" s="1" t="str">
        <f aca="false">IF($D1919="Z540.1 w/data",0,"")</f>
        <v/>
      </c>
      <c r="AA1919" s="1" t="e">
        <f aca="false">$Y1919+$Q1919+$Z1919</f>
        <v>#VALUE!</v>
      </c>
      <c r="AB1919" s="1" t="n">
        <f aca="false">$N1919+$Q1919</f>
        <v>0</v>
      </c>
      <c r="AC1919" s="1" t="str">
        <f aca="false">IF($Y1919="","",IF(AND($AA1919&gt;=$R1919,$AA1919&lt;=$S1919),"Pass","Fail"))</f>
        <v/>
      </c>
      <c r="AD1919" s="1" t="str">
        <f aca="false">IF($Y1919="","",IF($AA1919&gt;$R1919,"Pass","Fail"))</f>
        <v/>
      </c>
      <c r="AE1919" s="1" t="str">
        <f aca="false">IF($Y1919="","",IF($AA1919&gt;=$R1919,"Pass","Fail"))</f>
        <v/>
      </c>
      <c r="AF1919" s="1" t="str">
        <f aca="false">IF($Y1919="","",IF($AA1919&lt;=$S1919,"Pass","Fail"))</f>
        <v/>
      </c>
      <c r="AG1919" s="1" t="str">
        <f aca="false">IF($Y1919="","",IF($AA1919&lt;$S1919,"Pass","Fail"))</f>
        <v/>
      </c>
      <c r="AH1919" s="23" t="str">
        <f aca="true">INDIRECT(CHOOSE(MATCH($T1919,{"±","&gt;","≥","≤","&lt;"},0), "AC", "AD", "AE", "AF", "AG") &amp; ROW())</f>
        <v/>
      </c>
      <c r="AI1919" s="56" t="str">
        <f aca="false">IF($X1919="Not Significant","No Further Action Required",
IF($AH1919="","",
IF(AND($AH1919="Pass",$L1919="0 - Passed "),"Analysis performed; no further action required.",
IF(AND($AH1919="Fail",$L1919="1 - Failed "),"Analysis performed; no further action required.",
IF(AND($AH1919="Pass",$L1919="2 - Limited In Use "),"Analysis performed; no further action required.",
IF(AND($AH1919="Fail",$L1919="3 - Adjusted "),"Analysis performed; no further action required.",
"Unit fails analysis; TSM determination required."))))))</f>
        <v/>
      </c>
      <c r="AJ1919" s="58"/>
    </row>
    <row r="1920" customFormat="false" ht="15" hidden="false" customHeight="false" outlineLevel="0" collapsed="false">
      <c r="A1920" s="56"/>
      <c r="E1920" s="57" t="str">
        <f aca="false">IF(AND($F1920="",$G1920=""),"",IF($G1920="",$F1920,HYPERLINK($G1920,$F1920)))</f>
        <v/>
      </c>
      <c r="H1920" s="1" t="str">
        <f aca="false">IF($I1920="","None Attached",IF(LEFT($I1920,5)="https",HYPERLINK($I1920,"Datasheet"),HYPERLINK(_xlfn.CONCAT("https://",$I1920),"Datasheet")))</f>
        <v>None Attached</v>
      </c>
      <c r="M1920" s="56"/>
      <c r="P1920" s="58"/>
      <c r="Q1920" s="1" t="n">
        <f aca="false">$M1920-$N1920</f>
        <v>0</v>
      </c>
      <c r="R1920" s="56"/>
      <c r="T1920" s="59" t="s">
        <v>15</v>
      </c>
      <c r="U1920" s="1" t="n">
        <f aca="false">$S1920-$R1920</f>
        <v>0</v>
      </c>
      <c r="V1920" s="1" t="n">
        <f aca="false">IF($T1920="±",$Q1920*2,$Q1920)</f>
        <v>0</v>
      </c>
      <c r="W1920" s="60" t="str">
        <f aca="false">IFERROR($U1920/ABS($V1920),"N/A")</f>
        <v>N/A</v>
      </c>
      <c r="X1920" s="61" t="str">
        <f aca="false">IF(OR($W1920="N/A",$R1920="",$S1920=""),"N/A",IF($W1920&gt;=4,"Not Significant",IF($W1920&gt;=2,"Semi-Significant","Significant")))</f>
        <v>N/A</v>
      </c>
      <c r="Z1920" s="1" t="str">
        <f aca="false">IF($D1920="Z540.1 w/data",0,"")</f>
        <v/>
      </c>
      <c r="AA1920" s="1" t="e">
        <f aca="false">$Y1920+$Q1920+$Z1920</f>
        <v>#VALUE!</v>
      </c>
      <c r="AB1920" s="1" t="n">
        <f aca="false">$N1920+$Q1920</f>
        <v>0</v>
      </c>
      <c r="AC1920" s="1" t="str">
        <f aca="false">IF($Y1920="","",IF(AND($AA1920&gt;=$R1920,$AA1920&lt;=$S1920),"Pass","Fail"))</f>
        <v/>
      </c>
      <c r="AD1920" s="1" t="str">
        <f aca="false">IF($Y1920="","",IF($AA1920&gt;$R1920,"Pass","Fail"))</f>
        <v/>
      </c>
      <c r="AE1920" s="1" t="str">
        <f aca="false">IF($Y1920="","",IF($AA1920&gt;=$R1920,"Pass","Fail"))</f>
        <v/>
      </c>
      <c r="AF1920" s="1" t="str">
        <f aca="false">IF($Y1920="","",IF($AA1920&lt;=$S1920,"Pass","Fail"))</f>
        <v/>
      </c>
      <c r="AG1920" s="1" t="str">
        <f aca="false">IF($Y1920="","",IF($AA1920&lt;$S1920,"Pass","Fail"))</f>
        <v/>
      </c>
      <c r="AH1920" s="23" t="str">
        <f aca="true">INDIRECT(CHOOSE(MATCH($T1920,{"±","&gt;","≥","≤","&lt;"},0), "AC", "AD", "AE", "AF", "AG") &amp; ROW())</f>
        <v/>
      </c>
      <c r="AI1920" s="56" t="str">
        <f aca="false">IF($X1920="Not Significant","No Further Action Required",
IF($AH1920="","",
IF(AND($AH1920="Pass",$L1920="0 - Passed "),"Analysis performed; no further action required.",
IF(AND($AH1920="Fail",$L1920="1 - Failed "),"Analysis performed; no further action required.",
IF(AND($AH1920="Pass",$L1920="2 - Limited In Use "),"Analysis performed; no further action required.",
IF(AND($AH1920="Fail",$L1920="3 - Adjusted "),"Analysis performed; no further action required.",
"Unit fails analysis; TSM determination required."))))))</f>
        <v/>
      </c>
      <c r="AJ1920" s="58"/>
    </row>
    <row r="1921" customFormat="false" ht="15" hidden="false" customHeight="false" outlineLevel="0" collapsed="false">
      <c r="A1921" s="56"/>
      <c r="E1921" s="57" t="str">
        <f aca="false">IF(AND($F1921="",$G1921=""),"",IF($G1921="",$F1921,HYPERLINK($G1921,$F1921)))</f>
        <v/>
      </c>
      <c r="H1921" s="1" t="str">
        <f aca="false">IF($I1921="","None Attached",IF(LEFT($I1921,5)="https",HYPERLINK($I1921,"Datasheet"),HYPERLINK(_xlfn.CONCAT("https://",$I1921),"Datasheet")))</f>
        <v>None Attached</v>
      </c>
      <c r="M1921" s="56"/>
      <c r="P1921" s="58"/>
      <c r="Q1921" s="1" t="n">
        <f aca="false">$M1921-$N1921</f>
        <v>0</v>
      </c>
      <c r="R1921" s="56"/>
      <c r="T1921" s="59" t="s">
        <v>15</v>
      </c>
      <c r="U1921" s="1" t="n">
        <f aca="false">$S1921-$R1921</f>
        <v>0</v>
      </c>
      <c r="V1921" s="1" t="n">
        <f aca="false">IF($T1921="±",$Q1921*2,$Q1921)</f>
        <v>0</v>
      </c>
      <c r="W1921" s="60" t="str">
        <f aca="false">IFERROR($U1921/ABS($V1921),"N/A")</f>
        <v>N/A</v>
      </c>
      <c r="X1921" s="61" t="str">
        <f aca="false">IF(OR($W1921="N/A",$R1921="",$S1921=""),"N/A",IF($W1921&gt;=4,"Not Significant",IF($W1921&gt;=2,"Semi-Significant","Significant")))</f>
        <v>N/A</v>
      </c>
      <c r="Z1921" s="1" t="str">
        <f aca="false">IF($D1921="Z540.1 w/data",0,"")</f>
        <v/>
      </c>
      <c r="AA1921" s="1" t="e">
        <f aca="false">$Y1921+$Q1921+$Z1921</f>
        <v>#VALUE!</v>
      </c>
      <c r="AB1921" s="1" t="n">
        <f aca="false">$N1921+$Q1921</f>
        <v>0</v>
      </c>
      <c r="AC1921" s="1" t="str">
        <f aca="false">IF($Y1921="","",IF(AND($AA1921&gt;=$R1921,$AA1921&lt;=$S1921),"Pass","Fail"))</f>
        <v/>
      </c>
      <c r="AD1921" s="1" t="str">
        <f aca="false">IF($Y1921="","",IF($AA1921&gt;$R1921,"Pass","Fail"))</f>
        <v/>
      </c>
      <c r="AE1921" s="1" t="str">
        <f aca="false">IF($Y1921="","",IF($AA1921&gt;=$R1921,"Pass","Fail"))</f>
        <v/>
      </c>
      <c r="AF1921" s="1" t="str">
        <f aca="false">IF($Y1921="","",IF($AA1921&lt;=$S1921,"Pass","Fail"))</f>
        <v/>
      </c>
      <c r="AG1921" s="1" t="str">
        <f aca="false">IF($Y1921="","",IF($AA1921&lt;$S1921,"Pass","Fail"))</f>
        <v/>
      </c>
      <c r="AH1921" s="23" t="str">
        <f aca="true">INDIRECT(CHOOSE(MATCH($T1921,{"±","&gt;","≥","≤","&lt;"},0), "AC", "AD", "AE", "AF", "AG") &amp; ROW())</f>
        <v/>
      </c>
      <c r="AI1921" s="56" t="str">
        <f aca="false">IF($X1921="Not Significant","No Further Action Required",
IF($AH1921="","",
IF(AND($AH1921="Pass",$L1921="0 - Passed "),"Analysis performed; no further action required.",
IF(AND($AH1921="Fail",$L1921="1 - Failed "),"Analysis performed; no further action required.",
IF(AND($AH1921="Pass",$L1921="2 - Limited In Use "),"Analysis performed; no further action required.",
IF(AND($AH1921="Fail",$L1921="3 - Adjusted "),"Analysis performed; no further action required.",
"Unit fails analysis; TSM determination required."))))))</f>
        <v/>
      </c>
      <c r="AJ1921" s="58"/>
    </row>
    <row r="1922" customFormat="false" ht="15" hidden="false" customHeight="false" outlineLevel="0" collapsed="false">
      <c r="A1922" s="56"/>
      <c r="E1922" s="57" t="str">
        <f aca="false">IF(AND($F1922="",$G1922=""),"",IF($G1922="",$F1922,HYPERLINK($G1922,$F1922)))</f>
        <v/>
      </c>
      <c r="H1922" s="1" t="str">
        <f aca="false">IF($I1922="","None Attached",IF(LEFT($I1922,5)="https",HYPERLINK($I1922,"Datasheet"),HYPERLINK(_xlfn.CONCAT("https://",$I1922),"Datasheet")))</f>
        <v>None Attached</v>
      </c>
      <c r="M1922" s="56"/>
      <c r="P1922" s="58"/>
      <c r="Q1922" s="1" t="n">
        <f aca="false">$M1922-$N1922</f>
        <v>0</v>
      </c>
      <c r="R1922" s="56"/>
      <c r="T1922" s="59" t="s">
        <v>15</v>
      </c>
      <c r="U1922" s="1" t="n">
        <f aca="false">$S1922-$R1922</f>
        <v>0</v>
      </c>
      <c r="V1922" s="1" t="n">
        <f aca="false">IF($T1922="±",$Q1922*2,$Q1922)</f>
        <v>0</v>
      </c>
      <c r="W1922" s="60" t="str">
        <f aca="false">IFERROR($U1922/ABS($V1922),"N/A")</f>
        <v>N/A</v>
      </c>
      <c r="X1922" s="61" t="str">
        <f aca="false">IF(OR($W1922="N/A",$R1922="",$S1922=""),"N/A",IF($W1922&gt;=4,"Not Significant",IF($W1922&gt;=2,"Semi-Significant","Significant")))</f>
        <v>N/A</v>
      </c>
      <c r="Z1922" s="1" t="str">
        <f aca="false">IF($D1922="Z540.1 w/data",0,"")</f>
        <v/>
      </c>
      <c r="AA1922" s="1" t="e">
        <f aca="false">$Y1922+$Q1922+$Z1922</f>
        <v>#VALUE!</v>
      </c>
      <c r="AB1922" s="1" t="n">
        <f aca="false">$N1922+$Q1922</f>
        <v>0</v>
      </c>
      <c r="AC1922" s="1" t="str">
        <f aca="false">IF($Y1922="","",IF(AND($AA1922&gt;=$R1922,$AA1922&lt;=$S1922),"Pass","Fail"))</f>
        <v/>
      </c>
      <c r="AD1922" s="1" t="str">
        <f aca="false">IF($Y1922="","",IF($AA1922&gt;$R1922,"Pass","Fail"))</f>
        <v/>
      </c>
      <c r="AE1922" s="1" t="str">
        <f aca="false">IF($Y1922="","",IF($AA1922&gt;=$R1922,"Pass","Fail"))</f>
        <v/>
      </c>
      <c r="AF1922" s="1" t="str">
        <f aca="false">IF($Y1922="","",IF($AA1922&lt;=$S1922,"Pass","Fail"))</f>
        <v/>
      </c>
      <c r="AG1922" s="1" t="str">
        <f aca="false">IF($Y1922="","",IF($AA1922&lt;$S1922,"Pass","Fail"))</f>
        <v/>
      </c>
      <c r="AH1922" s="23" t="str">
        <f aca="true">INDIRECT(CHOOSE(MATCH($T1922,{"±","&gt;","≥","≤","&lt;"},0), "AC", "AD", "AE", "AF", "AG") &amp; ROW())</f>
        <v/>
      </c>
      <c r="AI1922" s="56" t="str">
        <f aca="false">IF($X1922="Not Significant","No Further Action Required",
IF($AH1922="","",
IF(AND($AH1922="Pass",$L1922="0 - Passed "),"Analysis performed; no further action required.",
IF(AND($AH1922="Fail",$L1922="1 - Failed "),"Analysis performed; no further action required.",
IF(AND($AH1922="Pass",$L1922="2 - Limited In Use "),"Analysis performed; no further action required.",
IF(AND($AH1922="Fail",$L1922="3 - Adjusted "),"Analysis performed; no further action required.",
"Unit fails analysis; TSM determination required."))))))</f>
        <v/>
      </c>
      <c r="AJ1922" s="58"/>
    </row>
    <row r="1923" customFormat="false" ht="15" hidden="false" customHeight="false" outlineLevel="0" collapsed="false">
      <c r="A1923" s="56"/>
      <c r="E1923" s="57" t="str">
        <f aca="false">IF(AND($F1923="",$G1923=""),"",IF($G1923="",$F1923,HYPERLINK($G1923,$F1923)))</f>
        <v/>
      </c>
      <c r="H1923" s="1" t="str">
        <f aca="false">IF($I1923="","None Attached",IF(LEFT($I1923,5)="https",HYPERLINK($I1923,"Datasheet"),HYPERLINK(_xlfn.CONCAT("https://",$I1923),"Datasheet")))</f>
        <v>None Attached</v>
      </c>
      <c r="M1923" s="56"/>
      <c r="P1923" s="58"/>
      <c r="Q1923" s="1" t="n">
        <f aca="false">$M1923-$N1923</f>
        <v>0</v>
      </c>
      <c r="R1923" s="56"/>
      <c r="T1923" s="59" t="s">
        <v>15</v>
      </c>
      <c r="U1923" s="1" t="n">
        <f aca="false">$S1923-$R1923</f>
        <v>0</v>
      </c>
      <c r="V1923" s="1" t="n">
        <f aca="false">IF($T1923="±",$Q1923*2,$Q1923)</f>
        <v>0</v>
      </c>
      <c r="W1923" s="60" t="str">
        <f aca="false">IFERROR($U1923/ABS($V1923),"N/A")</f>
        <v>N/A</v>
      </c>
      <c r="X1923" s="61" t="str">
        <f aca="false">IF(OR($W1923="N/A",$R1923="",$S1923=""),"N/A",IF($W1923&gt;=4,"Not Significant",IF($W1923&gt;=2,"Semi-Significant","Significant")))</f>
        <v>N/A</v>
      </c>
      <c r="Z1923" s="1" t="str">
        <f aca="false">IF($D1923="Z540.1 w/data",0,"")</f>
        <v/>
      </c>
      <c r="AA1923" s="1" t="e">
        <f aca="false">$Y1923+$Q1923+$Z1923</f>
        <v>#VALUE!</v>
      </c>
      <c r="AB1923" s="1" t="n">
        <f aca="false">$N1923+$Q1923</f>
        <v>0</v>
      </c>
      <c r="AC1923" s="1" t="str">
        <f aca="false">IF($Y1923="","",IF(AND($AA1923&gt;=$R1923,$AA1923&lt;=$S1923),"Pass","Fail"))</f>
        <v/>
      </c>
      <c r="AD1923" s="1" t="str">
        <f aca="false">IF($Y1923="","",IF($AA1923&gt;$R1923,"Pass","Fail"))</f>
        <v/>
      </c>
      <c r="AE1923" s="1" t="str">
        <f aca="false">IF($Y1923="","",IF($AA1923&gt;=$R1923,"Pass","Fail"))</f>
        <v/>
      </c>
      <c r="AF1923" s="1" t="str">
        <f aca="false">IF($Y1923="","",IF($AA1923&lt;=$S1923,"Pass","Fail"))</f>
        <v/>
      </c>
      <c r="AG1923" s="1" t="str">
        <f aca="false">IF($Y1923="","",IF($AA1923&lt;$S1923,"Pass","Fail"))</f>
        <v/>
      </c>
      <c r="AH1923" s="23" t="str">
        <f aca="true">INDIRECT(CHOOSE(MATCH($T1923,{"±","&gt;","≥","≤","&lt;"},0), "AC", "AD", "AE", "AF", "AG") &amp; ROW())</f>
        <v/>
      </c>
      <c r="AI1923" s="56" t="str">
        <f aca="false">IF($X1923="Not Significant","No Further Action Required",
IF($AH1923="","",
IF(AND($AH1923="Pass",$L1923="0 - Passed "),"Analysis performed; no further action required.",
IF(AND($AH1923="Fail",$L1923="1 - Failed "),"Analysis performed; no further action required.",
IF(AND($AH1923="Pass",$L1923="2 - Limited In Use "),"Analysis performed; no further action required.",
IF(AND($AH1923="Fail",$L1923="3 - Adjusted "),"Analysis performed; no further action required.",
"Unit fails analysis; TSM determination required."))))))</f>
        <v/>
      </c>
      <c r="AJ1923" s="58"/>
    </row>
    <row r="1924" customFormat="false" ht="15" hidden="false" customHeight="false" outlineLevel="0" collapsed="false">
      <c r="A1924" s="56"/>
      <c r="E1924" s="57" t="str">
        <f aca="false">IF(AND($F1924="",$G1924=""),"",IF($G1924="",$F1924,HYPERLINK($G1924,$F1924)))</f>
        <v/>
      </c>
      <c r="H1924" s="1" t="str">
        <f aca="false">IF($I1924="","None Attached",IF(LEFT($I1924,5)="https",HYPERLINK($I1924,"Datasheet"),HYPERLINK(_xlfn.CONCAT("https://",$I1924),"Datasheet")))</f>
        <v>None Attached</v>
      </c>
      <c r="M1924" s="56"/>
      <c r="P1924" s="58"/>
      <c r="Q1924" s="1" t="n">
        <f aca="false">$M1924-$N1924</f>
        <v>0</v>
      </c>
      <c r="R1924" s="56"/>
      <c r="T1924" s="59" t="s">
        <v>15</v>
      </c>
      <c r="U1924" s="1" t="n">
        <f aca="false">$S1924-$R1924</f>
        <v>0</v>
      </c>
      <c r="V1924" s="1" t="n">
        <f aca="false">IF($T1924="±",$Q1924*2,$Q1924)</f>
        <v>0</v>
      </c>
      <c r="W1924" s="60" t="str">
        <f aca="false">IFERROR($U1924/ABS($V1924),"N/A")</f>
        <v>N/A</v>
      </c>
      <c r="X1924" s="61" t="str">
        <f aca="false">IF(OR($W1924="N/A",$R1924="",$S1924=""),"N/A",IF($W1924&gt;=4,"Not Significant",IF($W1924&gt;=2,"Semi-Significant","Significant")))</f>
        <v>N/A</v>
      </c>
      <c r="Z1924" s="1" t="str">
        <f aca="false">IF($D1924="Z540.1 w/data",0,"")</f>
        <v/>
      </c>
      <c r="AA1924" s="1" t="e">
        <f aca="false">$Y1924+$Q1924+$Z1924</f>
        <v>#VALUE!</v>
      </c>
      <c r="AB1924" s="1" t="n">
        <f aca="false">$N1924+$Q1924</f>
        <v>0</v>
      </c>
      <c r="AC1924" s="1" t="str">
        <f aca="false">IF($Y1924="","",IF(AND($AA1924&gt;=$R1924,$AA1924&lt;=$S1924),"Pass","Fail"))</f>
        <v/>
      </c>
      <c r="AD1924" s="1" t="str">
        <f aca="false">IF($Y1924="","",IF($AA1924&gt;$R1924,"Pass","Fail"))</f>
        <v/>
      </c>
      <c r="AE1924" s="1" t="str">
        <f aca="false">IF($Y1924="","",IF($AA1924&gt;=$R1924,"Pass","Fail"))</f>
        <v/>
      </c>
      <c r="AF1924" s="1" t="str">
        <f aca="false">IF($Y1924="","",IF($AA1924&lt;=$S1924,"Pass","Fail"))</f>
        <v/>
      </c>
      <c r="AG1924" s="1" t="str">
        <f aca="false">IF($Y1924="","",IF($AA1924&lt;$S1924,"Pass","Fail"))</f>
        <v/>
      </c>
      <c r="AH1924" s="23" t="str">
        <f aca="true">INDIRECT(CHOOSE(MATCH($T1924,{"±","&gt;","≥","≤","&lt;"},0), "AC", "AD", "AE", "AF", "AG") &amp; ROW())</f>
        <v/>
      </c>
      <c r="AI1924" s="56" t="str">
        <f aca="false">IF($X1924="Not Significant","No Further Action Required",
IF($AH1924="","",
IF(AND($AH1924="Pass",$L1924="0 - Passed "),"Analysis performed; no further action required.",
IF(AND($AH1924="Fail",$L1924="1 - Failed "),"Analysis performed; no further action required.",
IF(AND($AH1924="Pass",$L1924="2 - Limited In Use "),"Analysis performed; no further action required.",
IF(AND($AH1924="Fail",$L1924="3 - Adjusted "),"Analysis performed; no further action required.",
"Unit fails analysis; TSM determination required."))))))</f>
        <v/>
      </c>
      <c r="AJ1924" s="58"/>
    </row>
    <row r="1925" customFormat="false" ht="15" hidden="false" customHeight="false" outlineLevel="0" collapsed="false">
      <c r="A1925" s="56"/>
      <c r="E1925" s="57" t="str">
        <f aca="false">IF(AND($F1925="",$G1925=""),"",IF($G1925="",$F1925,HYPERLINK($G1925,$F1925)))</f>
        <v/>
      </c>
      <c r="H1925" s="1" t="str">
        <f aca="false">IF($I1925="","None Attached",IF(LEFT($I1925,5)="https",HYPERLINK($I1925,"Datasheet"),HYPERLINK(_xlfn.CONCAT("https://",$I1925),"Datasheet")))</f>
        <v>None Attached</v>
      </c>
      <c r="M1925" s="56"/>
      <c r="P1925" s="58"/>
      <c r="Q1925" s="1" t="n">
        <f aca="false">$M1925-$N1925</f>
        <v>0</v>
      </c>
      <c r="R1925" s="56"/>
      <c r="T1925" s="59" t="s">
        <v>15</v>
      </c>
      <c r="U1925" s="1" t="n">
        <f aca="false">$S1925-$R1925</f>
        <v>0</v>
      </c>
      <c r="V1925" s="1" t="n">
        <f aca="false">IF($T1925="±",$Q1925*2,$Q1925)</f>
        <v>0</v>
      </c>
      <c r="W1925" s="60" t="str">
        <f aca="false">IFERROR($U1925/ABS($V1925),"N/A")</f>
        <v>N/A</v>
      </c>
      <c r="X1925" s="61" t="str">
        <f aca="false">IF(OR($W1925="N/A",$R1925="",$S1925=""),"N/A",IF($W1925&gt;=4,"Not Significant",IF($W1925&gt;=2,"Semi-Significant","Significant")))</f>
        <v>N/A</v>
      </c>
      <c r="Z1925" s="1" t="str">
        <f aca="false">IF($D1925="Z540.1 w/data",0,"")</f>
        <v/>
      </c>
      <c r="AA1925" s="1" t="e">
        <f aca="false">$Y1925+$Q1925+$Z1925</f>
        <v>#VALUE!</v>
      </c>
      <c r="AB1925" s="1" t="n">
        <f aca="false">$N1925+$Q1925</f>
        <v>0</v>
      </c>
      <c r="AC1925" s="1" t="str">
        <f aca="false">IF($Y1925="","",IF(AND($AA1925&gt;=$R1925,$AA1925&lt;=$S1925),"Pass","Fail"))</f>
        <v/>
      </c>
      <c r="AD1925" s="1" t="str">
        <f aca="false">IF($Y1925="","",IF($AA1925&gt;$R1925,"Pass","Fail"))</f>
        <v/>
      </c>
      <c r="AE1925" s="1" t="str">
        <f aca="false">IF($Y1925="","",IF($AA1925&gt;=$R1925,"Pass","Fail"))</f>
        <v/>
      </c>
      <c r="AF1925" s="1" t="str">
        <f aca="false">IF($Y1925="","",IF($AA1925&lt;=$S1925,"Pass","Fail"))</f>
        <v/>
      </c>
      <c r="AG1925" s="1" t="str">
        <f aca="false">IF($Y1925="","",IF($AA1925&lt;$S1925,"Pass","Fail"))</f>
        <v/>
      </c>
      <c r="AH1925" s="23" t="str">
        <f aca="true">INDIRECT(CHOOSE(MATCH($T1925,{"±","&gt;","≥","≤","&lt;"},0), "AC", "AD", "AE", "AF", "AG") &amp; ROW())</f>
        <v/>
      </c>
      <c r="AI1925" s="56" t="str">
        <f aca="false">IF($X1925="Not Significant","No Further Action Required",
IF($AH1925="","",
IF(AND($AH1925="Pass",$L1925="0 - Passed "),"Analysis performed; no further action required.",
IF(AND($AH1925="Fail",$L1925="1 - Failed "),"Analysis performed; no further action required.",
IF(AND($AH1925="Pass",$L1925="2 - Limited In Use "),"Analysis performed; no further action required.",
IF(AND($AH1925="Fail",$L1925="3 - Adjusted "),"Analysis performed; no further action required.",
"Unit fails analysis; TSM determination required."))))))</f>
        <v/>
      </c>
      <c r="AJ1925" s="58"/>
    </row>
    <row r="1926" customFormat="false" ht="15" hidden="false" customHeight="false" outlineLevel="0" collapsed="false">
      <c r="A1926" s="56"/>
      <c r="E1926" s="57" t="str">
        <f aca="false">IF(AND($F1926="",$G1926=""),"",IF($G1926="",$F1926,HYPERLINK($G1926,$F1926)))</f>
        <v/>
      </c>
      <c r="H1926" s="1" t="str">
        <f aca="false">IF($I1926="","None Attached",IF(LEFT($I1926,5)="https",HYPERLINK($I1926,"Datasheet"),HYPERLINK(_xlfn.CONCAT("https://",$I1926),"Datasheet")))</f>
        <v>None Attached</v>
      </c>
      <c r="M1926" s="56"/>
      <c r="P1926" s="58"/>
      <c r="Q1926" s="1" t="n">
        <f aca="false">$M1926-$N1926</f>
        <v>0</v>
      </c>
      <c r="R1926" s="56"/>
      <c r="T1926" s="59" t="s">
        <v>15</v>
      </c>
      <c r="U1926" s="1" t="n">
        <f aca="false">$S1926-$R1926</f>
        <v>0</v>
      </c>
      <c r="V1926" s="1" t="n">
        <f aca="false">IF($T1926="±",$Q1926*2,$Q1926)</f>
        <v>0</v>
      </c>
      <c r="W1926" s="60" t="str">
        <f aca="false">IFERROR($U1926/ABS($V1926),"N/A")</f>
        <v>N/A</v>
      </c>
      <c r="X1926" s="61" t="str">
        <f aca="false">IF(OR($W1926="N/A",$R1926="",$S1926=""),"N/A",IF($W1926&gt;=4,"Not Significant",IF($W1926&gt;=2,"Semi-Significant","Significant")))</f>
        <v>N/A</v>
      </c>
      <c r="Z1926" s="1" t="str">
        <f aca="false">IF($D1926="Z540.1 w/data",0,"")</f>
        <v/>
      </c>
      <c r="AA1926" s="1" t="e">
        <f aca="false">$Y1926+$Q1926+$Z1926</f>
        <v>#VALUE!</v>
      </c>
      <c r="AB1926" s="1" t="n">
        <f aca="false">$N1926+$Q1926</f>
        <v>0</v>
      </c>
      <c r="AC1926" s="1" t="str">
        <f aca="false">IF($Y1926="","",IF(AND($AA1926&gt;=$R1926,$AA1926&lt;=$S1926),"Pass","Fail"))</f>
        <v/>
      </c>
      <c r="AD1926" s="1" t="str">
        <f aca="false">IF($Y1926="","",IF($AA1926&gt;$R1926,"Pass","Fail"))</f>
        <v/>
      </c>
      <c r="AE1926" s="1" t="str">
        <f aca="false">IF($Y1926="","",IF($AA1926&gt;=$R1926,"Pass","Fail"))</f>
        <v/>
      </c>
      <c r="AF1926" s="1" t="str">
        <f aca="false">IF($Y1926="","",IF($AA1926&lt;=$S1926,"Pass","Fail"))</f>
        <v/>
      </c>
      <c r="AG1926" s="1" t="str">
        <f aca="false">IF($Y1926="","",IF($AA1926&lt;$S1926,"Pass","Fail"))</f>
        <v/>
      </c>
      <c r="AH1926" s="23" t="str">
        <f aca="true">INDIRECT(CHOOSE(MATCH($T1926,{"±","&gt;","≥","≤","&lt;"},0), "AC", "AD", "AE", "AF", "AG") &amp; ROW())</f>
        <v/>
      </c>
      <c r="AI1926" s="56" t="str">
        <f aca="false">IF($X1926="Not Significant","No Further Action Required",
IF($AH1926="","",
IF(AND($AH1926="Pass",$L1926="0 - Passed "),"Analysis performed; no further action required.",
IF(AND($AH1926="Fail",$L1926="1 - Failed "),"Analysis performed; no further action required.",
IF(AND($AH1926="Pass",$L1926="2 - Limited In Use "),"Analysis performed; no further action required.",
IF(AND($AH1926="Fail",$L1926="3 - Adjusted "),"Analysis performed; no further action required.",
"Unit fails analysis; TSM determination required."))))))</f>
        <v/>
      </c>
      <c r="AJ1926" s="58"/>
    </row>
    <row r="1927" customFormat="false" ht="15" hidden="false" customHeight="false" outlineLevel="0" collapsed="false">
      <c r="A1927" s="56"/>
      <c r="E1927" s="57" t="str">
        <f aca="false">IF(AND($F1927="",$G1927=""),"",IF($G1927="",$F1927,HYPERLINK($G1927,$F1927)))</f>
        <v/>
      </c>
      <c r="H1927" s="1" t="str">
        <f aca="false">IF($I1927="","None Attached",IF(LEFT($I1927,5)="https",HYPERLINK($I1927,"Datasheet"),HYPERLINK(_xlfn.CONCAT("https://",$I1927),"Datasheet")))</f>
        <v>None Attached</v>
      </c>
      <c r="M1927" s="56"/>
      <c r="P1927" s="58"/>
      <c r="Q1927" s="1" t="n">
        <f aca="false">$M1927-$N1927</f>
        <v>0</v>
      </c>
      <c r="R1927" s="56"/>
      <c r="T1927" s="59" t="s">
        <v>15</v>
      </c>
      <c r="U1927" s="1" t="n">
        <f aca="false">$S1927-$R1927</f>
        <v>0</v>
      </c>
      <c r="V1927" s="1" t="n">
        <f aca="false">IF($T1927="±",$Q1927*2,$Q1927)</f>
        <v>0</v>
      </c>
      <c r="W1927" s="60" t="str">
        <f aca="false">IFERROR($U1927/ABS($V1927),"N/A")</f>
        <v>N/A</v>
      </c>
      <c r="X1927" s="61" t="str">
        <f aca="false">IF(OR($W1927="N/A",$R1927="",$S1927=""),"N/A",IF($W1927&gt;=4,"Not Significant",IF($W1927&gt;=2,"Semi-Significant","Significant")))</f>
        <v>N/A</v>
      </c>
      <c r="Z1927" s="1" t="str">
        <f aca="false">IF($D1927="Z540.1 w/data",0,"")</f>
        <v/>
      </c>
      <c r="AA1927" s="1" t="e">
        <f aca="false">$Y1927+$Q1927+$Z1927</f>
        <v>#VALUE!</v>
      </c>
      <c r="AB1927" s="1" t="n">
        <f aca="false">$N1927+$Q1927</f>
        <v>0</v>
      </c>
      <c r="AC1927" s="1" t="str">
        <f aca="false">IF($Y1927="","",IF(AND($AA1927&gt;=$R1927,$AA1927&lt;=$S1927),"Pass","Fail"))</f>
        <v/>
      </c>
      <c r="AD1927" s="1" t="str">
        <f aca="false">IF($Y1927="","",IF($AA1927&gt;$R1927,"Pass","Fail"))</f>
        <v/>
      </c>
      <c r="AE1927" s="1" t="str">
        <f aca="false">IF($Y1927="","",IF($AA1927&gt;=$R1927,"Pass","Fail"))</f>
        <v/>
      </c>
      <c r="AF1927" s="1" t="str">
        <f aca="false">IF($Y1927="","",IF($AA1927&lt;=$S1927,"Pass","Fail"))</f>
        <v/>
      </c>
      <c r="AG1927" s="1" t="str">
        <f aca="false">IF($Y1927="","",IF($AA1927&lt;$S1927,"Pass","Fail"))</f>
        <v/>
      </c>
      <c r="AH1927" s="23" t="str">
        <f aca="true">INDIRECT(CHOOSE(MATCH($T1927,{"±","&gt;","≥","≤","&lt;"},0), "AC", "AD", "AE", "AF", "AG") &amp; ROW())</f>
        <v/>
      </c>
      <c r="AI1927" s="56" t="str">
        <f aca="false">IF($X1927="Not Significant","No Further Action Required",
IF($AH1927="","",
IF(AND($AH1927="Pass",$L1927="0 - Passed "),"Analysis performed; no further action required.",
IF(AND($AH1927="Fail",$L1927="1 - Failed "),"Analysis performed; no further action required.",
IF(AND($AH1927="Pass",$L1927="2 - Limited In Use "),"Analysis performed; no further action required.",
IF(AND($AH1927="Fail",$L1927="3 - Adjusted "),"Analysis performed; no further action required.",
"Unit fails analysis; TSM determination required."))))))</f>
        <v/>
      </c>
      <c r="AJ1927" s="58"/>
    </row>
    <row r="1928" customFormat="false" ht="15" hidden="false" customHeight="false" outlineLevel="0" collapsed="false">
      <c r="A1928" s="56"/>
      <c r="E1928" s="57" t="str">
        <f aca="false">IF(AND($F1928="",$G1928=""),"",IF($G1928="",$F1928,HYPERLINK($G1928,$F1928)))</f>
        <v/>
      </c>
      <c r="H1928" s="1" t="str">
        <f aca="false">IF($I1928="","None Attached",IF(LEFT($I1928,5)="https",HYPERLINK($I1928,"Datasheet"),HYPERLINK(_xlfn.CONCAT("https://",$I1928),"Datasheet")))</f>
        <v>None Attached</v>
      </c>
      <c r="M1928" s="56"/>
      <c r="P1928" s="58"/>
      <c r="Q1928" s="1" t="n">
        <f aca="false">$M1928-$N1928</f>
        <v>0</v>
      </c>
      <c r="R1928" s="56"/>
      <c r="T1928" s="59" t="s">
        <v>15</v>
      </c>
      <c r="U1928" s="1" t="n">
        <f aca="false">$S1928-$R1928</f>
        <v>0</v>
      </c>
      <c r="V1928" s="1" t="n">
        <f aca="false">IF($T1928="±",$Q1928*2,$Q1928)</f>
        <v>0</v>
      </c>
      <c r="W1928" s="60" t="str">
        <f aca="false">IFERROR($U1928/ABS($V1928),"N/A")</f>
        <v>N/A</v>
      </c>
      <c r="X1928" s="61" t="str">
        <f aca="false">IF(OR($W1928="N/A",$R1928="",$S1928=""),"N/A",IF($W1928&gt;=4,"Not Significant",IF($W1928&gt;=2,"Semi-Significant","Significant")))</f>
        <v>N/A</v>
      </c>
      <c r="Z1928" s="1" t="str">
        <f aca="false">IF($D1928="Z540.1 w/data",0,"")</f>
        <v/>
      </c>
      <c r="AA1928" s="1" t="e">
        <f aca="false">$Y1928+$Q1928+$Z1928</f>
        <v>#VALUE!</v>
      </c>
      <c r="AB1928" s="1" t="n">
        <f aca="false">$N1928+$Q1928</f>
        <v>0</v>
      </c>
      <c r="AC1928" s="1" t="str">
        <f aca="false">IF($Y1928="","",IF(AND($AA1928&gt;=$R1928,$AA1928&lt;=$S1928),"Pass","Fail"))</f>
        <v/>
      </c>
      <c r="AD1928" s="1" t="str">
        <f aca="false">IF($Y1928="","",IF($AA1928&gt;$R1928,"Pass","Fail"))</f>
        <v/>
      </c>
      <c r="AE1928" s="1" t="str">
        <f aca="false">IF($Y1928="","",IF($AA1928&gt;=$R1928,"Pass","Fail"))</f>
        <v/>
      </c>
      <c r="AF1928" s="1" t="str">
        <f aca="false">IF($Y1928="","",IF($AA1928&lt;=$S1928,"Pass","Fail"))</f>
        <v/>
      </c>
      <c r="AG1928" s="1" t="str">
        <f aca="false">IF($Y1928="","",IF($AA1928&lt;$S1928,"Pass","Fail"))</f>
        <v/>
      </c>
      <c r="AH1928" s="23" t="str">
        <f aca="true">INDIRECT(CHOOSE(MATCH($T1928,{"±","&gt;","≥","≤","&lt;"},0), "AC", "AD", "AE", "AF", "AG") &amp; ROW())</f>
        <v/>
      </c>
      <c r="AI1928" s="56" t="str">
        <f aca="false">IF($X1928="Not Significant","No Further Action Required",
IF($AH1928="","",
IF(AND($AH1928="Pass",$L1928="0 - Passed "),"Analysis performed; no further action required.",
IF(AND($AH1928="Fail",$L1928="1 - Failed "),"Analysis performed; no further action required.",
IF(AND($AH1928="Pass",$L1928="2 - Limited In Use "),"Analysis performed; no further action required.",
IF(AND($AH1928="Fail",$L1928="3 - Adjusted "),"Analysis performed; no further action required.",
"Unit fails analysis; TSM determination required."))))))</f>
        <v/>
      </c>
      <c r="AJ1928" s="58"/>
    </row>
    <row r="1929" customFormat="false" ht="15" hidden="false" customHeight="false" outlineLevel="0" collapsed="false">
      <c r="A1929" s="56"/>
      <c r="E1929" s="57" t="str">
        <f aca="false">IF(AND($F1929="",$G1929=""),"",IF($G1929="",$F1929,HYPERLINK($G1929,$F1929)))</f>
        <v/>
      </c>
      <c r="H1929" s="1" t="str">
        <f aca="false">IF($I1929="","None Attached",IF(LEFT($I1929,5)="https",HYPERLINK($I1929,"Datasheet"),HYPERLINK(_xlfn.CONCAT("https://",$I1929),"Datasheet")))</f>
        <v>None Attached</v>
      </c>
      <c r="M1929" s="56"/>
      <c r="P1929" s="58"/>
      <c r="Q1929" s="1" t="n">
        <f aca="false">$M1929-$N1929</f>
        <v>0</v>
      </c>
      <c r="R1929" s="56"/>
      <c r="T1929" s="59" t="s">
        <v>15</v>
      </c>
      <c r="U1929" s="1" t="n">
        <f aca="false">$S1929-$R1929</f>
        <v>0</v>
      </c>
      <c r="V1929" s="1" t="n">
        <f aca="false">IF($T1929="±",$Q1929*2,$Q1929)</f>
        <v>0</v>
      </c>
      <c r="W1929" s="60" t="str">
        <f aca="false">IFERROR($U1929/ABS($V1929),"N/A")</f>
        <v>N/A</v>
      </c>
      <c r="X1929" s="61" t="str">
        <f aca="false">IF(OR($W1929="N/A",$R1929="",$S1929=""),"N/A",IF($W1929&gt;=4,"Not Significant",IF($W1929&gt;=2,"Semi-Significant","Significant")))</f>
        <v>N/A</v>
      </c>
      <c r="Z1929" s="1" t="str">
        <f aca="false">IF($D1929="Z540.1 w/data",0,"")</f>
        <v/>
      </c>
      <c r="AA1929" s="1" t="e">
        <f aca="false">$Y1929+$Q1929+$Z1929</f>
        <v>#VALUE!</v>
      </c>
      <c r="AB1929" s="1" t="n">
        <f aca="false">$N1929+$Q1929</f>
        <v>0</v>
      </c>
      <c r="AC1929" s="1" t="str">
        <f aca="false">IF($Y1929="","",IF(AND($AA1929&gt;=$R1929,$AA1929&lt;=$S1929),"Pass","Fail"))</f>
        <v/>
      </c>
      <c r="AD1929" s="1" t="str">
        <f aca="false">IF($Y1929="","",IF($AA1929&gt;$R1929,"Pass","Fail"))</f>
        <v/>
      </c>
      <c r="AE1929" s="1" t="str">
        <f aca="false">IF($Y1929="","",IF($AA1929&gt;=$R1929,"Pass","Fail"))</f>
        <v/>
      </c>
      <c r="AF1929" s="1" t="str">
        <f aca="false">IF($Y1929="","",IF($AA1929&lt;=$S1929,"Pass","Fail"))</f>
        <v/>
      </c>
      <c r="AG1929" s="1" t="str">
        <f aca="false">IF($Y1929="","",IF($AA1929&lt;$S1929,"Pass","Fail"))</f>
        <v/>
      </c>
      <c r="AH1929" s="23" t="str">
        <f aca="true">INDIRECT(CHOOSE(MATCH($T1929,{"±","&gt;","≥","≤","&lt;"},0), "AC", "AD", "AE", "AF", "AG") &amp; ROW())</f>
        <v/>
      </c>
      <c r="AI1929" s="56" t="str">
        <f aca="false">IF($X1929="Not Significant","No Further Action Required",
IF($AH1929="","",
IF(AND($AH1929="Pass",$L1929="0 - Passed "),"Analysis performed; no further action required.",
IF(AND($AH1929="Fail",$L1929="1 - Failed "),"Analysis performed; no further action required.",
IF(AND($AH1929="Pass",$L1929="2 - Limited In Use "),"Analysis performed; no further action required.",
IF(AND($AH1929="Fail",$L1929="3 - Adjusted "),"Analysis performed; no further action required.",
"Unit fails analysis; TSM determination required."))))))</f>
        <v/>
      </c>
      <c r="AJ1929" s="58"/>
    </row>
    <row r="1930" customFormat="false" ht="15" hidden="false" customHeight="false" outlineLevel="0" collapsed="false">
      <c r="A1930" s="56"/>
      <c r="E1930" s="57" t="str">
        <f aca="false">IF(AND($F1930="",$G1930=""),"",IF($G1930="",$F1930,HYPERLINK($G1930,$F1930)))</f>
        <v/>
      </c>
      <c r="H1930" s="1" t="str">
        <f aca="false">IF($I1930="","None Attached",IF(LEFT($I1930,5)="https",HYPERLINK($I1930,"Datasheet"),HYPERLINK(_xlfn.CONCAT("https://",$I1930),"Datasheet")))</f>
        <v>None Attached</v>
      </c>
      <c r="M1930" s="56"/>
      <c r="P1930" s="58"/>
      <c r="Q1930" s="1" t="n">
        <f aca="false">$M1930-$N1930</f>
        <v>0</v>
      </c>
      <c r="R1930" s="56"/>
      <c r="T1930" s="59" t="s">
        <v>15</v>
      </c>
      <c r="U1930" s="1" t="n">
        <f aca="false">$S1930-$R1930</f>
        <v>0</v>
      </c>
      <c r="V1930" s="1" t="n">
        <f aca="false">IF($T1930="±",$Q1930*2,$Q1930)</f>
        <v>0</v>
      </c>
      <c r="W1930" s="60" t="str">
        <f aca="false">IFERROR($U1930/ABS($V1930),"N/A")</f>
        <v>N/A</v>
      </c>
      <c r="X1930" s="61" t="str">
        <f aca="false">IF(OR($W1930="N/A",$R1930="",$S1930=""),"N/A",IF($W1930&gt;=4,"Not Significant",IF($W1930&gt;=2,"Semi-Significant","Significant")))</f>
        <v>N/A</v>
      </c>
      <c r="Z1930" s="1" t="str">
        <f aca="false">IF($D1930="Z540.1 w/data",0,"")</f>
        <v/>
      </c>
      <c r="AA1930" s="1" t="e">
        <f aca="false">$Y1930+$Q1930+$Z1930</f>
        <v>#VALUE!</v>
      </c>
      <c r="AB1930" s="1" t="n">
        <f aca="false">$N1930+$Q1930</f>
        <v>0</v>
      </c>
      <c r="AC1930" s="1" t="str">
        <f aca="false">IF($Y1930="","",IF(AND($AA1930&gt;=$R1930,$AA1930&lt;=$S1930),"Pass","Fail"))</f>
        <v/>
      </c>
      <c r="AD1930" s="1" t="str">
        <f aca="false">IF($Y1930="","",IF($AA1930&gt;$R1930,"Pass","Fail"))</f>
        <v/>
      </c>
      <c r="AE1930" s="1" t="str">
        <f aca="false">IF($Y1930="","",IF($AA1930&gt;=$R1930,"Pass","Fail"))</f>
        <v/>
      </c>
      <c r="AF1930" s="1" t="str">
        <f aca="false">IF($Y1930="","",IF($AA1930&lt;=$S1930,"Pass","Fail"))</f>
        <v/>
      </c>
      <c r="AG1930" s="1" t="str">
        <f aca="false">IF($Y1930="","",IF($AA1930&lt;$S1930,"Pass","Fail"))</f>
        <v/>
      </c>
      <c r="AH1930" s="23" t="str">
        <f aca="true">INDIRECT(CHOOSE(MATCH($T1930,{"±","&gt;","≥","≤","&lt;"},0), "AC", "AD", "AE", "AF", "AG") &amp; ROW())</f>
        <v/>
      </c>
      <c r="AI1930" s="56" t="str">
        <f aca="false">IF($X1930="Not Significant","No Further Action Required",
IF($AH1930="","",
IF(AND($AH1930="Pass",$L1930="0 - Passed "),"Analysis performed; no further action required.",
IF(AND($AH1930="Fail",$L1930="1 - Failed "),"Analysis performed; no further action required.",
IF(AND($AH1930="Pass",$L1930="2 - Limited In Use "),"Analysis performed; no further action required.",
IF(AND($AH1930="Fail",$L1930="3 - Adjusted "),"Analysis performed; no further action required.",
"Unit fails analysis; TSM determination required."))))))</f>
        <v/>
      </c>
      <c r="AJ1930" s="58"/>
    </row>
    <row r="1931" customFormat="false" ht="15" hidden="false" customHeight="false" outlineLevel="0" collapsed="false">
      <c r="A1931" s="56"/>
      <c r="E1931" s="57" t="str">
        <f aca="false">IF(AND($F1931="",$G1931=""),"",IF($G1931="",$F1931,HYPERLINK($G1931,$F1931)))</f>
        <v/>
      </c>
      <c r="H1931" s="1" t="str">
        <f aca="false">IF($I1931="","None Attached",IF(LEFT($I1931,5)="https",HYPERLINK($I1931,"Datasheet"),HYPERLINK(_xlfn.CONCAT("https://",$I1931),"Datasheet")))</f>
        <v>None Attached</v>
      </c>
      <c r="M1931" s="56"/>
      <c r="P1931" s="58"/>
      <c r="Q1931" s="1" t="n">
        <f aca="false">$M1931-$N1931</f>
        <v>0</v>
      </c>
      <c r="R1931" s="56"/>
      <c r="T1931" s="59" t="s">
        <v>15</v>
      </c>
      <c r="U1931" s="1" t="n">
        <f aca="false">$S1931-$R1931</f>
        <v>0</v>
      </c>
      <c r="V1931" s="1" t="n">
        <f aca="false">IF($T1931="±",$Q1931*2,$Q1931)</f>
        <v>0</v>
      </c>
      <c r="W1931" s="60" t="str">
        <f aca="false">IFERROR($U1931/ABS($V1931),"N/A")</f>
        <v>N/A</v>
      </c>
      <c r="X1931" s="61" t="str">
        <f aca="false">IF(OR($W1931="N/A",$R1931="",$S1931=""),"N/A",IF($W1931&gt;=4,"Not Significant",IF($W1931&gt;=2,"Semi-Significant","Significant")))</f>
        <v>N/A</v>
      </c>
      <c r="Z1931" s="1" t="str">
        <f aca="false">IF($D1931="Z540.1 w/data",0,"")</f>
        <v/>
      </c>
      <c r="AA1931" s="1" t="e">
        <f aca="false">$Y1931+$Q1931+$Z1931</f>
        <v>#VALUE!</v>
      </c>
      <c r="AB1931" s="1" t="n">
        <f aca="false">$N1931+$Q1931</f>
        <v>0</v>
      </c>
      <c r="AC1931" s="1" t="str">
        <f aca="false">IF($Y1931="","",IF(AND($AA1931&gt;=$R1931,$AA1931&lt;=$S1931),"Pass","Fail"))</f>
        <v/>
      </c>
      <c r="AD1931" s="1" t="str">
        <f aca="false">IF($Y1931="","",IF($AA1931&gt;$R1931,"Pass","Fail"))</f>
        <v/>
      </c>
      <c r="AE1931" s="1" t="str">
        <f aca="false">IF($Y1931="","",IF($AA1931&gt;=$R1931,"Pass","Fail"))</f>
        <v/>
      </c>
      <c r="AF1931" s="1" t="str">
        <f aca="false">IF($Y1931="","",IF($AA1931&lt;=$S1931,"Pass","Fail"))</f>
        <v/>
      </c>
      <c r="AG1931" s="1" t="str">
        <f aca="false">IF($Y1931="","",IF($AA1931&lt;$S1931,"Pass","Fail"))</f>
        <v/>
      </c>
      <c r="AH1931" s="23" t="str">
        <f aca="true">INDIRECT(CHOOSE(MATCH($T1931,{"±","&gt;","≥","≤","&lt;"},0), "AC", "AD", "AE", "AF", "AG") &amp; ROW())</f>
        <v/>
      </c>
      <c r="AI1931" s="56" t="str">
        <f aca="false">IF($X1931="Not Significant","No Further Action Required",
IF($AH1931="","",
IF(AND($AH1931="Pass",$L1931="0 - Passed "),"Analysis performed; no further action required.",
IF(AND($AH1931="Fail",$L1931="1 - Failed "),"Analysis performed; no further action required.",
IF(AND($AH1931="Pass",$L1931="2 - Limited In Use "),"Analysis performed; no further action required.",
IF(AND($AH1931="Fail",$L1931="3 - Adjusted "),"Analysis performed; no further action required.",
"Unit fails analysis; TSM determination required."))))))</f>
        <v/>
      </c>
      <c r="AJ1931" s="58"/>
    </row>
    <row r="1932" customFormat="false" ht="15" hidden="false" customHeight="false" outlineLevel="0" collapsed="false">
      <c r="A1932" s="56"/>
      <c r="E1932" s="57" t="str">
        <f aca="false">IF(AND($F1932="",$G1932=""),"",IF($G1932="",$F1932,HYPERLINK($G1932,$F1932)))</f>
        <v/>
      </c>
      <c r="H1932" s="1" t="str">
        <f aca="false">IF($I1932="","None Attached",IF(LEFT($I1932,5)="https",HYPERLINK($I1932,"Datasheet"),HYPERLINK(_xlfn.CONCAT("https://",$I1932),"Datasheet")))</f>
        <v>None Attached</v>
      </c>
      <c r="M1932" s="56"/>
      <c r="P1932" s="58"/>
      <c r="Q1932" s="1" t="n">
        <f aca="false">$M1932-$N1932</f>
        <v>0</v>
      </c>
      <c r="R1932" s="56"/>
      <c r="T1932" s="59" t="s">
        <v>15</v>
      </c>
      <c r="U1932" s="1" t="n">
        <f aca="false">$S1932-$R1932</f>
        <v>0</v>
      </c>
      <c r="V1932" s="1" t="n">
        <f aca="false">IF($T1932="±",$Q1932*2,$Q1932)</f>
        <v>0</v>
      </c>
      <c r="W1932" s="60" t="str">
        <f aca="false">IFERROR($U1932/ABS($V1932),"N/A")</f>
        <v>N/A</v>
      </c>
      <c r="X1932" s="61" t="str">
        <f aca="false">IF(OR($W1932="N/A",$R1932="",$S1932=""),"N/A",IF($W1932&gt;=4,"Not Significant",IF($W1932&gt;=2,"Semi-Significant","Significant")))</f>
        <v>N/A</v>
      </c>
      <c r="Z1932" s="1" t="str">
        <f aca="false">IF($D1932="Z540.1 w/data",0,"")</f>
        <v/>
      </c>
      <c r="AA1932" s="1" t="e">
        <f aca="false">$Y1932+$Q1932+$Z1932</f>
        <v>#VALUE!</v>
      </c>
      <c r="AB1932" s="1" t="n">
        <f aca="false">$N1932+$Q1932</f>
        <v>0</v>
      </c>
      <c r="AC1932" s="1" t="str">
        <f aca="false">IF($Y1932="","",IF(AND($AA1932&gt;=$R1932,$AA1932&lt;=$S1932),"Pass","Fail"))</f>
        <v/>
      </c>
      <c r="AD1932" s="1" t="str">
        <f aca="false">IF($Y1932="","",IF($AA1932&gt;$R1932,"Pass","Fail"))</f>
        <v/>
      </c>
      <c r="AE1932" s="1" t="str">
        <f aca="false">IF($Y1932="","",IF($AA1932&gt;=$R1932,"Pass","Fail"))</f>
        <v/>
      </c>
      <c r="AF1932" s="1" t="str">
        <f aca="false">IF($Y1932="","",IF($AA1932&lt;=$S1932,"Pass","Fail"))</f>
        <v/>
      </c>
      <c r="AG1932" s="1" t="str">
        <f aca="false">IF($Y1932="","",IF($AA1932&lt;$S1932,"Pass","Fail"))</f>
        <v/>
      </c>
      <c r="AH1932" s="23" t="str">
        <f aca="true">INDIRECT(CHOOSE(MATCH($T1932,{"±","&gt;","≥","≤","&lt;"},0), "AC", "AD", "AE", "AF", "AG") &amp; ROW())</f>
        <v/>
      </c>
      <c r="AI1932" s="56" t="str">
        <f aca="false">IF($X1932="Not Significant","No Further Action Required",
IF($AH1932="","",
IF(AND($AH1932="Pass",$L1932="0 - Passed "),"Analysis performed; no further action required.",
IF(AND($AH1932="Fail",$L1932="1 - Failed "),"Analysis performed; no further action required.",
IF(AND($AH1932="Pass",$L1932="2 - Limited In Use "),"Analysis performed; no further action required.",
IF(AND($AH1932="Fail",$L1932="3 - Adjusted "),"Analysis performed; no further action required.",
"Unit fails analysis; TSM determination required."))))))</f>
        <v/>
      </c>
      <c r="AJ1932" s="58"/>
    </row>
    <row r="1933" customFormat="false" ht="15" hidden="false" customHeight="false" outlineLevel="0" collapsed="false">
      <c r="A1933" s="56"/>
      <c r="E1933" s="57" t="str">
        <f aca="false">IF(AND($F1933="",$G1933=""),"",IF($G1933="",$F1933,HYPERLINK($G1933,$F1933)))</f>
        <v/>
      </c>
      <c r="H1933" s="1" t="str">
        <f aca="false">IF($I1933="","None Attached",IF(LEFT($I1933,5)="https",HYPERLINK($I1933,"Datasheet"),HYPERLINK(_xlfn.CONCAT("https://",$I1933),"Datasheet")))</f>
        <v>None Attached</v>
      </c>
      <c r="M1933" s="56"/>
      <c r="P1933" s="58"/>
      <c r="Q1933" s="1" t="n">
        <f aca="false">$M1933-$N1933</f>
        <v>0</v>
      </c>
      <c r="R1933" s="56"/>
      <c r="T1933" s="59" t="s">
        <v>15</v>
      </c>
      <c r="U1933" s="1" t="n">
        <f aca="false">$S1933-$R1933</f>
        <v>0</v>
      </c>
      <c r="V1933" s="1" t="n">
        <f aca="false">IF($T1933="±",$Q1933*2,$Q1933)</f>
        <v>0</v>
      </c>
      <c r="W1933" s="60" t="str">
        <f aca="false">IFERROR($U1933/ABS($V1933),"N/A")</f>
        <v>N/A</v>
      </c>
      <c r="X1933" s="61" t="str">
        <f aca="false">IF(OR($W1933="N/A",$R1933="",$S1933=""),"N/A",IF($W1933&gt;=4,"Not Significant",IF($W1933&gt;=2,"Semi-Significant","Significant")))</f>
        <v>N/A</v>
      </c>
      <c r="Z1933" s="1" t="str">
        <f aca="false">IF($D1933="Z540.1 w/data",0,"")</f>
        <v/>
      </c>
      <c r="AA1933" s="1" t="e">
        <f aca="false">$Y1933+$Q1933+$Z1933</f>
        <v>#VALUE!</v>
      </c>
      <c r="AB1933" s="1" t="n">
        <f aca="false">$N1933+$Q1933</f>
        <v>0</v>
      </c>
      <c r="AC1933" s="1" t="str">
        <f aca="false">IF($Y1933="","",IF(AND($AA1933&gt;=$R1933,$AA1933&lt;=$S1933),"Pass","Fail"))</f>
        <v/>
      </c>
      <c r="AD1933" s="1" t="str">
        <f aca="false">IF($Y1933="","",IF($AA1933&gt;$R1933,"Pass","Fail"))</f>
        <v/>
      </c>
      <c r="AE1933" s="1" t="str">
        <f aca="false">IF($Y1933="","",IF($AA1933&gt;=$R1933,"Pass","Fail"))</f>
        <v/>
      </c>
      <c r="AF1933" s="1" t="str">
        <f aca="false">IF($Y1933="","",IF($AA1933&lt;=$S1933,"Pass","Fail"))</f>
        <v/>
      </c>
      <c r="AG1933" s="1" t="str">
        <f aca="false">IF($Y1933="","",IF($AA1933&lt;$S1933,"Pass","Fail"))</f>
        <v/>
      </c>
      <c r="AH1933" s="23" t="str">
        <f aca="true">INDIRECT(CHOOSE(MATCH($T1933,{"±","&gt;","≥","≤","&lt;"},0), "AC", "AD", "AE", "AF", "AG") &amp; ROW())</f>
        <v/>
      </c>
      <c r="AI1933" s="56" t="str">
        <f aca="false">IF($X1933="Not Significant","No Further Action Required",
IF($AH1933="","",
IF(AND($AH1933="Pass",$L1933="0 - Passed "),"Analysis performed; no further action required.",
IF(AND($AH1933="Fail",$L1933="1 - Failed "),"Analysis performed; no further action required.",
IF(AND($AH1933="Pass",$L1933="2 - Limited In Use "),"Analysis performed; no further action required.",
IF(AND($AH1933="Fail",$L1933="3 - Adjusted "),"Analysis performed; no further action required.",
"Unit fails analysis; TSM determination required."))))))</f>
        <v/>
      </c>
      <c r="AJ1933" s="58"/>
    </row>
    <row r="1934" customFormat="false" ht="15" hidden="false" customHeight="false" outlineLevel="0" collapsed="false">
      <c r="A1934" s="56"/>
      <c r="E1934" s="57" t="str">
        <f aca="false">IF(AND($F1934="",$G1934=""),"",IF($G1934="",$F1934,HYPERLINK($G1934,$F1934)))</f>
        <v/>
      </c>
      <c r="H1934" s="1" t="str">
        <f aca="false">IF($I1934="","None Attached",IF(LEFT($I1934,5)="https",HYPERLINK($I1934,"Datasheet"),HYPERLINK(_xlfn.CONCAT("https://",$I1934),"Datasheet")))</f>
        <v>None Attached</v>
      </c>
      <c r="M1934" s="56"/>
      <c r="P1934" s="58"/>
      <c r="Q1934" s="1" t="n">
        <f aca="false">$M1934-$N1934</f>
        <v>0</v>
      </c>
      <c r="R1934" s="56"/>
      <c r="T1934" s="59" t="s">
        <v>15</v>
      </c>
      <c r="U1934" s="1" t="n">
        <f aca="false">$S1934-$R1934</f>
        <v>0</v>
      </c>
      <c r="V1934" s="1" t="n">
        <f aca="false">IF($T1934="±",$Q1934*2,$Q1934)</f>
        <v>0</v>
      </c>
      <c r="W1934" s="60" t="str">
        <f aca="false">IFERROR($U1934/ABS($V1934),"N/A")</f>
        <v>N/A</v>
      </c>
      <c r="X1934" s="61" t="str">
        <f aca="false">IF(OR($W1934="N/A",$R1934="",$S1934=""),"N/A",IF($W1934&gt;=4,"Not Significant",IF($W1934&gt;=2,"Semi-Significant","Significant")))</f>
        <v>N/A</v>
      </c>
      <c r="Z1934" s="1" t="str">
        <f aca="false">IF($D1934="Z540.1 w/data",0,"")</f>
        <v/>
      </c>
      <c r="AA1934" s="1" t="e">
        <f aca="false">$Y1934+$Q1934+$Z1934</f>
        <v>#VALUE!</v>
      </c>
      <c r="AB1934" s="1" t="n">
        <f aca="false">$N1934+$Q1934</f>
        <v>0</v>
      </c>
      <c r="AC1934" s="1" t="str">
        <f aca="false">IF($Y1934="","",IF(AND($AA1934&gt;=$R1934,$AA1934&lt;=$S1934),"Pass","Fail"))</f>
        <v/>
      </c>
      <c r="AD1934" s="1" t="str">
        <f aca="false">IF($Y1934="","",IF($AA1934&gt;$R1934,"Pass","Fail"))</f>
        <v/>
      </c>
      <c r="AE1934" s="1" t="str">
        <f aca="false">IF($Y1934="","",IF($AA1934&gt;=$R1934,"Pass","Fail"))</f>
        <v/>
      </c>
      <c r="AF1934" s="1" t="str">
        <f aca="false">IF($Y1934="","",IF($AA1934&lt;=$S1934,"Pass","Fail"))</f>
        <v/>
      </c>
      <c r="AG1934" s="1" t="str">
        <f aca="false">IF($Y1934="","",IF($AA1934&lt;$S1934,"Pass","Fail"))</f>
        <v/>
      </c>
      <c r="AH1934" s="23" t="str">
        <f aca="true">INDIRECT(CHOOSE(MATCH($T1934,{"±","&gt;","≥","≤","&lt;"},0), "AC", "AD", "AE", "AF", "AG") &amp; ROW())</f>
        <v/>
      </c>
      <c r="AI1934" s="56" t="str">
        <f aca="false">IF($X1934="Not Significant","No Further Action Required",
IF($AH1934="","",
IF(AND($AH1934="Pass",$L1934="0 - Passed "),"Analysis performed; no further action required.",
IF(AND($AH1934="Fail",$L1934="1 - Failed "),"Analysis performed; no further action required.",
IF(AND($AH1934="Pass",$L1934="2 - Limited In Use "),"Analysis performed; no further action required.",
IF(AND($AH1934="Fail",$L1934="3 - Adjusted "),"Analysis performed; no further action required.",
"Unit fails analysis; TSM determination required."))))))</f>
        <v/>
      </c>
      <c r="AJ1934" s="58"/>
    </row>
    <row r="1935" customFormat="false" ht="15" hidden="false" customHeight="false" outlineLevel="0" collapsed="false">
      <c r="A1935" s="56"/>
      <c r="E1935" s="57" t="str">
        <f aca="false">IF(AND($F1935="",$G1935=""),"",IF($G1935="",$F1935,HYPERLINK($G1935,$F1935)))</f>
        <v/>
      </c>
      <c r="H1935" s="1" t="str">
        <f aca="false">IF($I1935="","None Attached",IF(LEFT($I1935,5)="https",HYPERLINK($I1935,"Datasheet"),HYPERLINK(_xlfn.CONCAT("https://",$I1935),"Datasheet")))</f>
        <v>None Attached</v>
      </c>
      <c r="M1935" s="56"/>
      <c r="P1935" s="58"/>
      <c r="Q1935" s="1" t="n">
        <f aca="false">$M1935-$N1935</f>
        <v>0</v>
      </c>
      <c r="R1935" s="56"/>
      <c r="T1935" s="59" t="s">
        <v>15</v>
      </c>
      <c r="U1935" s="1" t="n">
        <f aca="false">$S1935-$R1935</f>
        <v>0</v>
      </c>
      <c r="V1935" s="1" t="n">
        <f aca="false">IF($T1935="±",$Q1935*2,$Q1935)</f>
        <v>0</v>
      </c>
      <c r="W1935" s="60" t="str">
        <f aca="false">IFERROR($U1935/ABS($V1935),"N/A")</f>
        <v>N/A</v>
      </c>
      <c r="X1935" s="61" t="str">
        <f aca="false">IF(OR($W1935="N/A",$R1935="",$S1935=""),"N/A",IF($W1935&gt;=4,"Not Significant",IF($W1935&gt;=2,"Semi-Significant","Significant")))</f>
        <v>N/A</v>
      </c>
      <c r="Z1935" s="1" t="str">
        <f aca="false">IF($D1935="Z540.1 w/data",0,"")</f>
        <v/>
      </c>
      <c r="AA1935" s="1" t="e">
        <f aca="false">$Y1935+$Q1935+$Z1935</f>
        <v>#VALUE!</v>
      </c>
      <c r="AB1935" s="1" t="n">
        <f aca="false">$N1935+$Q1935</f>
        <v>0</v>
      </c>
      <c r="AC1935" s="1" t="str">
        <f aca="false">IF($Y1935="","",IF(AND($AA1935&gt;=$R1935,$AA1935&lt;=$S1935),"Pass","Fail"))</f>
        <v/>
      </c>
      <c r="AD1935" s="1" t="str">
        <f aca="false">IF($Y1935="","",IF($AA1935&gt;$R1935,"Pass","Fail"))</f>
        <v/>
      </c>
      <c r="AE1935" s="1" t="str">
        <f aca="false">IF($Y1935="","",IF($AA1935&gt;=$R1935,"Pass","Fail"))</f>
        <v/>
      </c>
      <c r="AF1935" s="1" t="str">
        <f aca="false">IF($Y1935="","",IF($AA1935&lt;=$S1935,"Pass","Fail"))</f>
        <v/>
      </c>
      <c r="AG1935" s="1" t="str">
        <f aca="false">IF($Y1935="","",IF($AA1935&lt;$S1935,"Pass","Fail"))</f>
        <v/>
      </c>
      <c r="AH1935" s="23" t="str">
        <f aca="true">INDIRECT(CHOOSE(MATCH($T1935,{"±","&gt;","≥","≤","&lt;"},0), "AC", "AD", "AE", "AF", "AG") &amp; ROW())</f>
        <v/>
      </c>
      <c r="AI1935" s="56" t="str">
        <f aca="false">IF($X1935="Not Significant","No Further Action Required",
IF($AH1935="","",
IF(AND($AH1935="Pass",$L1935="0 - Passed "),"Analysis performed; no further action required.",
IF(AND($AH1935="Fail",$L1935="1 - Failed "),"Analysis performed; no further action required.",
IF(AND($AH1935="Pass",$L1935="2 - Limited In Use "),"Analysis performed; no further action required.",
IF(AND($AH1935="Fail",$L1935="3 - Adjusted "),"Analysis performed; no further action required.",
"Unit fails analysis; TSM determination required."))))))</f>
        <v/>
      </c>
      <c r="AJ1935" s="58"/>
    </row>
    <row r="1936" customFormat="false" ht="15" hidden="false" customHeight="false" outlineLevel="0" collapsed="false">
      <c r="A1936" s="56"/>
      <c r="E1936" s="57" t="str">
        <f aca="false">IF(AND($F1936="",$G1936=""),"",IF($G1936="",$F1936,HYPERLINK($G1936,$F1936)))</f>
        <v/>
      </c>
      <c r="H1936" s="1" t="str">
        <f aca="false">IF($I1936="","None Attached",IF(LEFT($I1936,5)="https",HYPERLINK($I1936,"Datasheet"),HYPERLINK(_xlfn.CONCAT("https://",$I1936),"Datasheet")))</f>
        <v>None Attached</v>
      </c>
      <c r="M1936" s="56"/>
      <c r="P1936" s="58"/>
      <c r="Q1936" s="1" t="n">
        <f aca="false">$M1936-$N1936</f>
        <v>0</v>
      </c>
      <c r="R1936" s="56"/>
      <c r="T1936" s="59" t="s">
        <v>15</v>
      </c>
      <c r="U1936" s="1" t="n">
        <f aca="false">$S1936-$R1936</f>
        <v>0</v>
      </c>
      <c r="V1936" s="1" t="n">
        <f aca="false">IF($T1936="±",$Q1936*2,$Q1936)</f>
        <v>0</v>
      </c>
      <c r="W1936" s="60" t="str">
        <f aca="false">IFERROR($U1936/ABS($V1936),"N/A")</f>
        <v>N/A</v>
      </c>
      <c r="X1936" s="61" t="str">
        <f aca="false">IF(OR($W1936="N/A",$R1936="",$S1936=""),"N/A",IF($W1936&gt;=4,"Not Significant",IF($W1936&gt;=2,"Semi-Significant","Significant")))</f>
        <v>N/A</v>
      </c>
      <c r="Z1936" s="1" t="str">
        <f aca="false">IF($D1936="Z540.1 w/data",0,"")</f>
        <v/>
      </c>
      <c r="AA1936" s="1" t="e">
        <f aca="false">$Y1936+$Q1936+$Z1936</f>
        <v>#VALUE!</v>
      </c>
      <c r="AB1936" s="1" t="n">
        <f aca="false">$N1936+$Q1936</f>
        <v>0</v>
      </c>
      <c r="AC1936" s="1" t="str">
        <f aca="false">IF($Y1936="","",IF(AND($AA1936&gt;=$R1936,$AA1936&lt;=$S1936),"Pass","Fail"))</f>
        <v/>
      </c>
      <c r="AD1936" s="1" t="str">
        <f aca="false">IF($Y1936="","",IF($AA1936&gt;$R1936,"Pass","Fail"))</f>
        <v/>
      </c>
      <c r="AE1936" s="1" t="str">
        <f aca="false">IF($Y1936="","",IF($AA1936&gt;=$R1936,"Pass","Fail"))</f>
        <v/>
      </c>
      <c r="AF1936" s="1" t="str">
        <f aca="false">IF($Y1936="","",IF($AA1936&lt;=$S1936,"Pass","Fail"))</f>
        <v/>
      </c>
      <c r="AG1936" s="1" t="str">
        <f aca="false">IF($Y1936="","",IF($AA1936&lt;$S1936,"Pass","Fail"))</f>
        <v/>
      </c>
      <c r="AH1936" s="23" t="str">
        <f aca="true">INDIRECT(CHOOSE(MATCH($T1936,{"±","&gt;","≥","≤","&lt;"},0), "AC", "AD", "AE", "AF", "AG") &amp; ROW())</f>
        <v/>
      </c>
      <c r="AI1936" s="56" t="str">
        <f aca="false">IF($X1936="Not Significant","No Further Action Required",
IF($AH1936="","",
IF(AND($AH1936="Pass",$L1936="0 - Passed "),"Analysis performed; no further action required.",
IF(AND($AH1936="Fail",$L1936="1 - Failed "),"Analysis performed; no further action required.",
IF(AND($AH1936="Pass",$L1936="2 - Limited In Use "),"Analysis performed; no further action required.",
IF(AND($AH1936="Fail",$L1936="3 - Adjusted "),"Analysis performed; no further action required.",
"Unit fails analysis; TSM determination required."))))))</f>
        <v/>
      </c>
      <c r="AJ1936" s="58"/>
    </row>
    <row r="1937" customFormat="false" ht="15" hidden="false" customHeight="false" outlineLevel="0" collapsed="false">
      <c r="A1937" s="56"/>
      <c r="E1937" s="57" t="str">
        <f aca="false">IF(AND($F1937="",$G1937=""),"",IF($G1937="",$F1937,HYPERLINK($G1937,$F1937)))</f>
        <v/>
      </c>
      <c r="H1937" s="1" t="str">
        <f aca="false">IF($I1937="","None Attached",IF(LEFT($I1937,5)="https",HYPERLINK($I1937,"Datasheet"),HYPERLINK(_xlfn.CONCAT("https://",$I1937),"Datasheet")))</f>
        <v>None Attached</v>
      </c>
      <c r="M1937" s="56"/>
      <c r="P1937" s="58"/>
      <c r="Q1937" s="1" t="n">
        <f aca="false">$M1937-$N1937</f>
        <v>0</v>
      </c>
      <c r="R1937" s="56"/>
      <c r="T1937" s="59" t="s">
        <v>15</v>
      </c>
      <c r="U1937" s="1" t="n">
        <f aca="false">$S1937-$R1937</f>
        <v>0</v>
      </c>
      <c r="V1937" s="1" t="n">
        <f aca="false">IF($T1937="±",$Q1937*2,$Q1937)</f>
        <v>0</v>
      </c>
      <c r="W1937" s="60" t="str">
        <f aca="false">IFERROR($U1937/ABS($V1937),"N/A")</f>
        <v>N/A</v>
      </c>
      <c r="X1937" s="61" t="str">
        <f aca="false">IF(OR($W1937="N/A",$R1937="",$S1937=""),"N/A",IF($W1937&gt;=4,"Not Significant",IF($W1937&gt;=2,"Semi-Significant","Significant")))</f>
        <v>N/A</v>
      </c>
      <c r="Z1937" s="1" t="str">
        <f aca="false">IF($D1937="Z540.1 w/data",0,"")</f>
        <v/>
      </c>
      <c r="AA1937" s="1" t="e">
        <f aca="false">$Y1937+$Q1937+$Z1937</f>
        <v>#VALUE!</v>
      </c>
      <c r="AB1937" s="1" t="n">
        <f aca="false">$N1937+$Q1937</f>
        <v>0</v>
      </c>
      <c r="AC1937" s="1" t="str">
        <f aca="false">IF($Y1937="","",IF(AND($AA1937&gt;=$R1937,$AA1937&lt;=$S1937),"Pass","Fail"))</f>
        <v/>
      </c>
      <c r="AD1937" s="1" t="str">
        <f aca="false">IF($Y1937="","",IF($AA1937&gt;$R1937,"Pass","Fail"))</f>
        <v/>
      </c>
      <c r="AE1937" s="1" t="str">
        <f aca="false">IF($Y1937="","",IF($AA1937&gt;=$R1937,"Pass","Fail"))</f>
        <v/>
      </c>
      <c r="AF1937" s="1" t="str">
        <f aca="false">IF($Y1937="","",IF($AA1937&lt;=$S1937,"Pass","Fail"))</f>
        <v/>
      </c>
      <c r="AG1937" s="1" t="str">
        <f aca="false">IF($Y1937="","",IF($AA1937&lt;$S1937,"Pass","Fail"))</f>
        <v/>
      </c>
      <c r="AH1937" s="23" t="str">
        <f aca="true">INDIRECT(CHOOSE(MATCH($T1937,{"±","&gt;","≥","≤","&lt;"},0), "AC", "AD", "AE", "AF", "AG") &amp; ROW())</f>
        <v/>
      </c>
      <c r="AI1937" s="56" t="str">
        <f aca="false">IF($X1937="Not Significant","No Further Action Required",
IF($AH1937="","",
IF(AND($AH1937="Pass",$L1937="0 - Passed "),"Analysis performed; no further action required.",
IF(AND($AH1937="Fail",$L1937="1 - Failed "),"Analysis performed; no further action required.",
IF(AND($AH1937="Pass",$L1937="2 - Limited In Use "),"Analysis performed; no further action required.",
IF(AND($AH1937="Fail",$L1937="3 - Adjusted "),"Analysis performed; no further action required.",
"Unit fails analysis; TSM determination required."))))))</f>
        <v/>
      </c>
      <c r="AJ1937" s="58"/>
    </row>
    <row r="1938" customFormat="false" ht="15" hidden="false" customHeight="false" outlineLevel="0" collapsed="false">
      <c r="A1938" s="56"/>
      <c r="E1938" s="57" t="str">
        <f aca="false">IF(AND($F1938="",$G1938=""),"",IF($G1938="",$F1938,HYPERLINK($G1938,$F1938)))</f>
        <v/>
      </c>
      <c r="H1938" s="1" t="str">
        <f aca="false">IF($I1938="","None Attached",IF(LEFT($I1938,5)="https",HYPERLINK($I1938,"Datasheet"),HYPERLINK(_xlfn.CONCAT("https://",$I1938),"Datasheet")))</f>
        <v>None Attached</v>
      </c>
      <c r="M1938" s="56"/>
      <c r="P1938" s="58"/>
      <c r="Q1938" s="1" t="n">
        <f aca="false">$M1938-$N1938</f>
        <v>0</v>
      </c>
      <c r="R1938" s="56"/>
      <c r="T1938" s="59" t="s">
        <v>15</v>
      </c>
      <c r="U1938" s="1" t="n">
        <f aca="false">$S1938-$R1938</f>
        <v>0</v>
      </c>
      <c r="V1938" s="1" t="n">
        <f aca="false">IF($T1938="±",$Q1938*2,$Q1938)</f>
        <v>0</v>
      </c>
      <c r="W1938" s="60" t="str">
        <f aca="false">IFERROR($U1938/ABS($V1938),"N/A")</f>
        <v>N/A</v>
      </c>
      <c r="X1938" s="61" t="str">
        <f aca="false">IF(OR($W1938="N/A",$R1938="",$S1938=""),"N/A",IF($W1938&gt;=4,"Not Significant",IF($W1938&gt;=2,"Semi-Significant","Significant")))</f>
        <v>N/A</v>
      </c>
      <c r="Z1938" s="1" t="str">
        <f aca="false">IF($D1938="Z540.1 w/data",0,"")</f>
        <v/>
      </c>
      <c r="AA1938" s="1" t="e">
        <f aca="false">$Y1938+$Q1938+$Z1938</f>
        <v>#VALUE!</v>
      </c>
      <c r="AB1938" s="1" t="n">
        <f aca="false">$N1938+$Q1938</f>
        <v>0</v>
      </c>
      <c r="AC1938" s="1" t="str">
        <f aca="false">IF($Y1938="","",IF(AND($AA1938&gt;=$R1938,$AA1938&lt;=$S1938),"Pass","Fail"))</f>
        <v/>
      </c>
      <c r="AD1938" s="1" t="str">
        <f aca="false">IF($Y1938="","",IF($AA1938&gt;$R1938,"Pass","Fail"))</f>
        <v/>
      </c>
      <c r="AE1938" s="1" t="str">
        <f aca="false">IF($Y1938="","",IF($AA1938&gt;=$R1938,"Pass","Fail"))</f>
        <v/>
      </c>
      <c r="AF1938" s="1" t="str">
        <f aca="false">IF($Y1938="","",IF($AA1938&lt;=$S1938,"Pass","Fail"))</f>
        <v/>
      </c>
      <c r="AG1938" s="1" t="str">
        <f aca="false">IF($Y1938="","",IF($AA1938&lt;$S1938,"Pass","Fail"))</f>
        <v/>
      </c>
      <c r="AH1938" s="23" t="str">
        <f aca="true">INDIRECT(CHOOSE(MATCH($T1938,{"±","&gt;","≥","≤","&lt;"},0), "AC", "AD", "AE", "AF", "AG") &amp; ROW())</f>
        <v/>
      </c>
      <c r="AI1938" s="56" t="str">
        <f aca="false">IF($X1938="Not Significant","No Further Action Required",
IF($AH1938="","",
IF(AND($AH1938="Pass",$L1938="0 - Passed "),"Analysis performed; no further action required.",
IF(AND($AH1938="Fail",$L1938="1 - Failed "),"Analysis performed; no further action required.",
IF(AND($AH1938="Pass",$L1938="2 - Limited In Use "),"Analysis performed; no further action required.",
IF(AND($AH1938="Fail",$L1938="3 - Adjusted "),"Analysis performed; no further action required.",
"Unit fails analysis; TSM determination required."))))))</f>
        <v/>
      </c>
      <c r="AJ1938" s="58"/>
    </row>
    <row r="1939" customFormat="false" ht="15" hidden="false" customHeight="false" outlineLevel="0" collapsed="false">
      <c r="A1939" s="56"/>
      <c r="E1939" s="57" t="str">
        <f aca="false">IF(AND($F1939="",$G1939=""),"",IF($G1939="",$F1939,HYPERLINK($G1939,$F1939)))</f>
        <v/>
      </c>
      <c r="H1939" s="1" t="str">
        <f aca="false">IF($I1939="","None Attached",IF(LEFT($I1939,5)="https",HYPERLINK($I1939,"Datasheet"),HYPERLINK(_xlfn.CONCAT("https://",$I1939),"Datasheet")))</f>
        <v>None Attached</v>
      </c>
      <c r="M1939" s="56"/>
      <c r="P1939" s="58"/>
      <c r="Q1939" s="1" t="n">
        <f aca="false">$M1939-$N1939</f>
        <v>0</v>
      </c>
      <c r="R1939" s="56"/>
      <c r="T1939" s="59" t="s">
        <v>15</v>
      </c>
      <c r="U1939" s="1" t="n">
        <f aca="false">$S1939-$R1939</f>
        <v>0</v>
      </c>
      <c r="V1939" s="1" t="n">
        <f aca="false">IF($T1939="±",$Q1939*2,$Q1939)</f>
        <v>0</v>
      </c>
      <c r="W1939" s="60" t="str">
        <f aca="false">IFERROR($U1939/ABS($V1939),"N/A")</f>
        <v>N/A</v>
      </c>
      <c r="X1939" s="61" t="str">
        <f aca="false">IF(OR($W1939="N/A",$R1939="",$S1939=""),"N/A",IF($W1939&gt;=4,"Not Significant",IF($W1939&gt;=2,"Semi-Significant","Significant")))</f>
        <v>N/A</v>
      </c>
      <c r="Z1939" s="1" t="str">
        <f aca="false">IF($D1939="Z540.1 w/data",0,"")</f>
        <v/>
      </c>
      <c r="AA1939" s="1" t="e">
        <f aca="false">$Y1939+$Q1939+$Z1939</f>
        <v>#VALUE!</v>
      </c>
      <c r="AB1939" s="1" t="n">
        <f aca="false">$N1939+$Q1939</f>
        <v>0</v>
      </c>
      <c r="AC1939" s="1" t="str">
        <f aca="false">IF($Y1939="","",IF(AND($AA1939&gt;=$R1939,$AA1939&lt;=$S1939),"Pass","Fail"))</f>
        <v/>
      </c>
      <c r="AD1939" s="1" t="str">
        <f aca="false">IF($Y1939="","",IF($AA1939&gt;$R1939,"Pass","Fail"))</f>
        <v/>
      </c>
      <c r="AE1939" s="1" t="str">
        <f aca="false">IF($Y1939="","",IF($AA1939&gt;=$R1939,"Pass","Fail"))</f>
        <v/>
      </c>
      <c r="AF1939" s="1" t="str">
        <f aca="false">IF($Y1939="","",IF($AA1939&lt;=$S1939,"Pass","Fail"))</f>
        <v/>
      </c>
      <c r="AG1939" s="1" t="str">
        <f aca="false">IF($Y1939="","",IF($AA1939&lt;$S1939,"Pass","Fail"))</f>
        <v/>
      </c>
      <c r="AH1939" s="23" t="str">
        <f aca="true">INDIRECT(CHOOSE(MATCH($T1939,{"±","&gt;","≥","≤","&lt;"},0), "AC", "AD", "AE", "AF", "AG") &amp; ROW())</f>
        <v/>
      </c>
      <c r="AI1939" s="56" t="str">
        <f aca="false">IF($X1939="Not Significant","No Further Action Required",
IF($AH1939="","",
IF(AND($AH1939="Pass",$L1939="0 - Passed "),"Analysis performed; no further action required.",
IF(AND($AH1939="Fail",$L1939="1 - Failed "),"Analysis performed; no further action required.",
IF(AND($AH1939="Pass",$L1939="2 - Limited In Use "),"Analysis performed; no further action required.",
IF(AND($AH1939="Fail",$L1939="3 - Adjusted "),"Analysis performed; no further action required.",
"Unit fails analysis; TSM determination required."))))))</f>
        <v/>
      </c>
      <c r="AJ1939" s="58"/>
    </row>
    <row r="1940" customFormat="false" ht="15" hidden="false" customHeight="false" outlineLevel="0" collapsed="false">
      <c r="A1940" s="56"/>
      <c r="E1940" s="57" t="str">
        <f aca="false">IF(AND($F1940="",$G1940=""),"",IF($G1940="",$F1940,HYPERLINK($G1940,$F1940)))</f>
        <v/>
      </c>
      <c r="H1940" s="1" t="str">
        <f aca="false">IF($I1940="","None Attached",IF(LEFT($I1940,5)="https",HYPERLINK($I1940,"Datasheet"),HYPERLINK(_xlfn.CONCAT("https://",$I1940),"Datasheet")))</f>
        <v>None Attached</v>
      </c>
      <c r="M1940" s="56"/>
      <c r="P1940" s="58"/>
      <c r="Q1940" s="1" t="n">
        <f aca="false">$M1940-$N1940</f>
        <v>0</v>
      </c>
      <c r="R1940" s="56"/>
      <c r="T1940" s="59" t="s">
        <v>15</v>
      </c>
      <c r="U1940" s="1" t="n">
        <f aca="false">$S1940-$R1940</f>
        <v>0</v>
      </c>
      <c r="V1940" s="1" t="n">
        <f aca="false">IF($T1940="±",$Q1940*2,$Q1940)</f>
        <v>0</v>
      </c>
      <c r="W1940" s="60" t="str">
        <f aca="false">IFERROR($U1940/ABS($V1940),"N/A")</f>
        <v>N/A</v>
      </c>
      <c r="X1940" s="61" t="str">
        <f aca="false">IF(OR($W1940="N/A",$R1940="",$S1940=""),"N/A",IF($W1940&gt;=4,"Not Significant",IF($W1940&gt;=2,"Semi-Significant","Significant")))</f>
        <v>N/A</v>
      </c>
      <c r="Z1940" s="1" t="str">
        <f aca="false">IF($D1940="Z540.1 w/data",0,"")</f>
        <v/>
      </c>
      <c r="AA1940" s="1" t="e">
        <f aca="false">$Y1940+$Q1940+$Z1940</f>
        <v>#VALUE!</v>
      </c>
      <c r="AB1940" s="1" t="n">
        <f aca="false">$N1940+$Q1940</f>
        <v>0</v>
      </c>
      <c r="AC1940" s="1" t="str">
        <f aca="false">IF($Y1940="","",IF(AND($AA1940&gt;=$R1940,$AA1940&lt;=$S1940),"Pass","Fail"))</f>
        <v/>
      </c>
      <c r="AD1940" s="1" t="str">
        <f aca="false">IF($Y1940="","",IF($AA1940&gt;$R1940,"Pass","Fail"))</f>
        <v/>
      </c>
      <c r="AE1940" s="1" t="str">
        <f aca="false">IF($Y1940="","",IF($AA1940&gt;=$R1940,"Pass","Fail"))</f>
        <v/>
      </c>
      <c r="AF1940" s="1" t="str">
        <f aca="false">IF($Y1940="","",IF($AA1940&lt;=$S1940,"Pass","Fail"))</f>
        <v/>
      </c>
      <c r="AG1940" s="1" t="str">
        <f aca="false">IF($Y1940="","",IF($AA1940&lt;$S1940,"Pass","Fail"))</f>
        <v/>
      </c>
      <c r="AH1940" s="23" t="str">
        <f aca="true">INDIRECT(CHOOSE(MATCH($T1940,{"±","&gt;","≥","≤","&lt;"},0), "AC", "AD", "AE", "AF", "AG") &amp; ROW())</f>
        <v/>
      </c>
      <c r="AI1940" s="56" t="str">
        <f aca="false">IF($X1940="Not Significant","No Further Action Required",
IF($AH1940="","",
IF(AND($AH1940="Pass",$L1940="0 - Passed "),"Analysis performed; no further action required.",
IF(AND($AH1940="Fail",$L1940="1 - Failed "),"Analysis performed; no further action required.",
IF(AND($AH1940="Pass",$L1940="2 - Limited In Use "),"Analysis performed; no further action required.",
IF(AND($AH1940="Fail",$L1940="3 - Adjusted "),"Analysis performed; no further action required.",
"Unit fails analysis; TSM determination required."))))))</f>
        <v/>
      </c>
      <c r="AJ1940" s="58"/>
    </row>
    <row r="1941" customFormat="false" ht="15" hidden="false" customHeight="false" outlineLevel="0" collapsed="false">
      <c r="A1941" s="56"/>
      <c r="E1941" s="57" t="str">
        <f aca="false">IF(AND($F1941="",$G1941=""),"",IF($G1941="",$F1941,HYPERLINK($G1941,$F1941)))</f>
        <v/>
      </c>
      <c r="H1941" s="1" t="str">
        <f aca="false">IF($I1941="","None Attached",IF(LEFT($I1941,5)="https",HYPERLINK($I1941,"Datasheet"),HYPERLINK(_xlfn.CONCAT("https://",$I1941),"Datasheet")))</f>
        <v>None Attached</v>
      </c>
      <c r="M1941" s="56"/>
      <c r="P1941" s="58"/>
      <c r="Q1941" s="1" t="n">
        <f aca="false">$M1941-$N1941</f>
        <v>0</v>
      </c>
      <c r="R1941" s="56"/>
      <c r="T1941" s="59" t="s">
        <v>15</v>
      </c>
      <c r="U1941" s="1" t="n">
        <f aca="false">$S1941-$R1941</f>
        <v>0</v>
      </c>
      <c r="V1941" s="1" t="n">
        <f aca="false">IF($T1941="±",$Q1941*2,$Q1941)</f>
        <v>0</v>
      </c>
      <c r="W1941" s="60" t="str">
        <f aca="false">IFERROR($U1941/ABS($V1941),"N/A")</f>
        <v>N/A</v>
      </c>
      <c r="X1941" s="61" t="str">
        <f aca="false">IF(OR($W1941="N/A",$R1941="",$S1941=""),"N/A",IF($W1941&gt;=4,"Not Significant",IF($W1941&gt;=2,"Semi-Significant","Significant")))</f>
        <v>N/A</v>
      </c>
      <c r="Z1941" s="1" t="str">
        <f aca="false">IF($D1941="Z540.1 w/data",0,"")</f>
        <v/>
      </c>
      <c r="AA1941" s="1" t="e">
        <f aca="false">$Y1941+$Q1941+$Z1941</f>
        <v>#VALUE!</v>
      </c>
      <c r="AB1941" s="1" t="n">
        <f aca="false">$N1941+$Q1941</f>
        <v>0</v>
      </c>
      <c r="AC1941" s="1" t="str">
        <f aca="false">IF($Y1941="","",IF(AND($AA1941&gt;=$R1941,$AA1941&lt;=$S1941),"Pass","Fail"))</f>
        <v/>
      </c>
      <c r="AD1941" s="1" t="str">
        <f aca="false">IF($Y1941="","",IF($AA1941&gt;$R1941,"Pass","Fail"))</f>
        <v/>
      </c>
      <c r="AE1941" s="1" t="str">
        <f aca="false">IF($Y1941="","",IF($AA1941&gt;=$R1941,"Pass","Fail"))</f>
        <v/>
      </c>
      <c r="AF1941" s="1" t="str">
        <f aca="false">IF($Y1941="","",IF($AA1941&lt;=$S1941,"Pass","Fail"))</f>
        <v/>
      </c>
      <c r="AG1941" s="1" t="str">
        <f aca="false">IF($Y1941="","",IF($AA1941&lt;$S1941,"Pass","Fail"))</f>
        <v/>
      </c>
      <c r="AH1941" s="23" t="str">
        <f aca="true">INDIRECT(CHOOSE(MATCH($T1941,{"±","&gt;","≥","≤","&lt;"},0), "AC", "AD", "AE", "AF", "AG") &amp; ROW())</f>
        <v/>
      </c>
      <c r="AI1941" s="56" t="str">
        <f aca="false">IF($X1941="Not Significant","No Further Action Required",
IF($AH1941="","",
IF(AND($AH1941="Pass",$L1941="0 - Passed "),"Analysis performed; no further action required.",
IF(AND($AH1941="Fail",$L1941="1 - Failed "),"Analysis performed; no further action required.",
IF(AND($AH1941="Pass",$L1941="2 - Limited In Use "),"Analysis performed; no further action required.",
IF(AND($AH1941="Fail",$L1941="3 - Adjusted "),"Analysis performed; no further action required.",
"Unit fails analysis; TSM determination required."))))))</f>
        <v/>
      </c>
      <c r="AJ1941" s="58"/>
    </row>
    <row r="1942" customFormat="false" ht="15" hidden="false" customHeight="false" outlineLevel="0" collapsed="false">
      <c r="A1942" s="56"/>
      <c r="E1942" s="57" t="str">
        <f aca="false">IF(AND($F1942="",$G1942=""),"",IF($G1942="",$F1942,HYPERLINK($G1942,$F1942)))</f>
        <v/>
      </c>
      <c r="H1942" s="1" t="str">
        <f aca="false">IF($I1942="","None Attached",IF(LEFT($I1942,5)="https",HYPERLINK($I1942,"Datasheet"),HYPERLINK(_xlfn.CONCAT("https://",$I1942),"Datasheet")))</f>
        <v>None Attached</v>
      </c>
      <c r="M1942" s="56"/>
      <c r="P1942" s="58"/>
      <c r="Q1942" s="1" t="n">
        <f aca="false">$M1942-$N1942</f>
        <v>0</v>
      </c>
      <c r="R1942" s="56"/>
      <c r="T1942" s="59" t="s">
        <v>15</v>
      </c>
      <c r="U1942" s="1" t="n">
        <f aca="false">$S1942-$R1942</f>
        <v>0</v>
      </c>
      <c r="V1942" s="1" t="n">
        <f aca="false">IF($T1942="±",$Q1942*2,$Q1942)</f>
        <v>0</v>
      </c>
      <c r="W1942" s="60" t="str">
        <f aca="false">IFERROR($U1942/ABS($V1942),"N/A")</f>
        <v>N/A</v>
      </c>
      <c r="X1942" s="61" t="str">
        <f aca="false">IF(OR($W1942="N/A",$R1942="",$S1942=""),"N/A",IF($W1942&gt;=4,"Not Significant",IF($W1942&gt;=2,"Semi-Significant","Significant")))</f>
        <v>N/A</v>
      </c>
      <c r="Z1942" s="1" t="str">
        <f aca="false">IF($D1942="Z540.1 w/data",0,"")</f>
        <v/>
      </c>
      <c r="AA1942" s="1" t="e">
        <f aca="false">$Y1942+$Q1942+$Z1942</f>
        <v>#VALUE!</v>
      </c>
      <c r="AB1942" s="1" t="n">
        <f aca="false">$N1942+$Q1942</f>
        <v>0</v>
      </c>
      <c r="AC1942" s="1" t="str">
        <f aca="false">IF($Y1942="","",IF(AND($AA1942&gt;=$R1942,$AA1942&lt;=$S1942),"Pass","Fail"))</f>
        <v/>
      </c>
      <c r="AD1942" s="1" t="str">
        <f aca="false">IF($Y1942="","",IF($AA1942&gt;$R1942,"Pass","Fail"))</f>
        <v/>
      </c>
      <c r="AE1942" s="1" t="str">
        <f aca="false">IF($Y1942="","",IF($AA1942&gt;=$R1942,"Pass","Fail"))</f>
        <v/>
      </c>
      <c r="AF1942" s="1" t="str">
        <f aca="false">IF($Y1942="","",IF($AA1942&lt;=$S1942,"Pass","Fail"))</f>
        <v/>
      </c>
      <c r="AG1942" s="1" t="str">
        <f aca="false">IF($Y1942="","",IF($AA1942&lt;$S1942,"Pass","Fail"))</f>
        <v/>
      </c>
      <c r="AH1942" s="23" t="str">
        <f aca="true">INDIRECT(CHOOSE(MATCH($T1942,{"±","&gt;","≥","≤","&lt;"},0), "AC", "AD", "AE", "AF", "AG") &amp; ROW())</f>
        <v/>
      </c>
      <c r="AI1942" s="56" t="str">
        <f aca="false">IF($X1942="Not Significant","No Further Action Required",
IF($AH1942="","",
IF(AND($AH1942="Pass",$L1942="0 - Passed "),"Analysis performed; no further action required.",
IF(AND($AH1942="Fail",$L1942="1 - Failed "),"Analysis performed; no further action required.",
IF(AND($AH1942="Pass",$L1942="2 - Limited In Use "),"Analysis performed; no further action required.",
IF(AND($AH1942="Fail",$L1942="3 - Adjusted "),"Analysis performed; no further action required.",
"Unit fails analysis; TSM determination required."))))))</f>
        <v/>
      </c>
      <c r="AJ1942" s="58"/>
    </row>
    <row r="1943" customFormat="false" ht="15" hidden="false" customHeight="false" outlineLevel="0" collapsed="false">
      <c r="A1943" s="56"/>
      <c r="E1943" s="57" t="str">
        <f aca="false">IF(AND($F1943="",$G1943=""),"",IF($G1943="",$F1943,HYPERLINK($G1943,$F1943)))</f>
        <v/>
      </c>
      <c r="H1943" s="1" t="str">
        <f aca="false">IF($I1943="","None Attached",IF(LEFT($I1943,5)="https",HYPERLINK($I1943,"Datasheet"),HYPERLINK(_xlfn.CONCAT("https://",$I1943),"Datasheet")))</f>
        <v>None Attached</v>
      </c>
      <c r="M1943" s="56"/>
      <c r="P1943" s="58"/>
      <c r="Q1943" s="1" t="n">
        <f aca="false">$M1943-$N1943</f>
        <v>0</v>
      </c>
      <c r="R1943" s="56"/>
      <c r="T1943" s="59" t="s">
        <v>15</v>
      </c>
      <c r="U1943" s="1" t="n">
        <f aca="false">$S1943-$R1943</f>
        <v>0</v>
      </c>
      <c r="V1943" s="1" t="n">
        <f aca="false">IF($T1943="±",$Q1943*2,$Q1943)</f>
        <v>0</v>
      </c>
      <c r="W1943" s="60" t="str">
        <f aca="false">IFERROR($U1943/ABS($V1943),"N/A")</f>
        <v>N/A</v>
      </c>
      <c r="X1943" s="61" t="str">
        <f aca="false">IF(OR($W1943="N/A",$R1943="",$S1943=""),"N/A",IF($W1943&gt;=4,"Not Significant",IF($W1943&gt;=2,"Semi-Significant","Significant")))</f>
        <v>N/A</v>
      </c>
      <c r="Z1943" s="1" t="str">
        <f aca="false">IF($D1943="Z540.1 w/data",0,"")</f>
        <v/>
      </c>
      <c r="AA1943" s="1" t="e">
        <f aca="false">$Y1943+$Q1943+$Z1943</f>
        <v>#VALUE!</v>
      </c>
      <c r="AB1943" s="1" t="n">
        <f aca="false">$N1943+$Q1943</f>
        <v>0</v>
      </c>
      <c r="AC1943" s="1" t="str">
        <f aca="false">IF($Y1943="","",IF(AND($AA1943&gt;=$R1943,$AA1943&lt;=$S1943),"Pass","Fail"))</f>
        <v/>
      </c>
      <c r="AD1943" s="1" t="str">
        <f aca="false">IF($Y1943="","",IF($AA1943&gt;$R1943,"Pass","Fail"))</f>
        <v/>
      </c>
      <c r="AE1943" s="1" t="str">
        <f aca="false">IF($Y1943="","",IF($AA1943&gt;=$R1943,"Pass","Fail"))</f>
        <v/>
      </c>
      <c r="AF1943" s="1" t="str">
        <f aca="false">IF($Y1943="","",IF($AA1943&lt;=$S1943,"Pass","Fail"))</f>
        <v/>
      </c>
      <c r="AG1943" s="1" t="str">
        <f aca="false">IF($Y1943="","",IF($AA1943&lt;$S1943,"Pass","Fail"))</f>
        <v/>
      </c>
      <c r="AH1943" s="23" t="str">
        <f aca="true">INDIRECT(CHOOSE(MATCH($T1943,{"±","&gt;","≥","≤","&lt;"},0), "AC", "AD", "AE", "AF", "AG") &amp; ROW())</f>
        <v/>
      </c>
      <c r="AI1943" s="56" t="str">
        <f aca="false">IF($X1943="Not Significant","No Further Action Required",
IF($AH1943="","",
IF(AND($AH1943="Pass",$L1943="0 - Passed "),"Analysis performed; no further action required.",
IF(AND($AH1943="Fail",$L1943="1 - Failed "),"Analysis performed; no further action required.",
IF(AND($AH1943="Pass",$L1943="2 - Limited In Use "),"Analysis performed; no further action required.",
IF(AND($AH1943="Fail",$L1943="3 - Adjusted "),"Analysis performed; no further action required.",
"Unit fails analysis; TSM determination required."))))))</f>
        <v/>
      </c>
      <c r="AJ1943" s="58"/>
    </row>
    <row r="1944" customFormat="false" ht="15" hidden="false" customHeight="false" outlineLevel="0" collapsed="false">
      <c r="A1944" s="56"/>
      <c r="E1944" s="57" t="str">
        <f aca="false">IF(AND($F1944="",$G1944=""),"",IF($G1944="",$F1944,HYPERLINK($G1944,$F1944)))</f>
        <v/>
      </c>
      <c r="H1944" s="1" t="str">
        <f aca="false">IF($I1944="","None Attached",IF(LEFT($I1944,5)="https",HYPERLINK($I1944,"Datasheet"),HYPERLINK(_xlfn.CONCAT("https://",$I1944),"Datasheet")))</f>
        <v>None Attached</v>
      </c>
      <c r="M1944" s="56"/>
      <c r="P1944" s="58"/>
      <c r="Q1944" s="1" t="n">
        <f aca="false">$M1944-$N1944</f>
        <v>0</v>
      </c>
      <c r="R1944" s="56"/>
      <c r="T1944" s="59" t="s">
        <v>15</v>
      </c>
      <c r="U1944" s="1" t="n">
        <f aca="false">$S1944-$R1944</f>
        <v>0</v>
      </c>
      <c r="V1944" s="1" t="n">
        <f aca="false">IF($T1944="±",$Q1944*2,$Q1944)</f>
        <v>0</v>
      </c>
      <c r="W1944" s="60" t="str">
        <f aca="false">IFERROR($U1944/ABS($V1944),"N/A")</f>
        <v>N/A</v>
      </c>
      <c r="X1944" s="61" t="str">
        <f aca="false">IF(OR($W1944="N/A",$R1944="",$S1944=""),"N/A",IF($W1944&gt;=4,"Not Significant",IF($W1944&gt;=2,"Semi-Significant","Significant")))</f>
        <v>N/A</v>
      </c>
      <c r="Z1944" s="1" t="str">
        <f aca="false">IF($D1944="Z540.1 w/data",0,"")</f>
        <v/>
      </c>
      <c r="AA1944" s="1" t="e">
        <f aca="false">$Y1944+$Q1944+$Z1944</f>
        <v>#VALUE!</v>
      </c>
      <c r="AB1944" s="1" t="n">
        <f aca="false">$N1944+$Q1944</f>
        <v>0</v>
      </c>
      <c r="AC1944" s="1" t="str">
        <f aca="false">IF($Y1944="","",IF(AND($AA1944&gt;=$R1944,$AA1944&lt;=$S1944),"Pass","Fail"))</f>
        <v/>
      </c>
      <c r="AD1944" s="1" t="str">
        <f aca="false">IF($Y1944="","",IF($AA1944&gt;$R1944,"Pass","Fail"))</f>
        <v/>
      </c>
      <c r="AE1944" s="1" t="str">
        <f aca="false">IF($Y1944="","",IF($AA1944&gt;=$R1944,"Pass","Fail"))</f>
        <v/>
      </c>
      <c r="AF1944" s="1" t="str">
        <f aca="false">IF($Y1944="","",IF($AA1944&lt;=$S1944,"Pass","Fail"))</f>
        <v/>
      </c>
      <c r="AG1944" s="1" t="str">
        <f aca="false">IF($Y1944="","",IF($AA1944&lt;$S1944,"Pass","Fail"))</f>
        <v/>
      </c>
      <c r="AH1944" s="23" t="str">
        <f aca="true">INDIRECT(CHOOSE(MATCH($T1944,{"±","&gt;","≥","≤","&lt;"},0), "AC", "AD", "AE", "AF", "AG") &amp; ROW())</f>
        <v/>
      </c>
      <c r="AI1944" s="56" t="str">
        <f aca="false">IF($X1944="Not Significant","No Further Action Required",
IF($AH1944="","",
IF(AND($AH1944="Pass",$L1944="0 - Passed "),"Analysis performed; no further action required.",
IF(AND($AH1944="Fail",$L1944="1 - Failed "),"Analysis performed; no further action required.",
IF(AND($AH1944="Pass",$L1944="2 - Limited In Use "),"Analysis performed; no further action required.",
IF(AND($AH1944="Fail",$L1944="3 - Adjusted "),"Analysis performed; no further action required.",
"Unit fails analysis; TSM determination required."))))))</f>
        <v/>
      </c>
      <c r="AJ1944" s="58"/>
    </row>
    <row r="1945" customFormat="false" ht="15" hidden="false" customHeight="false" outlineLevel="0" collapsed="false">
      <c r="A1945" s="56"/>
      <c r="E1945" s="57" t="str">
        <f aca="false">IF(AND($F1945="",$G1945=""),"",IF($G1945="",$F1945,HYPERLINK($G1945,$F1945)))</f>
        <v/>
      </c>
      <c r="H1945" s="1" t="str">
        <f aca="false">IF($I1945="","None Attached",IF(LEFT($I1945,5)="https",HYPERLINK($I1945,"Datasheet"),HYPERLINK(_xlfn.CONCAT("https://",$I1945),"Datasheet")))</f>
        <v>None Attached</v>
      </c>
      <c r="M1945" s="56"/>
      <c r="P1945" s="58"/>
      <c r="Q1945" s="1" t="n">
        <f aca="false">$M1945-$N1945</f>
        <v>0</v>
      </c>
      <c r="R1945" s="56"/>
      <c r="T1945" s="59" t="s">
        <v>15</v>
      </c>
      <c r="U1945" s="1" t="n">
        <f aca="false">$S1945-$R1945</f>
        <v>0</v>
      </c>
      <c r="V1945" s="1" t="n">
        <f aca="false">IF($T1945="±",$Q1945*2,$Q1945)</f>
        <v>0</v>
      </c>
      <c r="W1945" s="60" t="str">
        <f aca="false">IFERROR($U1945/ABS($V1945),"N/A")</f>
        <v>N/A</v>
      </c>
      <c r="X1945" s="61" t="str">
        <f aca="false">IF(OR($W1945="N/A",$R1945="",$S1945=""),"N/A",IF($W1945&gt;=4,"Not Significant",IF($W1945&gt;=2,"Semi-Significant","Significant")))</f>
        <v>N/A</v>
      </c>
      <c r="Z1945" s="1" t="str">
        <f aca="false">IF($D1945="Z540.1 w/data",0,"")</f>
        <v/>
      </c>
      <c r="AA1945" s="1" t="e">
        <f aca="false">$Y1945+$Q1945+$Z1945</f>
        <v>#VALUE!</v>
      </c>
      <c r="AB1945" s="1" t="n">
        <f aca="false">$N1945+$Q1945</f>
        <v>0</v>
      </c>
      <c r="AC1945" s="1" t="str">
        <f aca="false">IF($Y1945="","",IF(AND($AA1945&gt;=$R1945,$AA1945&lt;=$S1945),"Pass","Fail"))</f>
        <v/>
      </c>
      <c r="AD1945" s="1" t="str">
        <f aca="false">IF($Y1945="","",IF($AA1945&gt;$R1945,"Pass","Fail"))</f>
        <v/>
      </c>
      <c r="AE1945" s="1" t="str">
        <f aca="false">IF($Y1945="","",IF($AA1945&gt;=$R1945,"Pass","Fail"))</f>
        <v/>
      </c>
      <c r="AF1945" s="1" t="str">
        <f aca="false">IF($Y1945="","",IF($AA1945&lt;=$S1945,"Pass","Fail"))</f>
        <v/>
      </c>
      <c r="AG1945" s="1" t="str">
        <f aca="false">IF($Y1945="","",IF($AA1945&lt;$S1945,"Pass","Fail"))</f>
        <v/>
      </c>
      <c r="AH1945" s="23" t="str">
        <f aca="true">INDIRECT(CHOOSE(MATCH($T1945,{"±","&gt;","≥","≤","&lt;"},0), "AC", "AD", "AE", "AF", "AG") &amp; ROW())</f>
        <v/>
      </c>
      <c r="AI1945" s="56" t="str">
        <f aca="false">IF($X1945="Not Significant","No Further Action Required",
IF($AH1945="","",
IF(AND($AH1945="Pass",$L1945="0 - Passed "),"Analysis performed; no further action required.",
IF(AND($AH1945="Fail",$L1945="1 - Failed "),"Analysis performed; no further action required.",
IF(AND($AH1945="Pass",$L1945="2 - Limited In Use "),"Analysis performed; no further action required.",
IF(AND($AH1945="Fail",$L1945="3 - Adjusted "),"Analysis performed; no further action required.",
"Unit fails analysis; TSM determination required."))))))</f>
        <v/>
      </c>
      <c r="AJ1945" s="58"/>
    </row>
    <row r="1946" customFormat="false" ht="15" hidden="false" customHeight="false" outlineLevel="0" collapsed="false">
      <c r="A1946" s="56"/>
      <c r="E1946" s="57" t="str">
        <f aca="false">IF(AND($F1946="",$G1946=""),"",IF($G1946="",$F1946,HYPERLINK($G1946,$F1946)))</f>
        <v/>
      </c>
      <c r="H1946" s="1" t="str">
        <f aca="false">IF($I1946="","None Attached",IF(LEFT($I1946,5)="https",HYPERLINK($I1946,"Datasheet"),HYPERLINK(_xlfn.CONCAT("https://",$I1946),"Datasheet")))</f>
        <v>None Attached</v>
      </c>
      <c r="M1946" s="56"/>
      <c r="P1946" s="58"/>
      <c r="Q1946" s="1" t="n">
        <f aca="false">$M1946-$N1946</f>
        <v>0</v>
      </c>
      <c r="R1946" s="56"/>
      <c r="T1946" s="59" t="s">
        <v>15</v>
      </c>
      <c r="U1946" s="1" t="n">
        <f aca="false">$S1946-$R1946</f>
        <v>0</v>
      </c>
      <c r="V1946" s="1" t="n">
        <f aca="false">IF($T1946="±",$Q1946*2,$Q1946)</f>
        <v>0</v>
      </c>
      <c r="W1946" s="60" t="str">
        <f aca="false">IFERROR($U1946/ABS($V1946),"N/A")</f>
        <v>N/A</v>
      </c>
      <c r="X1946" s="61" t="str">
        <f aca="false">IF(OR($W1946="N/A",$R1946="",$S1946=""),"N/A",IF($W1946&gt;=4,"Not Significant",IF($W1946&gt;=2,"Semi-Significant","Significant")))</f>
        <v>N/A</v>
      </c>
      <c r="Z1946" s="1" t="str">
        <f aca="false">IF($D1946="Z540.1 w/data",0,"")</f>
        <v/>
      </c>
      <c r="AA1946" s="1" t="e">
        <f aca="false">$Y1946+$Q1946+$Z1946</f>
        <v>#VALUE!</v>
      </c>
      <c r="AB1946" s="1" t="n">
        <f aca="false">$N1946+$Q1946</f>
        <v>0</v>
      </c>
      <c r="AC1946" s="1" t="str">
        <f aca="false">IF($Y1946="","",IF(AND($AA1946&gt;=$R1946,$AA1946&lt;=$S1946),"Pass","Fail"))</f>
        <v/>
      </c>
      <c r="AD1946" s="1" t="str">
        <f aca="false">IF($Y1946="","",IF($AA1946&gt;$R1946,"Pass","Fail"))</f>
        <v/>
      </c>
      <c r="AE1946" s="1" t="str">
        <f aca="false">IF($Y1946="","",IF($AA1946&gt;=$R1946,"Pass","Fail"))</f>
        <v/>
      </c>
      <c r="AF1946" s="1" t="str">
        <f aca="false">IF($Y1946="","",IF($AA1946&lt;=$S1946,"Pass","Fail"))</f>
        <v/>
      </c>
      <c r="AG1946" s="1" t="str">
        <f aca="false">IF($Y1946="","",IF($AA1946&lt;$S1946,"Pass","Fail"))</f>
        <v/>
      </c>
      <c r="AH1946" s="23" t="str">
        <f aca="true">INDIRECT(CHOOSE(MATCH($T1946,{"±","&gt;","≥","≤","&lt;"},0), "AC", "AD", "AE", "AF", "AG") &amp; ROW())</f>
        <v/>
      </c>
      <c r="AI1946" s="56" t="str">
        <f aca="false">IF($X1946="Not Significant","No Further Action Required",
IF($AH1946="","",
IF(AND($AH1946="Pass",$L1946="0 - Passed "),"Analysis performed; no further action required.",
IF(AND($AH1946="Fail",$L1946="1 - Failed "),"Analysis performed; no further action required.",
IF(AND($AH1946="Pass",$L1946="2 - Limited In Use "),"Analysis performed; no further action required.",
IF(AND($AH1946="Fail",$L1946="3 - Adjusted "),"Analysis performed; no further action required.",
"Unit fails analysis; TSM determination required."))))))</f>
        <v/>
      </c>
      <c r="AJ1946" s="58"/>
    </row>
    <row r="1947" customFormat="false" ht="15" hidden="false" customHeight="false" outlineLevel="0" collapsed="false">
      <c r="A1947" s="56"/>
      <c r="E1947" s="57" t="str">
        <f aca="false">IF(AND($F1947="",$G1947=""),"",IF($G1947="",$F1947,HYPERLINK($G1947,$F1947)))</f>
        <v/>
      </c>
      <c r="H1947" s="1" t="str">
        <f aca="false">IF($I1947="","None Attached",IF(LEFT($I1947,5)="https",HYPERLINK($I1947,"Datasheet"),HYPERLINK(_xlfn.CONCAT("https://",$I1947),"Datasheet")))</f>
        <v>None Attached</v>
      </c>
      <c r="M1947" s="56"/>
      <c r="P1947" s="58"/>
      <c r="Q1947" s="1" t="n">
        <f aca="false">$M1947-$N1947</f>
        <v>0</v>
      </c>
      <c r="R1947" s="56"/>
      <c r="T1947" s="59" t="s">
        <v>15</v>
      </c>
      <c r="U1947" s="1" t="n">
        <f aca="false">$S1947-$R1947</f>
        <v>0</v>
      </c>
      <c r="V1947" s="1" t="n">
        <f aca="false">IF($T1947="±",$Q1947*2,$Q1947)</f>
        <v>0</v>
      </c>
      <c r="W1947" s="60" t="str">
        <f aca="false">IFERROR($U1947/ABS($V1947),"N/A")</f>
        <v>N/A</v>
      </c>
      <c r="X1947" s="61" t="str">
        <f aca="false">IF(OR($W1947="N/A",$R1947="",$S1947=""),"N/A",IF($W1947&gt;=4,"Not Significant",IF($W1947&gt;=2,"Semi-Significant","Significant")))</f>
        <v>N/A</v>
      </c>
      <c r="Z1947" s="1" t="str">
        <f aca="false">IF($D1947="Z540.1 w/data",0,"")</f>
        <v/>
      </c>
      <c r="AA1947" s="1" t="e">
        <f aca="false">$Y1947+$Q1947+$Z1947</f>
        <v>#VALUE!</v>
      </c>
      <c r="AB1947" s="1" t="n">
        <f aca="false">$N1947+$Q1947</f>
        <v>0</v>
      </c>
      <c r="AC1947" s="1" t="str">
        <f aca="false">IF($Y1947="","",IF(AND($AA1947&gt;=$R1947,$AA1947&lt;=$S1947),"Pass","Fail"))</f>
        <v/>
      </c>
      <c r="AD1947" s="1" t="str">
        <f aca="false">IF($Y1947="","",IF($AA1947&gt;$R1947,"Pass","Fail"))</f>
        <v/>
      </c>
      <c r="AE1947" s="1" t="str">
        <f aca="false">IF($Y1947="","",IF($AA1947&gt;=$R1947,"Pass","Fail"))</f>
        <v/>
      </c>
      <c r="AF1947" s="1" t="str">
        <f aca="false">IF($Y1947="","",IF($AA1947&lt;=$S1947,"Pass","Fail"))</f>
        <v/>
      </c>
      <c r="AG1947" s="1" t="str">
        <f aca="false">IF($Y1947="","",IF($AA1947&lt;$S1947,"Pass","Fail"))</f>
        <v/>
      </c>
      <c r="AH1947" s="23" t="str">
        <f aca="true">INDIRECT(CHOOSE(MATCH($T1947,{"±","&gt;","≥","≤","&lt;"},0), "AC", "AD", "AE", "AF", "AG") &amp; ROW())</f>
        <v/>
      </c>
      <c r="AI1947" s="56" t="str">
        <f aca="false">IF($X1947="Not Significant","No Further Action Required",
IF($AH1947="","",
IF(AND($AH1947="Pass",$L1947="0 - Passed "),"Analysis performed; no further action required.",
IF(AND($AH1947="Fail",$L1947="1 - Failed "),"Analysis performed; no further action required.",
IF(AND($AH1947="Pass",$L1947="2 - Limited In Use "),"Analysis performed; no further action required.",
IF(AND($AH1947="Fail",$L1947="3 - Adjusted "),"Analysis performed; no further action required.",
"Unit fails analysis; TSM determination required."))))))</f>
        <v/>
      </c>
      <c r="AJ1947" s="58"/>
    </row>
    <row r="1948" customFormat="false" ht="15" hidden="false" customHeight="false" outlineLevel="0" collapsed="false">
      <c r="A1948" s="56"/>
      <c r="E1948" s="57" t="str">
        <f aca="false">IF(AND($F1948="",$G1948=""),"",IF($G1948="",$F1948,HYPERLINK($G1948,$F1948)))</f>
        <v/>
      </c>
      <c r="H1948" s="1" t="str">
        <f aca="false">IF($I1948="","None Attached",IF(LEFT($I1948,5)="https",HYPERLINK($I1948,"Datasheet"),HYPERLINK(_xlfn.CONCAT("https://",$I1948),"Datasheet")))</f>
        <v>None Attached</v>
      </c>
      <c r="M1948" s="56"/>
      <c r="P1948" s="58"/>
      <c r="Q1948" s="1" t="n">
        <f aca="false">$M1948-$N1948</f>
        <v>0</v>
      </c>
      <c r="R1948" s="56"/>
      <c r="T1948" s="59" t="s">
        <v>15</v>
      </c>
      <c r="U1948" s="1" t="n">
        <f aca="false">$S1948-$R1948</f>
        <v>0</v>
      </c>
      <c r="V1948" s="1" t="n">
        <f aca="false">IF($T1948="±",$Q1948*2,$Q1948)</f>
        <v>0</v>
      </c>
      <c r="W1948" s="60" t="str">
        <f aca="false">IFERROR($U1948/ABS($V1948),"N/A")</f>
        <v>N/A</v>
      </c>
      <c r="X1948" s="61" t="str">
        <f aca="false">IF(OR($W1948="N/A",$R1948="",$S1948=""),"N/A",IF($W1948&gt;=4,"Not Significant",IF($W1948&gt;=2,"Semi-Significant","Significant")))</f>
        <v>N/A</v>
      </c>
      <c r="Z1948" s="1" t="str">
        <f aca="false">IF($D1948="Z540.1 w/data",0,"")</f>
        <v/>
      </c>
      <c r="AA1948" s="1" t="e">
        <f aca="false">$Y1948+$Q1948+$Z1948</f>
        <v>#VALUE!</v>
      </c>
      <c r="AB1948" s="1" t="n">
        <f aca="false">$N1948+$Q1948</f>
        <v>0</v>
      </c>
      <c r="AC1948" s="1" t="str">
        <f aca="false">IF($Y1948="","",IF(AND($AA1948&gt;=$R1948,$AA1948&lt;=$S1948),"Pass","Fail"))</f>
        <v/>
      </c>
      <c r="AD1948" s="1" t="str">
        <f aca="false">IF($Y1948="","",IF($AA1948&gt;$R1948,"Pass","Fail"))</f>
        <v/>
      </c>
      <c r="AE1948" s="1" t="str">
        <f aca="false">IF($Y1948="","",IF($AA1948&gt;=$R1948,"Pass","Fail"))</f>
        <v/>
      </c>
      <c r="AF1948" s="1" t="str">
        <f aca="false">IF($Y1948="","",IF($AA1948&lt;=$S1948,"Pass","Fail"))</f>
        <v/>
      </c>
      <c r="AG1948" s="1" t="str">
        <f aca="false">IF($Y1948="","",IF($AA1948&lt;$S1948,"Pass","Fail"))</f>
        <v/>
      </c>
      <c r="AH1948" s="23" t="str">
        <f aca="true">INDIRECT(CHOOSE(MATCH($T1948,{"±","&gt;","≥","≤","&lt;"},0), "AC", "AD", "AE", "AF", "AG") &amp; ROW())</f>
        <v/>
      </c>
      <c r="AI1948" s="56" t="str">
        <f aca="false">IF($X1948="Not Significant","No Further Action Required",
IF($AH1948="","",
IF(AND($AH1948="Pass",$L1948="0 - Passed "),"Analysis performed; no further action required.",
IF(AND($AH1948="Fail",$L1948="1 - Failed "),"Analysis performed; no further action required.",
IF(AND($AH1948="Pass",$L1948="2 - Limited In Use "),"Analysis performed; no further action required.",
IF(AND($AH1948="Fail",$L1948="3 - Adjusted "),"Analysis performed; no further action required.",
"Unit fails analysis; TSM determination required."))))))</f>
        <v/>
      </c>
      <c r="AJ1948" s="58"/>
    </row>
    <row r="1949" customFormat="false" ht="15" hidden="false" customHeight="false" outlineLevel="0" collapsed="false">
      <c r="A1949" s="56"/>
      <c r="E1949" s="57" t="str">
        <f aca="false">IF(AND($F1949="",$G1949=""),"",IF($G1949="",$F1949,HYPERLINK($G1949,$F1949)))</f>
        <v/>
      </c>
      <c r="H1949" s="1" t="str">
        <f aca="false">IF($I1949="","None Attached",IF(LEFT($I1949,5)="https",HYPERLINK($I1949,"Datasheet"),HYPERLINK(_xlfn.CONCAT("https://",$I1949),"Datasheet")))</f>
        <v>None Attached</v>
      </c>
      <c r="M1949" s="56"/>
      <c r="P1949" s="58"/>
      <c r="Q1949" s="1" t="n">
        <f aca="false">$M1949-$N1949</f>
        <v>0</v>
      </c>
      <c r="R1949" s="56"/>
      <c r="T1949" s="59" t="s">
        <v>15</v>
      </c>
      <c r="U1949" s="1" t="n">
        <f aca="false">$S1949-$R1949</f>
        <v>0</v>
      </c>
      <c r="V1949" s="1" t="n">
        <f aca="false">IF($T1949="±",$Q1949*2,$Q1949)</f>
        <v>0</v>
      </c>
      <c r="W1949" s="60" t="str">
        <f aca="false">IFERROR($U1949/ABS($V1949),"N/A")</f>
        <v>N/A</v>
      </c>
      <c r="X1949" s="61" t="str">
        <f aca="false">IF(OR($W1949="N/A",$R1949="",$S1949=""),"N/A",IF($W1949&gt;=4,"Not Significant",IF($W1949&gt;=2,"Semi-Significant","Significant")))</f>
        <v>N/A</v>
      </c>
      <c r="Z1949" s="1" t="str">
        <f aca="false">IF($D1949="Z540.1 w/data",0,"")</f>
        <v/>
      </c>
      <c r="AA1949" s="1" t="e">
        <f aca="false">$Y1949+$Q1949+$Z1949</f>
        <v>#VALUE!</v>
      </c>
      <c r="AB1949" s="1" t="n">
        <f aca="false">$N1949+$Q1949</f>
        <v>0</v>
      </c>
      <c r="AC1949" s="1" t="str">
        <f aca="false">IF($Y1949="","",IF(AND($AA1949&gt;=$R1949,$AA1949&lt;=$S1949),"Pass","Fail"))</f>
        <v/>
      </c>
      <c r="AD1949" s="1" t="str">
        <f aca="false">IF($Y1949="","",IF($AA1949&gt;$R1949,"Pass","Fail"))</f>
        <v/>
      </c>
      <c r="AE1949" s="1" t="str">
        <f aca="false">IF($Y1949="","",IF($AA1949&gt;=$R1949,"Pass","Fail"))</f>
        <v/>
      </c>
      <c r="AF1949" s="1" t="str">
        <f aca="false">IF($Y1949="","",IF($AA1949&lt;=$S1949,"Pass","Fail"))</f>
        <v/>
      </c>
      <c r="AG1949" s="1" t="str">
        <f aca="false">IF($Y1949="","",IF($AA1949&lt;$S1949,"Pass","Fail"))</f>
        <v/>
      </c>
      <c r="AH1949" s="23" t="str">
        <f aca="true">INDIRECT(CHOOSE(MATCH($T1949,{"±","&gt;","≥","≤","&lt;"},0), "AC", "AD", "AE", "AF", "AG") &amp; ROW())</f>
        <v/>
      </c>
      <c r="AI1949" s="56" t="str">
        <f aca="false">IF($X1949="Not Significant","No Further Action Required",
IF($AH1949="","",
IF(AND($AH1949="Pass",$L1949="0 - Passed "),"Analysis performed; no further action required.",
IF(AND($AH1949="Fail",$L1949="1 - Failed "),"Analysis performed; no further action required.",
IF(AND($AH1949="Pass",$L1949="2 - Limited In Use "),"Analysis performed; no further action required.",
IF(AND($AH1949="Fail",$L1949="3 - Adjusted "),"Analysis performed; no further action required.",
"Unit fails analysis; TSM determination required."))))))</f>
        <v/>
      </c>
      <c r="AJ1949" s="58"/>
    </row>
    <row r="1950" customFormat="false" ht="15" hidden="false" customHeight="false" outlineLevel="0" collapsed="false">
      <c r="A1950" s="56"/>
      <c r="E1950" s="57" t="str">
        <f aca="false">IF(AND($F1950="",$G1950=""),"",IF($G1950="",$F1950,HYPERLINK($G1950,$F1950)))</f>
        <v/>
      </c>
      <c r="H1950" s="1" t="str">
        <f aca="false">IF($I1950="","None Attached",IF(LEFT($I1950,5)="https",HYPERLINK($I1950,"Datasheet"),HYPERLINK(_xlfn.CONCAT("https://",$I1950),"Datasheet")))</f>
        <v>None Attached</v>
      </c>
      <c r="M1950" s="56"/>
      <c r="P1950" s="58"/>
      <c r="Q1950" s="1" t="n">
        <f aca="false">$M1950-$N1950</f>
        <v>0</v>
      </c>
      <c r="R1950" s="56"/>
      <c r="T1950" s="59" t="s">
        <v>15</v>
      </c>
      <c r="U1950" s="1" t="n">
        <f aca="false">$S1950-$R1950</f>
        <v>0</v>
      </c>
      <c r="V1950" s="1" t="n">
        <f aca="false">IF($T1950="±",$Q1950*2,$Q1950)</f>
        <v>0</v>
      </c>
      <c r="W1950" s="60" t="str">
        <f aca="false">IFERROR($U1950/ABS($V1950),"N/A")</f>
        <v>N/A</v>
      </c>
      <c r="X1950" s="61" t="str">
        <f aca="false">IF(OR($W1950="N/A",$R1950="",$S1950=""),"N/A",IF($W1950&gt;=4,"Not Significant",IF($W1950&gt;=2,"Semi-Significant","Significant")))</f>
        <v>N/A</v>
      </c>
      <c r="Z1950" s="1" t="str">
        <f aca="false">IF($D1950="Z540.1 w/data",0,"")</f>
        <v/>
      </c>
      <c r="AA1950" s="1" t="e">
        <f aca="false">$Y1950+$Q1950+$Z1950</f>
        <v>#VALUE!</v>
      </c>
      <c r="AB1950" s="1" t="n">
        <f aca="false">$N1950+$Q1950</f>
        <v>0</v>
      </c>
      <c r="AC1950" s="1" t="str">
        <f aca="false">IF($Y1950="","",IF(AND($AA1950&gt;=$R1950,$AA1950&lt;=$S1950),"Pass","Fail"))</f>
        <v/>
      </c>
      <c r="AD1950" s="1" t="str">
        <f aca="false">IF($Y1950="","",IF($AA1950&gt;$R1950,"Pass","Fail"))</f>
        <v/>
      </c>
      <c r="AE1950" s="1" t="str">
        <f aca="false">IF($Y1950="","",IF($AA1950&gt;=$R1950,"Pass","Fail"))</f>
        <v/>
      </c>
      <c r="AF1950" s="1" t="str">
        <f aca="false">IF($Y1950="","",IF($AA1950&lt;=$S1950,"Pass","Fail"))</f>
        <v/>
      </c>
      <c r="AG1950" s="1" t="str">
        <f aca="false">IF($Y1950="","",IF($AA1950&lt;$S1950,"Pass","Fail"))</f>
        <v/>
      </c>
      <c r="AH1950" s="23" t="str">
        <f aca="true">INDIRECT(CHOOSE(MATCH($T1950,{"±","&gt;","≥","≤","&lt;"},0), "AC", "AD", "AE", "AF", "AG") &amp; ROW())</f>
        <v/>
      </c>
      <c r="AI1950" s="56" t="str">
        <f aca="false">IF($X1950="Not Significant","No Further Action Required",
IF($AH1950="","",
IF(AND($AH1950="Pass",$L1950="0 - Passed "),"Analysis performed; no further action required.",
IF(AND($AH1950="Fail",$L1950="1 - Failed "),"Analysis performed; no further action required.",
IF(AND($AH1950="Pass",$L1950="2 - Limited In Use "),"Analysis performed; no further action required.",
IF(AND($AH1950="Fail",$L1950="3 - Adjusted "),"Analysis performed; no further action required.",
"Unit fails analysis; TSM determination required."))))))</f>
        <v/>
      </c>
      <c r="AJ1950" s="58"/>
    </row>
    <row r="1951" customFormat="false" ht="15" hidden="false" customHeight="false" outlineLevel="0" collapsed="false">
      <c r="A1951" s="56"/>
      <c r="E1951" s="57" t="str">
        <f aca="false">IF(AND($F1951="",$G1951=""),"",IF($G1951="",$F1951,HYPERLINK($G1951,$F1951)))</f>
        <v/>
      </c>
      <c r="H1951" s="1" t="str">
        <f aca="false">IF($I1951="","None Attached",IF(LEFT($I1951,5)="https",HYPERLINK($I1951,"Datasheet"),HYPERLINK(_xlfn.CONCAT("https://",$I1951),"Datasheet")))</f>
        <v>None Attached</v>
      </c>
      <c r="M1951" s="56"/>
      <c r="P1951" s="58"/>
      <c r="Q1951" s="1" t="n">
        <f aca="false">$M1951-$N1951</f>
        <v>0</v>
      </c>
      <c r="R1951" s="56"/>
      <c r="T1951" s="59" t="s">
        <v>15</v>
      </c>
      <c r="U1951" s="1" t="n">
        <f aca="false">$S1951-$R1951</f>
        <v>0</v>
      </c>
      <c r="V1951" s="1" t="n">
        <f aca="false">IF($T1951="±",$Q1951*2,$Q1951)</f>
        <v>0</v>
      </c>
      <c r="W1951" s="60" t="str">
        <f aca="false">IFERROR($U1951/ABS($V1951),"N/A")</f>
        <v>N/A</v>
      </c>
      <c r="X1951" s="61" t="str">
        <f aca="false">IF(OR($W1951="N/A",$R1951="",$S1951=""),"N/A",IF($W1951&gt;=4,"Not Significant",IF($W1951&gt;=2,"Semi-Significant","Significant")))</f>
        <v>N/A</v>
      </c>
      <c r="Z1951" s="1" t="str">
        <f aca="false">IF($D1951="Z540.1 w/data",0,"")</f>
        <v/>
      </c>
      <c r="AA1951" s="1" t="e">
        <f aca="false">$Y1951+$Q1951+$Z1951</f>
        <v>#VALUE!</v>
      </c>
      <c r="AB1951" s="1" t="n">
        <f aca="false">$N1951+$Q1951</f>
        <v>0</v>
      </c>
      <c r="AC1951" s="1" t="str">
        <f aca="false">IF($Y1951="","",IF(AND($AA1951&gt;=$R1951,$AA1951&lt;=$S1951),"Pass","Fail"))</f>
        <v/>
      </c>
      <c r="AD1951" s="1" t="str">
        <f aca="false">IF($Y1951="","",IF($AA1951&gt;$R1951,"Pass","Fail"))</f>
        <v/>
      </c>
      <c r="AE1951" s="1" t="str">
        <f aca="false">IF($Y1951="","",IF($AA1951&gt;=$R1951,"Pass","Fail"))</f>
        <v/>
      </c>
      <c r="AF1951" s="1" t="str">
        <f aca="false">IF($Y1951="","",IF($AA1951&lt;=$S1951,"Pass","Fail"))</f>
        <v/>
      </c>
      <c r="AG1951" s="1" t="str">
        <f aca="false">IF($Y1951="","",IF($AA1951&lt;$S1951,"Pass","Fail"))</f>
        <v/>
      </c>
      <c r="AH1951" s="23" t="str">
        <f aca="true">INDIRECT(CHOOSE(MATCH($T1951,{"±","&gt;","≥","≤","&lt;"},0), "AC", "AD", "AE", "AF", "AG") &amp; ROW())</f>
        <v/>
      </c>
      <c r="AI1951" s="56" t="str">
        <f aca="false">IF($X1951="Not Significant","No Further Action Required",
IF($AH1951="","",
IF(AND($AH1951="Pass",$L1951="0 - Passed "),"Analysis performed; no further action required.",
IF(AND($AH1951="Fail",$L1951="1 - Failed "),"Analysis performed; no further action required.",
IF(AND($AH1951="Pass",$L1951="2 - Limited In Use "),"Analysis performed; no further action required.",
IF(AND($AH1951="Fail",$L1951="3 - Adjusted "),"Analysis performed; no further action required.",
"Unit fails analysis; TSM determination required."))))))</f>
        <v/>
      </c>
      <c r="AJ1951" s="58"/>
    </row>
    <row r="1952" customFormat="false" ht="15" hidden="false" customHeight="false" outlineLevel="0" collapsed="false">
      <c r="A1952" s="56"/>
      <c r="E1952" s="57" t="str">
        <f aca="false">IF(AND($F1952="",$G1952=""),"",IF($G1952="",$F1952,HYPERLINK($G1952,$F1952)))</f>
        <v/>
      </c>
      <c r="H1952" s="1" t="str">
        <f aca="false">IF($I1952="","None Attached",IF(LEFT($I1952,5)="https",HYPERLINK($I1952,"Datasheet"),HYPERLINK(_xlfn.CONCAT("https://",$I1952),"Datasheet")))</f>
        <v>None Attached</v>
      </c>
      <c r="M1952" s="56"/>
      <c r="P1952" s="58"/>
      <c r="Q1952" s="1" t="n">
        <f aca="false">$M1952-$N1952</f>
        <v>0</v>
      </c>
      <c r="R1952" s="56"/>
      <c r="T1952" s="59" t="s">
        <v>15</v>
      </c>
      <c r="U1952" s="1" t="n">
        <f aca="false">$S1952-$R1952</f>
        <v>0</v>
      </c>
      <c r="V1952" s="1" t="n">
        <f aca="false">IF($T1952="±",$Q1952*2,$Q1952)</f>
        <v>0</v>
      </c>
      <c r="W1952" s="60" t="str">
        <f aca="false">IFERROR($U1952/ABS($V1952),"N/A")</f>
        <v>N/A</v>
      </c>
      <c r="X1952" s="61" t="str">
        <f aca="false">IF(OR($W1952="N/A",$R1952="",$S1952=""),"N/A",IF($W1952&gt;=4,"Not Significant",IF($W1952&gt;=2,"Semi-Significant","Significant")))</f>
        <v>N/A</v>
      </c>
      <c r="Z1952" s="1" t="str">
        <f aca="false">IF($D1952="Z540.1 w/data",0,"")</f>
        <v/>
      </c>
      <c r="AA1952" s="1" t="e">
        <f aca="false">$Y1952+$Q1952+$Z1952</f>
        <v>#VALUE!</v>
      </c>
      <c r="AB1952" s="1" t="n">
        <f aca="false">$N1952+$Q1952</f>
        <v>0</v>
      </c>
      <c r="AC1952" s="1" t="str">
        <f aca="false">IF($Y1952="","",IF(AND($AA1952&gt;=$R1952,$AA1952&lt;=$S1952),"Pass","Fail"))</f>
        <v/>
      </c>
      <c r="AD1952" s="1" t="str">
        <f aca="false">IF($Y1952="","",IF($AA1952&gt;$R1952,"Pass","Fail"))</f>
        <v/>
      </c>
      <c r="AE1952" s="1" t="str">
        <f aca="false">IF($Y1952="","",IF($AA1952&gt;=$R1952,"Pass","Fail"))</f>
        <v/>
      </c>
      <c r="AF1952" s="1" t="str">
        <f aca="false">IF($Y1952="","",IF($AA1952&lt;=$S1952,"Pass","Fail"))</f>
        <v/>
      </c>
      <c r="AG1952" s="1" t="str">
        <f aca="false">IF($Y1952="","",IF($AA1952&lt;$S1952,"Pass","Fail"))</f>
        <v/>
      </c>
      <c r="AH1952" s="23" t="str">
        <f aca="true">INDIRECT(CHOOSE(MATCH($T1952,{"±","&gt;","≥","≤","&lt;"},0), "AC", "AD", "AE", "AF", "AG") &amp; ROW())</f>
        <v/>
      </c>
      <c r="AI1952" s="56" t="str">
        <f aca="false">IF($X1952="Not Significant","No Further Action Required",
IF($AH1952="","",
IF(AND($AH1952="Pass",$L1952="0 - Passed "),"Analysis performed; no further action required.",
IF(AND($AH1952="Fail",$L1952="1 - Failed "),"Analysis performed; no further action required.",
IF(AND($AH1952="Pass",$L1952="2 - Limited In Use "),"Analysis performed; no further action required.",
IF(AND($AH1952="Fail",$L1952="3 - Adjusted "),"Analysis performed; no further action required.",
"Unit fails analysis; TSM determination required."))))))</f>
        <v/>
      </c>
      <c r="AJ1952" s="58"/>
    </row>
    <row r="1953" customFormat="false" ht="15" hidden="false" customHeight="false" outlineLevel="0" collapsed="false">
      <c r="A1953" s="56"/>
      <c r="E1953" s="57" t="str">
        <f aca="false">IF(AND($F1953="",$G1953=""),"",IF($G1953="",$F1953,HYPERLINK($G1953,$F1953)))</f>
        <v/>
      </c>
      <c r="H1953" s="1" t="str">
        <f aca="false">IF($I1953="","None Attached",IF(LEFT($I1953,5)="https",HYPERLINK($I1953,"Datasheet"),HYPERLINK(_xlfn.CONCAT("https://",$I1953),"Datasheet")))</f>
        <v>None Attached</v>
      </c>
      <c r="M1953" s="56"/>
      <c r="P1953" s="58"/>
      <c r="Q1953" s="1" t="n">
        <f aca="false">$M1953-$N1953</f>
        <v>0</v>
      </c>
      <c r="R1953" s="56"/>
      <c r="T1953" s="59" t="s">
        <v>15</v>
      </c>
      <c r="U1953" s="1" t="n">
        <f aca="false">$S1953-$R1953</f>
        <v>0</v>
      </c>
      <c r="V1953" s="1" t="n">
        <f aca="false">IF($T1953="±",$Q1953*2,$Q1953)</f>
        <v>0</v>
      </c>
      <c r="W1953" s="60" t="str">
        <f aca="false">IFERROR($U1953/ABS($V1953),"N/A")</f>
        <v>N/A</v>
      </c>
      <c r="X1953" s="61" t="str">
        <f aca="false">IF(OR($W1953="N/A",$R1953="",$S1953=""),"N/A",IF($W1953&gt;=4,"Not Significant",IF($W1953&gt;=2,"Semi-Significant","Significant")))</f>
        <v>N/A</v>
      </c>
      <c r="Z1953" s="1" t="str">
        <f aca="false">IF($D1953="Z540.1 w/data",0,"")</f>
        <v/>
      </c>
      <c r="AA1953" s="1" t="e">
        <f aca="false">$Y1953+$Q1953+$Z1953</f>
        <v>#VALUE!</v>
      </c>
      <c r="AB1953" s="1" t="n">
        <f aca="false">$N1953+$Q1953</f>
        <v>0</v>
      </c>
      <c r="AC1953" s="1" t="str">
        <f aca="false">IF($Y1953="","",IF(AND($AA1953&gt;=$R1953,$AA1953&lt;=$S1953),"Pass","Fail"))</f>
        <v/>
      </c>
      <c r="AD1953" s="1" t="str">
        <f aca="false">IF($Y1953="","",IF($AA1953&gt;$R1953,"Pass","Fail"))</f>
        <v/>
      </c>
      <c r="AE1953" s="1" t="str">
        <f aca="false">IF($Y1953="","",IF($AA1953&gt;=$R1953,"Pass","Fail"))</f>
        <v/>
      </c>
      <c r="AF1953" s="1" t="str">
        <f aca="false">IF($Y1953="","",IF($AA1953&lt;=$S1953,"Pass","Fail"))</f>
        <v/>
      </c>
      <c r="AG1953" s="1" t="str">
        <f aca="false">IF($Y1953="","",IF($AA1953&lt;$S1953,"Pass","Fail"))</f>
        <v/>
      </c>
      <c r="AH1953" s="23" t="str">
        <f aca="true">INDIRECT(CHOOSE(MATCH($T1953,{"±","&gt;","≥","≤","&lt;"},0), "AC", "AD", "AE", "AF", "AG") &amp; ROW())</f>
        <v/>
      </c>
      <c r="AI1953" s="56" t="str">
        <f aca="false">IF($X1953="Not Significant","No Further Action Required",
IF($AH1953="","",
IF(AND($AH1953="Pass",$L1953="0 - Passed "),"Analysis performed; no further action required.",
IF(AND($AH1953="Fail",$L1953="1 - Failed "),"Analysis performed; no further action required.",
IF(AND($AH1953="Pass",$L1953="2 - Limited In Use "),"Analysis performed; no further action required.",
IF(AND($AH1953="Fail",$L1953="3 - Adjusted "),"Analysis performed; no further action required.",
"Unit fails analysis; TSM determination required."))))))</f>
        <v/>
      </c>
      <c r="AJ1953" s="58"/>
    </row>
    <row r="1954" customFormat="false" ht="15" hidden="false" customHeight="false" outlineLevel="0" collapsed="false">
      <c r="A1954" s="56"/>
      <c r="E1954" s="57" t="str">
        <f aca="false">IF(AND($F1954="",$G1954=""),"",IF($G1954="",$F1954,HYPERLINK($G1954,$F1954)))</f>
        <v/>
      </c>
      <c r="H1954" s="1" t="str">
        <f aca="false">IF($I1954="","None Attached",IF(LEFT($I1954,5)="https",HYPERLINK($I1954,"Datasheet"),HYPERLINK(_xlfn.CONCAT("https://",$I1954),"Datasheet")))</f>
        <v>None Attached</v>
      </c>
      <c r="M1954" s="56"/>
      <c r="P1954" s="58"/>
      <c r="Q1954" s="1" t="n">
        <f aca="false">$M1954-$N1954</f>
        <v>0</v>
      </c>
      <c r="R1954" s="56"/>
      <c r="T1954" s="59" t="s">
        <v>15</v>
      </c>
      <c r="U1954" s="1" t="n">
        <f aca="false">$S1954-$R1954</f>
        <v>0</v>
      </c>
      <c r="V1954" s="1" t="n">
        <f aca="false">IF($T1954="±",$Q1954*2,$Q1954)</f>
        <v>0</v>
      </c>
      <c r="W1954" s="60" t="str">
        <f aca="false">IFERROR($U1954/ABS($V1954),"N/A")</f>
        <v>N/A</v>
      </c>
      <c r="X1954" s="61" t="str">
        <f aca="false">IF(OR($W1954="N/A",$R1954="",$S1954=""),"N/A",IF($W1954&gt;=4,"Not Significant",IF($W1954&gt;=2,"Semi-Significant","Significant")))</f>
        <v>N/A</v>
      </c>
      <c r="Z1954" s="1" t="str">
        <f aca="false">IF($D1954="Z540.1 w/data",0,"")</f>
        <v/>
      </c>
      <c r="AA1954" s="1" t="e">
        <f aca="false">$Y1954+$Q1954+$Z1954</f>
        <v>#VALUE!</v>
      </c>
      <c r="AB1954" s="1" t="n">
        <f aca="false">$N1954+$Q1954</f>
        <v>0</v>
      </c>
      <c r="AC1954" s="1" t="str">
        <f aca="false">IF($Y1954="","",IF(AND($AA1954&gt;=$R1954,$AA1954&lt;=$S1954),"Pass","Fail"))</f>
        <v/>
      </c>
      <c r="AD1954" s="1" t="str">
        <f aca="false">IF($Y1954="","",IF($AA1954&gt;$R1954,"Pass","Fail"))</f>
        <v/>
      </c>
      <c r="AE1954" s="1" t="str">
        <f aca="false">IF($Y1954="","",IF($AA1954&gt;=$R1954,"Pass","Fail"))</f>
        <v/>
      </c>
      <c r="AF1954" s="1" t="str">
        <f aca="false">IF($Y1954="","",IF($AA1954&lt;=$S1954,"Pass","Fail"))</f>
        <v/>
      </c>
      <c r="AG1954" s="1" t="str">
        <f aca="false">IF($Y1954="","",IF($AA1954&lt;$S1954,"Pass","Fail"))</f>
        <v/>
      </c>
      <c r="AH1954" s="23" t="str">
        <f aca="true">INDIRECT(CHOOSE(MATCH($T1954,{"±","&gt;","≥","≤","&lt;"},0), "AC", "AD", "AE", "AF", "AG") &amp; ROW())</f>
        <v/>
      </c>
      <c r="AI1954" s="56" t="str">
        <f aca="false">IF($X1954="Not Significant","No Further Action Required",
IF($AH1954="","",
IF(AND($AH1954="Pass",$L1954="0 - Passed "),"Analysis performed; no further action required.",
IF(AND($AH1954="Fail",$L1954="1 - Failed "),"Analysis performed; no further action required.",
IF(AND($AH1954="Pass",$L1954="2 - Limited In Use "),"Analysis performed; no further action required.",
IF(AND($AH1954="Fail",$L1954="3 - Adjusted "),"Analysis performed; no further action required.",
"Unit fails analysis; TSM determination required."))))))</f>
        <v/>
      </c>
      <c r="AJ1954" s="58"/>
    </row>
    <row r="1955" customFormat="false" ht="15" hidden="false" customHeight="false" outlineLevel="0" collapsed="false">
      <c r="A1955" s="56"/>
      <c r="E1955" s="57" t="str">
        <f aca="false">IF(AND($F1955="",$G1955=""),"",IF($G1955="",$F1955,HYPERLINK($G1955,$F1955)))</f>
        <v/>
      </c>
      <c r="H1955" s="1" t="str">
        <f aca="false">IF($I1955="","None Attached",IF(LEFT($I1955,5)="https",HYPERLINK($I1955,"Datasheet"),HYPERLINK(_xlfn.CONCAT("https://",$I1955),"Datasheet")))</f>
        <v>None Attached</v>
      </c>
      <c r="M1955" s="56"/>
      <c r="P1955" s="58"/>
      <c r="Q1955" s="1" t="n">
        <f aca="false">$M1955-$N1955</f>
        <v>0</v>
      </c>
      <c r="R1955" s="56"/>
      <c r="T1955" s="59" t="s">
        <v>15</v>
      </c>
      <c r="U1955" s="1" t="n">
        <f aca="false">$S1955-$R1955</f>
        <v>0</v>
      </c>
      <c r="V1955" s="1" t="n">
        <f aca="false">IF($T1955="±",$Q1955*2,$Q1955)</f>
        <v>0</v>
      </c>
      <c r="W1955" s="60" t="str">
        <f aca="false">IFERROR($U1955/ABS($V1955),"N/A")</f>
        <v>N/A</v>
      </c>
      <c r="X1955" s="61" t="str">
        <f aca="false">IF(OR($W1955="N/A",$R1955="",$S1955=""),"N/A",IF($W1955&gt;=4,"Not Significant",IF($W1955&gt;=2,"Semi-Significant","Significant")))</f>
        <v>N/A</v>
      </c>
      <c r="Z1955" s="1" t="str">
        <f aca="false">IF($D1955="Z540.1 w/data",0,"")</f>
        <v/>
      </c>
      <c r="AA1955" s="1" t="e">
        <f aca="false">$Y1955+$Q1955+$Z1955</f>
        <v>#VALUE!</v>
      </c>
      <c r="AB1955" s="1" t="n">
        <f aca="false">$N1955+$Q1955</f>
        <v>0</v>
      </c>
      <c r="AC1955" s="1" t="str">
        <f aca="false">IF($Y1955="","",IF(AND($AA1955&gt;=$R1955,$AA1955&lt;=$S1955),"Pass","Fail"))</f>
        <v/>
      </c>
      <c r="AD1955" s="1" t="str">
        <f aca="false">IF($Y1955="","",IF($AA1955&gt;$R1955,"Pass","Fail"))</f>
        <v/>
      </c>
      <c r="AE1955" s="1" t="str">
        <f aca="false">IF($Y1955="","",IF($AA1955&gt;=$R1955,"Pass","Fail"))</f>
        <v/>
      </c>
      <c r="AF1955" s="1" t="str">
        <f aca="false">IF($Y1955="","",IF($AA1955&lt;=$S1955,"Pass","Fail"))</f>
        <v/>
      </c>
      <c r="AG1955" s="1" t="str">
        <f aca="false">IF($Y1955="","",IF($AA1955&lt;$S1955,"Pass","Fail"))</f>
        <v/>
      </c>
      <c r="AH1955" s="23" t="str">
        <f aca="true">INDIRECT(CHOOSE(MATCH($T1955,{"±","&gt;","≥","≤","&lt;"},0), "AC", "AD", "AE", "AF", "AG") &amp; ROW())</f>
        <v/>
      </c>
      <c r="AI1955" s="56" t="str">
        <f aca="false">IF($X1955="Not Significant","No Further Action Required",
IF($AH1955="","",
IF(AND($AH1955="Pass",$L1955="0 - Passed "),"Analysis performed; no further action required.",
IF(AND($AH1955="Fail",$L1955="1 - Failed "),"Analysis performed; no further action required.",
IF(AND($AH1955="Pass",$L1955="2 - Limited In Use "),"Analysis performed; no further action required.",
IF(AND($AH1955="Fail",$L1955="3 - Adjusted "),"Analysis performed; no further action required.",
"Unit fails analysis; TSM determination required."))))))</f>
        <v/>
      </c>
      <c r="AJ1955" s="58"/>
    </row>
    <row r="1956" customFormat="false" ht="15" hidden="false" customHeight="false" outlineLevel="0" collapsed="false">
      <c r="A1956" s="56"/>
      <c r="E1956" s="57" t="str">
        <f aca="false">IF(AND($F1956="",$G1956=""),"",IF($G1956="",$F1956,HYPERLINK($G1956,$F1956)))</f>
        <v/>
      </c>
      <c r="H1956" s="1" t="str">
        <f aca="false">IF($I1956="","None Attached",IF(LEFT($I1956,5)="https",HYPERLINK($I1956,"Datasheet"),HYPERLINK(_xlfn.CONCAT("https://",$I1956),"Datasheet")))</f>
        <v>None Attached</v>
      </c>
      <c r="M1956" s="56"/>
      <c r="P1956" s="58"/>
      <c r="Q1956" s="1" t="n">
        <f aca="false">$M1956-$N1956</f>
        <v>0</v>
      </c>
      <c r="R1956" s="56"/>
      <c r="T1956" s="59" t="s">
        <v>15</v>
      </c>
      <c r="U1956" s="1" t="n">
        <f aca="false">$S1956-$R1956</f>
        <v>0</v>
      </c>
      <c r="V1956" s="1" t="n">
        <f aca="false">IF($T1956="±",$Q1956*2,$Q1956)</f>
        <v>0</v>
      </c>
      <c r="W1956" s="60" t="str">
        <f aca="false">IFERROR($U1956/ABS($V1956),"N/A")</f>
        <v>N/A</v>
      </c>
      <c r="X1956" s="61" t="str">
        <f aca="false">IF(OR($W1956="N/A",$R1956="",$S1956=""),"N/A",IF($W1956&gt;=4,"Not Significant",IF($W1956&gt;=2,"Semi-Significant","Significant")))</f>
        <v>N/A</v>
      </c>
      <c r="Z1956" s="1" t="str">
        <f aca="false">IF($D1956="Z540.1 w/data",0,"")</f>
        <v/>
      </c>
      <c r="AA1956" s="1" t="e">
        <f aca="false">$Y1956+$Q1956+$Z1956</f>
        <v>#VALUE!</v>
      </c>
      <c r="AB1956" s="1" t="n">
        <f aca="false">$N1956+$Q1956</f>
        <v>0</v>
      </c>
      <c r="AC1956" s="1" t="str">
        <f aca="false">IF($Y1956="","",IF(AND($AA1956&gt;=$R1956,$AA1956&lt;=$S1956),"Pass","Fail"))</f>
        <v/>
      </c>
      <c r="AD1956" s="1" t="str">
        <f aca="false">IF($Y1956="","",IF($AA1956&gt;$R1956,"Pass","Fail"))</f>
        <v/>
      </c>
      <c r="AE1956" s="1" t="str">
        <f aca="false">IF($Y1956="","",IF($AA1956&gt;=$R1956,"Pass","Fail"))</f>
        <v/>
      </c>
      <c r="AF1956" s="1" t="str">
        <f aca="false">IF($Y1956="","",IF($AA1956&lt;=$S1956,"Pass","Fail"))</f>
        <v/>
      </c>
      <c r="AG1956" s="1" t="str">
        <f aca="false">IF($Y1956="","",IF($AA1956&lt;$S1956,"Pass","Fail"))</f>
        <v/>
      </c>
      <c r="AH1956" s="23" t="str">
        <f aca="true">INDIRECT(CHOOSE(MATCH($T1956,{"±","&gt;","≥","≤","&lt;"},0), "AC", "AD", "AE", "AF", "AG") &amp; ROW())</f>
        <v/>
      </c>
      <c r="AI1956" s="56" t="str">
        <f aca="false">IF($X1956="Not Significant","No Further Action Required",
IF($AH1956="","",
IF(AND($AH1956="Pass",$L1956="0 - Passed "),"Analysis performed; no further action required.",
IF(AND($AH1956="Fail",$L1956="1 - Failed "),"Analysis performed; no further action required.",
IF(AND($AH1956="Pass",$L1956="2 - Limited In Use "),"Analysis performed; no further action required.",
IF(AND($AH1956="Fail",$L1956="3 - Adjusted "),"Analysis performed; no further action required.",
"Unit fails analysis; TSM determination required."))))))</f>
        <v/>
      </c>
      <c r="AJ1956" s="58"/>
    </row>
    <row r="1957" customFormat="false" ht="15" hidden="false" customHeight="false" outlineLevel="0" collapsed="false">
      <c r="A1957" s="56"/>
      <c r="E1957" s="57" t="str">
        <f aca="false">IF(AND($F1957="",$G1957=""),"",IF($G1957="",$F1957,HYPERLINK($G1957,$F1957)))</f>
        <v/>
      </c>
      <c r="H1957" s="1" t="str">
        <f aca="false">IF($I1957="","None Attached",IF(LEFT($I1957,5)="https",HYPERLINK($I1957,"Datasheet"),HYPERLINK(_xlfn.CONCAT("https://",$I1957),"Datasheet")))</f>
        <v>None Attached</v>
      </c>
      <c r="M1957" s="56"/>
      <c r="P1957" s="58"/>
      <c r="Q1957" s="1" t="n">
        <f aca="false">$M1957-$N1957</f>
        <v>0</v>
      </c>
      <c r="R1957" s="56"/>
      <c r="T1957" s="59" t="s">
        <v>15</v>
      </c>
      <c r="U1957" s="1" t="n">
        <f aca="false">$S1957-$R1957</f>
        <v>0</v>
      </c>
      <c r="V1957" s="1" t="n">
        <f aca="false">IF($T1957="±",$Q1957*2,$Q1957)</f>
        <v>0</v>
      </c>
      <c r="W1957" s="60" t="str">
        <f aca="false">IFERROR($U1957/ABS($V1957),"N/A")</f>
        <v>N/A</v>
      </c>
      <c r="X1957" s="61" t="str">
        <f aca="false">IF(OR($W1957="N/A",$R1957="",$S1957=""),"N/A",IF($W1957&gt;=4,"Not Significant",IF($W1957&gt;=2,"Semi-Significant","Significant")))</f>
        <v>N/A</v>
      </c>
      <c r="Z1957" s="1" t="str">
        <f aca="false">IF($D1957="Z540.1 w/data",0,"")</f>
        <v/>
      </c>
      <c r="AA1957" s="1" t="e">
        <f aca="false">$Y1957+$Q1957+$Z1957</f>
        <v>#VALUE!</v>
      </c>
      <c r="AB1957" s="1" t="n">
        <f aca="false">$N1957+$Q1957</f>
        <v>0</v>
      </c>
      <c r="AC1957" s="1" t="str">
        <f aca="false">IF($Y1957="","",IF(AND($AA1957&gt;=$R1957,$AA1957&lt;=$S1957),"Pass","Fail"))</f>
        <v/>
      </c>
      <c r="AD1957" s="1" t="str">
        <f aca="false">IF($Y1957="","",IF($AA1957&gt;$R1957,"Pass","Fail"))</f>
        <v/>
      </c>
      <c r="AE1957" s="1" t="str">
        <f aca="false">IF($Y1957="","",IF($AA1957&gt;=$R1957,"Pass","Fail"))</f>
        <v/>
      </c>
      <c r="AF1957" s="1" t="str">
        <f aca="false">IF($Y1957="","",IF($AA1957&lt;=$S1957,"Pass","Fail"))</f>
        <v/>
      </c>
      <c r="AG1957" s="1" t="str">
        <f aca="false">IF($Y1957="","",IF($AA1957&lt;$S1957,"Pass","Fail"))</f>
        <v/>
      </c>
      <c r="AH1957" s="23" t="str">
        <f aca="true">INDIRECT(CHOOSE(MATCH($T1957,{"±","&gt;","≥","≤","&lt;"},0), "AC", "AD", "AE", "AF", "AG") &amp; ROW())</f>
        <v/>
      </c>
      <c r="AI1957" s="56" t="str">
        <f aca="false">IF($X1957="Not Significant","No Further Action Required",
IF($AH1957="","",
IF(AND($AH1957="Pass",$L1957="0 - Passed "),"Analysis performed; no further action required.",
IF(AND($AH1957="Fail",$L1957="1 - Failed "),"Analysis performed; no further action required.",
IF(AND($AH1957="Pass",$L1957="2 - Limited In Use "),"Analysis performed; no further action required.",
IF(AND($AH1957="Fail",$L1957="3 - Adjusted "),"Analysis performed; no further action required.",
"Unit fails analysis; TSM determination required."))))))</f>
        <v/>
      </c>
      <c r="AJ1957" s="58"/>
    </row>
    <row r="1958" customFormat="false" ht="15" hidden="false" customHeight="false" outlineLevel="0" collapsed="false">
      <c r="A1958" s="56"/>
      <c r="E1958" s="57" t="str">
        <f aca="false">IF(AND($F1958="",$G1958=""),"",IF($G1958="",$F1958,HYPERLINK($G1958,$F1958)))</f>
        <v/>
      </c>
      <c r="H1958" s="1" t="str">
        <f aca="false">IF($I1958="","None Attached",IF(LEFT($I1958,5)="https",HYPERLINK($I1958,"Datasheet"),HYPERLINK(_xlfn.CONCAT("https://",$I1958),"Datasheet")))</f>
        <v>None Attached</v>
      </c>
      <c r="M1958" s="56"/>
      <c r="P1958" s="58"/>
      <c r="Q1958" s="1" t="n">
        <f aca="false">$M1958-$N1958</f>
        <v>0</v>
      </c>
      <c r="R1958" s="56"/>
      <c r="T1958" s="59" t="s">
        <v>15</v>
      </c>
      <c r="U1958" s="1" t="n">
        <f aca="false">$S1958-$R1958</f>
        <v>0</v>
      </c>
      <c r="V1958" s="1" t="n">
        <f aca="false">IF($T1958="±",$Q1958*2,$Q1958)</f>
        <v>0</v>
      </c>
      <c r="W1958" s="60" t="str">
        <f aca="false">IFERROR($U1958/ABS($V1958),"N/A")</f>
        <v>N/A</v>
      </c>
      <c r="X1958" s="61" t="str">
        <f aca="false">IF(OR($W1958="N/A",$R1958="",$S1958=""),"N/A",IF($W1958&gt;=4,"Not Significant",IF($W1958&gt;=2,"Semi-Significant","Significant")))</f>
        <v>N/A</v>
      </c>
      <c r="Z1958" s="1" t="str">
        <f aca="false">IF($D1958="Z540.1 w/data",0,"")</f>
        <v/>
      </c>
      <c r="AA1958" s="1" t="e">
        <f aca="false">$Y1958+$Q1958+$Z1958</f>
        <v>#VALUE!</v>
      </c>
      <c r="AB1958" s="1" t="n">
        <f aca="false">$N1958+$Q1958</f>
        <v>0</v>
      </c>
      <c r="AC1958" s="1" t="str">
        <f aca="false">IF($Y1958="","",IF(AND($AA1958&gt;=$R1958,$AA1958&lt;=$S1958),"Pass","Fail"))</f>
        <v/>
      </c>
      <c r="AD1958" s="1" t="str">
        <f aca="false">IF($Y1958="","",IF($AA1958&gt;$R1958,"Pass","Fail"))</f>
        <v/>
      </c>
      <c r="AE1958" s="1" t="str">
        <f aca="false">IF($Y1958="","",IF($AA1958&gt;=$R1958,"Pass","Fail"))</f>
        <v/>
      </c>
      <c r="AF1958" s="1" t="str">
        <f aca="false">IF($Y1958="","",IF($AA1958&lt;=$S1958,"Pass","Fail"))</f>
        <v/>
      </c>
      <c r="AG1958" s="1" t="str">
        <f aca="false">IF($Y1958="","",IF($AA1958&lt;$S1958,"Pass","Fail"))</f>
        <v/>
      </c>
      <c r="AH1958" s="23" t="str">
        <f aca="true">INDIRECT(CHOOSE(MATCH($T1958,{"±","&gt;","≥","≤","&lt;"},0), "AC", "AD", "AE", "AF", "AG") &amp; ROW())</f>
        <v/>
      </c>
      <c r="AI1958" s="56" t="str">
        <f aca="false">IF($X1958="Not Significant","No Further Action Required",
IF($AH1958="","",
IF(AND($AH1958="Pass",$L1958="0 - Passed "),"Analysis performed; no further action required.",
IF(AND($AH1958="Fail",$L1958="1 - Failed "),"Analysis performed; no further action required.",
IF(AND($AH1958="Pass",$L1958="2 - Limited In Use "),"Analysis performed; no further action required.",
IF(AND($AH1958="Fail",$L1958="3 - Adjusted "),"Analysis performed; no further action required.",
"Unit fails analysis; TSM determination required."))))))</f>
        <v/>
      </c>
      <c r="AJ1958" s="58"/>
    </row>
    <row r="1959" customFormat="false" ht="15" hidden="false" customHeight="false" outlineLevel="0" collapsed="false">
      <c r="A1959" s="56"/>
      <c r="E1959" s="57" t="str">
        <f aca="false">IF(AND($F1959="",$G1959=""),"",IF($G1959="",$F1959,HYPERLINK($G1959,$F1959)))</f>
        <v/>
      </c>
      <c r="H1959" s="1" t="str">
        <f aca="false">IF($I1959="","None Attached",IF(LEFT($I1959,5)="https",HYPERLINK($I1959,"Datasheet"),HYPERLINK(_xlfn.CONCAT("https://",$I1959),"Datasheet")))</f>
        <v>None Attached</v>
      </c>
      <c r="M1959" s="56"/>
      <c r="P1959" s="58"/>
      <c r="Q1959" s="1" t="n">
        <f aca="false">$M1959-$N1959</f>
        <v>0</v>
      </c>
      <c r="R1959" s="56"/>
      <c r="T1959" s="59" t="s">
        <v>15</v>
      </c>
      <c r="U1959" s="1" t="n">
        <f aca="false">$S1959-$R1959</f>
        <v>0</v>
      </c>
      <c r="V1959" s="1" t="n">
        <f aca="false">IF($T1959="±",$Q1959*2,$Q1959)</f>
        <v>0</v>
      </c>
      <c r="W1959" s="60" t="str">
        <f aca="false">IFERROR($U1959/ABS($V1959),"N/A")</f>
        <v>N/A</v>
      </c>
      <c r="X1959" s="61" t="str">
        <f aca="false">IF(OR($W1959="N/A",$R1959="",$S1959=""),"N/A",IF($W1959&gt;=4,"Not Significant",IF($W1959&gt;=2,"Semi-Significant","Significant")))</f>
        <v>N/A</v>
      </c>
      <c r="Z1959" s="1" t="str">
        <f aca="false">IF($D1959="Z540.1 w/data",0,"")</f>
        <v/>
      </c>
      <c r="AA1959" s="1" t="e">
        <f aca="false">$Y1959+$Q1959+$Z1959</f>
        <v>#VALUE!</v>
      </c>
      <c r="AB1959" s="1" t="n">
        <f aca="false">$N1959+$Q1959</f>
        <v>0</v>
      </c>
      <c r="AC1959" s="1" t="str">
        <f aca="false">IF($Y1959="","",IF(AND($AA1959&gt;=$R1959,$AA1959&lt;=$S1959),"Pass","Fail"))</f>
        <v/>
      </c>
      <c r="AD1959" s="1" t="str">
        <f aca="false">IF($Y1959="","",IF($AA1959&gt;$R1959,"Pass","Fail"))</f>
        <v/>
      </c>
      <c r="AE1959" s="1" t="str">
        <f aca="false">IF($Y1959="","",IF($AA1959&gt;=$R1959,"Pass","Fail"))</f>
        <v/>
      </c>
      <c r="AF1959" s="1" t="str">
        <f aca="false">IF($Y1959="","",IF($AA1959&lt;=$S1959,"Pass","Fail"))</f>
        <v/>
      </c>
      <c r="AG1959" s="1" t="str">
        <f aca="false">IF($Y1959="","",IF($AA1959&lt;$S1959,"Pass","Fail"))</f>
        <v/>
      </c>
      <c r="AH1959" s="23" t="str">
        <f aca="true">INDIRECT(CHOOSE(MATCH($T1959,{"±","&gt;","≥","≤","&lt;"},0), "AC", "AD", "AE", "AF", "AG") &amp; ROW())</f>
        <v/>
      </c>
      <c r="AI1959" s="56" t="str">
        <f aca="false">IF($X1959="Not Significant","No Further Action Required",
IF($AH1959="","",
IF(AND($AH1959="Pass",$L1959="0 - Passed "),"Analysis performed; no further action required.",
IF(AND($AH1959="Fail",$L1959="1 - Failed "),"Analysis performed; no further action required.",
IF(AND($AH1959="Pass",$L1959="2 - Limited In Use "),"Analysis performed; no further action required.",
IF(AND($AH1959="Fail",$L1959="3 - Adjusted "),"Analysis performed; no further action required.",
"Unit fails analysis; TSM determination required."))))))</f>
        <v/>
      </c>
      <c r="AJ1959" s="58"/>
    </row>
    <row r="1960" customFormat="false" ht="15" hidden="false" customHeight="false" outlineLevel="0" collapsed="false">
      <c r="A1960" s="56"/>
      <c r="E1960" s="57" t="str">
        <f aca="false">IF(AND($F1960="",$G1960=""),"",IF($G1960="",$F1960,HYPERLINK($G1960,$F1960)))</f>
        <v/>
      </c>
      <c r="H1960" s="1" t="str">
        <f aca="false">IF($I1960="","None Attached",IF(LEFT($I1960,5)="https",HYPERLINK($I1960,"Datasheet"),HYPERLINK(_xlfn.CONCAT("https://",$I1960),"Datasheet")))</f>
        <v>None Attached</v>
      </c>
      <c r="M1960" s="56"/>
      <c r="P1960" s="58"/>
      <c r="Q1960" s="1" t="n">
        <f aca="false">$M1960-$N1960</f>
        <v>0</v>
      </c>
      <c r="R1960" s="56"/>
      <c r="T1960" s="59" t="s">
        <v>15</v>
      </c>
      <c r="U1960" s="1" t="n">
        <f aca="false">$S1960-$R1960</f>
        <v>0</v>
      </c>
      <c r="V1960" s="1" t="n">
        <f aca="false">IF($T1960="±",$Q1960*2,$Q1960)</f>
        <v>0</v>
      </c>
      <c r="W1960" s="60" t="str">
        <f aca="false">IFERROR($U1960/ABS($V1960),"N/A")</f>
        <v>N/A</v>
      </c>
      <c r="X1960" s="61" t="str">
        <f aca="false">IF(OR($W1960="N/A",$R1960="",$S1960=""),"N/A",IF($W1960&gt;=4,"Not Significant",IF($W1960&gt;=2,"Semi-Significant","Significant")))</f>
        <v>N/A</v>
      </c>
      <c r="Z1960" s="1" t="str">
        <f aca="false">IF($D1960="Z540.1 w/data",0,"")</f>
        <v/>
      </c>
      <c r="AA1960" s="1" t="e">
        <f aca="false">$Y1960+$Q1960+$Z1960</f>
        <v>#VALUE!</v>
      </c>
      <c r="AB1960" s="1" t="n">
        <f aca="false">$N1960+$Q1960</f>
        <v>0</v>
      </c>
      <c r="AC1960" s="1" t="str">
        <f aca="false">IF($Y1960="","",IF(AND($AA1960&gt;=$R1960,$AA1960&lt;=$S1960),"Pass","Fail"))</f>
        <v/>
      </c>
      <c r="AD1960" s="1" t="str">
        <f aca="false">IF($Y1960="","",IF($AA1960&gt;$R1960,"Pass","Fail"))</f>
        <v/>
      </c>
      <c r="AE1960" s="1" t="str">
        <f aca="false">IF($Y1960="","",IF($AA1960&gt;=$R1960,"Pass","Fail"))</f>
        <v/>
      </c>
      <c r="AF1960" s="1" t="str">
        <f aca="false">IF($Y1960="","",IF($AA1960&lt;=$S1960,"Pass","Fail"))</f>
        <v/>
      </c>
      <c r="AG1960" s="1" t="str">
        <f aca="false">IF($Y1960="","",IF($AA1960&lt;$S1960,"Pass","Fail"))</f>
        <v/>
      </c>
      <c r="AH1960" s="23" t="str">
        <f aca="true">INDIRECT(CHOOSE(MATCH($T1960,{"±","&gt;","≥","≤","&lt;"},0), "AC", "AD", "AE", "AF", "AG") &amp; ROW())</f>
        <v/>
      </c>
      <c r="AI1960" s="56" t="str">
        <f aca="false">IF($X1960="Not Significant","No Further Action Required",
IF($AH1960="","",
IF(AND($AH1960="Pass",$L1960="0 - Passed "),"Analysis performed; no further action required.",
IF(AND($AH1960="Fail",$L1960="1 - Failed "),"Analysis performed; no further action required.",
IF(AND($AH1960="Pass",$L1960="2 - Limited In Use "),"Analysis performed; no further action required.",
IF(AND($AH1960="Fail",$L1960="3 - Adjusted "),"Analysis performed; no further action required.",
"Unit fails analysis; TSM determination required."))))))</f>
        <v/>
      </c>
      <c r="AJ1960" s="58"/>
    </row>
    <row r="1961" customFormat="false" ht="15" hidden="false" customHeight="false" outlineLevel="0" collapsed="false">
      <c r="A1961" s="56"/>
      <c r="E1961" s="57" t="str">
        <f aca="false">IF(AND($F1961="",$G1961=""),"",IF($G1961="",$F1961,HYPERLINK($G1961,$F1961)))</f>
        <v/>
      </c>
      <c r="H1961" s="1" t="str">
        <f aca="false">IF($I1961="","None Attached",IF(LEFT($I1961,5)="https",HYPERLINK($I1961,"Datasheet"),HYPERLINK(_xlfn.CONCAT("https://",$I1961),"Datasheet")))</f>
        <v>None Attached</v>
      </c>
      <c r="M1961" s="56"/>
      <c r="P1961" s="58"/>
      <c r="Q1961" s="1" t="n">
        <f aca="false">$M1961-$N1961</f>
        <v>0</v>
      </c>
      <c r="R1961" s="56"/>
      <c r="T1961" s="59" t="s">
        <v>15</v>
      </c>
      <c r="U1961" s="1" t="n">
        <f aca="false">$S1961-$R1961</f>
        <v>0</v>
      </c>
      <c r="V1961" s="1" t="n">
        <f aca="false">IF($T1961="±",$Q1961*2,$Q1961)</f>
        <v>0</v>
      </c>
      <c r="W1961" s="60" t="str">
        <f aca="false">IFERROR($U1961/ABS($V1961),"N/A")</f>
        <v>N/A</v>
      </c>
      <c r="X1961" s="61" t="str">
        <f aca="false">IF(OR($W1961="N/A",$R1961="",$S1961=""),"N/A",IF($W1961&gt;=4,"Not Significant",IF($W1961&gt;=2,"Semi-Significant","Significant")))</f>
        <v>N/A</v>
      </c>
      <c r="Z1961" s="1" t="str">
        <f aca="false">IF($D1961="Z540.1 w/data",0,"")</f>
        <v/>
      </c>
      <c r="AA1961" s="1" t="e">
        <f aca="false">$Y1961+$Q1961+$Z1961</f>
        <v>#VALUE!</v>
      </c>
      <c r="AB1961" s="1" t="n">
        <f aca="false">$N1961+$Q1961</f>
        <v>0</v>
      </c>
      <c r="AC1961" s="1" t="str">
        <f aca="false">IF($Y1961="","",IF(AND($AA1961&gt;=$R1961,$AA1961&lt;=$S1961),"Pass","Fail"))</f>
        <v/>
      </c>
      <c r="AD1961" s="1" t="str">
        <f aca="false">IF($Y1961="","",IF($AA1961&gt;$R1961,"Pass","Fail"))</f>
        <v/>
      </c>
      <c r="AE1961" s="1" t="str">
        <f aca="false">IF($Y1961="","",IF($AA1961&gt;=$R1961,"Pass","Fail"))</f>
        <v/>
      </c>
      <c r="AF1961" s="1" t="str">
        <f aca="false">IF($Y1961="","",IF($AA1961&lt;=$S1961,"Pass","Fail"))</f>
        <v/>
      </c>
      <c r="AG1961" s="1" t="str">
        <f aca="false">IF($Y1961="","",IF($AA1961&lt;$S1961,"Pass","Fail"))</f>
        <v/>
      </c>
      <c r="AH1961" s="23" t="str">
        <f aca="true">INDIRECT(CHOOSE(MATCH($T1961,{"±","&gt;","≥","≤","&lt;"},0), "AC", "AD", "AE", "AF", "AG") &amp; ROW())</f>
        <v/>
      </c>
      <c r="AI1961" s="56" t="str">
        <f aca="false">IF($X1961="Not Significant","No Further Action Required",
IF($AH1961="","",
IF(AND($AH1961="Pass",$L1961="0 - Passed "),"Analysis performed; no further action required.",
IF(AND($AH1961="Fail",$L1961="1 - Failed "),"Analysis performed; no further action required.",
IF(AND($AH1961="Pass",$L1961="2 - Limited In Use "),"Analysis performed; no further action required.",
IF(AND($AH1961="Fail",$L1961="3 - Adjusted "),"Analysis performed; no further action required.",
"Unit fails analysis; TSM determination required."))))))</f>
        <v/>
      </c>
      <c r="AJ1961" s="58"/>
    </row>
    <row r="1962" customFormat="false" ht="15" hidden="false" customHeight="false" outlineLevel="0" collapsed="false">
      <c r="A1962" s="56"/>
      <c r="E1962" s="57" t="str">
        <f aca="false">IF(AND($F1962="",$G1962=""),"",IF($G1962="",$F1962,HYPERLINK($G1962,$F1962)))</f>
        <v/>
      </c>
      <c r="H1962" s="1" t="str">
        <f aca="false">IF($I1962="","None Attached",IF(LEFT($I1962,5)="https",HYPERLINK($I1962,"Datasheet"),HYPERLINK(_xlfn.CONCAT("https://",$I1962),"Datasheet")))</f>
        <v>None Attached</v>
      </c>
      <c r="M1962" s="56"/>
      <c r="P1962" s="58"/>
      <c r="Q1962" s="1" t="n">
        <f aca="false">$M1962-$N1962</f>
        <v>0</v>
      </c>
      <c r="R1962" s="56"/>
      <c r="T1962" s="59" t="s">
        <v>15</v>
      </c>
      <c r="U1962" s="1" t="n">
        <f aca="false">$S1962-$R1962</f>
        <v>0</v>
      </c>
      <c r="V1962" s="1" t="n">
        <f aca="false">IF($T1962="±",$Q1962*2,$Q1962)</f>
        <v>0</v>
      </c>
      <c r="W1962" s="60" t="str">
        <f aca="false">IFERROR($U1962/ABS($V1962),"N/A")</f>
        <v>N/A</v>
      </c>
      <c r="X1962" s="61" t="str">
        <f aca="false">IF(OR($W1962="N/A",$R1962="",$S1962=""),"N/A",IF($W1962&gt;=4,"Not Significant",IF($W1962&gt;=2,"Semi-Significant","Significant")))</f>
        <v>N/A</v>
      </c>
      <c r="Z1962" s="1" t="str">
        <f aca="false">IF($D1962="Z540.1 w/data",0,"")</f>
        <v/>
      </c>
      <c r="AA1962" s="1" t="e">
        <f aca="false">$Y1962+$Q1962+$Z1962</f>
        <v>#VALUE!</v>
      </c>
      <c r="AB1962" s="1" t="n">
        <f aca="false">$N1962+$Q1962</f>
        <v>0</v>
      </c>
      <c r="AC1962" s="1" t="str">
        <f aca="false">IF($Y1962="","",IF(AND($AA1962&gt;=$R1962,$AA1962&lt;=$S1962),"Pass","Fail"))</f>
        <v/>
      </c>
      <c r="AD1962" s="1" t="str">
        <f aca="false">IF($Y1962="","",IF($AA1962&gt;$R1962,"Pass","Fail"))</f>
        <v/>
      </c>
      <c r="AE1962" s="1" t="str">
        <f aca="false">IF($Y1962="","",IF($AA1962&gt;=$R1962,"Pass","Fail"))</f>
        <v/>
      </c>
      <c r="AF1962" s="1" t="str">
        <f aca="false">IF($Y1962="","",IF($AA1962&lt;=$S1962,"Pass","Fail"))</f>
        <v/>
      </c>
      <c r="AG1962" s="1" t="str">
        <f aca="false">IF($Y1962="","",IF($AA1962&lt;$S1962,"Pass","Fail"))</f>
        <v/>
      </c>
      <c r="AH1962" s="23" t="str">
        <f aca="true">INDIRECT(CHOOSE(MATCH($T1962,{"±","&gt;","≥","≤","&lt;"},0), "AC", "AD", "AE", "AF", "AG") &amp; ROW())</f>
        <v/>
      </c>
      <c r="AI1962" s="56" t="str">
        <f aca="false">IF($X1962="Not Significant","No Further Action Required",
IF($AH1962="","",
IF(AND($AH1962="Pass",$L1962="0 - Passed "),"Analysis performed; no further action required.",
IF(AND($AH1962="Fail",$L1962="1 - Failed "),"Analysis performed; no further action required.",
IF(AND($AH1962="Pass",$L1962="2 - Limited In Use "),"Analysis performed; no further action required.",
IF(AND($AH1962="Fail",$L1962="3 - Adjusted "),"Analysis performed; no further action required.",
"Unit fails analysis; TSM determination required."))))))</f>
        <v/>
      </c>
      <c r="AJ1962" s="58"/>
    </row>
    <row r="1963" customFormat="false" ht="15" hidden="false" customHeight="false" outlineLevel="0" collapsed="false">
      <c r="A1963" s="56"/>
      <c r="E1963" s="57" t="str">
        <f aca="false">IF(AND($F1963="",$G1963=""),"",IF($G1963="",$F1963,HYPERLINK($G1963,$F1963)))</f>
        <v/>
      </c>
      <c r="H1963" s="1" t="str">
        <f aca="false">IF($I1963="","None Attached",IF(LEFT($I1963,5)="https",HYPERLINK($I1963,"Datasheet"),HYPERLINK(_xlfn.CONCAT("https://",$I1963),"Datasheet")))</f>
        <v>None Attached</v>
      </c>
      <c r="M1963" s="56"/>
      <c r="P1963" s="58"/>
      <c r="Q1963" s="1" t="n">
        <f aca="false">$M1963-$N1963</f>
        <v>0</v>
      </c>
      <c r="R1963" s="56"/>
      <c r="T1963" s="59" t="s">
        <v>15</v>
      </c>
      <c r="U1963" s="1" t="n">
        <f aca="false">$S1963-$R1963</f>
        <v>0</v>
      </c>
      <c r="V1963" s="1" t="n">
        <f aca="false">IF($T1963="±",$Q1963*2,$Q1963)</f>
        <v>0</v>
      </c>
      <c r="W1963" s="60" t="str">
        <f aca="false">IFERROR($U1963/ABS($V1963),"N/A")</f>
        <v>N/A</v>
      </c>
      <c r="X1963" s="61" t="str">
        <f aca="false">IF(OR($W1963="N/A",$R1963="",$S1963=""),"N/A",IF($W1963&gt;=4,"Not Significant",IF($W1963&gt;=2,"Semi-Significant","Significant")))</f>
        <v>N/A</v>
      </c>
      <c r="Z1963" s="1" t="str">
        <f aca="false">IF($D1963="Z540.1 w/data",0,"")</f>
        <v/>
      </c>
      <c r="AA1963" s="1" t="e">
        <f aca="false">$Y1963+$Q1963+$Z1963</f>
        <v>#VALUE!</v>
      </c>
      <c r="AB1963" s="1" t="n">
        <f aca="false">$N1963+$Q1963</f>
        <v>0</v>
      </c>
      <c r="AC1963" s="1" t="str">
        <f aca="false">IF($Y1963="","",IF(AND($AA1963&gt;=$R1963,$AA1963&lt;=$S1963),"Pass","Fail"))</f>
        <v/>
      </c>
      <c r="AD1963" s="1" t="str">
        <f aca="false">IF($Y1963="","",IF($AA1963&gt;$R1963,"Pass","Fail"))</f>
        <v/>
      </c>
      <c r="AE1963" s="1" t="str">
        <f aca="false">IF($Y1963="","",IF($AA1963&gt;=$R1963,"Pass","Fail"))</f>
        <v/>
      </c>
      <c r="AF1963" s="1" t="str">
        <f aca="false">IF($Y1963="","",IF($AA1963&lt;=$S1963,"Pass","Fail"))</f>
        <v/>
      </c>
      <c r="AG1963" s="1" t="str">
        <f aca="false">IF($Y1963="","",IF($AA1963&lt;$S1963,"Pass","Fail"))</f>
        <v/>
      </c>
      <c r="AH1963" s="23" t="str">
        <f aca="true">INDIRECT(CHOOSE(MATCH($T1963,{"±","&gt;","≥","≤","&lt;"},0), "AC", "AD", "AE", "AF", "AG") &amp; ROW())</f>
        <v/>
      </c>
      <c r="AI1963" s="56" t="str">
        <f aca="false">IF($X1963="Not Significant","No Further Action Required",
IF($AH1963="","",
IF(AND($AH1963="Pass",$L1963="0 - Passed "),"Analysis performed; no further action required.",
IF(AND($AH1963="Fail",$L1963="1 - Failed "),"Analysis performed; no further action required.",
IF(AND($AH1963="Pass",$L1963="2 - Limited In Use "),"Analysis performed; no further action required.",
IF(AND($AH1963="Fail",$L1963="3 - Adjusted "),"Analysis performed; no further action required.",
"Unit fails analysis; TSM determination required."))))))</f>
        <v/>
      </c>
      <c r="AJ1963" s="58"/>
    </row>
    <row r="1964" customFormat="false" ht="15" hidden="false" customHeight="false" outlineLevel="0" collapsed="false">
      <c r="A1964" s="56"/>
      <c r="E1964" s="57" t="str">
        <f aca="false">IF(AND($F1964="",$G1964=""),"",IF($G1964="",$F1964,HYPERLINK($G1964,$F1964)))</f>
        <v/>
      </c>
      <c r="H1964" s="1" t="str">
        <f aca="false">IF($I1964="","None Attached",IF(LEFT($I1964,5)="https",HYPERLINK($I1964,"Datasheet"),HYPERLINK(_xlfn.CONCAT("https://",$I1964),"Datasheet")))</f>
        <v>None Attached</v>
      </c>
      <c r="M1964" s="56"/>
      <c r="P1964" s="58"/>
      <c r="Q1964" s="1" t="n">
        <f aca="false">$M1964-$N1964</f>
        <v>0</v>
      </c>
      <c r="R1964" s="56"/>
      <c r="T1964" s="59" t="s">
        <v>15</v>
      </c>
      <c r="U1964" s="1" t="n">
        <f aca="false">$S1964-$R1964</f>
        <v>0</v>
      </c>
      <c r="V1964" s="1" t="n">
        <f aca="false">IF($T1964="±",$Q1964*2,$Q1964)</f>
        <v>0</v>
      </c>
      <c r="W1964" s="60" t="str">
        <f aca="false">IFERROR($U1964/ABS($V1964),"N/A")</f>
        <v>N/A</v>
      </c>
      <c r="X1964" s="61" t="str">
        <f aca="false">IF(OR($W1964="N/A",$R1964="",$S1964=""),"N/A",IF($W1964&gt;=4,"Not Significant",IF($W1964&gt;=2,"Semi-Significant","Significant")))</f>
        <v>N/A</v>
      </c>
      <c r="Z1964" s="1" t="str">
        <f aca="false">IF($D1964="Z540.1 w/data",0,"")</f>
        <v/>
      </c>
      <c r="AA1964" s="1" t="e">
        <f aca="false">$Y1964+$Q1964+$Z1964</f>
        <v>#VALUE!</v>
      </c>
      <c r="AB1964" s="1" t="n">
        <f aca="false">$N1964+$Q1964</f>
        <v>0</v>
      </c>
      <c r="AC1964" s="1" t="str">
        <f aca="false">IF($Y1964="","",IF(AND($AA1964&gt;=$R1964,$AA1964&lt;=$S1964),"Pass","Fail"))</f>
        <v/>
      </c>
      <c r="AD1964" s="1" t="str">
        <f aca="false">IF($Y1964="","",IF($AA1964&gt;$R1964,"Pass","Fail"))</f>
        <v/>
      </c>
      <c r="AE1964" s="1" t="str">
        <f aca="false">IF($Y1964="","",IF($AA1964&gt;=$R1964,"Pass","Fail"))</f>
        <v/>
      </c>
      <c r="AF1964" s="1" t="str">
        <f aca="false">IF($Y1964="","",IF($AA1964&lt;=$S1964,"Pass","Fail"))</f>
        <v/>
      </c>
      <c r="AG1964" s="1" t="str">
        <f aca="false">IF($Y1964="","",IF($AA1964&lt;$S1964,"Pass","Fail"))</f>
        <v/>
      </c>
      <c r="AH1964" s="23" t="str">
        <f aca="true">INDIRECT(CHOOSE(MATCH($T1964,{"±","&gt;","≥","≤","&lt;"},0), "AC", "AD", "AE", "AF", "AG") &amp; ROW())</f>
        <v/>
      </c>
      <c r="AI1964" s="56" t="str">
        <f aca="false">IF($X1964="Not Significant","No Further Action Required",
IF($AH1964="","",
IF(AND($AH1964="Pass",$L1964="0 - Passed "),"Analysis performed; no further action required.",
IF(AND($AH1964="Fail",$L1964="1 - Failed "),"Analysis performed; no further action required.",
IF(AND($AH1964="Pass",$L1964="2 - Limited In Use "),"Analysis performed; no further action required.",
IF(AND($AH1964="Fail",$L1964="3 - Adjusted "),"Analysis performed; no further action required.",
"Unit fails analysis; TSM determination required."))))))</f>
        <v/>
      </c>
      <c r="AJ1964" s="58"/>
    </row>
    <row r="1965" customFormat="false" ht="15" hidden="false" customHeight="false" outlineLevel="0" collapsed="false">
      <c r="A1965" s="56"/>
      <c r="E1965" s="57" t="str">
        <f aca="false">IF(AND($F1965="",$G1965=""),"",IF($G1965="",$F1965,HYPERLINK($G1965,$F1965)))</f>
        <v/>
      </c>
      <c r="H1965" s="1" t="str">
        <f aca="false">IF($I1965="","None Attached",IF(LEFT($I1965,5)="https",HYPERLINK($I1965,"Datasheet"),HYPERLINK(_xlfn.CONCAT("https://",$I1965),"Datasheet")))</f>
        <v>None Attached</v>
      </c>
      <c r="M1965" s="56"/>
      <c r="P1965" s="58"/>
      <c r="Q1965" s="1" t="n">
        <f aca="false">$M1965-$N1965</f>
        <v>0</v>
      </c>
      <c r="R1965" s="56"/>
      <c r="T1965" s="59" t="s">
        <v>15</v>
      </c>
      <c r="U1965" s="1" t="n">
        <f aca="false">$S1965-$R1965</f>
        <v>0</v>
      </c>
      <c r="V1965" s="1" t="n">
        <f aca="false">IF($T1965="±",$Q1965*2,$Q1965)</f>
        <v>0</v>
      </c>
      <c r="W1965" s="60" t="str">
        <f aca="false">IFERROR($U1965/ABS($V1965),"N/A")</f>
        <v>N/A</v>
      </c>
      <c r="X1965" s="61" t="str">
        <f aca="false">IF(OR($W1965="N/A",$R1965="",$S1965=""),"N/A",IF($W1965&gt;=4,"Not Significant",IF($W1965&gt;=2,"Semi-Significant","Significant")))</f>
        <v>N/A</v>
      </c>
      <c r="Z1965" s="1" t="str">
        <f aca="false">IF($D1965="Z540.1 w/data",0,"")</f>
        <v/>
      </c>
      <c r="AA1965" s="1" t="e">
        <f aca="false">$Y1965+$Q1965+$Z1965</f>
        <v>#VALUE!</v>
      </c>
      <c r="AB1965" s="1" t="n">
        <f aca="false">$N1965+$Q1965</f>
        <v>0</v>
      </c>
      <c r="AC1965" s="1" t="str">
        <f aca="false">IF($Y1965="","",IF(AND($AA1965&gt;=$R1965,$AA1965&lt;=$S1965),"Pass","Fail"))</f>
        <v/>
      </c>
      <c r="AD1965" s="1" t="str">
        <f aca="false">IF($Y1965="","",IF($AA1965&gt;$R1965,"Pass","Fail"))</f>
        <v/>
      </c>
      <c r="AE1965" s="1" t="str">
        <f aca="false">IF($Y1965="","",IF($AA1965&gt;=$R1965,"Pass","Fail"))</f>
        <v/>
      </c>
      <c r="AF1965" s="1" t="str">
        <f aca="false">IF($Y1965="","",IF($AA1965&lt;=$S1965,"Pass","Fail"))</f>
        <v/>
      </c>
      <c r="AG1965" s="1" t="str">
        <f aca="false">IF($Y1965="","",IF($AA1965&lt;$S1965,"Pass","Fail"))</f>
        <v/>
      </c>
      <c r="AH1965" s="23" t="str">
        <f aca="true">INDIRECT(CHOOSE(MATCH($T1965,{"±","&gt;","≥","≤","&lt;"},0), "AC", "AD", "AE", "AF", "AG") &amp; ROW())</f>
        <v/>
      </c>
      <c r="AI1965" s="56" t="str">
        <f aca="false">IF($X1965="Not Significant","No Further Action Required",
IF($AH1965="","",
IF(AND($AH1965="Pass",$L1965="0 - Passed "),"Analysis performed; no further action required.",
IF(AND($AH1965="Fail",$L1965="1 - Failed "),"Analysis performed; no further action required.",
IF(AND($AH1965="Pass",$L1965="2 - Limited In Use "),"Analysis performed; no further action required.",
IF(AND($AH1965="Fail",$L1965="3 - Adjusted "),"Analysis performed; no further action required.",
"Unit fails analysis; TSM determination required."))))))</f>
        <v/>
      </c>
      <c r="AJ1965" s="58"/>
    </row>
    <row r="1966" customFormat="false" ht="15" hidden="false" customHeight="false" outlineLevel="0" collapsed="false">
      <c r="A1966" s="56"/>
      <c r="E1966" s="57" t="str">
        <f aca="false">IF(AND($F1966="",$G1966=""),"",IF($G1966="",$F1966,HYPERLINK($G1966,$F1966)))</f>
        <v/>
      </c>
      <c r="H1966" s="1" t="str">
        <f aca="false">IF($I1966="","None Attached",IF(LEFT($I1966,5)="https",HYPERLINK($I1966,"Datasheet"),HYPERLINK(_xlfn.CONCAT("https://",$I1966),"Datasheet")))</f>
        <v>None Attached</v>
      </c>
      <c r="M1966" s="56"/>
      <c r="P1966" s="58"/>
      <c r="Q1966" s="1" t="n">
        <f aca="false">$M1966-$N1966</f>
        <v>0</v>
      </c>
      <c r="R1966" s="56"/>
      <c r="T1966" s="59" t="s">
        <v>15</v>
      </c>
      <c r="U1966" s="1" t="n">
        <f aca="false">$S1966-$R1966</f>
        <v>0</v>
      </c>
      <c r="V1966" s="1" t="n">
        <f aca="false">IF($T1966="±",$Q1966*2,$Q1966)</f>
        <v>0</v>
      </c>
      <c r="W1966" s="60" t="str">
        <f aca="false">IFERROR($U1966/ABS($V1966),"N/A")</f>
        <v>N/A</v>
      </c>
      <c r="X1966" s="61" t="str">
        <f aca="false">IF(OR($W1966="N/A",$R1966="",$S1966=""),"N/A",IF($W1966&gt;=4,"Not Significant",IF($W1966&gt;=2,"Semi-Significant","Significant")))</f>
        <v>N/A</v>
      </c>
      <c r="Z1966" s="1" t="str">
        <f aca="false">IF($D1966="Z540.1 w/data",0,"")</f>
        <v/>
      </c>
      <c r="AA1966" s="1" t="e">
        <f aca="false">$Y1966+$Q1966+$Z1966</f>
        <v>#VALUE!</v>
      </c>
      <c r="AB1966" s="1" t="n">
        <f aca="false">$N1966+$Q1966</f>
        <v>0</v>
      </c>
      <c r="AC1966" s="1" t="str">
        <f aca="false">IF($Y1966="","",IF(AND($AA1966&gt;=$R1966,$AA1966&lt;=$S1966),"Pass","Fail"))</f>
        <v/>
      </c>
      <c r="AD1966" s="1" t="str">
        <f aca="false">IF($Y1966="","",IF($AA1966&gt;$R1966,"Pass","Fail"))</f>
        <v/>
      </c>
      <c r="AE1966" s="1" t="str">
        <f aca="false">IF($Y1966="","",IF($AA1966&gt;=$R1966,"Pass","Fail"))</f>
        <v/>
      </c>
      <c r="AF1966" s="1" t="str">
        <f aca="false">IF($Y1966="","",IF($AA1966&lt;=$S1966,"Pass","Fail"))</f>
        <v/>
      </c>
      <c r="AG1966" s="1" t="str">
        <f aca="false">IF($Y1966="","",IF($AA1966&lt;$S1966,"Pass","Fail"))</f>
        <v/>
      </c>
      <c r="AH1966" s="23" t="str">
        <f aca="true">INDIRECT(CHOOSE(MATCH($T1966,{"±","&gt;","≥","≤","&lt;"},0), "AC", "AD", "AE", "AF", "AG") &amp; ROW())</f>
        <v/>
      </c>
      <c r="AI1966" s="56" t="str">
        <f aca="false">IF($X1966="Not Significant","No Further Action Required",
IF($AH1966="","",
IF(AND($AH1966="Pass",$L1966="0 - Passed "),"Analysis performed; no further action required.",
IF(AND($AH1966="Fail",$L1966="1 - Failed "),"Analysis performed; no further action required.",
IF(AND($AH1966="Pass",$L1966="2 - Limited In Use "),"Analysis performed; no further action required.",
IF(AND($AH1966="Fail",$L1966="3 - Adjusted "),"Analysis performed; no further action required.",
"Unit fails analysis; TSM determination required."))))))</f>
        <v/>
      </c>
      <c r="AJ1966" s="58"/>
    </row>
    <row r="1967" customFormat="false" ht="15" hidden="false" customHeight="false" outlineLevel="0" collapsed="false">
      <c r="A1967" s="56"/>
      <c r="E1967" s="57" t="str">
        <f aca="false">IF(AND($F1967="",$G1967=""),"",IF($G1967="",$F1967,HYPERLINK($G1967,$F1967)))</f>
        <v/>
      </c>
      <c r="H1967" s="1" t="str">
        <f aca="false">IF($I1967="","None Attached",IF(LEFT($I1967,5)="https",HYPERLINK($I1967,"Datasheet"),HYPERLINK(_xlfn.CONCAT("https://",$I1967),"Datasheet")))</f>
        <v>None Attached</v>
      </c>
      <c r="M1967" s="56"/>
      <c r="P1967" s="58"/>
      <c r="Q1967" s="1" t="n">
        <f aca="false">$M1967-$N1967</f>
        <v>0</v>
      </c>
      <c r="R1967" s="56"/>
      <c r="T1967" s="59" t="s">
        <v>15</v>
      </c>
      <c r="U1967" s="1" t="n">
        <f aca="false">$S1967-$R1967</f>
        <v>0</v>
      </c>
      <c r="V1967" s="1" t="n">
        <f aca="false">IF($T1967="±",$Q1967*2,$Q1967)</f>
        <v>0</v>
      </c>
      <c r="W1967" s="60" t="str">
        <f aca="false">IFERROR($U1967/ABS($V1967),"N/A")</f>
        <v>N/A</v>
      </c>
      <c r="X1967" s="61" t="str">
        <f aca="false">IF(OR($W1967="N/A",$R1967="",$S1967=""),"N/A",IF($W1967&gt;=4,"Not Significant",IF($W1967&gt;=2,"Semi-Significant","Significant")))</f>
        <v>N/A</v>
      </c>
      <c r="Z1967" s="1" t="str">
        <f aca="false">IF($D1967="Z540.1 w/data",0,"")</f>
        <v/>
      </c>
      <c r="AA1967" s="1" t="e">
        <f aca="false">$Y1967+$Q1967+$Z1967</f>
        <v>#VALUE!</v>
      </c>
      <c r="AB1967" s="1" t="n">
        <f aca="false">$N1967+$Q1967</f>
        <v>0</v>
      </c>
      <c r="AC1967" s="1" t="str">
        <f aca="false">IF($Y1967="","",IF(AND($AA1967&gt;=$R1967,$AA1967&lt;=$S1967),"Pass","Fail"))</f>
        <v/>
      </c>
      <c r="AD1967" s="1" t="str">
        <f aca="false">IF($Y1967="","",IF($AA1967&gt;$R1967,"Pass","Fail"))</f>
        <v/>
      </c>
      <c r="AE1967" s="1" t="str">
        <f aca="false">IF($Y1967="","",IF($AA1967&gt;=$R1967,"Pass","Fail"))</f>
        <v/>
      </c>
      <c r="AF1967" s="1" t="str">
        <f aca="false">IF($Y1967="","",IF($AA1967&lt;=$S1967,"Pass","Fail"))</f>
        <v/>
      </c>
      <c r="AG1967" s="1" t="str">
        <f aca="false">IF($Y1967="","",IF($AA1967&lt;$S1967,"Pass","Fail"))</f>
        <v/>
      </c>
      <c r="AH1967" s="23" t="str">
        <f aca="true">INDIRECT(CHOOSE(MATCH($T1967,{"±","&gt;","≥","≤","&lt;"},0), "AC", "AD", "AE", "AF", "AG") &amp; ROW())</f>
        <v/>
      </c>
      <c r="AI1967" s="56" t="str">
        <f aca="false">IF($X1967="Not Significant","No Further Action Required",
IF($AH1967="","",
IF(AND($AH1967="Pass",$L1967="0 - Passed "),"Analysis performed; no further action required.",
IF(AND($AH1967="Fail",$L1967="1 - Failed "),"Analysis performed; no further action required.",
IF(AND($AH1967="Pass",$L1967="2 - Limited In Use "),"Analysis performed; no further action required.",
IF(AND($AH1967="Fail",$L1967="3 - Adjusted "),"Analysis performed; no further action required.",
"Unit fails analysis; TSM determination required."))))))</f>
        <v/>
      </c>
      <c r="AJ1967" s="58"/>
    </row>
    <row r="1968" customFormat="false" ht="15" hidden="false" customHeight="false" outlineLevel="0" collapsed="false">
      <c r="A1968" s="56"/>
      <c r="E1968" s="57" t="str">
        <f aca="false">IF(AND($F1968="",$G1968=""),"",IF($G1968="",$F1968,HYPERLINK($G1968,$F1968)))</f>
        <v/>
      </c>
      <c r="H1968" s="1" t="str">
        <f aca="false">IF($I1968="","None Attached",IF(LEFT($I1968,5)="https",HYPERLINK($I1968,"Datasheet"),HYPERLINK(_xlfn.CONCAT("https://",$I1968),"Datasheet")))</f>
        <v>None Attached</v>
      </c>
      <c r="M1968" s="56"/>
      <c r="P1968" s="58"/>
      <c r="Q1968" s="1" t="n">
        <f aca="false">$M1968-$N1968</f>
        <v>0</v>
      </c>
      <c r="R1968" s="56"/>
      <c r="T1968" s="59" t="s">
        <v>15</v>
      </c>
      <c r="U1968" s="1" t="n">
        <f aca="false">$S1968-$R1968</f>
        <v>0</v>
      </c>
      <c r="V1968" s="1" t="n">
        <f aca="false">IF($T1968="±",$Q1968*2,$Q1968)</f>
        <v>0</v>
      </c>
      <c r="W1968" s="60" t="str">
        <f aca="false">IFERROR($U1968/ABS($V1968),"N/A")</f>
        <v>N/A</v>
      </c>
      <c r="X1968" s="61" t="str">
        <f aca="false">IF(OR($W1968="N/A",$R1968="",$S1968=""),"N/A",IF($W1968&gt;=4,"Not Significant",IF($W1968&gt;=2,"Semi-Significant","Significant")))</f>
        <v>N/A</v>
      </c>
      <c r="Z1968" s="1" t="str">
        <f aca="false">IF($D1968="Z540.1 w/data",0,"")</f>
        <v/>
      </c>
      <c r="AA1968" s="1" t="e">
        <f aca="false">$Y1968+$Q1968+$Z1968</f>
        <v>#VALUE!</v>
      </c>
      <c r="AB1968" s="1" t="n">
        <f aca="false">$N1968+$Q1968</f>
        <v>0</v>
      </c>
      <c r="AC1968" s="1" t="str">
        <f aca="false">IF($Y1968="","",IF(AND($AA1968&gt;=$R1968,$AA1968&lt;=$S1968),"Pass","Fail"))</f>
        <v/>
      </c>
      <c r="AD1968" s="1" t="str">
        <f aca="false">IF($Y1968="","",IF($AA1968&gt;$R1968,"Pass","Fail"))</f>
        <v/>
      </c>
      <c r="AE1968" s="1" t="str">
        <f aca="false">IF($Y1968="","",IF($AA1968&gt;=$R1968,"Pass","Fail"))</f>
        <v/>
      </c>
      <c r="AF1968" s="1" t="str">
        <f aca="false">IF($Y1968="","",IF($AA1968&lt;=$S1968,"Pass","Fail"))</f>
        <v/>
      </c>
      <c r="AG1968" s="1" t="str">
        <f aca="false">IF($Y1968="","",IF($AA1968&lt;$S1968,"Pass","Fail"))</f>
        <v/>
      </c>
      <c r="AH1968" s="23" t="str">
        <f aca="true">INDIRECT(CHOOSE(MATCH($T1968,{"±","&gt;","≥","≤","&lt;"},0), "AC", "AD", "AE", "AF", "AG") &amp; ROW())</f>
        <v/>
      </c>
      <c r="AI1968" s="56" t="str">
        <f aca="false">IF($X1968="Not Significant","No Further Action Required",
IF($AH1968="","",
IF(AND($AH1968="Pass",$L1968="0 - Passed "),"Analysis performed; no further action required.",
IF(AND($AH1968="Fail",$L1968="1 - Failed "),"Analysis performed; no further action required.",
IF(AND($AH1968="Pass",$L1968="2 - Limited In Use "),"Analysis performed; no further action required.",
IF(AND($AH1968="Fail",$L1968="3 - Adjusted "),"Analysis performed; no further action required.",
"Unit fails analysis; TSM determination required."))))))</f>
        <v/>
      </c>
      <c r="AJ1968" s="58"/>
    </row>
    <row r="1969" customFormat="false" ht="15" hidden="false" customHeight="false" outlineLevel="0" collapsed="false">
      <c r="A1969" s="56"/>
      <c r="E1969" s="57" t="str">
        <f aca="false">IF(AND($F1969="",$G1969=""),"",IF($G1969="",$F1969,HYPERLINK($G1969,$F1969)))</f>
        <v/>
      </c>
      <c r="H1969" s="1" t="str">
        <f aca="false">IF($I1969="","None Attached",IF(LEFT($I1969,5)="https",HYPERLINK($I1969,"Datasheet"),HYPERLINK(_xlfn.CONCAT("https://",$I1969),"Datasheet")))</f>
        <v>None Attached</v>
      </c>
      <c r="M1969" s="56"/>
      <c r="P1969" s="58"/>
      <c r="Q1969" s="1" t="n">
        <f aca="false">$M1969-$N1969</f>
        <v>0</v>
      </c>
      <c r="R1969" s="56"/>
      <c r="T1969" s="59" t="s">
        <v>15</v>
      </c>
      <c r="U1969" s="1" t="n">
        <f aca="false">$S1969-$R1969</f>
        <v>0</v>
      </c>
      <c r="V1969" s="1" t="n">
        <f aca="false">IF($T1969="±",$Q1969*2,$Q1969)</f>
        <v>0</v>
      </c>
      <c r="W1969" s="60" t="str">
        <f aca="false">IFERROR($U1969/ABS($V1969),"N/A")</f>
        <v>N/A</v>
      </c>
      <c r="X1969" s="61" t="str">
        <f aca="false">IF(OR($W1969="N/A",$R1969="",$S1969=""),"N/A",IF($W1969&gt;=4,"Not Significant",IF($W1969&gt;=2,"Semi-Significant","Significant")))</f>
        <v>N/A</v>
      </c>
      <c r="Z1969" s="1" t="str">
        <f aca="false">IF($D1969="Z540.1 w/data",0,"")</f>
        <v/>
      </c>
      <c r="AA1969" s="1" t="e">
        <f aca="false">$Y1969+$Q1969+$Z1969</f>
        <v>#VALUE!</v>
      </c>
      <c r="AB1969" s="1" t="n">
        <f aca="false">$N1969+$Q1969</f>
        <v>0</v>
      </c>
      <c r="AC1969" s="1" t="str">
        <f aca="false">IF($Y1969="","",IF(AND($AA1969&gt;=$R1969,$AA1969&lt;=$S1969),"Pass","Fail"))</f>
        <v/>
      </c>
      <c r="AD1969" s="1" t="str">
        <f aca="false">IF($Y1969="","",IF($AA1969&gt;$R1969,"Pass","Fail"))</f>
        <v/>
      </c>
      <c r="AE1969" s="1" t="str">
        <f aca="false">IF($Y1969="","",IF($AA1969&gt;=$R1969,"Pass","Fail"))</f>
        <v/>
      </c>
      <c r="AF1969" s="1" t="str">
        <f aca="false">IF($Y1969="","",IF($AA1969&lt;=$S1969,"Pass","Fail"))</f>
        <v/>
      </c>
      <c r="AG1969" s="1" t="str">
        <f aca="false">IF($Y1969="","",IF($AA1969&lt;$S1969,"Pass","Fail"))</f>
        <v/>
      </c>
      <c r="AH1969" s="23" t="str">
        <f aca="true">INDIRECT(CHOOSE(MATCH($T1969,{"±","&gt;","≥","≤","&lt;"},0), "AC", "AD", "AE", "AF", "AG") &amp; ROW())</f>
        <v/>
      </c>
      <c r="AI1969" s="56" t="str">
        <f aca="false">IF($X1969="Not Significant","No Further Action Required",
IF($AH1969="","",
IF(AND($AH1969="Pass",$L1969="0 - Passed "),"Analysis performed; no further action required.",
IF(AND($AH1969="Fail",$L1969="1 - Failed "),"Analysis performed; no further action required.",
IF(AND($AH1969="Pass",$L1969="2 - Limited In Use "),"Analysis performed; no further action required.",
IF(AND($AH1969="Fail",$L1969="3 - Adjusted "),"Analysis performed; no further action required.",
"Unit fails analysis; TSM determination required."))))))</f>
        <v/>
      </c>
      <c r="AJ1969" s="58"/>
    </row>
    <row r="1970" customFormat="false" ht="15" hidden="false" customHeight="false" outlineLevel="0" collapsed="false">
      <c r="A1970" s="56"/>
      <c r="E1970" s="57" t="str">
        <f aca="false">IF(AND($F1970="",$G1970=""),"",IF($G1970="",$F1970,HYPERLINK($G1970,$F1970)))</f>
        <v/>
      </c>
      <c r="H1970" s="1" t="str">
        <f aca="false">IF($I1970="","None Attached",IF(LEFT($I1970,5)="https",HYPERLINK($I1970,"Datasheet"),HYPERLINK(_xlfn.CONCAT("https://",$I1970),"Datasheet")))</f>
        <v>None Attached</v>
      </c>
      <c r="M1970" s="56"/>
      <c r="P1970" s="58"/>
      <c r="Q1970" s="1" t="n">
        <f aca="false">$M1970-$N1970</f>
        <v>0</v>
      </c>
      <c r="R1970" s="56"/>
      <c r="T1970" s="59" t="s">
        <v>15</v>
      </c>
      <c r="U1970" s="1" t="n">
        <f aca="false">$S1970-$R1970</f>
        <v>0</v>
      </c>
      <c r="V1970" s="1" t="n">
        <f aca="false">IF($T1970="±",$Q1970*2,$Q1970)</f>
        <v>0</v>
      </c>
      <c r="W1970" s="60" t="str">
        <f aca="false">IFERROR($U1970/ABS($V1970),"N/A")</f>
        <v>N/A</v>
      </c>
      <c r="X1970" s="61" t="str">
        <f aca="false">IF(OR($W1970="N/A",$R1970="",$S1970=""),"N/A",IF($W1970&gt;=4,"Not Significant",IF($W1970&gt;=2,"Semi-Significant","Significant")))</f>
        <v>N/A</v>
      </c>
      <c r="Z1970" s="1" t="str">
        <f aca="false">IF($D1970="Z540.1 w/data",0,"")</f>
        <v/>
      </c>
      <c r="AA1970" s="1" t="e">
        <f aca="false">$Y1970+$Q1970+$Z1970</f>
        <v>#VALUE!</v>
      </c>
      <c r="AB1970" s="1" t="n">
        <f aca="false">$N1970+$Q1970</f>
        <v>0</v>
      </c>
      <c r="AC1970" s="1" t="str">
        <f aca="false">IF($Y1970="","",IF(AND($AA1970&gt;=$R1970,$AA1970&lt;=$S1970),"Pass","Fail"))</f>
        <v/>
      </c>
      <c r="AD1970" s="1" t="str">
        <f aca="false">IF($Y1970="","",IF($AA1970&gt;$R1970,"Pass","Fail"))</f>
        <v/>
      </c>
      <c r="AE1970" s="1" t="str">
        <f aca="false">IF($Y1970="","",IF($AA1970&gt;=$R1970,"Pass","Fail"))</f>
        <v/>
      </c>
      <c r="AF1970" s="1" t="str">
        <f aca="false">IF($Y1970="","",IF($AA1970&lt;=$S1970,"Pass","Fail"))</f>
        <v/>
      </c>
      <c r="AG1970" s="1" t="str">
        <f aca="false">IF($Y1970="","",IF($AA1970&lt;$S1970,"Pass","Fail"))</f>
        <v/>
      </c>
      <c r="AH1970" s="23" t="str">
        <f aca="true">INDIRECT(CHOOSE(MATCH($T1970,{"±","&gt;","≥","≤","&lt;"},0), "AC", "AD", "AE", "AF", "AG") &amp; ROW())</f>
        <v/>
      </c>
      <c r="AI1970" s="56" t="str">
        <f aca="false">IF($X1970="Not Significant","No Further Action Required",
IF($AH1970="","",
IF(AND($AH1970="Pass",$L1970="0 - Passed "),"Analysis performed; no further action required.",
IF(AND($AH1970="Fail",$L1970="1 - Failed "),"Analysis performed; no further action required.",
IF(AND($AH1970="Pass",$L1970="2 - Limited In Use "),"Analysis performed; no further action required.",
IF(AND($AH1970="Fail",$L1970="3 - Adjusted "),"Analysis performed; no further action required.",
"Unit fails analysis; TSM determination required."))))))</f>
        <v/>
      </c>
      <c r="AJ1970" s="58"/>
    </row>
    <row r="1971" customFormat="false" ht="15" hidden="false" customHeight="false" outlineLevel="0" collapsed="false">
      <c r="A1971" s="56"/>
      <c r="E1971" s="57" t="str">
        <f aca="false">IF(AND($F1971="",$G1971=""),"",IF($G1971="",$F1971,HYPERLINK($G1971,$F1971)))</f>
        <v/>
      </c>
      <c r="H1971" s="1" t="str">
        <f aca="false">IF($I1971="","None Attached",IF(LEFT($I1971,5)="https",HYPERLINK($I1971,"Datasheet"),HYPERLINK(_xlfn.CONCAT("https://",$I1971),"Datasheet")))</f>
        <v>None Attached</v>
      </c>
      <c r="M1971" s="56"/>
      <c r="P1971" s="58"/>
      <c r="Q1971" s="1" t="n">
        <f aca="false">$M1971-$N1971</f>
        <v>0</v>
      </c>
      <c r="R1971" s="56"/>
      <c r="T1971" s="59" t="s">
        <v>15</v>
      </c>
      <c r="U1971" s="1" t="n">
        <f aca="false">$S1971-$R1971</f>
        <v>0</v>
      </c>
      <c r="V1971" s="1" t="n">
        <f aca="false">IF($T1971="±",$Q1971*2,$Q1971)</f>
        <v>0</v>
      </c>
      <c r="W1971" s="60" t="str">
        <f aca="false">IFERROR($U1971/ABS($V1971),"N/A")</f>
        <v>N/A</v>
      </c>
      <c r="X1971" s="61" t="str">
        <f aca="false">IF(OR($W1971="N/A",$R1971="",$S1971=""),"N/A",IF($W1971&gt;=4,"Not Significant",IF($W1971&gt;=2,"Semi-Significant","Significant")))</f>
        <v>N/A</v>
      </c>
      <c r="Z1971" s="1" t="str">
        <f aca="false">IF($D1971="Z540.1 w/data",0,"")</f>
        <v/>
      </c>
      <c r="AA1971" s="1" t="e">
        <f aca="false">$Y1971+$Q1971+$Z1971</f>
        <v>#VALUE!</v>
      </c>
      <c r="AB1971" s="1" t="n">
        <f aca="false">$N1971+$Q1971</f>
        <v>0</v>
      </c>
      <c r="AC1971" s="1" t="str">
        <f aca="false">IF($Y1971="","",IF(AND($AA1971&gt;=$R1971,$AA1971&lt;=$S1971),"Pass","Fail"))</f>
        <v/>
      </c>
      <c r="AD1971" s="1" t="str">
        <f aca="false">IF($Y1971="","",IF($AA1971&gt;$R1971,"Pass","Fail"))</f>
        <v/>
      </c>
      <c r="AE1971" s="1" t="str">
        <f aca="false">IF($Y1971="","",IF($AA1971&gt;=$R1971,"Pass","Fail"))</f>
        <v/>
      </c>
      <c r="AF1971" s="1" t="str">
        <f aca="false">IF($Y1971="","",IF($AA1971&lt;=$S1971,"Pass","Fail"))</f>
        <v/>
      </c>
      <c r="AG1971" s="1" t="str">
        <f aca="false">IF($Y1971="","",IF($AA1971&lt;$S1971,"Pass","Fail"))</f>
        <v/>
      </c>
      <c r="AH1971" s="23" t="str">
        <f aca="true">INDIRECT(CHOOSE(MATCH($T1971,{"±","&gt;","≥","≤","&lt;"},0), "AC", "AD", "AE", "AF", "AG") &amp; ROW())</f>
        <v/>
      </c>
      <c r="AI1971" s="56" t="str">
        <f aca="false">IF($X1971="Not Significant","No Further Action Required",
IF($AH1971="","",
IF(AND($AH1971="Pass",$L1971="0 - Passed "),"Analysis performed; no further action required.",
IF(AND($AH1971="Fail",$L1971="1 - Failed "),"Analysis performed; no further action required.",
IF(AND($AH1971="Pass",$L1971="2 - Limited In Use "),"Analysis performed; no further action required.",
IF(AND($AH1971="Fail",$L1971="3 - Adjusted "),"Analysis performed; no further action required.",
"Unit fails analysis; TSM determination required."))))))</f>
        <v/>
      </c>
      <c r="AJ1971" s="58"/>
    </row>
    <row r="1972" customFormat="false" ht="15" hidden="false" customHeight="false" outlineLevel="0" collapsed="false">
      <c r="A1972" s="56"/>
      <c r="E1972" s="57" t="str">
        <f aca="false">IF(AND($F1972="",$G1972=""),"",IF($G1972="",$F1972,HYPERLINK($G1972,$F1972)))</f>
        <v/>
      </c>
      <c r="H1972" s="1" t="str">
        <f aca="false">IF($I1972="","None Attached",IF(LEFT($I1972,5)="https",HYPERLINK($I1972,"Datasheet"),HYPERLINK(_xlfn.CONCAT("https://",$I1972),"Datasheet")))</f>
        <v>None Attached</v>
      </c>
      <c r="M1972" s="56"/>
      <c r="P1972" s="58"/>
      <c r="Q1972" s="1" t="n">
        <f aca="false">$M1972-$N1972</f>
        <v>0</v>
      </c>
      <c r="R1972" s="56"/>
      <c r="T1972" s="59" t="s">
        <v>15</v>
      </c>
      <c r="U1972" s="1" t="n">
        <f aca="false">$S1972-$R1972</f>
        <v>0</v>
      </c>
      <c r="V1972" s="1" t="n">
        <f aca="false">IF($T1972="±",$Q1972*2,$Q1972)</f>
        <v>0</v>
      </c>
      <c r="W1972" s="60" t="str">
        <f aca="false">IFERROR($U1972/ABS($V1972),"N/A")</f>
        <v>N/A</v>
      </c>
      <c r="X1972" s="61" t="str">
        <f aca="false">IF(OR($W1972="N/A",$R1972="",$S1972=""),"N/A",IF($W1972&gt;=4,"Not Significant",IF($W1972&gt;=2,"Semi-Significant","Significant")))</f>
        <v>N/A</v>
      </c>
      <c r="Z1972" s="1" t="str">
        <f aca="false">IF($D1972="Z540.1 w/data",0,"")</f>
        <v/>
      </c>
      <c r="AA1972" s="1" t="e">
        <f aca="false">$Y1972+$Q1972+$Z1972</f>
        <v>#VALUE!</v>
      </c>
      <c r="AB1972" s="1" t="n">
        <f aca="false">$N1972+$Q1972</f>
        <v>0</v>
      </c>
      <c r="AC1972" s="1" t="str">
        <f aca="false">IF($Y1972="","",IF(AND($AA1972&gt;=$R1972,$AA1972&lt;=$S1972),"Pass","Fail"))</f>
        <v/>
      </c>
      <c r="AD1972" s="1" t="str">
        <f aca="false">IF($Y1972="","",IF($AA1972&gt;$R1972,"Pass","Fail"))</f>
        <v/>
      </c>
      <c r="AE1972" s="1" t="str">
        <f aca="false">IF($Y1972="","",IF($AA1972&gt;=$R1972,"Pass","Fail"))</f>
        <v/>
      </c>
      <c r="AF1972" s="1" t="str">
        <f aca="false">IF($Y1972="","",IF($AA1972&lt;=$S1972,"Pass","Fail"))</f>
        <v/>
      </c>
      <c r="AG1972" s="1" t="str">
        <f aca="false">IF($Y1972="","",IF($AA1972&lt;$S1972,"Pass","Fail"))</f>
        <v/>
      </c>
      <c r="AH1972" s="23" t="str">
        <f aca="true">INDIRECT(CHOOSE(MATCH($T1972,{"±","&gt;","≥","≤","&lt;"},0), "AC", "AD", "AE", "AF", "AG") &amp; ROW())</f>
        <v/>
      </c>
      <c r="AI1972" s="56" t="str">
        <f aca="false">IF($X1972="Not Significant","No Further Action Required",
IF($AH1972="","",
IF(AND($AH1972="Pass",$L1972="0 - Passed "),"Analysis performed; no further action required.",
IF(AND($AH1972="Fail",$L1972="1 - Failed "),"Analysis performed; no further action required.",
IF(AND($AH1972="Pass",$L1972="2 - Limited In Use "),"Analysis performed; no further action required.",
IF(AND($AH1972="Fail",$L1972="3 - Adjusted "),"Analysis performed; no further action required.",
"Unit fails analysis; TSM determination required."))))))</f>
        <v/>
      </c>
      <c r="AJ1972" s="58"/>
    </row>
    <row r="1973" customFormat="false" ht="15" hidden="false" customHeight="false" outlineLevel="0" collapsed="false">
      <c r="A1973" s="56"/>
      <c r="E1973" s="57" t="str">
        <f aca="false">IF(AND($F1973="",$G1973=""),"",IF($G1973="",$F1973,HYPERLINK($G1973,$F1973)))</f>
        <v/>
      </c>
      <c r="H1973" s="1" t="str">
        <f aca="false">IF($I1973="","None Attached",IF(LEFT($I1973,5)="https",HYPERLINK($I1973,"Datasheet"),HYPERLINK(_xlfn.CONCAT("https://",$I1973),"Datasheet")))</f>
        <v>None Attached</v>
      </c>
      <c r="M1973" s="56"/>
      <c r="P1973" s="58"/>
      <c r="Q1973" s="1" t="n">
        <f aca="false">$M1973-$N1973</f>
        <v>0</v>
      </c>
      <c r="R1973" s="56"/>
      <c r="T1973" s="59" t="s">
        <v>15</v>
      </c>
      <c r="U1973" s="1" t="n">
        <f aca="false">$S1973-$R1973</f>
        <v>0</v>
      </c>
      <c r="V1973" s="1" t="n">
        <f aca="false">IF($T1973="±",$Q1973*2,$Q1973)</f>
        <v>0</v>
      </c>
      <c r="W1973" s="60" t="str">
        <f aca="false">IFERROR($U1973/ABS($V1973),"N/A")</f>
        <v>N/A</v>
      </c>
      <c r="X1973" s="61" t="str">
        <f aca="false">IF(OR($W1973="N/A",$R1973="",$S1973=""),"N/A",IF($W1973&gt;=4,"Not Significant",IF($W1973&gt;=2,"Semi-Significant","Significant")))</f>
        <v>N/A</v>
      </c>
      <c r="Z1973" s="1" t="str">
        <f aca="false">IF($D1973="Z540.1 w/data",0,"")</f>
        <v/>
      </c>
      <c r="AA1973" s="1" t="e">
        <f aca="false">$Y1973+$Q1973+$Z1973</f>
        <v>#VALUE!</v>
      </c>
      <c r="AB1973" s="1" t="n">
        <f aca="false">$N1973+$Q1973</f>
        <v>0</v>
      </c>
      <c r="AC1973" s="1" t="str">
        <f aca="false">IF($Y1973="","",IF(AND($AA1973&gt;=$R1973,$AA1973&lt;=$S1973),"Pass","Fail"))</f>
        <v/>
      </c>
      <c r="AD1973" s="1" t="str">
        <f aca="false">IF($Y1973="","",IF($AA1973&gt;$R1973,"Pass","Fail"))</f>
        <v/>
      </c>
      <c r="AE1973" s="1" t="str">
        <f aca="false">IF($Y1973="","",IF($AA1973&gt;=$R1973,"Pass","Fail"))</f>
        <v/>
      </c>
      <c r="AF1973" s="1" t="str">
        <f aca="false">IF($Y1973="","",IF($AA1973&lt;=$S1973,"Pass","Fail"))</f>
        <v/>
      </c>
      <c r="AG1973" s="1" t="str">
        <f aca="false">IF($Y1973="","",IF($AA1973&lt;$S1973,"Pass","Fail"))</f>
        <v/>
      </c>
      <c r="AH1973" s="23" t="str">
        <f aca="true">INDIRECT(CHOOSE(MATCH($T1973,{"±","&gt;","≥","≤","&lt;"},0), "AC", "AD", "AE", "AF", "AG") &amp; ROW())</f>
        <v/>
      </c>
      <c r="AI1973" s="56" t="str">
        <f aca="false">IF($X1973="Not Significant","No Further Action Required",
IF($AH1973="","",
IF(AND($AH1973="Pass",$L1973="0 - Passed "),"Analysis performed; no further action required.",
IF(AND($AH1973="Fail",$L1973="1 - Failed "),"Analysis performed; no further action required.",
IF(AND($AH1973="Pass",$L1973="2 - Limited In Use "),"Analysis performed; no further action required.",
IF(AND($AH1973="Fail",$L1973="3 - Adjusted "),"Analysis performed; no further action required.",
"Unit fails analysis; TSM determination required."))))))</f>
        <v/>
      </c>
      <c r="AJ1973" s="58"/>
    </row>
    <row r="1974" customFormat="false" ht="15" hidden="false" customHeight="false" outlineLevel="0" collapsed="false">
      <c r="A1974" s="56"/>
      <c r="E1974" s="57" t="str">
        <f aca="false">IF(AND($F1974="",$G1974=""),"",IF($G1974="",$F1974,HYPERLINK($G1974,$F1974)))</f>
        <v/>
      </c>
      <c r="H1974" s="1" t="str">
        <f aca="false">IF($I1974="","None Attached",IF(LEFT($I1974,5)="https",HYPERLINK($I1974,"Datasheet"),HYPERLINK(_xlfn.CONCAT("https://",$I1974),"Datasheet")))</f>
        <v>None Attached</v>
      </c>
      <c r="M1974" s="56"/>
      <c r="P1974" s="58"/>
      <c r="Q1974" s="1" t="n">
        <f aca="false">$M1974-$N1974</f>
        <v>0</v>
      </c>
      <c r="R1974" s="56"/>
      <c r="T1974" s="59" t="s">
        <v>15</v>
      </c>
      <c r="U1974" s="1" t="n">
        <f aca="false">$S1974-$R1974</f>
        <v>0</v>
      </c>
      <c r="V1974" s="1" t="n">
        <f aca="false">IF($T1974="±",$Q1974*2,$Q1974)</f>
        <v>0</v>
      </c>
      <c r="W1974" s="60" t="str">
        <f aca="false">IFERROR($U1974/ABS($V1974),"N/A")</f>
        <v>N/A</v>
      </c>
      <c r="X1974" s="61" t="str">
        <f aca="false">IF(OR($W1974="N/A",$R1974="",$S1974=""),"N/A",IF($W1974&gt;=4,"Not Significant",IF($W1974&gt;=2,"Semi-Significant","Significant")))</f>
        <v>N/A</v>
      </c>
      <c r="Z1974" s="1" t="str">
        <f aca="false">IF($D1974="Z540.1 w/data",0,"")</f>
        <v/>
      </c>
      <c r="AA1974" s="1" t="e">
        <f aca="false">$Y1974+$Q1974+$Z1974</f>
        <v>#VALUE!</v>
      </c>
      <c r="AB1974" s="1" t="n">
        <f aca="false">$N1974+$Q1974</f>
        <v>0</v>
      </c>
      <c r="AC1974" s="1" t="str">
        <f aca="false">IF($Y1974="","",IF(AND($AA1974&gt;=$R1974,$AA1974&lt;=$S1974),"Pass","Fail"))</f>
        <v/>
      </c>
      <c r="AD1974" s="1" t="str">
        <f aca="false">IF($Y1974="","",IF($AA1974&gt;$R1974,"Pass","Fail"))</f>
        <v/>
      </c>
      <c r="AE1974" s="1" t="str">
        <f aca="false">IF($Y1974="","",IF($AA1974&gt;=$R1974,"Pass","Fail"))</f>
        <v/>
      </c>
      <c r="AF1974" s="1" t="str">
        <f aca="false">IF($Y1974="","",IF($AA1974&lt;=$S1974,"Pass","Fail"))</f>
        <v/>
      </c>
      <c r="AG1974" s="1" t="str">
        <f aca="false">IF($Y1974="","",IF($AA1974&lt;$S1974,"Pass","Fail"))</f>
        <v/>
      </c>
      <c r="AH1974" s="23" t="str">
        <f aca="true">INDIRECT(CHOOSE(MATCH($T1974,{"±","&gt;","≥","≤","&lt;"},0), "AC", "AD", "AE", "AF", "AG") &amp; ROW())</f>
        <v/>
      </c>
      <c r="AI1974" s="56" t="str">
        <f aca="false">IF($X1974="Not Significant","No Further Action Required",
IF($AH1974="","",
IF(AND($AH1974="Pass",$L1974="0 - Passed "),"Analysis performed; no further action required.",
IF(AND($AH1974="Fail",$L1974="1 - Failed "),"Analysis performed; no further action required.",
IF(AND($AH1974="Pass",$L1974="2 - Limited In Use "),"Analysis performed; no further action required.",
IF(AND($AH1974="Fail",$L1974="3 - Adjusted "),"Analysis performed; no further action required.",
"Unit fails analysis; TSM determination required."))))))</f>
        <v/>
      </c>
      <c r="AJ1974" s="58"/>
    </row>
    <row r="1975" customFormat="false" ht="15" hidden="false" customHeight="false" outlineLevel="0" collapsed="false">
      <c r="A1975" s="56"/>
      <c r="E1975" s="57" t="str">
        <f aca="false">IF(AND($F1975="",$G1975=""),"",IF($G1975="",$F1975,HYPERLINK($G1975,$F1975)))</f>
        <v/>
      </c>
      <c r="H1975" s="1" t="str">
        <f aca="false">IF($I1975="","None Attached",IF(LEFT($I1975,5)="https",HYPERLINK($I1975,"Datasheet"),HYPERLINK(_xlfn.CONCAT("https://",$I1975),"Datasheet")))</f>
        <v>None Attached</v>
      </c>
      <c r="M1975" s="56"/>
      <c r="P1975" s="58"/>
      <c r="Q1975" s="1" t="n">
        <f aca="false">$M1975-$N1975</f>
        <v>0</v>
      </c>
      <c r="R1975" s="56"/>
      <c r="T1975" s="59" t="s">
        <v>15</v>
      </c>
      <c r="U1975" s="1" t="n">
        <f aca="false">$S1975-$R1975</f>
        <v>0</v>
      </c>
      <c r="V1975" s="1" t="n">
        <f aca="false">IF($T1975="±",$Q1975*2,$Q1975)</f>
        <v>0</v>
      </c>
      <c r="W1975" s="60" t="str">
        <f aca="false">IFERROR($U1975/ABS($V1975),"N/A")</f>
        <v>N/A</v>
      </c>
      <c r="X1975" s="61" t="str">
        <f aca="false">IF(OR($W1975="N/A",$R1975="",$S1975=""),"N/A",IF($W1975&gt;=4,"Not Significant",IF($W1975&gt;=2,"Semi-Significant","Significant")))</f>
        <v>N/A</v>
      </c>
      <c r="Z1975" s="1" t="str">
        <f aca="false">IF($D1975="Z540.1 w/data",0,"")</f>
        <v/>
      </c>
      <c r="AA1975" s="1" t="e">
        <f aca="false">$Y1975+$Q1975+$Z1975</f>
        <v>#VALUE!</v>
      </c>
      <c r="AB1975" s="1" t="n">
        <f aca="false">$N1975+$Q1975</f>
        <v>0</v>
      </c>
      <c r="AC1975" s="1" t="str">
        <f aca="false">IF($Y1975="","",IF(AND($AA1975&gt;=$R1975,$AA1975&lt;=$S1975),"Pass","Fail"))</f>
        <v/>
      </c>
      <c r="AD1975" s="1" t="str">
        <f aca="false">IF($Y1975="","",IF($AA1975&gt;$R1975,"Pass","Fail"))</f>
        <v/>
      </c>
      <c r="AE1975" s="1" t="str">
        <f aca="false">IF($Y1975="","",IF($AA1975&gt;=$R1975,"Pass","Fail"))</f>
        <v/>
      </c>
      <c r="AF1975" s="1" t="str">
        <f aca="false">IF($Y1975="","",IF($AA1975&lt;=$S1975,"Pass","Fail"))</f>
        <v/>
      </c>
      <c r="AG1975" s="1" t="str">
        <f aca="false">IF($Y1975="","",IF($AA1975&lt;$S1975,"Pass","Fail"))</f>
        <v/>
      </c>
      <c r="AH1975" s="23" t="str">
        <f aca="true">INDIRECT(CHOOSE(MATCH($T1975,{"±","&gt;","≥","≤","&lt;"},0), "AC", "AD", "AE", "AF", "AG") &amp; ROW())</f>
        <v/>
      </c>
      <c r="AI1975" s="56" t="str">
        <f aca="false">IF($X1975="Not Significant","No Further Action Required",
IF($AH1975="","",
IF(AND($AH1975="Pass",$L1975="0 - Passed "),"Analysis performed; no further action required.",
IF(AND($AH1975="Fail",$L1975="1 - Failed "),"Analysis performed; no further action required.",
IF(AND($AH1975="Pass",$L1975="2 - Limited In Use "),"Analysis performed; no further action required.",
IF(AND($AH1975="Fail",$L1975="3 - Adjusted "),"Analysis performed; no further action required.",
"Unit fails analysis; TSM determination required."))))))</f>
        <v/>
      </c>
      <c r="AJ1975" s="58"/>
    </row>
    <row r="1976" customFormat="false" ht="15" hidden="false" customHeight="false" outlineLevel="0" collapsed="false">
      <c r="A1976" s="56"/>
      <c r="E1976" s="57" t="str">
        <f aca="false">IF(AND($F1976="",$G1976=""),"",IF($G1976="",$F1976,HYPERLINK($G1976,$F1976)))</f>
        <v/>
      </c>
      <c r="H1976" s="1" t="str">
        <f aca="false">IF($I1976="","None Attached",IF(LEFT($I1976,5)="https",HYPERLINK($I1976,"Datasheet"),HYPERLINK(_xlfn.CONCAT("https://",$I1976),"Datasheet")))</f>
        <v>None Attached</v>
      </c>
      <c r="M1976" s="56"/>
      <c r="P1976" s="58"/>
      <c r="Q1976" s="1" t="n">
        <f aca="false">$M1976-$N1976</f>
        <v>0</v>
      </c>
      <c r="R1976" s="56"/>
      <c r="T1976" s="59" t="s">
        <v>15</v>
      </c>
      <c r="U1976" s="1" t="n">
        <f aca="false">$S1976-$R1976</f>
        <v>0</v>
      </c>
      <c r="V1976" s="1" t="n">
        <f aca="false">IF($T1976="±",$Q1976*2,$Q1976)</f>
        <v>0</v>
      </c>
      <c r="W1976" s="60" t="str">
        <f aca="false">IFERROR($U1976/ABS($V1976),"N/A")</f>
        <v>N/A</v>
      </c>
      <c r="X1976" s="61" t="str">
        <f aca="false">IF(OR($W1976="N/A",$R1976="",$S1976=""),"N/A",IF($W1976&gt;=4,"Not Significant",IF($W1976&gt;=2,"Semi-Significant","Significant")))</f>
        <v>N/A</v>
      </c>
      <c r="Z1976" s="1" t="str">
        <f aca="false">IF($D1976="Z540.1 w/data",0,"")</f>
        <v/>
      </c>
      <c r="AA1976" s="1" t="e">
        <f aca="false">$Y1976+$Q1976+$Z1976</f>
        <v>#VALUE!</v>
      </c>
      <c r="AB1976" s="1" t="n">
        <f aca="false">$N1976+$Q1976</f>
        <v>0</v>
      </c>
      <c r="AC1976" s="1" t="str">
        <f aca="false">IF($Y1976="","",IF(AND($AA1976&gt;=$R1976,$AA1976&lt;=$S1976),"Pass","Fail"))</f>
        <v/>
      </c>
      <c r="AD1976" s="1" t="str">
        <f aca="false">IF($Y1976="","",IF($AA1976&gt;$R1976,"Pass","Fail"))</f>
        <v/>
      </c>
      <c r="AE1976" s="1" t="str">
        <f aca="false">IF($Y1976="","",IF($AA1976&gt;=$R1976,"Pass","Fail"))</f>
        <v/>
      </c>
      <c r="AF1976" s="1" t="str">
        <f aca="false">IF($Y1976="","",IF($AA1976&lt;=$S1976,"Pass","Fail"))</f>
        <v/>
      </c>
      <c r="AG1976" s="1" t="str">
        <f aca="false">IF($Y1976="","",IF($AA1976&lt;$S1976,"Pass","Fail"))</f>
        <v/>
      </c>
      <c r="AH1976" s="23" t="str">
        <f aca="true">INDIRECT(CHOOSE(MATCH($T1976,{"±","&gt;","≥","≤","&lt;"},0), "AC", "AD", "AE", "AF", "AG") &amp; ROW())</f>
        <v/>
      </c>
      <c r="AI1976" s="56" t="str">
        <f aca="false">IF($X1976="Not Significant","No Further Action Required",
IF($AH1976="","",
IF(AND($AH1976="Pass",$L1976="0 - Passed "),"Analysis performed; no further action required.",
IF(AND($AH1976="Fail",$L1976="1 - Failed "),"Analysis performed; no further action required.",
IF(AND($AH1976="Pass",$L1976="2 - Limited In Use "),"Analysis performed; no further action required.",
IF(AND($AH1976="Fail",$L1976="3 - Adjusted "),"Analysis performed; no further action required.",
"Unit fails analysis; TSM determination required."))))))</f>
        <v/>
      </c>
      <c r="AJ1976" s="58"/>
    </row>
    <row r="1977" customFormat="false" ht="15" hidden="false" customHeight="false" outlineLevel="0" collapsed="false">
      <c r="A1977" s="56"/>
      <c r="E1977" s="57" t="str">
        <f aca="false">IF(AND($F1977="",$G1977=""),"",IF($G1977="",$F1977,HYPERLINK($G1977,$F1977)))</f>
        <v/>
      </c>
      <c r="H1977" s="1" t="str">
        <f aca="false">IF($I1977="","None Attached",IF(LEFT($I1977,5)="https",HYPERLINK($I1977,"Datasheet"),HYPERLINK(_xlfn.CONCAT("https://",$I1977),"Datasheet")))</f>
        <v>None Attached</v>
      </c>
      <c r="M1977" s="56"/>
      <c r="P1977" s="58"/>
      <c r="Q1977" s="1" t="n">
        <f aca="false">$M1977-$N1977</f>
        <v>0</v>
      </c>
      <c r="R1977" s="56"/>
      <c r="T1977" s="59" t="s">
        <v>15</v>
      </c>
      <c r="U1977" s="1" t="n">
        <f aca="false">$S1977-$R1977</f>
        <v>0</v>
      </c>
      <c r="V1977" s="1" t="n">
        <f aca="false">IF($T1977="±",$Q1977*2,$Q1977)</f>
        <v>0</v>
      </c>
      <c r="W1977" s="60" t="str">
        <f aca="false">IFERROR($U1977/ABS($V1977),"N/A")</f>
        <v>N/A</v>
      </c>
      <c r="X1977" s="61" t="str">
        <f aca="false">IF(OR($W1977="N/A",$R1977="",$S1977=""),"N/A",IF($W1977&gt;=4,"Not Significant",IF($W1977&gt;=2,"Semi-Significant","Significant")))</f>
        <v>N/A</v>
      </c>
      <c r="Z1977" s="1" t="str">
        <f aca="false">IF($D1977="Z540.1 w/data",0,"")</f>
        <v/>
      </c>
      <c r="AA1977" s="1" t="e">
        <f aca="false">$Y1977+$Q1977+$Z1977</f>
        <v>#VALUE!</v>
      </c>
      <c r="AB1977" s="1" t="n">
        <f aca="false">$N1977+$Q1977</f>
        <v>0</v>
      </c>
      <c r="AC1977" s="1" t="str">
        <f aca="false">IF($Y1977="","",IF(AND($AA1977&gt;=$R1977,$AA1977&lt;=$S1977),"Pass","Fail"))</f>
        <v/>
      </c>
      <c r="AD1977" s="1" t="str">
        <f aca="false">IF($Y1977="","",IF($AA1977&gt;$R1977,"Pass","Fail"))</f>
        <v/>
      </c>
      <c r="AE1977" s="1" t="str">
        <f aca="false">IF($Y1977="","",IF($AA1977&gt;=$R1977,"Pass","Fail"))</f>
        <v/>
      </c>
      <c r="AF1977" s="1" t="str">
        <f aca="false">IF($Y1977="","",IF($AA1977&lt;=$S1977,"Pass","Fail"))</f>
        <v/>
      </c>
      <c r="AG1977" s="1" t="str">
        <f aca="false">IF($Y1977="","",IF($AA1977&lt;$S1977,"Pass","Fail"))</f>
        <v/>
      </c>
      <c r="AH1977" s="23" t="str">
        <f aca="true">INDIRECT(CHOOSE(MATCH($T1977,{"±","&gt;","≥","≤","&lt;"},0), "AC", "AD", "AE", "AF", "AG") &amp; ROW())</f>
        <v/>
      </c>
      <c r="AI1977" s="56" t="str">
        <f aca="false">IF($X1977="Not Significant","No Further Action Required",
IF($AH1977="","",
IF(AND($AH1977="Pass",$L1977="0 - Passed "),"Analysis performed; no further action required.",
IF(AND($AH1977="Fail",$L1977="1 - Failed "),"Analysis performed; no further action required.",
IF(AND($AH1977="Pass",$L1977="2 - Limited In Use "),"Analysis performed; no further action required.",
IF(AND($AH1977="Fail",$L1977="3 - Adjusted "),"Analysis performed; no further action required.",
"Unit fails analysis; TSM determination required."))))))</f>
        <v/>
      </c>
      <c r="AJ1977" s="58"/>
    </row>
    <row r="1978" customFormat="false" ht="15" hidden="false" customHeight="false" outlineLevel="0" collapsed="false">
      <c r="A1978" s="56"/>
      <c r="E1978" s="57" t="str">
        <f aca="false">IF(AND($F1978="",$G1978=""),"",IF($G1978="",$F1978,HYPERLINK($G1978,$F1978)))</f>
        <v/>
      </c>
      <c r="H1978" s="1" t="str">
        <f aca="false">IF($I1978="","None Attached",IF(LEFT($I1978,5)="https",HYPERLINK($I1978,"Datasheet"),HYPERLINK(_xlfn.CONCAT("https://",$I1978),"Datasheet")))</f>
        <v>None Attached</v>
      </c>
      <c r="M1978" s="56"/>
      <c r="P1978" s="58"/>
      <c r="Q1978" s="1" t="n">
        <f aca="false">$M1978-$N1978</f>
        <v>0</v>
      </c>
      <c r="R1978" s="56"/>
      <c r="T1978" s="59" t="s">
        <v>15</v>
      </c>
      <c r="U1978" s="1" t="n">
        <f aca="false">$S1978-$R1978</f>
        <v>0</v>
      </c>
      <c r="V1978" s="1" t="n">
        <f aca="false">IF($T1978="±",$Q1978*2,$Q1978)</f>
        <v>0</v>
      </c>
      <c r="W1978" s="60" t="str">
        <f aca="false">IFERROR($U1978/ABS($V1978),"N/A")</f>
        <v>N/A</v>
      </c>
      <c r="X1978" s="61" t="str">
        <f aca="false">IF(OR($W1978="N/A",$R1978="",$S1978=""),"N/A",IF($W1978&gt;=4,"Not Significant",IF($W1978&gt;=2,"Semi-Significant","Significant")))</f>
        <v>N/A</v>
      </c>
      <c r="Z1978" s="1" t="str">
        <f aca="false">IF($D1978="Z540.1 w/data",0,"")</f>
        <v/>
      </c>
      <c r="AA1978" s="1" t="e">
        <f aca="false">$Y1978+$Q1978+$Z1978</f>
        <v>#VALUE!</v>
      </c>
      <c r="AB1978" s="1" t="n">
        <f aca="false">$N1978+$Q1978</f>
        <v>0</v>
      </c>
      <c r="AC1978" s="1" t="str">
        <f aca="false">IF($Y1978="","",IF(AND($AA1978&gt;=$R1978,$AA1978&lt;=$S1978),"Pass","Fail"))</f>
        <v/>
      </c>
      <c r="AD1978" s="1" t="str">
        <f aca="false">IF($Y1978="","",IF($AA1978&gt;$R1978,"Pass","Fail"))</f>
        <v/>
      </c>
      <c r="AE1978" s="1" t="str">
        <f aca="false">IF($Y1978="","",IF($AA1978&gt;=$R1978,"Pass","Fail"))</f>
        <v/>
      </c>
      <c r="AF1978" s="1" t="str">
        <f aca="false">IF($Y1978="","",IF($AA1978&lt;=$S1978,"Pass","Fail"))</f>
        <v/>
      </c>
      <c r="AG1978" s="1" t="str">
        <f aca="false">IF($Y1978="","",IF($AA1978&lt;$S1978,"Pass","Fail"))</f>
        <v/>
      </c>
      <c r="AH1978" s="23" t="str">
        <f aca="true">INDIRECT(CHOOSE(MATCH($T1978,{"±","&gt;","≥","≤","&lt;"},0), "AC", "AD", "AE", "AF", "AG") &amp; ROW())</f>
        <v/>
      </c>
      <c r="AI1978" s="56" t="str">
        <f aca="false">IF($X1978="Not Significant","No Further Action Required",
IF($AH1978="","",
IF(AND($AH1978="Pass",$L1978="0 - Passed "),"Analysis performed; no further action required.",
IF(AND($AH1978="Fail",$L1978="1 - Failed "),"Analysis performed; no further action required.",
IF(AND($AH1978="Pass",$L1978="2 - Limited In Use "),"Analysis performed; no further action required.",
IF(AND($AH1978="Fail",$L1978="3 - Adjusted "),"Analysis performed; no further action required.",
"Unit fails analysis; TSM determination required."))))))</f>
        <v/>
      </c>
      <c r="AJ1978" s="58"/>
    </row>
    <row r="1979" customFormat="false" ht="15" hidden="false" customHeight="false" outlineLevel="0" collapsed="false">
      <c r="A1979" s="56"/>
      <c r="E1979" s="57" t="str">
        <f aca="false">IF(AND($F1979="",$G1979=""),"",IF($G1979="",$F1979,HYPERLINK($G1979,$F1979)))</f>
        <v/>
      </c>
      <c r="H1979" s="1" t="str">
        <f aca="false">IF($I1979="","None Attached",IF(LEFT($I1979,5)="https",HYPERLINK($I1979,"Datasheet"),HYPERLINK(_xlfn.CONCAT("https://",$I1979),"Datasheet")))</f>
        <v>None Attached</v>
      </c>
      <c r="M1979" s="56"/>
      <c r="P1979" s="58"/>
      <c r="Q1979" s="1" t="n">
        <f aca="false">$M1979-$N1979</f>
        <v>0</v>
      </c>
      <c r="R1979" s="56"/>
      <c r="T1979" s="59" t="s">
        <v>15</v>
      </c>
      <c r="U1979" s="1" t="n">
        <f aca="false">$S1979-$R1979</f>
        <v>0</v>
      </c>
      <c r="V1979" s="1" t="n">
        <f aca="false">IF($T1979="±",$Q1979*2,$Q1979)</f>
        <v>0</v>
      </c>
      <c r="W1979" s="60" t="str">
        <f aca="false">IFERROR($U1979/ABS($V1979),"N/A")</f>
        <v>N/A</v>
      </c>
      <c r="X1979" s="61" t="str">
        <f aca="false">IF(OR($W1979="N/A",$R1979="",$S1979=""),"N/A",IF($W1979&gt;=4,"Not Significant",IF($W1979&gt;=2,"Semi-Significant","Significant")))</f>
        <v>N/A</v>
      </c>
      <c r="Z1979" s="1" t="str">
        <f aca="false">IF($D1979="Z540.1 w/data",0,"")</f>
        <v/>
      </c>
      <c r="AA1979" s="1" t="e">
        <f aca="false">$Y1979+$Q1979+$Z1979</f>
        <v>#VALUE!</v>
      </c>
      <c r="AB1979" s="1" t="n">
        <f aca="false">$N1979+$Q1979</f>
        <v>0</v>
      </c>
      <c r="AC1979" s="1" t="str">
        <f aca="false">IF($Y1979="","",IF(AND($AA1979&gt;=$R1979,$AA1979&lt;=$S1979),"Pass","Fail"))</f>
        <v/>
      </c>
      <c r="AD1979" s="1" t="str">
        <f aca="false">IF($Y1979="","",IF($AA1979&gt;$R1979,"Pass","Fail"))</f>
        <v/>
      </c>
      <c r="AE1979" s="1" t="str">
        <f aca="false">IF($Y1979="","",IF($AA1979&gt;=$R1979,"Pass","Fail"))</f>
        <v/>
      </c>
      <c r="AF1979" s="1" t="str">
        <f aca="false">IF($Y1979="","",IF($AA1979&lt;=$S1979,"Pass","Fail"))</f>
        <v/>
      </c>
      <c r="AG1979" s="1" t="str">
        <f aca="false">IF($Y1979="","",IF($AA1979&lt;$S1979,"Pass","Fail"))</f>
        <v/>
      </c>
      <c r="AH1979" s="23" t="str">
        <f aca="true">INDIRECT(CHOOSE(MATCH($T1979,{"±","&gt;","≥","≤","&lt;"},0), "AC", "AD", "AE", "AF", "AG") &amp; ROW())</f>
        <v/>
      </c>
      <c r="AI1979" s="56" t="str">
        <f aca="false">IF($X1979="Not Significant","No Further Action Required",
IF($AH1979="","",
IF(AND($AH1979="Pass",$L1979="0 - Passed "),"Analysis performed; no further action required.",
IF(AND($AH1979="Fail",$L1979="1 - Failed "),"Analysis performed; no further action required.",
IF(AND($AH1979="Pass",$L1979="2 - Limited In Use "),"Analysis performed; no further action required.",
IF(AND($AH1979="Fail",$L1979="3 - Adjusted "),"Analysis performed; no further action required.",
"Unit fails analysis; TSM determination required."))))))</f>
        <v/>
      </c>
      <c r="AJ1979" s="58"/>
    </row>
    <row r="1980" customFormat="false" ht="15" hidden="false" customHeight="false" outlineLevel="0" collapsed="false">
      <c r="A1980" s="56"/>
      <c r="E1980" s="57" t="str">
        <f aca="false">IF(AND($F1980="",$G1980=""),"",IF($G1980="",$F1980,HYPERLINK($G1980,$F1980)))</f>
        <v/>
      </c>
      <c r="H1980" s="1" t="str">
        <f aca="false">IF($I1980="","None Attached",IF(LEFT($I1980,5)="https",HYPERLINK($I1980,"Datasheet"),HYPERLINK(_xlfn.CONCAT("https://",$I1980),"Datasheet")))</f>
        <v>None Attached</v>
      </c>
      <c r="M1980" s="56"/>
      <c r="P1980" s="58"/>
      <c r="Q1980" s="1" t="n">
        <f aca="false">$M1980-$N1980</f>
        <v>0</v>
      </c>
      <c r="R1980" s="56"/>
      <c r="T1980" s="59" t="s">
        <v>15</v>
      </c>
      <c r="U1980" s="1" t="n">
        <f aca="false">$S1980-$R1980</f>
        <v>0</v>
      </c>
      <c r="V1980" s="1" t="n">
        <f aca="false">IF($T1980="±",$Q1980*2,$Q1980)</f>
        <v>0</v>
      </c>
      <c r="W1980" s="60" t="str">
        <f aca="false">IFERROR($U1980/ABS($V1980),"N/A")</f>
        <v>N/A</v>
      </c>
      <c r="X1980" s="61" t="str">
        <f aca="false">IF(OR($W1980="N/A",$R1980="",$S1980=""),"N/A",IF($W1980&gt;=4,"Not Significant",IF($W1980&gt;=2,"Semi-Significant","Significant")))</f>
        <v>N/A</v>
      </c>
      <c r="Z1980" s="1" t="str">
        <f aca="false">IF($D1980="Z540.1 w/data",0,"")</f>
        <v/>
      </c>
      <c r="AA1980" s="1" t="e">
        <f aca="false">$Y1980+$Q1980+$Z1980</f>
        <v>#VALUE!</v>
      </c>
      <c r="AB1980" s="1" t="n">
        <f aca="false">$N1980+$Q1980</f>
        <v>0</v>
      </c>
      <c r="AC1980" s="1" t="str">
        <f aca="false">IF($Y1980="","",IF(AND($AA1980&gt;=$R1980,$AA1980&lt;=$S1980),"Pass","Fail"))</f>
        <v/>
      </c>
      <c r="AD1980" s="1" t="str">
        <f aca="false">IF($Y1980="","",IF($AA1980&gt;$R1980,"Pass","Fail"))</f>
        <v/>
      </c>
      <c r="AE1980" s="1" t="str">
        <f aca="false">IF($Y1980="","",IF($AA1980&gt;=$R1980,"Pass","Fail"))</f>
        <v/>
      </c>
      <c r="AF1980" s="1" t="str">
        <f aca="false">IF($Y1980="","",IF($AA1980&lt;=$S1980,"Pass","Fail"))</f>
        <v/>
      </c>
      <c r="AG1980" s="1" t="str">
        <f aca="false">IF($Y1980="","",IF($AA1980&lt;$S1980,"Pass","Fail"))</f>
        <v/>
      </c>
      <c r="AH1980" s="23" t="str">
        <f aca="true">INDIRECT(CHOOSE(MATCH($T1980,{"±","&gt;","≥","≤","&lt;"},0), "AC", "AD", "AE", "AF", "AG") &amp; ROW())</f>
        <v/>
      </c>
      <c r="AI1980" s="56" t="str">
        <f aca="false">IF($X1980="Not Significant","No Further Action Required",
IF($AH1980="","",
IF(AND($AH1980="Pass",$L1980="0 - Passed "),"Analysis performed; no further action required.",
IF(AND($AH1980="Fail",$L1980="1 - Failed "),"Analysis performed; no further action required.",
IF(AND($AH1980="Pass",$L1980="2 - Limited In Use "),"Analysis performed; no further action required.",
IF(AND($AH1980="Fail",$L1980="3 - Adjusted "),"Analysis performed; no further action required.",
"Unit fails analysis; TSM determination required."))))))</f>
        <v/>
      </c>
      <c r="AJ1980" s="58"/>
    </row>
    <row r="1981" customFormat="false" ht="15" hidden="false" customHeight="false" outlineLevel="0" collapsed="false">
      <c r="A1981" s="56"/>
      <c r="E1981" s="57" t="str">
        <f aca="false">IF(AND($F1981="",$G1981=""),"",IF($G1981="",$F1981,HYPERLINK($G1981,$F1981)))</f>
        <v/>
      </c>
      <c r="H1981" s="1" t="str">
        <f aca="false">IF($I1981="","None Attached",IF(LEFT($I1981,5)="https",HYPERLINK($I1981,"Datasheet"),HYPERLINK(_xlfn.CONCAT("https://",$I1981),"Datasheet")))</f>
        <v>None Attached</v>
      </c>
      <c r="M1981" s="56"/>
      <c r="P1981" s="58"/>
      <c r="Q1981" s="1" t="n">
        <f aca="false">$M1981-$N1981</f>
        <v>0</v>
      </c>
      <c r="R1981" s="56"/>
      <c r="T1981" s="59" t="s">
        <v>15</v>
      </c>
      <c r="U1981" s="1" t="n">
        <f aca="false">$S1981-$R1981</f>
        <v>0</v>
      </c>
      <c r="V1981" s="1" t="n">
        <f aca="false">IF($T1981="±",$Q1981*2,$Q1981)</f>
        <v>0</v>
      </c>
      <c r="W1981" s="60" t="str">
        <f aca="false">IFERROR($U1981/ABS($V1981),"N/A")</f>
        <v>N/A</v>
      </c>
      <c r="X1981" s="61" t="str">
        <f aca="false">IF(OR($W1981="N/A",$R1981="",$S1981=""),"N/A",IF($W1981&gt;=4,"Not Significant",IF($W1981&gt;=2,"Semi-Significant","Significant")))</f>
        <v>N/A</v>
      </c>
      <c r="Z1981" s="1" t="str">
        <f aca="false">IF($D1981="Z540.1 w/data",0,"")</f>
        <v/>
      </c>
      <c r="AA1981" s="1" t="e">
        <f aca="false">$Y1981+$Q1981+$Z1981</f>
        <v>#VALUE!</v>
      </c>
      <c r="AB1981" s="1" t="n">
        <f aca="false">$N1981+$Q1981</f>
        <v>0</v>
      </c>
      <c r="AC1981" s="1" t="str">
        <f aca="false">IF($Y1981="","",IF(AND($AA1981&gt;=$R1981,$AA1981&lt;=$S1981),"Pass","Fail"))</f>
        <v/>
      </c>
      <c r="AD1981" s="1" t="str">
        <f aca="false">IF($Y1981="","",IF($AA1981&gt;$R1981,"Pass","Fail"))</f>
        <v/>
      </c>
      <c r="AE1981" s="1" t="str">
        <f aca="false">IF($Y1981="","",IF($AA1981&gt;=$R1981,"Pass","Fail"))</f>
        <v/>
      </c>
      <c r="AF1981" s="1" t="str">
        <f aca="false">IF($Y1981="","",IF($AA1981&lt;=$S1981,"Pass","Fail"))</f>
        <v/>
      </c>
      <c r="AG1981" s="1" t="str">
        <f aca="false">IF($Y1981="","",IF($AA1981&lt;$S1981,"Pass","Fail"))</f>
        <v/>
      </c>
      <c r="AH1981" s="23" t="str">
        <f aca="true">INDIRECT(CHOOSE(MATCH($T1981,{"±","&gt;","≥","≤","&lt;"},0), "AC", "AD", "AE", "AF", "AG") &amp; ROW())</f>
        <v/>
      </c>
      <c r="AI1981" s="56" t="str">
        <f aca="false">IF($X1981="Not Significant","No Further Action Required",
IF($AH1981="","",
IF(AND($AH1981="Pass",$L1981="0 - Passed "),"Analysis performed; no further action required.",
IF(AND($AH1981="Fail",$L1981="1 - Failed "),"Analysis performed; no further action required.",
IF(AND($AH1981="Pass",$L1981="2 - Limited In Use "),"Analysis performed; no further action required.",
IF(AND($AH1981="Fail",$L1981="3 - Adjusted "),"Analysis performed; no further action required.",
"Unit fails analysis; TSM determination required."))))))</f>
        <v/>
      </c>
      <c r="AJ1981" s="58"/>
    </row>
    <row r="1982" customFormat="false" ht="15" hidden="false" customHeight="false" outlineLevel="0" collapsed="false">
      <c r="A1982" s="56"/>
      <c r="E1982" s="57" t="str">
        <f aca="false">IF(AND($F1982="",$G1982=""),"",IF($G1982="",$F1982,HYPERLINK($G1982,$F1982)))</f>
        <v/>
      </c>
      <c r="H1982" s="1" t="str">
        <f aca="false">IF($I1982="","None Attached",IF(LEFT($I1982,5)="https",HYPERLINK($I1982,"Datasheet"),HYPERLINK(_xlfn.CONCAT("https://",$I1982),"Datasheet")))</f>
        <v>None Attached</v>
      </c>
      <c r="M1982" s="56"/>
      <c r="P1982" s="58"/>
      <c r="Q1982" s="1" t="n">
        <f aca="false">$M1982-$N1982</f>
        <v>0</v>
      </c>
      <c r="R1982" s="56"/>
      <c r="T1982" s="59" t="s">
        <v>15</v>
      </c>
      <c r="U1982" s="1" t="n">
        <f aca="false">$S1982-$R1982</f>
        <v>0</v>
      </c>
      <c r="V1982" s="1" t="n">
        <f aca="false">IF($T1982="±",$Q1982*2,$Q1982)</f>
        <v>0</v>
      </c>
      <c r="W1982" s="60" t="str">
        <f aca="false">IFERROR($U1982/ABS($V1982),"N/A")</f>
        <v>N/A</v>
      </c>
      <c r="X1982" s="61" t="str">
        <f aca="false">IF(OR($W1982="N/A",$R1982="",$S1982=""),"N/A",IF($W1982&gt;=4,"Not Significant",IF($W1982&gt;=2,"Semi-Significant","Significant")))</f>
        <v>N/A</v>
      </c>
      <c r="Z1982" s="1" t="str">
        <f aca="false">IF($D1982="Z540.1 w/data",0,"")</f>
        <v/>
      </c>
      <c r="AA1982" s="1" t="e">
        <f aca="false">$Y1982+$Q1982+$Z1982</f>
        <v>#VALUE!</v>
      </c>
      <c r="AB1982" s="1" t="n">
        <f aca="false">$N1982+$Q1982</f>
        <v>0</v>
      </c>
      <c r="AC1982" s="1" t="str">
        <f aca="false">IF($Y1982="","",IF(AND($AA1982&gt;=$R1982,$AA1982&lt;=$S1982),"Pass","Fail"))</f>
        <v/>
      </c>
      <c r="AD1982" s="1" t="str">
        <f aca="false">IF($Y1982="","",IF($AA1982&gt;$R1982,"Pass","Fail"))</f>
        <v/>
      </c>
      <c r="AE1982" s="1" t="str">
        <f aca="false">IF($Y1982="","",IF($AA1982&gt;=$R1982,"Pass","Fail"))</f>
        <v/>
      </c>
      <c r="AF1982" s="1" t="str">
        <f aca="false">IF($Y1982="","",IF($AA1982&lt;=$S1982,"Pass","Fail"))</f>
        <v/>
      </c>
      <c r="AG1982" s="1" t="str">
        <f aca="false">IF($Y1982="","",IF($AA1982&lt;$S1982,"Pass","Fail"))</f>
        <v/>
      </c>
      <c r="AH1982" s="23" t="str">
        <f aca="true">INDIRECT(CHOOSE(MATCH($T1982,{"±","&gt;","≥","≤","&lt;"},0), "AC", "AD", "AE", "AF", "AG") &amp; ROW())</f>
        <v/>
      </c>
      <c r="AI1982" s="56" t="str">
        <f aca="false">IF($X1982="Not Significant","No Further Action Required",
IF($AH1982="","",
IF(AND($AH1982="Pass",$L1982="0 - Passed "),"Analysis performed; no further action required.",
IF(AND($AH1982="Fail",$L1982="1 - Failed "),"Analysis performed; no further action required.",
IF(AND($AH1982="Pass",$L1982="2 - Limited In Use "),"Analysis performed; no further action required.",
IF(AND($AH1982="Fail",$L1982="3 - Adjusted "),"Analysis performed; no further action required.",
"Unit fails analysis; TSM determination required."))))))</f>
        <v/>
      </c>
      <c r="AJ1982" s="58"/>
    </row>
    <row r="1983" customFormat="false" ht="15" hidden="false" customHeight="false" outlineLevel="0" collapsed="false">
      <c r="A1983" s="56"/>
      <c r="E1983" s="57" t="str">
        <f aca="false">IF(AND($F1983="",$G1983=""),"",IF($G1983="",$F1983,HYPERLINK($G1983,$F1983)))</f>
        <v/>
      </c>
      <c r="H1983" s="1" t="str">
        <f aca="false">IF($I1983="","None Attached",IF(LEFT($I1983,5)="https",HYPERLINK($I1983,"Datasheet"),HYPERLINK(_xlfn.CONCAT("https://",$I1983),"Datasheet")))</f>
        <v>None Attached</v>
      </c>
      <c r="M1983" s="56"/>
      <c r="P1983" s="58"/>
      <c r="Q1983" s="1" t="n">
        <f aca="false">$M1983-$N1983</f>
        <v>0</v>
      </c>
      <c r="R1983" s="56"/>
      <c r="T1983" s="59" t="s">
        <v>15</v>
      </c>
      <c r="U1983" s="1" t="n">
        <f aca="false">$S1983-$R1983</f>
        <v>0</v>
      </c>
      <c r="V1983" s="1" t="n">
        <f aca="false">IF($T1983="±",$Q1983*2,$Q1983)</f>
        <v>0</v>
      </c>
      <c r="W1983" s="60" t="str">
        <f aca="false">IFERROR($U1983/ABS($V1983),"N/A")</f>
        <v>N/A</v>
      </c>
      <c r="X1983" s="61" t="str">
        <f aca="false">IF(OR($W1983="N/A",$R1983="",$S1983=""),"N/A",IF($W1983&gt;=4,"Not Significant",IF($W1983&gt;=2,"Semi-Significant","Significant")))</f>
        <v>N/A</v>
      </c>
      <c r="Z1983" s="1" t="str">
        <f aca="false">IF($D1983="Z540.1 w/data",0,"")</f>
        <v/>
      </c>
      <c r="AA1983" s="1" t="e">
        <f aca="false">$Y1983+$Q1983+$Z1983</f>
        <v>#VALUE!</v>
      </c>
      <c r="AB1983" s="1" t="n">
        <f aca="false">$N1983+$Q1983</f>
        <v>0</v>
      </c>
      <c r="AC1983" s="1" t="str">
        <f aca="false">IF($Y1983="","",IF(AND($AA1983&gt;=$R1983,$AA1983&lt;=$S1983),"Pass","Fail"))</f>
        <v/>
      </c>
      <c r="AD1983" s="1" t="str">
        <f aca="false">IF($Y1983="","",IF($AA1983&gt;$R1983,"Pass","Fail"))</f>
        <v/>
      </c>
      <c r="AE1983" s="1" t="str">
        <f aca="false">IF($Y1983="","",IF($AA1983&gt;=$R1983,"Pass","Fail"))</f>
        <v/>
      </c>
      <c r="AF1983" s="1" t="str">
        <f aca="false">IF($Y1983="","",IF($AA1983&lt;=$S1983,"Pass","Fail"))</f>
        <v/>
      </c>
      <c r="AG1983" s="1" t="str">
        <f aca="false">IF($Y1983="","",IF($AA1983&lt;$S1983,"Pass","Fail"))</f>
        <v/>
      </c>
      <c r="AH1983" s="23" t="str">
        <f aca="true">INDIRECT(CHOOSE(MATCH($T1983,{"±","&gt;","≥","≤","&lt;"},0), "AC", "AD", "AE", "AF", "AG") &amp; ROW())</f>
        <v/>
      </c>
      <c r="AI1983" s="56" t="str">
        <f aca="false">IF($X1983="Not Significant","No Further Action Required",
IF($AH1983="","",
IF(AND($AH1983="Pass",$L1983="0 - Passed "),"Analysis performed; no further action required.",
IF(AND($AH1983="Fail",$L1983="1 - Failed "),"Analysis performed; no further action required.",
IF(AND($AH1983="Pass",$L1983="2 - Limited In Use "),"Analysis performed; no further action required.",
IF(AND($AH1983="Fail",$L1983="3 - Adjusted "),"Analysis performed; no further action required.",
"Unit fails analysis; TSM determination required."))))))</f>
        <v/>
      </c>
      <c r="AJ1983" s="58"/>
    </row>
    <row r="1984" customFormat="false" ht="15" hidden="false" customHeight="false" outlineLevel="0" collapsed="false">
      <c r="A1984" s="56"/>
      <c r="E1984" s="57" t="str">
        <f aca="false">IF(AND($F1984="",$G1984=""),"",IF($G1984="",$F1984,HYPERLINK($G1984,$F1984)))</f>
        <v/>
      </c>
      <c r="H1984" s="1" t="str">
        <f aca="false">IF($I1984="","None Attached",IF(LEFT($I1984,5)="https",HYPERLINK($I1984,"Datasheet"),HYPERLINK(_xlfn.CONCAT("https://",$I1984),"Datasheet")))</f>
        <v>None Attached</v>
      </c>
      <c r="M1984" s="56"/>
      <c r="P1984" s="58"/>
      <c r="Q1984" s="1" t="n">
        <f aca="false">$M1984-$N1984</f>
        <v>0</v>
      </c>
      <c r="R1984" s="56"/>
      <c r="T1984" s="59" t="s">
        <v>15</v>
      </c>
      <c r="U1984" s="1" t="n">
        <f aca="false">$S1984-$R1984</f>
        <v>0</v>
      </c>
      <c r="V1984" s="1" t="n">
        <f aca="false">IF($T1984="±",$Q1984*2,$Q1984)</f>
        <v>0</v>
      </c>
      <c r="W1984" s="60" t="str">
        <f aca="false">IFERROR($U1984/ABS($V1984),"N/A")</f>
        <v>N/A</v>
      </c>
      <c r="X1984" s="61" t="str">
        <f aca="false">IF(OR($W1984="N/A",$R1984="",$S1984=""),"N/A",IF($W1984&gt;=4,"Not Significant",IF($W1984&gt;=2,"Semi-Significant","Significant")))</f>
        <v>N/A</v>
      </c>
      <c r="Z1984" s="1" t="str">
        <f aca="false">IF($D1984="Z540.1 w/data",0,"")</f>
        <v/>
      </c>
      <c r="AA1984" s="1" t="e">
        <f aca="false">$Y1984+$Q1984+$Z1984</f>
        <v>#VALUE!</v>
      </c>
      <c r="AB1984" s="1" t="n">
        <f aca="false">$N1984+$Q1984</f>
        <v>0</v>
      </c>
      <c r="AC1984" s="1" t="str">
        <f aca="false">IF($Y1984="","",IF(AND($AA1984&gt;=$R1984,$AA1984&lt;=$S1984),"Pass","Fail"))</f>
        <v/>
      </c>
      <c r="AD1984" s="1" t="str">
        <f aca="false">IF($Y1984="","",IF($AA1984&gt;$R1984,"Pass","Fail"))</f>
        <v/>
      </c>
      <c r="AE1984" s="1" t="str">
        <f aca="false">IF($Y1984="","",IF($AA1984&gt;=$R1984,"Pass","Fail"))</f>
        <v/>
      </c>
      <c r="AF1984" s="1" t="str">
        <f aca="false">IF($Y1984="","",IF($AA1984&lt;=$S1984,"Pass","Fail"))</f>
        <v/>
      </c>
      <c r="AG1984" s="1" t="str">
        <f aca="false">IF($Y1984="","",IF($AA1984&lt;$S1984,"Pass","Fail"))</f>
        <v/>
      </c>
      <c r="AH1984" s="23" t="str">
        <f aca="true">INDIRECT(CHOOSE(MATCH($T1984,{"±","&gt;","≥","≤","&lt;"},0), "AC", "AD", "AE", "AF", "AG") &amp; ROW())</f>
        <v/>
      </c>
      <c r="AI1984" s="56" t="str">
        <f aca="false">IF($X1984="Not Significant","No Further Action Required",
IF($AH1984="","",
IF(AND($AH1984="Pass",$L1984="0 - Passed "),"Analysis performed; no further action required.",
IF(AND($AH1984="Fail",$L1984="1 - Failed "),"Analysis performed; no further action required.",
IF(AND($AH1984="Pass",$L1984="2 - Limited In Use "),"Analysis performed; no further action required.",
IF(AND($AH1984="Fail",$L1984="3 - Adjusted "),"Analysis performed; no further action required.",
"Unit fails analysis; TSM determination required."))))))</f>
        <v/>
      </c>
      <c r="AJ1984" s="58"/>
    </row>
    <row r="1985" customFormat="false" ht="15" hidden="false" customHeight="false" outlineLevel="0" collapsed="false">
      <c r="A1985" s="56"/>
      <c r="E1985" s="57" t="str">
        <f aca="false">IF(AND($F1985="",$G1985=""),"",IF($G1985="",$F1985,HYPERLINK($G1985,$F1985)))</f>
        <v/>
      </c>
      <c r="H1985" s="1" t="str">
        <f aca="false">IF($I1985="","None Attached",IF(LEFT($I1985,5)="https",HYPERLINK($I1985,"Datasheet"),HYPERLINK(_xlfn.CONCAT("https://",$I1985),"Datasheet")))</f>
        <v>None Attached</v>
      </c>
      <c r="M1985" s="56"/>
      <c r="P1985" s="58"/>
      <c r="Q1985" s="1" t="n">
        <f aca="false">$M1985-$N1985</f>
        <v>0</v>
      </c>
      <c r="R1985" s="56"/>
      <c r="T1985" s="59" t="s">
        <v>15</v>
      </c>
      <c r="U1985" s="1" t="n">
        <f aca="false">$S1985-$R1985</f>
        <v>0</v>
      </c>
      <c r="V1985" s="1" t="n">
        <f aca="false">IF($T1985="±",$Q1985*2,$Q1985)</f>
        <v>0</v>
      </c>
      <c r="W1985" s="60" t="str">
        <f aca="false">IFERROR($U1985/ABS($V1985),"N/A")</f>
        <v>N/A</v>
      </c>
      <c r="X1985" s="61" t="str">
        <f aca="false">IF(OR($W1985="N/A",$R1985="",$S1985=""),"N/A",IF($W1985&gt;=4,"Not Significant",IF($W1985&gt;=2,"Semi-Significant","Significant")))</f>
        <v>N/A</v>
      </c>
      <c r="Z1985" s="1" t="str">
        <f aca="false">IF($D1985="Z540.1 w/data",0,"")</f>
        <v/>
      </c>
      <c r="AA1985" s="1" t="e">
        <f aca="false">$Y1985+$Q1985+$Z1985</f>
        <v>#VALUE!</v>
      </c>
      <c r="AB1985" s="1" t="n">
        <f aca="false">$N1985+$Q1985</f>
        <v>0</v>
      </c>
      <c r="AC1985" s="1" t="str">
        <f aca="false">IF($Y1985="","",IF(AND($AA1985&gt;=$R1985,$AA1985&lt;=$S1985),"Pass","Fail"))</f>
        <v/>
      </c>
      <c r="AD1985" s="1" t="str">
        <f aca="false">IF($Y1985="","",IF($AA1985&gt;$R1985,"Pass","Fail"))</f>
        <v/>
      </c>
      <c r="AE1985" s="1" t="str">
        <f aca="false">IF($Y1985="","",IF($AA1985&gt;=$R1985,"Pass","Fail"))</f>
        <v/>
      </c>
      <c r="AF1985" s="1" t="str">
        <f aca="false">IF($Y1985="","",IF($AA1985&lt;=$S1985,"Pass","Fail"))</f>
        <v/>
      </c>
      <c r="AG1985" s="1" t="str">
        <f aca="false">IF($Y1985="","",IF($AA1985&lt;$S1985,"Pass","Fail"))</f>
        <v/>
      </c>
      <c r="AH1985" s="23" t="str">
        <f aca="true">INDIRECT(CHOOSE(MATCH($T1985,{"±","&gt;","≥","≤","&lt;"},0), "AC", "AD", "AE", "AF", "AG") &amp; ROW())</f>
        <v/>
      </c>
      <c r="AI1985" s="56" t="str">
        <f aca="false">IF($X1985="Not Significant","No Further Action Required",
IF($AH1985="","",
IF(AND($AH1985="Pass",$L1985="0 - Passed "),"Analysis performed; no further action required.",
IF(AND($AH1985="Fail",$L1985="1 - Failed "),"Analysis performed; no further action required.",
IF(AND($AH1985="Pass",$L1985="2 - Limited In Use "),"Analysis performed; no further action required.",
IF(AND($AH1985="Fail",$L1985="3 - Adjusted "),"Analysis performed; no further action required.",
"Unit fails analysis; TSM determination required."))))))</f>
        <v/>
      </c>
      <c r="AJ1985" s="58"/>
    </row>
    <row r="1986" customFormat="false" ht="15" hidden="false" customHeight="false" outlineLevel="0" collapsed="false">
      <c r="A1986" s="56"/>
      <c r="E1986" s="57" t="str">
        <f aca="false">IF(AND($F1986="",$G1986=""),"",IF($G1986="",$F1986,HYPERLINK($G1986,$F1986)))</f>
        <v/>
      </c>
      <c r="H1986" s="1" t="str">
        <f aca="false">IF($I1986="","None Attached",IF(LEFT($I1986,5)="https",HYPERLINK($I1986,"Datasheet"),HYPERLINK(_xlfn.CONCAT("https://",$I1986),"Datasheet")))</f>
        <v>None Attached</v>
      </c>
      <c r="M1986" s="56"/>
      <c r="P1986" s="58"/>
      <c r="Q1986" s="1" t="n">
        <f aca="false">$M1986-$N1986</f>
        <v>0</v>
      </c>
      <c r="R1986" s="56"/>
      <c r="T1986" s="59" t="s">
        <v>15</v>
      </c>
      <c r="U1986" s="1" t="n">
        <f aca="false">$S1986-$R1986</f>
        <v>0</v>
      </c>
      <c r="V1986" s="1" t="n">
        <f aca="false">IF($T1986="±",$Q1986*2,$Q1986)</f>
        <v>0</v>
      </c>
      <c r="W1986" s="60" t="str">
        <f aca="false">IFERROR($U1986/ABS($V1986),"N/A")</f>
        <v>N/A</v>
      </c>
      <c r="X1986" s="61" t="str">
        <f aca="false">IF(OR($W1986="N/A",$R1986="",$S1986=""),"N/A",IF($W1986&gt;=4,"Not Significant",IF($W1986&gt;=2,"Semi-Significant","Significant")))</f>
        <v>N/A</v>
      </c>
      <c r="Z1986" s="1" t="str">
        <f aca="false">IF($D1986="Z540.1 w/data",0,"")</f>
        <v/>
      </c>
      <c r="AA1986" s="1" t="e">
        <f aca="false">$Y1986+$Q1986+$Z1986</f>
        <v>#VALUE!</v>
      </c>
      <c r="AB1986" s="1" t="n">
        <f aca="false">$N1986+$Q1986</f>
        <v>0</v>
      </c>
      <c r="AC1986" s="1" t="str">
        <f aca="false">IF($Y1986="","",IF(AND($AA1986&gt;=$R1986,$AA1986&lt;=$S1986),"Pass","Fail"))</f>
        <v/>
      </c>
      <c r="AD1986" s="1" t="str">
        <f aca="false">IF($Y1986="","",IF($AA1986&gt;$R1986,"Pass","Fail"))</f>
        <v/>
      </c>
      <c r="AE1986" s="1" t="str">
        <f aca="false">IF($Y1986="","",IF($AA1986&gt;=$R1986,"Pass","Fail"))</f>
        <v/>
      </c>
      <c r="AF1986" s="1" t="str">
        <f aca="false">IF($Y1986="","",IF($AA1986&lt;=$S1986,"Pass","Fail"))</f>
        <v/>
      </c>
      <c r="AG1986" s="1" t="str">
        <f aca="false">IF($Y1986="","",IF($AA1986&lt;$S1986,"Pass","Fail"))</f>
        <v/>
      </c>
      <c r="AH1986" s="23" t="str">
        <f aca="true">INDIRECT(CHOOSE(MATCH($T1986,{"±","&gt;","≥","≤","&lt;"},0), "AC", "AD", "AE", "AF", "AG") &amp; ROW())</f>
        <v/>
      </c>
      <c r="AI1986" s="56" t="str">
        <f aca="false">IF($X1986="Not Significant","No Further Action Required",
IF($AH1986="","",
IF(AND($AH1986="Pass",$L1986="0 - Passed "),"Analysis performed; no further action required.",
IF(AND($AH1986="Fail",$L1986="1 - Failed "),"Analysis performed; no further action required.",
IF(AND($AH1986="Pass",$L1986="2 - Limited In Use "),"Analysis performed; no further action required.",
IF(AND($AH1986="Fail",$L1986="3 - Adjusted "),"Analysis performed; no further action required.",
"Unit fails analysis; TSM determination required."))))))</f>
        <v/>
      </c>
      <c r="AJ1986" s="58"/>
    </row>
    <row r="1987" customFormat="false" ht="15" hidden="false" customHeight="false" outlineLevel="0" collapsed="false">
      <c r="A1987" s="56"/>
      <c r="E1987" s="57" t="str">
        <f aca="false">IF(AND($F1987="",$G1987=""),"",IF($G1987="",$F1987,HYPERLINK($G1987,$F1987)))</f>
        <v/>
      </c>
      <c r="H1987" s="1" t="str">
        <f aca="false">IF($I1987="","None Attached",IF(LEFT($I1987,5)="https",HYPERLINK($I1987,"Datasheet"),HYPERLINK(_xlfn.CONCAT("https://",$I1987),"Datasheet")))</f>
        <v>None Attached</v>
      </c>
      <c r="M1987" s="56"/>
      <c r="P1987" s="58"/>
      <c r="Q1987" s="1" t="n">
        <f aca="false">$M1987-$N1987</f>
        <v>0</v>
      </c>
      <c r="R1987" s="56"/>
      <c r="T1987" s="59" t="s">
        <v>15</v>
      </c>
      <c r="U1987" s="1" t="n">
        <f aca="false">$S1987-$R1987</f>
        <v>0</v>
      </c>
      <c r="V1987" s="1" t="n">
        <f aca="false">IF($T1987="±",$Q1987*2,$Q1987)</f>
        <v>0</v>
      </c>
      <c r="W1987" s="60" t="str">
        <f aca="false">IFERROR($U1987/ABS($V1987),"N/A")</f>
        <v>N/A</v>
      </c>
      <c r="X1987" s="61" t="str">
        <f aca="false">IF(OR($W1987="N/A",$R1987="",$S1987=""),"N/A",IF($W1987&gt;=4,"Not Significant",IF($W1987&gt;=2,"Semi-Significant","Significant")))</f>
        <v>N/A</v>
      </c>
      <c r="Z1987" s="1" t="str">
        <f aca="false">IF($D1987="Z540.1 w/data",0,"")</f>
        <v/>
      </c>
      <c r="AA1987" s="1" t="e">
        <f aca="false">$Y1987+$Q1987+$Z1987</f>
        <v>#VALUE!</v>
      </c>
      <c r="AB1987" s="1" t="n">
        <f aca="false">$N1987+$Q1987</f>
        <v>0</v>
      </c>
      <c r="AC1987" s="1" t="str">
        <f aca="false">IF($Y1987="","",IF(AND($AA1987&gt;=$R1987,$AA1987&lt;=$S1987),"Pass","Fail"))</f>
        <v/>
      </c>
      <c r="AD1987" s="1" t="str">
        <f aca="false">IF($Y1987="","",IF($AA1987&gt;$R1987,"Pass","Fail"))</f>
        <v/>
      </c>
      <c r="AE1987" s="1" t="str">
        <f aca="false">IF($Y1987="","",IF($AA1987&gt;=$R1987,"Pass","Fail"))</f>
        <v/>
      </c>
      <c r="AF1987" s="1" t="str">
        <f aca="false">IF($Y1987="","",IF($AA1987&lt;=$S1987,"Pass","Fail"))</f>
        <v/>
      </c>
      <c r="AG1987" s="1" t="str">
        <f aca="false">IF($Y1987="","",IF($AA1987&lt;$S1987,"Pass","Fail"))</f>
        <v/>
      </c>
      <c r="AH1987" s="23" t="str">
        <f aca="true">INDIRECT(CHOOSE(MATCH($T1987,{"±","&gt;","≥","≤","&lt;"},0), "AC", "AD", "AE", "AF", "AG") &amp; ROW())</f>
        <v/>
      </c>
      <c r="AI1987" s="56" t="str">
        <f aca="false">IF($X1987="Not Significant","No Further Action Required",
IF($AH1987="","",
IF(AND($AH1987="Pass",$L1987="0 - Passed "),"Analysis performed; no further action required.",
IF(AND($AH1987="Fail",$L1987="1 - Failed "),"Analysis performed; no further action required.",
IF(AND($AH1987="Pass",$L1987="2 - Limited In Use "),"Analysis performed; no further action required.",
IF(AND($AH1987="Fail",$L1987="3 - Adjusted "),"Analysis performed; no further action required.",
"Unit fails analysis; TSM determination required."))))))</f>
        <v/>
      </c>
      <c r="AJ1987" s="58"/>
    </row>
    <row r="1988" customFormat="false" ht="15" hidden="false" customHeight="false" outlineLevel="0" collapsed="false">
      <c r="A1988" s="56"/>
      <c r="E1988" s="57" t="str">
        <f aca="false">IF(AND($F1988="",$G1988=""),"",IF($G1988="",$F1988,HYPERLINK($G1988,$F1988)))</f>
        <v/>
      </c>
      <c r="H1988" s="1" t="str">
        <f aca="false">IF($I1988="","None Attached",IF(LEFT($I1988,5)="https",HYPERLINK($I1988,"Datasheet"),HYPERLINK(_xlfn.CONCAT("https://",$I1988),"Datasheet")))</f>
        <v>None Attached</v>
      </c>
      <c r="M1988" s="56"/>
      <c r="P1988" s="58"/>
      <c r="Q1988" s="1" t="n">
        <f aca="false">$M1988-$N1988</f>
        <v>0</v>
      </c>
      <c r="R1988" s="56"/>
      <c r="T1988" s="59" t="s">
        <v>15</v>
      </c>
      <c r="U1988" s="1" t="n">
        <f aca="false">$S1988-$R1988</f>
        <v>0</v>
      </c>
      <c r="V1988" s="1" t="n">
        <f aca="false">IF($T1988="±",$Q1988*2,$Q1988)</f>
        <v>0</v>
      </c>
      <c r="W1988" s="60" t="str">
        <f aca="false">IFERROR($U1988/ABS($V1988),"N/A")</f>
        <v>N/A</v>
      </c>
      <c r="X1988" s="61" t="str">
        <f aca="false">IF(OR($W1988="N/A",$R1988="",$S1988=""),"N/A",IF($W1988&gt;=4,"Not Significant",IF($W1988&gt;=2,"Semi-Significant","Significant")))</f>
        <v>N/A</v>
      </c>
      <c r="Z1988" s="1" t="str">
        <f aca="false">IF($D1988="Z540.1 w/data",0,"")</f>
        <v/>
      </c>
      <c r="AA1988" s="1" t="e">
        <f aca="false">$Y1988+$Q1988+$Z1988</f>
        <v>#VALUE!</v>
      </c>
      <c r="AB1988" s="1" t="n">
        <f aca="false">$N1988+$Q1988</f>
        <v>0</v>
      </c>
      <c r="AC1988" s="1" t="str">
        <f aca="false">IF($Y1988="","",IF(AND($AA1988&gt;=$R1988,$AA1988&lt;=$S1988),"Pass","Fail"))</f>
        <v/>
      </c>
      <c r="AD1988" s="1" t="str">
        <f aca="false">IF($Y1988="","",IF($AA1988&gt;$R1988,"Pass","Fail"))</f>
        <v/>
      </c>
      <c r="AE1988" s="1" t="str">
        <f aca="false">IF($Y1988="","",IF($AA1988&gt;=$R1988,"Pass","Fail"))</f>
        <v/>
      </c>
      <c r="AF1988" s="1" t="str">
        <f aca="false">IF($Y1988="","",IF($AA1988&lt;=$S1988,"Pass","Fail"))</f>
        <v/>
      </c>
      <c r="AG1988" s="1" t="str">
        <f aca="false">IF($Y1988="","",IF($AA1988&lt;$S1988,"Pass","Fail"))</f>
        <v/>
      </c>
      <c r="AH1988" s="23" t="str">
        <f aca="true">INDIRECT(CHOOSE(MATCH($T1988,{"±","&gt;","≥","≤","&lt;"},0), "AC", "AD", "AE", "AF", "AG") &amp; ROW())</f>
        <v/>
      </c>
      <c r="AI1988" s="56" t="str">
        <f aca="false">IF($X1988="Not Significant","No Further Action Required",
IF($AH1988="","",
IF(AND($AH1988="Pass",$L1988="0 - Passed "),"Analysis performed; no further action required.",
IF(AND($AH1988="Fail",$L1988="1 - Failed "),"Analysis performed; no further action required.",
IF(AND($AH1988="Pass",$L1988="2 - Limited In Use "),"Analysis performed; no further action required.",
IF(AND($AH1988="Fail",$L1988="3 - Adjusted "),"Analysis performed; no further action required.",
"Unit fails analysis; TSM determination required."))))))</f>
        <v/>
      </c>
      <c r="AJ1988" s="58"/>
    </row>
    <row r="1989" customFormat="false" ht="15" hidden="false" customHeight="false" outlineLevel="0" collapsed="false">
      <c r="A1989" s="56"/>
      <c r="E1989" s="57" t="str">
        <f aca="false">IF(AND($F1989="",$G1989=""),"",IF($G1989="",$F1989,HYPERLINK($G1989,$F1989)))</f>
        <v/>
      </c>
      <c r="H1989" s="1" t="str">
        <f aca="false">IF($I1989="","None Attached",IF(LEFT($I1989,5)="https",HYPERLINK($I1989,"Datasheet"),HYPERLINK(_xlfn.CONCAT("https://",$I1989),"Datasheet")))</f>
        <v>None Attached</v>
      </c>
      <c r="M1989" s="56"/>
      <c r="P1989" s="58"/>
      <c r="Q1989" s="1" t="n">
        <f aca="false">$M1989-$N1989</f>
        <v>0</v>
      </c>
      <c r="R1989" s="56"/>
      <c r="T1989" s="59" t="s">
        <v>15</v>
      </c>
      <c r="U1989" s="1" t="n">
        <f aca="false">$S1989-$R1989</f>
        <v>0</v>
      </c>
      <c r="V1989" s="1" t="n">
        <f aca="false">IF($T1989="±",$Q1989*2,$Q1989)</f>
        <v>0</v>
      </c>
      <c r="W1989" s="60" t="str">
        <f aca="false">IFERROR($U1989/ABS($V1989),"N/A")</f>
        <v>N/A</v>
      </c>
      <c r="X1989" s="61" t="str">
        <f aca="false">IF(OR($W1989="N/A",$R1989="",$S1989=""),"N/A",IF($W1989&gt;=4,"Not Significant",IF($W1989&gt;=2,"Semi-Significant","Significant")))</f>
        <v>N/A</v>
      </c>
      <c r="Z1989" s="1" t="str">
        <f aca="false">IF($D1989="Z540.1 w/data",0,"")</f>
        <v/>
      </c>
      <c r="AA1989" s="1" t="e">
        <f aca="false">$Y1989+$Q1989+$Z1989</f>
        <v>#VALUE!</v>
      </c>
      <c r="AB1989" s="1" t="n">
        <f aca="false">$N1989+$Q1989</f>
        <v>0</v>
      </c>
      <c r="AC1989" s="1" t="str">
        <f aca="false">IF($Y1989="","",IF(AND($AA1989&gt;=$R1989,$AA1989&lt;=$S1989),"Pass","Fail"))</f>
        <v/>
      </c>
      <c r="AD1989" s="1" t="str">
        <f aca="false">IF($Y1989="","",IF($AA1989&gt;$R1989,"Pass","Fail"))</f>
        <v/>
      </c>
      <c r="AE1989" s="1" t="str">
        <f aca="false">IF($Y1989="","",IF($AA1989&gt;=$R1989,"Pass","Fail"))</f>
        <v/>
      </c>
      <c r="AF1989" s="1" t="str">
        <f aca="false">IF($Y1989="","",IF($AA1989&lt;=$S1989,"Pass","Fail"))</f>
        <v/>
      </c>
      <c r="AG1989" s="1" t="str">
        <f aca="false">IF($Y1989="","",IF($AA1989&lt;$S1989,"Pass","Fail"))</f>
        <v/>
      </c>
      <c r="AH1989" s="23" t="str">
        <f aca="true">INDIRECT(CHOOSE(MATCH($T1989,{"±","&gt;","≥","≤","&lt;"},0), "AC", "AD", "AE", "AF", "AG") &amp; ROW())</f>
        <v/>
      </c>
      <c r="AI1989" s="56" t="str">
        <f aca="false">IF($X1989="Not Significant","No Further Action Required",
IF($AH1989="","",
IF(AND($AH1989="Pass",$L1989="0 - Passed "),"Analysis performed; no further action required.",
IF(AND($AH1989="Fail",$L1989="1 - Failed "),"Analysis performed; no further action required.",
IF(AND($AH1989="Pass",$L1989="2 - Limited In Use "),"Analysis performed; no further action required.",
IF(AND($AH1989="Fail",$L1989="3 - Adjusted "),"Analysis performed; no further action required.",
"Unit fails analysis; TSM determination required."))))))</f>
        <v/>
      </c>
      <c r="AJ1989" s="58"/>
    </row>
    <row r="1990" customFormat="false" ht="15" hidden="false" customHeight="false" outlineLevel="0" collapsed="false">
      <c r="A1990" s="56"/>
      <c r="E1990" s="57" t="str">
        <f aca="false">IF(AND($F1990="",$G1990=""),"",IF($G1990="",$F1990,HYPERLINK($G1990,$F1990)))</f>
        <v/>
      </c>
      <c r="H1990" s="1" t="str">
        <f aca="false">IF($I1990="","None Attached",IF(LEFT($I1990,5)="https",HYPERLINK($I1990,"Datasheet"),HYPERLINK(_xlfn.CONCAT("https://",$I1990),"Datasheet")))</f>
        <v>None Attached</v>
      </c>
      <c r="M1990" s="56"/>
      <c r="P1990" s="58"/>
      <c r="Q1990" s="1" t="n">
        <f aca="false">$M1990-$N1990</f>
        <v>0</v>
      </c>
      <c r="R1990" s="56"/>
      <c r="T1990" s="59" t="s">
        <v>15</v>
      </c>
      <c r="U1990" s="1" t="n">
        <f aca="false">$S1990-$R1990</f>
        <v>0</v>
      </c>
      <c r="V1990" s="1" t="n">
        <f aca="false">IF($T1990="±",$Q1990*2,$Q1990)</f>
        <v>0</v>
      </c>
      <c r="W1990" s="60" t="str">
        <f aca="false">IFERROR($U1990/ABS($V1990),"N/A")</f>
        <v>N/A</v>
      </c>
      <c r="X1990" s="61" t="str">
        <f aca="false">IF(OR($W1990="N/A",$R1990="",$S1990=""),"N/A",IF($W1990&gt;=4,"Not Significant",IF($W1990&gt;=2,"Semi-Significant","Significant")))</f>
        <v>N/A</v>
      </c>
      <c r="Z1990" s="1" t="str">
        <f aca="false">IF($D1990="Z540.1 w/data",0,"")</f>
        <v/>
      </c>
      <c r="AA1990" s="1" t="e">
        <f aca="false">$Y1990+$Q1990+$Z1990</f>
        <v>#VALUE!</v>
      </c>
      <c r="AB1990" s="1" t="n">
        <f aca="false">$N1990+$Q1990</f>
        <v>0</v>
      </c>
      <c r="AC1990" s="1" t="str">
        <f aca="false">IF($Y1990="","",IF(AND($AA1990&gt;=$R1990,$AA1990&lt;=$S1990),"Pass","Fail"))</f>
        <v/>
      </c>
      <c r="AD1990" s="1" t="str">
        <f aca="false">IF($Y1990="","",IF($AA1990&gt;$R1990,"Pass","Fail"))</f>
        <v/>
      </c>
      <c r="AE1990" s="1" t="str">
        <f aca="false">IF($Y1990="","",IF($AA1990&gt;=$R1990,"Pass","Fail"))</f>
        <v/>
      </c>
      <c r="AF1990" s="1" t="str">
        <f aca="false">IF($Y1990="","",IF($AA1990&lt;=$S1990,"Pass","Fail"))</f>
        <v/>
      </c>
      <c r="AG1990" s="1" t="str">
        <f aca="false">IF($Y1990="","",IF($AA1990&lt;$S1990,"Pass","Fail"))</f>
        <v/>
      </c>
      <c r="AH1990" s="23" t="str">
        <f aca="true">INDIRECT(CHOOSE(MATCH($T1990,{"±","&gt;","≥","≤","&lt;"},0), "AC", "AD", "AE", "AF", "AG") &amp; ROW())</f>
        <v/>
      </c>
      <c r="AI1990" s="56" t="str">
        <f aca="false">IF($X1990="Not Significant","No Further Action Required",
IF($AH1990="","",
IF(AND($AH1990="Pass",$L1990="0 - Passed "),"Analysis performed; no further action required.",
IF(AND($AH1990="Fail",$L1990="1 - Failed "),"Analysis performed; no further action required.",
IF(AND($AH1990="Pass",$L1990="2 - Limited In Use "),"Analysis performed; no further action required.",
IF(AND($AH1990="Fail",$L1990="3 - Adjusted "),"Analysis performed; no further action required.",
"Unit fails analysis; TSM determination required."))))))</f>
        <v/>
      </c>
      <c r="AJ1990" s="58"/>
    </row>
    <row r="1991" customFormat="false" ht="15" hidden="false" customHeight="false" outlineLevel="0" collapsed="false">
      <c r="A1991" s="56"/>
      <c r="E1991" s="57" t="str">
        <f aca="false">IF(AND($F1991="",$G1991=""),"",IF($G1991="",$F1991,HYPERLINK($G1991,$F1991)))</f>
        <v/>
      </c>
      <c r="H1991" s="1" t="str">
        <f aca="false">IF($I1991="","None Attached",IF(LEFT($I1991,5)="https",HYPERLINK($I1991,"Datasheet"),HYPERLINK(_xlfn.CONCAT("https://",$I1991),"Datasheet")))</f>
        <v>None Attached</v>
      </c>
      <c r="M1991" s="56"/>
      <c r="P1991" s="58"/>
      <c r="Q1991" s="1" t="n">
        <f aca="false">$M1991-$N1991</f>
        <v>0</v>
      </c>
      <c r="R1991" s="56"/>
      <c r="T1991" s="59" t="s">
        <v>15</v>
      </c>
      <c r="U1991" s="1" t="n">
        <f aca="false">$S1991-$R1991</f>
        <v>0</v>
      </c>
      <c r="V1991" s="1" t="n">
        <f aca="false">IF($T1991="±",$Q1991*2,$Q1991)</f>
        <v>0</v>
      </c>
      <c r="W1991" s="60" t="str">
        <f aca="false">IFERROR($U1991/ABS($V1991),"N/A")</f>
        <v>N/A</v>
      </c>
      <c r="X1991" s="61" t="str">
        <f aca="false">IF(OR($W1991="N/A",$R1991="",$S1991=""),"N/A",IF($W1991&gt;=4,"Not Significant",IF($W1991&gt;=2,"Semi-Significant","Significant")))</f>
        <v>N/A</v>
      </c>
      <c r="Z1991" s="1" t="str">
        <f aca="false">IF($D1991="Z540.1 w/data",0,"")</f>
        <v/>
      </c>
      <c r="AA1991" s="1" t="e">
        <f aca="false">$Y1991+$Q1991+$Z1991</f>
        <v>#VALUE!</v>
      </c>
      <c r="AB1991" s="1" t="n">
        <f aca="false">$N1991+$Q1991</f>
        <v>0</v>
      </c>
      <c r="AC1991" s="1" t="str">
        <f aca="false">IF($Y1991="","",IF(AND($AA1991&gt;=$R1991,$AA1991&lt;=$S1991),"Pass","Fail"))</f>
        <v/>
      </c>
      <c r="AD1991" s="1" t="str">
        <f aca="false">IF($Y1991="","",IF($AA1991&gt;$R1991,"Pass","Fail"))</f>
        <v/>
      </c>
      <c r="AE1991" s="1" t="str">
        <f aca="false">IF($Y1991="","",IF($AA1991&gt;=$R1991,"Pass","Fail"))</f>
        <v/>
      </c>
      <c r="AF1991" s="1" t="str">
        <f aca="false">IF($Y1991="","",IF($AA1991&lt;=$S1991,"Pass","Fail"))</f>
        <v/>
      </c>
      <c r="AG1991" s="1" t="str">
        <f aca="false">IF($Y1991="","",IF($AA1991&lt;$S1991,"Pass","Fail"))</f>
        <v/>
      </c>
      <c r="AH1991" s="23" t="str">
        <f aca="true">INDIRECT(CHOOSE(MATCH($T1991,{"±","&gt;","≥","≤","&lt;"},0), "AC", "AD", "AE", "AF", "AG") &amp; ROW())</f>
        <v/>
      </c>
      <c r="AI1991" s="56" t="str">
        <f aca="false">IF($X1991="Not Significant","No Further Action Required",
IF($AH1991="","",
IF(AND($AH1991="Pass",$L1991="0 - Passed "),"Analysis performed; no further action required.",
IF(AND($AH1991="Fail",$L1991="1 - Failed "),"Analysis performed; no further action required.",
IF(AND($AH1991="Pass",$L1991="2 - Limited In Use "),"Analysis performed; no further action required.",
IF(AND($AH1991="Fail",$L1991="3 - Adjusted "),"Analysis performed; no further action required.",
"Unit fails analysis; TSM determination required."))))))</f>
        <v/>
      </c>
      <c r="AJ1991" s="58"/>
    </row>
    <row r="1992" customFormat="false" ht="15" hidden="false" customHeight="false" outlineLevel="0" collapsed="false">
      <c r="A1992" s="56"/>
      <c r="E1992" s="57" t="str">
        <f aca="false">IF(AND($F1992="",$G1992=""),"",IF($G1992="",$F1992,HYPERLINK($G1992,$F1992)))</f>
        <v/>
      </c>
      <c r="H1992" s="1" t="str">
        <f aca="false">IF($I1992="","None Attached",IF(LEFT($I1992,5)="https",HYPERLINK($I1992,"Datasheet"),HYPERLINK(_xlfn.CONCAT("https://",$I1992),"Datasheet")))</f>
        <v>None Attached</v>
      </c>
      <c r="M1992" s="56"/>
      <c r="P1992" s="58"/>
      <c r="Q1992" s="1" t="n">
        <f aca="false">$M1992-$N1992</f>
        <v>0</v>
      </c>
      <c r="R1992" s="56"/>
      <c r="T1992" s="59" t="s">
        <v>15</v>
      </c>
      <c r="U1992" s="1" t="n">
        <f aca="false">$S1992-$R1992</f>
        <v>0</v>
      </c>
      <c r="V1992" s="1" t="n">
        <f aca="false">IF($T1992="±",$Q1992*2,$Q1992)</f>
        <v>0</v>
      </c>
      <c r="W1992" s="60" t="str">
        <f aca="false">IFERROR($U1992/ABS($V1992),"N/A")</f>
        <v>N/A</v>
      </c>
      <c r="X1992" s="61" t="str">
        <f aca="false">IF(OR($W1992="N/A",$R1992="",$S1992=""),"N/A",IF($W1992&gt;=4,"Not Significant",IF($W1992&gt;=2,"Semi-Significant","Significant")))</f>
        <v>N/A</v>
      </c>
      <c r="Z1992" s="1" t="str">
        <f aca="false">IF($D1992="Z540.1 w/data",0,"")</f>
        <v/>
      </c>
      <c r="AA1992" s="1" t="e">
        <f aca="false">$Y1992+$Q1992+$Z1992</f>
        <v>#VALUE!</v>
      </c>
      <c r="AB1992" s="1" t="n">
        <f aca="false">$N1992+$Q1992</f>
        <v>0</v>
      </c>
      <c r="AC1992" s="1" t="str">
        <f aca="false">IF($Y1992="","",IF(AND($AA1992&gt;=$R1992,$AA1992&lt;=$S1992),"Pass","Fail"))</f>
        <v/>
      </c>
      <c r="AD1992" s="1" t="str">
        <f aca="false">IF($Y1992="","",IF($AA1992&gt;$R1992,"Pass","Fail"))</f>
        <v/>
      </c>
      <c r="AE1992" s="1" t="str">
        <f aca="false">IF($Y1992="","",IF($AA1992&gt;=$R1992,"Pass","Fail"))</f>
        <v/>
      </c>
      <c r="AF1992" s="1" t="str">
        <f aca="false">IF($Y1992="","",IF($AA1992&lt;=$S1992,"Pass","Fail"))</f>
        <v/>
      </c>
      <c r="AG1992" s="1" t="str">
        <f aca="false">IF($Y1992="","",IF($AA1992&lt;$S1992,"Pass","Fail"))</f>
        <v/>
      </c>
      <c r="AH1992" s="23" t="str">
        <f aca="true">INDIRECT(CHOOSE(MATCH($T1992,{"±","&gt;","≥","≤","&lt;"},0), "AC", "AD", "AE", "AF", "AG") &amp; ROW())</f>
        <v/>
      </c>
      <c r="AI1992" s="56" t="str">
        <f aca="false">IF($X1992="Not Significant","No Further Action Required",
IF($AH1992="","",
IF(AND($AH1992="Pass",$L1992="0 - Passed "),"Analysis performed; no further action required.",
IF(AND($AH1992="Fail",$L1992="1 - Failed "),"Analysis performed; no further action required.",
IF(AND($AH1992="Pass",$L1992="2 - Limited In Use "),"Analysis performed; no further action required.",
IF(AND($AH1992="Fail",$L1992="3 - Adjusted "),"Analysis performed; no further action required.",
"Unit fails analysis; TSM determination required."))))))</f>
        <v/>
      </c>
      <c r="AJ1992" s="58"/>
    </row>
    <row r="1993" customFormat="false" ht="15" hidden="false" customHeight="false" outlineLevel="0" collapsed="false">
      <c r="A1993" s="56"/>
      <c r="E1993" s="57" t="str">
        <f aca="false">IF(AND($F1993="",$G1993=""),"",IF($G1993="",$F1993,HYPERLINK($G1993,$F1993)))</f>
        <v/>
      </c>
      <c r="H1993" s="1" t="str">
        <f aca="false">IF($I1993="","None Attached",IF(LEFT($I1993,5)="https",HYPERLINK($I1993,"Datasheet"),HYPERLINK(_xlfn.CONCAT("https://",$I1993),"Datasheet")))</f>
        <v>None Attached</v>
      </c>
      <c r="M1993" s="56"/>
      <c r="P1993" s="58"/>
      <c r="Q1993" s="1" t="n">
        <f aca="false">$M1993-$N1993</f>
        <v>0</v>
      </c>
      <c r="R1993" s="56"/>
      <c r="T1993" s="59" t="s">
        <v>15</v>
      </c>
      <c r="U1993" s="1" t="n">
        <f aca="false">$S1993-$R1993</f>
        <v>0</v>
      </c>
      <c r="V1993" s="1" t="n">
        <f aca="false">IF($T1993="±",$Q1993*2,$Q1993)</f>
        <v>0</v>
      </c>
      <c r="W1993" s="60" t="str">
        <f aca="false">IFERROR($U1993/ABS($V1993),"N/A")</f>
        <v>N/A</v>
      </c>
      <c r="X1993" s="61" t="str">
        <f aca="false">IF(OR($W1993="N/A",$R1993="",$S1993=""),"N/A",IF($W1993&gt;=4,"Not Significant",IF($W1993&gt;=2,"Semi-Significant","Significant")))</f>
        <v>N/A</v>
      </c>
      <c r="Z1993" s="1" t="str">
        <f aca="false">IF($D1993="Z540.1 w/data",0,"")</f>
        <v/>
      </c>
      <c r="AA1993" s="1" t="e">
        <f aca="false">$Y1993+$Q1993+$Z1993</f>
        <v>#VALUE!</v>
      </c>
      <c r="AB1993" s="1" t="n">
        <f aca="false">$N1993+$Q1993</f>
        <v>0</v>
      </c>
      <c r="AC1993" s="1" t="str">
        <f aca="false">IF($Y1993="","",IF(AND($AA1993&gt;=$R1993,$AA1993&lt;=$S1993),"Pass","Fail"))</f>
        <v/>
      </c>
      <c r="AD1993" s="1" t="str">
        <f aca="false">IF($Y1993="","",IF($AA1993&gt;$R1993,"Pass","Fail"))</f>
        <v/>
      </c>
      <c r="AE1993" s="1" t="str">
        <f aca="false">IF($Y1993="","",IF($AA1993&gt;=$R1993,"Pass","Fail"))</f>
        <v/>
      </c>
      <c r="AF1993" s="1" t="str">
        <f aca="false">IF($Y1993="","",IF($AA1993&lt;=$S1993,"Pass","Fail"))</f>
        <v/>
      </c>
      <c r="AG1993" s="1" t="str">
        <f aca="false">IF($Y1993="","",IF($AA1993&lt;$S1993,"Pass","Fail"))</f>
        <v/>
      </c>
      <c r="AH1993" s="23" t="str">
        <f aca="true">INDIRECT(CHOOSE(MATCH($T1993,{"±","&gt;","≥","≤","&lt;"},0), "AC", "AD", "AE", "AF", "AG") &amp; ROW())</f>
        <v/>
      </c>
      <c r="AI1993" s="56" t="str">
        <f aca="false">IF($X1993="Not Significant","No Further Action Required",
IF($AH1993="","",
IF(AND($AH1993="Pass",$L1993="0 - Passed "),"Analysis performed; no further action required.",
IF(AND($AH1993="Fail",$L1993="1 - Failed "),"Analysis performed; no further action required.",
IF(AND($AH1993="Pass",$L1993="2 - Limited In Use "),"Analysis performed; no further action required.",
IF(AND($AH1993="Fail",$L1993="3 - Adjusted "),"Analysis performed; no further action required.",
"Unit fails analysis; TSM determination required."))))))</f>
        <v/>
      </c>
      <c r="AJ1993" s="58"/>
    </row>
    <row r="1994" customFormat="false" ht="15" hidden="false" customHeight="false" outlineLevel="0" collapsed="false">
      <c r="A1994" s="56"/>
      <c r="E1994" s="57" t="str">
        <f aca="false">IF(AND($F1994="",$G1994=""),"",IF($G1994="",$F1994,HYPERLINK($G1994,$F1994)))</f>
        <v/>
      </c>
      <c r="H1994" s="1" t="str">
        <f aca="false">IF($I1994="","None Attached",IF(LEFT($I1994,5)="https",HYPERLINK($I1994,"Datasheet"),HYPERLINK(_xlfn.CONCAT("https://",$I1994),"Datasheet")))</f>
        <v>None Attached</v>
      </c>
      <c r="M1994" s="56"/>
      <c r="P1994" s="58"/>
      <c r="Q1994" s="1" t="n">
        <f aca="false">$M1994-$N1994</f>
        <v>0</v>
      </c>
      <c r="R1994" s="56"/>
      <c r="T1994" s="59" t="s">
        <v>15</v>
      </c>
      <c r="U1994" s="1" t="n">
        <f aca="false">$S1994-$R1994</f>
        <v>0</v>
      </c>
      <c r="V1994" s="1" t="n">
        <f aca="false">IF($T1994="±",$Q1994*2,$Q1994)</f>
        <v>0</v>
      </c>
      <c r="W1994" s="60" t="str">
        <f aca="false">IFERROR($U1994/ABS($V1994),"N/A")</f>
        <v>N/A</v>
      </c>
      <c r="X1994" s="61" t="str">
        <f aca="false">IF(OR($W1994="N/A",$R1994="",$S1994=""),"N/A",IF($W1994&gt;=4,"Not Significant",IF($W1994&gt;=2,"Semi-Significant","Significant")))</f>
        <v>N/A</v>
      </c>
      <c r="Z1994" s="1" t="str">
        <f aca="false">IF($D1994="Z540.1 w/data",0,"")</f>
        <v/>
      </c>
      <c r="AA1994" s="1" t="e">
        <f aca="false">$Y1994+$Q1994+$Z1994</f>
        <v>#VALUE!</v>
      </c>
      <c r="AB1994" s="1" t="n">
        <f aca="false">$N1994+$Q1994</f>
        <v>0</v>
      </c>
      <c r="AC1994" s="1" t="str">
        <f aca="false">IF($Y1994="","",IF(AND($AA1994&gt;=$R1994,$AA1994&lt;=$S1994),"Pass","Fail"))</f>
        <v/>
      </c>
      <c r="AD1994" s="1" t="str">
        <f aca="false">IF($Y1994="","",IF($AA1994&gt;$R1994,"Pass","Fail"))</f>
        <v/>
      </c>
      <c r="AE1994" s="1" t="str">
        <f aca="false">IF($Y1994="","",IF($AA1994&gt;=$R1994,"Pass","Fail"))</f>
        <v/>
      </c>
      <c r="AF1994" s="1" t="str">
        <f aca="false">IF($Y1994="","",IF($AA1994&lt;=$S1994,"Pass","Fail"))</f>
        <v/>
      </c>
      <c r="AG1994" s="1" t="str">
        <f aca="false">IF($Y1994="","",IF($AA1994&lt;$S1994,"Pass","Fail"))</f>
        <v/>
      </c>
      <c r="AH1994" s="23" t="str">
        <f aca="true">INDIRECT(CHOOSE(MATCH($T1994,{"±","&gt;","≥","≤","&lt;"},0), "AC", "AD", "AE", "AF", "AG") &amp; ROW())</f>
        <v/>
      </c>
      <c r="AI1994" s="56" t="str">
        <f aca="false">IF($X1994="Not Significant","No Further Action Required",
IF($AH1994="","",
IF(AND($AH1994="Pass",$L1994="0 - Passed "),"Analysis performed; no further action required.",
IF(AND($AH1994="Fail",$L1994="1 - Failed "),"Analysis performed; no further action required.",
IF(AND($AH1994="Pass",$L1994="2 - Limited In Use "),"Analysis performed; no further action required.",
IF(AND($AH1994="Fail",$L1994="3 - Adjusted "),"Analysis performed; no further action required.",
"Unit fails analysis; TSM determination required."))))))</f>
        <v/>
      </c>
      <c r="AJ1994" s="58"/>
    </row>
    <row r="1995" customFormat="false" ht="15" hidden="false" customHeight="false" outlineLevel="0" collapsed="false">
      <c r="A1995" s="56"/>
      <c r="E1995" s="57" t="str">
        <f aca="false">IF(AND($F1995="",$G1995=""),"",IF($G1995="",$F1995,HYPERLINK($G1995,$F1995)))</f>
        <v/>
      </c>
      <c r="H1995" s="1" t="str">
        <f aca="false">IF($I1995="","None Attached",IF(LEFT($I1995,5)="https",HYPERLINK($I1995,"Datasheet"),HYPERLINK(_xlfn.CONCAT("https://",$I1995),"Datasheet")))</f>
        <v>None Attached</v>
      </c>
      <c r="M1995" s="56"/>
      <c r="P1995" s="58"/>
      <c r="Q1995" s="1" t="n">
        <f aca="false">$M1995-$N1995</f>
        <v>0</v>
      </c>
      <c r="R1995" s="56"/>
      <c r="T1995" s="59" t="s">
        <v>15</v>
      </c>
      <c r="U1995" s="1" t="n">
        <f aca="false">$S1995-$R1995</f>
        <v>0</v>
      </c>
      <c r="V1995" s="1" t="n">
        <f aca="false">IF($T1995="±",$Q1995*2,$Q1995)</f>
        <v>0</v>
      </c>
      <c r="W1995" s="60" t="str">
        <f aca="false">IFERROR($U1995/ABS($V1995),"N/A")</f>
        <v>N/A</v>
      </c>
      <c r="X1995" s="61" t="str">
        <f aca="false">IF(OR($W1995="N/A",$R1995="",$S1995=""),"N/A",IF($W1995&gt;=4,"Not Significant",IF($W1995&gt;=2,"Semi-Significant","Significant")))</f>
        <v>N/A</v>
      </c>
      <c r="Z1995" s="1" t="str">
        <f aca="false">IF($D1995="Z540.1 w/data",0,"")</f>
        <v/>
      </c>
      <c r="AA1995" s="1" t="e">
        <f aca="false">$Y1995+$Q1995+$Z1995</f>
        <v>#VALUE!</v>
      </c>
      <c r="AB1995" s="1" t="n">
        <f aca="false">$N1995+$Q1995</f>
        <v>0</v>
      </c>
      <c r="AC1995" s="1" t="str">
        <f aca="false">IF($Y1995="","",IF(AND($AA1995&gt;=$R1995,$AA1995&lt;=$S1995),"Pass","Fail"))</f>
        <v/>
      </c>
      <c r="AD1995" s="1" t="str">
        <f aca="false">IF($Y1995="","",IF($AA1995&gt;$R1995,"Pass","Fail"))</f>
        <v/>
      </c>
      <c r="AE1995" s="1" t="str">
        <f aca="false">IF($Y1995="","",IF($AA1995&gt;=$R1995,"Pass","Fail"))</f>
        <v/>
      </c>
      <c r="AF1995" s="1" t="str">
        <f aca="false">IF($Y1995="","",IF($AA1995&lt;=$S1995,"Pass","Fail"))</f>
        <v/>
      </c>
      <c r="AG1995" s="1" t="str">
        <f aca="false">IF($Y1995="","",IF($AA1995&lt;$S1995,"Pass","Fail"))</f>
        <v/>
      </c>
      <c r="AH1995" s="23" t="str">
        <f aca="true">INDIRECT(CHOOSE(MATCH($T1995,{"±","&gt;","≥","≤","&lt;"},0), "AC", "AD", "AE", "AF", "AG") &amp; ROW())</f>
        <v/>
      </c>
      <c r="AI1995" s="56" t="str">
        <f aca="false">IF($X1995="Not Significant","No Further Action Required",
IF($AH1995="","",
IF(AND($AH1995="Pass",$L1995="0 - Passed "),"Analysis performed; no further action required.",
IF(AND($AH1995="Fail",$L1995="1 - Failed "),"Analysis performed; no further action required.",
IF(AND($AH1995="Pass",$L1995="2 - Limited In Use "),"Analysis performed; no further action required.",
IF(AND($AH1995="Fail",$L1995="3 - Adjusted "),"Analysis performed; no further action required.",
"Unit fails analysis; TSM determination required."))))))</f>
        <v/>
      </c>
      <c r="AJ1995" s="58"/>
    </row>
    <row r="1996" customFormat="false" ht="15" hidden="false" customHeight="false" outlineLevel="0" collapsed="false">
      <c r="A1996" s="56"/>
      <c r="E1996" s="57" t="str">
        <f aca="false">IF(AND($F1996="",$G1996=""),"",IF($G1996="",$F1996,HYPERLINK($G1996,$F1996)))</f>
        <v/>
      </c>
      <c r="H1996" s="1" t="str">
        <f aca="false">IF($I1996="","None Attached",IF(LEFT($I1996,5)="https",HYPERLINK($I1996,"Datasheet"),HYPERLINK(_xlfn.CONCAT("https://",$I1996),"Datasheet")))</f>
        <v>None Attached</v>
      </c>
      <c r="M1996" s="56"/>
      <c r="P1996" s="58"/>
      <c r="Q1996" s="1" t="n">
        <f aca="false">$M1996-$N1996</f>
        <v>0</v>
      </c>
      <c r="R1996" s="56"/>
      <c r="T1996" s="59" t="s">
        <v>15</v>
      </c>
      <c r="U1996" s="1" t="n">
        <f aca="false">$S1996-$R1996</f>
        <v>0</v>
      </c>
      <c r="V1996" s="1" t="n">
        <f aca="false">IF($T1996="±",$Q1996*2,$Q1996)</f>
        <v>0</v>
      </c>
      <c r="W1996" s="60" t="str">
        <f aca="false">IFERROR($U1996/ABS($V1996),"N/A")</f>
        <v>N/A</v>
      </c>
      <c r="X1996" s="61" t="str">
        <f aca="false">IF(OR($W1996="N/A",$R1996="",$S1996=""),"N/A",IF($W1996&gt;=4,"Not Significant",IF($W1996&gt;=2,"Semi-Significant","Significant")))</f>
        <v>N/A</v>
      </c>
      <c r="Z1996" s="1" t="str">
        <f aca="false">IF($D1996="Z540.1 w/data",0,"")</f>
        <v/>
      </c>
      <c r="AA1996" s="1" t="e">
        <f aca="false">$Y1996+$Q1996+$Z1996</f>
        <v>#VALUE!</v>
      </c>
      <c r="AB1996" s="1" t="n">
        <f aca="false">$N1996+$Q1996</f>
        <v>0</v>
      </c>
      <c r="AC1996" s="1" t="str">
        <f aca="false">IF($Y1996="","",IF(AND($AA1996&gt;=$R1996,$AA1996&lt;=$S1996),"Pass","Fail"))</f>
        <v/>
      </c>
      <c r="AD1996" s="1" t="str">
        <f aca="false">IF($Y1996="","",IF($AA1996&gt;$R1996,"Pass","Fail"))</f>
        <v/>
      </c>
      <c r="AE1996" s="1" t="str">
        <f aca="false">IF($Y1996="","",IF($AA1996&gt;=$R1996,"Pass","Fail"))</f>
        <v/>
      </c>
      <c r="AF1996" s="1" t="str">
        <f aca="false">IF($Y1996="","",IF($AA1996&lt;=$S1996,"Pass","Fail"))</f>
        <v/>
      </c>
      <c r="AG1996" s="1" t="str">
        <f aca="false">IF($Y1996="","",IF($AA1996&lt;$S1996,"Pass","Fail"))</f>
        <v/>
      </c>
      <c r="AH1996" s="23" t="str">
        <f aca="true">INDIRECT(CHOOSE(MATCH($T1996,{"±","&gt;","≥","≤","&lt;"},0), "AC", "AD", "AE", "AF", "AG") &amp; ROW())</f>
        <v/>
      </c>
      <c r="AI1996" s="56" t="str">
        <f aca="false">IF($X1996="Not Significant","No Further Action Required",
IF($AH1996="","",
IF(AND($AH1996="Pass",$L1996="0 - Passed "),"Analysis performed; no further action required.",
IF(AND($AH1996="Fail",$L1996="1 - Failed "),"Analysis performed; no further action required.",
IF(AND($AH1996="Pass",$L1996="2 - Limited In Use "),"Analysis performed; no further action required.",
IF(AND($AH1996="Fail",$L1996="3 - Adjusted "),"Analysis performed; no further action required.",
"Unit fails analysis; TSM determination required."))))))</f>
        <v/>
      </c>
      <c r="AJ1996" s="58"/>
    </row>
    <row r="1997" customFormat="false" ht="15" hidden="false" customHeight="false" outlineLevel="0" collapsed="false">
      <c r="A1997" s="56"/>
      <c r="E1997" s="57" t="str">
        <f aca="false">IF(AND($F1997="",$G1997=""),"",IF($G1997="",$F1997,HYPERLINK($G1997,$F1997)))</f>
        <v/>
      </c>
      <c r="H1997" s="1" t="str">
        <f aca="false">IF($I1997="","None Attached",IF(LEFT($I1997,5)="https",HYPERLINK($I1997,"Datasheet"),HYPERLINK(_xlfn.CONCAT("https://",$I1997),"Datasheet")))</f>
        <v>None Attached</v>
      </c>
      <c r="M1997" s="56"/>
      <c r="P1997" s="58"/>
      <c r="Q1997" s="1" t="n">
        <f aca="false">$M1997-$N1997</f>
        <v>0</v>
      </c>
      <c r="R1997" s="56"/>
      <c r="T1997" s="59" t="s">
        <v>15</v>
      </c>
      <c r="U1997" s="1" t="n">
        <f aca="false">$S1997-$R1997</f>
        <v>0</v>
      </c>
      <c r="V1997" s="1" t="n">
        <f aca="false">IF($T1997="±",$Q1997*2,$Q1997)</f>
        <v>0</v>
      </c>
      <c r="W1997" s="60" t="str">
        <f aca="false">IFERROR($U1997/ABS($V1997),"N/A")</f>
        <v>N/A</v>
      </c>
      <c r="X1997" s="61" t="str">
        <f aca="false">IF(OR($W1997="N/A",$R1997="",$S1997=""),"N/A",IF($W1997&gt;=4,"Not Significant",IF($W1997&gt;=2,"Semi-Significant","Significant")))</f>
        <v>N/A</v>
      </c>
      <c r="Z1997" s="1" t="str">
        <f aca="false">IF($D1997="Z540.1 w/data",0,"")</f>
        <v/>
      </c>
      <c r="AA1997" s="1" t="e">
        <f aca="false">$Y1997+$Q1997+$Z1997</f>
        <v>#VALUE!</v>
      </c>
      <c r="AB1997" s="1" t="n">
        <f aca="false">$N1997+$Q1997</f>
        <v>0</v>
      </c>
      <c r="AC1997" s="1" t="str">
        <f aca="false">IF($Y1997="","",IF(AND($AA1997&gt;=$R1997,$AA1997&lt;=$S1997),"Pass","Fail"))</f>
        <v/>
      </c>
      <c r="AD1997" s="1" t="str">
        <f aca="false">IF($Y1997="","",IF($AA1997&gt;$R1997,"Pass","Fail"))</f>
        <v/>
      </c>
      <c r="AE1997" s="1" t="str">
        <f aca="false">IF($Y1997="","",IF($AA1997&gt;=$R1997,"Pass","Fail"))</f>
        <v/>
      </c>
      <c r="AF1997" s="1" t="str">
        <f aca="false">IF($Y1997="","",IF($AA1997&lt;=$S1997,"Pass","Fail"))</f>
        <v/>
      </c>
      <c r="AG1997" s="1" t="str">
        <f aca="false">IF($Y1997="","",IF($AA1997&lt;$S1997,"Pass","Fail"))</f>
        <v/>
      </c>
      <c r="AH1997" s="23" t="str">
        <f aca="true">INDIRECT(CHOOSE(MATCH($T1997,{"±","&gt;","≥","≤","&lt;"},0), "AC", "AD", "AE", "AF", "AG") &amp; ROW())</f>
        <v/>
      </c>
      <c r="AI1997" s="56" t="str">
        <f aca="false">IF($X1997="Not Significant","No Further Action Required",
IF($AH1997="","",
IF(AND($AH1997="Pass",$L1997="0 - Passed "),"Analysis performed; no further action required.",
IF(AND($AH1997="Fail",$L1997="1 - Failed "),"Analysis performed; no further action required.",
IF(AND($AH1997="Pass",$L1997="2 - Limited In Use "),"Analysis performed; no further action required.",
IF(AND($AH1997="Fail",$L1997="3 - Adjusted "),"Analysis performed; no further action required.",
"Unit fails analysis; TSM determination required."))))))</f>
        <v/>
      </c>
      <c r="AJ1997" s="58"/>
    </row>
    <row r="1998" customFormat="false" ht="15" hidden="false" customHeight="false" outlineLevel="0" collapsed="false">
      <c r="A1998" s="56"/>
      <c r="E1998" s="57" t="str">
        <f aca="false">IF(AND($F1998="",$G1998=""),"",IF($G1998="",$F1998,HYPERLINK($G1998,$F1998)))</f>
        <v/>
      </c>
      <c r="H1998" s="1" t="str">
        <f aca="false">IF($I1998="","None Attached",IF(LEFT($I1998,5)="https",HYPERLINK($I1998,"Datasheet"),HYPERLINK(_xlfn.CONCAT("https://",$I1998),"Datasheet")))</f>
        <v>None Attached</v>
      </c>
      <c r="M1998" s="56"/>
      <c r="P1998" s="58"/>
      <c r="Q1998" s="1" t="n">
        <f aca="false">$M1998-$N1998</f>
        <v>0</v>
      </c>
      <c r="R1998" s="56"/>
      <c r="T1998" s="59" t="s">
        <v>15</v>
      </c>
      <c r="U1998" s="1" t="n">
        <f aca="false">$S1998-$R1998</f>
        <v>0</v>
      </c>
      <c r="V1998" s="1" t="n">
        <f aca="false">IF($T1998="±",$Q1998*2,$Q1998)</f>
        <v>0</v>
      </c>
      <c r="W1998" s="60" t="str">
        <f aca="false">IFERROR($U1998/ABS($V1998),"N/A")</f>
        <v>N/A</v>
      </c>
      <c r="X1998" s="61" t="str">
        <f aca="false">IF(OR($W1998="N/A",$R1998="",$S1998=""),"N/A",IF($W1998&gt;=4,"Not Significant",IF($W1998&gt;=2,"Semi-Significant","Significant")))</f>
        <v>N/A</v>
      </c>
      <c r="Z1998" s="1" t="str">
        <f aca="false">IF($D1998="Z540.1 w/data",0,"")</f>
        <v/>
      </c>
      <c r="AA1998" s="1" t="e">
        <f aca="false">$Y1998+$Q1998+$Z1998</f>
        <v>#VALUE!</v>
      </c>
      <c r="AB1998" s="1" t="n">
        <f aca="false">$N1998+$Q1998</f>
        <v>0</v>
      </c>
      <c r="AC1998" s="1" t="str">
        <f aca="false">IF($Y1998="","",IF(AND($AA1998&gt;=$R1998,$AA1998&lt;=$S1998),"Pass","Fail"))</f>
        <v/>
      </c>
      <c r="AD1998" s="1" t="str">
        <f aca="false">IF($Y1998="","",IF($AA1998&gt;$R1998,"Pass","Fail"))</f>
        <v/>
      </c>
      <c r="AE1998" s="1" t="str">
        <f aca="false">IF($Y1998="","",IF($AA1998&gt;=$R1998,"Pass","Fail"))</f>
        <v/>
      </c>
      <c r="AF1998" s="1" t="str">
        <f aca="false">IF($Y1998="","",IF($AA1998&lt;=$S1998,"Pass","Fail"))</f>
        <v/>
      </c>
      <c r="AG1998" s="1" t="str">
        <f aca="false">IF($Y1998="","",IF($AA1998&lt;$S1998,"Pass","Fail"))</f>
        <v/>
      </c>
      <c r="AH1998" s="23" t="str">
        <f aca="true">INDIRECT(CHOOSE(MATCH($T1998,{"±","&gt;","≥","≤","&lt;"},0), "AC", "AD", "AE", "AF", "AG") &amp; ROW())</f>
        <v/>
      </c>
      <c r="AI1998" s="56" t="str">
        <f aca="false">IF($X1998="Not Significant","No Further Action Required",
IF($AH1998="","",
IF(AND($AH1998="Pass",$L1998="0 - Passed "),"Analysis performed; no further action required.",
IF(AND($AH1998="Fail",$L1998="1 - Failed "),"Analysis performed; no further action required.",
IF(AND($AH1998="Pass",$L1998="2 - Limited In Use "),"Analysis performed; no further action required.",
IF(AND($AH1998="Fail",$L1998="3 - Adjusted "),"Analysis performed; no further action required.",
"Unit fails analysis; TSM determination required."))))))</f>
        <v/>
      </c>
      <c r="AJ1998" s="58"/>
    </row>
    <row r="1999" customFormat="false" ht="15" hidden="false" customHeight="false" outlineLevel="0" collapsed="false">
      <c r="A1999" s="56"/>
      <c r="E1999" s="57" t="str">
        <f aca="false">IF(AND($F1999="",$G1999=""),"",IF($G1999="",$F1999,HYPERLINK($G1999,$F1999)))</f>
        <v/>
      </c>
      <c r="H1999" s="1" t="str">
        <f aca="false">IF($I1999="","None Attached",IF(LEFT($I1999,5)="https",HYPERLINK($I1999,"Datasheet"),HYPERLINK(_xlfn.CONCAT("https://",$I1999),"Datasheet")))</f>
        <v>None Attached</v>
      </c>
      <c r="M1999" s="56"/>
      <c r="P1999" s="58"/>
      <c r="Q1999" s="1" t="n">
        <f aca="false">$M1999-$N1999</f>
        <v>0</v>
      </c>
      <c r="R1999" s="56"/>
      <c r="T1999" s="59" t="s">
        <v>15</v>
      </c>
      <c r="U1999" s="1" t="n">
        <f aca="false">$S1999-$R1999</f>
        <v>0</v>
      </c>
      <c r="V1999" s="1" t="n">
        <f aca="false">IF($T1999="±",$Q1999*2,$Q1999)</f>
        <v>0</v>
      </c>
      <c r="W1999" s="60" t="str">
        <f aca="false">IFERROR($U1999/ABS($V1999),"N/A")</f>
        <v>N/A</v>
      </c>
      <c r="X1999" s="61" t="str">
        <f aca="false">IF(OR($W1999="N/A",$R1999="",$S1999=""),"N/A",IF($W1999&gt;=4,"Not Significant",IF($W1999&gt;=2,"Semi-Significant","Significant")))</f>
        <v>N/A</v>
      </c>
      <c r="Z1999" s="1" t="str">
        <f aca="false">IF($D1999="Z540.1 w/data",0,"")</f>
        <v/>
      </c>
      <c r="AA1999" s="1" t="e">
        <f aca="false">$Y1999+$Q1999+$Z1999</f>
        <v>#VALUE!</v>
      </c>
      <c r="AB1999" s="1" t="n">
        <f aca="false">$N1999+$Q1999</f>
        <v>0</v>
      </c>
      <c r="AC1999" s="1" t="str">
        <f aca="false">IF($Y1999="","",IF(AND($AA1999&gt;=$R1999,$AA1999&lt;=$S1999),"Pass","Fail"))</f>
        <v/>
      </c>
      <c r="AD1999" s="1" t="str">
        <f aca="false">IF($Y1999="","",IF($AA1999&gt;$R1999,"Pass","Fail"))</f>
        <v/>
      </c>
      <c r="AE1999" s="1" t="str">
        <f aca="false">IF($Y1999="","",IF($AA1999&gt;=$R1999,"Pass","Fail"))</f>
        <v/>
      </c>
      <c r="AF1999" s="1" t="str">
        <f aca="false">IF($Y1999="","",IF($AA1999&lt;=$S1999,"Pass","Fail"))</f>
        <v/>
      </c>
      <c r="AG1999" s="1" t="str">
        <f aca="false">IF($Y1999="","",IF($AA1999&lt;$S1999,"Pass","Fail"))</f>
        <v/>
      </c>
      <c r="AH1999" s="23" t="str">
        <f aca="true">INDIRECT(CHOOSE(MATCH($T1999,{"±","&gt;","≥","≤","&lt;"},0), "AC", "AD", "AE", "AF", "AG") &amp; ROW())</f>
        <v/>
      </c>
      <c r="AI1999" s="56" t="str">
        <f aca="false">IF($X1999="Not Significant","No Further Action Required",
IF($AH1999="","",
IF(AND($AH1999="Pass",$L1999="0 - Passed "),"Analysis performed; no further action required.",
IF(AND($AH1999="Fail",$L1999="1 - Failed "),"Analysis performed; no further action required.",
IF(AND($AH1999="Pass",$L1999="2 - Limited In Use "),"Analysis performed; no further action required.",
IF(AND($AH1999="Fail",$L1999="3 - Adjusted "),"Analysis performed; no further action required.",
"Unit fails analysis; TSM determination required."))))))</f>
        <v/>
      </c>
      <c r="AJ1999" s="58"/>
    </row>
    <row r="2000" customFormat="false" ht="15" hidden="false" customHeight="false" outlineLevel="0" collapsed="false">
      <c r="A2000" s="56"/>
      <c r="E2000" s="57" t="str">
        <f aca="false">IF(AND($F2000="",$G2000=""),"",IF($G2000="",$F2000,HYPERLINK($G2000,$F2000)))</f>
        <v/>
      </c>
      <c r="H2000" s="1" t="str">
        <f aca="false">IF($I2000="","None Attached",IF(LEFT($I2000,5)="https",HYPERLINK($I2000,"Datasheet"),HYPERLINK(_xlfn.CONCAT("https://",$I2000),"Datasheet")))</f>
        <v>None Attached</v>
      </c>
      <c r="M2000" s="56"/>
      <c r="P2000" s="58"/>
      <c r="Q2000" s="1" t="n">
        <f aca="false">$M2000-$N2000</f>
        <v>0</v>
      </c>
      <c r="R2000" s="56"/>
      <c r="T2000" s="59" t="s">
        <v>15</v>
      </c>
      <c r="U2000" s="1" t="n">
        <f aca="false">$S2000-$R2000</f>
        <v>0</v>
      </c>
      <c r="V2000" s="1" t="n">
        <f aca="false">IF($T2000="±",$Q2000*2,$Q2000)</f>
        <v>0</v>
      </c>
      <c r="W2000" s="60" t="str">
        <f aca="false">IFERROR($U2000/ABS($V2000),"N/A")</f>
        <v>N/A</v>
      </c>
      <c r="X2000" s="61" t="str">
        <f aca="false">IF(OR($W2000="N/A",$R2000="",$S2000=""),"N/A",IF($W2000&gt;=4,"Not Significant",IF($W2000&gt;=2,"Semi-Significant","Significant")))</f>
        <v>N/A</v>
      </c>
      <c r="Z2000" s="1" t="str">
        <f aca="false">IF($D2000="Z540.1 w/data",0,"")</f>
        <v/>
      </c>
      <c r="AA2000" s="1" t="e">
        <f aca="false">$Y2000+$Q2000+$Z2000</f>
        <v>#VALUE!</v>
      </c>
      <c r="AB2000" s="1" t="n">
        <f aca="false">$N2000+$Q2000</f>
        <v>0</v>
      </c>
      <c r="AC2000" s="1" t="str">
        <f aca="false">IF($Y2000="","",IF(AND($AA2000&gt;=$R2000,$AA2000&lt;=$S2000),"Pass","Fail"))</f>
        <v/>
      </c>
      <c r="AD2000" s="1" t="str">
        <f aca="false">IF($Y2000="","",IF($AA2000&gt;$R2000,"Pass","Fail"))</f>
        <v/>
      </c>
      <c r="AE2000" s="1" t="str">
        <f aca="false">IF($Y2000="","",IF($AA2000&gt;=$R2000,"Pass","Fail"))</f>
        <v/>
      </c>
      <c r="AF2000" s="1" t="str">
        <f aca="false">IF($Y2000="","",IF($AA2000&lt;=$S2000,"Pass","Fail"))</f>
        <v/>
      </c>
      <c r="AG2000" s="1" t="str">
        <f aca="false">IF($Y2000="","",IF($AA2000&lt;$S2000,"Pass","Fail"))</f>
        <v/>
      </c>
      <c r="AH2000" s="23" t="str">
        <f aca="true">INDIRECT(CHOOSE(MATCH($T2000,{"±","&gt;","≥","≤","&lt;"},0), "AC", "AD", "AE", "AF", "AG") &amp; ROW())</f>
        <v/>
      </c>
      <c r="AI2000" s="56" t="str">
        <f aca="false">IF($X2000="Not Significant","No Further Action Required",
IF($AH2000="","",
IF(AND($AH2000="Pass",$L2000="0 - Passed "),"Analysis performed; no further action required.",
IF(AND($AH2000="Fail",$L2000="1 - Failed "),"Analysis performed; no further action required.",
IF(AND($AH2000="Pass",$L2000="2 - Limited In Use "),"Analysis performed; no further action required.",
IF(AND($AH2000="Fail",$L2000="3 - Adjusted "),"Analysis performed; no further action required.",
"Unit fails analysis; TSM determination required."))))))</f>
        <v/>
      </c>
      <c r="AJ2000" s="58"/>
    </row>
    <row r="2001" customFormat="false" ht="15" hidden="false" customHeight="false" outlineLevel="0" collapsed="false">
      <c r="A2001" s="56"/>
      <c r="E2001" s="57" t="str">
        <f aca="false">IF(AND($F2001="",$G2001=""),"",IF($G2001="",$F2001,HYPERLINK($G2001,$F2001)))</f>
        <v/>
      </c>
      <c r="H2001" s="1" t="str">
        <f aca="false">IF($I2001="","None Attached",IF(LEFT($I2001,5)="https",HYPERLINK($I2001,"Datasheet"),HYPERLINK(_xlfn.CONCAT("https://",$I2001),"Datasheet")))</f>
        <v>None Attached</v>
      </c>
      <c r="M2001" s="56"/>
      <c r="P2001" s="58"/>
      <c r="Q2001" s="1" t="n">
        <f aca="false">$M2001-$N2001</f>
        <v>0</v>
      </c>
      <c r="R2001" s="56"/>
      <c r="T2001" s="59" t="s">
        <v>15</v>
      </c>
      <c r="U2001" s="1" t="n">
        <f aca="false">$S2001-$R2001</f>
        <v>0</v>
      </c>
      <c r="V2001" s="1" t="n">
        <f aca="false">IF($T2001="±",$Q2001*2,$Q2001)</f>
        <v>0</v>
      </c>
      <c r="W2001" s="60" t="str">
        <f aca="false">IFERROR($U2001/ABS($V2001),"N/A")</f>
        <v>N/A</v>
      </c>
      <c r="X2001" s="61" t="str">
        <f aca="false">IF(OR($W2001="N/A",$R2001="",$S2001=""),"N/A",IF($W2001&gt;=4,"Not Significant",IF($W2001&gt;=2,"Semi-Significant","Significant")))</f>
        <v>N/A</v>
      </c>
      <c r="Z2001" s="1" t="str">
        <f aca="false">IF($D2001="Z540.1 w/data",0,"")</f>
        <v/>
      </c>
      <c r="AA2001" s="1" t="e">
        <f aca="false">$Y2001+$Q2001+$Z2001</f>
        <v>#VALUE!</v>
      </c>
      <c r="AB2001" s="1" t="n">
        <f aca="false">$N2001+$Q2001</f>
        <v>0</v>
      </c>
      <c r="AC2001" s="1" t="str">
        <f aca="false">IF($Y2001="","",IF(AND($AA2001&gt;=$R2001,$AA2001&lt;=$S2001),"Pass","Fail"))</f>
        <v/>
      </c>
      <c r="AD2001" s="1" t="str">
        <f aca="false">IF($Y2001="","",IF($AA2001&gt;$R2001,"Pass","Fail"))</f>
        <v/>
      </c>
      <c r="AE2001" s="1" t="str">
        <f aca="false">IF($Y2001="","",IF($AA2001&gt;=$R2001,"Pass","Fail"))</f>
        <v/>
      </c>
      <c r="AF2001" s="1" t="str">
        <f aca="false">IF($Y2001="","",IF($AA2001&lt;=$S2001,"Pass","Fail"))</f>
        <v/>
      </c>
      <c r="AG2001" s="1" t="str">
        <f aca="false">IF($Y2001="","",IF($AA2001&lt;$S2001,"Pass","Fail"))</f>
        <v/>
      </c>
      <c r="AH2001" s="23" t="str">
        <f aca="true">INDIRECT(CHOOSE(MATCH($T2001,{"±","&gt;","≥","≤","&lt;"},0), "AC", "AD", "AE", "AF", "AG") &amp; ROW())</f>
        <v/>
      </c>
      <c r="AI2001" s="56" t="str">
        <f aca="false">IF($X2001="Not Significant","No Further Action Required",
IF($AH2001="","",
IF(AND($AH2001="Pass",$L2001="0 - Passed "),"Analysis performed; no further action required.",
IF(AND($AH2001="Fail",$L2001="1 - Failed "),"Analysis performed; no further action required.",
IF(AND($AH2001="Pass",$L2001="2 - Limited In Use "),"Analysis performed; no further action required.",
IF(AND($AH2001="Fail",$L2001="3 - Adjusted "),"Analysis performed; no further action required.",
"Unit fails analysis; TSM determination required."))))))</f>
        <v/>
      </c>
      <c r="AJ2001" s="58"/>
    </row>
    <row r="2002" customFormat="false" ht="15" hidden="false" customHeight="false" outlineLevel="0" collapsed="false">
      <c r="A2002" s="56"/>
      <c r="E2002" s="57" t="str">
        <f aca="false">IF(AND($F2002="",$G2002=""),"",IF($G2002="",$F2002,HYPERLINK($G2002,$F2002)))</f>
        <v/>
      </c>
      <c r="H2002" s="1" t="str">
        <f aca="false">IF($I2002="","None Attached",IF(LEFT($I2002,5)="https",HYPERLINK($I2002,"Datasheet"),HYPERLINK(_xlfn.CONCAT("https://",$I2002),"Datasheet")))</f>
        <v>None Attached</v>
      </c>
      <c r="M2002" s="56"/>
      <c r="P2002" s="58"/>
      <c r="Q2002" s="1" t="n">
        <f aca="false">$M2002-$N2002</f>
        <v>0</v>
      </c>
      <c r="R2002" s="56"/>
      <c r="T2002" s="59" t="s">
        <v>15</v>
      </c>
      <c r="U2002" s="1" t="n">
        <f aca="false">$S2002-$R2002</f>
        <v>0</v>
      </c>
      <c r="V2002" s="1" t="n">
        <f aca="false">IF($T2002="±",$Q2002*2,$Q2002)</f>
        <v>0</v>
      </c>
      <c r="W2002" s="60" t="str">
        <f aca="false">IFERROR($U2002/ABS($V2002),"N/A")</f>
        <v>N/A</v>
      </c>
      <c r="X2002" s="61" t="str">
        <f aca="false">IF(OR($W2002="N/A",$R2002="",$S2002=""),"N/A",IF($W2002&gt;=4,"Not Significant",IF($W2002&gt;=2,"Semi-Significant","Significant")))</f>
        <v>N/A</v>
      </c>
      <c r="Z2002" s="1" t="str">
        <f aca="false">IF($D2002="Z540.1 w/data",0,"")</f>
        <v/>
      </c>
      <c r="AA2002" s="1" t="e">
        <f aca="false">$Y2002+$Q2002+$Z2002</f>
        <v>#VALUE!</v>
      </c>
      <c r="AB2002" s="1" t="n">
        <f aca="false">$N2002+$Q2002</f>
        <v>0</v>
      </c>
      <c r="AC2002" s="1" t="str">
        <f aca="false">IF($Y2002="","",IF(AND($AA2002&gt;=$R2002,$AA2002&lt;=$S2002),"Pass","Fail"))</f>
        <v/>
      </c>
      <c r="AD2002" s="1" t="str">
        <f aca="false">IF($Y2002="","",IF($AA2002&gt;$R2002,"Pass","Fail"))</f>
        <v/>
      </c>
      <c r="AE2002" s="1" t="str">
        <f aca="false">IF($Y2002="","",IF($AA2002&gt;=$R2002,"Pass","Fail"))</f>
        <v/>
      </c>
      <c r="AF2002" s="1" t="str">
        <f aca="false">IF($Y2002="","",IF($AA2002&lt;=$S2002,"Pass","Fail"))</f>
        <v/>
      </c>
      <c r="AG2002" s="1" t="str">
        <f aca="false">IF($Y2002="","",IF($AA2002&lt;$S2002,"Pass","Fail"))</f>
        <v/>
      </c>
      <c r="AH2002" s="23" t="str">
        <f aca="true">INDIRECT(CHOOSE(MATCH($T2002,{"±","&gt;","≥","≤","&lt;"},0), "AC", "AD", "AE", "AF", "AG") &amp; ROW())</f>
        <v/>
      </c>
      <c r="AI2002" s="56" t="str">
        <f aca="false">IF($X2002="Not Significant","No Further Action Required",
IF($AH2002="","",
IF(AND($AH2002="Pass",$L2002="0 - Passed "),"Analysis performed; no further action required.",
IF(AND($AH2002="Fail",$L2002="1 - Failed "),"Analysis performed; no further action required.",
IF(AND($AH2002="Pass",$L2002="2 - Limited In Use "),"Analysis performed; no further action required.",
IF(AND($AH2002="Fail",$L2002="3 - Adjusted "),"Analysis performed; no further action required.",
"Unit fails analysis; TSM determination required."))))))</f>
        <v/>
      </c>
      <c r="AJ2002" s="58"/>
    </row>
    <row r="2003" customFormat="false" ht="15" hidden="false" customHeight="false" outlineLevel="0" collapsed="false">
      <c r="A2003" s="56"/>
      <c r="E2003" s="57" t="str">
        <f aca="false">IF(AND($F2003="",$G2003=""),"",IF($G2003="",$F2003,HYPERLINK($G2003,$F2003)))</f>
        <v/>
      </c>
      <c r="H2003" s="1" t="str">
        <f aca="false">IF($I2003="","None Attached",IF(LEFT($I2003,5)="https",HYPERLINK($I2003,"Datasheet"),HYPERLINK(_xlfn.CONCAT("https://",$I2003),"Datasheet")))</f>
        <v>None Attached</v>
      </c>
      <c r="M2003" s="56"/>
      <c r="P2003" s="58"/>
      <c r="Q2003" s="1" t="n">
        <f aca="false">$M2003-$N2003</f>
        <v>0</v>
      </c>
      <c r="R2003" s="56"/>
      <c r="T2003" s="59" t="s">
        <v>15</v>
      </c>
      <c r="U2003" s="1" t="n">
        <f aca="false">$S2003-$R2003</f>
        <v>0</v>
      </c>
      <c r="V2003" s="1" t="n">
        <f aca="false">IF($T2003="±",$Q2003*2,$Q2003)</f>
        <v>0</v>
      </c>
      <c r="W2003" s="60" t="str">
        <f aca="false">IFERROR($U2003/ABS($V2003),"N/A")</f>
        <v>N/A</v>
      </c>
      <c r="X2003" s="61" t="str">
        <f aca="false">IF(OR($W2003="N/A",$R2003="",$S2003=""),"N/A",IF($W2003&gt;=4,"Not Significant",IF($W2003&gt;=2,"Semi-Significant","Significant")))</f>
        <v>N/A</v>
      </c>
      <c r="Z2003" s="1" t="str">
        <f aca="false">IF($D2003="Z540.1 w/data",0,"")</f>
        <v/>
      </c>
      <c r="AA2003" s="1" t="e">
        <f aca="false">$Y2003+$Q2003+$Z2003</f>
        <v>#VALUE!</v>
      </c>
      <c r="AB2003" s="1" t="n">
        <f aca="false">$N2003+$Q2003</f>
        <v>0</v>
      </c>
      <c r="AC2003" s="1" t="str">
        <f aca="false">IF($Y2003="","",IF(AND($AA2003&gt;=$R2003,$AA2003&lt;=$S2003),"Pass","Fail"))</f>
        <v/>
      </c>
      <c r="AD2003" s="1" t="str">
        <f aca="false">IF($Y2003="","",IF($AA2003&gt;$R2003,"Pass","Fail"))</f>
        <v/>
      </c>
      <c r="AE2003" s="1" t="str">
        <f aca="false">IF($Y2003="","",IF($AA2003&gt;=$R2003,"Pass","Fail"))</f>
        <v/>
      </c>
      <c r="AF2003" s="1" t="str">
        <f aca="false">IF($Y2003="","",IF($AA2003&lt;=$S2003,"Pass","Fail"))</f>
        <v/>
      </c>
      <c r="AG2003" s="1" t="str">
        <f aca="false">IF($Y2003="","",IF($AA2003&lt;$S2003,"Pass","Fail"))</f>
        <v/>
      </c>
      <c r="AH2003" s="23" t="str">
        <f aca="true">INDIRECT(CHOOSE(MATCH($T2003,{"±","&gt;","≥","≤","&lt;"},0), "AC", "AD", "AE", "AF", "AG") &amp; ROW())</f>
        <v/>
      </c>
      <c r="AI2003" s="56" t="str">
        <f aca="false">IF($X2003="Not Significant","No Further Action Required",
IF($AH2003="","",
IF(AND($AH2003="Pass",$L2003="0 - Passed "),"Analysis performed; no further action required.",
IF(AND($AH2003="Fail",$L2003="1 - Failed "),"Analysis performed; no further action required.",
IF(AND($AH2003="Pass",$L2003="2 - Limited In Use "),"Analysis performed; no further action required.",
IF(AND($AH2003="Fail",$L2003="3 - Adjusted "),"Analysis performed; no further action required.",
"Unit fails analysis; TSM determination required."))))))</f>
        <v/>
      </c>
      <c r="AJ2003" s="58"/>
    </row>
    <row r="2004" customFormat="false" ht="15" hidden="false" customHeight="false" outlineLevel="0" collapsed="false">
      <c r="A2004" s="56"/>
      <c r="E2004" s="57" t="str">
        <f aca="false">IF(AND($F2004="",$G2004=""),"",IF($G2004="",$F2004,HYPERLINK($G2004,$F2004)))</f>
        <v/>
      </c>
      <c r="H2004" s="1" t="str">
        <f aca="false">IF($I2004="","None Attached",IF(LEFT($I2004,5)="https",HYPERLINK($I2004,"Datasheet"),HYPERLINK(_xlfn.CONCAT("https://",$I2004),"Datasheet")))</f>
        <v>None Attached</v>
      </c>
      <c r="M2004" s="56"/>
      <c r="P2004" s="58"/>
      <c r="Q2004" s="1" t="n">
        <f aca="false">$M2004-$N2004</f>
        <v>0</v>
      </c>
      <c r="R2004" s="56"/>
      <c r="T2004" s="59" t="s">
        <v>15</v>
      </c>
      <c r="U2004" s="1" t="n">
        <f aca="false">$S2004-$R2004</f>
        <v>0</v>
      </c>
      <c r="V2004" s="1" t="n">
        <f aca="false">IF($T2004="±",$Q2004*2,$Q2004)</f>
        <v>0</v>
      </c>
      <c r="W2004" s="60" t="str">
        <f aca="false">IFERROR($U2004/ABS($V2004),"N/A")</f>
        <v>N/A</v>
      </c>
      <c r="X2004" s="61" t="str">
        <f aca="false">IF(OR($W2004="N/A",$R2004="",$S2004=""),"N/A",IF($W2004&gt;=4,"Not Significant",IF($W2004&gt;=2,"Semi-Significant","Significant")))</f>
        <v>N/A</v>
      </c>
      <c r="Z2004" s="1" t="str">
        <f aca="false">IF($D2004="Z540.1 w/data",0,"")</f>
        <v/>
      </c>
      <c r="AA2004" s="1" t="e">
        <f aca="false">$Y2004+$Q2004+$Z2004</f>
        <v>#VALUE!</v>
      </c>
      <c r="AB2004" s="1" t="n">
        <f aca="false">$N2004+$Q2004</f>
        <v>0</v>
      </c>
      <c r="AC2004" s="1" t="str">
        <f aca="false">IF($Y2004="","",IF(AND($AA2004&gt;=$R2004,$AA2004&lt;=$S2004),"Pass","Fail"))</f>
        <v/>
      </c>
      <c r="AD2004" s="1" t="str">
        <f aca="false">IF($Y2004="","",IF($AA2004&gt;$R2004,"Pass","Fail"))</f>
        <v/>
      </c>
      <c r="AE2004" s="1" t="str">
        <f aca="false">IF($Y2004="","",IF($AA2004&gt;=$R2004,"Pass","Fail"))</f>
        <v/>
      </c>
      <c r="AF2004" s="1" t="str">
        <f aca="false">IF($Y2004="","",IF($AA2004&lt;=$S2004,"Pass","Fail"))</f>
        <v/>
      </c>
      <c r="AG2004" s="1" t="str">
        <f aca="false">IF($Y2004="","",IF($AA2004&lt;$S2004,"Pass","Fail"))</f>
        <v/>
      </c>
      <c r="AH2004" s="23" t="str">
        <f aca="true">INDIRECT(CHOOSE(MATCH($T2004,{"±","&gt;","≥","≤","&lt;"},0), "AC", "AD", "AE", "AF", "AG") &amp; ROW())</f>
        <v/>
      </c>
      <c r="AI2004" s="56" t="str">
        <f aca="false">IF($X2004="Not Significant","No Further Action Required",
IF($AH2004="","",
IF(AND($AH2004="Pass",$L2004="0 - Passed "),"Analysis performed; no further action required.",
IF(AND($AH2004="Fail",$L2004="1 - Failed "),"Analysis performed; no further action required.",
IF(AND($AH2004="Pass",$L2004="2 - Limited In Use "),"Analysis performed; no further action required.",
IF(AND($AH2004="Fail",$L2004="3 - Adjusted "),"Analysis performed; no further action required.",
"Unit fails analysis; TSM determination required."))))))</f>
        <v/>
      </c>
      <c r="AJ2004" s="58"/>
    </row>
    <row r="2005" customFormat="false" ht="15" hidden="false" customHeight="false" outlineLevel="0" collapsed="false">
      <c r="A2005" s="56"/>
      <c r="E2005" s="57" t="str">
        <f aca="false">IF(AND($F2005="",$G2005=""),"",IF($G2005="",$F2005,HYPERLINK($G2005,$F2005)))</f>
        <v/>
      </c>
      <c r="H2005" s="1" t="str">
        <f aca="false">IF($I2005="","None Attached",IF(LEFT($I2005,5)="https",HYPERLINK($I2005,"Datasheet"),HYPERLINK(_xlfn.CONCAT("https://",$I2005),"Datasheet")))</f>
        <v>None Attached</v>
      </c>
      <c r="M2005" s="56"/>
      <c r="P2005" s="58"/>
      <c r="Q2005" s="1" t="n">
        <f aca="false">$M2005-$N2005</f>
        <v>0</v>
      </c>
      <c r="R2005" s="56"/>
      <c r="T2005" s="59" t="s">
        <v>15</v>
      </c>
      <c r="U2005" s="1" t="n">
        <f aca="false">$S2005-$R2005</f>
        <v>0</v>
      </c>
      <c r="V2005" s="1" t="n">
        <f aca="false">IF($T2005="±",$Q2005*2,$Q2005)</f>
        <v>0</v>
      </c>
      <c r="W2005" s="60" t="str">
        <f aca="false">IFERROR($U2005/ABS($V2005),"N/A")</f>
        <v>N/A</v>
      </c>
      <c r="X2005" s="61" t="str">
        <f aca="false">IF(OR($W2005="N/A",$R2005="",$S2005=""),"N/A",IF($W2005&gt;=4,"Not Significant",IF($W2005&gt;=2,"Semi-Significant","Significant")))</f>
        <v>N/A</v>
      </c>
      <c r="Z2005" s="1" t="str">
        <f aca="false">IF($D2005="Z540.1 w/data",0,"")</f>
        <v/>
      </c>
      <c r="AA2005" s="1" t="e">
        <f aca="false">$Y2005+$Q2005+$Z2005</f>
        <v>#VALUE!</v>
      </c>
      <c r="AB2005" s="1" t="n">
        <f aca="false">$N2005+$Q2005</f>
        <v>0</v>
      </c>
      <c r="AC2005" s="1" t="str">
        <f aca="false">IF($Y2005="","",IF(AND($AA2005&gt;=$R2005,$AA2005&lt;=$S2005),"Pass","Fail"))</f>
        <v/>
      </c>
      <c r="AD2005" s="1" t="str">
        <f aca="false">IF($Y2005="","",IF($AA2005&gt;$R2005,"Pass","Fail"))</f>
        <v/>
      </c>
      <c r="AE2005" s="1" t="str">
        <f aca="false">IF($Y2005="","",IF($AA2005&gt;=$R2005,"Pass","Fail"))</f>
        <v/>
      </c>
      <c r="AF2005" s="1" t="str">
        <f aca="false">IF($Y2005="","",IF($AA2005&lt;=$S2005,"Pass","Fail"))</f>
        <v/>
      </c>
      <c r="AG2005" s="1" t="str">
        <f aca="false">IF($Y2005="","",IF($AA2005&lt;$S2005,"Pass","Fail"))</f>
        <v/>
      </c>
      <c r="AH2005" s="23" t="str">
        <f aca="true">INDIRECT(CHOOSE(MATCH($T2005,{"±","&gt;","≥","≤","&lt;"},0), "AC", "AD", "AE", "AF", "AG") &amp; ROW())</f>
        <v/>
      </c>
      <c r="AI2005" s="56" t="str">
        <f aca="false">IF($X2005="Not Significant","No Further Action Required",
IF($AH2005="","",
IF(AND($AH2005="Pass",$L2005="0 - Passed "),"Analysis performed; no further action required.",
IF(AND($AH2005="Fail",$L2005="1 - Failed "),"Analysis performed; no further action required.",
IF(AND($AH2005="Pass",$L2005="2 - Limited In Use "),"Analysis performed; no further action required.",
IF(AND($AH2005="Fail",$L2005="3 - Adjusted "),"Analysis performed; no further action required.",
"Unit fails analysis; TSM determination required."))))))</f>
        <v/>
      </c>
      <c r="AJ2005" s="58"/>
    </row>
    <row r="2006" customFormat="false" ht="15" hidden="false" customHeight="false" outlineLevel="0" collapsed="false">
      <c r="A2006" s="56"/>
      <c r="E2006" s="57" t="str">
        <f aca="false">IF(AND($F2006="",$G2006=""),"",IF($G2006="",$F2006,HYPERLINK($G2006,$F2006)))</f>
        <v/>
      </c>
      <c r="H2006" s="1" t="str">
        <f aca="false">IF($I2006="","None Attached",IF(LEFT($I2006,5)="https",HYPERLINK($I2006,"Datasheet"),HYPERLINK(_xlfn.CONCAT("https://",$I2006),"Datasheet")))</f>
        <v>None Attached</v>
      </c>
      <c r="M2006" s="56"/>
      <c r="P2006" s="58"/>
      <c r="Q2006" s="1" t="n">
        <f aca="false">$M2006-$N2006</f>
        <v>0</v>
      </c>
      <c r="R2006" s="56"/>
      <c r="T2006" s="59" t="s">
        <v>15</v>
      </c>
      <c r="U2006" s="1" t="n">
        <f aca="false">$S2006-$R2006</f>
        <v>0</v>
      </c>
      <c r="V2006" s="1" t="n">
        <f aca="false">IF($T2006="±",$Q2006*2,$Q2006)</f>
        <v>0</v>
      </c>
      <c r="W2006" s="60" t="str">
        <f aca="false">IFERROR($U2006/ABS($V2006),"N/A")</f>
        <v>N/A</v>
      </c>
      <c r="X2006" s="61" t="str">
        <f aca="false">IF(OR($W2006="N/A",$R2006="",$S2006=""),"N/A",IF($W2006&gt;=4,"Not Significant",IF($W2006&gt;=2,"Semi-Significant","Significant")))</f>
        <v>N/A</v>
      </c>
      <c r="Z2006" s="1" t="str">
        <f aca="false">IF($D2006="Z540.1 w/data",0,"")</f>
        <v/>
      </c>
      <c r="AA2006" s="1" t="e">
        <f aca="false">$Y2006+$Q2006+$Z2006</f>
        <v>#VALUE!</v>
      </c>
      <c r="AB2006" s="1" t="n">
        <f aca="false">$N2006+$Q2006</f>
        <v>0</v>
      </c>
      <c r="AC2006" s="1" t="str">
        <f aca="false">IF($Y2006="","",IF(AND($AA2006&gt;=$R2006,$AA2006&lt;=$S2006),"Pass","Fail"))</f>
        <v/>
      </c>
      <c r="AD2006" s="1" t="str">
        <f aca="false">IF($Y2006="","",IF($AA2006&gt;$R2006,"Pass","Fail"))</f>
        <v/>
      </c>
      <c r="AE2006" s="1" t="str">
        <f aca="false">IF($Y2006="","",IF($AA2006&gt;=$R2006,"Pass","Fail"))</f>
        <v/>
      </c>
      <c r="AF2006" s="1" t="str">
        <f aca="false">IF($Y2006="","",IF($AA2006&lt;=$S2006,"Pass","Fail"))</f>
        <v/>
      </c>
      <c r="AG2006" s="1" t="str">
        <f aca="false">IF($Y2006="","",IF($AA2006&lt;$S2006,"Pass","Fail"))</f>
        <v/>
      </c>
      <c r="AH2006" s="23" t="str">
        <f aca="true">INDIRECT(CHOOSE(MATCH($T2006,{"±","&gt;","≥","≤","&lt;"},0), "AC", "AD", "AE", "AF", "AG") &amp; ROW())</f>
        <v/>
      </c>
      <c r="AI2006" s="56" t="str">
        <f aca="false">IF($X2006="Not Significant","No Further Action Required",
IF($AH2006="","",
IF(AND($AH2006="Pass",$L2006="0 - Passed "),"Analysis performed; no further action required.",
IF(AND($AH2006="Fail",$L2006="1 - Failed "),"Analysis performed; no further action required.",
IF(AND($AH2006="Pass",$L2006="2 - Limited In Use "),"Analysis performed; no further action required.",
IF(AND($AH2006="Fail",$L2006="3 - Adjusted "),"Analysis performed; no further action required.",
"Unit fails analysis; TSM determination required."))))))</f>
        <v/>
      </c>
      <c r="AJ2006" s="58"/>
    </row>
    <row r="2007" customFormat="false" ht="15" hidden="false" customHeight="false" outlineLevel="0" collapsed="false">
      <c r="A2007" s="56"/>
      <c r="E2007" s="57" t="str">
        <f aca="false">IF(AND($F2007="",$G2007=""),"",IF($G2007="",$F2007,HYPERLINK($G2007,$F2007)))</f>
        <v/>
      </c>
      <c r="H2007" s="1" t="str">
        <f aca="false">IF($I2007="","None Attached",IF(LEFT($I2007,5)="https",HYPERLINK($I2007,"Datasheet"),HYPERLINK(_xlfn.CONCAT("https://",$I2007),"Datasheet")))</f>
        <v>None Attached</v>
      </c>
      <c r="M2007" s="56"/>
      <c r="P2007" s="58"/>
      <c r="Q2007" s="1" t="n">
        <f aca="false">$M2007-$N2007</f>
        <v>0</v>
      </c>
      <c r="R2007" s="56"/>
      <c r="T2007" s="59" t="s">
        <v>15</v>
      </c>
      <c r="U2007" s="1" t="n">
        <f aca="false">$S2007-$R2007</f>
        <v>0</v>
      </c>
      <c r="V2007" s="1" t="n">
        <f aca="false">IF($T2007="±",$Q2007*2,$Q2007)</f>
        <v>0</v>
      </c>
      <c r="W2007" s="60" t="str">
        <f aca="false">IFERROR($U2007/ABS($V2007),"N/A")</f>
        <v>N/A</v>
      </c>
      <c r="X2007" s="61" t="str">
        <f aca="false">IF(OR($W2007="N/A",$R2007="",$S2007=""),"N/A",IF($W2007&gt;=4,"Not Significant",IF($W2007&gt;=2,"Semi-Significant","Significant")))</f>
        <v>N/A</v>
      </c>
      <c r="Z2007" s="1" t="str">
        <f aca="false">IF($D2007="Z540.1 w/data",0,"")</f>
        <v/>
      </c>
      <c r="AA2007" s="1" t="e">
        <f aca="false">$Y2007+$Q2007+$Z2007</f>
        <v>#VALUE!</v>
      </c>
      <c r="AB2007" s="1" t="n">
        <f aca="false">$N2007+$Q2007</f>
        <v>0</v>
      </c>
      <c r="AC2007" s="1" t="str">
        <f aca="false">IF($Y2007="","",IF(AND($AA2007&gt;=$R2007,$AA2007&lt;=$S2007),"Pass","Fail"))</f>
        <v/>
      </c>
      <c r="AD2007" s="1" t="str">
        <f aca="false">IF($Y2007="","",IF($AA2007&gt;$R2007,"Pass","Fail"))</f>
        <v/>
      </c>
      <c r="AE2007" s="1" t="str">
        <f aca="false">IF($Y2007="","",IF($AA2007&gt;=$R2007,"Pass","Fail"))</f>
        <v/>
      </c>
      <c r="AF2007" s="1" t="str">
        <f aca="false">IF($Y2007="","",IF($AA2007&lt;=$S2007,"Pass","Fail"))</f>
        <v/>
      </c>
      <c r="AG2007" s="1" t="str">
        <f aca="false">IF($Y2007="","",IF($AA2007&lt;$S2007,"Pass","Fail"))</f>
        <v/>
      </c>
      <c r="AH2007" s="23" t="str">
        <f aca="true">INDIRECT(CHOOSE(MATCH($T2007,{"±","&gt;","≥","≤","&lt;"},0), "AC", "AD", "AE", "AF", "AG") &amp; ROW())</f>
        <v/>
      </c>
      <c r="AI2007" s="56" t="str">
        <f aca="false">IF($X2007="Not Significant","No Further Action Required",
IF($AH2007="","",
IF(AND($AH2007="Pass",$L2007="0 - Passed "),"Analysis performed; no further action required.",
IF(AND($AH2007="Fail",$L2007="1 - Failed "),"Analysis performed; no further action required.",
IF(AND($AH2007="Pass",$L2007="2 - Limited In Use "),"Analysis performed; no further action required.",
IF(AND($AH2007="Fail",$L2007="3 - Adjusted "),"Analysis performed; no further action required.",
"Unit fails analysis; TSM determination required."))))))</f>
        <v/>
      </c>
      <c r="AJ2007" s="58"/>
    </row>
    <row r="2008" customFormat="false" ht="15" hidden="false" customHeight="false" outlineLevel="0" collapsed="false">
      <c r="A2008" s="56"/>
      <c r="E2008" s="57" t="str">
        <f aca="false">IF(AND($F2008="",$G2008=""),"",IF($G2008="",$F2008,HYPERLINK($G2008,$F2008)))</f>
        <v/>
      </c>
      <c r="H2008" s="1" t="str">
        <f aca="false">IF($I2008="","None Attached",IF(LEFT($I2008,5)="https",HYPERLINK($I2008,"Datasheet"),HYPERLINK(_xlfn.CONCAT("https://",$I2008),"Datasheet")))</f>
        <v>None Attached</v>
      </c>
      <c r="M2008" s="56"/>
      <c r="P2008" s="58"/>
      <c r="Q2008" s="1" t="n">
        <f aca="false">$M2008-$N2008</f>
        <v>0</v>
      </c>
      <c r="R2008" s="56"/>
      <c r="T2008" s="59" t="s">
        <v>15</v>
      </c>
      <c r="U2008" s="1" t="n">
        <f aca="false">$S2008-$R2008</f>
        <v>0</v>
      </c>
      <c r="V2008" s="1" t="n">
        <f aca="false">IF($T2008="±",$Q2008*2,$Q2008)</f>
        <v>0</v>
      </c>
      <c r="W2008" s="60" t="str">
        <f aca="false">IFERROR($U2008/ABS($V2008),"N/A")</f>
        <v>N/A</v>
      </c>
      <c r="X2008" s="61" t="str">
        <f aca="false">IF(OR($W2008="N/A",$R2008="",$S2008=""),"N/A",IF($W2008&gt;=4,"Not Significant",IF($W2008&gt;=2,"Semi-Significant","Significant")))</f>
        <v>N/A</v>
      </c>
      <c r="Z2008" s="1" t="str">
        <f aca="false">IF($D2008="Z540.1 w/data",0,"")</f>
        <v/>
      </c>
      <c r="AA2008" s="1" t="e">
        <f aca="false">$Y2008+$Q2008+$Z2008</f>
        <v>#VALUE!</v>
      </c>
      <c r="AB2008" s="1" t="n">
        <f aca="false">$N2008+$Q2008</f>
        <v>0</v>
      </c>
      <c r="AC2008" s="1" t="str">
        <f aca="false">IF($Y2008="","",IF(AND($AA2008&gt;=$R2008,$AA2008&lt;=$S2008),"Pass","Fail"))</f>
        <v/>
      </c>
      <c r="AD2008" s="1" t="str">
        <f aca="false">IF($Y2008="","",IF($AA2008&gt;$R2008,"Pass","Fail"))</f>
        <v/>
      </c>
      <c r="AE2008" s="1" t="str">
        <f aca="false">IF($Y2008="","",IF($AA2008&gt;=$R2008,"Pass","Fail"))</f>
        <v/>
      </c>
      <c r="AF2008" s="1" t="str">
        <f aca="false">IF($Y2008="","",IF($AA2008&lt;=$S2008,"Pass","Fail"))</f>
        <v/>
      </c>
      <c r="AG2008" s="1" t="str">
        <f aca="false">IF($Y2008="","",IF($AA2008&lt;$S2008,"Pass","Fail"))</f>
        <v/>
      </c>
      <c r="AH2008" s="23" t="str">
        <f aca="true">INDIRECT(CHOOSE(MATCH($T2008,{"±","&gt;","≥","≤","&lt;"},0), "AC", "AD", "AE", "AF", "AG") &amp; ROW())</f>
        <v/>
      </c>
      <c r="AI2008" s="56" t="str">
        <f aca="false">IF($X2008="Not Significant","No Further Action Required",
IF($AH2008="","",
IF(AND($AH2008="Pass",$L2008="0 - Passed "),"Analysis performed; no further action required.",
IF(AND($AH2008="Fail",$L2008="1 - Failed "),"Analysis performed; no further action required.",
IF(AND($AH2008="Pass",$L2008="2 - Limited In Use "),"Analysis performed; no further action required.",
IF(AND($AH2008="Fail",$L2008="3 - Adjusted "),"Analysis performed; no further action required.",
"Unit fails analysis; TSM determination required."))))))</f>
        <v/>
      </c>
      <c r="AJ2008" s="58"/>
    </row>
    <row r="2009" customFormat="false" ht="15" hidden="false" customHeight="false" outlineLevel="0" collapsed="false">
      <c r="A2009" s="56"/>
      <c r="E2009" s="57" t="str">
        <f aca="false">IF(AND($F2009="",$G2009=""),"",IF($G2009="",$F2009,HYPERLINK($G2009,$F2009)))</f>
        <v/>
      </c>
      <c r="H2009" s="1" t="str">
        <f aca="false">IF($I2009="","None Attached",IF(LEFT($I2009,5)="https",HYPERLINK($I2009,"Datasheet"),HYPERLINK(_xlfn.CONCAT("https://",$I2009),"Datasheet")))</f>
        <v>None Attached</v>
      </c>
      <c r="M2009" s="56"/>
      <c r="P2009" s="58"/>
      <c r="Q2009" s="1" t="n">
        <f aca="false">$M2009-$N2009</f>
        <v>0</v>
      </c>
      <c r="R2009" s="56"/>
      <c r="T2009" s="59" t="s">
        <v>15</v>
      </c>
      <c r="U2009" s="1" t="n">
        <f aca="false">$S2009-$R2009</f>
        <v>0</v>
      </c>
      <c r="V2009" s="1" t="n">
        <f aca="false">IF($T2009="±",$Q2009*2,$Q2009)</f>
        <v>0</v>
      </c>
      <c r="W2009" s="60" t="str">
        <f aca="false">IFERROR($U2009/ABS($V2009),"N/A")</f>
        <v>N/A</v>
      </c>
      <c r="X2009" s="61" t="str">
        <f aca="false">IF(OR($W2009="N/A",$R2009="",$S2009=""),"N/A",IF($W2009&gt;=4,"Not Significant",IF($W2009&gt;=2,"Semi-Significant","Significant")))</f>
        <v>N/A</v>
      </c>
      <c r="Z2009" s="1" t="str">
        <f aca="false">IF($D2009="Z540.1 w/data",0,"")</f>
        <v/>
      </c>
      <c r="AA2009" s="1" t="e">
        <f aca="false">$Y2009+$Q2009+$Z2009</f>
        <v>#VALUE!</v>
      </c>
      <c r="AB2009" s="1" t="n">
        <f aca="false">$N2009+$Q2009</f>
        <v>0</v>
      </c>
      <c r="AC2009" s="1" t="str">
        <f aca="false">IF($Y2009="","",IF(AND($AA2009&gt;=$R2009,$AA2009&lt;=$S2009),"Pass","Fail"))</f>
        <v/>
      </c>
      <c r="AD2009" s="1" t="str">
        <f aca="false">IF($Y2009="","",IF($AA2009&gt;$R2009,"Pass","Fail"))</f>
        <v/>
      </c>
      <c r="AE2009" s="1" t="str">
        <f aca="false">IF($Y2009="","",IF($AA2009&gt;=$R2009,"Pass","Fail"))</f>
        <v/>
      </c>
      <c r="AF2009" s="1" t="str">
        <f aca="false">IF($Y2009="","",IF($AA2009&lt;=$S2009,"Pass","Fail"))</f>
        <v/>
      </c>
      <c r="AG2009" s="1" t="str">
        <f aca="false">IF($Y2009="","",IF($AA2009&lt;$S2009,"Pass","Fail"))</f>
        <v/>
      </c>
      <c r="AH2009" s="23" t="str">
        <f aca="true">INDIRECT(CHOOSE(MATCH($T2009,{"±","&gt;","≥","≤","&lt;"},0), "AC", "AD", "AE", "AF", "AG") &amp; ROW())</f>
        <v/>
      </c>
      <c r="AI2009" s="56" t="str">
        <f aca="false">IF($X2009="Not Significant","No Further Action Required",
IF($AH2009="","",
IF(AND($AH2009="Pass",$L2009="0 - Passed "),"Analysis performed; no further action required.",
IF(AND($AH2009="Fail",$L2009="1 - Failed "),"Analysis performed; no further action required.",
IF(AND($AH2009="Pass",$L2009="2 - Limited In Use "),"Analysis performed; no further action required.",
IF(AND($AH2009="Fail",$L2009="3 - Adjusted "),"Analysis performed; no further action required.",
"Unit fails analysis; TSM determination required."))))))</f>
        <v/>
      </c>
      <c r="AJ2009" s="58"/>
    </row>
    <row r="2010" customFormat="false" ht="15" hidden="false" customHeight="false" outlineLevel="0" collapsed="false">
      <c r="A2010" s="56"/>
      <c r="E2010" s="57" t="str">
        <f aca="false">IF(AND($F2010="",$G2010=""),"",IF($G2010="",$F2010,HYPERLINK($G2010,$F2010)))</f>
        <v/>
      </c>
      <c r="H2010" s="1" t="str">
        <f aca="false">IF($I2010="","None Attached",IF(LEFT($I2010,5)="https",HYPERLINK($I2010,"Datasheet"),HYPERLINK(_xlfn.CONCAT("https://",$I2010),"Datasheet")))</f>
        <v>None Attached</v>
      </c>
      <c r="M2010" s="56"/>
      <c r="P2010" s="58"/>
      <c r="Q2010" s="1" t="n">
        <f aca="false">$M2010-$N2010</f>
        <v>0</v>
      </c>
      <c r="R2010" s="56"/>
      <c r="T2010" s="59" t="s">
        <v>15</v>
      </c>
      <c r="U2010" s="1" t="n">
        <f aca="false">$S2010-$R2010</f>
        <v>0</v>
      </c>
      <c r="V2010" s="1" t="n">
        <f aca="false">IF($T2010="±",$Q2010*2,$Q2010)</f>
        <v>0</v>
      </c>
      <c r="W2010" s="60" t="str">
        <f aca="false">IFERROR($U2010/ABS($V2010),"N/A")</f>
        <v>N/A</v>
      </c>
      <c r="X2010" s="61" t="str">
        <f aca="false">IF(OR($W2010="N/A",$R2010="",$S2010=""),"N/A",IF($W2010&gt;=4,"Not Significant",IF($W2010&gt;=2,"Semi-Significant","Significant")))</f>
        <v>N/A</v>
      </c>
      <c r="Z2010" s="1" t="str">
        <f aca="false">IF($D2010="Z540.1 w/data",0,"")</f>
        <v/>
      </c>
      <c r="AA2010" s="1" t="e">
        <f aca="false">$Y2010+$Q2010+$Z2010</f>
        <v>#VALUE!</v>
      </c>
      <c r="AB2010" s="1" t="n">
        <f aca="false">$N2010+$Q2010</f>
        <v>0</v>
      </c>
      <c r="AC2010" s="1" t="str">
        <f aca="false">IF($Y2010="","",IF(AND($AA2010&gt;=$R2010,$AA2010&lt;=$S2010),"Pass","Fail"))</f>
        <v/>
      </c>
      <c r="AD2010" s="1" t="str">
        <f aca="false">IF($Y2010="","",IF($AA2010&gt;$R2010,"Pass","Fail"))</f>
        <v/>
      </c>
      <c r="AE2010" s="1" t="str">
        <f aca="false">IF($Y2010="","",IF($AA2010&gt;=$R2010,"Pass","Fail"))</f>
        <v/>
      </c>
      <c r="AF2010" s="1" t="str">
        <f aca="false">IF($Y2010="","",IF($AA2010&lt;=$S2010,"Pass","Fail"))</f>
        <v/>
      </c>
      <c r="AG2010" s="1" t="str">
        <f aca="false">IF($Y2010="","",IF($AA2010&lt;$S2010,"Pass","Fail"))</f>
        <v/>
      </c>
      <c r="AH2010" s="23" t="str">
        <f aca="true">INDIRECT(CHOOSE(MATCH($T2010,{"±","&gt;","≥","≤","&lt;"},0), "AC", "AD", "AE", "AF", "AG") &amp; ROW())</f>
        <v/>
      </c>
      <c r="AI2010" s="56" t="str">
        <f aca="false">IF($X2010="Not Significant","No Further Action Required",
IF($AH2010="","",
IF(AND($AH2010="Pass",$L2010="0 - Passed "),"Analysis performed; no further action required.",
IF(AND($AH2010="Fail",$L2010="1 - Failed "),"Analysis performed; no further action required.",
IF(AND($AH2010="Pass",$L2010="2 - Limited In Use "),"Analysis performed; no further action required.",
IF(AND($AH2010="Fail",$L2010="3 - Adjusted "),"Analysis performed; no further action required.",
"Unit fails analysis; TSM determination required."))))))</f>
        <v/>
      </c>
      <c r="AJ2010" s="58"/>
    </row>
    <row r="2011" customFormat="false" ht="15" hidden="false" customHeight="false" outlineLevel="0" collapsed="false">
      <c r="A2011" s="56"/>
      <c r="E2011" s="57" t="str">
        <f aca="false">IF(AND($F2011="",$G2011=""),"",IF($G2011="",$F2011,HYPERLINK($G2011,$F2011)))</f>
        <v/>
      </c>
      <c r="H2011" s="1" t="str">
        <f aca="false">IF($I2011="","None Attached",IF(LEFT($I2011,5)="https",HYPERLINK($I2011,"Datasheet"),HYPERLINK(_xlfn.CONCAT("https://",$I2011),"Datasheet")))</f>
        <v>None Attached</v>
      </c>
      <c r="M2011" s="56"/>
      <c r="P2011" s="58"/>
      <c r="Q2011" s="1" t="n">
        <f aca="false">$M2011-$N2011</f>
        <v>0</v>
      </c>
      <c r="R2011" s="56"/>
      <c r="T2011" s="59" t="s">
        <v>15</v>
      </c>
      <c r="U2011" s="1" t="n">
        <f aca="false">$S2011-$R2011</f>
        <v>0</v>
      </c>
      <c r="V2011" s="1" t="n">
        <f aca="false">IF($T2011="±",$Q2011*2,$Q2011)</f>
        <v>0</v>
      </c>
      <c r="W2011" s="60" t="str">
        <f aca="false">IFERROR($U2011/ABS($V2011),"N/A")</f>
        <v>N/A</v>
      </c>
      <c r="X2011" s="61" t="str">
        <f aca="false">IF(OR($W2011="N/A",$R2011="",$S2011=""),"N/A",IF($W2011&gt;=4,"Not Significant",IF($W2011&gt;=2,"Semi-Significant","Significant")))</f>
        <v>N/A</v>
      </c>
      <c r="Z2011" s="1" t="str">
        <f aca="false">IF($D2011="Z540.1 w/data",0,"")</f>
        <v/>
      </c>
      <c r="AA2011" s="1" t="e">
        <f aca="false">$Y2011+$Q2011+$Z2011</f>
        <v>#VALUE!</v>
      </c>
      <c r="AB2011" s="1" t="n">
        <f aca="false">$N2011+$Q2011</f>
        <v>0</v>
      </c>
      <c r="AC2011" s="1" t="str">
        <f aca="false">IF($Y2011="","",IF(AND($AA2011&gt;=$R2011,$AA2011&lt;=$S2011),"Pass","Fail"))</f>
        <v/>
      </c>
      <c r="AD2011" s="1" t="str">
        <f aca="false">IF($Y2011="","",IF($AA2011&gt;$R2011,"Pass","Fail"))</f>
        <v/>
      </c>
      <c r="AE2011" s="1" t="str">
        <f aca="false">IF($Y2011="","",IF($AA2011&gt;=$R2011,"Pass","Fail"))</f>
        <v/>
      </c>
      <c r="AF2011" s="1" t="str">
        <f aca="false">IF($Y2011="","",IF($AA2011&lt;=$S2011,"Pass","Fail"))</f>
        <v/>
      </c>
      <c r="AG2011" s="1" t="str">
        <f aca="false">IF($Y2011="","",IF($AA2011&lt;$S2011,"Pass","Fail"))</f>
        <v/>
      </c>
      <c r="AH2011" s="23" t="str">
        <f aca="true">INDIRECT(CHOOSE(MATCH($T2011,{"±","&gt;","≥","≤","&lt;"},0), "AC", "AD", "AE", "AF", "AG") &amp; ROW())</f>
        <v/>
      </c>
      <c r="AI2011" s="56" t="str">
        <f aca="false">IF($X2011="Not Significant","No Further Action Required",
IF($AH2011="","",
IF(AND($AH2011="Pass",$L2011="0 - Passed "),"Analysis performed; no further action required.",
IF(AND($AH2011="Fail",$L2011="1 - Failed "),"Analysis performed; no further action required.",
IF(AND($AH2011="Pass",$L2011="2 - Limited In Use "),"Analysis performed; no further action required.",
IF(AND($AH2011="Fail",$L2011="3 - Adjusted "),"Analysis performed; no further action required.",
"Unit fails analysis; TSM determination required."))))))</f>
        <v/>
      </c>
      <c r="AJ2011" s="58"/>
    </row>
    <row r="2012" customFormat="false" ht="15" hidden="false" customHeight="false" outlineLevel="0" collapsed="false">
      <c r="A2012" s="56"/>
      <c r="E2012" s="57" t="str">
        <f aca="false">IF(AND($F2012="",$G2012=""),"",IF($G2012="",$F2012,HYPERLINK($G2012,$F2012)))</f>
        <v/>
      </c>
      <c r="H2012" s="1" t="str">
        <f aca="false">IF($I2012="","None Attached",IF(LEFT($I2012,5)="https",HYPERLINK($I2012,"Datasheet"),HYPERLINK(_xlfn.CONCAT("https://",$I2012),"Datasheet")))</f>
        <v>None Attached</v>
      </c>
      <c r="M2012" s="56"/>
      <c r="P2012" s="58"/>
      <c r="Q2012" s="1" t="n">
        <f aca="false">$M2012-$N2012</f>
        <v>0</v>
      </c>
      <c r="R2012" s="56"/>
      <c r="T2012" s="59" t="s">
        <v>15</v>
      </c>
      <c r="U2012" s="1" t="n">
        <f aca="false">$S2012-$R2012</f>
        <v>0</v>
      </c>
      <c r="V2012" s="1" t="n">
        <f aca="false">IF($T2012="±",$Q2012*2,$Q2012)</f>
        <v>0</v>
      </c>
      <c r="W2012" s="60" t="str">
        <f aca="false">IFERROR($U2012/ABS($V2012),"N/A")</f>
        <v>N/A</v>
      </c>
      <c r="X2012" s="61" t="str">
        <f aca="false">IF(OR($W2012="N/A",$R2012="",$S2012=""),"N/A",IF($W2012&gt;=4,"Not Significant",IF($W2012&gt;=2,"Semi-Significant","Significant")))</f>
        <v>N/A</v>
      </c>
      <c r="Z2012" s="1" t="str">
        <f aca="false">IF($D2012="Z540.1 w/data",0,"")</f>
        <v/>
      </c>
      <c r="AA2012" s="1" t="e">
        <f aca="false">$Y2012+$Q2012+$Z2012</f>
        <v>#VALUE!</v>
      </c>
      <c r="AB2012" s="1" t="n">
        <f aca="false">$N2012+$Q2012</f>
        <v>0</v>
      </c>
      <c r="AC2012" s="1" t="str">
        <f aca="false">IF($Y2012="","",IF(AND($AA2012&gt;=$R2012,$AA2012&lt;=$S2012),"Pass","Fail"))</f>
        <v/>
      </c>
      <c r="AD2012" s="1" t="str">
        <f aca="false">IF($Y2012="","",IF($AA2012&gt;$R2012,"Pass","Fail"))</f>
        <v/>
      </c>
      <c r="AE2012" s="1" t="str">
        <f aca="false">IF($Y2012="","",IF($AA2012&gt;=$R2012,"Pass","Fail"))</f>
        <v/>
      </c>
      <c r="AF2012" s="1" t="str">
        <f aca="false">IF($Y2012="","",IF($AA2012&lt;=$S2012,"Pass","Fail"))</f>
        <v/>
      </c>
      <c r="AG2012" s="1" t="str">
        <f aca="false">IF($Y2012="","",IF($AA2012&lt;$S2012,"Pass","Fail"))</f>
        <v/>
      </c>
      <c r="AH2012" s="23" t="str">
        <f aca="true">INDIRECT(CHOOSE(MATCH($T2012,{"±","&gt;","≥","≤","&lt;"},0), "AC", "AD", "AE", "AF", "AG") &amp; ROW())</f>
        <v/>
      </c>
      <c r="AI2012" s="56" t="str">
        <f aca="false">IF($X2012="Not Significant","No Further Action Required",
IF($AH2012="","",
IF(AND($AH2012="Pass",$L2012="0 - Passed "),"Analysis performed; no further action required.",
IF(AND($AH2012="Fail",$L2012="1 - Failed "),"Analysis performed; no further action required.",
IF(AND($AH2012="Pass",$L2012="2 - Limited In Use "),"Analysis performed; no further action required.",
IF(AND($AH2012="Fail",$L2012="3 - Adjusted "),"Analysis performed; no further action required.",
"Unit fails analysis; TSM determination required."))))))</f>
        <v/>
      </c>
      <c r="AJ2012" s="58"/>
    </row>
    <row r="2013" customFormat="false" ht="15" hidden="false" customHeight="false" outlineLevel="0" collapsed="false">
      <c r="A2013" s="56"/>
      <c r="E2013" s="57" t="str">
        <f aca="false">IF(AND($F2013="",$G2013=""),"",IF($G2013="",$F2013,HYPERLINK($G2013,$F2013)))</f>
        <v/>
      </c>
      <c r="H2013" s="1" t="str">
        <f aca="false">IF($I2013="","None Attached",IF(LEFT($I2013,5)="https",HYPERLINK($I2013,"Datasheet"),HYPERLINK(_xlfn.CONCAT("https://",$I2013),"Datasheet")))</f>
        <v>None Attached</v>
      </c>
      <c r="M2013" s="56"/>
      <c r="P2013" s="58"/>
      <c r="Q2013" s="1" t="n">
        <f aca="false">$M2013-$N2013</f>
        <v>0</v>
      </c>
      <c r="R2013" s="56"/>
      <c r="T2013" s="59" t="s">
        <v>15</v>
      </c>
      <c r="U2013" s="1" t="n">
        <f aca="false">$S2013-$R2013</f>
        <v>0</v>
      </c>
      <c r="V2013" s="1" t="n">
        <f aca="false">IF($T2013="±",$Q2013*2,$Q2013)</f>
        <v>0</v>
      </c>
      <c r="W2013" s="60" t="str">
        <f aca="false">IFERROR($U2013/ABS($V2013),"N/A")</f>
        <v>N/A</v>
      </c>
      <c r="X2013" s="61" t="str">
        <f aca="false">IF(OR($W2013="N/A",$R2013="",$S2013=""),"N/A",IF($W2013&gt;=4,"Not Significant",IF($W2013&gt;=2,"Semi-Significant","Significant")))</f>
        <v>N/A</v>
      </c>
      <c r="Z2013" s="1" t="str">
        <f aca="false">IF($D2013="Z540.1 w/data",0,"")</f>
        <v/>
      </c>
      <c r="AA2013" s="1" t="e">
        <f aca="false">$Y2013+$Q2013+$Z2013</f>
        <v>#VALUE!</v>
      </c>
      <c r="AB2013" s="1" t="n">
        <f aca="false">$N2013+$Q2013</f>
        <v>0</v>
      </c>
      <c r="AC2013" s="1" t="str">
        <f aca="false">IF($Y2013="","",IF(AND($AA2013&gt;=$R2013,$AA2013&lt;=$S2013),"Pass","Fail"))</f>
        <v/>
      </c>
      <c r="AD2013" s="1" t="str">
        <f aca="false">IF($Y2013="","",IF($AA2013&gt;$R2013,"Pass","Fail"))</f>
        <v/>
      </c>
      <c r="AE2013" s="1" t="str">
        <f aca="false">IF($Y2013="","",IF($AA2013&gt;=$R2013,"Pass","Fail"))</f>
        <v/>
      </c>
      <c r="AF2013" s="1" t="str">
        <f aca="false">IF($Y2013="","",IF($AA2013&lt;=$S2013,"Pass","Fail"))</f>
        <v/>
      </c>
      <c r="AG2013" s="1" t="str">
        <f aca="false">IF($Y2013="","",IF($AA2013&lt;$S2013,"Pass","Fail"))</f>
        <v/>
      </c>
      <c r="AH2013" s="23" t="str">
        <f aca="true">INDIRECT(CHOOSE(MATCH($T2013,{"±","&gt;","≥","≤","&lt;"},0), "AC", "AD", "AE", "AF", "AG") &amp; ROW())</f>
        <v/>
      </c>
      <c r="AI2013" s="56" t="str">
        <f aca="false">IF($X2013="Not Significant","No Further Action Required",
IF($AH2013="","",
IF(AND($AH2013="Pass",$L2013="0 - Passed "),"Analysis performed; no further action required.",
IF(AND($AH2013="Fail",$L2013="1 - Failed "),"Analysis performed; no further action required.",
IF(AND($AH2013="Pass",$L2013="2 - Limited In Use "),"Analysis performed; no further action required.",
IF(AND($AH2013="Fail",$L2013="3 - Adjusted "),"Analysis performed; no further action required.",
"Unit fails analysis; TSM determination required."))))))</f>
        <v/>
      </c>
      <c r="AJ2013" s="58"/>
    </row>
    <row r="2014" customFormat="false" ht="15" hidden="false" customHeight="false" outlineLevel="0" collapsed="false">
      <c r="A2014" s="56"/>
      <c r="E2014" s="57" t="str">
        <f aca="false">IF(AND($F2014="",$G2014=""),"",IF($G2014="",$F2014,HYPERLINK($G2014,$F2014)))</f>
        <v/>
      </c>
      <c r="H2014" s="1" t="str">
        <f aca="false">IF($I2014="","None Attached",IF(LEFT($I2014,5)="https",HYPERLINK($I2014,"Datasheet"),HYPERLINK(_xlfn.CONCAT("https://",$I2014),"Datasheet")))</f>
        <v>None Attached</v>
      </c>
      <c r="M2014" s="56"/>
      <c r="P2014" s="58"/>
      <c r="Q2014" s="1" t="n">
        <f aca="false">$M2014-$N2014</f>
        <v>0</v>
      </c>
      <c r="R2014" s="56"/>
      <c r="T2014" s="59" t="s">
        <v>15</v>
      </c>
      <c r="U2014" s="1" t="n">
        <f aca="false">$S2014-$R2014</f>
        <v>0</v>
      </c>
      <c r="V2014" s="1" t="n">
        <f aca="false">IF($T2014="±",$Q2014*2,$Q2014)</f>
        <v>0</v>
      </c>
      <c r="W2014" s="60" t="str">
        <f aca="false">IFERROR($U2014/ABS($V2014),"N/A")</f>
        <v>N/A</v>
      </c>
      <c r="X2014" s="61" t="str">
        <f aca="false">IF(OR($W2014="N/A",$R2014="",$S2014=""),"N/A",IF($W2014&gt;=4,"Not Significant",IF($W2014&gt;=2,"Semi-Significant","Significant")))</f>
        <v>N/A</v>
      </c>
      <c r="Z2014" s="1" t="str">
        <f aca="false">IF($D2014="Z540.1 w/data",0,"")</f>
        <v/>
      </c>
      <c r="AA2014" s="1" t="e">
        <f aca="false">$Y2014+$Q2014+$Z2014</f>
        <v>#VALUE!</v>
      </c>
      <c r="AB2014" s="1" t="n">
        <f aca="false">$N2014+$Q2014</f>
        <v>0</v>
      </c>
      <c r="AC2014" s="1" t="str">
        <f aca="false">IF($Y2014="","",IF(AND($AA2014&gt;=$R2014,$AA2014&lt;=$S2014),"Pass","Fail"))</f>
        <v/>
      </c>
      <c r="AD2014" s="1" t="str">
        <f aca="false">IF($Y2014="","",IF($AA2014&gt;$R2014,"Pass","Fail"))</f>
        <v/>
      </c>
      <c r="AE2014" s="1" t="str">
        <f aca="false">IF($Y2014="","",IF($AA2014&gt;=$R2014,"Pass","Fail"))</f>
        <v/>
      </c>
      <c r="AF2014" s="1" t="str">
        <f aca="false">IF($Y2014="","",IF($AA2014&lt;=$S2014,"Pass","Fail"))</f>
        <v/>
      </c>
      <c r="AG2014" s="1" t="str">
        <f aca="false">IF($Y2014="","",IF($AA2014&lt;$S2014,"Pass","Fail"))</f>
        <v/>
      </c>
      <c r="AH2014" s="23" t="str">
        <f aca="true">INDIRECT(CHOOSE(MATCH($T2014,{"±","&gt;","≥","≤","&lt;"},0), "AC", "AD", "AE", "AF", "AG") &amp; ROW())</f>
        <v/>
      </c>
      <c r="AI2014" s="56" t="str">
        <f aca="false">IF($X2014="Not Significant","No Further Action Required",
IF($AH2014="","",
IF(AND($AH2014="Pass",$L2014="0 - Passed "),"Analysis performed; no further action required.",
IF(AND($AH2014="Fail",$L2014="1 - Failed "),"Analysis performed; no further action required.",
IF(AND($AH2014="Pass",$L2014="2 - Limited In Use "),"Analysis performed; no further action required.",
IF(AND($AH2014="Fail",$L2014="3 - Adjusted "),"Analysis performed; no further action required.",
"Unit fails analysis; TSM determination required."))))))</f>
        <v/>
      </c>
      <c r="AJ2014" s="58"/>
    </row>
    <row r="2015" customFormat="false" ht="15" hidden="false" customHeight="false" outlineLevel="0" collapsed="false">
      <c r="A2015" s="56"/>
      <c r="E2015" s="57" t="str">
        <f aca="false">IF(AND($F2015="",$G2015=""),"",IF($G2015="",$F2015,HYPERLINK($G2015,$F2015)))</f>
        <v/>
      </c>
      <c r="H2015" s="1" t="str">
        <f aca="false">IF($I2015="","None Attached",IF(LEFT($I2015,5)="https",HYPERLINK($I2015,"Datasheet"),HYPERLINK(_xlfn.CONCAT("https://",$I2015),"Datasheet")))</f>
        <v>None Attached</v>
      </c>
      <c r="M2015" s="56"/>
      <c r="P2015" s="58"/>
      <c r="Q2015" s="1" t="n">
        <f aca="false">$M2015-$N2015</f>
        <v>0</v>
      </c>
      <c r="R2015" s="56"/>
      <c r="T2015" s="59" t="s">
        <v>15</v>
      </c>
      <c r="U2015" s="1" t="n">
        <f aca="false">$S2015-$R2015</f>
        <v>0</v>
      </c>
      <c r="V2015" s="1" t="n">
        <f aca="false">IF($T2015="±",$Q2015*2,$Q2015)</f>
        <v>0</v>
      </c>
      <c r="W2015" s="60" t="str">
        <f aca="false">IFERROR($U2015/ABS($V2015),"N/A")</f>
        <v>N/A</v>
      </c>
      <c r="X2015" s="61" t="str">
        <f aca="false">IF(OR($W2015="N/A",$R2015="",$S2015=""),"N/A",IF($W2015&gt;=4,"Not Significant",IF($W2015&gt;=2,"Semi-Significant","Significant")))</f>
        <v>N/A</v>
      </c>
      <c r="Z2015" s="1" t="str">
        <f aca="false">IF($D2015="Z540.1 w/data",0,"")</f>
        <v/>
      </c>
      <c r="AA2015" s="1" t="e">
        <f aca="false">$Y2015+$Q2015+$Z2015</f>
        <v>#VALUE!</v>
      </c>
      <c r="AB2015" s="1" t="n">
        <f aca="false">$N2015+$Q2015</f>
        <v>0</v>
      </c>
      <c r="AC2015" s="1" t="str">
        <f aca="false">IF($Y2015="","",IF(AND($AA2015&gt;=$R2015,$AA2015&lt;=$S2015),"Pass","Fail"))</f>
        <v/>
      </c>
      <c r="AD2015" s="1" t="str">
        <f aca="false">IF($Y2015="","",IF($AA2015&gt;$R2015,"Pass","Fail"))</f>
        <v/>
      </c>
      <c r="AE2015" s="1" t="str">
        <f aca="false">IF($Y2015="","",IF($AA2015&gt;=$R2015,"Pass","Fail"))</f>
        <v/>
      </c>
      <c r="AF2015" s="1" t="str">
        <f aca="false">IF($Y2015="","",IF($AA2015&lt;=$S2015,"Pass","Fail"))</f>
        <v/>
      </c>
      <c r="AG2015" s="1" t="str">
        <f aca="false">IF($Y2015="","",IF($AA2015&lt;$S2015,"Pass","Fail"))</f>
        <v/>
      </c>
      <c r="AH2015" s="23" t="str">
        <f aca="true">INDIRECT(CHOOSE(MATCH($T2015,{"±","&gt;","≥","≤","&lt;"},0), "AC", "AD", "AE", "AF", "AG") &amp; ROW())</f>
        <v/>
      </c>
      <c r="AI2015" s="56" t="str">
        <f aca="false">IF($X2015="Not Significant","No Further Action Required",
IF($AH2015="","",
IF(AND($AH2015="Pass",$L2015="0 - Passed "),"Analysis performed; no further action required.",
IF(AND($AH2015="Fail",$L2015="1 - Failed "),"Analysis performed; no further action required.",
IF(AND($AH2015="Pass",$L2015="2 - Limited In Use "),"Analysis performed; no further action required.",
IF(AND($AH2015="Fail",$L2015="3 - Adjusted "),"Analysis performed; no further action required.",
"Unit fails analysis; TSM determination required."))))))</f>
        <v/>
      </c>
      <c r="AJ2015" s="58"/>
    </row>
    <row r="2016" customFormat="false" ht="15" hidden="false" customHeight="false" outlineLevel="0" collapsed="false">
      <c r="A2016" s="56"/>
      <c r="E2016" s="57" t="str">
        <f aca="false">IF(AND($F2016="",$G2016=""),"",IF($G2016="",$F2016,HYPERLINK($G2016,$F2016)))</f>
        <v/>
      </c>
      <c r="H2016" s="1" t="str">
        <f aca="false">IF($I2016="","None Attached",IF(LEFT($I2016,5)="https",HYPERLINK($I2016,"Datasheet"),HYPERLINK(_xlfn.CONCAT("https://",$I2016),"Datasheet")))</f>
        <v>None Attached</v>
      </c>
      <c r="M2016" s="56"/>
      <c r="P2016" s="58"/>
      <c r="Q2016" s="1" t="n">
        <f aca="false">$M2016-$N2016</f>
        <v>0</v>
      </c>
      <c r="R2016" s="56"/>
      <c r="T2016" s="59" t="s">
        <v>15</v>
      </c>
      <c r="U2016" s="1" t="n">
        <f aca="false">$S2016-$R2016</f>
        <v>0</v>
      </c>
      <c r="V2016" s="1" t="n">
        <f aca="false">IF($T2016="±",$Q2016*2,$Q2016)</f>
        <v>0</v>
      </c>
      <c r="W2016" s="60" t="str">
        <f aca="false">IFERROR($U2016/ABS($V2016),"N/A")</f>
        <v>N/A</v>
      </c>
      <c r="X2016" s="61" t="str">
        <f aca="false">IF(OR($W2016="N/A",$R2016="",$S2016=""),"N/A",IF($W2016&gt;=4,"Not Significant",IF($W2016&gt;=2,"Semi-Significant","Significant")))</f>
        <v>N/A</v>
      </c>
      <c r="Z2016" s="1" t="str">
        <f aca="false">IF($D2016="Z540.1 w/data",0,"")</f>
        <v/>
      </c>
      <c r="AA2016" s="1" t="e">
        <f aca="false">$Y2016+$Q2016+$Z2016</f>
        <v>#VALUE!</v>
      </c>
      <c r="AB2016" s="1" t="n">
        <f aca="false">$N2016+$Q2016</f>
        <v>0</v>
      </c>
      <c r="AC2016" s="1" t="str">
        <f aca="false">IF($Y2016="","",IF(AND($AA2016&gt;=$R2016,$AA2016&lt;=$S2016),"Pass","Fail"))</f>
        <v/>
      </c>
      <c r="AD2016" s="1" t="str">
        <f aca="false">IF($Y2016="","",IF($AA2016&gt;$R2016,"Pass","Fail"))</f>
        <v/>
      </c>
      <c r="AE2016" s="1" t="str">
        <f aca="false">IF($Y2016="","",IF($AA2016&gt;=$R2016,"Pass","Fail"))</f>
        <v/>
      </c>
      <c r="AF2016" s="1" t="str">
        <f aca="false">IF($Y2016="","",IF($AA2016&lt;=$S2016,"Pass","Fail"))</f>
        <v/>
      </c>
      <c r="AG2016" s="1" t="str">
        <f aca="false">IF($Y2016="","",IF($AA2016&lt;$S2016,"Pass","Fail"))</f>
        <v/>
      </c>
      <c r="AH2016" s="23" t="str">
        <f aca="true">INDIRECT(CHOOSE(MATCH($T2016,{"±","&gt;","≥","≤","&lt;"},0), "AC", "AD", "AE", "AF", "AG") &amp; ROW())</f>
        <v/>
      </c>
      <c r="AI2016" s="56" t="str">
        <f aca="false">IF($X2016="Not Significant","No Further Action Required",
IF($AH2016="","",
IF(AND($AH2016="Pass",$L2016="0 - Passed "),"Analysis performed; no further action required.",
IF(AND($AH2016="Fail",$L2016="1 - Failed "),"Analysis performed; no further action required.",
IF(AND($AH2016="Pass",$L2016="2 - Limited In Use "),"Analysis performed; no further action required.",
IF(AND($AH2016="Fail",$L2016="3 - Adjusted "),"Analysis performed; no further action required.",
"Unit fails analysis; TSM determination required."))))))</f>
        <v/>
      </c>
      <c r="AJ2016" s="58"/>
    </row>
    <row r="2017" customFormat="false" ht="15" hidden="false" customHeight="false" outlineLevel="0" collapsed="false">
      <c r="A2017" s="56"/>
      <c r="E2017" s="57" t="str">
        <f aca="false">IF(AND($F2017="",$G2017=""),"",IF($G2017="",$F2017,HYPERLINK($G2017,$F2017)))</f>
        <v/>
      </c>
      <c r="H2017" s="1" t="str">
        <f aca="false">IF($I2017="","None Attached",IF(LEFT($I2017,5)="https",HYPERLINK($I2017,"Datasheet"),HYPERLINK(_xlfn.CONCAT("https://",$I2017),"Datasheet")))</f>
        <v>None Attached</v>
      </c>
      <c r="M2017" s="56"/>
      <c r="P2017" s="58"/>
      <c r="Q2017" s="1" t="n">
        <f aca="false">$M2017-$N2017</f>
        <v>0</v>
      </c>
      <c r="R2017" s="56"/>
      <c r="T2017" s="59" t="s">
        <v>15</v>
      </c>
      <c r="U2017" s="1" t="n">
        <f aca="false">$S2017-$R2017</f>
        <v>0</v>
      </c>
      <c r="V2017" s="1" t="n">
        <f aca="false">IF($T2017="±",$Q2017*2,$Q2017)</f>
        <v>0</v>
      </c>
      <c r="W2017" s="60" t="str">
        <f aca="false">IFERROR($U2017/ABS($V2017),"N/A")</f>
        <v>N/A</v>
      </c>
      <c r="X2017" s="61" t="str">
        <f aca="false">IF(OR($W2017="N/A",$R2017="",$S2017=""),"N/A",IF($W2017&gt;=4,"Not Significant",IF($W2017&gt;=2,"Semi-Significant","Significant")))</f>
        <v>N/A</v>
      </c>
      <c r="Z2017" s="1" t="str">
        <f aca="false">IF($D2017="Z540.1 w/data",0,"")</f>
        <v/>
      </c>
      <c r="AA2017" s="1" t="e">
        <f aca="false">$Y2017+$Q2017+$Z2017</f>
        <v>#VALUE!</v>
      </c>
      <c r="AB2017" s="1" t="n">
        <f aca="false">$N2017+$Q2017</f>
        <v>0</v>
      </c>
      <c r="AC2017" s="1" t="str">
        <f aca="false">IF($Y2017="","",IF(AND($AA2017&gt;=$R2017,$AA2017&lt;=$S2017),"Pass","Fail"))</f>
        <v/>
      </c>
      <c r="AD2017" s="1" t="str">
        <f aca="false">IF($Y2017="","",IF($AA2017&gt;$R2017,"Pass","Fail"))</f>
        <v/>
      </c>
      <c r="AE2017" s="1" t="str">
        <f aca="false">IF($Y2017="","",IF($AA2017&gt;=$R2017,"Pass","Fail"))</f>
        <v/>
      </c>
      <c r="AF2017" s="1" t="str">
        <f aca="false">IF($Y2017="","",IF($AA2017&lt;=$S2017,"Pass","Fail"))</f>
        <v/>
      </c>
      <c r="AG2017" s="1" t="str">
        <f aca="false">IF($Y2017="","",IF($AA2017&lt;$S2017,"Pass","Fail"))</f>
        <v/>
      </c>
      <c r="AH2017" s="23" t="str">
        <f aca="true">INDIRECT(CHOOSE(MATCH($T2017,{"±","&gt;","≥","≤","&lt;"},0), "AC", "AD", "AE", "AF", "AG") &amp; ROW())</f>
        <v/>
      </c>
      <c r="AI2017" s="56" t="str">
        <f aca="false">IF($X2017="Not Significant","No Further Action Required",
IF($AH2017="","",
IF(AND($AH2017="Pass",$L2017="0 - Passed "),"Analysis performed; no further action required.",
IF(AND($AH2017="Fail",$L2017="1 - Failed "),"Analysis performed; no further action required.",
IF(AND($AH2017="Pass",$L2017="2 - Limited In Use "),"Analysis performed; no further action required.",
IF(AND($AH2017="Fail",$L2017="3 - Adjusted "),"Analysis performed; no further action required.",
"Unit fails analysis; TSM determination required."))))))</f>
        <v/>
      </c>
      <c r="AJ2017" s="58"/>
    </row>
    <row r="2018" customFormat="false" ht="15" hidden="false" customHeight="false" outlineLevel="0" collapsed="false">
      <c r="A2018" s="56"/>
      <c r="E2018" s="57" t="str">
        <f aca="false">IF(AND($F2018="",$G2018=""),"",IF($G2018="",$F2018,HYPERLINK($G2018,$F2018)))</f>
        <v/>
      </c>
      <c r="H2018" s="1" t="str">
        <f aca="false">IF($I2018="","None Attached",IF(LEFT($I2018,5)="https",HYPERLINK($I2018,"Datasheet"),HYPERLINK(_xlfn.CONCAT("https://",$I2018),"Datasheet")))</f>
        <v>None Attached</v>
      </c>
      <c r="M2018" s="56"/>
      <c r="P2018" s="58"/>
      <c r="Q2018" s="1" t="n">
        <f aca="false">$M2018-$N2018</f>
        <v>0</v>
      </c>
      <c r="R2018" s="56"/>
      <c r="T2018" s="59" t="s">
        <v>15</v>
      </c>
      <c r="U2018" s="1" t="n">
        <f aca="false">$S2018-$R2018</f>
        <v>0</v>
      </c>
      <c r="V2018" s="1" t="n">
        <f aca="false">IF($T2018="±",$Q2018*2,$Q2018)</f>
        <v>0</v>
      </c>
      <c r="W2018" s="60" t="str">
        <f aca="false">IFERROR($U2018/ABS($V2018),"N/A")</f>
        <v>N/A</v>
      </c>
      <c r="X2018" s="61" t="str">
        <f aca="false">IF(OR($W2018="N/A",$R2018="",$S2018=""),"N/A",IF($W2018&gt;=4,"Not Significant",IF($W2018&gt;=2,"Semi-Significant","Significant")))</f>
        <v>N/A</v>
      </c>
      <c r="Z2018" s="1" t="str">
        <f aca="false">IF($D2018="Z540.1 w/data",0,"")</f>
        <v/>
      </c>
      <c r="AA2018" s="1" t="e">
        <f aca="false">$Y2018+$Q2018+$Z2018</f>
        <v>#VALUE!</v>
      </c>
      <c r="AB2018" s="1" t="n">
        <f aca="false">$N2018+$Q2018</f>
        <v>0</v>
      </c>
      <c r="AC2018" s="1" t="str">
        <f aca="false">IF($Y2018="","",IF(AND($AA2018&gt;=$R2018,$AA2018&lt;=$S2018),"Pass","Fail"))</f>
        <v/>
      </c>
      <c r="AD2018" s="1" t="str">
        <f aca="false">IF($Y2018="","",IF($AA2018&gt;$R2018,"Pass","Fail"))</f>
        <v/>
      </c>
      <c r="AE2018" s="1" t="str">
        <f aca="false">IF($Y2018="","",IF($AA2018&gt;=$R2018,"Pass","Fail"))</f>
        <v/>
      </c>
      <c r="AF2018" s="1" t="str">
        <f aca="false">IF($Y2018="","",IF($AA2018&lt;=$S2018,"Pass","Fail"))</f>
        <v/>
      </c>
      <c r="AG2018" s="1" t="str">
        <f aca="false">IF($Y2018="","",IF($AA2018&lt;$S2018,"Pass","Fail"))</f>
        <v/>
      </c>
      <c r="AH2018" s="23" t="str">
        <f aca="true">INDIRECT(CHOOSE(MATCH($T2018,{"±","&gt;","≥","≤","&lt;"},0), "AC", "AD", "AE", "AF", "AG") &amp; ROW())</f>
        <v/>
      </c>
      <c r="AI2018" s="56" t="str">
        <f aca="false">IF($X2018="Not Significant","No Further Action Required",
IF($AH2018="","",
IF(AND($AH2018="Pass",$L2018="0 - Passed "),"Analysis performed; no further action required.",
IF(AND($AH2018="Fail",$L2018="1 - Failed "),"Analysis performed; no further action required.",
IF(AND($AH2018="Pass",$L2018="2 - Limited In Use "),"Analysis performed; no further action required.",
IF(AND($AH2018="Fail",$L2018="3 - Adjusted "),"Analysis performed; no further action required.",
"Unit fails analysis; TSM determination required."))))))</f>
        <v/>
      </c>
      <c r="AJ2018" s="58"/>
    </row>
    <row r="2019" customFormat="false" ht="15" hidden="false" customHeight="false" outlineLevel="0" collapsed="false">
      <c r="A2019" s="56"/>
      <c r="E2019" s="57" t="str">
        <f aca="false">IF(AND($F2019="",$G2019=""),"",IF($G2019="",$F2019,HYPERLINK($G2019,$F2019)))</f>
        <v/>
      </c>
      <c r="H2019" s="1" t="str">
        <f aca="false">IF($I2019="","None Attached",IF(LEFT($I2019,5)="https",HYPERLINK($I2019,"Datasheet"),HYPERLINK(_xlfn.CONCAT("https://",$I2019),"Datasheet")))</f>
        <v>None Attached</v>
      </c>
      <c r="M2019" s="56"/>
      <c r="P2019" s="58"/>
      <c r="Q2019" s="1" t="n">
        <f aca="false">$M2019-$N2019</f>
        <v>0</v>
      </c>
      <c r="R2019" s="56"/>
      <c r="T2019" s="59" t="s">
        <v>15</v>
      </c>
      <c r="U2019" s="1" t="n">
        <f aca="false">$S2019-$R2019</f>
        <v>0</v>
      </c>
      <c r="V2019" s="1" t="n">
        <f aca="false">IF($T2019="±",$Q2019*2,$Q2019)</f>
        <v>0</v>
      </c>
      <c r="W2019" s="60" t="str">
        <f aca="false">IFERROR($U2019/ABS($V2019),"N/A")</f>
        <v>N/A</v>
      </c>
      <c r="X2019" s="61" t="str">
        <f aca="false">IF(OR($W2019="N/A",$R2019="",$S2019=""),"N/A",IF($W2019&gt;=4,"Not Significant",IF($W2019&gt;=2,"Semi-Significant","Significant")))</f>
        <v>N/A</v>
      </c>
      <c r="Z2019" s="1" t="str">
        <f aca="false">IF($D2019="Z540.1 w/data",0,"")</f>
        <v/>
      </c>
      <c r="AA2019" s="1" t="e">
        <f aca="false">$Y2019+$Q2019+$Z2019</f>
        <v>#VALUE!</v>
      </c>
      <c r="AB2019" s="1" t="n">
        <f aca="false">$N2019+$Q2019</f>
        <v>0</v>
      </c>
      <c r="AC2019" s="1" t="str">
        <f aca="false">IF($Y2019="","",IF(AND($AA2019&gt;=$R2019,$AA2019&lt;=$S2019),"Pass","Fail"))</f>
        <v/>
      </c>
      <c r="AD2019" s="1" t="str">
        <f aca="false">IF($Y2019="","",IF($AA2019&gt;$R2019,"Pass","Fail"))</f>
        <v/>
      </c>
      <c r="AE2019" s="1" t="str">
        <f aca="false">IF($Y2019="","",IF($AA2019&gt;=$R2019,"Pass","Fail"))</f>
        <v/>
      </c>
      <c r="AF2019" s="1" t="str">
        <f aca="false">IF($Y2019="","",IF($AA2019&lt;=$S2019,"Pass","Fail"))</f>
        <v/>
      </c>
      <c r="AG2019" s="1" t="str">
        <f aca="false">IF($Y2019="","",IF($AA2019&lt;$S2019,"Pass","Fail"))</f>
        <v/>
      </c>
      <c r="AH2019" s="23" t="str">
        <f aca="true">INDIRECT(CHOOSE(MATCH($T2019,{"±","&gt;","≥","≤","&lt;"},0), "AC", "AD", "AE", "AF", "AG") &amp; ROW())</f>
        <v/>
      </c>
      <c r="AI2019" s="56" t="str">
        <f aca="false">IF($X2019="Not Significant","No Further Action Required",
IF($AH2019="","",
IF(AND($AH2019="Pass",$L2019="0 - Passed "),"Analysis performed; no further action required.",
IF(AND($AH2019="Fail",$L2019="1 - Failed "),"Analysis performed; no further action required.",
IF(AND($AH2019="Pass",$L2019="2 - Limited In Use "),"Analysis performed; no further action required.",
IF(AND($AH2019="Fail",$L2019="3 - Adjusted "),"Analysis performed; no further action required.",
"Unit fails analysis; TSM determination required."))))))</f>
        <v/>
      </c>
      <c r="AJ2019" s="58"/>
    </row>
    <row r="2020" customFormat="false" ht="15" hidden="false" customHeight="false" outlineLevel="0" collapsed="false">
      <c r="A2020" s="56"/>
      <c r="E2020" s="57" t="str">
        <f aca="false">IF(AND($F2020="",$G2020=""),"",IF($G2020="",$F2020,HYPERLINK($G2020,$F2020)))</f>
        <v/>
      </c>
      <c r="H2020" s="1" t="str">
        <f aca="false">IF($I2020="","None Attached",IF(LEFT($I2020,5)="https",HYPERLINK($I2020,"Datasheet"),HYPERLINK(_xlfn.CONCAT("https://",$I2020),"Datasheet")))</f>
        <v>None Attached</v>
      </c>
      <c r="M2020" s="56"/>
      <c r="P2020" s="58"/>
      <c r="Q2020" s="1" t="n">
        <f aca="false">$M2020-$N2020</f>
        <v>0</v>
      </c>
      <c r="R2020" s="56"/>
      <c r="T2020" s="59" t="s">
        <v>15</v>
      </c>
      <c r="U2020" s="1" t="n">
        <f aca="false">$S2020-$R2020</f>
        <v>0</v>
      </c>
      <c r="V2020" s="1" t="n">
        <f aca="false">IF($T2020="±",$Q2020*2,$Q2020)</f>
        <v>0</v>
      </c>
      <c r="W2020" s="60" t="str">
        <f aca="false">IFERROR($U2020/ABS($V2020),"N/A")</f>
        <v>N/A</v>
      </c>
      <c r="X2020" s="61" t="str">
        <f aca="false">IF(OR($W2020="N/A",$R2020="",$S2020=""),"N/A",IF($W2020&gt;=4,"Not Significant",IF($W2020&gt;=2,"Semi-Significant","Significant")))</f>
        <v>N/A</v>
      </c>
      <c r="Z2020" s="1" t="str">
        <f aca="false">IF($D2020="Z540.1 w/data",0,"")</f>
        <v/>
      </c>
      <c r="AA2020" s="1" t="e">
        <f aca="false">$Y2020+$Q2020+$Z2020</f>
        <v>#VALUE!</v>
      </c>
      <c r="AB2020" s="1" t="n">
        <f aca="false">$N2020+$Q2020</f>
        <v>0</v>
      </c>
      <c r="AC2020" s="1" t="str">
        <f aca="false">IF($Y2020="","",IF(AND($AA2020&gt;=$R2020,$AA2020&lt;=$S2020),"Pass","Fail"))</f>
        <v/>
      </c>
      <c r="AD2020" s="1" t="str">
        <f aca="false">IF($Y2020="","",IF($AA2020&gt;$R2020,"Pass","Fail"))</f>
        <v/>
      </c>
      <c r="AE2020" s="1" t="str">
        <f aca="false">IF($Y2020="","",IF($AA2020&gt;=$R2020,"Pass","Fail"))</f>
        <v/>
      </c>
      <c r="AF2020" s="1" t="str">
        <f aca="false">IF($Y2020="","",IF($AA2020&lt;=$S2020,"Pass","Fail"))</f>
        <v/>
      </c>
      <c r="AG2020" s="1" t="str">
        <f aca="false">IF($Y2020="","",IF($AA2020&lt;$S2020,"Pass","Fail"))</f>
        <v/>
      </c>
      <c r="AH2020" s="23" t="str">
        <f aca="true">INDIRECT(CHOOSE(MATCH($T2020,{"±","&gt;","≥","≤","&lt;"},0), "AC", "AD", "AE", "AF", "AG") &amp; ROW())</f>
        <v/>
      </c>
      <c r="AI2020" s="56" t="str">
        <f aca="false">IF($X2020="Not Significant","No Further Action Required",
IF($AH2020="","",
IF(AND($AH2020="Pass",$L2020="0 - Passed "),"Analysis performed; no further action required.",
IF(AND($AH2020="Fail",$L2020="1 - Failed "),"Analysis performed; no further action required.",
IF(AND($AH2020="Pass",$L2020="2 - Limited In Use "),"Analysis performed; no further action required.",
IF(AND($AH2020="Fail",$L2020="3 - Adjusted "),"Analysis performed; no further action required.",
"Unit fails analysis; TSM determination required."))))))</f>
        <v/>
      </c>
      <c r="AJ2020" s="58"/>
    </row>
    <row r="2021" customFormat="false" ht="15" hidden="false" customHeight="false" outlineLevel="0" collapsed="false">
      <c r="A2021" s="56"/>
      <c r="E2021" s="57" t="str">
        <f aca="false">IF(AND($F2021="",$G2021=""),"",IF($G2021="",$F2021,HYPERLINK($G2021,$F2021)))</f>
        <v/>
      </c>
      <c r="H2021" s="1" t="str">
        <f aca="false">IF($I2021="","None Attached",IF(LEFT($I2021,5)="https",HYPERLINK($I2021,"Datasheet"),HYPERLINK(_xlfn.CONCAT("https://",$I2021),"Datasheet")))</f>
        <v>None Attached</v>
      </c>
      <c r="M2021" s="56"/>
      <c r="P2021" s="58"/>
      <c r="Q2021" s="1" t="n">
        <f aca="false">$M2021-$N2021</f>
        <v>0</v>
      </c>
      <c r="R2021" s="56"/>
      <c r="T2021" s="59" t="s">
        <v>15</v>
      </c>
      <c r="U2021" s="1" t="n">
        <f aca="false">$S2021-$R2021</f>
        <v>0</v>
      </c>
      <c r="V2021" s="1" t="n">
        <f aca="false">IF($T2021="±",$Q2021*2,$Q2021)</f>
        <v>0</v>
      </c>
      <c r="W2021" s="60" t="str">
        <f aca="false">IFERROR($U2021/ABS($V2021),"N/A")</f>
        <v>N/A</v>
      </c>
      <c r="X2021" s="61" t="str">
        <f aca="false">IF(OR($W2021="N/A",$R2021="",$S2021=""),"N/A",IF($W2021&gt;=4,"Not Significant",IF($W2021&gt;=2,"Semi-Significant","Significant")))</f>
        <v>N/A</v>
      </c>
      <c r="Z2021" s="1" t="str">
        <f aca="false">IF($D2021="Z540.1 w/data",0,"")</f>
        <v/>
      </c>
      <c r="AA2021" s="1" t="e">
        <f aca="false">$Y2021+$Q2021+$Z2021</f>
        <v>#VALUE!</v>
      </c>
      <c r="AB2021" s="1" t="n">
        <f aca="false">$N2021+$Q2021</f>
        <v>0</v>
      </c>
      <c r="AC2021" s="1" t="str">
        <f aca="false">IF($Y2021="","",IF(AND($AA2021&gt;=$R2021,$AA2021&lt;=$S2021),"Pass","Fail"))</f>
        <v/>
      </c>
      <c r="AD2021" s="1" t="str">
        <f aca="false">IF($Y2021="","",IF($AA2021&gt;$R2021,"Pass","Fail"))</f>
        <v/>
      </c>
      <c r="AE2021" s="1" t="str">
        <f aca="false">IF($Y2021="","",IF($AA2021&gt;=$R2021,"Pass","Fail"))</f>
        <v/>
      </c>
      <c r="AF2021" s="1" t="str">
        <f aca="false">IF($Y2021="","",IF($AA2021&lt;=$S2021,"Pass","Fail"))</f>
        <v/>
      </c>
      <c r="AG2021" s="1" t="str">
        <f aca="false">IF($Y2021="","",IF($AA2021&lt;$S2021,"Pass","Fail"))</f>
        <v/>
      </c>
      <c r="AH2021" s="23" t="str">
        <f aca="true">INDIRECT(CHOOSE(MATCH($T2021,{"±","&gt;","≥","≤","&lt;"},0), "AC", "AD", "AE", "AF", "AG") &amp; ROW())</f>
        <v/>
      </c>
      <c r="AI2021" s="56" t="str">
        <f aca="false">IF($X2021="Not Significant","No Further Action Required",
IF($AH2021="","",
IF(AND($AH2021="Pass",$L2021="0 - Passed "),"Analysis performed; no further action required.",
IF(AND($AH2021="Fail",$L2021="1 - Failed "),"Analysis performed; no further action required.",
IF(AND($AH2021="Pass",$L2021="2 - Limited In Use "),"Analysis performed; no further action required.",
IF(AND($AH2021="Fail",$L2021="3 - Adjusted "),"Analysis performed; no further action required.",
"Unit fails analysis; TSM determination required."))))))</f>
        <v/>
      </c>
      <c r="AJ2021" s="58"/>
    </row>
    <row r="2022" customFormat="false" ht="15" hidden="false" customHeight="false" outlineLevel="0" collapsed="false">
      <c r="A2022" s="56"/>
      <c r="E2022" s="57" t="str">
        <f aca="false">IF(AND($F2022="",$G2022=""),"",IF($G2022="",$F2022,HYPERLINK($G2022,$F2022)))</f>
        <v/>
      </c>
      <c r="H2022" s="1" t="str">
        <f aca="false">IF($I2022="","None Attached",IF(LEFT($I2022,5)="https",HYPERLINK($I2022,"Datasheet"),HYPERLINK(_xlfn.CONCAT("https://",$I2022),"Datasheet")))</f>
        <v>None Attached</v>
      </c>
      <c r="M2022" s="56"/>
      <c r="P2022" s="58"/>
      <c r="Q2022" s="1" t="n">
        <f aca="false">$M2022-$N2022</f>
        <v>0</v>
      </c>
      <c r="R2022" s="56"/>
      <c r="T2022" s="59" t="s">
        <v>15</v>
      </c>
      <c r="U2022" s="1" t="n">
        <f aca="false">$S2022-$R2022</f>
        <v>0</v>
      </c>
      <c r="V2022" s="1" t="n">
        <f aca="false">IF($T2022="±",$Q2022*2,$Q2022)</f>
        <v>0</v>
      </c>
      <c r="W2022" s="60" t="str">
        <f aca="false">IFERROR($U2022/ABS($V2022),"N/A")</f>
        <v>N/A</v>
      </c>
      <c r="X2022" s="61" t="str">
        <f aca="false">IF(OR($W2022="N/A",$R2022="",$S2022=""),"N/A",IF($W2022&gt;=4,"Not Significant",IF($W2022&gt;=2,"Semi-Significant","Significant")))</f>
        <v>N/A</v>
      </c>
      <c r="Z2022" s="1" t="str">
        <f aca="false">IF($D2022="Z540.1 w/data",0,"")</f>
        <v/>
      </c>
      <c r="AA2022" s="1" t="e">
        <f aca="false">$Y2022+$Q2022+$Z2022</f>
        <v>#VALUE!</v>
      </c>
      <c r="AB2022" s="1" t="n">
        <f aca="false">$N2022+$Q2022</f>
        <v>0</v>
      </c>
      <c r="AC2022" s="1" t="str">
        <f aca="false">IF($Y2022="","",IF(AND($AA2022&gt;=$R2022,$AA2022&lt;=$S2022),"Pass","Fail"))</f>
        <v/>
      </c>
      <c r="AD2022" s="1" t="str">
        <f aca="false">IF($Y2022="","",IF($AA2022&gt;$R2022,"Pass","Fail"))</f>
        <v/>
      </c>
      <c r="AE2022" s="1" t="str">
        <f aca="false">IF($Y2022="","",IF($AA2022&gt;=$R2022,"Pass","Fail"))</f>
        <v/>
      </c>
      <c r="AF2022" s="1" t="str">
        <f aca="false">IF($Y2022="","",IF($AA2022&lt;=$S2022,"Pass","Fail"))</f>
        <v/>
      </c>
      <c r="AG2022" s="1" t="str">
        <f aca="false">IF($Y2022="","",IF($AA2022&lt;$S2022,"Pass","Fail"))</f>
        <v/>
      </c>
      <c r="AH2022" s="23" t="str">
        <f aca="true">INDIRECT(CHOOSE(MATCH($T2022,{"±","&gt;","≥","≤","&lt;"},0), "AC", "AD", "AE", "AF", "AG") &amp; ROW())</f>
        <v/>
      </c>
      <c r="AI2022" s="56" t="str">
        <f aca="false">IF($X2022="Not Significant","No Further Action Required",
IF($AH2022="","",
IF(AND($AH2022="Pass",$L2022="0 - Passed "),"Analysis performed; no further action required.",
IF(AND($AH2022="Fail",$L2022="1 - Failed "),"Analysis performed; no further action required.",
IF(AND($AH2022="Pass",$L2022="2 - Limited In Use "),"Analysis performed; no further action required.",
IF(AND($AH2022="Fail",$L2022="3 - Adjusted "),"Analysis performed; no further action required.",
"Unit fails analysis; TSM determination required."))))))</f>
        <v/>
      </c>
      <c r="AJ2022" s="58"/>
    </row>
    <row r="2023" customFormat="false" ht="15" hidden="false" customHeight="false" outlineLevel="0" collapsed="false">
      <c r="A2023" s="56"/>
      <c r="E2023" s="57" t="str">
        <f aca="false">IF(AND($F2023="",$G2023=""),"",IF($G2023="",$F2023,HYPERLINK($G2023,$F2023)))</f>
        <v/>
      </c>
      <c r="H2023" s="1" t="str">
        <f aca="false">IF($I2023="","None Attached",IF(LEFT($I2023,5)="https",HYPERLINK($I2023,"Datasheet"),HYPERLINK(_xlfn.CONCAT("https://",$I2023),"Datasheet")))</f>
        <v>None Attached</v>
      </c>
      <c r="M2023" s="56"/>
      <c r="P2023" s="58"/>
      <c r="Q2023" s="1" t="n">
        <f aca="false">$M2023-$N2023</f>
        <v>0</v>
      </c>
      <c r="R2023" s="56"/>
      <c r="T2023" s="59" t="s">
        <v>15</v>
      </c>
      <c r="U2023" s="1" t="n">
        <f aca="false">$S2023-$R2023</f>
        <v>0</v>
      </c>
      <c r="V2023" s="1" t="n">
        <f aca="false">IF($T2023="±",$Q2023*2,$Q2023)</f>
        <v>0</v>
      </c>
      <c r="W2023" s="60" t="str">
        <f aca="false">IFERROR($U2023/ABS($V2023),"N/A")</f>
        <v>N/A</v>
      </c>
      <c r="X2023" s="61" t="str">
        <f aca="false">IF(OR($W2023="N/A",$R2023="",$S2023=""),"N/A",IF($W2023&gt;=4,"Not Significant",IF($W2023&gt;=2,"Semi-Significant","Significant")))</f>
        <v>N/A</v>
      </c>
      <c r="Z2023" s="1" t="str">
        <f aca="false">IF($D2023="Z540.1 w/data",0,"")</f>
        <v/>
      </c>
      <c r="AA2023" s="1" t="e">
        <f aca="false">$Y2023+$Q2023+$Z2023</f>
        <v>#VALUE!</v>
      </c>
      <c r="AB2023" s="1" t="n">
        <f aca="false">$N2023+$Q2023</f>
        <v>0</v>
      </c>
      <c r="AC2023" s="1" t="str">
        <f aca="false">IF($Y2023="","",IF(AND($AA2023&gt;=$R2023,$AA2023&lt;=$S2023),"Pass","Fail"))</f>
        <v/>
      </c>
      <c r="AD2023" s="1" t="str">
        <f aca="false">IF($Y2023="","",IF($AA2023&gt;$R2023,"Pass","Fail"))</f>
        <v/>
      </c>
      <c r="AE2023" s="1" t="str">
        <f aca="false">IF($Y2023="","",IF($AA2023&gt;=$R2023,"Pass","Fail"))</f>
        <v/>
      </c>
      <c r="AF2023" s="1" t="str">
        <f aca="false">IF($Y2023="","",IF($AA2023&lt;=$S2023,"Pass","Fail"))</f>
        <v/>
      </c>
      <c r="AG2023" s="1" t="str">
        <f aca="false">IF($Y2023="","",IF($AA2023&lt;$S2023,"Pass","Fail"))</f>
        <v/>
      </c>
      <c r="AH2023" s="23" t="str">
        <f aca="true">INDIRECT(CHOOSE(MATCH($T2023,{"±","&gt;","≥","≤","&lt;"},0), "AC", "AD", "AE", "AF", "AG") &amp; ROW())</f>
        <v/>
      </c>
      <c r="AI2023" s="56" t="str">
        <f aca="false">IF($X2023="Not Significant","No Further Action Required",
IF($AH2023="","",
IF(AND($AH2023="Pass",$L2023="0 - Passed "),"Analysis performed; no further action required.",
IF(AND($AH2023="Fail",$L2023="1 - Failed "),"Analysis performed; no further action required.",
IF(AND($AH2023="Pass",$L2023="2 - Limited In Use "),"Analysis performed; no further action required.",
IF(AND($AH2023="Fail",$L2023="3 - Adjusted "),"Analysis performed; no further action required.",
"Unit fails analysis; TSM determination required."))))))</f>
        <v/>
      </c>
      <c r="AJ2023" s="58"/>
    </row>
    <row r="2024" customFormat="false" ht="15" hidden="false" customHeight="false" outlineLevel="0" collapsed="false">
      <c r="A2024" s="56"/>
      <c r="E2024" s="57" t="str">
        <f aca="false">IF(AND($F2024="",$G2024=""),"",IF($G2024="",$F2024,HYPERLINK($G2024,$F2024)))</f>
        <v/>
      </c>
      <c r="H2024" s="1" t="str">
        <f aca="false">IF($I2024="","None Attached",IF(LEFT($I2024,5)="https",HYPERLINK($I2024,"Datasheet"),HYPERLINK(_xlfn.CONCAT("https://",$I2024),"Datasheet")))</f>
        <v>None Attached</v>
      </c>
      <c r="M2024" s="56"/>
      <c r="P2024" s="58"/>
      <c r="Q2024" s="1" t="n">
        <f aca="false">$M2024-$N2024</f>
        <v>0</v>
      </c>
      <c r="R2024" s="56"/>
      <c r="T2024" s="59" t="s">
        <v>15</v>
      </c>
      <c r="U2024" s="1" t="n">
        <f aca="false">$S2024-$R2024</f>
        <v>0</v>
      </c>
      <c r="V2024" s="1" t="n">
        <f aca="false">IF($T2024="±",$Q2024*2,$Q2024)</f>
        <v>0</v>
      </c>
      <c r="W2024" s="60" t="str">
        <f aca="false">IFERROR($U2024/ABS($V2024),"N/A")</f>
        <v>N/A</v>
      </c>
      <c r="X2024" s="61" t="str">
        <f aca="false">IF(OR($W2024="N/A",$R2024="",$S2024=""),"N/A",IF($W2024&gt;=4,"Not Significant",IF($W2024&gt;=2,"Semi-Significant","Significant")))</f>
        <v>N/A</v>
      </c>
      <c r="Z2024" s="1" t="str">
        <f aca="false">IF($D2024="Z540.1 w/data",0,"")</f>
        <v/>
      </c>
      <c r="AA2024" s="1" t="e">
        <f aca="false">$Y2024+$Q2024+$Z2024</f>
        <v>#VALUE!</v>
      </c>
      <c r="AB2024" s="1" t="n">
        <f aca="false">$N2024+$Q2024</f>
        <v>0</v>
      </c>
      <c r="AC2024" s="1" t="str">
        <f aca="false">IF($Y2024="","",IF(AND($AA2024&gt;=$R2024,$AA2024&lt;=$S2024),"Pass","Fail"))</f>
        <v/>
      </c>
      <c r="AD2024" s="1" t="str">
        <f aca="false">IF($Y2024="","",IF($AA2024&gt;$R2024,"Pass","Fail"))</f>
        <v/>
      </c>
      <c r="AE2024" s="1" t="str">
        <f aca="false">IF($Y2024="","",IF($AA2024&gt;=$R2024,"Pass","Fail"))</f>
        <v/>
      </c>
      <c r="AF2024" s="1" t="str">
        <f aca="false">IF($Y2024="","",IF($AA2024&lt;=$S2024,"Pass","Fail"))</f>
        <v/>
      </c>
      <c r="AG2024" s="1" t="str">
        <f aca="false">IF($Y2024="","",IF($AA2024&lt;$S2024,"Pass","Fail"))</f>
        <v/>
      </c>
      <c r="AH2024" s="23" t="str">
        <f aca="true">INDIRECT(CHOOSE(MATCH($T2024,{"±","&gt;","≥","≤","&lt;"},0), "AC", "AD", "AE", "AF", "AG") &amp; ROW())</f>
        <v/>
      </c>
      <c r="AI2024" s="56" t="str">
        <f aca="false">IF($X2024="Not Significant","No Further Action Required",
IF($AH2024="","",
IF(AND($AH2024="Pass",$L2024="0 - Passed "),"Analysis performed; no further action required.",
IF(AND($AH2024="Fail",$L2024="1 - Failed "),"Analysis performed; no further action required.",
IF(AND($AH2024="Pass",$L2024="2 - Limited In Use "),"Analysis performed; no further action required.",
IF(AND($AH2024="Fail",$L2024="3 - Adjusted "),"Analysis performed; no further action required.",
"Unit fails analysis; TSM determination required."))))))</f>
        <v/>
      </c>
      <c r="AJ2024" s="58"/>
    </row>
    <row r="2025" customFormat="false" ht="15" hidden="false" customHeight="false" outlineLevel="0" collapsed="false">
      <c r="A2025" s="56"/>
      <c r="E2025" s="57" t="str">
        <f aca="false">IF(AND($F2025="",$G2025=""),"",IF($G2025="",$F2025,HYPERLINK($G2025,$F2025)))</f>
        <v/>
      </c>
      <c r="H2025" s="1" t="str">
        <f aca="false">IF($I2025="","None Attached",IF(LEFT($I2025,5)="https",HYPERLINK($I2025,"Datasheet"),HYPERLINK(_xlfn.CONCAT("https://",$I2025),"Datasheet")))</f>
        <v>None Attached</v>
      </c>
      <c r="M2025" s="56"/>
      <c r="P2025" s="58"/>
      <c r="Q2025" s="1" t="n">
        <f aca="false">$M2025-$N2025</f>
        <v>0</v>
      </c>
      <c r="R2025" s="56"/>
      <c r="T2025" s="59" t="s">
        <v>15</v>
      </c>
      <c r="U2025" s="1" t="n">
        <f aca="false">$S2025-$R2025</f>
        <v>0</v>
      </c>
      <c r="V2025" s="1" t="n">
        <f aca="false">IF($T2025="±",$Q2025*2,$Q2025)</f>
        <v>0</v>
      </c>
      <c r="W2025" s="60" t="str">
        <f aca="false">IFERROR($U2025/ABS($V2025),"N/A")</f>
        <v>N/A</v>
      </c>
      <c r="X2025" s="61" t="str">
        <f aca="false">IF(OR($W2025="N/A",$R2025="",$S2025=""),"N/A",IF($W2025&gt;=4,"Not Significant",IF($W2025&gt;=2,"Semi-Significant","Significant")))</f>
        <v>N/A</v>
      </c>
      <c r="Z2025" s="1" t="str">
        <f aca="false">IF($D2025="Z540.1 w/data",0,"")</f>
        <v/>
      </c>
      <c r="AA2025" s="1" t="e">
        <f aca="false">$Y2025+$Q2025+$Z2025</f>
        <v>#VALUE!</v>
      </c>
      <c r="AB2025" s="1" t="n">
        <f aca="false">$N2025+$Q2025</f>
        <v>0</v>
      </c>
      <c r="AC2025" s="1" t="str">
        <f aca="false">IF($Y2025="","",IF(AND($AA2025&gt;=$R2025,$AA2025&lt;=$S2025),"Pass","Fail"))</f>
        <v/>
      </c>
      <c r="AD2025" s="1" t="str">
        <f aca="false">IF($Y2025="","",IF($AA2025&gt;$R2025,"Pass","Fail"))</f>
        <v/>
      </c>
      <c r="AE2025" s="1" t="str">
        <f aca="false">IF($Y2025="","",IF($AA2025&gt;=$R2025,"Pass","Fail"))</f>
        <v/>
      </c>
      <c r="AF2025" s="1" t="str">
        <f aca="false">IF($Y2025="","",IF($AA2025&lt;=$S2025,"Pass","Fail"))</f>
        <v/>
      </c>
      <c r="AG2025" s="1" t="str">
        <f aca="false">IF($Y2025="","",IF($AA2025&lt;$S2025,"Pass","Fail"))</f>
        <v/>
      </c>
      <c r="AH2025" s="23" t="str">
        <f aca="true">INDIRECT(CHOOSE(MATCH($T2025,{"±","&gt;","≥","≤","&lt;"},0), "AC", "AD", "AE", "AF", "AG") &amp; ROW())</f>
        <v/>
      </c>
      <c r="AI2025" s="56" t="str">
        <f aca="false">IF($X2025="Not Significant","No Further Action Required",
IF($AH2025="","",
IF(AND($AH2025="Pass",$L2025="0 - Passed "),"Analysis performed; no further action required.",
IF(AND($AH2025="Fail",$L2025="1 - Failed "),"Analysis performed; no further action required.",
IF(AND($AH2025="Pass",$L2025="2 - Limited In Use "),"Analysis performed; no further action required.",
IF(AND($AH2025="Fail",$L2025="3 - Adjusted "),"Analysis performed; no further action required.",
"Unit fails analysis; TSM determination required."))))))</f>
        <v/>
      </c>
      <c r="AJ2025" s="58"/>
    </row>
    <row r="2026" customFormat="false" ht="15" hidden="false" customHeight="false" outlineLevel="0" collapsed="false">
      <c r="A2026" s="56"/>
      <c r="E2026" s="57" t="str">
        <f aca="false">IF(AND($F2026="",$G2026=""),"",IF($G2026="",$F2026,HYPERLINK($G2026,$F2026)))</f>
        <v/>
      </c>
      <c r="H2026" s="1" t="str">
        <f aca="false">IF($I2026="","None Attached",IF(LEFT($I2026,5)="https",HYPERLINK($I2026,"Datasheet"),HYPERLINK(_xlfn.CONCAT("https://",$I2026),"Datasheet")))</f>
        <v>None Attached</v>
      </c>
      <c r="M2026" s="56"/>
      <c r="P2026" s="58"/>
      <c r="Q2026" s="1" t="n">
        <f aca="false">$M2026-$N2026</f>
        <v>0</v>
      </c>
      <c r="R2026" s="56"/>
      <c r="T2026" s="59" t="s">
        <v>15</v>
      </c>
      <c r="U2026" s="1" t="n">
        <f aca="false">$S2026-$R2026</f>
        <v>0</v>
      </c>
      <c r="V2026" s="1" t="n">
        <f aca="false">IF($T2026="±",$Q2026*2,$Q2026)</f>
        <v>0</v>
      </c>
      <c r="W2026" s="60" t="str">
        <f aca="false">IFERROR($U2026/ABS($V2026),"N/A")</f>
        <v>N/A</v>
      </c>
      <c r="X2026" s="61" t="str">
        <f aca="false">IF(OR($W2026="N/A",$R2026="",$S2026=""),"N/A",IF($W2026&gt;=4,"Not Significant",IF($W2026&gt;=2,"Semi-Significant","Significant")))</f>
        <v>N/A</v>
      </c>
      <c r="Z2026" s="1" t="str">
        <f aca="false">IF($D2026="Z540.1 w/data",0,"")</f>
        <v/>
      </c>
      <c r="AA2026" s="1" t="e">
        <f aca="false">$Y2026+$Q2026+$Z2026</f>
        <v>#VALUE!</v>
      </c>
      <c r="AB2026" s="1" t="n">
        <f aca="false">$N2026+$Q2026</f>
        <v>0</v>
      </c>
      <c r="AC2026" s="1" t="str">
        <f aca="false">IF($Y2026="","",IF(AND($AA2026&gt;=$R2026,$AA2026&lt;=$S2026),"Pass","Fail"))</f>
        <v/>
      </c>
      <c r="AD2026" s="1" t="str">
        <f aca="false">IF($Y2026="","",IF($AA2026&gt;$R2026,"Pass","Fail"))</f>
        <v/>
      </c>
      <c r="AE2026" s="1" t="str">
        <f aca="false">IF($Y2026="","",IF($AA2026&gt;=$R2026,"Pass","Fail"))</f>
        <v/>
      </c>
      <c r="AF2026" s="1" t="str">
        <f aca="false">IF($Y2026="","",IF($AA2026&lt;=$S2026,"Pass","Fail"))</f>
        <v/>
      </c>
      <c r="AG2026" s="1" t="str">
        <f aca="false">IF($Y2026="","",IF($AA2026&lt;$S2026,"Pass","Fail"))</f>
        <v/>
      </c>
      <c r="AH2026" s="23" t="str">
        <f aca="true">INDIRECT(CHOOSE(MATCH($T2026,{"±","&gt;","≥","≤","&lt;"},0), "AC", "AD", "AE", "AF", "AG") &amp; ROW())</f>
        <v/>
      </c>
      <c r="AI2026" s="56" t="str">
        <f aca="false">IF($X2026="Not Significant","No Further Action Required",
IF($AH2026="","",
IF(AND($AH2026="Pass",$L2026="0 - Passed "),"Analysis performed; no further action required.",
IF(AND($AH2026="Fail",$L2026="1 - Failed "),"Analysis performed; no further action required.",
IF(AND($AH2026="Pass",$L2026="2 - Limited In Use "),"Analysis performed; no further action required.",
IF(AND($AH2026="Fail",$L2026="3 - Adjusted "),"Analysis performed; no further action required.",
"Unit fails analysis; TSM determination required."))))))</f>
        <v/>
      </c>
      <c r="AJ2026" s="58"/>
    </row>
    <row r="2027" customFormat="false" ht="15" hidden="false" customHeight="false" outlineLevel="0" collapsed="false">
      <c r="A2027" s="56"/>
      <c r="E2027" s="57" t="str">
        <f aca="false">IF(AND($F2027="",$G2027=""),"",IF($G2027="",$F2027,HYPERLINK($G2027,$F2027)))</f>
        <v/>
      </c>
      <c r="H2027" s="1" t="str">
        <f aca="false">IF($I2027="","None Attached",IF(LEFT($I2027,5)="https",HYPERLINK($I2027,"Datasheet"),HYPERLINK(_xlfn.CONCAT("https://",$I2027),"Datasheet")))</f>
        <v>None Attached</v>
      </c>
      <c r="M2027" s="56"/>
      <c r="P2027" s="58"/>
      <c r="Q2027" s="1" t="n">
        <f aca="false">$M2027-$N2027</f>
        <v>0</v>
      </c>
      <c r="R2027" s="56"/>
      <c r="T2027" s="59" t="s">
        <v>15</v>
      </c>
      <c r="U2027" s="1" t="n">
        <f aca="false">$S2027-$R2027</f>
        <v>0</v>
      </c>
      <c r="V2027" s="1" t="n">
        <f aca="false">IF($T2027="±",$Q2027*2,$Q2027)</f>
        <v>0</v>
      </c>
      <c r="W2027" s="60" t="str">
        <f aca="false">IFERROR($U2027/ABS($V2027),"N/A")</f>
        <v>N/A</v>
      </c>
      <c r="X2027" s="61" t="str">
        <f aca="false">IF(OR($W2027="N/A",$R2027="",$S2027=""),"N/A",IF($W2027&gt;=4,"Not Significant",IF($W2027&gt;=2,"Semi-Significant","Significant")))</f>
        <v>N/A</v>
      </c>
      <c r="Z2027" s="1" t="str">
        <f aca="false">IF($D2027="Z540.1 w/data",0,"")</f>
        <v/>
      </c>
      <c r="AA2027" s="1" t="e">
        <f aca="false">$Y2027+$Q2027+$Z2027</f>
        <v>#VALUE!</v>
      </c>
      <c r="AB2027" s="1" t="n">
        <f aca="false">$N2027+$Q2027</f>
        <v>0</v>
      </c>
      <c r="AC2027" s="1" t="str">
        <f aca="false">IF($Y2027="","",IF(AND($AA2027&gt;=$R2027,$AA2027&lt;=$S2027),"Pass","Fail"))</f>
        <v/>
      </c>
      <c r="AD2027" s="1" t="str">
        <f aca="false">IF($Y2027="","",IF($AA2027&gt;$R2027,"Pass","Fail"))</f>
        <v/>
      </c>
      <c r="AE2027" s="1" t="str">
        <f aca="false">IF($Y2027="","",IF($AA2027&gt;=$R2027,"Pass","Fail"))</f>
        <v/>
      </c>
      <c r="AF2027" s="1" t="str">
        <f aca="false">IF($Y2027="","",IF($AA2027&lt;=$S2027,"Pass","Fail"))</f>
        <v/>
      </c>
      <c r="AG2027" s="1" t="str">
        <f aca="false">IF($Y2027="","",IF($AA2027&lt;$S2027,"Pass","Fail"))</f>
        <v/>
      </c>
      <c r="AH2027" s="23" t="str">
        <f aca="true">INDIRECT(CHOOSE(MATCH($T2027,{"±","&gt;","≥","≤","&lt;"},0), "AC", "AD", "AE", "AF", "AG") &amp; ROW())</f>
        <v/>
      </c>
      <c r="AI2027" s="56" t="str">
        <f aca="false">IF($X2027="Not Significant","No Further Action Required",
IF($AH2027="","",
IF(AND($AH2027="Pass",$L2027="0 - Passed "),"Analysis performed; no further action required.",
IF(AND($AH2027="Fail",$L2027="1 - Failed "),"Analysis performed; no further action required.",
IF(AND($AH2027="Pass",$L2027="2 - Limited In Use "),"Analysis performed; no further action required.",
IF(AND($AH2027="Fail",$L2027="3 - Adjusted "),"Analysis performed; no further action required.",
"Unit fails analysis; TSM determination required."))))))</f>
        <v/>
      </c>
      <c r="AJ2027" s="58"/>
    </row>
    <row r="2028" customFormat="false" ht="15" hidden="false" customHeight="false" outlineLevel="0" collapsed="false">
      <c r="A2028" s="56"/>
      <c r="E2028" s="57" t="str">
        <f aca="false">IF(AND($F2028="",$G2028=""),"",IF($G2028="",$F2028,HYPERLINK($G2028,$F2028)))</f>
        <v/>
      </c>
      <c r="H2028" s="1" t="str">
        <f aca="false">IF($I2028="","None Attached",IF(LEFT($I2028,5)="https",HYPERLINK($I2028,"Datasheet"),HYPERLINK(_xlfn.CONCAT("https://",$I2028),"Datasheet")))</f>
        <v>None Attached</v>
      </c>
      <c r="M2028" s="56"/>
      <c r="P2028" s="58"/>
      <c r="Q2028" s="1" t="n">
        <f aca="false">$M2028-$N2028</f>
        <v>0</v>
      </c>
      <c r="R2028" s="56"/>
      <c r="T2028" s="59" t="s">
        <v>15</v>
      </c>
      <c r="U2028" s="1" t="n">
        <f aca="false">$S2028-$R2028</f>
        <v>0</v>
      </c>
      <c r="V2028" s="1" t="n">
        <f aca="false">IF($T2028="±",$Q2028*2,$Q2028)</f>
        <v>0</v>
      </c>
      <c r="W2028" s="60" t="str">
        <f aca="false">IFERROR($U2028/ABS($V2028),"N/A")</f>
        <v>N/A</v>
      </c>
      <c r="X2028" s="61" t="str">
        <f aca="false">IF(OR($W2028="N/A",$R2028="",$S2028=""),"N/A",IF($W2028&gt;=4,"Not Significant",IF($W2028&gt;=2,"Semi-Significant","Significant")))</f>
        <v>N/A</v>
      </c>
      <c r="Z2028" s="1" t="str">
        <f aca="false">IF($D2028="Z540.1 w/data",0,"")</f>
        <v/>
      </c>
      <c r="AA2028" s="1" t="e">
        <f aca="false">$Y2028+$Q2028+$Z2028</f>
        <v>#VALUE!</v>
      </c>
      <c r="AB2028" s="1" t="n">
        <f aca="false">$N2028+$Q2028</f>
        <v>0</v>
      </c>
      <c r="AC2028" s="1" t="str">
        <f aca="false">IF($Y2028="","",IF(AND($AA2028&gt;=$R2028,$AA2028&lt;=$S2028),"Pass","Fail"))</f>
        <v/>
      </c>
      <c r="AD2028" s="1" t="str">
        <f aca="false">IF($Y2028="","",IF($AA2028&gt;$R2028,"Pass","Fail"))</f>
        <v/>
      </c>
      <c r="AE2028" s="1" t="str">
        <f aca="false">IF($Y2028="","",IF($AA2028&gt;=$R2028,"Pass","Fail"))</f>
        <v/>
      </c>
      <c r="AF2028" s="1" t="str">
        <f aca="false">IF($Y2028="","",IF($AA2028&lt;=$S2028,"Pass","Fail"))</f>
        <v/>
      </c>
      <c r="AG2028" s="1" t="str">
        <f aca="false">IF($Y2028="","",IF($AA2028&lt;$S2028,"Pass","Fail"))</f>
        <v/>
      </c>
      <c r="AH2028" s="23" t="str">
        <f aca="true">INDIRECT(CHOOSE(MATCH($T2028,{"±","&gt;","≥","≤","&lt;"},0), "AC", "AD", "AE", "AF", "AG") &amp; ROW())</f>
        <v/>
      </c>
      <c r="AI2028" s="56" t="str">
        <f aca="false">IF($X2028="Not Significant","No Further Action Required",
IF($AH2028="","",
IF(AND($AH2028="Pass",$L2028="0 - Passed "),"Analysis performed; no further action required.",
IF(AND($AH2028="Fail",$L2028="1 - Failed "),"Analysis performed; no further action required.",
IF(AND($AH2028="Pass",$L2028="2 - Limited In Use "),"Analysis performed; no further action required.",
IF(AND($AH2028="Fail",$L2028="3 - Adjusted "),"Analysis performed; no further action required.",
"Unit fails analysis; TSM determination required."))))))</f>
        <v/>
      </c>
      <c r="AJ2028" s="58"/>
    </row>
    <row r="2029" customFormat="false" ht="15" hidden="false" customHeight="false" outlineLevel="0" collapsed="false">
      <c r="A2029" s="56"/>
      <c r="E2029" s="57" t="str">
        <f aca="false">IF(AND($F2029="",$G2029=""),"",IF($G2029="",$F2029,HYPERLINK($G2029,$F2029)))</f>
        <v/>
      </c>
      <c r="H2029" s="1" t="str">
        <f aca="false">IF($I2029="","None Attached",IF(LEFT($I2029,5)="https",HYPERLINK($I2029,"Datasheet"),HYPERLINK(_xlfn.CONCAT("https://",$I2029),"Datasheet")))</f>
        <v>None Attached</v>
      </c>
      <c r="M2029" s="56"/>
      <c r="P2029" s="58"/>
      <c r="Q2029" s="1" t="n">
        <f aca="false">$M2029-$N2029</f>
        <v>0</v>
      </c>
      <c r="R2029" s="56"/>
      <c r="T2029" s="59" t="s">
        <v>15</v>
      </c>
      <c r="U2029" s="1" t="n">
        <f aca="false">$S2029-$R2029</f>
        <v>0</v>
      </c>
      <c r="V2029" s="1" t="n">
        <f aca="false">IF($T2029="±",$Q2029*2,$Q2029)</f>
        <v>0</v>
      </c>
      <c r="W2029" s="60" t="str">
        <f aca="false">IFERROR($U2029/ABS($V2029),"N/A")</f>
        <v>N/A</v>
      </c>
      <c r="X2029" s="61" t="str">
        <f aca="false">IF(OR($W2029="N/A",$R2029="",$S2029=""),"N/A",IF($W2029&gt;=4,"Not Significant",IF($W2029&gt;=2,"Semi-Significant","Significant")))</f>
        <v>N/A</v>
      </c>
      <c r="Z2029" s="1" t="str">
        <f aca="false">IF($D2029="Z540.1 w/data",0,"")</f>
        <v/>
      </c>
      <c r="AA2029" s="1" t="e">
        <f aca="false">$Y2029+$Q2029+$Z2029</f>
        <v>#VALUE!</v>
      </c>
      <c r="AB2029" s="1" t="n">
        <f aca="false">$N2029+$Q2029</f>
        <v>0</v>
      </c>
      <c r="AC2029" s="1" t="str">
        <f aca="false">IF($Y2029="","",IF(AND($AA2029&gt;=$R2029,$AA2029&lt;=$S2029),"Pass","Fail"))</f>
        <v/>
      </c>
      <c r="AD2029" s="1" t="str">
        <f aca="false">IF($Y2029="","",IF($AA2029&gt;$R2029,"Pass","Fail"))</f>
        <v/>
      </c>
      <c r="AE2029" s="1" t="str">
        <f aca="false">IF($Y2029="","",IF($AA2029&gt;=$R2029,"Pass","Fail"))</f>
        <v/>
      </c>
      <c r="AF2029" s="1" t="str">
        <f aca="false">IF($Y2029="","",IF($AA2029&lt;=$S2029,"Pass","Fail"))</f>
        <v/>
      </c>
      <c r="AG2029" s="1" t="str">
        <f aca="false">IF($Y2029="","",IF($AA2029&lt;$S2029,"Pass","Fail"))</f>
        <v/>
      </c>
      <c r="AH2029" s="23" t="str">
        <f aca="true">INDIRECT(CHOOSE(MATCH($T2029,{"±","&gt;","≥","≤","&lt;"},0), "AC", "AD", "AE", "AF", "AG") &amp; ROW())</f>
        <v/>
      </c>
      <c r="AI2029" s="56" t="str">
        <f aca="false">IF($X2029="Not Significant","No Further Action Required",
IF($AH2029="","",
IF(AND($AH2029="Pass",$L2029="0 - Passed "),"Analysis performed; no further action required.",
IF(AND($AH2029="Fail",$L2029="1 - Failed "),"Analysis performed; no further action required.",
IF(AND($AH2029="Pass",$L2029="2 - Limited In Use "),"Analysis performed; no further action required.",
IF(AND($AH2029="Fail",$L2029="3 - Adjusted "),"Analysis performed; no further action required.",
"Unit fails analysis; TSM determination required."))))))</f>
        <v/>
      </c>
      <c r="AJ2029" s="58"/>
    </row>
    <row r="2030" customFormat="false" ht="15" hidden="false" customHeight="false" outlineLevel="0" collapsed="false">
      <c r="A2030" s="56"/>
      <c r="E2030" s="57" t="str">
        <f aca="false">IF(AND($F2030="",$G2030=""),"",IF($G2030="",$F2030,HYPERLINK($G2030,$F2030)))</f>
        <v/>
      </c>
      <c r="H2030" s="1" t="str">
        <f aca="false">IF($I2030="","None Attached",IF(LEFT($I2030,5)="https",HYPERLINK($I2030,"Datasheet"),HYPERLINK(_xlfn.CONCAT("https://",$I2030),"Datasheet")))</f>
        <v>None Attached</v>
      </c>
      <c r="M2030" s="56"/>
      <c r="P2030" s="58"/>
      <c r="Q2030" s="1" t="n">
        <f aca="false">$M2030-$N2030</f>
        <v>0</v>
      </c>
      <c r="R2030" s="56"/>
      <c r="T2030" s="59" t="s">
        <v>15</v>
      </c>
      <c r="U2030" s="1" t="n">
        <f aca="false">$S2030-$R2030</f>
        <v>0</v>
      </c>
      <c r="V2030" s="1" t="n">
        <f aca="false">IF($T2030="±",$Q2030*2,$Q2030)</f>
        <v>0</v>
      </c>
      <c r="W2030" s="60" t="str">
        <f aca="false">IFERROR($U2030/ABS($V2030),"N/A")</f>
        <v>N/A</v>
      </c>
      <c r="X2030" s="61" t="str">
        <f aca="false">IF(OR($W2030="N/A",$R2030="",$S2030=""),"N/A",IF($W2030&gt;=4,"Not Significant",IF($W2030&gt;=2,"Semi-Significant","Significant")))</f>
        <v>N/A</v>
      </c>
      <c r="Z2030" s="1" t="str">
        <f aca="false">IF($D2030="Z540.1 w/data",0,"")</f>
        <v/>
      </c>
      <c r="AA2030" s="1" t="e">
        <f aca="false">$Y2030+$Q2030+$Z2030</f>
        <v>#VALUE!</v>
      </c>
      <c r="AB2030" s="1" t="n">
        <f aca="false">$N2030+$Q2030</f>
        <v>0</v>
      </c>
      <c r="AC2030" s="1" t="str">
        <f aca="false">IF($Y2030="","",IF(AND($AA2030&gt;=$R2030,$AA2030&lt;=$S2030),"Pass","Fail"))</f>
        <v/>
      </c>
      <c r="AD2030" s="1" t="str">
        <f aca="false">IF($Y2030="","",IF($AA2030&gt;$R2030,"Pass","Fail"))</f>
        <v/>
      </c>
      <c r="AE2030" s="1" t="str">
        <f aca="false">IF($Y2030="","",IF($AA2030&gt;=$R2030,"Pass","Fail"))</f>
        <v/>
      </c>
      <c r="AF2030" s="1" t="str">
        <f aca="false">IF($Y2030="","",IF($AA2030&lt;=$S2030,"Pass","Fail"))</f>
        <v/>
      </c>
      <c r="AG2030" s="1" t="str">
        <f aca="false">IF($Y2030="","",IF($AA2030&lt;$S2030,"Pass","Fail"))</f>
        <v/>
      </c>
      <c r="AH2030" s="23" t="str">
        <f aca="true">INDIRECT(CHOOSE(MATCH($T2030,{"±","&gt;","≥","≤","&lt;"},0), "AC", "AD", "AE", "AF", "AG") &amp; ROW())</f>
        <v/>
      </c>
      <c r="AI2030" s="56" t="str">
        <f aca="false">IF($X2030="Not Significant","No Further Action Required",
IF($AH2030="","",
IF(AND($AH2030="Pass",$L2030="0 - Passed "),"Analysis performed; no further action required.",
IF(AND($AH2030="Fail",$L2030="1 - Failed "),"Analysis performed; no further action required.",
IF(AND($AH2030="Pass",$L2030="2 - Limited In Use "),"Analysis performed; no further action required.",
IF(AND($AH2030="Fail",$L2030="3 - Adjusted "),"Analysis performed; no further action required.",
"Unit fails analysis; TSM determination required."))))))</f>
        <v/>
      </c>
      <c r="AJ2030" s="58"/>
    </row>
    <row r="2031" customFormat="false" ht="15" hidden="false" customHeight="false" outlineLevel="0" collapsed="false">
      <c r="A2031" s="56"/>
      <c r="E2031" s="57" t="str">
        <f aca="false">IF(AND($F2031="",$G2031=""),"",IF($G2031="",$F2031,HYPERLINK($G2031,$F2031)))</f>
        <v/>
      </c>
      <c r="H2031" s="1" t="str">
        <f aca="false">IF($I2031="","None Attached",IF(LEFT($I2031,5)="https",HYPERLINK($I2031,"Datasheet"),HYPERLINK(_xlfn.CONCAT("https://",$I2031),"Datasheet")))</f>
        <v>None Attached</v>
      </c>
      <c r="M2031" s="56"/>
      <c r="P2031" s="58"/>
      <c r="Q2031" s="1" t="n">
        <f aca="false">$M2031-$N2031</f>
        <v>0</v>
      </c>
      <c r="R2031" s="56"/>
      <c r="T2031" s="59" t="s">
        <v>15</v>
      </c>
      <c r="U2031" s="1" t="n">
        <f aca="false">$S2031-$R2031</f>
        <v>0</v>
      </c>
      <c r="V2031" s="1" t="n">
        <f aca="false">IF($T2031="±",$Q2031*2,$Q2031)</f>
        <v>0</v>
      </c>
      <c r="W2031" s="60" t="str">
        <f aca="false">IFERROR($U2031/ABS($V2031),"N/A")</f>
        <v>N/A</v>
      </c>
      <c r="X2031" s="61" t="str">
        <f aca="false">IF(OR($W2031="N/A",$R2031="",$S2031=""),"N/A",IF($W2031&gt;=4,"Not Significant",IF($W2031&gt;=2,"Semi-Significant","Significant")))</f>
        <v>N/A</v>
      </c>
      <c r="Z2031" s="1" t="str">
        <f aca="false">IF($D2031="Z540.1 w/data",0,"")</f>
        <v/>
      </c>
      <c r="AA2031" s="1" t="e">
        <f aca="false">$Y2031+$Q2031+$Z2031</f>
        <v>#VALUE!</v>
      </c>
      <c r="AB2031" s="1" t="n">
        <f aca="false">$N2031+$Q2031</f>
        <v>0</v>
      </c>
      <c r="AC2031" s="1" t="str">
        <f aca="false">IF($Y2031="","",IF(AND($AA2031&gt;=$R2031,$AA2031&lt;=$S2031),"Pass","Fail"))</f>
        <v/>
      </c>
      <c r="AD2031" s="1" t="str">
        <f aca="false">IF($Y2031="","",IF($AA2031&gt;$R2031,"Pass","Fail"))</f>
        <v/>
      </c>
      <c r="AE2031" s="1" t="str">
        <f aca="false">IF($Y2031="","",IF($AA2031&gt;=$R2031,"Pass","Fail"))</f>
        <v/>
      </c>
      <c r="AF2031" s="1" t="str">
        <f aca="false">IF($Y2031="","",IF($AA2031&lt;=$S2031,"Pass","Fail"))</f>
        <v/>
      </c>
      <c r="AG2031" s="1" t="str">
        <f aca="false">IF($Y2031="","",IF($AA2031&lt;$S2031,"Pass","Fail"))</f>
        <v/>
      </c>
      <c r="AH2031" s="23" t="str">
        <f aca="true">INDIRECT(CHOOSE(MATCH($T2031,{"±","&gt;","≥","≤","&lt;"},0), "AC", "AD", "AE", "AF", "AG") &amp; ROW())</f>
        <v/>
      </c>
      <c r="AI2031" s="56" t="str">
        <f aca="false">IF($X2031="Not Significant","No Further Action Required",
IF($AH2031="","",
IF(AND($AH2031="Pass",$L2031="0 - Passed "),"Analysis performed; no further action required.",
IF(AND($AH2031="Fail",$L2031="1 - Failed "),"Analysis performed; no further action required.",
IF(AND($AH2031="Pass",$L2031="2 - Limited In Use "),"Analysis performed; no further action required.",
IF(AND($AH2031="Fail",$L2031="3 - Adjusted "),"Analysis performed; no further action required.",
"Unit fails analysis; TSM determination required."))))))</f>
        <v/>
      </c>
      <c r="AJ2031" s="58"/>
    </row>
    <row r="2032" customFormat="false" ht="15" hidden="false" customHeight="false" outlineLevel="0" collapsed="false">
      <c r="A2032" s="56"/>
      <c r="E2032" s="57" t="str">
        <f aca="false">IF(AND($F2032="",$G2032=""),"",IF($G2032="",$F2032,HYPERLINK($G2032,$F2032)))</f>
        <v/>
      </c>
      <c r="H2032" s="1" t="str">
        <f aca="false">IF($I2032="","None Attached",IF(LEFT($I2032,5)="https",HYPERLINK($I2032,"Datasheet"),HYPERLINK(_xlfn.CONCAT("https://",$I2032),"Datasheet")))</f>
        <v>None Attached</v>
      </c>
      <c r="M2032" s="56"/>
      <c r="P2032" s="58"/>
      <c r="Q2032" s="1" t="n">
        <f aca="false">$M2032-$N2032</f>
        <v>0</v>
      </c>
      <c r="R2032" s="56"/>
      <c r="T2032" s="59" t="s">
        <v>15</v>
      </c>
      <c r="U2032" s="1" t="n">
        <f aca="false">$S2032-$R2032</f>
        <v>0</v>
      </c>
      <c r="V2032" s="1" t="n">
        <f aca="false">IF($T2032="±",$Q2032*2,$Q2032)</f>
        <v>0</v>
      </c>
      <c r="W2032" s="60" t="str">
        <f aca="false">IFERROR($U2032/ABS($V2032),"N/A")</f>
        <v>N/A</v>
      </c>
      <c r="X2032" s="61" t="str">
        <f aca="false">IF(OR($W2032="N/A",$R2032="",$S2032=""),"N/A",IF($W2032&gt;=4,"Not Significant",IF($W2032&gt;=2,"Semi-Significant","Significant")))</f>
        <v>N/A</v>
      </c>
      <c r="Z2032" s="1" t="str">
        <f aca="false">IF($D2032="Z540.1 w/data",0,"")</f>
        <v/>
      </c>
      <c r="AA2032" s="1" t="e">
        <f aca="false">$Y2032+$Q2032+$Z2032</f>
        <v>#VALUE!</v>
      </c>
      <c r="AB2032" s="1" t="n">
        <f aca="false">$N2032+$Q2032</f>
        <v>0</v>
      </c>
      <c r="AC2032" s="1" t="str">
        <f aca="false">IF($Y2032="","",IF(AND($AA2032&gt;=$R2032,$AA2032&lt;=$S2032),"Pass","Fail"))</f>
        <v/>
      </c>
      <c r="AD2032" s="1" t="str">
        <f aca="false">IF($Y2032="","",IF($AA2032&gt;$R2032,"Pass","Fail"))</f>
        <v/>
      </c>
      <c r="AE2032" s="1" t="str">
        <f aca="false">IF($Y2032="","",IF($AA2032&gt;=$R2032,"Pass","Fail"))</f>
        <v/>
      </c>
      <c r="AF2032" s="1" t="str">
        <f aca="false">IF($Y2032="","",IF($AA2032&lt;=$S2032,"Pass","Fail"))</f>
        <v/>
      </c>
      <c r="AG2032" s="1" t="str">
        <f aca="false">IF($Y2032="","",IF($AA2032&lt;$S2032,"Pass","Fail"))</f>
        <v/>
      </c>
      <c r="AH2032" s="23" t="str">
        <f aca="true">INDIRECT(CHOOSE(MATCH($T2032,{"±","&gt;","≥","≤","&lt;"},0), "AC", "AD", "AE", "AF", "AG") &amp; ROW())</f>
        <v/>
      </c>
      <c r="AI2032" s="56" t="str">
        <f aca="false">IF($X2032="Not Significant","No Further Action Required",
IF($AH2032="","",
IF(AND($AH2032="Pass",$L2032="0 - Passed "),"Analysis performed; no further action required.",
IF(AND($AH2032="Fail",$L2032="1 - Failed "),"Analysis performed; no further action required.",
IF(AND($AH2032="Pass",$L2032="2 - Limited In Use "),"Analysis performed; no further action required.",
IF(AND($AH2032="Fail",$L2032="3 - Adjusted "),"Analysis performed; no further action required.",
"Unit fails analysis; TSM determination required."))))))</f>
        <v/>
      </c>
      <c r="AJ2032" s="58"/>
    </row>
    <row r="2033" customFormat="false" ht="15" hidden="false" customHeight="false" outlineLevel="0" collapsed="false">
      <c r="A2033" s="56"/>
      <c r="E2033" s="57" t="str">
        <f aca="false">IF(AND($F2033="",$G2033=""),"",IF($G2033="",$F2033,HYPERLINK($G2033,$F2033)))</f>
        <v/>
      </c>
      <c r="H2033" s="1" t="str">
        <f aca="false">IF($I2033="","None Attached",IF(LEFT($I2033,5)="https",HYPERLINK($I2033,"Datasheet"),HYPERLINK(_xlfn.CONCAT("https://",$I2033),"Datasheet")))</f>
        <v>None Attached</v>
      </c>
      <c r="M2033" s="56"/>
      <c r="P2033" s="58"/>
      <c r="Q2033" s="1" t="n">
        <f aca="false">$M2033-$N2033</f>
        <v>0</v>
      </c>
      <c r="R2033" s="56"/>
      <c r="T2033" s="59" t="s">
        <v>15</v>
      </c>
      <c r="U2033" s="1" t="n">
        <f aca="false">$S2033-$R2033</f>
        <v>0</v>
      </c>
      <c r="V2033" s="1" t="n">
        <f aca="false">IF($T2033="±",$Q2033*2,$Q2033)</f>
        <v>0</v>
      </c>
      <c r="W2033" s="60" t="str">
        <f aca="false">IFERROR($U2033/ABS($V2033),"N/A")</f>
        <v>N/A</v>
      </c>
      <c r="X2033" s="61" t="str">
        <f aca="false">IF(OR($W2033="N/A",$R2033="",$S2033=""),"N/A",IF($W2033&gt;=4,"Not Significant",IF($W2033&gt;=2,"Semi-Significant","Significant")))</f>
        <v>N/A</v>
      </c>
      <c r="Z2033" s="1" t="str">
        <f aca="false">IF($D2033="Z540.1 w/data",0,"")</f>
        <v/>
      </c>
      <c r="AA2033" s="1" t="e">
        <f aca="false">$Y2033+$Q2033+$Z2033</f>
        <v>#VALUE!</v>
      </c>
      <c r="AB2033" s="1" t="n">
        <f aca="false">$N2033+$Q2033</f>
        <v>0</v>
      </c>
      <c r="AC2033" s="1" t="str">
        <f aca="false">IF($Y2033="","",IF(AND($AA2033&gt;=$R2033,$AA2033&lt;=$S2033),"Pass","Fail"))</f>
        <v/>
      </c>
      <c r="AD2033" s="1" t="str">
        <f aca="false">IF($Y2033="","",IF($AA2033&gt;$R2033,"Pass","Fail"))</f>
        <v/>
      </c>
      <c r="AE2033" s="1" t="str">
        <f aca="false">IF($Y2033="","",IF($AA2033&gt;=$R2033,"Pass","Fail"))</f>
        <v/>
      </c>
      <c r="AF2033" s="1" t="str">
        <f aca="false">IF($Y2033="","",IF($AA2033&lt;=$S2033,"Pass","Fail"))</f>
        <v/>
      </c>
      <c r="AG2033" s="1" t="str">
        <f aca="false">IF($Y2033="","",IF($AA2033&lt;$S2033,"Pass","Fail"))</f>
        <v/>
      </c>
      <c r="AH2033" s="23" t="str">
        <f aca="true">INDIRECT(CHOOSE(MATCH($T2033,{"±","&gt;","≥","≤","&lt;"},0), "AC", "AD", "AE", "AF", "AG") &amp; ROW())</f>
        <v/>
      </c>
      <c r="AI2033" s="56" t="str">
        <f aca="false">IF($X2033="Not Significant","No Further Action Required",
IF($AH2033="","",
IF(AND($AH2033="Pass",$L2033="0 - Passed "),"Analysis performed; no further action required.",
IF(AND($AH2033="Fail",$L2033="1 - Failed "),"Analysis performed; no further action required.",
IF(AND($AH2033="Pass",$L2033="2 - Limited In Use "),"Analysis performed; no further action required.",
IF(AND($AH2033="Fail",$L2033="3 - Adjusted "),"Analysis performed; no further action required.",
"Unit fails analysis; TSM determination required."))))))</f>
        <v/>
      </c>
      <c r="AJ2033" s="58"/>
    </row>
    <row r="2034" customFormat="false" ht="15" hidden="false" customHeight="false" outlineLevel="0" collapsed="false">
      <c r="A2034" s="56"/>
      <c r="E2034" s="57" t="str">
        <f aca="false">IF(AND($F2034="",$G2034=""),"",IF($G2034="",$F2034,HYPERLINK($G2034,$F2034)))</f>
        <v/>
      </c>
      <c r="H2034" s="1" t="str">
        <f aca="false">IF($I2034="","None Attached",IF(LEFT($I2034,5)="https",HYPERLINK($I2034,"Datasheet"),HYPERLINK(_xlfn.CONCAT("https://",$I2034),"Datasheet")))</f>
        <v>None Attached</v>
      </c>
      <c r="M2034" s="56"/>
      <c r="P2034" s="58"/>
      <c r="Q2034" s="1" t="n">
        <f aca="false">$M2034-$N2034</f>
        <v>0</v>
      </c>
      <c r="R2034" s="56"/>
      <c r="T2034" s="59" t="s">
        <v>15</v>
      </c>
      <c r="U2034" s="1" t="n">
        <f aca="false">$S2034-$R2034</f>
        <v>0</v>
      </c>
      <c r="V2034" s="1" t="n">
        <f aca="false">IF($T2034="±",$Q2034*2,$Q2034)</f>
        <v>0</v>
      </c>
      <c r="W2034" s="60" t="str">
        <f aca="false">IFERROR($U2034/ABS($V2034),"N/A")</f>
        <v>N/A</v>
      </c>
      <c r="X2034" s="61" t="str">
        <f aca="false">IF(OR($W2034="N/A",$R2034="",$S2034=""),"N/A",IF($W2034&gt;=4,"Not Significant",IF($W2034&gt;=2,"Semi-Significant","Significant")))</f>
        <v>N/A</v>
      </c>
      <c r="Z2034" s="1" t="str">
        <f aca="false">IF($D2034="Z540.1 w/data",0,"")</f>
        <v/>
      </c>
      <c r="AA2034" s="1" t="e">
        <f aca="false">$Y2034+$Q2034+$Z2034</f>
        <v>#VALUE!</v>
      </c>
      <c r="AB2034" s="1" t="n">
        <f aca="false">$N2034+$Q2034</f>
        <v>0</v>
      </c>
      <c r="AC2034" s="1" t="str">
        <f aca="false">IF($Y2034="","",IF(AND($AA2034&gt;=$R2034,$AA2034&lt;=$S2034),"Pass","Fail"))</f>
        <v/>
      </c>
      <c r="AD2034" s="1" t="str">
        <f aca="false">IF($Y2034="","",IF($AA2034&gt;$R2034,"Pass","Fail"))</f>
        <v/>
      </c>
      <c r="AE2034" s="1" t="str">
        <f aca="false">IF($Y2034="","",IF($AA2034&gt;=$R2034,"Pass","Fail"))</f>
        <v/>
      </c>
      <c r="AF2034" s="1" t="str">
        <f aca="false">IF($Y2034="","",IF($AA2034&lt;=$S2034,"Pass","Fail"))</f>
        <v/>
      </c>
      <c r="AG2034" s="1" t="str">
        <f aca="false">IF($Y2034="","",IF($AA2034&lt;$S2034,"Pass","Fail"))</f>
        <v/>
      </c>
      <c r="AH2034" s="23" t="str">
        <f aca="true">INDIRECT(CHOOSE(MATCH($T2034,{"±","&gt;","≥","≤","&lt;"},0), "AC", "AD", "AE", "AF", "AG") &amp; ROW())</f>
        <v/>
      </c>
      <c r="AI2034" s="56" t="str">
        <f aca="false">IF($X2034="Not Significant","No Further Action Required",
IF($AH2034="","",
IF(AND($AH2034="Pass",$L2034="0 - Passed "),"Analysis performed; no further action required.",
IF(AND($AH2034="Fail",$L2034="1 - Failed "),"Analysis performed; no further action required.",
IF(AND($AH2034="Pass",$L2034="2 - Limited In Use "),"Analysis performed; no further action required.",
IF(AND($AH2034="Fail",$L2034="3 - Adjusted "),"Analysis performed; no further action required.",
"Unit fails analysis; TSM determination required."))))))</f>
        <v/>
      </c>
      <c r="AJ2034" s="58"/>
    </row>
    <row r="2035" customFormat="false" ht="15" hidden="false" customHeight="false" outlineLevel="0" collapsed="false">
      <c r="A2035" s="56"/>
      <c r="E2035" s="57" t="str">
        <f aca="false">IF(AND($F2035="",$G2035=""),"",IF($G2035="",$F2035,HYPERLINK($G2035,$F2035)))</f>
        <v/>
      </c>
      <c r="H2035" s="1" t="str">
        <f aca="false">IF($I2035="","None Attached",IF(LEFT($I2035,5)="https",HYPERLINK($I2035,"Datasheet"),HYPERLINK(_xlfn.CONCAT("https://",$I2035),"Datasheet")))</f>
        <v>None Attached</v>
      </c>
      <c r="M2035" s="56"/>
      <c r="P2035" s="58"/>
      <c r="Q2035" s="1" t="n">
        <f aca="false">$M2035-$N2035</f>
        <v>0</v>
      </c>
      <c r="R2035" s="56"/>
      <c r="T2035" s="59" t="s">
        <v>15</v>
      </c>
      <c r="U2035" s="1" t="n">
        <f aca="false">$S2035-$R2035</f>
        <v>0</v>
      </c>
      <c r="V2035" s="1" t="n">
        <f aca="false">IF($T2035="±",$Q2035*2,$Q2035)</f>
        <v>0</v>
      </c>
      <c r="W2035" s="60" t="str">
        <f aca="false">IFERROR($U2035/ABS($V2035),"N/A")</f>
        <v>N/A</v>
      </c>
      <c r="X2035" s="61" t="str">
        <f aca="false">IF(OR($W2035="N/A",$R2035="",$S2035=""),"N/A",IF($W2035&gt;=4,"Not Significant",IF($W2035&gt;=2,"Semi-Significant","Significant")))</f>
        <v>N/A</v>
      </c>
      <c r="Z2035" s="1" t="str">
        <f aca="false">IF($D2035="Z540.1 w/data",0,"")</f>
        <v/>
      </c>
      <c r="AA2035" s="1" t="e">
        <f aca="false">$Y2035+$Q2035+$Z2035</f>
        <v>#VALUE!</v>
      </c>
      <c r="AB2035" s="1" t="n">
        <f aca="false">$N2035+$Q2035</f>
        <v>0</v>
      </c>
      <c r="AC2035" s="1" t="str">
        <f aca="false">IF($Y2035="","",IF(AND($AA2035&gt;=$R2035,$AA2035&lt;=$S2035),"Pass","Fail"))</f>
        <v/>
      </c>
      <c r="AD2035" s="1" t="str">
        <f aca="false">IF($Y2035="","",IF($AA2035&gt;$R2035,"Pass","Fail"))</f>
        <v/>
      </c>
      <c r="AE2035" s="1" t="str">
        <f aca="false">IF($Y2035="","",IF($AA2035&gt;=$R2035,"Pass","Fail"))</f>
        <v/>
      </c>
      <c r="AF2035" s="1" t="str">
        <f aca="false">IF($Y2035="","",IF($AA2035&lt;=$S2035,"Pass","Fail"))</f>
        <v/>
      </c>
      <c r="AG2035" s="1" t="str">
        <f aca="false">IF($Y2035="","",IF($AA2035&lt;$S2035,"Pass","Fail"))</f>
        <v/>
      </c>
      <c r="AH2035" s="23" t="str">
        <f aca="true">INDIRECT(CHOOSE(MATCH($T2035,{"±","&gt;","≥","≤","&lt;"},0), "AC", "AD", "AE", "AF", "AG") &amp; ROW())</f>
        <v/>
      </c>
      <c r="AI2035" s="56" t="str">
        <f aca="false">IF($X2035="Not Significant","No Further Action Required",
IF($AH2035="","",
IF(AND($AH2035="Pass",$L2035="0 - Passed "),"Analysis performed; no further action required.",
IF(AND($AH2035="Fail",$L2035="1 - Failed "),"Analysis performed; no further action required.",
IF(AND($AH2035="Pass",$L2035="2 - Limited In Use "),"Analysis performed; no further action required.",
IF(AND($AH2035="Fail",$L2035="3 - Adjusted "),"Analysis performed; no further action required.",
"Unit fails analysis; TSM determination required."))))))</f>
        <v/>
      </c>
      <c r="AJ2035" s="58"/>
    </row>
    <row r="2036" customFormat="false" ht="15" hidden="false" customHeight="false" outlineLevel="0" collapsed="false">
      <c r="A2036" s="56"/>
      <c r="E2036" s="57" t="str">
        <f aca="false">IF(AND($F2036="",$G2036=""),"",IF($G2036="",$F2036,HYPERLINK($G2036,$F2036)))</f>
        <v/>
      </c>
      <c r="H2036" s="1" t="str">
        <f aca="false">IF($I2036="","None Attached",IF(LEFT($I2036,5)="https",HYPERLINK($I2036,"Datasheet"),HYPERLINK(_xlfn.CONCAT("https://",$I2036),"Datasheet")))</f>
        <v>None Attached</v>
      </c>
      <c r="M2036" s="56"/>
      <c r="P2036" s="58"/>
      <c r="Q2036" s="1" t="n">
        <f aca="false">$M2036-$N2036</f>
        <v>0</v>
      </c>
      <c r="R2036" s="56"/>
      <c r="T2036" s="59" t="s">
        <v>15</v>
      </c>
      <c r="U2036" s="1" t="n">
        <f aca="false">$S2036-$R2036</f>
        <v>0</v>
      </c>
      <c r="V2036" s="1" t="n">
        <f aca="false">IF($T2036="±",$Q2036*2,$Q2036)</f>
        <v>0</v>
      </c>
      <c r="W2036" s="60" t="str">
        <f aca="false">IFERROR($U2036/ABS($V2036),"N/A")</f>
        <v>N/A</v>
      </c>
      <c r="X2036" s="61" t="str">
        <f aca="false">IF(OR($W2036="N/A",$R2036="",$S2036=""),"N/A",IF($W2036&gt;=4,"Not Significant",IF($W2036&gt;=2,"Semi-Significant","Significant")))</f>
        <v>N/A</v>
      </c>
      <c r="Z2036" s="1" t="str">
        <f aca="false">IF($D2036="Z540.1 w/data",0,"")</f>
        <v/>
      </c>
      <c r="AA2036" s="1" t="e">
        <f aca="false">$Y2036+$Q2036+$Z2036</f>
        <v>#VALUE!</v>
      </c>
      <c r="AB2036" s="1" t="n">
        <f aca="false">$N2036+$Q2036</f>
        <v>0</v>
      </c>
      <c r="AC2036" s="1" t="str">
        <f aca="false">IF($Y2036="","",IF(AND($AA2036&gt;=$R2036,$AA2036&lt;=$S2036),"Pass","Fail"))</f>
        <v/>
      </c>
      <c r="AD2036" s="1" t="str">
        <f aca="false">IF($Y2036="","",IF($AA2036&gt;$R2036,"Pass","Fail"))</f>
        <v/>
      </c>
      <c r="AE2036" s="1" t="str">
        <f aca="false">IF($Y2036="","",IF($AA2036&gt;=$R2036,"Pass","Fail"))</f>
        <v/>
      </c>
      <c r="AF2036" s="1" t="str">
        <f aca="false">IF($Y2036="","",IF($AA2036&lt;=$S2036,"Pass","Fail"))</f>
        <v/>
      </c>
      <c r="AG2036" s="1" t="str">
        <f aca="false">IF($Y2036="","",IF($AA2036&lt;$S2036,"Pass","Fail"))</f>
        <v/>
      </c>
      <c r="AH2036" s="23" t="str">
        <f aca="true">INDIRECT(CHOOSE(MATCH($T2036,{"±","&gt;","≥","≤","&lt;"},0), "AC", "AD", "AE", "AF", "AG") &amp; ROW())</f>
        <v/>
      </c>
      <c r="AI2036" s="56" t="str">
        <f aca="false">IF($X2036="Not Significant","No Further Action Required",
IF($AH2036="","",
IF(AND($AH2036="Pass",$L2036="0 - Passed "),"Analysis performed; no further action required.",
IF(AND($AH2036="Fail",$L2036="1 - Failed "),"Analysis performed; no further action required.",
IF(AND($AH2036="Pass",$L2036="2 - Limited In Use "),"Analysis performed; no further action required.",
IF(AND($AH2036="Fail",$L2036="3 - Adjusted "),"Analysis performed; no further action required.",
"Unit fails analysis; TSM determination required."))))))</f>
        <v/>
      </c>
      <c r="AJ2036" s="58"/>
    </row>
    <row r="2037" customFormat="false" ht="15" hidden="false" customHeight="false" outlineLevel="0" collapsed="false">
      <c r="A2037" s="56"/>
      <c r="E2037" s="57" t="str">
        <f aca="false">IF(AND($F2037="",$G2037=""),"",IF($G2037="",$F2037,HYPERLINK($G2037,$F2037)))</f>
        <v/>
      </c>
      <c r="H2037" s="1" t="str">
        <f aca="false">IF($I2037="","None Attached",IF(LEFT($I2037,5)="https",HYPERLINK($I2037,"Datasheet"),HYPERLINK(_xlfn.CONCAT("https://",$I2037),"Datasheet")))</f>
        <v>None Attached</v>
      </c>
      <c r="M2037" s="56"/>
      <c r="P2037" s="58"/>
      <c r="Q2037" s="1" t="n">
        <f aca="false">$M2037-$N2037</f>
        <v>0</v>
      </c>
      <c r="R2037" s="56"/>
      <c r="T2037" s="59" t="s">
        <v>15</v>
      </c>
      <c r="U2037" s="1" t="n">
        <f aca="false">$S2037-$R2037</f>
        <v>0</v>
      </c>
      <c r="V2037" s="1" t="n">
        <f aca="false">IF($T2037="±",$Q2037*2,$Q2037)</f>
        <v>0</v>
      </c>
      <c r="W2037" s="60" t="str">
        <f aca="false">IFERROR($U2037/ABS($V2037),"N/A")</f>
        <v>N/A</v>
      </c>
      <c r="X2037" s="61" t="str">
        <f aca="false">IF(OR($W2037="N/A",$R2037="",$S2037=""),"N/A",IF($W2037&gt;=4,"Not Significant",IF($W2037&gt;=2,"Semi-Significant","Significant")))</f>
        <v>N/A</v>
      </c>
      <c r="Z2037" s="1" t="str">
        <f aca="false">IF($D2037="Z540.1 w/data",0,"")</f>
        <v/>
      </c>
      <c r="AA2037" s="1" t="e">
        <f aca="false">$Y2037+$Q2037+$Z2037</f>
        <v>#VALUE!</v>
      </c>
      <c r="AB2037" s="1" t="n">
        <f aca="false">$N2037+$Q2037</f>
        <v>0</v>
      </c>
      <c r="AC2037" s="1" t="str">
        <f aca="false">IF($Y2037="","",IF(AND($AA2037&gt;=$R2037,$AA2037&lt;=$S2037),"Pass","Fail"))</f>
        <v/>
      </c>
      <c r="AD2037" s="1" t="str">
        <f aca="false">IF($Y2037="","",IF($AA2037&gt;$R2037,"Pass","Fail"))</f>
        <v/>
      </c>
      <c r="AE2037" s="1" t="str">
        <f aca="false">IF($Y2037="","",IF($AA2037&gt;=$R2037,"Pass","Fail"))</f>
        <v/>
      </c>
      <c r="AF2037" s="1" t="str">
        <f aca="false">IF($Y2037="","",IF($AA2037&lt;=$S2037,"Pass","Fail"))</f>
        <v/>
      </c>
      <c r="AG2037" s="1" t="str">
        <f aca="false">IF($Y2037="","",IF($AA2037&lt;$S2037,"Pass","Fail"))</f>
        <v/>
      </c>
      <c r="AH2037" s="23" t="str">
        <f aca="true">INDIRECT(CHOOSE(MATCH($T2037,{"±","&gt;","≥","≤","&lt;"},0), "AC", "AD", "AE", "AF", "AG") &amp; ROW())</f>
        <v/>
      </c>
      <c r="AI2037" s="56" t="str">
        <f aca="false">IF($X2037="Not Significant","No Further Action Required",
IF($AH2037="","",
IF(AND($AH2037="Pass",$L2037="0 - Passed "),"Analysis performed; no further action required.",
IF(AND($AH2037="Fail",$L2037="1 - Failed "),"Analysis performed; no further action required.",
IF(AND($AH2037="Pass",$L2037="2 - Limited In Use "),"Analysis performed; no further action required.",
IF(AND($AH2037="Fail",$L2037="3 - Adjusted "),"Analysis performed; no further action required.",
"Unit fails analysis; TSM determination required."))))))</f>
        <v/>
      </c>
      <c r="AJ2037" s="58"/>
    </row>
    <row r="2038" customFormat="false" ht="15" hidden="false" customHeight="false" outlineLevel="0" collapsed="false">
      <c r="A2038" s="56"/>
      <c r="E2038" s="57" t="str">
        <f aca="false">IF(AND($F2038="",$G2038=""),"",IF($G2038="",$F2038,HYPERLINK($G2038,$F2038)))</f>
        <v/>
      </c>
      <c r="H2038" s="1" t="str">
        <f aca="false">IF($I2038="","None Attached",IF(LEFT($I2038,5)="https",HYPERLINK($I2038,"Datasheet"),HYPERLINK(_xlfn.CONCAT("https://",$I2038),"Datasheet")))</f>
        <v>None Attached</v>
      </c>
      <c r="M2038" s="56"/>
      <c r="P2038" s="58"/>
      <c r="Q2038" s="1" t="n">
        <f aca="false">$M2038-$N2038</f>
        <v>0</v>
      </c>
      <c r="R2038" s="56"/>
      <c r="T2038" s="59" t="s">
        <v>15</v>
      </c>
      <c r="U2038" s="1" t="n">
        <f aca="false">$S2038-$R2038</f>
        <v>0</v>
      </c>
      <c r="V2038" s="1" t="n">
        <f aca="false">IF($T2038="±",$Q2038*2,$Q2038)</f>
        <v>0</v>
      </c>
      <c r="W2038" s="60" t="str">
        <f aca="false">IFERROR($U2038/ABS($V2038),"N/A")</f>
        <v>N/A</v>
      </c>
      <c r="X2038" s="61" t="str">
        <f aca="false">IF(OR($W2038="N/A",$R2038="",$S2038=""),"N/A",IF($W2038&gt;=4,"Not Significant",IF($W2038&gt;=2,"Semi-Significant","Significant")))</f>
        <v>N/A</v>
      </c>
      <c r="Z2038" s="1" t="str">
        <f aca="false">IF($D2038="Z540.1 w/data",0,"")</f>
        <v/>
      </c>
      <c r="AA2038" s="1" t="e">
        <f aca="false">$Y2038+$Q2038+$Z2038</f>
        <v>#VALUE!</v>
      </c>
      <c r="AB2038" s="1" t="n">
        <f aca="false">$N2038+$Q2038</f>
        <v>0</v>
      </c>
      <c r="AC2038" s="1" t="str">
        <f aca="false">IF($Y2038="","",IF(AND($AA2038&gt;=$R2038,$AA2038&lt;=$S2038),"Pass","Fail"))</f>
        <v/>
      </c>
      <c r="AD2038" s="1" t="str">
        <f aca="false">IF($Y2038="","",IF($AA2038&gt;$R2038,"Pass","Fail"))</f>
        <v/>
      </c>
      <c r="AE2038" s="1" t="str">
        <f aca="false">IF($Y2038="","",IF($AA2038&gt;=$R2038,"Pass","Fail"))</f>
        <v/>
      </c>
      <c r="AF2038" s="1" t="str">
        <f aca="false">IF($Y2038="","",IF($AA2038&lt;=$S2038,"Pass","Fail"))</f>
        <v/>
      </c>
      <c r="AG2038" s="1" t="str">
        <f aca="false">IF($Y2038="","",IF($AA2038&lt;$S2038,"Pass","Fail"))</f>
        <v/>
      </c>
      <c r="AH2038" s="23" t="str">
        <f aca="true">INDIRECT(CHOOSE(MATCH($T2038,{"±","&gt;","≥","≤","&lt;"},0), "AC", "AD", "AE", "AF", "AG") &amp; ROW())</f>
        <v/>
      </c>
      <c r="AI2038" s="56" t="str">
        <f aca="false">IF($X2038="Not Significant","No Further Action Required",
IF($AH2038="","",
IF(AND($AH2038="Pass",$L2038="0 - Passed "),"Analysis performed; no further action required.",
IF(AND($AH2038="Fail",$L2038="1 - Failed "),"Analysis performed; no further action required.",
IF(AND($AH2038="Pass",$L2038="2 - Limited In Use "),"Analysis performed; no further action required.",
IF(AND($AH2038="Fail",$L2038="3 - Adjusted "),"Analysis performed; no further action required.",
"Unit fails analysis; TSM determination required."))))))</f>
        <v/>
      </c>
      <c r="AJ2038" s="58"/>
    </row>
    <row r="2039" customFormat="false" ht="15" hidden="false" customHeight="false" outlineLevel="0" collapsed="false">
      <c r="A2039" s="56"/>
      <c r="E2039" s="57" t="str">
        <f aca="false">IF(AND($F2039="",$G2039=""),"",IF($G2039="",$F2039,HYPERLINK($G2039,$F2039)))</f>
        <v/>
      </c>
      <c r="H2039" s="1" t="str">
        <f aca="false">IF($I2039="","None Attached",IF(LEFT($I2039,5)="https",HYPERLINK($I2039,"Datasheet"),HYPERLINK(_xlfn.CONCAT("https://",$I2039),"Datasheet")))</f>
        <v>None Attached</v>
      </c>
      <c r="M2039" s="56"/>
      <c r="P2039" s="58"/>
      <c r="Q2039" s="1" t="n">
        <f aca="false">$M2039-$N2039</f>
        <v>0</v>
      </c>
      <c r="R2039" s="56"/>
      <c r="T2039" s="59" t="s">
        <v>15</v>
      </c>
      <c r="U2039" s="1" t="n">
        <f aca="false">$S2039-$R2039</f>
        <v>0</v>
      </c>
      <c r="V2039" s="1" t="n">
        <f aca="false">IF($T2039="±",$Q2039*2,$Q2039)</f>
        <v>0</v>
      </c>
      <c r="W2039" s="60" t="str">
        <f aca="false">IFERROR($U2039/ABS($V2039),"N/A")</f>
        <v>N/A</v>
      </c>
      <c r="X2039" s="61" t="str">
        <f aca="false">IF(OR($W2039="N/A",$R2039="",$S2039=""),"N/A",IF($W2039&gt;=4,"Not Significant",IF($W2039&gt;=2,"Semi-Significant","Significant")))</f>
        <v>N/A</v>
      </c>
      <c r="Z2039" s="1" t="str">
        <f aca="false">IF($D2039="Z540.1 w/data",0,"")</f>
        <v/>
      </c>
      <c r="AA2039" s="1" t="e">
        <f aca="false">$Y2039+$Q2039+$Z2039</f>
        <v>#VALUE!</v>
      </c>
      <c r="AB2039" s="1" t="n">
        <f aca="false">$N2039+$Q2039</f>
        <v>0</v>
      </c>
      <c r="AC2039" s="1" t="str">
        <f aca="false">IF($Y2039="","",IF(AND($AA2039&gt;=$R2039,$AA2039&lt;=$S2039),"Pass","Fail"))</f>
        <v/>
      </c>
      <c r="AD2039" s="1" t="str">
        <f aca="false">IF($Y2039="","",IF($AA2039&gt;$R2039,"Pass","Fail"))</f>
        <v/>
      </c>
      <c r="AE2039" s="1" t="str">
        <f aca="false">IF($Y2039="","",IF($AA2039&gt;=$R2039,"Pass","Fail"))</f>
        <v/>
      </c>
      <c r="AF2039" s="1" t="str">
        <f aca="false">IF($Y2039="","",IF($AA2039&lt;=$S2039,"Pass","Fail"))</f>
        <v/>
      </c>
      <c r="AG2039" s="1" t="str">
        <f aca="false">IF($Y2039="","",IF($AA2039&lt;$S2039,"Pass","Fail"))</f>
        <v/>
      </c>
      <c r="AH2039" s="23" t="str">
        <f aca="true">INDIRECT(CHOOSE(MATCH($T2039,{"±","&gt;","≥","≤","&lt;"},0), "AC", "AD", "AE", "AF", "AG") &amp; ROW())</f>
        <v/>
      </c>
      <c r="AI2039" s="56" t="str">
        <f aca="false">IF($X2039="Not Significant","No Further Action Required",
IF($AH2039="","",
IF(AND($AH2039="Pass",$L2039="0 - Passed "),"Analysis performed; no further action required.",
IF(AND($AH2039="Fail",$L2039="1 - Failed "),"Analysis performed; no further action required.",
IF(AND($AH2039="Pass",$L2039="2 - Limited In Use "),"Analysis performed; no further action required.",
IF(AND($AH2039="Fail",$L2039="3 - Adjusted "),"Analysis performed; no further action required.",
"Unit fails analysis; TSM determination required."))))))</f>
        <v/>
      </c>
      <c r="AJ2039" s="58"/>
    </row>
    <row r="2040" customFormat="false" ht="15" hidden="false" customHeight="false" outlineLevel="0" collapsed="false">
      <c r="A2040" s="56"/>
      <c r="E2040" s="57" t="str">
        <f aca="false">IF(AND($F2040="",$G2040=""),"",IF($G2040="",$F2040,HYPERLINK($G2040,$F2040)))</f>
        <v/>
      </c>
      <c r="H2040" s="1" t="str">
        <f aca="false">IF($I2040="","None Attached",IF(LEFT($I2040,5)="https",HYPERLINK($I2040,"Datasheet"),HYPERLINK(_xlfn.CONCAT("https://",$I2040),"Datasheet")))</f>
        <v>None Attached</v>
      </c>
      <c r="M2040" s="56"/>
      <c r="P2040" s="58"/>
      <c r="Q2040" s="1" t="n">
        <f aca="false">$M2040-$N2040</f>
        <v>0</v>
      </c>
      <c r="R2040" s="56"/>
      <c r="T2040" s="59" t="s">
        <v>15</v>
      </c>
      <c r="U2040" s="1" t="n">
        <f aca="false">$S2040-$R2040</f>
        <v>0</v>
      </c>
      <c r="V2040" s="1" t="n">
        <f aca="false">IF($T2040="±",$Q2040*2,$Q2040)</f>
        <v>0</v>
      </c>
      <c r="W2040" s="60" t="str">
        <f aca="false">IFERROR($U2040/ABS($V2040),"N/A")</f>
        <v>N/A</v>
      </c>
      <c r="X2040" s="61" t="str">
        <f aca="false">IF(OR($W2040="N/A",$R2040="",$S2040=""),"N/A",IF($W2040&gt;=4,"Not Significant",IF($W2040&gt;=2,"Semi-Significant","Significant")))</f>
        <v>N/A</v>
      </c>
      <c r="Z2040" s="1" t="str">
        <f aca="false">IF($D2040="Z540.1 w/data",0,"")</f>
        <v/>
      </c>
      <c r="AA2040" s="1" t="e">
        <f aca="false">$Y2040+$Q2040+$Z2040</f>
        <v>#VALUE!</v>
      </c>
      <c r="AB2040" s="1" t="n">
        <f aca="false">$N2040+$Q2040</f>
        <v>0</v>
      </c>
      <c r="AC2040" s="1" t="str">
        <f aca="false">IF($Y2040="","",IF(AND($AA2040&gt;=$R2040,$AA2040&lt;=$S2040),"Pass","Fail"))</f>
        <v/>
      </c>
      <c r="AD2040" s="1" t="str">
        <f aca="false">IF($Y2040="","",IF($AA2040&gt;$R2040,"Pass","Fail"))</f>
        <v/>
      </c>
      <c r="AE2040" s="1" t="str">
        <f aca="false">IF($Y2040="","",IF($AA2040&gt;=$R2040,"Pass","Fail"))</f>
        <v/>
      </c>
      <c r="AF2040" s="1" t="str">
        <f aca="false">IF($Y2040="","",IF($AA2040&lt;=$S2040,"Pass","Fail"))</f>
        <v/>
      </c>
      <c r="AG2040" s="1" t="str">
        <f aca="false">IF($Y2040="","",IF($AA2040&lt;$S2040,"Pass","Fail"))</f>
        <v/>
      </c>
      <c r="AH2040" s="23" t="str">
        <f aca="true">INDIRECT(CHOOSE(MATCH($T2040,{"±","&gt;","≥","≤","&lt;"},0), "AC", "AD", "AE", "AF", "AG") &amp; ROW())</f>
        <v/>
      </c>
      <c r="AI2040" s="56" t="str">
        <f aca="false">IF($X2040="Not Significant","No Further Action Required",
IF($AH2040="","",
IF(AND($AH2040="Pass",$L2040="0 - Passed "),"Analysis performed; no further action required.",
IF(AND($AH2040="Fail",$L2040="1 - Failed "),"Analysis performed; no further action required.",
IF(AND($AH2040="Pass",$L2040="2 - Limited In Use "),"Analysis performed; no further action required.",
IF(AND($AH2040="Fail",$L2040="3 - Adjusted "),"Analysis performed; no further action required.",
"Unit fails analysis; TSM determination required."))))))</f>
        <v/>
      </c>
      <c r="AJ2040" s="58"/>
    </row>
    <row r="2041" customFormat="false" ht="15" hidden="false" customHeight="false" outlineLevel="0" collapsed="false">
      <c r="A2041" s="56"/>
      <c r="E2041" s="57" t="str">
        <f aca="false">IF(AND($F2041="",$G2041=""),"",IF($G2041="",$F2041,HYPERLINK($G2041,$F2041)))</f>
        <v/>
      </c>
      <c r="H2041" s="1" t="str">
        <f aca="false">IF($I2041="","None Attached",IF(LEFT($I2041,5)="https",HYPERLINK($I2041,"Datasheet"),HYPERLINK(_xlfn.CONCAT("https://",$I2041),"Datasheet")))</f>
        <v>None Attached</v>
      </c>
      <c r="M2041" s="56"/>
      <c r="P2041" s="58"/>
      <c r="Q2041" s="1" t="n">
        <f aca="false">$M2041-$N2041</f>
        <v>0</v>
      </c>
      <c r="R2041" s="56"/>
      <c r="T2041" s="59" t="s">
        <v>15</v>
      </c>
      <c r="U2041" s="1" t="n">
        <f aca="false">$S2041-$R2041</f>
        <v>0</v>
      </c>
      <c r="V2041" s="1" t="n">
        <f aca="false">IF($T2041="±",$Q2041*2,$Q2041)</f>
        <v>0</v>
      </c>
      <c r="W2041" s="60" t="str">
        <f aca="false">IFERROR($U2041/ABS($V2041),"N/A")</f>
        <v>N/A</v>
      </c>
      <c r="X2041" s="61" t="str">
        <f aca="false">IF(OR($W2041="N/A",$R2041="",$S2041=""),"N/A",IF($W2041&gt;=4,"Not Significant",IF($W2041&gt;=2,"Semi-Significant","Significant")))</f>
        <v>N/A</v>
      </c>
      <c r="Z2041" s="1" t="str">
        <f aca="false">IF($D2041="Z540.1 w/data",0,"")</f>
        <v/>
      </c>
      <c r="AA2041" s="1" t="e">
        <f aca="false">$Y2041+$Q2041+$Z2041</f>
        <v>#VALUE!</v>
      </c>
      <c r="AB2041" s="1" t="n">
        <f aca="false">$N2041+$Q2041</f>
        <v>0</v>
      </c>
      <c r="AC2041" s="1" t="str">
        <f aca="false">IF($Y2041="","",IF(AND($AA2041&gt;=$R2041,$AA2041&lt;=$S2041),"Pass","Fail"))</f>
        <v/>
      </c>
      <c r="AD2041" s="1" t="str">
        <f aca="false">IF($Y2041="","",IF($AA2041&gt;$R2041,"Pass","Fail"))</f>
        <v/>
      </c>
      <c r="AE2041" s="1" t="str">
        <f aca="false">IF($Y2041="","",IF($AA2041&gt;=$R2041,"Pass","Fail"))</f>
        <v/>
      </c>
      <c r="AF2041" s="1" t="str">
        <f aca="false">IF($Y2041="","",IF($AA2041&lt;=$S2041,"Pass","Fail"))</f>
        <v/>
      </c>
      <c r="AG2041" s="1" t="str">
        <f aca="false">IF($Y2041="","",IF($AA2041&lt;$S2041,"Pass","Fail"))</f>
        <v/>
      </c>
      <c r="AH2041" s="23" t="str">
        <f aca="true">INDIRECT(CHOOSE(MATCH($T2041,{"±","&gt;","≥","≤","&lt;"},0), "AC", "AD", "AE", "AF", "AG") &amp; ROW())</f>
        <v/>
      </c>
      <c r="AI2041" s="56" t="str">
        <f aca="false">IF($X2041="Not Significant","No Further Action Required",
IF($AH2041="","",
IF(AND($AH2041="Pass",$L2041="0 - Passed "),"Analysis performed; no further action required.",
IF(AND($AH2041="Fail",$L2041="1 - Failed "),"Analysis performed; no further action required.",
IF(AND($AH2041="Pass",$L2041="2 - Limited In Use "),"Analysis performed; no further action required.",
IF(AND($AH2041="Fail",$L2041="3 - Adjusted "),"Analysis performed; no further action required.",
"Unit fails analysis; TSM determination required."))))))</f>
        <v/>
      </c>
      <c r="AJ2041" s="58"/>
    </row>
    <row r="2042" customFormat="false" ht="15" hidden="false" customHeight="false" outlineLevel="0" collapsed="false">
      <c r="A2042" s="56"/>
      <c r="E2042" s="57" t="str">
        <f aca="false">IF(AND($F2042="",$G2042=""),"",IF($G2042="",$F2042,HYPERLINK($G2042,$F2042)))</f>
        <v/>
      </c>
      <c r="H2042" s="1" t="str">
        <f aca="false">IF($I2042="","None Attached",IF(LEFT($I2042,5)="https",HYPERLINK($I2042,"Datasheet"),HYPERLINK(_xlfn.CONCAT("https://",$I2042),"Datasheet")))</f>
        <v>None Attached</v>
      </c>
      <c r="M2042" s="56"/>
      <c r="P2042" s="58"/>
      <c r="Q2042" s="1" t="n">
        <f aca="false">$M2042-$N2042</f>
        <v>0</v>
      </c>
      <c r="R2042" s="56"/>
      <c r="T2042" s="59" t="s">
        <v>15</v>
      </c>
      <c r="U2042" s="1" t="n">
        <f aca="false">$S2042-$R2042</f>
        <v>0</v>
      </c>
      <c r="V2042" s="1" t="n">
        <f aca="false">IF($T2042="±",$Q2042*2,$Q2042)</f>
        <v>0</v>
      </c>
      <c r="W2042" s="60" t="str">
        <f aca="false">IFERROR($U2042/ABS($V2042),"N/A")</f>
        <v>N/A</v>
      </c>
      <c r="X2042" s="61" t="str">
        <f aca="false">IF(OR($W2042="N/A",$R2042="",$S2042=""),"N/A",IF($W2042&gt;=4,"Not Significant",IF($W2042&gt;=2,"Semi-Significant","Significant")))</f>
        <v>N/A</v>
      </c>
      <c r="Z2042" s="1" t="str">
        <f aca="false">IF($D2042="Z540.1 w/data",0,"")</f>
        <v/>
      </c>
      <c r="AA2042" s="1" t="e">
        <f aca="false">$Y2042+$Q2042+$Z2042</f>
        <v>#VALUE!</v>
      </c>
      <c r="AB2042" s="1" t="n">
        <f aca="false">$N2042+$Q2042</f>
        <v>0</v>
      </c>
      <c r="AC2042" s="1" t="str">
        <f aca="false">IF($Y2042="","",IF(AND($AA2042&gt;=$R2042,$AA2042&lt;=$S2042),"Pass","Fail"))</f>
        <v/>
      </c>
      <c r="AD2042" s="1" t="str">
        <f aca="false">IF($Y2042="","",IF($AA2042&gt;$R2042,"Pass","Fail"))</f>
        <v/>
      </c>
      <c r="AE2042" s="1" t="str">
        <f aca="false">IF($Y2042="","",IF($AA2042&gt;=$R2042,"Pass","Fail"))</f>
        <v/>
      </c>
      <c r="AF2042" s="1" t="str">
        <f aca="false">IF($Y2042="","",IF($AA2042&lt;=$S2042,"Pass","Fail"))</f>
        <v/>
      </c>
      <c r="AG2042" s="1" t="str">
        <f aca="false">IF($Y2042="","",IF($AA2042&lt;$S2042,"Pass","Fail"))</f>
        <v/>
      </c>
      <c r="AH2042" s="23" t="str">
        <f aca="true">INDIRECT(CHOOSE(MATCH($T2042,{"±","&gt;","≥","≤","&lt;"},0), "AC", "AD", "AE", "AF", "AG") &amp; ROW())</f>
        <v/>
      </c>
      <c r="AI2042" s="56" t="str">
        <f aca="false">IF($X2042="Not Significant","No Further Action Required",
IF($AH2042="","",
IF(AND($AH2042="Pass",$L2042="0 - Passed "),"Analysis performed; no further action required.",
IF(AND($AH2042="Fail",$L2042="1 - Failed "),"Analysis performed; no further action required.",
IF(AND($AH2042="Pass",$L2042="2 - Limited In Use "),"Analysis performed; no further action required.",
IF(AND($AH2042="Fail",$L2042="3 - Adjusted "),"Analysis performed; no further action required.",
"Unit fails analysis; TSM determination required."))))))</f>
        <v/>
      </c>
      <c r="AJ2042" s="58"/>
    </row>
    <row r="2043" customFormat="false" ht="15" hidden="false" customHeight="false" outlineLevel="0" collapsed="false">
      <c r="A2043" s="56"/>
      <c r="E2043" s="57" t="str">
        <f aca="false">IF(AND($F2043="",$G2043=""),"",IF($G2043="",$F2043,HYPERLINK($G2043,$F2043)))</f>
        <v/>
      </c>
      <c r="H2043" s="1" t="str">
        <f aca="false">IF($I2043="","None Attached",IF(LEFT($I2043,5)="https",HYPERLINK($I2043,"Datasheet"),HYPERLINK(_xlfn.CONCAT("https://",$I2043),"Datasheet")))</f>
        <v>None Attached</v>
      </c>
      <c r="M2043" s="56"/>
      <c r="P2043" s="58"/>
      <c r="Q2043" s="1" t="n">
        <f aca="false">$M2043-$N2043</f>
        <v>0</v>
      </c>
      <c r="R2043" s="56"/>
      <c r="T2043" s="59" t="s">
        <v>15</v>
      </c>
      <c r="U2043" s="1" t="n">
        <f aca="false">$S2043-$R2043</f>
        <v>0</v>
      </c>
      <c r="V2043" s="1" t="n">
        <f aca="false">IF($T2043="±",$Q2043*2,$Q2043)</f>
        <v>0</v>
      </c>
      <c r="W2043" s="60" t="str">
        <f aca="false">IFERROR($U2043/ABS($V2043),"N/A")</f>
        <v>N/A</v>
      </c>
      <c r="X2043" s="61" t="str">
        <f aca="false">IF(OR($W2043="N/A",$R2043="",$S2043=""),"N/A",IF($W2043&gt;=4,"Not Significant",IF($W2043&gt;=2,"Semi-Significant","Significant")))</f>
        <v>N/A</v>
      </c>
      <c r="Z2043" s="1" t="str">
        <f aca="false">IF($D2043="Z540.1 w/data",0,"")</f>
        <v/>
      </c>
      <c r="AA2043" s="1" t="e">
        <f aca="false">$Y2043+$Q2043+$Z2043</f>
        <v>#VALUE!</v>
      </c>
      <c r="AB2043" s="1" t="n">
        <f aca="false">$N2043+$Q2043</f>
        <v>0</v>
      </c>
      <c r="AC2043" s="1" t="str">
        <f aca="false">IF($Y2043="","",IF(AND($AA2043&gt;=$R2043,$AA2043&lt;=$S2043),"Pass","Fail"))</f>
        <v/>
      </c>
      <c r="AD2043" s="1" t="str">
        <f aca="false">IF($Y2043="","",IF($AA2043&gt;$R2043,"Pass","Fail"))</f>
        <v/>
      </c>
      <c r="AE2043" s="1" t="str">
        <f aca="false">IF($Y2043="","",IF($AA2043&gt;=$R2043,"Pass","Fail"))</f>
        <v/>
      </c>
      <c r="AF2043" s="1" t="str">
        <f aca="false">IF($Y2043="","",IF($AA2043&lt;=$S2043,"Pass","Fail"))</f>
        <v/>
      </c>
      <c r="AG2043" s="1" t="str">
        <f aca="false">IF($Y2043="","",IF($AA2043&lt;$S2043,"Pass","Fail"))</f>
        <v/>
      </c>
      <c r="AH2043" s="23" t="str">
        <f aca="true">INDIRECT(CHOOSE(MATCH($T2043,{"±","&gt;","≥","≤","&lt;"},0), "AC", "AD", "AE", "AF", "AG") &amp; ROW())</f>
        <v/>
      </c>
      <c r="AI2043" s="56" t="str">
        <f aca="false">IF($X2043="Not Significant","No Further Action Required",
IF($AH2043="","",
IF(AND($AH2043="Pass",$L2043="0 - Passed "),"Analysis performed; no further action required.",
IF(AND($AH2043="Fail",$L2043="1 - Failed "),"Analysis performed; no further action required.",
IF(AND($AH2043="Pass",$L2043="2 - Limited In Use "),"Analysis performed; no further action required.",
IF(AND($AH2043="Fail",$L2043="3 - Adjusted "),"Analysis performed; no further action required.",
"Unit fails analysis; TSM determination required."))))))</f>
        <v/>
      </c>
      <c r="AJ2043" s="58"/>
    </row>
    <row r="2044" customFormat="false" ht="15" hidden="false" customHeight="false" outlineLevel="0" collapsed="false">
      <c r="A2044" s="56"/>
      <c r="E2044" s="57" t="str">
        <f aca="false">IF(AND($F2044="",$G2044=""),"",IF($G2044="",$F2044,HYPERLINK($G2044,$F2044)))</f>
        <v/>
      </c>
      <c r="H2044" s="1" t="str">
        <f aca="false">IF($I2044="","None Attached",IF(LEFT($I2044,5)="https",HYPERLINK($I2044,"Datasheet"),HYPERLINK(_xlfn.CONCAT("https://",$I2044),"Datasheet")))</f>
        <v>None Attached</v>
      </c>
      <c r="M2044" s="56"/>
      <c r="P2044" s="58"/>
      <c r="Q2044" s="1" t="n">
        <f aca="false">$M2044-$N2044</f>
        <v>0</v>
      </c>
      <c r="R2044" s="56"/>
      <c r="T2044" s="59" t="s">
        <v>15</v>
      </c>
      <c r="U2044" s="1" t="n">
        <f aca="false">$S2044-$R2044</f>
        <v>0</v>
      </c>
      <c r="V2044" s="1" t="n">
        <f aca="false">IF($T2044="±",$Q2044*2,$Q2044)</f>
        <v>0</v>
      </c>
      <c r="W2044" s="60" t="str">
        <f aca="false">IFERROR($U2044/ABS($V2044),"N/A")</f>
        <v>N/A</v>
      </c>
      <c r="X2044" s="61" t="str">
        <f aca="false">IF(OR($W2044="N/A",$R2044="",$S2044=""),"N/A",IF($W2044&gt;=4,"Not Significant",IF($W2044&gt;=2,"Semi-Significant","Significant")))</f>
        <v>N/A</v>
      </c>
      <c r="Z2044" s="1" t="str">
        <f aca="false">IF($D2044="Z540.1 w/data",0,"")</f>
        <v/>
      </c>
      <c r="AA2044" s="1" t="e">
        <f aca="false">$Y2044+$Q2044+$Z2044</f>
        <v>#VALUE!</v>
      </c>
      <c r="AB2044" s="1" t="n">
        <f aca="false">$N2044+$Q2044</f>
        <v>0</v>
      </c>
      <c r="AC2044" s="1" t="str">
        <f aca="false">IF($Y2044="","",IF(AND($AA2044&gt;=$R2044,$AA2044&lt;=$S2044),"Pass","Fail"))</f>
        <v/>
      </c>
      <c r="AD2044" s="1" t="str">
        <f aca="false">IF($Y2044="","",IF($AA2044&gt;$R2044,"Pass","Fail"))</f>
        <v/>
      </c>
      <c r="AE2044" s="1" t="str">
        <f aca="false">IF($Y2044="","",IF($AA2044&gt;=$R2044,"Pass","Fail"))</f>
        <v/>
      </c>
      <c r="AF2044" s="1" t="str">
        <f aca="false">IF($Y2044="","",IF($AA2044&lt;=$S2044,"Pass","Fail"))</f>
        <v/>
      </c>
      <c r="AG2044" s="1" t="str">
        <f aca="false">IF($Y2044="","",IF($AA2044&lt;$S2044,"Pass","Fail"))</f>
        <v/>
      </c>
      <c r="AH2044" s="23" t="str">
        <f aca="true">INDIRECT(CHOOSE(MATCH($T2044,{"±","&gt;","≥","≤","&lt;"},0), "AC", "AD", "AE", "AF", "AG") &amp; ROW())</f>
        <v/>
      </c>
      <c r="AI2044" s="56" t="str">
        <f aca="false">IF($X2044="Not Significant","No Further Action Required",
IF($AH2044="","",
IF(AND($AH2044="Pass",$L2044="0 - Passed "),"Analysis performed; no further action required.",
IF(AND($AH2044="Fail",$L2044="1 - Failed "),"Analysis performed; no further action required.",
IF(AND($AH2044="Pass",$L2044="2 - Limited In Use "),"Analysis performed; no further action required.",
IF(AND($AH2044="Fail",$L2044="3 - Adjusted "),"Analysis performed; no further action required.",
"Unit fails analysis; TSM determination required."))))))</f>
        <v/>
      </c>
      <c r="AJ2044" s="58"/>
    </row>
    <row r="2045" customFormat="false" ht="15" hidden="false" customHeight="false" outlineLevel="0" collapsed="false">
      <c r="A2045" s="56"/>
      <c r="E2045" s="57" t="str">
        <f aca="false">IF(AND($F2045="",$G2045=""),"",IF($G2045="",$F2045,HYPERLINK($G2045,$F2045)))</f>
        <v/>
      </c>
      <c r="H2045" s="1" t="str">
        <f aca="false">IF($I2045="","None Attached",IF(LEFT($I2045,5)="https",HYPERLINK($I2045,"Datasheet"),HYPERLINK(_xlfn.CONCAT("https://",$I2045),"Datasheet")))</f>
        <v>None Attached</v>
      </c>
      <c r="M2045" s="56"/>
      <c r="P2045" s="58"/>
      <c r="Q2045" s="1" t="n">
        <f aca="false">$M2045-$N2045</f>
        <v>0</v>
      </c>
      <c r="R2045" s="56"/>
      <c r="T2045" s="59" t="s">
        <v>15</v>
      </c>
      <c r="U2045" s="1" t="n">
        <f aca="false">$S2045-$R2045</f>
        <v>0</v>
      </c>
      <c r="V2045" s="1" t="n">
        <f aca="false">IF($T2045="±",$Q2045*2,$Q2045)</f>
        <v>0</v>
      </c>
      <c r="W2045" s="60" t="str">
        <f aca="false">IFERROR($U2045/ABS($V2045),"N/A")</f>
        <v>N/A</v>
      </c>
      <c r="X2045" s="61" t="str">
        <f aca="false">IF(OR($W2045="N/A",$R2045="",$S2045=""),"N/A",IF($W2045&gt;=4,"Not Significant",IF($W2045&gt;=2,"Semi-Significant","Significant")))</f>
        <v>N/A</v>
      </c>
      <c r="Z2045" s="1" t="str">
        <f aca="false">IF($D2045="Z540.1 w/data",0,"")</f>
        <v/>
      </c>
      <c r="AA2045" s="1" t="e">
        <f aca="false">$Y2045+$Q2045+$Z2045</f>
        <v>#VALUE!</v>
      </c>
      <c r="AB2045" s="1" t="n">
        <f aca="false">$N2045+$Q2045</f>
        <v>0</v>
      </c>
      <c r="AC2045" s="1" t="str">
        <f aca="false">IF($Y2045="","",IF(AND($AA2045&gt;=$R2045,$AA2045&lt;=$S2045),"Pass","Fail"))</f>
        <v/>
      </c>
      <c r="AD2045" s="1" t="str">
        <f aca="false">IF($Y2045="","",IF($AA2045&gt;$R2045,"Pass","Fail"))</f>
        <v/>
      </c>
      <c r="AE2045" s="1" t="str">
        <f aca="false">IF($Y2045="","",IF($AA2045&gt;=$R2045,"Pass","Fail"))</f>
        <v/>
      </c>
      <c r="AF2045" s="1" t="str">
        <f aca="false">IF($Y2045="","",IF($AA2045&lt;=$S2045,"Pass","Fail"))</f>
        <v/>
      </c>
      <c r="AG2045" s="1" t="str">
        <f aca="false">IF($Y2045="","",IF($AA2045&lt;$S2045,"Pass","Fail"))</f>
        <v/>
      </c>
      <c r="AH2045" s="23" t="str">
        <f aca="true">INDIRECT(CHOOSE(MATCH($T2045,{"±","&gt;","≥","≤","&lt;"},0), "AC", "AD", "AE", "AF", "AG") &amp; ROW())</f>
        <v/>
      </c>
      <c r="AI2045" s="56" t="str">
        <f aca="false">IF($X2045="Not Significant","No Further Action Required",
IF($AH2045="","",
IF(AND($AH2045="Pass",$L2045="0 - Passed "),"Analysis performed; no further action required.",
IF(AND($AH2045="Fail",$L2045="1 - Failed "),"Analysis performed; no further action required.",
IF(AND($AH2045="Pass",$L2045="2 - Limited In Use "),"Analysis performed; no further action required.",
IF(AND($AH2045="Fail",$L2045="3 - Adjusted "),"Analysis performed; no further action required.",
"Unit fails analysis; TSM determination required."))))))</f>
        <v/>
      </c>
      <c r="AJ2045" s="58"/>
    </row>
    <row r="2046" customFormat="false" ht="15" hidden="false" customHeight="false" outlineLevel="0" collapsed="false">
      <c r="A2046" s="56"/>
      <c r="E2046" s="57" t="str">
        <f aca="false">IF(AND($F2046="",$G2046=""),"",IF($G2046="",$F2046,HYPERLINK($G2046,$F2046)))</f>
        <v/>
      </c>
      <c r="H2046" s="1" t="str">
        <f aca="false">IF($I2046="","None Attached",IF(LEFT($I2046,5)="https",HYPERLINK($I2046,"Datasheet"),HYPERLINK(_xlfn.CONCAT("https://",$I2046),"Datasheet")))</f>
        <v>None Attached</v>
      </c>
      <c r="M2046" s="56"/>
      <c r="P2046" s="58"/>
      <c r="Q2046" s="1" t="n">
        <f aca="false">$M2046-$N2046</f>
        <v>0</v>
      </c>
      <c r="R2046" s="56"/>
      <c r="T2046" s="59" t="s">
        <v>15</v>
      </c>
      <c r="U2046" s="1" t="n">
        <f aca="false">$S2046-$R2046</f>
        <v>0</v>
      </c>
      <c r="V2046" s="1" t="n">
        <f aca="false">IF($T2046="±",$Q2046*2,$Q2046)</f>
        <v>0</v>
      </c>
      <c r="W2046" s="60" t="str">
        <f aca="false">IFERROR($U2046/ABS($V2046),"N/A")</f>
        <v>N/A</v>
      </c>
      <c r="X2046" s="61" t="str">
        <f aca="false">IF(OR($W2046="N/A",$R2046="",$S2046=""),"N/A",IF($W2046&gt;=4,"Not Significant",IF($W2046&gt;=2,"Semi-Significant","Significant")))</f>
        <v>N/A</v>
      </c>
      <c r="Z2046" s="1" t="str">
        <f aca="false">IF($D2046="Z540.1 w/data",0,"")</f>
        <v/>
      </c>
      <c r="AA2046" s="1" t="e">
        <f aca="false">$Y2046+$Q2046+$Z2046</f>
        <v>#VALUE!</v>
      </c>
      <c r="AB2046" s="1" t="n">
        <f aca="false">$N2046+$Q2046</f>
        <v>0</v>
      </c>
      <c r="AC2046" s="1" t="str">
        <f aca="false">IF($Y2046="","",IF(AND($AA2046&gt;=$R2046,$AA2046&lt;=$S2046),"Pass","Fail"))</f>
        <v/>
      </c>
      <c r="AD2046" s="1" t="str">
        <f aca="false">IF($Y2046="","",IF($AA2046&gt;$R2046,"Pass","Fail"))</f>
        <v/>
      </c>
      <c r="AE2046" s="1" t="str">
        <f aca="false">IF($Y2046="","",IF($AA2046&gt;=$R2046,"Pass","Fail"))</f>
        <v/>
      </c>
      <c r="AF2046" s="1" t="str">
        <f aca="false">IF($Y2046="","",IF($AA2046&lt;=$S2046,"Pass","Fail"))</f>
        <v/>
      </c>
      <c r="AG2046" s="1" t="str">
        <f aca="false">IF($Y2046="","",IF($AA2046&lt;$S2046,"Pass","Fail"))</f>
        <v/>
      </c>
      <c r="AH2046" s="23" t="str">
        <f aca="true">INDIRECT(CHOOSE(MATCH($T2046,{"±","&gt;","≥","≤","&lt;"},0), "AC", "AD", "AE", "AF", "AG") &amp; ROW())</f>
        <v/>
      </c>
      <c r="AI2046" s="56" t="str">
        <f aca="false">IF($X2046="Not Significant","No Further Action Required",
IF($AH2046="","",
IF(AND($AH2046="Pass",$L2046="0 - Passed "),"Analysis performed; no further action required.",
IF(AND($AH2046="Fail",$L2046="1 - Failed "),"Analysis performed; no further action required.",
IF(AND($AH2046="Pass",$L2046="2 - Limited In Use "),"Analysis performed; no further action required.",
IF(AND($AH2046="Fail",$L2046="3 - Adjusted "),"Analysis performed; no further action required.",
"Unit fails analysis; TSM determination required."))))))</f>
        <v/>
      </c>
      <c r="AJ2046" s="58"/>
    </row>
    <row r="2047" customFormat="false" ht="15" hidden="false" customHeight="false" outlineLevel="0" collapsed="false">
      <c r="A2047" s="56"/>
      <c r="E2047" s="57" t="str">
        <f aca="false">IF(AND($F2047="",$G2047=""),"",IF($G2047="",$F2047,HYPERLINK($G2047,$F2047)))</f>
        <v/>
      </c>
      <c r="H2047" s="1" t="str">
        <f aca="false">IF($I2047="","None Attached",IF(LEFT($I2047,5)="https",HYPERLINK($I2047,"Datasheet"),HYPERLINK(_xlfn.CONCAT("https://",$I2047),"Datasheet")))</f>
        <v>None Attached</v>
      </c>
      <c r="M2047" s="56"/>
      <c r="P2047" s="58"/>
      <c r="Q2047" s="1" t="n">
        <f aca="false">$M2047-$N2047</f>
        <v>0</v>
      </c>
      <c r="R2047" s="56"/>
      <c r="T2047" s="59" t="s">
        <v>15</v>
      </c>
      <c r="U2047" s="1" t="n">
        <f aca="false">$S2047-$R2047</f>
        <v>0</v>
      </c>
      <c r="V2047" s="1" t="n">
        <f aca="false">IF($T2047="±",$Q2047*2,$Q2047)</f>
        <v>0</v>
      </c>
      <c r="W2047" s="60" t="str">
        <f aca="false">IFERROR($U2047/ABS($V2047),"N/A")</f>
        <v>N/A</v>
      </c>
      <c r="X2047" s="61" t="str">
        <f aca="false">IF(OR($W2047="N/A",$R2047="",$S2047=""),"N/A",IF($W2047&gt;=4,"Not Significant",IF($W2047&gt;=2,"Semi-Significant","Significant")))</f>
        <v>N/A</v>
      </c>
      <c r="Z2047" s="1" t="str">
        <f aca="false">IF($D2047="Z540.1 w/data",0,"")</f>
        <v/>
      </c>
      <c r="AA2047" s="1" t="e">
        <f aca="false">$Y2047+$Q2047+$Z2047</f>
        <v>#VALUE!</v>
      </c>
      <c r="AB2047" s="1" t="n">
        <f aca="false">$N2047+$Q2047</f>
        <v>0</v>
      </c>
      <c r="AC2047" s="1" t="str">
        <f aca="false">IF($Y2047="","",IF(AND($AA2047&gt;=$R2047,$AA2047&lt;=$S2047),"Pass","Fail"))</f>
        <v/>
      </c>
      <c r="AD2047" s="1" t="str">
        <f aca="false">IF($Y2047="","",IF($AA2047&gt;$R2047,"Pass","Fail"))</f>
        <v/>
      </c>
      <c r="AE2047" s="1" t="str">
        <f aca="false">IF($Y2047="","",IF($AA2047&gt;=$R2047,"Pass","Fail"))</f>
        <v/>
      </c>
      <c r="AF2047" s="1" t="str">
        <f aca="false">IF($Y2047="","",IF($AA2047&lt;=$S2047,"Pass","Fail"))</f>
        <v/>
      </c>
      <c r="AG2047" s="1" t="str">
        <f aca="false">IF($Y2047="","",IF($AA2047&lt;$S2047,"Pass","Fail"))</f>
        <v/>
      </c>
      <c r="AH2047" s="23" t="str">
        <f aca="true">INDIRECT(CHOOSE(MATCH($T2047,{"±","&gt;","≥","≤","&lt;"},0), "AC", "AD", "AE", "AF", "AG") &amp; ROW())</f>
        <v/>
      </c>
      <c r="AI2047" s="56" t="str">
        <f aca="false">IF($X2047="Not Significant","No Further Action Required",
IF($AH2047="","",
IF(AND($AH2047="Pass",$L2047="0 - Passed "),"Analysis performed; no further action required.",
IF(AND($AH2047="Fail",$L2047="1 - Failed "),"Analysis performed; no further action required.",
IF(AND($AH2047="Pass",$L2047="2 - Limited In Use "),"Analysis performed; no further action required.",
IF(AND($AH2047="Fail",$L2047="3 - Adjusted "),"Analysis performed; no further action required.",
"Unit fails analysis; TSM determination required."))))))</f>
        <v/>
      </c>
      <c r="AJ2047" s="58"/>
    </row>
    <row r="2048" customFormat="false" ht="15" hidden="false" customHeight="false" outlineLevel="0" collapsed="false">
      <c r="A2048" s="56"/>
      <c r="E2048" s="57" t="str">
        <f aca="false">IF(AND($F2048="",$G2048=""),"",IF($G2048="",$F2048,HYPERLINK($G2048,$F2048)))</f>
        <v/>
      </c>
      <c r="H2048" s="1" t="str">
        <f aca="false">IF($I2048="","None Attached",IF(LEFT($I2048,5)="https",HYPERLINK($I2048,"Datasheet"),HYPERLINK(_xlfn.CONCAT("https://",$I2048),"Datasheet")))</f>
        <v>None Attached</v>
      </c>
      <c r="M2048" s="56"/>
      <c r="P2048" s="58"/>
      <c r="Q2048" s="1" t="n">
        <f aca="false">$M2048-$N2048</f>
        <v>0</v>
      </c>
      <c r="R2048" s="56"/>
      <c r="T2048" s="59" t="s">
        <v>15</v>
      </c>
      <c r="U2048" s="1" t="n">
        <f aca="false">$S2048-$R2048</f>
        <v>0</v>
      </c>
      <c r="V2048" s="1" t="n">
        <f aca="false">IF($T2048="±",$Q2048*2,$Q2048)</f>
        <v>0</v>
      </c>
      <c r="W2048" s="60" t="str">
        <f aca="false">IFERROR($U2048/ABS($V2048),"N/A")</f>
        <v>N/A</v>
      </c>
      <c r="X2048" s="61" t="str">
        <f aca="false">IF(OR($W2048="N/A",$R2048="",$S2048=""),"N/A",IF($W2048&gt;=4,"Not Significant",IF($W2048&gt;=2,"Semi-Significant","Significant")))</f>
        <v>N/A</v>
      </c>
      <c r="Z2048" s="1" t="str">
        <f aca="false">IF($D2048="Z540.1 w/data",0,"")</f>
        <v/>
      </c>
      <c r="AA2048" s="1" t="e">
        <f aca="false">$Y2048+$Q2048+$Z2048</f>
        <v>#VALUE!</v>
      </c>
      <c r="AB2048" s="1" t="n">
        <f aca="false">$N2048+$Q2048</f>
        <v>0</v>
      </c>
      <c r="AC2048" s="1" t="str">
        <f aca="false">IF($Y2048="","",IF(AND($AA2048&gt;=$R2048,$AA2048&lt;=$S2048),"Pass","Fail"))</f>
        <v/>
      </c>
      <c r="AD2048" s="1" t="str">
        <f aca="false">IF($Y2048="","",IF($AA2048&gt;$R2048,"Pass","Fail"))</f>
        <v/>
      </c>
      <c r="AE2048" s="1" t="str">
        <f aca="false">IF($Y2048="","",IF($AA2048&gt;=$R2048,"Pass","Fail"))</f>
        <v/>
      </c>
      <c r="AF2048" s="1" t="str">
        <f aca="false">IF($Y2048="","",IF($AA2048&lt;=$S2048,"Pass","Fail"))</f>
        <v/>
      </c>
      <c r="AG2048" s="1" t="str">
        <f aca="false">IF($Y2048="","",IF($AA2048&lt;$S2048,"Pass","Fail"))</f>
        <v/>
      </c>
      <c r="AH2048" s="23" t="str">
        <f aca="true">INDIRECT(CHOOSE(MATCH($T2048,{"±","&gt;","≥","≤","&lt;"},0), "AC", "AD", "AE", "AF", "AG") &amp; ROW())</f>
        <v/>
      </c>
      <c r="AI2048" s="56" t="str">
        <f aca="false">IF($X2048="Not Significant","No Further Action Required",
IF($AH2048="","",
IF(AND($AH2048="Pass",$L2048="0 - Passed "),"Analysis performed; no further action required.",
IF(AND($AH2048="Fail",$L2048="1 - Failed "),"Analysis performed; no further action required.",
IF(AND($AH2048="Pass",$L2048="2 - Limited In Use "),"Analysis performed; no further action required.",
IF(AND($AH2048="Fail",$L2048="3 - Adjusted "),"Analysis performed; no further action required.",
"Unit fails analysis; TSM determination required."))))))</f>
        <v/>
      </c>
      <c r="AJ2048" s="58"/>
    </row>
    <row r="2049" customFormat="false" ht="15" hidden="false" customHeight="false" outlineLevel="0" collapsed="false">
      <c r="A2049" s="56"/>
      <c r="E2049" s="57" t="str">
        <f aca="false">IF(AND($F2049="",$G2049=""),"",IF($G2049="",$F2049,HYPERLINK($G2049,$F2049)))</f>
        <v/>
      </c>
      <c r="H2049" s="1" t="str">
        <f aca="false">IF($I2049="","None Attached",IF(LEFT($I2049,5)="https",HYPERLINK($I2049,"Datasheet"),HYPERLINK(_xlfn.CONCAT("https://",$I2049),"Datasheet")))</f>
        <v>None Attached</v>
      </c>
      <c r="M2049" s="56"/>
      <c r="P2049" s="58"/>
      <c r="Q2049" s="1" t="n">
        <f aca="false">$M2049-$N2049</f>
        <v>0</v>
      </c>
      <c r="R2049" s="56"/>
      <c r="T2049" s="59" t="s">
        <v>15</v>
      </c>
      <c r="U2049" s="1" t="n">
        <f aca="false">$S2049-$R2049</f>
        <v>0</v>
      </c>
      <c r="V2049" s="1" t="n">
        <f aca="false">IF($T2049="±",$Q2049*2,$Q2049)</f>
        <v>0</v>
      </c>
      <c r="W2049" s="60" t="str">
        <f aca="false">IFERROR($U2049/ABS($V2049),"N/A")</f>
        <v>N/A</v>
      </c>
      <c r="X2049" s="61" t="str">
        <f aca="false">IF(OR($W2049="N/A",$R2049="",$S2049=""),"N/A",IF($W2049&gt;=4,"Not Significant",IF($W2049&gt;=2,"Semi-Significant","Significant")))</f>
        <v>N/A</v>
      </c>
      <c r="Z2049" s="1" t="str">
        <f aca="false">IF($D2049="Z540.1 w/data",0,"")</f>
        <v/>
      </c>
      <c r="AA2049" s="1" t="e">
        <f aca="false">$Y2049+$Q2049+$Z2049</f>
        <v>#VALUE!</v>
      </c>
      <c r="AB2049" s="1" t="n">
        <f aca="false">$N2049+$Q2049</f>
        <v>0</v>
      </c>
      <c r="AC2049" s="1" t="str">
        <f aca="false">IF($Y2049="","",IF(AND($AA2049&gt;=$R2049,$AA2049&lt;=$S2049),"Pass","Fail"))</f>
        <v/>
      </c>
      <c r="AD2049" s="1" t="str">
        <f aca="false">IF($Y2049="","",IF($AA2049&gt;$R2049,"Pass","Fail"))</f>
        <v/>
      </c>
      <c r="AE2049" s="1" t="str">
        <f aca="false">IF($Y2049="","",IF($AA2049&gt;=$R2049,"Pass","Fail"))</f>
        <v/>
      </c>
      <c r="AF2049" s="1" t="str">
        <f aca="false">IF($Y2049="","",IF($AA2049&lt;=$S2049,"Pass","Fail"))</f>
        <v/>
      </c>
      <c r="AG2049" s="1" t="str">
        <f aca="false">IF($Y2049="","",IF($AA2049&lt;$S2049,"Pass","Fail"))</f>
        <v/>
      </c>
      <c r="AH2049" s="23" t="str">
        <f aca="true">INDIRECT(CHOOSE(MATCH($T2049,{"±","&gt;","≥","≤","&lt;"},0), "AC", "AD", "AE", "AF", "AG") &amp; ROW())</f>
        <v/>
      </c>
      <c r="AI2049" s="56" t="str">
        <f aca="false">IF($X2049="Not Significant","No Further Action Required",
IF($AH2049="","",
IF(AND($AH2049="Pass",$L2049="0 - Passed "),"Analysis performed; no further action required.",
IF(AND($AH2049="Fail",$L2049="1 - Failed "),"Analysis performed; no further action required.",
IF(AND($AH2049="Pass",$L2049="2 - Limited In Use "),"Analysis performed; no further action required.",
IF(AND($AH2049="Fail",$L2049="3 - Adjusted "),"Analysis performed; no further action required.",
"Unit fails analysis; TSM determination required."))))))</f>
        <v/>
      </c>
      <c r="AJ2049" s="58"/>
    </row>
    <row r="2050" customFormat="false" ht="15" hidden="false" customHeight="false" outlineLevel="0" collapsed="false">
      <c r="A2050" s="56"/>
      <c r="E2050" s="57" t="str">
        <f aca="false">IF(AND($F2050="",$G2050=""),"",IF($G2050="",$F2050,HYPERLINK($G2050,$F2050)))</f>
        <v/>
      </c>
      <c r="H2050" s="1" t="str">
        <f aca="false">IF($I2050="","None Attached",IF(LEFT($I2050,5)="https",HYPERLINK($I2050,"Datasheet"),HYPERLINK(_xlfn.CONCAT("https://",$I2050),"Datasheet")))</f>
        <v>None Attached</v>
      </c>
      <c r="M2050" s="56"/>
      <c r="P2050" s="58"/>
      <c r="Q2050" s="1" t="n">
        <f aca="false">$M2050-$N2050</f>
        <v>0</v>
      </c>
      <c r="R2050" s="56"/>
      <c r="T2050" s="59" t="s">
        <v>15</v>
      </c>
      <c r="U2050" s="1" t="n">
        <f aca="false">$S2050-$R2050</f>
        <v>0</v>
      </c>
      <c r="V2050" s="1" t="n">
        <f aca="false">IF($T2050="±",$Q2050*2,$Q2050)</f>
        <v>0</v>
      </c>
      <c r="W2050" s="60" t="str">
        <f aca="false">IFERROR($U2050/ABS($V2050),"N/A")</f>
        <v>N/A</v>
      </c>
      <c r="X2050" s="61" t="str">
        <f aca="false">IF(OR($W2050="N/A",$R2050="",$S2050=""),"N/A",IF($W2050&gt;=4,"Not Significant",IF($W2050&gt;=2,"Semi-Significant","Significant")))</f>
        <v>N/A</v>
      </c>
      <c r="Z2050" s="1" t="str">
        <f aca="false">IF($D2050="Z540.1 w/data",0,"")</f>
        <v/>
      </c>
      <c r="AA2050" s="1" t="e">
        <f aca="false">$Y2050+$Q2050+$Z2050</f>
        <v>#VALUE!</v>
      </c>
      <c r="AB2050" s="1" t="n">
        <f aca="false">$N2050+$Q2050</f>
        <v>0</v>
      </c>
      <c r="AC2050" s="1" t="str">
        <f aca="false">IF($Y2050="","",IF(AND($AA2050&gt;=$R2050,$AA2050&lt;=$S2050),"Pass","Fail"))</f>
        <v/>
      </c>
      <c r="AD2050" s="1" t="str">
        <f aca="false">IF($Y2050="","",IF($AA2050&gt;$R2050,"Pass","Fail"))</f>
        <v/>
      </c>
      <c r="AE2050" s="1" t="str">
        <f aca="false">IF($Y2050="","",IF($AA2050&gt;=$R2050,"Pass","Fail"))</f>
        <v/>
      </c>
      <c r="AF2050" s="1" t="str">
        <f aca="false">IF($Y2050="","",IF($AA2050&lt;=$S2050,"Pass","Fail"))</f>
        <v/>
      </c>
      <c r="AG2050" s="1" t="str">
        <f aca="false">IF($Y2050="","",IF($AA2050&lt;$S2050,"Pass","Fail"))</f>
        <v/>
      </c>
      <c r="AH2050" s="23" t="str">
        <f aca="true">INDIRECT(CHOOSE(MATCH($T2050,{"±","&gt;","≥","≤","&lt;"},0), "AC", "AD", "AE", "AF", "AG") &amp; ROW())</f>
        <v/>
      </c>
      <c r="AI2050" s="56" t="str">
        <f aca="false">IF($X2050="Not Significant","No Further Action Required",
IF($AH2050="","",
IF(AND($AH2050="Pass",$L2050="0 - Passed "),"Analysis performed; no further action required.",
IF(AND($AH2050="Fail",$L2050="1 - Failed "),"Analysis performed; no further action required.",
IF(AND($AH2050="Pass",$L2050="2 - Limited In Use "),"Analysis performed; no further action required.",
IF(AND($AH2050="Fail",$L2050="3 - Adjusted "),"Analysis performed; no further action required.",
"Unit fails analysis; TSM determination required."))))))</f>
        <v/>
      </c>
      <c r="AJ2050" s="58"/>
    </row>
    <row r="2051" customFormat="false" ht="15" hidden="false" customHeight="false" outlineLevel="0" collapsed="false">
      <c r="A2051" s="56"/>
      <c r="E2051" s="57" t="str">
        <f aca="false">IF(AND($F2051="",$G2051=""),"",IF($G2051="",$F2051,HYPERLINK($G2051,$F2051)))</f>
        <v/>
      </c>
      <c r="H2051" s="1" t="str">
        <f aca="false">IF($I2051="","None Attached",IF(LEFT($I2051,5)="https",HYPERLINK($I2051,"Datasheet"),HYPERLINK(_xlfn.CONCAT("https://",$I2051),"Datasheet")))</f>
        <v>None Attached</v>
      </c>
      <c r="M2051" s="56"/>
      <c r="P2051" s="58"/>
      <c r="Q2051" s="1" t="n">
        <f aca="false">$M2051-$N2051</f>
        <v>0</v>
      </c>
      <c r="R2051" s="56"/>
      <c r="T2051" s="59" t="s">
        <v>15</v>
      </c>
      <c r="U2051" s="1" t="n">
        <f aca="false">$S2051-$R2051</f>
        <v>0</v>
      </c>
      <c r="V2051" s="1" t="n">
        <f aca="false">IF($T2051="±",$Q2051*2,$Q2051)</f>
        <v>0</v>
      </c>
      <c r="W2051" s="60" t="str">
        <f aca="false">IFERROR($U2051/ABS($V2051),"N/A")</f>
        <v>N/A</v>
      </c>
      <c r="X2051" s="61" t="str">
        <f aca="false">IF(OR($W2051="N/A",$R2051="",$S2051=""),"N/A",IF($W2051&gt;=4,"Not Significant",IF($W2051&gt;=2,"Semi-Significant","Significant")))</f>
        <v>N/A</v>
      </c>
      <c r="Z2051" s="1" t="str">
        <f aca="false">IF($D2051="Z540.1 w/data",0,"")</f>
        <v/>
      </c>
      <c r="AA2051" s="1" t="e">
        <f aca="false">$Y2051+$Q2051+$Z2051</f>
        <v>#VALUE!</v>
      </c>
      <c r="AB2051" s="1" t="n">
        <f aca="false">$N2051+$Q2051</f>
        <v>0</v>
      </c>
      <c r="AC2051" s="1" t="str">
        <f aca="false">IF($Y2051="","",IF(AND($AA2051&gt;=$R2051,$AA2051&lt;=$S2051),"Pass","Fail"))</f>
        <v/>
      </c>
      <c r="AD2051" s="1" t="str">
        <f aca="false">IF($Y2051="","",IF($AA2051&gt;$R2051,"Pass","Fail"))</f>
        <v/>
      </c>
      <c r="AE2051" s="1" t="str">
        <f aca="false">IF($Y2051="","",IF($AA2051&gt;=$R2051,"Pass","Fail"))</f>
        <v/>
      </c>
      <c r="AF2051" s="1" t="str">
        <f aca="false">IF($Y2051="","",IF($AA2051&lt;=$S2051,"Pass","Fail"))</f>
        <v/>
      </c>
      <c r="AG2051" s="1" t="str">
        <f aca="false">IF($Y2051="","",IF($AA2051&lt;$S2051,"Pass","Fail"))</f>
        <v/>
      </c>
      <c r="AH2051" s="23" t="str">
        <f aca="true">INDIRECT(CHOOSE(MATCH($T2051,{"±","&gt;","≥","≤","&lt;"},0), "AC", "AD", "AE", "AF", "AG") &amp; ROW())</f>
        <v/>
      </c>
      <c r="AI2051" s="56" t="str">
        <f aca="false">IF($X2051="Not Significant","No Further Action Required",
IF($AH2051="","",
IF(AND($AH2051="Pass",$L2051="0 - Passed "),"Analysis performed; no further action required.",
IF(AND($AH2051="Fail",$L2051="1 - Failed "),"Analysis performed; no further action required.",
IF(AND($AH2051="Pass",$L2051="2 - Limited In Use "),"Analysis performed; no further action required.",
IF(AND($AH2051="Fail",$L2051="3 - Adjusted "),"Analysis performed; no further action required.",
"Unit fails analysis; TSM determination required."))))))</f>
        <v/>
      </c>
      <c r="AJ2051" s="58"/>
    </row>
    <row r="2052" customFormat="false" ht="15" hidden="false" customHeight="false" outlineLevel="0" collapsed="false">
      <c r="A2052" s="56"/>
      <c r="E2052" s="57" t="str">
        <f aca="false">IF(AND($F2052="",$G2052=""),"",IF($G2052="",$F2052,HYPERLINK($G2052,$F2052)))</f>
        <v/>
      </c>
      <c r="H2052" s="1" t="str">
        <f aca="false">IF($I2052="","None Attached",IF(LEFT($I2052,5)="https",HYPERLINK($I2052,"Datasheet"),HYPERLINK(_xlfn.CONCAT("https://",$I2052),"Datasheet")))</f>
        <v>None Attached</v>
      </c>
      <c r="M2052" s="56"/>
      <c r="P2052" s="58"/>
      <c r="Q2052" s="1" t="n">
        <f aca="false">$M2052-$N2052</f>
        <v>0</v>
      </c>
      <c r="R2052" s="56"/>
      <c r="T2052" s="59" t="s">
        <v>15</v>
      </c>
      <c r="U2052" s="1" t="n">
        <f aca="false">$S2052-$R2052</f>
        <v>0</v>
      </c>
      <c r="V2052" s="1" t="n">
        <f aca="false">IF($T2052="±",$Q2052*2,$Q2052)</f>
        <v>0</v>
      </c>
      <c r="W2052" s="60" t="str">
        <f aca="false">IFERROR($U2052/ABS($V2052),"N/A")</f>
        <v>N/A</v>
      </c>
      <c r="X2052" s="61" t="str">
        <f aca="false">IF(OR($W2052="N/A",$R2052="",$S2052=""),"N/A",IF($W2052&gt;=4,"Not Significant",IF($W2052&gt;=2,"Semi-Significant","Significant")))</f>
        <v>N/A</v>
      </c>
      <c r="Z2052" s="1" t="str">
        <f aca="false">IF($D2052="Z540.1 w/data",0,"")</f>
        <v/>
      </c>
      <c r="AA2052" s="1" t="e">
        <f aca="false">$Y2052+$Q2052+$Z2052</f>
        <v>#VALUE!</v>
      </c>
      <c r="AB2052" s="1" t="n">
        <f aca="false">$N2052+$Q2052</f>
        <v>0</v>
      </c>
      <c r="AC2052" s="1" t="str">
        <f aca="false">IF($Y2052="","",IF(AND($AA2052&gt;=$R2052,$AA2052&lt;=$S2052),"Pass","Fail"))</f>
        <v/>
      </c>
      <c r="AD2052" s="1" t="str">
        <f aca="false">IF($Y2052="","",IF($AA2052&gt;$R2052,"Pass","Fail"))</f>
        <v/>
      </c>
      <c r="AE2052" s="1" t="str">
        <f aca="false">IF($Y2052="","",IF($AA2052&gt;=$R2052,"Pass","Fail"))</f>
        <v/>
      </c>
      <c r="AF2052" s="1" t="str">
        <f aca="false">IF($Y2052="","",IF($AA2052&lt;=$S2052,"Pass","Fail"))</f>
        <v/>
      </c>
      <c r="AG2052" s="1" t="str">
        <f aca="false">IF($Y2052="","",IF($AA2052&lt;$S2052,"Pass","Fail"))</f>
        <v/>
      </c>
      <c r="AH2052" s="23" t="str">
        <f aca="true">INDIRECT(CHOOSE(MATCH($T2052,{"±","&gt;","≥","≤","&lt;"},0), "AC", "AD", "AE", "AF", "AG") &amp; ROW())</f>
        <v/>
      </c>
      <c r="AI2052" s="56" t="str">
        <f aca="false">IF($X2052="Not Significant","No Further Action Required",
IF($AH2052="","",
IF(AND($AH2052="Pass",$L2052="0 - Passed "),"Analysis performed; no further action required.",
IF(AND($AH2052="Fail",$L2052="1 - Failed "),"Analysis performed; no further action required.",
IF(AND($AH2052="Pass",$L2052="2 - Limited In Use "),"Analysis performed; no further action required.",
IF(AND($AH2052="Fail",$L2052="3 - Adjusted "),"Analysis performed; no further action required.",
"Unit fails analysis; TSM determination required."))))))</f>
        <v/>
      </c>
      <c r="AJ2052" s="58"/>
    </row>
    <row r="2053" customFormat="false" ht="15" hidden="false" customHeight="false" outlineLevel="0" collapsed="false">
      <c r="A2053" s="56"/>
      <c r="E2053" s="57" t="str">
        <f aca="false">IF(AND($F2053="",$G2053=""),"",IF($G2053="",$F2053,HYPERLINK($G2053,$F2053)))</f>
        <v/>
      </c>
      <c r="H2053" s="1" t="str">
        <f aca="false">IF($I2053="","None Attached",IF(LEFT($I2053,5)="https",HYPERLINK($I2053,"Datasheet"),HYPERLINK(_xlfn.CONCAT("https://",$I2053),"Datasheet")))</f>
        <v>None Attached</v>
      </c>
      <c r="M2053" s="56"/>
      <c r="P2053" s="58"/>
      <c r="Q2053" s="1" t="n">
        <f aca="false">$M2053-$N2053</f>
        <v>0</v>
      </c>
      <c r="R2053" s="56"/>
      <c r="T2053" s="59" t="s">
        <v>15</v>
      </c>
      <c r="U2053" s="1" t="n">
        <f aca="false">$S2053-$R2053</f>
        <v>0</v>
      </c>
      <c r="V2053" s="1" t="n">
        <f aca="false">IF($T2053="±",$Q2053*2,$Q2053)</f>
        <v>0</v>
      </c>
      <c r="W2053" s="60" t="str">
        <f aca="false">IFERROR($U2053/ABS($V2053),"N/A")</f>
        <v>N/A</v>
      </c>
      <c r="X2053" s="61" t="str">
        <f aca="false">IF(OR($W2053="N/A",$R2053="",$S2053=""),"N/A",IF($W2053&gt;=4,"Not Significant",IF($W2053&gt;=2,"Semi-Significant","Significant")))</f>
        <v>N/A</v>
      </c>
      <c r="Z2053" s="1" t="str">
        <f aca="false">IF($D2053="Z540.1 w/data",0,"")</f>
        <v/>
      </c>
      <c r="AA2053" s="1" t="e">
        <f aca="false">$Y2053+$Q2053+$Z2053</f>
        <v>#VALUE!</v>
      </c>
      <c r="AB2053" s="1" t="n">
        <f aca="false">$N2053+$Q2053</f>
        <v>0</v>
      </c>
      <c r="AC2053" s="1" t="str">
        <f aca="false">IF($Y2053="","",IF(AND($AA2053&gt;=$R2053,$AA2053&lt;=$S2053),"Pass","Fail"))</f>
        <v/>
      </c>
      <c r="AD2053" s="1" t="str">
        <f aca="false">IF($Y2053="","",IF($AA2053&gt;$R2053,"Pass","Fail"))</f>
        <v/>
      </c>
      <c r="AE2053" s="1" t="str">
        <f aca="false">IF($Y2053="","",IF($AA2053&gt;=$R2053,"Pass","Fail"))</f>
        <v/>
      </c>
      <c r="AF2053" s="1" t="str">
        <f aca="false">IF($Y2053="","",IF($AA2053&lt;=$S2053,"Pass","Fail"))</f>
        <v/>
      </c>
      <c r="AG2053" s="1" t="str">
        <f aca="false">IF($Y2053="","",IF($AA2053&lt;$S2053,"Pass","Fail"))</f>
        <v/>
      </c>
      <c r="AH2053" s="23" t="str">
        <f aca="true">INDIRECT(CHOOSE(MATCH($T2053,{"±","&gt;","≥","≤","&lt;"},0), "AC", "AD", "AE", "AF", "AG") &amp; ROW())</f>
        <v/>
      </c>
      <c r="AI2053" s="56" t="str">
        <f aca="false">IF($X2053="Not Significant","No Further Action Required",
IF($AH2053="","",
IF(AND($AH2053="Pass",$L2053="0 - Passed "),"Analysis performed; no further action required.",
IF(AND($AH2053="Fail",$L2053="1 - Failed "),"Analysis performed; no further action required.",
IF(AND($AH2053="Pass",$L2053="2 - Limited In Use "),"Analysis performed; no further action required.",
IF(AND($AH2053="Fail",$L2053="3 - Adjusted "),"Analysis performed; no further action required.",
"Unit fails analysis; TSM determination required."))))))</f>
        <v/>
      </c>
      <c r="AJ2053" s="58"/>
    </row>
    <row r="2054" customFormat="false" ht="15" hidden="false" customHeight="false" outlineLevel="0" collapsed="false">
      <c r="A2054" s="56"/>
      <c r="E2054" s="57" t="str">
        <f aca="false">IF(AND($F2054="",$G2054=""),"",IF($G2054="",$F2054,HYPERLINK($G2054,$F2054)))</f>
        <v/>
      </c>
      <c r="H2054" s="1" t="str">
        <f aca="false">IF($I2054="","None Attached",IF(LEFT($I2054,5)="https",HYPERLINK($I2054,"Datasheet"),HYPERLINK(_xlfn.CONCAT("https://",$I2054),"Datasheet")))</f>
        <v>None Attached</v>
      </c>
      <c r="M2054" s="56"/>
      <c r="P2054" s="58"/>
      <c r="Q2054" s="1" t="n">
        <f aca="false">$M2054-$N2054</f>
        <v>0</v>
      </c>
      <c r="R2054" s="56"/>
      <c r="T2054" s="59" t="s">
        <v>15</v>
      </c>
      <c r="U2054" s="1" t="n">
        <f aca="false">$S2054-$R2054</f>
        <v>0</v>
      </c>
      <c r="V2054" s="1" t="n">
        <f aca="false">IF($T2054="±",$Q2054*2,$Q2054)</f>
        <v>0</v>
      </c>
      <c r="W2054" s="60" t="str">
        <f aca="false">IFERROR($U2054/ABS($V2054),"N/A")</f>
        <v>N/A</v>
      </c>
      <c r="X2054" s="61" t="str">
        <f aca="false">IF(OR($W2054="N/A",$R2054="",$S2054=""),"N/A",IF($W2054&gt;=4,"Not Significant",IF($W2054&gt;=2,"Semi-Significant","Significant")))</f>
        <v>N/A</v>
      </c>
      <c r="Z2054" s="1" t="str">
        <f aca="false">IF($D2054="Z540.1 w/data",0,"")</f>
        <v/>
      </c>
      <c r="AA2054" s="1" t="e">
        <f aca="false">$Y2054+$Q2054+$Z2054</f>
        <v>#VALUE!</v>
      </c>
      <c r="AB2054" s="1" t="n">
        <f aca="false">$N2054+$Q2054</f>
        <v>0</v>
      </c>
      <c r="AC2054" s="1" t="str">
        <f aca="false">IF($Y2054="","",IF(AND($AA2054&gt;=$R2054,$AA2054&lt;=$S2054),"Pass","Fail"))</f>
        <v/>
      </c>
      <c r="AD2054" s="1" t="str">
        <f aca="false">IF($Y2054="","",IF($AA2054&gt;$R2054,"Pass","Fail"))</f>
        <v/>
      </c>
      <c r="AE2054" s="1" t="str">
        <f aca="false">IF($Y2054="","",IF($AA2054&gt;=$R2054,"Pass","Fail"))</f>
        <v/>
      </c>
      <c r="AF2054" s="1" t="str">
        <f aca="false">IF($Y2054="","",IF($AA2054&lt;=$S2054,"Pass","Fail"))</f>
        <v/>
      </c>
      <c r="AG2054" s="1" t="str">
        <f aca="false">IF($Y2054="","",IF($AA2054&lt;$S2054,"Pass","Fail"))</f>
        <v/>
      </c>
      <c r="AH2054" s="23" t="str">
        <f aca="true">INDIRECT(CHOOSE(MATCH($T2054,{"±","&gt;","≥","≤","&lt;"},0), "AC", "AD", "AE", "AF", "AG") &amp; ROW())</f>
        <v/>
      </c>
      <c r="AI2054" s="56" t="str">
        <f aca="false">IF($X2054="Not Significant","No Further Action Required",
IF($AH2054="","",
IF(AND($AH2054="Pass",$L2054="0 - Passed "),"Analysis performed; no further action required.",
IF(AND($AH2054="Fail",$L2054="1 - Failed "),"Analysis performed; no further action required.",
IF(AND($AH2054="Pass",$L2054="2 - Limited In Use "),"Analysis performed; no further action required.",
IF(AND($AH2054="Fail",$L2054="3 - Adjusted "),"Analysis performed; no further action required.",
"Unit fails analysis; TSM determination required."))))))</f>
        <v/>
      </c>
      <c r="AJ2054" s="58"/>
    </row>
    <row r="2055" customFormat="false" ht="15" hidden="false" customHeight="false" outlineLevel="0" collapsed="false">
      <c r="A2055" s="56"/>
      <c r="E2055" s="57" t="str">
        <f aca="false">IF(AND($F2055="",$G2055=""),"",IF($G2055="",$F2055,HYPERLINK($G2055,$F2055)))</f>
        <v/>
      </c>
      <c r="H2055" s="1" t="str">
        <f aca="false">IF($I2055="","None Attached",IF(LEFT($I2055,5)="https",HYPERLINK($I2055,"Datasheet"),HYPERLINK(_xlfn.CONCAT("https://",$I2055),"Datasheet")))</f>
        <v>None Attached</v>
      </c>
      <c r="M2055" s="56"/>
      <c r="P2055" s="58"/>
      <c r="Q2055" s="1" t="n">
        <f aca="false">$M2055-$N2055</f>
        <v>0</v>
      </c>
      <c r="R2055" s="56"/>
      <c r="T2055" s="59" t="s">
        <v>15</v>
      </c>
      <c r="U2055" s="1" t="n">
        <f aca="false">$S2055-$R2055</f>
        <v>0</v>
      </c>
      <c r="V2055" s="1" t="n">
        <f aca="false">IF($T2055="±",$Q2055*2,$Q2055)</f>
        <v>0</v>
      </c>
      <c r="W2055" s="60" t="str">
        <f aca="false">IFERROR($U2055/ABS($V2055),"N/A")</f>
        <v>N/A</v>
      </c>
      <c r="X2055" s="61" t="str">
        <f aca="false">IF(OR($W2055="N/A",$R2055="",$S2055=""),"N/A",IF($W2055&gt;=4,"Not Significant",IF($W2055&gt;=2,"Semi-Significant","Significant")))</f>
        <v>N/A</v>
      </c>
      <c r="Z2055" s="1" t="str">
        <f aca="false">IF($D2055="Z540.1 w/data",0,"")</f>
        <v/>
      </c>
      <c r="AA2055" s="1" t="e">
        <f aca="false">$Y2055+$Q2055+$Z2055</f>
        <v>#VALUE!</v>
      </c>
      <c r="AB2055" s="1" t="n">
        <f aca="false">$N2055+$Q2055</f>
        <v>0</v>
      </c>
      <c r="AC2055" s="1" t="str">
        <f aca="false">IF($Y2055="","",IF(AND($AA2055&gt;=$R2055,$AA2055&lt;=$S2055),"Pass","Fail"))</f>
        <v/>
      </c>
      <c r="AD2055" s="1" t="str">
        <f aca="false">IF($Y2055="","",IF($AA2055&gt;$R2055,"Pass","Fail"))</f>
        <v/>
      </c>
      <c r="AE2055" s="1" t="str">
        <f aca="false">IF($Y2055="","",IF($AA2055&gt;=$R2055,"Pass","Fail"))</f>
        <v/>
      </c>
      <c r="AF2055" s="1" t="str">
        <f aca="false">IF($Y2055="","",IF($AA2055&lt;=$S2055,"Pass","Fail"))</f>
        <v/>
      </c>
      <c r="AG2055" s="1" t="str">
        <f aca="false">IF($Y2055="","",IF($AA2055&lt;$S2055,"Pass","Fail"))</f>
        <v/>
      </c>
      <c r="AH2055" s="23" t="str">
        <f aca="true">INDIRECT(CHOOSE(MATCH($T2055,{"±","&gt;","≥","≤","&lt;"},0), "AC", "AD", "AE", "AF", "AG") &amp; ROW())</f>
        <v/>
      </c>
      <c r="AI2055" s="56" t="str">
        <f aca="false">IF($X2055="Not Significant","No Further Action Required",
IF($AH2055="","",
IF(AND($AH2055="Pass",$L2055="0 - Passed "),"Analysis performed; no further action required.",
IF(AND($AH2055="Fail",$L2055="1 - Failed "),"Analysis performed; no further action required.",
IF(AND($AH2055="Pass",$L2055="2 - Limited In Use "),"Analysis performed; no further action required.",
IF(AND($AH2055="Fail",$L2055="3 - Adjusted "),"Analysis performed; no further action required.",
"Unit fails analysis; TSM determination required."))))))</f>
        <v/>
      </c>
      <c r="AJ2055" s="58"/>
    </row>
    <row r="2056" customFormat="false" ht="15" hidden="false" customHeight="false" outlineLevel="0" collapsed="false">
      <c r="A2056" s="56"/>
      <c r="E2056" s="57" t="str">
        <f aca="false">IF(AND($F2056="",$G2056=""),"",IF($G2056="",$F2056,HYPERLINK($G2056,$F2056)))</f>
        <v/>
      </c>
      <c r="H2056" s="1" t="str">
        <f aca="false">IF($I2056="","None Attached",IF(LEFT($I2056,5)="https",HYPERLINK($I2056,"Datasheet"),HYPERLINK(_xlfn.CONCAT("https://",$I2056),"Datasheet")))</f>
        <v>None Attached</v>
      </c>
      <c r="M2056" s="56"/>
      <c r="P2056" s="58"/>
      <c r="Q2056" s="1" t="n">
        <f aca="false">$M2056-$N2056</f>
        <v>0</v>
      </c>
      <c r="R2056" s="56"/>
      <c r="T2056" s="59" t="s">
        <v>15</v>
      </c>
      <c r="U2056" s="1" t="n">
        <f aca="false">$S2056-$R2056</f>
        <v>0</v>
      </c>
      <c r="V2056" s="1" t="n">
        <f aca="false">IF($T2056="±",$Q2056*2,$Q2056)</f>
        <v>0</v>
      </c>
      <c r="W2056" s="60" t="str">
        <f aca="false">IFERROR($U2056/ABS($V2056),"N/A")</f>
        <v>N/A</v>
      </c>
      <c r="X2056" s="61" t="str">
        <f aca="false">IF(OR($W2056="N/A",$R2056="",$S2056=""),"N/A",IF($W2056&gt;=4,"Not Significant",IF($W2056&gt;=2,"Semi-Significant","Significant")))</f>
        <v>N/A</v>
      </c>
      <c r="Z2056" s="1" t="str">
        <f aca="false">IF($D2056="Z540.1 w/data",0,"")</f>
        <v/>
      </c>
      <c r="AA2056" s="1" t="e">
        <f aca="false">$Y2056+$Q2056+$Z2056</f>
        <v>#VALUE!</v>
      </c>
      <c r="AB2056" s="1" t="n">
        <f aca="false">$N2056+$Q2056</f>
        <v>0</v>
      </c>
      <c r="AC2056" s="1" t="str">
        <f aca="false">IF($Y2056="","",IF(AND($AA2056&gt;=$R2056,$AA2056&lt;=$S2056),"Pass","Fail"))</f>
        <v/>
      </c>
      <c r="AD2056" s="1" t="str">
        <f aca="false">IF($Y2056="","",IF($AA2056&gt;$R2056,"Pass","Fail"))</f>
        <v/>
      </c>
      <c r="AE2056" s="1" t="str">
        <f aca="false">IF($Y2056="","",IF($AA2056&gt;=$R2056,"Pass","Fail"))</f>
        <v/>
      </c>
      <c r="AF2056" s="1" t="str">
        <f aca="false">IF($Y2056="","",IF($AA2056&lt;=$S2056,"Pass","Fail"))</f>
        <v/>
      </c>
      <c r="AG2056" s="1" t="str">
        <f aca="false">IF($Y2056="","",IF($AA2056&lt;$S2056,"Pass","Fail"))</f>
        <v/>
      </c>
      <c r="AH2056" s="23" t="str">
        <f aca="true">INDIRECT(CHOOSE(MATCH($T2056,{"±","&gt;","≥","≤","&lt;"},0), "AC", "AD", "AE", "AF", "AG") &amp; ROW())</f>
        <v/>
      </c>
      <c r="AI2056" s="56" t="str">
        <f aca="false">IF($X2056="Not Significant","No Further Action Required",
IF($AH2056="","",
IF(AND($AH2056="Pass",$L2056="0 - Passed "),"Analysis performed; no further action required.",
IF(AND($AH2056="Fail",$L2056="1 - Failed "),"Analysis performed; no further action required.",
IF(AND($AH2056="Pass",$L2056="2 - Limited In Use "),"Analysis performed; no further action required.",
IF(AND($AH2056="Fail",$L2056="3 - Adjusted "),"Analysis performed; no further action required.",
"Unit fails analysis; TSM determination required."))))))</f>
        <v/>
      </c>
      <c r="AJ2056" s="58"/>
    </row>
    <row r="2057" customFormat="false" ht="15" hidden="false" customHeight="false" outlineLevel="0" collapsed="false">
      <c r="A2057" s="56"/>
      <c r="E2057" s="57" t="str">
        <f aca="false">IF(AND($F2057="",$G2057=""),"",IF($G2057="",$F2057,HYPERLINK($G2057,$F2057)))</f>
        <v/>
      </c>
      <c r="H2057" s="1" t="str">
        <f aca="false">IF($I2057="","None Attached",IF(LEFT($I2057,5)="https",HYPERLINK($I2057,"Datasheet"),HYPERLINK(_xlfn.CONCAT("https://",$I2057),"Datasheet")))</f>
        <v>None Attached</v>
      </c>
      <c r="M2057" s="56"/>
      <c r="P2057" s="58"/>
      <c r="Q2057" s="1" t="n">
        <f aca="false">$M2057-$N2057</f>
        <v>0</v>
      </c>
      <c r="R2057" s="56"/>
      <c r="T2057" s="59" t="s">
        <v>15</v>
      </c>
      <c r="U2057" s="1" t="n">
        <f aca="false">$S2057-$R2057</f>
        <v>0</v>
      </c>
      <c r="V2057" s="1" t="n">
        <f aca="false">IF($T2057="±",$Q2057*2,$Q2057)</f>
        <v>0</v>
      </c>
      <c r="W2057" s="60" t="str">
        <f aca="false">IFERROR($U2057/ABS($V2057),"N/A")</f>
        <v>N/A</v>
      </c>
      <c r="X2057" s="61" t="str">
        <f aca="false">IF(OR($W2057="N/A",$R2057="",$S2057=""),"N/A",IF($W2057&gt;=4,"Not Significant",IF($W2057&gt;=2,"Semi-Significant","Significant")))</f>
        <v>N/A</v>
      </c>
      <c r="Z2057" s="1" t="str">
        <f aca="false">IF($D2057="Z540.1 w/data",0,"")</f>
        <v/>
      </c>
      <c r="AA2057" s="1" t="e">
        <f aca="false">$Y2057+$Q2057+$Z2057</f>
        <v>#VALUE!</v>
      </c>
      <c r="AB2057" s="1" t="n">
        <f aca="false">$N2057+$Q2057</f>
        <v>0</v>
      </c>
      <c r="AC2057" s="1" t="str">
        <f aca="false">IF($Y2057="","",IF(AND($AA2057&gt;=$R2057,$AA2057&lt;=$S2057),"Pass","Fail"))</f>
        <v/>
      </c>
      <c r="AD2057" s="1" t="str">
        <f aca="false">IF($Y2057="","",IF($AA2057&gt;$R2057,"Pass","Fail"))</f>
        <v/>
      </c>
      <c r="AE2057" s="1" t="str">
        <f aca="false">IF($Y2057="","",IF($AA2057&gt;=$R2057,"Pass","Fail"))</f>
        <v/>
      </c>
      <c r="AF2057" s="1" t="str">
        <f aca="false">IF($Y2057="","",IF($AA2057&lt;=$S2057,"Pass","Fail"))</f>
        <v/>
      </c>
      <c r="AG2057" s="1" t="str">
        <f aca="false">IF($Y2057="","",IF($AA2057&lt;$S2057,"Pass","Fail"))</f>
        <v/>
      </c>
      <c r="AH2057" s="23" t="str">
        <f aca="true">INDIRECT(CHOOSE(MATCH($T2057,{"±","&gt;","≥","≤","&lt;"},0), "AC", "AD", "AE", "AF", "AG") &amp; ROW())</f>
        <v/>
      </c>
      <c r="AI2057" s="56" t="str">
        <f aca="false">IF($X2057="Not Significant","No Further Action Required",
IF($AH2057="","",
IF(AND($AH2057="Pass",$L2057="0 - Passed "),"Analysis performed; no further action required.",
IF(AND($AH2057="Fail",$L2057="1 - Failed "),"Analysis performed; no further action required.",
IF(AND($AH2057="Pass",$L2057="2 - Limited In Use "),"Analysis performed; no further action required.",
IF(AND($AH2057="Fail",$L2057="3 - Adjusted "),"Analysis performed; no further action required.",
"Unit fails analysis; TSM determination required."))))))</f>
        <v/>
      </c>
      <c r="AJ2057" s="58"/>
    </row>
    <row r="2058" customFormat="false" ht="15" hidden="false" customHeight="false" outlineLevel="0" collapsed="false">
      <c r="A2058" s="56"/>
      <c r="E2058" s="57" t="str">
        <f aca="false">IF(AND($F2058="",$G2058=""),"",IF($G2058="",$F2058,HYPERLINK($G2058,$F2058)))</f>
        <v/>
      </c>
      <c r="H2058" s="1" t="str">
        <f aca="false">IF($I2058="","None Attached",IF(LEFT($I2058,5)="https",HYPERLINK($I2058,"Datasheet"),HYPERLINK(_xlfn.CONCAT("https://",$I2058),"Datasheet")))</f>
        <v>None Attached</v>
      </c>
      <c r="M2058" s="56"/>
      <c r="P2058" s="58"/>
      <c r="Q2058" s="1" t="n">
        <f aca="false">$M2058-$N2058</f>
        <v>0</v>
      </c>
      <c r="R2058" s="56"/>
      <c r="T2058" s="59" t="s">
        <v>15</v>
      </c>
      <c r="U2058" s="1" t="n">
        <f aca="false">$S2058-$R2058</f>
        <v>0</v>
      </c>
      <c r="V2058" s="1" t="n">
        <f aca="false">IF($T2058="±",$Q2058*2,$Q2058)</f>
        <v>0</v>
      </c>
      <c r="W2058" s="60" t="str">
        <f aca="false">IFERROR($U2058/ABS($V2058),"N/A")</f>
        <v>N/A</v>
      </c>
      <c r="X2058" s="61" t="str">
        <f aca="false">IF(OR($W2058="N/A",$R2058="",$S2058=""),"N/A",IF($W2058&gt;=4,"Not Significant",IF($W2058&gt;=2,"Semi-Significant","Significant")))</f>
        <v>N/A</v>
      </c>
      <c r="Z2058" s="1" t="str">
        <f aca="false">IF($D2058="Z540.1 w/data",0,"")</f>
        <v/>
      </c>
      <c r="AA2058" s="1" t="e">
        <f aca="false">$Y2058+$Q2058+$Z2058</f>
        <v>#VALUE!</v>
      </c>
      <c r="AB2058" s="1" t="n">
        <f aca="false">$N2058+$Q2058</f>
        <v>0</v>
      </c>
      <c r="AC2058" s="1" t="str">
        <f aca="false">IF($Y2058="","",IF(AND($AA2058&gt;=$R2058,$AA2058&lt;=$S2058),"Pass","Fail"))</f>
        <v/>
      </c>
      <c r="AD2058" s="1" t="str">
        <f aca="false">IF($Y2058="","",IF($AA2058&gt;$R2058,"Pass","Fail"))</f>
        <v/>
      </c>
      <c r="AE2058" s="1" t="str">
        <f aca="false">IF($Y2058="","",IF($AA2058&gt;=$R2058,"Pass","Fail"))</f>
        <v/>
      </c>
      <c r="AF2058" s="1" t="str">
        <f aca="false">IF($Y2058="","",IF($AA2058&lt;=$S2058,"Pass","Fail"))</f>
        <v/>
      </c>
      <c r="AG2058" s="1" t="str">
        <f aca="false">IF($Y2058="","",IF($AA2058&lt;$S2058,"Pass","Fail"))</f>
        <v/>
      </c>
      <c r="AH2058" s="23" t="str">
        <f aca="true">INDIRECT(CHOOSE(MATCH($T2058,{"±","&gt;","≥","≤","&lt;"},0), "AC", "AD", "AE", "AF", "AG") &amp; ROW())</f>
        <v/>
      </c>
      <c r="AI2058" s="56" t="str">
        <f aca="false">IF($X2058="Not Significant","No Further Action Required",
IF($AH2058="","",
IF(AND($AH2058="Pass",$L2058="0 - Passed "),"Analysis performed; no further action required.",
IF(AND($AH2058="Fail",$L2058="1 - Failed "),"Analysis performed; no further action required.",
IF(AND($AH2058="Pass",$L2058="2 - Limited In Use "),"Analysis performed; no further action required.",
IF(AND($AH2058="Fail",$L2058="3 - Adjusted "),"Analysis performed; no further action required.",
"Unit fails analysis; TSM determination required."))))))</f>
        <v/>
      </c>
      <c r="AJ2058" s="58"/>
    </row>
    <row r="2059" customFormat="false" ht="15" hidden="false" customHeight="false" outlineLevel="0" collapsed="false">
      <c r="A2059" s="56"/>
      <c r="E2059" s="57" t="str">
        <f aca="false">IF(AND($F2059="",$G2059=""),"",IF($G2059="",$F2059,HYPERLINK($G2059,$F2059)))</f>
        <v/>
      </c>
      <c r="H2059" s="1" t="str">
        <f aca="false">IF($I2059="","None Attached",IF(LEFT($I2059,5)="https",HYPERLINK($I2059,"Datasheet"),HYPERLINK(_xlfn.CONCAT("https://",$I2059),"Datasheet")))</f>
        <v>None Attached</v>
      </c>
      <c r="M2059" s="56"/>
      <c r="P2059" s="58"/>
      <c r="Q2059" s="1" t="n">
        <f aca="false">$M2059-$N2059</f>
        <v>0</v>
      </c>
      <c r="R2059" s="56"/>
      <c r="T2059" s="59" t="s">
        <v>15</v>
      </c>
      <c r="U2059" s="1" t="n">
        <f aca="false">$S2059-$R2059</f>
        <v>0</v>
      </c>
      <c r="V2059" s="1" t="n">
        <f aca="false">IF($T2059="±",$Q2059*2,$Q2059)</f>
        <v>0</v>
      </c>
      <c r="W2059" s="60" t="str">
        <f aca="false">IFERROR($U2059/ABS($V2059),"N/A")</f>
        <v>N/A</v>
      </c>
      <c r="X2059" s="61" t="str">
        <f aca="false">IF(OR($W2059="N/A",$R2059="",$S2059=""),"N/A",IF($W2059&gt;=4,"Not Significant",IF($W2059&gt;=2,"Semi-Significant","Significant")))</f>
        <v>N/A</v>
      </c>
      <c r="Z2059" s="1" t="str">
        <f aca="false">IF($D2059="Z540.1 w/data",0,"")</f>
        <v/>
      </c>
      <c r="AA2059" s="1" t="e">
        <f aca="false">$Y2059+$Q2059+$Z2059</f>
        <v>#VALUE!</v>
      </c>
      <c r="AB2059" s="1" t="n">
        <f aca="false">$N2059+$Q2059</f>
        <v>0</v>
      </c>
      <c r="AC2059" s="1" t="str">
        <f aca="false">IF($Y2059="","",IF(AND($AA2059&gt;=$R2059,$AA2059&lt;=$S2059),"Pass","Fail"))</f>
        <v/>
      </c>
      <c r="AD2059" s="1" t="str">
        <f aca="false">IF($Y2059="","",IF($AA2059&gt;$R2059,"Pass","Fail"))</f>
        <v/>
      </c>
      <c r="AE2059" s="1" t="str">
        <f aca="false">IF($Y2059="","",IF($AA2059&gt;=$R2059,"Pass","Fail"))</f>
        <v/>
      </c>
      <c r="AF2059" s="1" t="str">
        <f aca="false">IF($Y2059="","",IF($AA2059&lt;=$S2059,"Pass","Fail"))</f>
        <v/>
      </c>
      <c r="AG2059" s="1" t="str">
        <f aca="false">IF($Y2059="","",IF($AA2059&lt;$S2059,"Pass","Fail"))</f>
        <v/>
      </c>
      <c r="AH2059" s="23" t="str">
        <f aca="true">INDIRECT(CHOOSE(MATCH($T2059,{"±","&gt;","≥","≤","&lt;"},0), "AC", "AD", "AE", "AF", "AG") &amp; ROW())</f>
        <v/>
      </c>
      <c r="AI2059" s="56" t="str">
        <f aca="false">IF($X2059="Not Significant","No Further Action Required",
IF($AH2059="","",
IF(AND($AH2059="Pass",$L2059="0 - Passed "),"Analysis performed; no further action required.",
IF(AND($AH2059="Fail",$L2059="1 - Failed "),"Analysis performed; no further action required.",
IF(AND($AH2059="Pass",$L2059="2 - Limited In Use "),"Analysis performed; no further action required.",
IF(AND($AH2059="Fail",$L2059="3 - Adjusted "),"Analysis performed; no further action required.",
"Unit fails analysis; TSM determination required."))))))</f>
        <v/>
      </c>
      <c r="AJ2059" s="58"/>
    </row>
    <row r="2060" customFormat="false" ht="15" hidden="false" customHeight="false" outlineLevel="0" collapsed="false">
      <c r="A2060" s="56"/>
      <c r="E2060" s="57" t="str">
        <f aca="false">IF(AND($F2060="",$G2060=""),"",IF($G2060="",$F2060,HYPERLINK($G2060,$F2060)))</f>
        <v/>
      </c>
      <c r="H2060" s="1" t="str">
        <f aca="false">IF($I2060="","None Attached",IF(LEFT($I2060,5)="https",HYPERLINK($I2060,"Datasheet"),HYPERLINK(_xlfn.CONCAT("https://",$I2060),"Datasheet")))</f>
        <v>None Attached</v>
      </c>
      <c r="M2060" s="56"/>
      <c r="P2060" s="58"/>
      <c r="Q2060" s="1" t="n">
        <f aca="false">$M2060-$N2060</f>
        <v>0</v>
      </c>
      <c r="R2060" s="56"/>
      <c r="T2060" s="59" t="s">
        <v>15</v>
      </c>
      <c r="U2060" s="1" t="n">
        <f aca="false">$S2060-$R2060</f>
        <v>0</v>
      </c>
      <c r="V2060" s="1" t="n">
        <f aca="false">IF($T2060="±",$Q2060*2,$Q2060)</f>
        <v>0</v>
      </c>
      <c r="W2060" s="60" t="str">
        <f aca="false">IFERROR($U2060/ABS($V2060),"N/A")</f>
        <v>N/A</v>
      </c>
      <c r="X2060" s="61" t="str">
        <f aca="false">IF(OR($W2060="N/A",$R2060="",$S2060=""),"N/A",IF($W2060&gt;=4,"Not Significant",IF($W2060&gt;=2,"Semi-Significant","Significant")))</f>
        <v>N/A</v>
      </c>
      <c r="Z2060" s="1" t="str">
        <f aca="false">IF($D2060="Z540.1 w/data",0,"")</f>
        <v/>
      </c>
      <c r="AA2060" s="1" t="e">
        <f aca="false">$Y2060+$Q2060+$Z2060</f>
        <v>#VALUE!</v>
      </c>
      <c r="AB2060" s="1" t="n">
        <f aca="false">$N2060+$Q2060</f>
        <v>0</v>
      </c>
      <c r="AC2060" s="1" t="str">
        <f aca="false">IF($Y2060="","",IF(AND($AA2060&gt;=$R2060,$AA2060&lt;=$S2060),"Pass","Fail"))</f>
        <v/>
      </c>
      <c r="AD2060" s="1" t="str">
        <f aca="false">IF($Y2060="","",IF($AA2060&gt;$R2060,"Pass","Fail"))</f>
        <v/>
      </c>
      <c r="AE2060" s="1" t="str">
        <f aca="false">IF($Y2060="","",IF($AA2060&gt;=$R2060,"Pass","Fail"))</f>
        <v/>
      </c>
      <c r="AF2060" s="1" t="str">
        <f aca="false">IF($Y2060="","",IF($AA2060&lt;=$S2060,"Pass","Fail"))</f>
        <v/>
      </c>
      <c r="AG2060" s="1" t="str">
        <f aca="false">IF($Y2060="","",IF($AA2060&lt;$S2060,"Pass","Fail"))</f>
        <v/>
      </c>
      <c r="AH2060" s="23" t="str">
        <f aca="true">INDIRECT(CHOOSE(MATCH($T2060,{"±","&gt;","≥","≤","&lt;"},0), "AC", "AD", "AE", "AF", "AG") &amp; ROW())</f>
        <v/>
      </c>
      <c r="AI2060" s="56" t="str">
        <f aca="false">IF($X2060="Not Significant","No Further Action Required",
IF($AH2060="","",
IF(AND($AH2060="Pass",$L2060="0 - Passed "),"Analysis performed; no further action required.",
IF(AND($AH2060="Fail",$L2060="1 - Failed "),"Analysis performed; no further action required.",
IF(AND($AH2060="Pass",$L2060="2 - Limited In Use "),"Analysis performed; no further action required.",
IF(AND($AH2060="Fail",$L2060="3 - Adjusted "),"Analysis performed; no further action required.",
"Unit fails analysis; TSM determination required."))))))</f>
        <v/>
      </c>
      <c r="AJ2060" s="58"/>
    </row>
    <row r="2061" customFormat="false" ht="15" hidden="false" customHeight="false" outlineLevel="0" collapsed="false">
      <c r="A2061" s="56"/>
      <c r="E2061" s="57" t="str">
        <f aca="false">IF(AND($F2061="",$G2061=""),"",IF($G2061="",$F2061,HYPERLINK($G2061,$F2061)))</f>
        <v/>
      </c>
      <c r="H2061" s="1" t="str">
        <f aca="false">IF($I2061="","None Attached",IF(LEFT($I2061,5)="https",HYPERLINK($I2061,"Datasheet"),HYPERLINK(_xlfn.CONCAT("https://",$I2061),"Datasheet")))</f>
        <v>None Attached</v>
      </c>
      <c r="M2061" s="56"/>
      <c r="P2061" s="58"/>
      <c r="Q2061" s="1" t="n">
        <f aca="false">$M2061-$N2061</f>
        <v>0</v>
      </c>
      <c r="R2061" s="56"/>
      <c r="T2061" s="59" t="s">
        <v>15</v>
      </c>
      <c r="U2061" s="1" t="n">
        <f aca="false">$S2061-$R2061</f>
        <v>0</v>
      </c>
      <c r="V2061" s="1" t="n">
        <f aca="false">IF($T2061="±",$Q2061*2,$Q2061)</f>
        <v>0</v>
      </c>
      <c r="W2061" s="60" t="str">
        <f aca="false">IFERROR($U2061/ABS($V2061),"N/A")</f>
        <v>N/A</v>
      </c>
      <c r="X2061" s="61" t="str">
        <f aca="false">IF(OR($W2061="N/A",$R2061="",$S2061=""),"N/A",IF($W2061&gt;=4,"Not Significant",IF($W2061&gt;=2,"Semi-Significant","Significant")))</f>
        <v>N/A</v>
      </c>
      <c r="Z2061" s="1" t="str">
        <f aca="false">IF($D2061="Z540.1 w/data",0,"")</f>
        <v/>
      </c>
      <c r="AA2061" s="1" t="e">
        <f aca="false">$Y2061+$Q2061+$Z2061</f>
        <v>#VALUE!</v>
      </c>
      <c r="AB2061" s="1" t="n">
        <f aca="false">$N2061+$Q2061</f>
        <v>0</v>
      </c>
      <c r="AC2061" s="1" t="str">
        <f aca="false">IF($Y2061="","",IF(AND($AA2061&gt;=$R2061,$AA2061&lt;=$S2061),"Pass","Fail"))</f>
        <v/>
      </c>
      <c r="AD2061" s="1" t="str">
        <f aca="false">IF($Y2061="","",IF($AA2061&gt;$R2061,"Pass","Fail"))</f>
        <v/>
      </c>
      <c r="AE2061" s="1" t="str">
        <f aca="false">IF($Y2061="","",IF($AA2061&gt;=$R2061,"Pass","Fail"))</f>
        <v/>
      </c>
      <c r="AF2061" s="1" t="str">
        <f aca="false">IF($Y2061="","",IF($AA2061&lt;=$S2061,"Pass","Fail"))</f>
        <v/>
      </c>
      <c r="AG2061" s="1" t="str">
        <f aca="false">IF($Y2061="","",IF($AA2061&lt;$S2061,"Pass","Fail"))</f>
        <v/>
      </c>
      <c r="AH2061" s="23" t="str">
        <f aca="true">INDIRECT(CHOOSE(MATCH($T2061,{"±","&gt;","≥","≤","&lt;"},0), "AC", "AD", "AE", "AF", "AG") &amp; ROW())</f>
        <v/>
      </c>
      <c r="AI2061" s="56" t="str">
        <f aca="false">IF($X2061="Not Significant","No Further Action Required",
IF($AH2061="","",
IF(AND($AH2061="Pass",$L2061="0 - Passed "),"Analysis performed; no further action required.",
IF(AND($AH2061="Fail",$L2061="1 - Failed "),"Analysis performed; no further action required.",
IF(AND($AH2061="Pass",$L2061="2 - Limited In Use "),"Analysis performed; no further action required.",
IF(AND($AH2061="Fail",$L2061="3 - Adjusted "),"Analysis performed; no further action required.",
"Unit fails analysis; TSM determination required."))))))</f>
        <v/>
      </c>
      <c r="AJ2061" s="58"/>
    </row>
    <row r="2062" customFormat="false" ht="15" hidden="false" customHeight="false" outlineLevel="0" collapsed="false">
      <c r="A2062" s="56"/>
      <c r="E2062" s="57" t="str">
        <f aca="false">IF(AND($F2062="",$G2062=""),"",IF($G2062="",$F2062,HYPERLINK($G2062,$F2062)))</f>
        <v/>
      </c>
      <c r="H2062" s="1" t="str">
        <f aca="false">IF($I2062="","None Attached",IF(LEFT($I2062,5)="https",HYPERLINK($I2062,"Datasheet"),HYPERLINK(_xlfn.CONCAT("https://",$I2062),"Datasheet")))</f>
        <v>None Attached</v>
      </c>
      <c r="M2062" s="56"/>
      <c r="P2062" s="58"/>
      <c r="Q2062" s="1" t="n">
        <f aca="false">$M2062-$N2062</f>
        <v>0</v>
      </c>
      <c r="R2062" s="56"/>
      <c r="T2062" s="59" t="s">
        <v>15</v>
      </c>
      <c r="U2062" s="1" t="n">
        <f aca="false">$S2062-$R2062</f>
        <v>0</v>
      </c>
      <c r="V2062" s="1" t="n">
        <f aca="false">IF($T2062="±",$Q2062*2,$Q2062)</f>
        <v>0</v>
      </c>
      <c r="W2062" s="60" t="str">
        <f aca="false">IFERROR($U2062/ABS($V2062),"N/A")</f>
        <v>N/A</v>
      </c>
      <c r="X2062" s="61" t="str">
        <f aca="false">IF(OR($W2062="N/A",$R2062="",$S2062=""),"N/A",IF($W2062&gt;=4,"Not Significant",IF($W2062&gt;=2,"Semi-Significant","Significant")))</f>
        <v>N/A</v>
      </c>
      <c r="Z2062" s="1" t="str">
        <f aca="false">IF($D2062="Z540.1 w/data",0,"")</f>
        <v/>
      </c>
      <c r="AA2062" s="1" t="e">
        <f aca="false">$Y2062+$Q2062+$Z2062</f>
        <v>#VALUE!</v>
      </c>
      <c r="AB2062" s="1" t="n">
        <f aca="false">$N2062+$Q2062</f>
        <v>0</v>
      </c>
      <c r="AC2062" s="1" t="str">
        <f aca="false">IF($Y2062="","",IF(AND($AA2062&gt;=$R2062,$AA2062&lt;=$S2062),"Pass","Fail"))</f>
        <v/>
      </c>
      <c r="AD2062" s="1" t="str">
        <f aca="false">IF($Y2062="","",IF($AA2062&gt;$R2062,"Pass","Fail"))</f>
        <v/>
      </c>
      <c r="AE2062" s="1" t="str">
        <f aca="false">IF($Y2062="","",IF($AA2062&gt;=$R2062,"Pass","Fail"))</f>
        <v/>
      </c>
      <c r="AF2062" s="1" t="str">
        <f aca="false">IF($Y2062="","",IF($AA2062&lt;=$S2062,"Pass","Fail"))</f>
        <v/>
      </c>
      <c r="AG2062" s="1" t="str">
        <f aca="false">IF($Y2062="","",IF($AA2062&lt;$S2062,"Pass","Fail"))</f>
        <v/>
      </c>
      <c r="AH2062" s="23" t="str">
        <f aca="true">INDIRECT(CHOOSE(MATCH($T2062,{"±","&gt;","≥","≤","&lt;"},0), "AC", "AD", "AE", "AF", "AG") &amp; ROW())</f>
        <v/>
      </c>
      <c r="AI2062" s="56" t="str">
        <f aca="false">IF($X2062="Not Significant","No Further Action Required",
IF($AH2062="","",
IF(AND($AH2062="Pass",$L2062="0 - Passed "),"Analysis performed; no further action required.",
IF(AND($AH2062="Fail",$L2062="1 - Failed "),"Analysis performed; no further action required.",
IF(AND($AH2062="Pass",$L2062="2 - Limited In Use "),"Analysis performed; no further action required.",
IF(AND($AH2062="Fail",$L2062="3 - Adjusted "),"Analysis performed; no further action required.",
"Unit fails analysis; TSM determination required."))))))</f>
        <v/>
      </c>
      <c r="AJ2062" s="58"/>
    </row>
    <row r="2063" customFormat="false" ht="15" hidden="false" customHeight="false" outlineLevel="0" collapsed="false">
      <c r="A2063" s="56"/>
      <c r="E2063" s="57" t="str">
        <f aca="false">IF(AND($F2063="",$G2063=""),"",IF($G2063="",$F2063,HYPERLINK($G2063,$F2063)))</f>
        <v/>
      </c>
      <c r="H2063" s="1" t="str">
        <f aca="false">IF($I2063="","None Attached",IF(LEFT($I2063,5)="https",HYPERLINK($I2063,"Datasheet"),HYPERLINK(_xlfn.CONCAT("https://",$I2063),"Datasheet")))</f>
        <v>None Attached</v>
      </c>
      <c r="M2063" s="56"/>
      <c r="P2063" s="58"/>
      <c r="Q2063" s="1" t="n">
        <f aca="false">$M2063-$N2063</f>
        <v>0</v>
      </c>
      <c r="R2063" s="56"/>
      <c r="T2063" s="59" t="s">
        <v>15</v>
      </c>
      <c r="U2063" s="1" t="n">
        <f aca="false">$S2063-$R2063</f>
        <v>0</v>
      </c>
      <c r="V2063" s="1" t="n">
        <f aca="false">IF($T2063="±",$Q2063*2,$Q2063)</f>
        <v>0</v>
      </c>
      <c r="W2063" s="60" t="str">
        <f aca="false">IFERROR($U2063/ABS($V2063),"N/A")</f>
        <v>N/A</v>
      </c>
      <c r="X2063" s="61" t="str">
        <f aca="false">IF(OR($W2063="N/A",$R2063="",$S2063=""),"N/A",IF($W2063&gt;=4,"Not Significant",IF($W2063&gt;=2,"Semi-Significant","Significant")))</f>
        <v>N/A</v>
      </c>
      <c r="Z2063" s="1" t="str">
        <f aca="false">IF($D2063="Z540.1 w/data",0,"")</f>
        <v/>
      </c>
      <c r="AA2063" s="1" t="e">
        <f aca="false">$Y2063+$Q2063+$Z2063</f>
        <v>#VALUE!</v>
      </c>
      <c r="AB2063" s="1" t="n">
        <f aca="false">$N2063+$Q2063</f>
        <v>0</v>
      </c>
      <c r="AC2063" s="1" t="str">
        <f aca="false">IF($Y2063="","",IF(AND($AA2063&gt;=$R2063,$AA2063&lt;=$S2063),"Pass","Fail"))</f>
        <v/>
      </c>
      <c r="AD2063" s="1" t="str">
        <f aca="false">IF($Y2063="","",IF($AA2063&gt;$R2063,"Pass","Fail"))</f>
        <v/>
      </c>
      <c r="AE2063" s="1" t="str">
        <f aca="false">IF($Y2063="","",IF($AA2063&gt;=$R2063,"Pass","Fail"))</f>
        <v/>
      </c>
      <c r="AF2063" s="1" t="str">
        <f aca="false">IF($Y2063="","",IF($AA2063&lt;=$S2063,"Pass","Fail"))</f>
        <v/>
      </c>
      <c r="AG2063" s="1" t="str">
        <f aca="false">IF($Y2063="","",IF($AA2063&lt;$S2063,"Pass","Fail"))</f>
        <v/>
      </c>
      <c r="AH2063" s="23" t="str">
        <f aca="true">INDIRECT(CHOOSE(MATCH($T2063,{"±","&gt;","≥","≤","&lt;"},0), "AC", "AD", "AE", "AF", "AG") &amp; ROW())</f>
        <v/>
      </c>
      <c r="AI2063" s="56" t="str">
        <f aca="false">IF($X2063="Not Significant","No Further Action Required",
IF($AH2063="","",
IF(AND($AH2063="Pass",$L2063="0 - Passed "),"Analysis performed; no further action required.",
IF(AND($AH2063="Fail",$L2063="1 - Failed "),"Analysis performed; no further action required.",
IF(AND($AH2063="Pass",$L2063="2 - Limited In Use "),"Analysis performed; no further action required.",
IF(AND($AH2063="Fail",$L2063="3 - Adjusted "),"Analysis performed; no further action required.",
"Unit fails analysis; TSM determination required."))))))</f>
        <v/>
      </c>
      <c r="AJ2063" s="58"/>
    </row>
    <row r="2064" customFormat="false" ht="15" hidden="false" customHeight="false" outlineLevel="0" collapsed="false">
      <c r="A2064" s="56"/>
      <c r="E2064" s="57" t="str">
        <f aca="false">IF(AND($F2064="",$G2064=""),"",IF($G2064="",$F2064,HYPERLINK($G2064,$F2064)))</f>
        <v/>
      </c>
      <c r="H2064" s="1" t="str">
        <f aca="false">IF($I2064="","None Attached",IF(LEFT($I2064,5)="https",HYPERLINK($I2064,"Datasheet"),HYPERLINK(_xlfn.CONCAT("https://",$I2064),"Datasheet")))</f>
        <v>None Attached</v>
      </c>
      <c r="M2064" s="56"/>
      <c r="P2064" s="58"/>
      <c r="Q2064" s="1" t="n">
        <f aca="false">$M2064-$N2064</f>
        <v>0</v>
      </c>
      <c r="R2064" s="56"/>
      <c r="T2064" s="59" t="s">
        <v>15</v>
      </c>
      <c r="U2064" s="1" t="n">
        <f aca="false">$S2064-$R2064</f>
        <v>0</v>
      </c>
      <c r="V2064" s="1" t="n">
        <f aca="false">IF($T2064="±",$Q2064*2,$Q2064)</f>
        <v>0</v>
      </c>
      <c r="W2064" s="60" t="str">
        <f aca="false">IFERROR($U2064/ABS($V2064),"N/A")</f>
        <v>N/A</v>
      </c>
      <c r="X2064" s="61" t="str">
        <f aca="false">IF(OR($W2064="N/A",$R2064="",$S2064=""),"N/A",IF($W2064&gt;=4,"Not Significant",IF($W2064&gt;=2,"Semi-Significant","Significant")))</f>
        <v>N/A</v>
      </c>
      <c r="Z2064" s="1" t="str">
        <f aca="false">IF($D2064="Z540.1 w/data",0,"")</f>
        <v/>
      </c>
      <c r="AA2064" s="1" t="e">
        <f aca="false">$Y2064+$Q2064+$Z2064</f>
        <v>#VALUE!</v>
      </c>
      <c r="AB2064" s="1" t="n">
        <f aca="false">$N2064+$Q2064</f>
        <v>0</v>
      </c>
      <c r="AC2064" s="1" t="str">
        <f aca="false">IF($Y2064="","",IF(AND($AA2064&gt;=$R2064,$AA2064&lt;=$S2064),"Pass","Fail"))</f>
        <v/>
      </c>
      <c r="AD2064" s="1" t="str">
        <f aca="false">IF($Y2064="","",IF($AA2064&gt;$R2064,"Pass","Fail"))</f>
        <v/>
      </c>
      <c r="AE2064" s="1" t="str">
        <f aca="false">IF($Y2064="","",IF($AA2064&gt;=$R2064,"Pass","Fail"))</f>
        <v/>
      </c>
      <c r="AF2064" s="1" t="str">
        <f aca="false">IF($Y2064="","",IF($AA2064&lt;=$S2064,"Pass","Fail"))</f>
        <v/>
      </c>
      <c r="AG2064" s="1" t="str">
        <f aca="false">IF($Y2064="","",IF($AA2064&lt;$S2064,"Pass","Fail"))</f>
        <v/>
      </c>
      <c r="AH2064" s="23" t="str">
        <f aca="true">INDIRECT(CHOOSE(MATCH($T2064,{"±","&gt;","≥","≤","&lt;"},0), "AC", "AD", "AE", "AF", "AG") &amp; ROW())</f>
        <v/>
      </c>
      <c r="AI2064" s="56" t="str">
        <f aca="false">IF($X2064="Not Significant","No Further Action Required",
IF($AH2064="","",
IF(AND($AH2064="Pass",$L2064="0 - Passed "),"Analysis performed; no further action required.",
IF(AND($AH2064="Fail",$L2064="1 - Failed "),"Analysis performed; no further action required.",
IF(AND($AH2064="Pass",$L2064="2 - Limited In Use "),"Analysis performed; no further action required.",
IF(AND($AH2064="Fail",$L2064="3 - Adjusted "),"Analysis performed; no further action required.",
"Unit fails analysis; TSM determination required."))))))</f>
        <v/>
      </c>
      <c r="AJ2064" s="58"/>
    </row>
    <row r="2065" customFormat="false" ht="15" hidden="false" customHeight="false" outlineLevel="0" collapsed="false">
      <c r="A2065" s="56"/>
      <c r="E2065" s="57" t="str">
        <f aca="false">IF(AND($F2065="",$G2065=""),"",IF($G2065="",$F2065,HYPERLINK($G2065,$F2065)))</f>
        <v/>
      </c>
      <c r="H2065" s="1" t="str">
        <f aca="false">IF($I2065="","None Attached",IF(LEFT($I2065,5)="https",HYPERLINK($I2065,"Datasheet"),HYPERLINK(_xlfn.CONCAT("https://",$I2065),"Datasheet")))</f>
        <v>None Attached</v>
      </c>
      <c r="M2065" s="56"/>
      <c r="P2065" s="58"/>
      <c r="Q2065" s="1" t="n">
        <f aca="false">$M2065-$N2065</f>
        <v>0</v>
      </c>
      <c r="R2065" s="56"/>
      <c r="T2065" s="59" t="s">
        <v>15</v>
      </c>
      <c r="U2065" s="1" t="n">
        <f aca="false">$S2065-$R2065</f>
        <v>0</v>
      </c>
      <c r="V2065" s="1" t="n">
        <f aca="false">IF($T2065="±",$Q2065*2,$Q2065)</f>
        <v>0</v>
      </c>
      <c r="W2065" s="60" t="str">
        <f aca="false">IFERROR($U2065/ABS($V2065),"N/A")</f>
        <v>N/A</v>
      </c>
      <c r="X2065" s="61" t="str">
        <f aca="false">IF(OR($W2065="N/A",$R2065="",$S2065=""),"N/A",IF($W2065&gt;=4,"Not Significant",IF($W2065&gt;=2,"Semi-Significant","Significant")))</f>
        <v>N/A</v>
      </c>
      <c r="Z2065" s="1" t="str">
        <f aca="false">IF($D2065="Z540.1 w/data",0,"")</f>
        <v/>
      </c>
      <c r="AA2065" s="1" t="e">
        <f aca="false">$Y2065+$Q2065+$Z2065</f>
        <v>#VALUE!</v>
      </c>
      <c r="AB2065" s="1" t="n">
        <f aca="false">$N2065+$Q2065</f>
        <v>0</v>
      </c>
      <c r="AC2065" s="1" t="str">
        <f aca="false">IF($Y2065="","",IF(AND($AA2065&gt;=$R2065,$AA2065&lt;=$S2065),"Pass","Fail"))</f>
        <v/>
      </c>
      <c r="AD2065" s="1" t="str">
        <f aca="false">IF($Y2065="","",IF($AA2065&gt;$R2065,"Pass","Fail"))</f>
        <v/>
      </c>
      <c r="AE2065" s="1" t="str">
        <f aca="false">IF($Y2065="","",IF($AA2065&gt;=$R2065,"Pass","Fail"))</f>
        <v/>
      </c>
      <c r="AF2065" s="1" t="str">
        <f aca="false">IF($Y2065="","",IF($AA2065&lt;=$S2065,"Pass","Fail"))</f>
        <v/>
      </c>
      <c r="AG2065" s="1" t="str">
        <f aca="false">IF($Y2065="","",IF($AA2065&lt;$S2065,"Pass","Fail"))</f>
        <v/>
      </c>
      <c r="AH2065" s="23" t="str">
        <f aca="true">INDIRECT(CHOOSE(MATCH($T2065,{"±","&gt;","≥","≤","&lt;"},0), "AC", "AD", "AE", "AF", "AG") &amp; ROW())</f>
        <v/>
      </c>
      <c r="AI2065" s="56" t="str">
        <f aca="false">IF($X2065="Not Significant","No Further Action Required",
IF($AH2065="","",
IF(AND($AH2065="Pass",$L2065="0 - Passed "),"Analysis performed; no further action required.",
IF(AND($AH2065="Fail",$L2065="1 - Failed "),"Analysis performed; no further action required.",
IF(AND($AH2065="Pass",$L2065="2 - Limited In Use "),"Analysis performed; no further action required.",
IF(AND($AH2065="Fail",$L2065="3 - Adjusted "),"Analysis performed; no further action required.",
"Unit fails analysis; TSM determination required."))))))</f>
        <v/>
      </c>
      <c r="AJ2065" s="58"/>
    </row>
    <row r="2066" customFormat="false" ht="15" hidden="false" customHeight="false" outlineLevel="0" collapsed="false">
      <c r="A2066" s="56"/>
      <c r="E2066" s="57" t="str">
        <f aca="false">IF(AND($F2066="",$G2066=""),"",IF($G2066="",$F2066,HYPERLINK($G2066,$F2066)))</f>
        <v/>
      </c>
      <c r="H2066" s="1" t="str">
        <f aca="false">IF($I2066="","None Attached",IF(LEFT($I2066,5)="https",HYPERLINK($I2066,"Datasheet"),HYPERLINK(_xlfn.CONCAT("https://",$I2066),"Datasheet")))</f>
        <v>None Attached</v>
      </c>
      <c r="M2066" s="56"/>
      <c r="P2066" s="58"/>
      <c r="Q2066" s="1" t="n">
        <f aca="false">$M2066-$N2066</f>
        <v>0</v>
      </c>
      <c r="R2066" s="56"/>
      <c r="T2066" s="59" t="s">
        <v>15</v>
      </c>
      <c r="U2066" s="1" t="n">
        <f aca="false">$S2066-$R2066</f>
        <v>0</v>
      </c>
      <c r="V2066" s="1" t="n">
        <f aca="false">IF($T2066="±",$Q2066*2,$Q2066)</f>
        <v>0</v>
      </c>
      <c r="W2066" s="60" t="str">
        <f aca="false">IFERROR($U2066/ABS($V2066),"N/A")</f>
        <v>N/A</v>
      </c>
      <c r="X2066" s="61" t="str">
        <f aca="false">IF(OR($W2066="N/A",$R2066="",$S2066=""),"N/A",IF($W2066&gt;=4,"Not Significant",IF($W2066&gt;=2,"Semi-Significant","Significant")))</f>
        <v>N/A</v>
      </c>
      <c r="Z2066" s="1" t="str">
        <f aca="false">IF($D2066="Z540.1 w/data",0,"")</f>
        <v/>
      </c>
      <c r="AA2066" s="1" t="e">
        <f aca="false">$Y2066+$Q2066+$Z2066</f>
        <v>#VALUE!</v>
      </c>
      <c r="AB2066" s="1" t="n">
        <f aca="false">$N2066+$Q2066</f>
        <v>0</v>
      </c>
      <c r="AC2066" s="1" t="str">
        <f aca="false">IF($Y2066="","",IF(AND($AA2066&gt;=$R2066,$AA2066&lt;=$S2066),"Pass","Fail"))</f>
        <v/>
      </c>
      <c r="AD2066" s="1" t="str">
        <f aca="false">IF($Y2066="","",IF($AA2066&gt;$R2066,"Pass","Fail"))</f>
        <v/>
      </c>
      <c r="AE2066" s="1" t="str">
        <f aca="false">IF($Y2066="","",IF($AA2066&gt;=$R2066,"Pass","Fail"))</f>
        <v/>
      </c>
      <c r="AF2066" s="1" t="str">
        <f aca="false">IF($Y2066="","",IF($AA2066&lt;=$S2066,"Pass","Fail"))</f>
        <v/>
      </c>
      <c r="AG2066" s="1" t="str">
        <f aca="false">IF($Y2066="","",IF($AA2066&lt;$S2066,"Pass","Fail"))</f>
        <v/>
      </c>
      <c r="AH2066" s="23" t="str">
        <f aca="true">INDIRECT(CHOOSE(MATCH($T2066,{"±","&gt;","≥","≤","&lt;"},0), "AC", "AD", "AE", "AF", "AG") &amp; ROW())</f>
        <v/>
      </c>
      <c r="AI2066" s="56" t="str">
        <f aca="false">IF($X2066="Not Significant","No Further Action Required",
IF($AH2066="","",
IF(AND($AH2066="Pass",$L2066="0 - Passed "),"Analysis performed; no further action required.",
IF(AND($AH2066="Fail",$L2066="1 - Failed "),"Analysis performed; no further action required.",
IF(AND($AH2066="Pass",$L2066="2 - Limited In Use "),"Analysis performed; no further action required.",
IF(AND($AH2066="Fail",$L2066="3 - Adjusted "),"Analysis performed; no further action required.",
"Unit fails analysis; TSM determination required."))))))</f>
        <v/>
      </c>
      <c r="AJ2066" s="58"/>
    </row>
    <row r="2067" customFormat="false" ht="15" hidden="false" customHeight="false" outlineLevel="0" collapsed="false">
      <c r="A2067" s="56"/>
      <c r="E2067" s="57" t="str">
        <f aca="false">IF(AND($F2067="",$G2067=""),"",IF($G2067="",$F2067,HYPERLINK($G2067,$F2067)))</f>
        <v/>
      </c>
      <c r="H2067" s="1" t="str">
        <f aca="false">IF($I2067="","None Attached",IF(LEFT($I2067,5)="https",HYPERLINK($I2067,"Datasheet"),HYPERLINK(_xlfn.CONCAT("https://",$I2067),"Datasheet")))</f>
        <v>None Attached</v>
      </c>
      <c r="M2067" s="56"/>
      <c r="P2067" s="58"/>
      <c r="Q2067" s="1" t="n">
        <f aca="false">$M2067-$N2067</f>
        <v>0</v>
      </c>
      <c r="R2067" s="56"/>
      <c r="T2067" s="59" t="s">
        <v>15</v>
      </c>
      <c r="U2067" s="1" t="n">
        <f aca="false">$S2067-$R2067</f>
        <v>0</v>
      </c>
      <c r="V2067" s="1" t="n">
        <f aca="false">IF($T2067="±",$Q2067*2,$Q2067)</f>
        <v>0</v>
      </c>
      <c r="W2067" s="60" t="str">
        <f aca="false">IFERROR($U2067/ABS($V2067),"N/A")</f>
        <v>N/A</v>
      </c>
      <c r="X2067" s="61" t="str">
        <f aca="false">IF(OR($W2067="N/A",$R2067="",$S2067=""),"N/A",IF($W2067&gt;=4,"Not Significant",IF($W2067&gt;=2,"Semi-Significant","Significant")))</f>
        <v>N/A</v>
      </c>
      <c r="Z2067" s="1" t="str">
        <f aca="false">IF($D2067="Z540.1 w/data",0,"")</f>
        <v/>
      </c>
      <c r="AA2067" s="1" t="e">
        <f aca="false">$Y2067+$Q2067+$Z2067</f>
        <v>#VALUE!</v>
      </c>
      <c r="AB2067" s="1" t="n">
        <f aca="false">$N2067+$Q2067</f>
        <v>0</v>
      </c>
      <c r="AC2067" s="1" t="str">
        <f aca="false">IF($Y2067="","",IF(AND($AA2067&gt;=$R2067,$AA2067&lt;=$S2067),"Pass","Fail"))</f>
        <v/>
      </c>
      <c r="AD2067" s="1" t="str">
        <f aca="false">IF($Y2067="","",IF($AA2067&gt;$R2067,"Pass","Fail"))</f>
        <v/>
      </c>
      <c r="AE2067" s="1" t="str">
        <f aca="false">IF($Y2067="","",IF($AA2067&gt;=$R2067,"Pass","Fail"))</f>
        <v/>
      </c>
      <c r="AF2067" s="1" t="str">
        <f aca="false">IF($Y2067="","",IF($AA2067&lt;=$S2067,"Pass","Fail"))</f>
        <v/>
      </c>
      <c r="AG2067" s="1" t="str">
        <f aca="false">IF($Y2067="","",IF($AA2067&lt;$S2067,"Pass","Fail"))</f>
        <v/>
      </c>
      <c r="AH2067" s="23" t="str">
        <f aca="true">INDIRECT(CHOOSE(MATCH($T2067,{"±","&gt;","≥","≤","&lt;"},0), "AC", "AD", "AE", "AF", "AG") &amp; ROW())</f>
        <v/>
      </c>
      <c r="AI2067" s="56" t="str">
        <f aca="false">IF($X2067="Not Significant","No Further Action Required",
IF($AH2067="","",
IF(AND($AH2067="Pass",$L2067="0 - Passed "),"Analysis performed; no further action required.",
IF(AND($AH2067="Fail",$L2067="1 - Failed "),"Analysis performed; no further action required.",
IF(AND($AH2067="Pass",$L2067="2 - Limited In Use "),"Analysis performed; no further action required.",
IF(AND($AH2067="Fail",$L2067="3 - Adjusted "),"Analysis performed; no further action required.",
"Unit fails analysis; TSM determination required."))))))</f>
        <v/>
      </c>
      <c r="AJ2067" s="58"/>
    </row>
    <row r="2068" customFormat="false" ht="15" hidden="false" customHeight="false" outlineLevel="0" collapsed="false">
      <c r="A2068" s="56"/>
      <c r="E2068" s="57" t="str">
        <f aca="false">IF(AND($F2068="",$G2068=""),"",IF($G2068="",$F2068,HYPERLINK($G2068,$F2068)))</f>
        <v/>
      </c>
      <c r="H2068" s="1" t="str">
        <f aca="false">IF($I2068="","None Attached",IF(LEFT($I2068,5)="https",HYPERLINK($I2068,"Datasheet"),HYPERLINK(_xlfn.CONCAT("https://",$I2068),"Datasheet")))</f>
        <v>None Attached</v>
      </c>
      <c r="M2068" s="56"/>
      <c r="P2068" s="58"/>
      <c r="Q2068" s="1" t="n">
        <f aca="false">$M2068-$N2068</f>
        <v>0</v>
      </c>
      <c r="R2068" s="56"/>
      <c r="T2068" s="59" t="s">
        <v>15</v>
      </c>
      <c r="U2068" s="1" t="n">
        <f aca="false">$S2068-$R2068</f>
        <v>0</v>
      </c>
      <c r="V2068" s="1" t="n">
        <f aca="false">IF($T2068="±",$Q2068*2,$Q2068)</f>
        <v>0</v>
      </c>
      <c r="W2068" s="60" t="str">
        <f aca="false">IFERROR($U2068/ABS($V2068),"N/A")</f>
        <v>N/A</v>
      </c>
      <c r="X2068" s="61" t="str">
        <f aca="false">IF(OR($W2068="N/A",$R2068="",$S2068=""),"N/A",IF($W2068&gt;=4,"Not Significant",IF($W2068&gt;=2,"Semi-Significant","Significant")))</f>
        <v>N/A</v>
      </c>
      <c r="Z2068" s="1" t="str">
        <f aca="false">IF($D2068="Z540.1 w/data",0,"")</f>
        <v/>
      </c>
      <c r="AA2068" s="1" t="e">
        <f aca="false">$Y2068+$Q2068+$Z2068</f>
        <v>#VALUE!</v>
      </c>
      <c r="AB2068" s="1" t="n">
        <f aca="false">$N2068+$Q2068</f>
        <v>0</v>
      </c>
      <c r="AC2068" s="1" t="str">
        <f aca="false">IF($Y2068="","",IF(AND($AA2068&gt;=$R2068,$AA2068&lt;=$S2068),"Pass","Fail"))</f>
        <v/>
      </c>
      <c r="AD2068" s="1" t="str">
        <f aca="false">IF($Y2068="","",IF($AA2068&gt;$R2068,"Pass","Fail"))</f>
        <v/>
      </c>
      <c r="AE2068" s="1" t="str">
        <f aca="false">IF($Y2068="","",IF($AA2068&gt;=$R2068,"Pass","Fail"))</f>
        <v/>
      </c>
      <c r="AF2068" s="1" t="str">
        <f aca="false">IF($Y2068="","",IF($AA2068&lt;=$S2068,"Pass","Fail"))</f>
        <v/>
      </c>
      <c r="AG2068" s="1" t="str">
        <f aca="false">IF($Y2068="","",IF($AA2068&lt;$S2068,"Pass","Fail"))</f>
        <v/>
      </c>
      <c r="AH2068" s="23" t="str">
        <f aca="true">INDIRECT(CHOOSE(MATCH($T2068,{"±","&gt;","≥","≤","&lt;"},0), "AC", "AD", "AE", "AF", "AG") &amp; ROW())</f>
        <v/>
      </c>
      <c r="AI2068" s="56" t="str">
        <f aca="false">IF($X2068="Not Significant","No Further Action Required",
IF($AH2068="","",
IF(AND($AH2068="Pass",$L2068="0 - Passed "),"Analysis performed; no further action required.",
IF(AND($AH2068="Fail",$L2068="1 - Failed "),"Analysis performed; no further action required.",
IF(AND($AH2068="Pass",$L2068="2 - Limited In Use "),"Analysis performed; no further action required.",
IF(AND($AH2068="Fail",$L2068="3 - Adjusted "),"Analysis performed; no further action required.",
"Unit fails analysis; TSM determination required."))))))</f>
        <v/>
      </c>
      <c r="AJ2068" s="58"/>
    </row>
    <row r="2069" customFormat="false" ht="15" hidden="false" customHeight="false" outlineLevel="0" collapsed="false">
      <c r="A2069" s="56"/>
      <c r="E2069" s="57" t="str">
        <f aca="false">IF(AND($F2069="",$G2069=""),"",IF($G2069="",$F2069,HYPERLINK($G2069,$F2069)))</f>
        <v/>
      </c>
      <c r="H2069" s="1" t="str">
        <f aca="false">IF($I2069="","None Attached",IF(LEFT($I2069,5)="https",HYPERLINK($I2069,"Datasheet"),HYPERLINK(_xlfn.CONCAT("https://",$I2069),"Datasheet")))</f>
        <v>None Attached</v>
      </c>
      <c r="M2069" s="56"/>
      <c r="P2069" s="58"/>
      <c r="Q2069" s="1" t="n">
        <f aca="false">$M2069-$N2069</f>
        <v>0</v>
      </c>
      <c r="R2069" s="56"/>
      <c r="T2069" s="59" t="s">
        <v>15</v>
      </c>
      <c r="U2069" s="1" t="n">
        <f aca="false">$S2069-$R2069</f>
        <v>0</v>
      </c>
      <c r="V2069" s="1" t="n">
        <f aca="false">IF($T2069="±",$Q2069*2,$Q2069)</f>
        <v>0</v>
      </c>
      <c r="W2069" s="60" t="str">
        <f aca="false">IFERROR($U2069/ABS($V2069),"N/A")</f>
        <v>N/A</v>
      </c>
      <c r="X2069" s="61" t="str">
        <f aca="false">IF(OR($W2069="N/A",$R2069="",$S2069=""),"N/A",IF($W2069&gt;=4,"Not Significant",IF($W2069&gt;=2,"Semi-Significant","Significant")))</f>
        <v>N/A</v>
      </c>
      <c r="Z2069" s="1" t="str">
        <f aca="false">IF($D2069="Z540.1 w/data",0,"")</f>
        <v/>
      </c>
      <c r="AA2069" s="1" t="e">
        <f aca="false">$Y2069+$Q2069+$Z2069</f>
        <v>#VALUE!</v>
      </c>
      <c r="AB2069" s="1" t="n">
        <f aca="false">$N2069+$Q2069</f>
        <v>0</v>
      </c>
      <c r="AC2069" s="1" t="str">
        <f aca="false">IF($Y2069="","",IF(AND($AA2069&gt;=$R2069,$AA2069&lt;=$S2069),"Pass","Fail"))</f>
        <v/>
      </c>
      <c r="AD2069" s="1" t="str">
        <f aca="false">IF($Y2069="","",IF($AA2069&gt;$R2069,"Pass","Fail"))</f>
        <v/>
      </c>
      <c r="AE2069" s="1" t="str">
        <f aca="false">IF($Y2069="","",IF($AA2069&gt;=$R2069,"Pass","Fail"))</f>
        <v/>
      </c>
      <c r="AF2069" s="1" t="str">
        <f aca="false">IF($Y2069="","",IF($AA2069&lt;=$S2069,"Pass","Fail"))</f>
        <v/>
      </c>
      <c r="AG2069" s="1" t="str">
        <f aca="false">IF($Y2069="","",IF($AA2069&lt;$S2069,"Pass","Fail"))</f>
        <v/>
      </c>
      <c r="AH2069" s="23" t="str">
        <f aca="true">INDIRECT(CHOOSE(MATCH($T2069,{"±","&gt;","≥","≤","&lt;"},0), "AC", "AD", "AE", "AF", "AG") &amp; ROW())</f>
        <v/>
      </c>
      <c r="AI2069" s="56" t="str">
        <f aca="false">IF($X2069="Not Significant","No Further Action Required",
IF($AH2069="","",
IF(AND($AH2069="Pass",$L2069="0 - Passed "),"Analysis performed; no further action required.",
IF(AND($AH2069="Fail",$L2069="1 - Failed "),"Analysis performed; no further action required.",
IF(AND($AH2069="Pass",$L2069="2 - Limited In Use "),"Analysis performed; no further action required.",
IF(AND($AH2069="Fail",$L2069="3 - Adjusted "),"Analysis performed; no further action required.",
"Unit fails analysis; TSM determination required."))))))</f>
        <v/>
      </c>
      <c r="AJ2069" s="58"/>
    </row>
    <row r="2070" customFormat="false" ht="15" hidden="false" customHeight="false" outlineLevel="0" collapsed="false">
      <c r="A2070" s="56"/>
      <c r="E2070" s="57" t="str">
        <f aca="false">IF(AND($F2070="",$G2070=""),"",IF($G2070="",$F2070,HYPERLINK($G2070,$F2070)))</f>
        <v/>
      </c>
      <c r="H2070" s="1" t="str">
        <f aca="false">IF($I2070="","None Attached",IF(LEFT($I2070,5)="https",HYPERLINK($I2070,"Datasheet"),HYPERLINK(_xlfn.CONCAT("https://",$I2070),"Datasheet")))</f>
        <v>None Attached</v>
      </c>
      <c r="M2070" s="56"/>
      <c r="P2070" s="58"/>
      <c r="Q2070" s="1" t="n">
        <f aca="false">$M2070-$N2070</f>
        <v>0</v>
      </c>
      <c r="R2070" s="56"/>
      <c r="T2070" s="59" t="s">
        <v>15</v>
      </c>
      <c r="U2070" s="1" t="n">
        <f aca="false">$S2070-$R2070</f>
        <v>0</v>
      </c>
      <c r="V2070" s="1" t="n">
        <f aca="false">IF($T2070="±",$Q2070*2,$Q2070)</f>
        <v>0</v>
      </c>
      <c r="W2070" s="60" t="str">
        <f aca="false">IFERROR($U2070/ABS($V2070),"N/A")</f>
        <v>N/A</v>
      </c>
      <c r="X2070" s="61" t="str">
        <f aca="false">IF(OR($W2070="N/A",$R2070="",$S2070=""),"N/A",IF($W2070&gt;=4,"Not Significant",IF($W2070&gt;=2,"Semi-Significant","Significant")))</f>
        <v>N/A</v>
      </c>
      <c r="Z2070" s="1" t="str">
        <f aca="false">IF($D2070="Z540.1 w/data",0,"")</f>
        <v/>
      </c>
      <c r="AA2070" s="1" t="e">
        <f aca="false">$Y2070+$Q2070+$Z2070</f>
        <v>#VALUE!</v>
      </c>
      <c r="AB2070" s="1" t="n">
        <f aca="false">$N2070+$Q2070</f>
        <v>0</v>
      </c>
      <c r="AC2070" s="1" t="str">
        <f aca="false">IF($Y2070="","",IF(AND($AA2070&gt;=$R2070,$AA2070&lt;=$S2070),"Pass","Fail"))</f>
        <v/>
      </c>
      <c r="AD2070" s="1" t="str">
        <f aca="false">IF($Y2070="","",IF($AA2070&gt;$R2070,"Pass","Fail"))</f>
        <v/>
      </c>
      <c r="AE2070" s="1" t="str">
        <f aca="false">IF($Y2070="","",IF($AA2070&gt;=$R2070,"Pass","Fail"))</f>
        <v/>
      </c>
      <c r="AF2070" s="1" t="str">
        <f aca="false">IF($Y2070="","",IF($AA2070&lt;=$S2070,"Pass","Fail"))</f>
        <v/>
      </c>
      <c r="AG2070" s="1" t="str">
        <f aca="false">IF($Y2070="","",IF($AA2070&lt;$S2070,"Pass","Fail"))</f>
        <v/>
      </c>
      <c r="AH2070" s="23" t="str">
        <f aca="true">INDIRECT(CHOOSE(MATCH($T2070,{"±","&gt;","≥","≤","&lt;"},0), "AC", "AD", "AE", "AF", "AG") &amp; ROW())</f>
        <v/>
      </c>
      <c r="AI2070" s="56" t="str">
        <f aca="false">IF($X2070="Not Significant","No Further Action Required",
IF($AH2070="","",
IF(AND($AH2070="Pass",$L2070="0 - Passed "),"Analysis performed; no further action required.",
IF(AND($AH2070="Fail",$L2070="1 - Failed "),"Analysis performed; no further action required.",
IF(AND($AH2070="Pass",$L2070="2 - Limited In Use "),"Analysis performed; no further action required.",
IF(AND($AH2070="Fail",$L2070="3 - Adjusted "),"Analysis performed; no further action required.",
"Unit fails analysis; TSM determination required."))))))</f>
        <v/>
      </c>
      <c r="AJ2070" s="58"/>
    </row>
    <row r="2071" customFormat="false" ht="15" hidden="false" customHeight="false" outlineLevel="0" collapsed="false">
      <c r="A2071" s="56"/>
      <c r="E2071" s="57" t="str">
        <f aca="false">IF(AND($F2071="",$G2071=""),"",IF($G2071="",$F2071,HYPERLINK($G2071,$F2071)))</f>
        <v/>
      </c>
      <c r="H2071" s="1" t="str">
        <f aca="false">IF($I2071="","None Attached",IF(LEFT($I2071,5)="https",HYPERLINK($I2071,"Datasheet"),HYPERLINK(_xlfn.CONCAT("https://",$I2071),"Datasheet")))</f>
        <v>None Attached</v>
      </c>
      <c r="M2071" s="56"/>
      <c r="P2071" s="58"/>
      <c r="Q2071" s="1" t="n">
        <f aca="false">$M2071-$N2071</f>
        <v>0</v>
      </c>
      <c r="R2071" s="56"/>
      <c r="T2071" s="59" t="s">
        <v>15</v>
      </c>
      <c r="U2071" s="1" t="n">
        <f aca="false">$S2071-$R2071</f>
        <v>0</v>
      </c>
      <c r="V2071" s="1" t="n">
        <f aca="false">IF($T2071="±",$Q2071*2,$Q2071)</f>
        <v>0</v>
      </c>
      <c r="W2071" s="60" t="str">
        <f aca="false">IFERROR($U2071/ABS($V2071),"N/A")</f>
        <v>N/A</v>
      </c>
      <c r="X2071" s="61" t="str">
        <f aca="false">IF(OR($W2071="N/A",$R2071="",$S2071=""),"N/A",IF($W2071&gt;=4,"Not Significant",IF($W2071&gt;=2,"Semi-Significant","Significant")))</f>
        <v>N/A</v>
      </c>
      <c r="Z2071" s="1" t="str">
        <f aca="false">IF($D2071="Z540.1 w/data",0,"")</f>
        <v/>
      </c>
      <c r="AA2071" s="1" t="e">
        <f aca="false">$Y2071+$Q2071+$Z2071</f>
        <v>#VALUE!</v>
      </c>
      <c r="AB2071" s="1" t="n">
        <f aca="false">$N2071+$Q2071</f>
        <v>0</v>
      </c>
      <c r="AC2071" s="1" t="str">
        <f aca="false">IF($Y2071="","",IF(AND($AA2071&gt;=$R2071,$AA2071&lt;=$S2071),"Pass","Fail"))</f>
        <v/>
      </c>
      <c r="AD2071" s="1" t="str">
        <f aca="false">IF($Y2071="","",IF($AA2071&gt;$R2071,"Pass","Fail"))</f>
        <v/>
      </c>
      <c r="AE2071" s="1" t="str">
        <f aca="false">IF($Y2071="","",IF($AA2071&gt;=$R2071,"Pass","Fail"))</f>
        <v/>
      </c>
      <c r="AF2071" s="1" t="str">
        <f aca="false">IF($Y2071="","",IF($AA2071&lt;=$S2071,"Pass","Fail"))</f>
        <v/>
      </c>
      <c r="AG2071" s="1" t="str">
        <f aca="false">IF($Y2071="","",IF($AA2071&lt;$S2071,"Pass","Fail"))</f>
        <v/>
      </c>
      <c r="AH2071" s="23" t="str">
        <f aca="true">INDIRECT(CHOOSE(MATCH($T2071,{"±","&gt;","≥","≤","&lt;"},0), "AC", "AD", "AE", "AF", "AG") &amp; ROW())</f>
        <v/>
      </c>
      <c r="AI2071" s="56" t="str">
        <f aca="false">IF($X2071="Not Significant","No Further Action Required",
IF($AH2071="","",
IF(AND($AH2071="Pass",$L2071="0 - Passed "),"Analysis performed; no further action required.",
IF(AND($AH2071="Fail",$L2071="1 - Failed "),"Analysis performed; no further action required.",
IF(AND($AH2071="Pass",$L2071="2 - Limited In Use "),"Analysis performed; no further action required.",
IF(AND($AH2071="Fail",$L2071="3 - Adjusted "),"Analysis performed; no further action required.",
"Unit fails analysis; TSM determination required."))))))</f>
        <v/>
      </c>
      <c r="AJ2071" s="58"/>
    </row>
    <row r="2072" customFormat="false" ht="15" hidden="false" customHeight="false" outlineLevel="0" collapsed="false">
      <c r="A2072" s="56"/>
      <c r="E2072" s="57" t="str">
        <f aca="false">IF(AND($F2072="",$G2072=""),"",IF($G2072="",$F2072,HYPERLINK($G2072,$F2072)))</f>
        <v/>
      </c>
      <c r="H2072" s="1" t="str">
        <f aca="false">IF($I2072="","None Attached",IF(LEFT($I2072,5)="https",HYPERLINK($I2072,"Datasheet"),HYPERLINK(_xlfn.CONCAT("https://",$I2072),"Datasheet")))</f>
        <v>None Attached</v>
      </c>
      <c r="M2072" s="56"/>
      <c r="P2072" s="58"/>
      <c r="Q2072" s="1" t="n">
        <f aca="false">$M2072-$N2072</f>
        <v>0</v>
      </c>
      <c r="R2072" s="56"/>
      <c r="T2072" s="59" t="s">
        <v>15</v>
      </c>
      <c r="U2072" s="1" t="n">
        <f aca="false">$S2072-$R2072</f>
        <v>0</v>
      </c>
      <c r="V2072" s="1" t="n">
        <f aca="false">IF($T2072="±",$Q2072*2,$Q2072)</f>
        <v>0</v>
      </c>
      <c r="W2072" s="60" t="str">
        <f aca="false">IFERROR($U2072/ABS($V2072),"N/A")</f>
        <v>N/A</v>
      </c>
      <c r="X2072" s="61" t="str">
        <f aca="false">IF(OR($W2072="N/A",$R2072="",$S2072=""),"N/A",IF($W2072&gt;=4,"Not Significant",IF($W2072&gt;=2,"Semi-Significant","Significant")))</f>
        <v>N/A</v>
      </c>
      <c r="Z2072" s="1" t="str">
        <f aca="false">IF($D2072="Z540.1 w/data",0,"")</f>
        <v/>
      </c>
      <c r="AA2072" s="1" t="e">
        <f aca="false">$Y2072+$Q2072+$Z2072</f>
        <v>#VALUE!</v>
      </c>
      <c r="AB2072" s="1" t="n">
        <f aca="false">$N2072+$Q2072</f>
        <v>0</v>
      </c>
      <c r="AC2072" s="1" t="str">
        <f aca="false">IF($Y2072="","",IF(AND($AA2072&gt;=$R2072,$AA2072&lt;=$S2072),"Pass","Fail"))</f>
        <v/>
      </c>
      <c r="AD2072" s="1" t="str">
        <f aca="false">IF($Y2072="","",IF($AA2072&gt;$R2072,"Pass","Fail"))</f>
        <v/>
      </c>
      <c r="AE2072" s="1" t="str">
        <f aca="false">IF($Y2072="","",IF($AA2072&gt;=$R2072,"Pass","Fail"))</f>
        <v/>
      </c>
      <c r="AF2072" s="1" t="str">
        <f aca="false">IF($Y2072="","",IF($AA2072&lt;=$S2072,"Pass","Fail"))</f>
        <v/>
      </c>
      <c r="AG2072" s="1" t="str">
        <f aca="false">IF($Y2072="","",IF($AA2072&lt;$S2072,"Pass","Fail"))</f>
        <v/>
      </c>
      <c r="AH2072" s="23" t="str">
        <f aca="true">INDIRECT(CHOOSE(MATCH($T2072,{"±","&gt;","≥","≤","&lt;"},0), "AC", "AD", "AE", "AF", "AG") &amp; ROW())</f>
        <v/>
      </c>
      <c r="AI2072" s="56" t="str">
        <f aca="false">IF($X2072="Not Significant","No Further Action Required",
IF($AH2072="","",
IF(AND($AH2072="Pass",$L2072="0 - Passed "),"Analysis performed; no further action required.",
IF(AND($AH2072="Fail",$L2072="1 - Failed "),"Analysis performed; no further action required.",
IF(AND($AH2072="Pass",$L2072="2 - Limited In Use "),"Analysis performed; no further action required.",
IF(AND($AH2072="Fail",$L2072="3 - Adjusted "),"Analysis performed; no further action required.",
"Unit fails analysis; TSM determination required."))))))</f>
        <v/>
      </c>
      <c r="AJ2072" s="58"/>
    </row>
    <row r="2073" customFormat="false" ht="15" hidden="false" customHeight="false" outlineLevel="0" collapsed="false">
      <c r="A2073" s="56"/>
      <c r="E2073" s="57" t="str">
        <f aca="false">IF(AND($F2073="",$G2073=""),"",IF($G2073="",$F2073,HYPERLINK($G2073,$F2073)))</f>
        <v/>
      </c>
      <c r="H2073" s="1" t="str">
        <f aca="false">IF($I2073="","None Attached",IF(LEFT($I2073,5)="https",HYPERLINK($I2073,"Datasheet"),HYPERLINK(_xlfn.CONCAT("https://",$I2073),"Datasheet")))</f>
        <v>None Attached</v>
      </c>
      <c r="M2073" s="56"/>
      <c r="P2073" s="58"/>
      <c r="Q2073" s="1" t="n">
        <f aca="false">$M2073-$N2073</f>
        <v>0</v>
      </c>
      <c r="R2073" s="56"/>
      <c r="T2073" s="59" t="s">
        <v>15</v>
      </c>
      <c r="U2073" s="1" t="n">
        <f aca="false">$S2073-$R2073</f>
        <v>0</v>
      </c>
      <c r="V2073" s="1" t="n">
        <f aca="false">IF($T2073="±",$Q2073*2,$Q2073)</f>
        <v>0</v>
      </c>
      <c r="W2073" s="60" t="str">
        <f aca="false">IFERROR($U2073/ABS($V2073),"N/A")</f>
        <v>N/A</v>
      </c>
      <c r="X2073" s="61" t="str">
        <f aca="false">IF(OR($W2073="N/A",$R2073="",$S2073=""),"N/A",IF($W2073&gt;=4,"Not Significant",IF($W2073&gt;=2,"Semi-Significant","Significant")))</f>
        <v>N/A</v>
      </c>
      <c r="Z2073" s="1" t="str">
        <f aca="false">IF($D2073="Z540.1 w/data",0,"")</f>
        <v/>
      </c>
      <c r="AA2073" s="1" t="e">
        <f aca="false">$Y2073+$Q2073+$Z2073</f>
        <v>#VALUE!</v>
      </c>
      <c r="AB2073" s="1" t="n">
        <f aca="false">$N2073+$Q2073</f>
        <v>0</v>
      </c>
      <c r="AC2073" s="1" t="str">
        <f aca="false">IF($Y2073="","",IF(AND($AA2073&gt;=$R2073,$AA2073&lt;=$S2073),"Pass","Fail"))</f>
        <v/>
      </c>
      <c r="AD2073" s="1" t="str">
        <f aca="false">IF($Y2073="","",IF($AA2073&gt;$R2073,"Pass","Fail"))</f>
        <v/>
      </c>
      <c r="AE2073" s="1" t="str">
        <f aca="false">IF($Y2073="","",IF($AA2073&gt;=$R2073,"Pass","Fail"))</f>
        <v/>
      </c>
      <c r="AF2073" s="1" t="str">
        <f aca="false">IF($Y2073="","",IF($AA2073&lt;=$S2073,"Pass","Fail"))</f>
        <v/>
      </c>
      <c r="AG2073" s="1" t="str">
        <f aca="false">IF($Y2073="","",IF($AA2073&lt;$S2073,"Pass","Fail"))</f>
        <v/>
      </c>
      <c r="AH2073" s="23" t="str">
        <f aca="true">INDIRECT(CHOOSE(MATCH($T2073,{"±","&gt;","≥","≤","&lt;"},0), "AC", "AD", "AE", "AF", "AG") &amp; ROW())</f>
        <v/>
      </c>
      <c r="AI2073" s="56" t="str">
        <f aca="false">IF($X2073="Not Significant","No Further Action Required",
IF($AH2073="","",
IF(AND($AH2073="Pass",$L2073="0 - Passed "),"Analysis performed; no further action required.",
IF(AND($AH2073="Fail",$L2073="1 - Failed "),"Analysis performed; no further action required.",
IF(AND($AH2073="Pass",$L2073="2 - Limited In Use "),"Analysis performed; no further action required.",
IF(AND($AH2073="Fail",$L2073="3 - Adjusted "),"Analysis performed; no further action required.",
"Unit fails analysis; TSM determination required."))))))</f>
        <v/>
      </c>
      <c r="AJ2073" s="58"/>
    </row>
    <row r="2074" customFormat="false" ht="15" hidden="false" customHeight="false" outlineLevel="0" collapsed="false">
      <c r="A2074" s="56"/>
      <c r="E2074" s="57" t="str">
        <f aca="false">IF(AND($F2074="",$G2074=""),"",IF($G2074="",$F2074,HYPERLINK($G2074,$F2074)))</f>
        <v/>
      </c>
      <c r="H2074" s="1" t="str">
        <f aca="false">IF($I2074="","None Attached",IF(LEFT($I2074,5)="https",HYPERLINK($I2074,"Datasheet"),HYPERLINK(_xlfn.CONCAT("https://",$I2074),"Datasheet")))</f>
        <v>None Attached</v>
      </c>
      <c r="M2074" s="56"/>
      <c r="P2074" s="58"/>
      <c r="Q2074" s="1" t="n">
        <f aca="false">$M2074-$N2074</f>
        <v>0</v>
      </c>
      <c r="R2074" s="56"/>
      <c r="T2074" s="59" t="s">
        <v>15</v>
      </c>
      <c r="U2074" s="1" t="n">
        <f aca="false">$S2074-$R2074</f>
        <v>0</v>
      </c>
      <c r="V2074" s="1" t="n">
        <f aca="false">IF($T2074="±",$Q2074*2,$Q2074)</f>
        <v>0</v>
      </c>
      <c r="W2074" s="60" t="str">
        <f aca="false">IFERROR($U2074/ABS($V2074),"N/A")</f>
        <v>N/A</v>
      </c>
      <c r="X2074" s="61" t="str">
        <f aca="false">IF(OR($W2074="N/A",$R2074="",$S2074=""),"N/A",IF($W2074&gt;=4,"Not Significant",IF($W2074&gt;=2,"Semi-Significant","Significant")))</f>
        <v>N/A</v>
      </c>
      <c r="Z2074" s="1" t="str">
        <f aca="false">IF($D2074="Z540.1 w/data",0,"")</f>
        <v/>
      </c>
      <c r="AA2074" s="1" t="e">
        <f aca="false">$Y2074+$Q2074+$Z2074</f>
        <v>#VALUE!</v>
      </c>
      <c r="AB2074" s="1" t="n">
        <f aca="false">$N2074+$Q2074</f>
        <v>0</v>
      </c>
      <c r="AC2074" s="1" t="str">
        <f aca="false">IF($Y2074="","",IF(AND($AA2074&gt;=$R2074,$AA2074&lt;=$S2074),"Pass","Fail"))</f>
        <v/>
      </c>
      <c r="AD2074" s="1" t="str">
        <f aca="false">IF($Y2074="","",IF($AA2074&gt;$R2074,"Pass","Fail"))</f>
        <v/>
      </c>
      <c r="AE2074" s="1" t="str">
        <f aca="false">IF($Y2074="","",IF($AA2074&gt;=$R2074,"Pass","Fail"))</f>
        <v/>
      </c>
      <c r="AF2074" s="1" t="str">
        <f aca="false">IF($Y2074="","",IF($AA2074&lt;=$S2074,"Pass","Fail"))</f>
        <v/>
      </c>
      <c r="AG2074" s="1" t="str">
        <f aca="false">IF($Y2074="","",IF($AA2074&lt;$S2074,"Pass","Fail"))</f>
        <v/>
      </c>
      <c r="AH2074" s="23" t="str">
        <f aca="true">INDIRECT(CHOOSE(MATCH($T2074,{"±","&gt;","≥","≤","&lt;"},0), "AC", "AD", "AE", "AF", "AG") &amp; ROW())</f>
        <v/>
      </c>
      <c r="AI2074" s="56" t="str">
        <f aca="false">IF($X2074="Not Significant","No Further Action Required",
IF($AH2074="","",
IF(AND($AH2074="Pass",$L2074="0 - Passed "),"Analysis performed; no further action required.",
IF(AND($AH2074="Fail",$L2074="1 - Failed "),"Analysis performed; no further action required.",
IF(AND($AH2074="Pass",$L2074="2 - Limited In Use "),"Analysis performed; no further action required.",
IF(AND($AH2074="Fail",$L2074="3 - Adjusted "),"Analysis performed; no further action required.",
"Unit fails analysis; TSM determination required."))))))</f>
        <v/>
      </c>
      <c r="AJ2074" s="58"/>
    </row>
    <row r="2075" customFormat="false" ht="15" hidden="false" customHeight="false" outlineLevel="0" collapsed="false">
      <c r="A2075" s="56"/>
      <c r="E2075" s="57" t="str">
        <f aca="false">IF(AND($F2075="",$G2075=""),"",IF($G2075="",$F2075,HYPERLINK($G2075,$F2075)))</f>
        <v/>
      </c>
      <c r="H2075" s="1" t="str">
        <f aca="false">IF($I2075="","None Attached",IF(LEFT($I2075,5)="https",HYPERLINK($I2075,"Datasheet"),HYPERLINK(_xlfn.CONCAT("https://",$I2075),"Datasheet")))</f>
        <v>None Attached</v>
      </c>
      <c r="M2075" s="56"/>
      <c r="P2075" s="58"/>
      <c r="Q2075" s="1" t="n">
        <f aca="false">$M2075-$N2075</f>
        <v>0</v>
      </c>
      <c r="R2075" s="56"/>
      <c r="T2075" s="59" t="s">
        <v>15</v>
      </c>
      <c r="U2075" s="1" t="n">
        <f aca="false">$S2075-$R2075</f>
        <v>0</v>
      </c>
      <c r="V2075" s="1" t="n">
        <f aca="false">IF($T2075="±",$Q2075*2,$Q2075)</f>
        <v>0</v>
      </c>
      <c r="W2075" s="60" t="str">
        <f aca="false">IFERROR($U2075/ABS($V2075),"N/A")</f>
        <v>N/A</v>
      </c>
      <c r="X2075" s="61" t="str">
        <f aca="false">IF(OR($W2075="N/A",$R2075="",$S2075=""),"N/A",IF($W2075&gt;=4,"Not Significant",IF($W2075&gt;=2,"Semi-Significant","Significant")))</f>
        <v>N/A</v>
      </c>
      <c r="Z2075" s="1" t="str">
        <f aca="false">IF($D2075="Z540.1 w/data",0,"")</f>
        <v/>
      </c>
      <c r="AA2075" s="1" t="e">
        <f aca="false">$Y2075+$Q2075+$Z2075</f>
        <v>#VALUE!</v>
      </c>
      <c r="AB2075" s="1" t="n">
        <f aca="false">$N2075+$Q2075</f>
        <v>0</v>
      </c>
      <c r="AC2075" s="1" t="str">
        <f aca="false">IF($Y2075="","",IF(AND($AA2075&gt;=$R2075,$AA2075&lt;=$S2075),"Pass","Fail"))</f>
        <v/>
      </c>
      <c r="AD2075" s="1" t="str">
        <f aca="false">IF($Y2075="","",IF($AA2075&gt;$R2075,"Pass","Fail"))</f>
        <v/>
      </c>
      <c r="AE2075" s="1" t="str">
        <f aca="false">IF($Y2075="","",IF($AA2075&gt;=$R2075,"Pass","Fail"))</f>
        <v/>
      </c>
      <c r="AF2075" s="1" t="str">
        <f aca="false">IF($Y2075="","",IF($AA2075&lt;=$S2075,"Pass","Fail"))</f>
        <v/>
      </c>
      <c r="AG2075" s="1" t="str">
        <f aca="false">IF($Y2075="","",IF($AA2075&lt;$S2075,"Pass","Fail"))</f>
        <v/>
      </c>
      <c r="AH2075" s="23" t="str">
        <f aca="true">INDIRECT(CHOOSE(MATCH($T2075,{"±","&gt;","≥","≤","&lt;"},0), "AC", "AD", "AE", "AF", "AG") &amp; ROW())</f>
        <v/>
      </c>
      <c r="AI2075" s="56" t="str">
        <f aca="false">IF($X2075="Not Significant","No Further Action Required",
IF($AH2075="","",
IF(AND($AH2075="Pass",$L2075="0 - Passed "),"Analysis performed; no further action required.",
IF(AND($AH2075="Fail",$L2075="1 - Failed "),"Analysis performed; no further action required.",
IF(AND($AH2075="Pass",$L2075="2 - Limited In Use "),"Analysis performed; no further action required.",
IF(AND($AH2075="Fail",$L2075="3 - Adjusted "),"Analysis performed; no further action required.",
"Unit fails analysis; TSM determination required."))))))</f>
        <v/>
      </c>
      <c r="AJ2075" s="58"/>
    </row>
    <row r="2076" customFormat="false" ht="15" hidden="false" customHeight="false" outlineLevel="0" collapsed="false">
      <c r="A2076" s="56"/>
      <c r="E2076" s="57" t="str">
        <f aca="false">IF(AND($F2076="",$G2076=""),"",IF($G2076="",$F2076,HYPERLINK($G2076,$F2076)))</f>
        <v/>
      </c>
      <c r="H2076" s="1" t="str">
        <f aca="false">IF($I2076="","None Attached",IF(LEFT($I2076,5)="https",HYPERLINK($I2076,"Datasheet"),HYPERLINK(_xlfn.CONCAT("https://",$I2076),"Datasheet")))</f>
        <v>None Attached</v>
      </c>
      <c r="M2076" s="56"/>
      <c r="P2076" s="58"/>
      <c r="Q2076" s="1" t="n">
        <f aca="false">$M2076-$N2076</f>
        <v>0</v>
      </c>
      <c r="R2076" s="56"/>
      <c r="T2076" s="59" t="s">
        <v>15</v>
      </c>
      <c r="U2076" s="1" t="n">
        <f aca="false">$S2076-$R2076</f>
        <v>0</v>
      </c>
      <c r="V2076" s="1" t="n">
        <f aca="false">IF($T2076="±",$Q2076*2,$Q2076)</f>
        <v>0</v>
      </c>
      <c r="W2076" s="60" t="str">
        <f aca="false">IFERROR($U2076/ABS($V2076),"N/A")</f>
        <v>N/A</v>
      </c>
      <c r="X2076" s="61" t="str">
        <f aca="false">IF(OR($W2076="N/A",$R2076="",$S2076=""),"N/A",IF($W2076&gt;=4,"Not Significant",IF($W2076&gt;=2,"Semi-Significant","Significant")))</f>
        <v>N/A</v>
      </c>
      <c r="Z2076" s="1" t="str">
        <f aca="false">IF($D2076="Z540.1 w/data",0,"")</f>
        <v/>
      </c>
      <c r="AA2076" s="1" t="e">
        <f aca="false">$Y2076+$Q2076+$Z2076</f>
        <v>#VALUE!</v>
      </c>
      <c r="AB2076" s="1" t="n">
        <f aca="false">$N2076+$Q2076</f>
        <v>0</v>
      </c>
      <c r="AC2076" s="1" t="str">
        <f aca="false">IF($Y2076="","",IF(AND($AA2076&gt;=$R2076,$AA2076&lt;=$S2076),"Pass","Fail"))</f>
        <v/>
      </c>
      <c r="AD2076" s="1" t="str">
        <f aca="false">IF($Y2076="","",IF($AA2076&gt;$R2076,"Pass","Fail"))</f>
        <v/>
      </c>
      <c r="AE2076" s="1" t="str">
        <f aca="false">IF($Y2076="","",IF($AA2076&gt;=$R2076,"Pass","Fail"))</f>
        <v/>
      </c>
      <c r="AF2076" s="1" t="str">
        <f aca="false">IF($Y2076="","",IF($AA2076&lt;=$S2076,"Pass","Fail"))</f>
        <v/>
      </c>
      <c r="AG2076" s="1" t="str">
        <f aca="false">IF($Y2076="","",IF($AA2076&lt;$S2076,"Pass","Fail"))</f>
        <v/>
      </c>
      <c r="AH2076" s="23" t="str">
        <f aca="true">INDIRECT(CHOOSE(MATCH($T2076,{"±","&gt;","≥","≤","&lt;"},0), "AC", "AD", "AE", "AF", "AG") &amp; ROW())</f>
        <v/>
      </c>
      <c r="AI2076" s="56" t="str">
        <f aca="false">IF($X2076="Not Significant","No Further Action Required",
IF($AH2076="","",
IF(AND($AH2076="Pass",$L2076="0 - Passed "),"Analysis performed; no further action required.",
IF(AND($AH2076="Fail",$L2076="1 - Failed "),"Analysis performed; no further action required.",
IF(AND($AH2076="Pass",$L2076="2 - Limited In Use "),"Analysis performed; no further action required.",
IF(AND($AH2076="Fail",$L2076="3 - Adjusted "),"Analysis performed; no further action required.",
"Unit fails analysis; TSM determination required."))))))</f>
        <v/>
      </c>
      <c r="AJ2076" s="58"/>
    </row>
    <row r="2077" customFormat="false" ht="15" hidden="false" customHeight="false" outlineLevel="0" collapsed="false">
      <c r="A2077" s="56"/>
      <c r="E2077" s="57" t="str">
        <f aca="false">IF(AND($F2077="",$G2077=""),"",IF($G2077="",$F2077,HYPERLINK($G2077,$F2077)))</f>
        <v/>
      </c>
      <c r="H2077" s="1" t="str">
        <f aca="false">IF($I2077="","None Attached",IF(LEFT($I2077,5)="https",HYPERLINK($I2077,"Datasheet"),HYPERLINK(_xlfn.CONCAT("https://",$I2077),"Datasheet")))</f>
        <v>None Attached</v>
      </c>
      <c r="M2077" s="56"/>
      <c r="P2077" s="58"/>
      <c r="Q2077" s="1" t="n">
        <f aca="false">$M2077-$N2077</f>
        <v>0</v>
      </c>
      <c r="R2077" s="56"/>
      <c r="T2077" s="59" t="s">
        <v>15</v>
      </c>
      <c r="U2077" s="1" t="n">
        <f aca="false">$S2077-$R2077</f>
        <v>0</v>
      </c>
      <c r="V2077" s="1" t="n">
        <f aca="false">IF($T2077="±",$Q2077*2,$Q2077)</f>
        <v>0</v>
      </c>
      <c r="W2077" s="60" t="str">
        <f aca="false">IFERROR($U2077/ABS($V2077),"N/A")</f>
        <v>N/A</v>
      </c>
      <c r="X2077" s="61" t="str">
        <f aca="false">IF(OR($W2077="N/A",$R2077="",$S2077=""),"N/A",IF($W2077&gt;=4,"Not Significant",IF($W2077&gt;=2,"Semi-Significant","Significant")))</f>
        <v>N/A</v>
      </c>
      <c r="Z2077" s="1" t="str">
        <f aca="false">IF($D2077="Z540.1 w/data",0,"")</f>
        <v/>
      </c>
      <c r="AA2077" s="1" t="e">
        <f aca="false">$Y2077+$Q2077+$Z2077</f>
        <v>#VALUE!</v>
      </c>
      <c r="AB2077" s="1" t="n">
        <f aca="false">$N2077+$Q2077</f>
        <v>0</v>
      </c>
      <c r="AC2077" s="1" t="str">
        <f aca="false">IF($Y2077="","",IF(AND($AA2077&gt;=$R2077,$AA2077&lt;=$S2077),"Pass","Fail"))</f>
        <v/>
      </c>
      <c r="AD2077" s="1" t="str">
        <f aca="false">IF($Y2077="","",IF($AA2077&gt;$R2077,"Pass","Fail"))</f>
        <v/>
      </c>
      <c r="AE2077" s="1" t="str">
        <f aca="false">IF($Y2077="","",IF($AA2077&gt;=$R2077,"Pass","Fail"))</f>
        <v/>
      </c>
      <c r="AF2077" s="1" t="str">
        <f aca="false">IF($Y2077="","",IF($AA2077&lt;=$S2077,"Pass","Fail"))</f>
        <v/>
      </c>
      <c r="AG2077" s="1" t="str">
        <f aca="false">IF($Y2077="","",IF($AA2077&lt;$S2077,"Pass","Fail"))</f>
        <v/>
      </c>
      <c r="AH2077" s="23" t="str">
        <f aca="true">INDIRECT(CHOOSE(MATCH($T2077,{"±","&gt;","≥","≤","&lt;"},0), "AC", "AD", "AE", "AF", "AG") &amp; ROW())</f>
        <v/>
      </c>
      <c r="AI2077" s="56" t="str">
        <f aca="false">IF($X2077="Not Significant","No Further Action Required",
IF($AH2077="","",
IF(AND($AH2077="Pass",$L2077="0 - Passed "),"Analysis performed; no further action required.",
IF(AND($AH2077="Fail",$L2077="1 - Failed "),"Analysis performed; no further action required.",
IF(AND($AH2077="Pass",$L2077="2 - Limited In Use "),"Analysis performed; no further action required.",
IF(AND($AH2077="Fail",$L2077="3 - Adjusted "),"Analysis performed; no further action required.",
"Unit fails analysis; TSM determination required."))))))</f>
        <v/>
      </c>
      <c r="AJ2077" s="58"/>
    </row>
    <row r="2078" customFormat="false" ht="15" hidden="false" customHeight="false" outlineLevel="0" collapsed="false">
      <c r="A2078" s="56"/>
      <c r="E2078" s="57" t="str">
        <f aca="false">IF(AND($F2078="",$G2078=""),"",IF($G2078="",$F2078,HYPERLINK($G2078,$F2078)))</f>
        <v/>
      </c>
      <c r="H2078" s="1" t="str">
        <f aca="false">IF($I2078="","None Attached",IF(LEFT($I2078,5)="https",HYPERLINK($I2078,"Datasheet"),HYPERLINK(_xlfn.CONCAT("https://",$I2078),"Datasheet")))</f>
        <v>None Attached</v>
      </c>
      <c r="M2078" s="56"/>
      <c r="P2078" s="58"/>
      <c r="Q2078" s="1" t="n">
        <f aca="false">$M2078-$N2078</f>
        <v>0</v>
      </c>
      <c r="R2078" s="56"/>
      <c r="T2078" s="59" t="s">
        <v>15</v>
      </c>
      <c r="U2078" s="1" t="n">
        <f aca="false">$S2078-$R2078</f>
        <v>0</v>
      </c>
      <c r="V2078" s="1" t="n">
        <f aca="false">IF($T2078="±",$Q2078*2,$Q2078)</f>
        <v>0</v>
      </c>
      <c r="W2078" s="60" t="str">
        <f aca="false">IFERROR($U2078/ABS($V2078),"N/A")</f>
        <v>N/A</v>
      </c>
      <c r="X2078" s="61" t="str">
        <f aca="false">IF(OR($W2078="N/A",$R2078="",$S2078=""),"N/A",IF($W2078&gt;=4,"Not Significant",IF($W2078&gt;=2,"Semi-Significant","Significant")))</f>
        <v>N/A</v>
      </c>
      <c r="Z2078" s="1" t="str">
        <f aca="false">IF($D2078="Z540.1 w/data",0,"")</f>
        <v/>
      </c>
      <c r="AA2078" s="1" t="e">
        <f aca="false">$Y2078+$Q2078+$Z2078</f>
        <v>#VALUE!</v>
      </c>
      <c r="AB2078" s="1" t="n">
        <f aca="false">$N2078+$Q2078</f>
        <v>0</v>
      </c>
      <c r="AC2078" s="1" t="str">
        <f aca="false">IF($Y2078="","",IF(AND($AA2078&gt;=$R2078,$AA2078&lt;=$S2078),"Pass","Fail"))</f>
        <v/>
      </c>
      <c r="AD2078" s="1" t="str">
        <f aca="false">IF($Y2078="","",IF($AA2078&gt;$R2078,"Pass","Fail"))</f>
        <v/>
      </c>
      <c r="AE2078" s="1" t="str">
        <f aca="false">IF($Y2078="","",IF($AA2078&gt;=$R2078,"Pass","Fail"))</f>
        <v/>
      </c>
      <c r="AF2078" s="1" t="str">
        <f aca="false">IF($Y2078="","",IF($AA2078&lt;=$S2078,"Pass","Fail"))</f>
        <v/>
      </c>
      <c r="AG2078" s="1" t="str">
        <f aca="false">IF($Y2078="","",IF($AA2078&lt;$S2078,"Pass","Fail"))</f>
        <v/>
      </c>
      <c r="AH2078" s="23" t="str">
        <f aca="true">INDIRECT(CHOOSE(MATCH($T2078,{"±","&gt;","≥","≤","&lt;"},0), "AC", "AD", "AE", "AF", "AG") &amp; ROW())</f>
        <v/>
      </c>
      <c r="AI2078" s="56" t="str">
        <f aca="false">IF($X2078="Not Significant","No Further Action Required",
IF($AH2078="","",
IF(AND($AH2078="Pass",$L2078="0 - Passed "),"Analysis performed; no further action required.",
IF(AND($AH2078="Fail",$L2078="1 - Failed "),"Analysis performed; no further action required.",
IF(AND($AH2078="Pass",$L2078="2 - Limited In Use "),"Analysis performed; no further action required.",
IF(AND($AH2078="Fail",$L2078="3 - Adjusted "),"Analysis performed; no further action required.",
"Unit fails analysis; TSM determination required."))))))</f>
        <v/>
      </c>
      <c r="AJ2078" s="58"/>
    </row>
    <row r="2079" customFormat="false" ht="15" hidden="false" customHeight="false" outlineLevel="0" collapsed="false">
      <c r="A2079" s="56"/>
      <c r="E2079" s="57" t="str">
        <f aca="false">IF(AND($F2079="",$G2079=""),"",IF($G2079="",$F2079,HYPERLINK($G2079,$F2079)))</f>
        <v/>
      </c>
      <c r="H2079" s="1" t="str">
        <f aca="false">IF($I2079="","None Attached",IF(LEFT($I2079,5)="https",HYPERLINK($I2079,"Datasheet"),HYPERLINK(_xlfn.CONCAT("https://",$I2079),"Datasheet")))</f>
        <v>None Attached</v>
      </c>
      <c r="M2079" s="56"/>
      <c r="P2079" s="58"/>
      <c r="Q2079" s="1" t="n">
        <f aca="false">$M2079-$N2079</f>
        <v>0</v>
      </c>
      <c r="R2079" s="56"/>
      <c r="T2079" s="59" t="s">
        <v>15</v>
      </c>
      <c r="U2079" s="1" t="n">
        <f aca="false">$S2079-$R2079</f>
        <v>0</v>
      </c>
      <c r="V2079" s="1" t="n">
        <f aca="false">IF($T2079="±",$Q2079*2,$Q2079)</f>
        <v>0</v>
      </c>
      <c r="W2079" s="60" t="str">
        <f aca="false">IFERROR($U2079/ABS($V2079),"N/A")</f>
        <v>N/A</v>
      </c>
      <c r="X2079" s="61" t="str">
        <f aca="false">IF(OR($W2079="N/A",$R2079="",$S2079=""),"N/A",IF($W2079&gt;=4,"Not Significant",IF($W2079&gt;=2,"Semi-Significant","Significant")))</f>
        <v>N/A</v>
      </c>
      <c r="Z2079" s="1" t="str">
        <f aca="false">IF($D2079="Z540.1 w/data",0,"")</f>
        <v/>
      </c>
      <c r="AA2079" s="1" t="e">
        <f aca="false">$Y2079+$Q2079+$Z2079</f>
        <v>#VALUE!</v>
      </c>
      <c r="AB2079" s="1" t="n">
        <f aca="false">$N2079+$Q2079</f>
        <v>0</v>
      </c>
      <c r="AC2079" s="1" t="str">
        <f aca="false">IF($Y2079="","",IF(AND($AA2079&gt;=$R2079,$AA2079&lt;=$S2079),"Pass","Fail"))</f>
        <v/>
      </c>
      <c r="AD2079" s="1" t="str">
        <f aca="false">IF($Y2079="","",IF($AA2079&gt;$R2079,"Pass","Fail"))</f>
        <v/>
      </c>
      <c r="AE2079" s="1" t="str">
        <f aca="false">IF($Y2079="","",IF($AA2079&gt;=$R2079,"Pass","Fail"))</f>
        <v/>
      </c>
      <c r="AF2079" s="1" t="str">
        <f aca="false">IF($Y2079="","",IF($AA2079&lt;=$S2079,"Pass","Fail"))</f>
        <v/>
      </c>
      <c r="AG2079" s="1" t="str">
        <f aca="false">IF($Y2079="","",IF($AA2079&lt;$S2079,"Pass","Fail"))</f>
        <v/>
      </c>
      <c r="AH2079" s="23" t="str">
        <f aca="true">INDIRECT(CHOOSE(MATCH($T2079,{"±","&gt;","≥","≤","&lt;"},0), "AC", "AD", "AE", "AF", "AG") &amp; ROW())</f>
        <v/>
      </c>
      <c r="AI2079" s="56" t="str">
        <f aca="false">IF($X2079="Not Significant","No Further Action Required",
IF($AH2079="","",
IF(AND($AH2079="Pass",$L2079="0 - Passed "),"Analysis performed; no further action required.",
IF(AND($AH2079="Fail",$L2079="1 - Failed "),"Analysis performed; no further action required.",
IF(AND($AH2079="Pass",$L2079="2 - Limited In Use "),"Analysis performed; no further action required.",
IF(AND($AH2079="Fail",$L2079="3 - Adjusted "),"Analysis performed; no further action required.",
"Unit fails analysis; TSM determination required."))))))</f>
        <v/>
      </c>
      <c r="AJ2079" s="58"/>
    </row>
    <row r="2080" customFormat="false" ht="15" hidden="false" customHeight="false" outlineLevel="0" collapsed="false">
      <c r="A2080" s="56"/>
      <c r="E2080" s="57" t="str">
        <f aca="false">IF(AND($F2080="",$G2080=""),"",IF($G2080="",$F2080,HYPERLINK($G2080,$F2080)))</f>
        <v/>
      </c>
      <c r="H2080" s="1" t="str">
        <f aca="false">IF($I2080="","None Attached",IF(LEFT($I2080,5)="https",HYPERLINK($I2080,"Datasheet"),HYPERLINK(_xlfn.CONCAT("https://",$I2080),"Datasheet")))</f>
        <v>None Attached</v>
      </c>
      <c r="M2080" s="56"/>
      <c r="P2080" s="58"/>
      <c r="Q2080" s="1" t="n">
        <f aca="false">$M2080-$N2080</f>
        <v>0</v>
      </c>
      <c r="R2080" s="56"/>
      <c r="T2080" s="59" t="s">
        <v>15</v>
      </c>
      <c r="U2080" s="1" t="n">
        <f aca="false">$S2080-$R2080</f>
        <v>0</v>
      </c>
      <c r="V2080" s="1" t="n">
        <f aca="false">IF($T2080="±",$Q2080*2,$Q2080)</f>
        <v>0</v>
      </c>
      <c r="W2080" s="60" t="str">
        <f aca="false">IFERROR($U2080/ABS($V2080),"N/A")</f>
        <v>N/A</v>
      </c>
      <c r="X2080" s="61" t="str">
        <f aca="false">IF(OR($W2080="N/A",$R2080="",$S2080=""),"N/A",IF($W2080&gt;=4,"Not Significant",IF($W2080&gt;=2,"Semi-Significant","Significant")))</f>
        <v>N/A</v>
      </c>
      <c r="Z2080" s="1" t="str">
        <f aca="false">IF($D2080="Z540.1 w/data",0,"")</f>
        <v/>
      </c>
      <c r="AA2080" s="1" t="e">
        <f aca="false">$Y2080+$Q2080+$Z2080</f>
        <v>#VALUE!</v>
      </c>
      <c r="AB2080" s="1" t="n">
        <f aca="false">$N2080+$Q2080</f>
        <v>0</v>
      </c>
      <c r="AC2080" s="1" t="str">
        <f aca="false">IF($Y2080="","",IF(AND($AA2080&gt;=$R2080,$AA2080&lt;=$S2080),"Pass","Fail"))</f>
        <v/>
      </c>
      <c r="AD2080" s="1" t="str">
        <f aca="false">IF($Y2080="","",IF($AA2080&gt;$R2080,"Pass","Fail"))</f>
        <v/>
      </c>
      <c r="AE2080" s="1" t="str">
        <f aca="false">IF($Y2080="","",IF($AA2080&gt;=$R2080,"Pass","Fail"))</f>
        <v/>
      </c>
      <c r="AF2080" s="1" t="str">
        <f aca="false">IF($Y2080="","",IF($AA2080&lt;=$S2080,"Pass","Fail"))</f>
        <v/>
      </c>
      <c r="AG2080" s="1" t="str">
        <f aca="false">IF($Y2080="","",IF($AA2080&lt;$S2080,"Pass","Fail"))</f>
        <v/>
      </c>
      <c r="AH2080" s="23" t="str">
        <f aca="true">INDIRECT(CHOOSE(MATCH($T2080,{"±","&gt;","≥","≤","&lt;"},0), "AC", "AD", "AE", "AF", "AG") &amp; ROW())</f>
        <v/>
      </c>
      <c r="AI2080" s="56" t="str">
        <f aca="false">IF($X2080="Not Significant","No Further Action Required",
IF($AH2080="","",
IF(AND($AH2080="Pass",$L2080="0 - Passed "),"Analysis performed; no further action required.",
IF(AND($AH2080="Fail",$L2080="1 - Failed "),"Analysis performed; no further action required.",
IF(AND($AH2080="Pass",$L2080="2 - Limited In Use "),"Analysis performed; no further action required.",
IF(AND($AH2080="Fail",$L2080="3 - Adjusted "),"Analysis performed; no further action required.",
"Unit fails analysis; TSM determination required."))))))</f>
        <v/>
      </c>
      <c r="AJ2080" s="58"/>
    </row>
    <row r="2081" customFormat="false" ht="15" hidden="false" customHeight="false" outlineLevel="0" collapsed="false">
      <c r="A2081" s="56"/>
      <c r="E2081" s="57" t="str">
        <f aca="false">IF(AND($F2081="",$G2081=""),"",IF($G2081="",$F2081,HYPERLINK($G2081,$F2081)))</f>
        <v/>
      </c>
      <c r="H2081" s="1" t="str">
        <f aca="false">IF($I2081="","None Attached",IF(LEFT($I2081,5)="https",HYPERLINK($I2081,"Datasheet"),HYPERLINK(_xlfn.CONCAT("https://",$I2081),"Datasheet")))</f>
        <v>None Attached</v>
      </c>
      <c r="M2081" s="56"/>
      <c r="P2081" s="58"/>
      <c r="Q2081" s="1" t="n">
        <f aca="false">$M2081-$N2081</f>
        <v>0</v>
      </c>
      <c r="R2081" s="56"/>
      <c r="T2081" s="59" t="s">
        <v>15</v>
      </c>
      <c r="U2081" s="1" t="n">
        <f aca="false">$S2081-$R2081</f>
        <v>0</v>
      </c>
      <c r="V2081" s="1" t="n">
        <f aca="false">IF($T2081="±",$Q2081*2,$Q2081)</f>
        <v>0</v>
      </c>
      <c r="W2081" s="60" t="str">
        <f aca="false">IFERROR($U2081/ABS($V2081),"N/A")</f>
        <v>N/A</v>
      </c>
      <c r="X2081" s="61" t="str">
        <f aca="false">IF(OR($W2081="N/A",$R2081="",$S2081=""),"N/A",IF($W2081&gt;=4,"Not Significant",IF($W2081&gt;=2,"Semi-Significant","Significant")))</f>
        <v>N/A</v>
      </c>
      <c r="Z2081" s="1" t="str">
        <f aca="false">IF($D2081="Z540.1 w/data",0,"")</f>
        <v/>
      </c>
      <c r="AA2081" s="1" t="e">
        <f aca="false">$Y2081+$Q2081+$Z2081</f>
        <v>#VALUE!</v>
      </c>
      <c r="AB2081" s="1" t="n">
        <f aca="false">$N2081+$Q2081</f>
        <v>0</v>
      </c>
      <c r="AC2081" s="1" t="str">
        <f aca="false">IF($Y2081="","",IF(AND($AA2081&gt;=$R2081,$AA2081&lt;=$S2081),"Pass","Fail"))</f>
        <v/>
      </c>
      <c r="AD2081" s="1" t="str">
        <f aca="false">IF($Y2081="","",IF($AA2081&gt;$R2081,"Pass","Fail"))</f>
        <v/>
      </c>
      <c r="AE2081" s="1" t="str">
        <f aca="false">IF($Y2081="","",IF($AA2081&gt;=$R2081,"Pass","Fail"))</f>
        <v/>
      </c>
      <c r="AF2081" s="1" t="str">
        <f aca="false">IF($Y2081="","",IF($AA2081&lt;=$S2081,"Pass","Fail"))</f>
        <v/>
      </c>
      <c r="AG2081" s="1" t="str">
        <f aca="false">IF($Y2081="","",IF($AA2081&lt;$S2081,"Pass","Fail"))</f>
        <v/>
      </c>
      <c r="AH2081" s="23" t="str">
        <f aca="true">INDIRECT(CHOOSE(MATCH($T2081,{"±","&gt;","≥","≤","&lt;"},0), "AC", "AD", "AE", "AF", "AG") &amp; ROW())</f>
        <v/>
      </c>
      <c r="AI2081" s="56" t="str">
        <f aca="false">IF($X2081="Not Significant","No Further Action Required",
IF($AH2081="","",
IF(AND($AH2081="Pass",$L2081="0 - Passed "),"Analysis performed; no further action required.",
IF(AND($AH2081="Fail",$L2081="1 - Failed "),"Analysis performed; no further action required.",
IF(AND($AH2081="Pass",$L2081="2 - Limited In Use "),"Analysis performed; no further action required.",
IF(AND($AH2081="Fail",$L2081="3 - Adjusted "),"Analysis performed; no further action required.",
"Unit fails analysis; TSM determination required."))))))</f>
        <v/>
      </c>
      <c r="AJ2081" s="58"/>
    </row>
    <row r="2082" customFormat="false" ht="15" hidden="false" customHeight="false" outlineLevel="0" collapsed="false">
      <c r="A2082" s="56"/>
      <c r="E2082" s="57" t="str">
        <f aca="false">IF(AND($F2082="",$G2082=""),"",IF($G2082="",$F2082,HYPERLINK($G2082,$F2082)))</f>
        <v/>
      </c>
      <c r="H2082" s="1" t="str">
        <f aca="false">IF($I2082="","None Attached",IF(LEFT($I2082,5)="https",HYPERLINK($I2082,"Datasheet"),HYPERLINK(_xlfn.CONCAT("https://",$I2082),"Datasheet")))</f>
        <v>None Attached</v>
      </c>
      <c r="M2082" s="56"/>
      <c r="P2082" s="58"/>
      <c r="Q2082" s="1" t="n">
        <f aca="false">$M2082-$N2082</f>
        <v>0</v>
      </c>
      <c r="R2082" s="56"/>
      <c r="T2082" s="59" t="s">
        <v>15</v>
      </c>
      <c r="U2082" s="1" t="n">
        <f aca="false">$S2082-$R2082</f>
        <v>0</v>
      </c>
      <c r="V2082" s="1" t="n">
        <f aca="false">IF($T2082="±",$Q2082*2,$Q2082)</f>
        <v>0</v>
      </c>
      <c r="W2082" s="60" t="str">
        <f aca="false">IFERROR($U2082/ABS($V2082),"N/A")</f>
        <v>N/A</v>
      </c>
      <c r="X2082" s="61" t="str">
        <f aca="false">IF(OR($W2082="N/A",$R2082="",$S2082=""),"N/A",IF($W2082&gt;=4,"Not Significant",IF($W2082&gt;=2,"Semi-Significant","Significant")))</f>
        <v>N/A</v>
      </c>
      <c r="Z2082" s="1" t="str">
        <f aca="false">IF($D2082="Z540.1 w/data",0,"")</f>
        <v/>
      </c>
      <c r="AA2082" s="1" t="e">
        <f aca="false">$Y2082+$Q2082+$Z2082</f>
        <v>#VALUE!</v>
      </c>
      <c r="AB2082" s="1" t="n">
        <f aca="false">$N2082+$Q2082</f>
        <v>0</v>
      </c>
      <c r="AC2082" s="1" t="str">
        <f aca="false">IF($Y2082="","",IF(AND($AA2082&gt;=$R2082,$AA2082&lt;=$S2082),"Pass","Fail"))</f>
        <v/>
      </c>
      <c r="AD2082" s="1" t="str">
        <f aca="false">IF($Y2082="","",IF($AA2082&gt;$R2082,"Pass","Fail"))</f>
        <v/>
      </c>
      <c r="AE2082" s="1" t="str">
        <f aca="false">IF($Y2082="","",IF($AA2082&gt;=$R2082,"Pass","Fail"))</f>
        <v/>
      </c>
      <c r="AF2082" s="1" t="str">
        <f aca="false">IF($Y2082="","",IF($AA2082&lt;=$S2082,"Pass","Fail"))</f>
        <v/>
      </c>
      <c r="AG2082" s="1" t="str">
        <f aca="false">IF($Y2082="","",IF($AA2082&lt;$S2082,"Pass","Fail"))</f>
        <v/>
      </c>
      <c r="AH2082" s="23" t="str">
        <f aca="true">INDIRECT(CHOOSE(MATCH($T2082,{"±","&gt;","≥","≤","&lt;"},0), "AC", "AD", "AE", "AF", "AG") &amp; ROW())</f>
        <v/>
      </c>
      <c r="AI2082" s="56" t="str">
        <f aca="false">IF($X2082="Not Significant","No Further Action Required",
IF($AH2082="","",
IF(AND($AH2082="Pass",$L2082="0 - Passed "),"Analysis performed; no further action required.",
IF(AND($AH2082="Fail",$L2082="1 - Failed "),"Analysis performed; no further action required.",
IF(AND($AH2082="Pass",$L2082="2 - Limited In Use "),"Analysis performed; no further action required.",
IF(AND($AH2082="Fail",$L2082="3 - Adjusted "),"Analysis performed; no further action required.",
"Unit fails analysis; TSM determination required."))))))</f>
        <v/>
      </c>
      <c r="AJ2082" s="58"/>
    </row>
    <row r="2083" customFormat="false" ht="15" hidden="false" customHeight="false" outlineLevel="0" collapsed="false">
      <c r="A2083" s="56"/>
      <c r="E2083" s="57" t="str">
        <f aca="false">IF(AND($F2083="",$G2083=""),"",IF($G2083="",$F2083,HYPERLINK($G2083,$F2083)))</f>
        <v/>
      </c>
      <c r="H2083" s="1" t="str">
        <f aca="false">IF($I2083="","None Attached",IF(LEFT($I2083,5)="https",HYPERLINK($I2083,"Datasheet"),HYPERLINK(_xlfn.CONCAT("https://",$I2083),"Datasheet")))</f>
        <v>None Attached</v>
      </c>
      <c r="M2083" s="56"/>
      <c r="P2083" s="58"/>
      <c r="Q2083" s="1" t="n">
        <f aca="false">$M2083-$N2083</f>
        <v>0</v>
      </c>
      <c r="R2083" s="56"/>
      <c r="T2083" s="59" t="s">
        <v>15</v>
      </c>
      <c r="U2083" s="1" t="n">
        <f aca="false">$S2083-$R2083</f>
        <v>0</v>
      </c>
      <c r="V2083" s="1" t="n">
        <f aca="false">IF($T2083="±",$Q2083*2,$Q2083)</f>
        <v>0</v>
      </c>
      <c r="W2083" s="60" t="str">
        <f aca="false">IFERROR($U2083/ABS($V2083),"N/A")</f>
        <v>N/A</v>
      </c>
      <c r="X2083" s="61" t="str">
        <f aca="false">IF(OR($W2083="N/A",$R2083="",$S2083=""),"N/A",IF($W2083&gt;=4,"Not Significant",IF($W2083&gt;=2,"Semi-Significant","Significant")))</f>
        <v>N/A</v>
      </c>
      <c r="Z2083" s="1" t="str">
        <f aca="false">IF($D2083="Z540.1 w/data",0,"")</f>
        <v/>
      </c>
      <c r="AA2083" s="1" t="e">
        <f aca="false">$Y2083+$Q2083+$Z2083</f>
        <v>#VALUE!</v>
      </c>
      <c r="AB2083" s="1" t="n">
        <f aca="false">$N2083+$Q2083</f>
        <v>0</v>
      </c>
      <c r="AC2083" s="1" t="str">
        <f aca="false">IF($Y2083="","",IF(AND($AA2083&gt;=$R2083,$AA2083&lt;=$S2083),"Pass","Fail"))</f>
        <v/>
      </c>
      <c r="AD2083" s="1" t="str">
        <f aca="false">IF($Y2083="","",IF($AA2083&gt;$R2083,"Pass","Fail"))</f>
        <v/>
      </c>
      <c r="AE2083" s="1" t="str">
        <f aca="false">IF($Y2083="","",IF($AA2083&gt;=$R2083,"Pass","Fail"))</f>
        <v/>
      </c>
      <c r="AF2083" s="1" t="str">
        <f aca="false">IF($Y2083="","",IF($AA2083&lt;=$S2083,"Pass","Fail"))</f>
        <v/>
      </c>
      <c r="AG2083" s="1" t="str">
        <f aca="false">IF($Y2083="","",IF($AA2083&lt;$S2083,"Pass","Fail"))</f>
        <v/>
      </c>
      <c r="AH2083" s="23" t="str">
        <f aca="true">INDIRECT(CHOOSE(MATCH($T2083,{"±","&gt;","≥","≤","&lt;"},0), "AC", "AD", "AE", "AF", "AG") &amp; ROW())</f>
        <v/>
      </c>
      <c r="AI2083" s="56" t="str">
        <f aca="false">IF($X2083="Not Significant","No Further Action Required",
IF($AH2083="","",
IF(AND($AH2083="Pass",$L2083="0 - Passed "),"Analysis performed; no further action required.",
IF(AND($AH2083="Fail",$L2083="1 - Failed "),"Analysis performed; no further action required.",
IF(AND($AH2083="Pass",$L2083="2 - Limited In Use "),"Analysis performed; no further action required.",
IF(AND($AH2083="Fail",$L2083="3 - Adjusted "),"Analysis performed; no further action required.",
"Unit fails analysis; TSM determination required."))))))</f>
        <v/>
      </c>
      <c r="AJ2083" s="58"/>
    </row>
    <row r="2084" customFormat="false" ht="15" hidden="false" customHeight="false" outlineLevel="0" collapsed="false">
      <c r="A2084" s="56"/>
      <c r="E2084" s="57" t="str">
        <f aca="false">IF(AND($F2084="",$G2084=""),"",IF($G2084="",$F2084,HYPERLINK($G2084,$F2084)))</f>
        <v/>
      </c>
      <c r="H2084" s="1" t="str">
        <f aca="false">IF($I2084="","None Attached",IF(LEFT($I2084,5)="https",HYPERLINK($I2084,"Datasheet"),HYPERLINK(_xlfn.CONCAT("https://",$I2084),"Datasheet")))</f>
        <v>None Attached</v>
      </c>
      <c r="M2084" s="56"/>
      <c r="P2084" s="58"/>
      <c r="Q2084" s="1" t="n">
        <f aca="false">$M2084-$N2084</f>
        <v>0</v>
      </c>
      <c r="R2084" s="56"/>
      <c r="T2084" s="59" t="s">
        <v>15</v>
      </c>
      <c r="U2084" s="1" t="n">
        <f aca="false">$S2084-$R2084</f>
        <v>0</v>
      </c>
      <c r="V2084" s="1" t="n">
        <f aca="false">IF($T2084="±",$Q2084*2,$Q2084)</f>
        <v>0</v>
      </c>
      <c r="W2084" s="60" t="str">
        <f aca="false">IFERROR($U2084/ABS($V2084),"N/A")</f>
        <v>N/A</v>
      </c>
      <c r="X2084" s="61" t="str">
        <f aca="false">IF(OR($W2084="N/A",$R2084="",$S2084=""),"N/A",IF($W2084&gt;=4,"Not Significant",IF($W2084&gt;=2,"Semi-Significant","Significant")))</f>
        <v>N/A</v>
      </c>
      <c r="Z2084" s="1" t="str">
        <f aca="false">IF($D2084="Z540.1 w/data",0,"")</f>
        <v/>
      </c>
      <c r="AA2084" s="1" t="e">
        <f aca="false">$Y2084+$Q2084+$Z2084</f>
        <v>#VALUE!</v>
      </c>
      <c r="AB2084" s="1" t="n">
        <f aca="false">$N2084+$Q2084</f>
        <v>0</v>
      </c>
      <c r="AC2084" s="1" t="str">
        <f aca="false">IF($Y2084="","",IF(AND($AA2084&gt;=$R2084,$AA2084&lt;=$S2084),"Pass","Fail"))</f>
        <v/>
      </c>
      <c r="AD2084" s="1" t="str">
        <f aca="false">IF($Y2084="","",IF($AA2084&gt;$R2084,"Pass","Fail"))</f>
        <v/>
      </c>
      <c r="AE2084" s="1" t="str">
        <f aca="false">IF($Y2084="","",IF($AA2084&gt;=$R2084,"Pass","Fail"))</f>
        <v/>
      </c>
      <c r="AF2084" s="1" t="str">
        <f aca="false">IF($Y2084="","",IF($AA2084&lt;=$S2084,"Pass","Fail"))</f>
        <v/>
      </c>
      <c r="AG2084" s="1" t="str">
        <f aca="false">IF($Y2084="","",IF($AA2084&lt;$S2084,"Pass","Fail"))</f>
        <v/>
      </c>
      <c r="AH2084" s="23" t="str">
        <f aca="true">INDIRECT(CHOOSE(MATCH($T2084,{"±","&gt;","≥","≤","&lt;"},0), "AC", "AD", "AE", "AF", "AG") &amp; ROW())</f>
        <v/>
      </c>
      <c r="AI2084" s="56" t="str">
        <f aca="false">IF($X2084="Not Significant","No Further Action Required",
IF($AH2084="","",
IF(AND($AH2084="Pass",$L2084="0 - Passed "),"Analysis performed; no further action required.",
IF(AND($AH2084="Fail",$L2084="1 - Failed "),"Analysis performed; no further action required.",
IF(AND($AH2084="Pass",$L2084="2 - Limited In Use "),"Analysis performed; no further action required.",
IF(AND($AH2084="Fail",$L2084="3 - Adjusted "),"Analysis performed; no further action required.",
"Unit fails analysis; TSM determination required."))))))</f>
        <v/>
      </c>
      <c r="AJ2084" s="58"/>
    </row>
    <row r="2085" customFormat="false" ht="15" hidden="false" customHeight="false" outlineLevel="0" collapsed="false">
      <c r="A2085" s="56"/>
      <c r="E2085" s="57" t="str">
        <f aca="false">IF(AND($F2085="",$G2085=""),"",IF($G2085="",$F2085,HYPERLINK($G2085,$F2085)))</f>
        <v/>
      </c>
      <c r="H2085" s="1" t="str">
        <f aca="false">IF($I2085="","None Attached",IF(LEFT($I2085,5)="https",HYPERLINK($I2085,"Datasheet"),HYPERLINK(_xlfn.CONCAT("https://",$I2085),"Datasheet")))</f>
        <v>None Attached</v>
      </c>
      <c r="M2085" s="56"/>
      <c r="P2085" s="58"/>
      <c r="Q2085" s="1" t="n">
        <f aca="false">$M2085-$N2085</f>
        <v>0</v>
      </c>
      <c r="R2085" s="56"/>
      <c r="T2085" s="59" t="s">
        <v>15</v>
      </c>
      <c r="U2085" s="1" t="n">
        <f aca="false">$S2085-$R2085</f>
        <v>0</v>
      </c>
      <c r="V2085" s="1" t="n">
        <f aca="false">IF($T2085="±",$Q2085*2,$Q2085)</f>
        <v>0</v>
      </c>
      <c r="W2085" s="60" t="str">
        <f aca="false">IFERROR($U2085/ABS($V2085),"N/A")</f>
        <v>N/A</v>
      </c>
      <c r="X2085" s="61" t="str">
        <f aca="false">IF(OR($W2085="N/A",$R2085="",$S2085=""),"N/A",IF($W2085&gt;=4,"Not Significant",IF($W2085&gt;=2,"Semi-Significant","Significant")))</f>
        <v>N/A</v>
      </c>
      <c r="Z2085" s="1" t="str">
        <f aca="false">IF($D2085="Z540.1 w/data",0,"")</f>
        <v/>
      </c>
      <c r="AA2085" s="1" t="e">
        <f aca="false">$Y2085+$Q2085+$Z2085</f>
        <v>#VALUE!</v>
      </c>
      <c r="AB2085" s="1" t="n">
        <f aca="false">$N2085+$Q2085</f>
        <v>0</v>
      </c>
      <c r="AC2085" s="1" t="str">
        <f aca="false">IF($Y2085="","",IF(AND($AA2085&gt;=$R2085,$AA2085&lt;=$S2085),"Pass","Fail"))</f>
        <v/>
      </c>
      <c r="AD2085" s="1" t="str">
        <f aca="false">IF($Y2085="","",IF($AA2085&gt;$R2085,"Pass","Fail"))</f>
        <v/>
      </c>
      <c r="AE2085" s="1" t="str">
        <f aca="false">IF($Y2085="","",IF($AA2085&gt;=$R2085,"Pass","Fail"))</f>
        <v/>
      </c>
      <c r="AF2085" s="1" t="str">
        <f aca="false">IF($Y2085="","",IF($AA2085&lt;=$S2085,"Pass","Fail"))</f>
        <v/>
      </c>
      <c r="AG2085" s="1" t="str">
        <f aca="false">IF($Y2085="","",IF($AA2085&lt;$S2085,"Pass","Fail"))</f>
        <v/>
      </c>
      <c r="AH2085" s="23" t="str">
        <f aca="true">INDIRECT(CHOOSE(MATCH($T2085,{"±","&gt;","≥","≤","&lt;"},0), "AC", "AD", "AE", "AF", "AG") &amp; ROW())</f>
        <v/>
      </c>
      <c r="AI2085" s="56" t="str">
        <f aca="false">IF($X2085="Not Significant","No Further Action Required",
IF($AH2085="","",
IF(AND($AH2085="Pass",$L2085="0 - Passed "),"Analysis performed; no further action required.",
IF(AND($AH2085="Fail",$L2085="1 - Failed "),"Analysis performed; no further action required.",
IF(AND($AH2085="Pass",$L2085="2 - Limited In Use "),"Analysis performed; no further action required.",
IF(AND($AH2085="Fail",$L2085="3 - Adjusted "),"Analysis performed; no further action required.",
"Unit fails analysis; TSM determination required."))))))</f>
        <v/>
      </c>
      <c r="AJ2085" s="58"/>
    </row>
    <row r="2086" customFormat="false" ht="15" hidden="false" customHeight="false" outlineLevel="0" collapsed="false">
      <c r="A2086" s="56"/>
      <c r="E2086" s="57" t="str">
        <f aca="false">IF(AND($F2086="",$G2086=""),"",IF($G2086="",$F2086,HYPERLINK($G2086,$F2086)))</f>
        <v/>
      </c>
      <c r="H2086" s="1" t="str">
        <f aca="false">IF($I2086="","None Attached",IF(LEFT($I2086,5)="https",HYPERLINK($I2086,"Datasheet"),HYPERLINK(_xlfn.CONCAT("https://",$I2086),"Datasheet")))</f>
        <v>None Attached</v>
      </c>
      <c r="M2086" s="56"/>
      <c r="P2086" s="58"/>
      <c r="Q2086" s="1" t="n">
        <f aca="false">$M2086-$N2086</f>
        <v>0</v>
      </c>
      <c r="R2086" s="56"/>
      <c r="T2086" s="59" t="s">
        <v>15</v>
      </c>
      <c r="U2086" s="1" t="n">
        <f aca="false">$S2086-$R2086</f>
        <v>0</v>
      </c>
      <c r="V2086" s="1" t="n">
        <f aca="false">IF($T2086="±",$Q2086*2,$Q2086)</f>
        <v>0</v>
      </c>
      <c r="W2086" s="60" t="str">
        <f aca="false">IFERROR($U2086/ABS($V2086),"N/A")</f>
        <v>N/A</v>
      </c>
      <c r="X2086" s="61" t="str">
        <f aca="false">IF(OR($W2086="N/A",$R2086="",$S2086=""),"N/A",IF($W2086&gt;=4,"Not Significant",IF($W2086&gt;=2,"Semi-Significant","Significant")))</f>
        <v>N/A</v>
      </c>
      <c r="Z2086" s="1" t="str">
        <f aca="false">IF($D2086="Z540.1 w/data",0,"")</f>
        <v/>
      </c>
      <c r="AA2086" s="1" t="e">
        <f aca="false">$Y2086+$Q2086+$Z2086</f>
        <v>#VALUE!</v>
      </c>
      <c r="AB2086" s="1" t="n">
        <f aca="false">$N2086+$Q2086</f>
        <v>0</v>
      </c>
      <c r="AC2086" s="1" t="str">
        <f aca="false">IF($Y2086="","",IF(AND($AA2086&gt;=$R2086,$AA2086&lt;=$S2086),"Pass","Fail"))</f>
        <v/>
      </c>
      <c r="AD2086" s="1" t="str">
        <f aca="false">IF($Y2086="","",IF($AA2086&gt;$R2086,"Pass","Fail"))</f>
        <v/>
      </c>
      <c r="AE2086" s="1" t="str">
        <f aca="false">IF($Y2086="","",IF($AA2086&gt;=$R2086,"Pass","Fail"))</f>
        <v/>
      </c>
      <c r="AF2086" s="1" t="str">
        <f aca="false">IF($Y2086="","",IF($AA2086&lt;=$S2086,"Pass","Fail"))</f>
        <v/>
      </c>
      <c r="AG2086" s="1" t="str">
        <f aca="false">IF($Y2086="","",IF($AA2086&lt;$S2086,"Pass","Fail"))</f>
        <v/>
      </c>
      <c r="AH2086" s="23" t="str">
        <f aca="true">INDIRECT(CHOOSE(MATCH($T2086,{"±","&gt;","≥","≤","&lt;"},0), "AC", "AD", "AE", "AF", "AG") &amp; ROW())</f>
        <v/>
      </c>
      <c r="AI2086" s="56" t="str">
        <f aca="false">IF($X2086="Not Significant","No Further Action Required",
IF($AH2086="","",
IF(AND($AH2086="Pass",$L2086="0 - Passed "),"Analysis performed; no further action required.",
IF(AND($AH2086="Fail",$L2086="1 - Failed "),"Analysis performed; no further action required.",
IF(AND($AH2086="Pass",$L2086="2 - Limited In Use "),"Analysis performed; no further action required.",
IF(AND($AH2086="Fail",$L2086="3 - Adjusted "),"Analysis performed; no further action required.",
"Unit fails analysis; TSM determination required."))))))</f>
        <v/>
      </c>
      <c r="AJ2086" s="58"/>
    </row>
    <row r="2087" customFormat="false" ht="15" hidden="false" customHeight="false" outlineLevel="0" collapsed="false">
      <c r="A2087" s="56"/>
      <c r="E2087" s="57" t="str">
        <f aca="false">IF(AND($F2087="",$G2087=""),"",IF($G2087="",$F2087,HYPERLINK($G2087,$F2087)))</f>
        <v/>
      </c>
      <c r="H2087" s="1" t="str">
        <f aca="false">IF($I2087="","None Attached",IF(LEFT($I2087,5)="https",HYPERLINK($I2087,"Datasheet"),HYPERLINK(_xlfn.CONCAT("https://",$I2087),"Datasheet")))</f>
        <v>None Attached</v>
      </c>
      <c r="M2087" s="56"/>
      <c r="P2087" s="58"/>
      <c r="Q2087" s="1" t="n">
        <f aca="false">$M2087-$N2087</f>
        <v>0</v>
      </c>
      <c r="R2087" s="56"/>
      <c r="T2087" s="59" t="s">
        <v>15</v>
      </c>
      <c r="U2087" s="1" t="n">
        <f aca="false">$S2087-$R2087</f>
        <v>0</v>
      </c>
      <c r="V2087" s="1" t="n">
        <f aca="false">IF($T2087="±",$Q2087*2,$Q2087)</f>
        <v>0</v>
      </c>
      <c r="W2087" s="60" t="str">
        <f aca="false">IFERROR($U2087/ABS($V2087),"N/A")</f>
        <v>N/A</v>
      </c>
      <c r="X2087" s="61" t="str">
        <f aca="false">IF(OR($W2087="N/A",$R2087="",$S2087=""),"N/A",IF($W2087&gt;=4,"Not Significant",IF($W2087&gt;=2,"Semi-Significant","Significant")))</f>
        <v>N/A</v>
      </c>
      <c r="Z2087" s="1" t="str">
        <f aca="false">IF($D2087="Z540.1 w/data",0,"")</f>
        <v/>
      </c>
      <c r="AA2087" s="1" t="e">
        <f aca="false">$Y2087+$Q2087+$Z2087</f>
        <v>#VALUE!</v>
      </c>
      <c r="AB2087" s="1" t="n">
        <f aca="false">$N2087+$Q2087</f>
        <v>0</v>
      </c>
      <c r="AC2087" s="1" t="str">
        <f aca="false">IF($Y2087="","",IF(AND($AA2087&gt;=$R2087,$AA2087&lt;=$S2087),"Pass","Fail"))</f>
        <v/>
      </c>
      <c r="AD2087" s="1" t="str">
        <f aca="false">IF($Y2087="","",IF($AA2087&gt;$R2087,"Pass","Fail"))</f>
        <v/>
      </c>
      <c r="AE2087" s="1" t="str">
        <f aca="false">IF($Y2087="","",IF($AA2087&gt;=$R2087,"Pass","Fail"))</f>
        <v/>
      </c>
      <c r="AF2087" s="1" t="str">
        <f aca="false">IF($Y2087="","",IF($AA2087&lt;=$S2087,"Pass","Fail"))</f>
        <v/>
      </c>
      <c r="AG2087" s="1" t="str">
        <f aca="false">IF($Y2087="","",IF($AA2087&lt;$S2087,"Pass","Fail"))</f>
        <v/>
      </c>
      <c r="AH2087" s="23" t="str">
        <f aca="true">INDIRECT(CHOOSE(MATCH($T2087,{"±","&gt;","≥","≤","&lt;"},0), "AC", "AD", "AE", "AF", "AG") &amp; ROW())</f>
        <v/>
      </c>
      <c r="AI2087" s="56" t="str">
        <f aca="false">IF($X2087="Not Significant","No Further Action Required",
IF($AH2087="","",
IF(AND($AH2087="Pass",$L2087="0 - Passed "),"Analysis performed; no further action required.",
IF(AND($AH2087="Fail",$L2087="1 - Failed "),"Analysis performed; no further action required.",
IF(AND($AH2087="Pass",$L2087="2 - Limited In Use "),"Analysis performed; no further action required.",
IF(AND($AH2087="Fail",$L2087="3 - Adjusted "),"Analysis performed; no further action required.",
"Unit fails analysis; TSM determination required."))))))</f>
        <v/>
      </c>
      <c r="AJ2087" s="58"/>
    </row>
    <row r="2088" customFormat="false" ht="15" hidden="false" customHeight="false" outlineLevel="0" collapsed="false">
      <c r="A2088" s="56"/>
      <c r="E2088" s="57" t="str">
        <f aca="false">IF(AND($F2088="",$G2088=""),"",IF($G2088="",$F2088,HYPERLINK($G2088,$F2088)))</f>
        <v/>
      </c>
      <c r="H2088" s="1" t="str">
        <f aca="false">IF($I2088="","None Attached",IF(LEFT($I2088,5)="https",HYPERLINK($I2088,"Datasheet"),HYPERLINK(_xlfn.CONCAT("https://",$I2088),"Datasheet")))</f>
        <v>None Attached</v>
      </c>
      <c r="M2088" s="56"/>
      <c r="P2088" s="58"/>
      <c r="Q2088" s="1" t="n">
        <f aca="false">$M2088-$N2088</f>
        <v>0</v>
      </c>
      <c r="R2088" s="56"/>
      <c r="T2088" s="59" t="s">
        <v>15</v>
      </c>
      <c r="U2088" s="1" t="n">
        <f aca="false">$S2088-$R2088</f>
        <v>0</v>
      </c>
      <c r="V2088" s="1" t="n">
        <f aca="false">IF($T2088="±",$Q2088*2,$Q2088)</f>
        <v>0</v>
      </c>
      <c r="W2088" s="60" t="str">
        <f aca="false">IFERROR($U2088/ABS($V2088),"N/A")</f>
        <v>N/A</v>
      </c>
      <c r="X2088" s="61" t="str">
        <f aca="false">IF(OR($W2088="N/A",$R2088="",$S2088=""),"N/A",IF($W2088&gt;=4,"Not Significant",IF($W2088&gt;=2,"Semi-Significant","Significant")))</f>
        <v>N/A</v>
      </c>
      <c r="Z2088" s="1" t="str">
        <f aca="false">IF($D2088="Z540.1 w/data",0,"")</f>
        <v/>
      </c>
      <c r="AA2088" s="1" t="e">
        <f aca="false">$Y2088+$Q2088+$Z2088</f>
        <v>#VALUE!</v>
      </c>
      <c r="AB2088" s="1" t="n">
        <f aca="false">$N2088+$Q2088</f>
        <v>0</v>
      </c>
      <c r="AC2088" s="1" t="str">
        <f aca="false">IF($Y2088="","",IF(AND($AA2088&gt;=$R2088,$AA2088&lt;=$S2088),"Pass","Fail"))</f>
        <v/>
      </c>
      <c r="AD2088" s="1" t="str">
        <f aca="false">IF($Y2088="","",IF($AA2088&gt;$R2088,"Pass","Fail"))</f>
        <v/>
      </c>
      <c r="AE2088" s="1" t="str">
        <f aca="false">IF($Y2088="","",IF($AA2088&gt;=$R2088,"Pass","Fail"))</f>
        <v/>
      </c>
      <c r="AF2088" s="1" t="str">
        <f aca="false">IF($Y2088="","",IF($AA2088&lt;=$S2088,"Pass","Fail"))</f>
        <v/>
      </c>
      <c r="AG2088" s="1" t="str">
        <f aca="false">IF($Y2088="","",IF($AA2088&lt;$S2088,"Pass","Fail"))</f>
        <v/>
      </c>
      <c r="AH2088" s="23" t="str">
        <f aca="true">INDIRECT(CHOOSE(MATCH($T2088,{"±","&gt;","≥","≤","&lt;"},0), "AC", "AD", "AE", "AF", "AG") &amp; ROW())</f>
        <v/>
      </c>
      <c r="AI2088" s="56" t="str">
        <f aca="false">IF($X2088="Not Significant","No Further Action Required",
IF($AH2088="","",
IF(AND($AH2088="Pass",$L2088="0 - Passed "),"Analysis performed; no further action required.",
IF(AND($AH2088="Fail",$L2088="1 - Failed "),"Analysis performed; no further action required.",
IF(AND($AH2088="Pass",$L2088="2 - Limited In Use "),"Analysis performed; no further action required.",
IF(AND($AH2088="Fail",$L2088="3 - Adjusted "),"Analysis performed; no further action required.",
"Unit fails analysis; TSM determination required."))))))</f>
        <v/>
      </c>
      <c r="AJ2088" s="58"/>
    </row>
    <row r="2089" customFormat="false" ht="15" hidden="false" customHeight="false" outlineLevel="0" collapsed="false">
      <c r="A2089" s="56"/>
      <c r="E2089" s="57" t="str">
        <f aca="false">IF(AND($F2089="",$G2089=""),"",IF($G2089="",$F2089,HYPERLINK($G2089,$F2089)))</f>
        <v/>
      </c>
      <c r="H2089" s="1" t="str">
        <f aca="false">IF($I2089="","None Attached",IF(LEFT($I2089,5)="https",HYPERLINK($I2089,"Datasheet"),HYPERLINK(_xlfn.CONCAT("https://",$I2089),"Datasheet")))</f>
        <v>None Attached</v>
      </c>
      <c r="M2089" s="56"/>
      <c r="P2089" s="58"/>
      <c r="Q2089" s="1" t="n">
        <f aca="false">$M2089-$N2089</f>
        <v>0</v>
      </c>
      <c r="R2089" s="56"/>
      <c r="T2089" s="59" t="s">
        <v>15</v>
      </c>
      <c r="U2089" s="1" t="n">
        <f aca="false">$S2089-$R2089</f>
        <v>0</v>
      </c>
      <c r="V2089" s="1" t="n">
        <f aca="false">IF($T2089="±",$Q2089*2,$Q2089)</f>
        <v>0</v>
      </c>
      <c r="W2089" s="60" t="str">
        <f aca="false">IFERROR($U2089/ABS($V2089),"N/A")</f>
        <v>N/A</v>
      </c>
      <c r="X2089" s="61" t="str">
        <f aca="false">IF(OR($W2089="N/A",$R2089="",$S2089=""),"N/A",IF($W2089&gt;=4,"Not Significant",IF($W2089&gt;=2,"Semi-Significant","Significant")))</f>
        <v>N/A</v>
      </c>
      <c r="Z2089" s="1" t="str">
        <f aca="false">IF($D2089="Z540.1 w/data",0,"")</f>
        <v/>
      </c>
      <c r="AA2089" s="1" t="e">
        <f aca="false">$Y2089+$Q2089+$Z2089</f>
        <v>#VALUE!</v>
      </c>
      <c r="AB2089" s="1" t="n">
        <f aca="false">$N2089+$Q2089</f>
        <v>0</v>
      </c>
      <c r="AC2089" s="1" t="str">
        <f aca="false">IF($Y2089="","",IF(AND($AA2089&gt;=$R2089,$AA2089&lt;=$S2089),"Pass","Fail"))</f>
        <v/>
      </c>
      <c r="AD2089" s="1" t="str">
        <f aca="false">IF($Y2089="","",IF($AA2089&gt;$R2089,"Pass","Fail"))</f>
        <v/>
      </c>
      <c r="AE2089" s="1" t="str">
        <f aca="false">IF($Y2089="","",IF($AA2089&gt;=$R2089,"Pass","Fail"))</f>
        <v/>
      </c>
      <c r="AF2089" s="1" t="str">
        <f aca="false">IF($Y2089="","",IF($AA2089&lt;=$S2089,"Pass","Fail"))</f>
        <v/>
      </c>
      <c r="AG2089" s="1" t="str">
        <f aca="false">IF($Y2089="","",IF($AA2089&lt;$S2089,"Pass","Fail"))</f>
        <v/>
      </c>
      <c r="AH2089" s="23" t="str">
        <f aca="true">INDIRECT(CHOOSE(MATCH($T2089,{"±","&gt;","≥","≤","&lt;"},0), "AC", "AD", "AE", "AF", "AG") &amp; ROW())</f>
        <v/>
      </c>
      <c r="AI2089" s="56" t="str">
        <f aca="false">IF($X2089="Not Significant","No Further Action Required",
IF($AH2089="","",
IF(AND($AH2089="Pass",$L2089="0 - Passed "),"Analysis performed; no further action required.",
IF(AND($AH2089="Fail",$L2089="1 - Failed "),"Analysis performed; no further action required.",
IF(AND($AH2089="Pass",$L2089="2 - Limited In Use "),"Analysis performed; no further action required.",
IF(AND($AH2089="Fail",$L2089="3 - Adjusted "),"Analysis performed; no further action required.",
"Unit fails analysis; TSM determination required."))))))</f>
        <v/>
      </c>
      <c r="AJ2089" s="58"/>
    </row>
    <row r="2090" customFormat="false" ht="15" hidden="false" customHeight="false" outlineLevel="0" collapsed="false">
      <c r="A2090" s="56"/>
      <c r="E2090" s="57" t="str">
        <f aca="false">IF(AND($F2090="",$G2090=""),"",IF($G2090="",$F2090,HYPERLINK($G2090,$F2090)))</f>
        <v/>
      </c>
      <c r="H2090" s="1" t="str">
        <f aca="false">IF($I2090="","None Attached",IF(LEFT($I2090,5)="https",HYPERLINK($I2090,"Datasheet"),HYPERLINK(_xlfn.CONCAT("https://",$I2090),"Datasheet")))</f>
        <v>None Attached</v>
      </c>
      <c r="M2090" s="56"/>
      <c r="P2090" s="58"/>
      <c r="Q2090" s="1" t="n">
        <f aca="false">$M2090-$N2090</f>
        <v>0</v>
      </c>
      <c r="R2090" s="56"/>
      <c r="T2090" s="59" t="s">
        <v>15</v>
      </c>
      <c r="U2090" s="1" t="n">
        <f aca="false">$S2090-$R2090</f>
        <v>0</v>
      </c>
      <c r="V2090" s="1" t="n">
        <f aca="false">IF($T2090="±",$Q2090*2,$Q2090)</f>
        <v>0</v>
      </c>
      <c r="W2090" s="60" t="str">
        <f aca="false">IFERROR($U2090/ABS($V2090),"N/A")</f>
        <v>N/A</v>
      </c>
      <c r="X2090" s="61" t="str">
        <f aca="false">IF(OR($W2090="N/A",$R2090="",$S2090=""),"N/A",IF($W2090&gt;=4,"Not Significant",IF($W2090&gt;=2,"Semi-Significant","Significant")))</f>
        <v>N/A</v>
      </c>
      <c r="Z2090" s="1" t="str">
        <f aca="false">IF($D2090="Z540.1 w/data",0,"")</f>
        <v/>
      </c>
      <c r="AA2090" s="1" t="e">
        <f aca="false">$Y2090+$Q2090+$Z2090</f>
        <v>#VALUE!</v>
      </c>
      <c r="AB2090" s="1" t="n">
        <f aca="false">$N2090+$Q2090</f>
        <v>0</v>
      </c>
      <c r="AC2090" s="1" t="str">
        <f aca="false">IF($Y2090="","",IF(AND($AA2090&gt;=$R2090,$AA2090&lt;=$S2090),"Pass","Fail"))</f>
        <v/>
      </c>
      <c r="AD2090" s="1" t="str">
        <f aca="false">IF($Y2090="","",IF($AA2090&gt;$R2090,"Pass","Fail"))</f>
        <v/>
      </c>
      <c r="AE2090" s="1" t="str">
        <f aca="false">IF($Y2090="","",IF($AA2090&gt;=$R2090,"Pass","Fail"))</f>
        <v/>
      </c>
      <c r="AF2090" s="1" t="str">
        <f aca="false">IF($Y2090="","",IF($AA2090&lt;=$S2090,"Pass","Fail"))</f>
        <v/>
      </c>
      <c r="AG2090" s="1" t="str">
        <f aca="false">IF($Y2090="","",IF($AA2090&lt;$S2090,"Pass","Fail"))</f>
        <v/>
      </c>
      <c r="AH2090" s="23" t="str">
        <f aca="true">INDIRECT(CHOOSE(MATCH($T2090,{"±","&gt;","≥","≤","&lt;"},0), "AC", "AD", "AE", "AF", "AG") &amp; ROW())</f>
        <v/>
      </c>
      <c r="AI2090" s="56" t="str">
        <f aca="false">IF($X2090="Not Significant","No Further Action Required",
IF($AH2090="","",
IF(AND($AH2090="Pass",$L2090="0 - Passed "),"Analysis performed; no further action required.",
IF(AND($AH2090="Fail",$L2090="1 - Failed "),"Analysis performed; no further action required.",
IF(AND($AH2090="Pass",$L2090="2 - Limited In Use "),"Analysis performed; no further action required.",
IF(AND($AH2090="Fail",$L2090="3 - Adjusted "),"Analysis performed; no further action required.",
"Unit fails analysis; TSM determination required."))))))</f>
        <v/>
      </c>
      <c r="AJ2090" s="58"/>
    </row>
    <row r="2091" customFormat="false" ht="15" hidden="false" customHeight="false" outlineLevel="0" collapsed="false">
      <c r="A2091" s="56"/>
      <c r="E2091" s="57" t="str">
        <f aca="false">IF(AND($F2091="",$G2091=""),"",IF($G2091="",$F2091,HYPERLINK($G2091,$F2091)))</f>
        <v/>
      </c>
      <c r="H2091" s="1" t="str">
        <f aca="false">IF($I2091="","None Attached",IF(LEFT($I2091,5)="https",HYPERLINK($I2091,"Datasheet"),HYPERLINK(_xlfn.CONCAT("https://",$I2091),"Datasheet")))</f>
        <v>None Attached</v>
      </c>
      <c r="M2091" s="56"/>
      <c r="P2091" s="58"/>
      <c r="Q2091" s="1" t="n">
        <f aca="false">$M2091-$N2091</f>
        <v>0</v>
      </c>
      <c r="R2091" s="56"/>
      <c r="T2091" s="59" t="s">
        <v>15</v>
      </c>
      <c r="U2091" s="1" t="n">
        <f aca="false">$S2091-$R2091</f>
        <v>0</v>
      </c>
      <c r="V2091" s="1" t="n">
        <f aca="false">IF($T2091="±",$Q2091*2,$Q2091)</f>
        <v>0</v>
      </c>
      <c r="W2091" s="60" t="str">
        <f aca="false">IFERROR($U2091/ABS($V2091),"N/A")</f>
        <v>N/A</v>
      </c>
      <c r="X2091" s="61" t="str">
        <f aca="false">IF(OR($W2091="N/A",$R2091="",$S2091=""),"N/A",IF($W2091&gt;=4,"Not Significant",IF($W2091&gt;=2,"Semi-Significant","Significant")))</f>
        <v>N/A</v>
      </c>
      <c r="Z2091" s="1" t="str">
        <f aca="false">IF($D2091="Z540.1 w/data",0,"")</f>
        <v/>
      </c>
      <c r="AA2091" s="1" t="e">
        <f aca="false">$Y2091+$Q2091+$Z2091</f>
        <v>#VALUE!</v>
      </c>
      <c r="AB2091" s="1" t="n">
        <f aca="false">$N2091+$Q2091</f>
        <v>0</v>
      </c>
      <c r="AC2091" s="1" t="str">
        <f aca="false">IF($Y2091="","",IF(AND($AA2091&gt;=$R2091,$AA2091&lt;=$S2091),"Pass","Fail"))</f>
        <v/>
      </c>
      <c r="AD2091" s="1" t="str">
        <f aca="false">IF($Y2091="","",IF($AA2091&gt;$R2091,"Pass","Fail"))</f>
        <v/>
      </c>
      <c r="AE2091" s="1" t="str">
        <f aca="false">IF($Y2091="","",IF($AA2091&gt;=$R2091,"Pass","Fail"))</f>
        <v/>
      </c>
      <c r="AF2091" s="1" t="str">
        <f aca="false">IF($Y2091="","",IF($AA2091&lt;=$S2091,"Pass","Fail"))</f>
        <v/>
      </c>
      <c r="AG2091" s="1" t="str">
        <f aca="false">IF($Y2091="","",IF($AA2091&lt;$S2091,"Pass","Fail"))</f>
        <v/>
      </c>
      <c r="AH2091" s="23" t="str">
        <f aca="true">INDIRECT(CHOOSE(MATCH($T2091,{"±","&gt;","≥","≤","&lt;"},0), "AC", "AD", "AE", "AF", "AG") &amp; ROW())</f>
        <v/>
      </c>
      <c r="AI2091" s="56" t="str">
        <f aca="false">IF($X2091="Not Significant","No Further Action Required",
IF($AH2091="","",
IF(AND($AH2091="Pass",$L2091="0 - Passed "),"Analysis performed; no further action required.",
IF(AND($AH2091="Fail",$L2091="1 - Failed "),"Analysis performed; no further action required.",
IF(AND($AH2091="Pass",$L2091="2 - Limited In Use "),"Analysis performed; no further action required.",
IF(AND($AH2091="Fail",$L2091="3 - Adjusted "),"Analysis performed; no further action required.",
"Unit fails analysis; TSM determination required."))))))</f>
        <v/>
      </c>
      <c r="AJ2091" s="58"/>
    </row>
    <row r="2092" customFormat="false" ht="15" hidden="false" customHeight="false" outlineLevel="0" collapsed="false">
      <c r="A2092" s="56"/>
      <c r="E2092" s="57" t="str">
        <f aca="false">IF(AND($F2092="",$G2092=""),"",IF($G2092="",$F2092,HYPERLINK($G2092,$F2092)))</f>
        <v/>
      </c>
      <c r="H2092" s="1" t="str">
        <f aca="false">IF($I2092="","None Attached",IF(LEFT($I2092,5)="https",HYPERLINK($I2092,"Datasheet"),HYPERLINK(_xlfn.CONCAT("https://",$I2092),"Datasheet")))</f>
        <v>None Attached</v>
      </c>
      <c r="M2092" s="56"/>
      <c r="P2092" s="58"/>
      <c r="Q2092" s="1" t="n">
        <f aca="false">$M2092-$N2092</f>
        <v>0</v>
      </c>
      <c r="R2092" s="56"/>
      <c r="T2092" s="59" t="s">
        <v>15</v>
      </c>
      <c r="U2092" s="1" t="n">
        <f aca="false">$S2092-$R2092</f>
        <v>0</v>
      </c>
      <c r="V2092" s="1" t="n">
        <f aca="false">IF($T2092="±",$Q2092*2,$Q2092)</f>
        <v>0</v>
      </c>
      <c r="W2092" s="60" t="str">
        <f aca="false">IFERROR($U2092/ABS($V2092),"N/A")</f>
        <v>N/A</v>
      </c>
      <c r="X2092" s="61" t="str">
        <f aca="false">IF(OR($W2092="N/A",$R2092="",$S2092=""),"N/A",IF($W2092&gt;=4,"Not Significant",IF($W2092&gt;=2,"Semi-Significant","Significant")))</f>
        <v>N/A</v>
      </c>
      <c r="Z2092" s="1" t="str">
        <f aca="false">IF($D2092="Z540.1 w/data",0,"")</f>
        <v/>
      </c>
      <c r="AA2092" s="1" t="e">
        <f aca="false">$Y2092+$Q2092+$Z2092</f>
        <v>#VALUE!</v>
      </c>
      <c r="AB2092" s="1" t="n">
        <f aca="false">$N2092+$Q2092</f>
        <v>0</v>
      </c>
      <c r="AC2092" s="1" t="str">
        <f aca="false">IF($Y2092="","",IF(AND($AA2092&gt;=$R2092,$AA2092&lt;=$S2092),"Pass","Fail"))</f>
        <v/>
      </c>
      <c r="AD2092" s="1" t="str">
        <f aca="false">IF($Y2092="","",IF($AA2092&gt;$R2092,"Pass","Fail"))</f>
        <v/>
      </c>
      <c r="AE2092" s="1" t="str">
        <f aca="false">IF($Y2092="","",IF($AA2092&gt;=$R2092,"Pass","Fail"))</f>
        <v/>
      </c>
      <c r="AF2092" s="1" t="str">
        <f aca="false">IF($Y2092="","",IF($AA2092&lt;=$S2092,"Pass","Fail"))</f>
        <v/>
      </c>
      <c r="AG2092" s="1" t="str">
        <f aca="false">IF($Y2092="","",IF($AA2092&lt;$S2092,"Pass","Fail"))</f>
        <v/>
      </c>
      <c r="AH2092" s="23" t="str">
        <f aca="true">INDIRECT(CHOOSE(MATCH($T2092,{"±","&gt;","≥","≤","&lt;"},0), "AC", "AD", "AE", "AF", "AG") &amp; ROW())</f>
        <v/>
      </c>
      <c r="AI2092" s="56" t="str">
        <f aca="false">IF($X2092="Not Significant","No Further Action Required",
IF($AH2092="","",
IF(AND($AH2092="Pass",$L2092="0 - Passed "),"Analysis performed; no further action required.",
IF(AND($AH2092="Fail",$L2092="1 - Failed "),"Analysis performed; no further action required.",
IF(AND($AH2092="Pass",$L2092="2 - Limited In Use "),"Analysis performed; no further action required.",
IF(AND($AH2092="Fail",$L2092="3 - Adjusted "),"Analysis performed; no further action required.",
"Unit fails analysis; TSM determination required."))))))</f>
        <v/>
      </c>
      <c r="AJ2092" s="58"/>
    </row>
    <row r="2093" customFormat="false" ht="15" hidden="false" customHeight="false" outlineLevel="0" collapsed="false">
      <c r="A2093" s="56"/>
      <c r="E2093" s="57" t="str">
        <f aca="false">IF(AND($F2093="",$G2093=""),"",IF($G2093="",$F2093,HYPERLINK($G2093,$F2093)))</f>
        <v/>
      </c>
      <c r="H2093" s="1" t="str">
        <f aca="false">IF($I2093="","None Attached",IF(LEFT($I2093,5)="https",HYPERLINK($I2093,"Datasheet"),HYPERLINK(_xlfn.CONCAT("https://",$I2093),"Datasheet")))</f>
        <v>None Attached</v>
      </c>
      <c r="M2093" s="56"/>
      <c r="P2093" s="58"/>
      <c r="Q2093" s="1" t="n">
        <f aca="false">$M2093-$N2093</f>
        <v>0</v>
      </c>
      <c r="R2093" s="56"/>
      <c r="T2093" s="59" t="s">
        <v>15</v>
      </c>
      <c r="U2093" s="1" t="n">
        <f aca="false">$S2093-$R2093</f>
        <v>0</v>
      </c>
      <c r="V2093" s="1" t="n">
        <f aca="false">IF($T2093="±",$Q2093*2,$Q2093)</f>
        <v>0</v>
      </c>
      <c r="W2093" s="60" t="str">
        <f aca="false">IFERROR($U2093/ABS($V2093),"N/A")</f>
        <v>N/A</v>
      </c>
      <c r="X2093" s="61" t="str">
        <f aca="false">IF(OR($W2093="N/A",$R2093="",$S2093=""),"N/A",IF($W2093&gt;=4,"Not Significant",IF($W2093&gt;=2,"Semi-Significant","Significant")))</f>
        <v>N/A</v>
      </c>
      <c r="Z2093" s="1" t="str">
        <f aca="false">IF($D2093="Z540.1 w/data",0,"")</f>
        <v/>
      </c>
      <c r="AA2093" s="1" t="e">
        <f aca="false">$Y2093+$Q2093+$Z2093</f>
        <v>#VALUE!</v>
      </c>
      <c r="AB2093" s="1" t="n">
        <f aca="false">$N2093+$Q2093</f>
        <v>0</v>
      </c>
      <c r="AC2093" s="1" t="str">
        <f aca="false">IF($Y2093="","",IF(AND($AA2093&gt;=$R2093,$AA2093&lt;=$S2093),"Pass","Fail"))</f>
        <v/>
      </c>
      <c r="AD2093" s="1" t="str">
        <f aca="false">IF($Y2093="","",IF($AA2093&gt;$R2093,"Pass","Fail"))</f>
        <v/>
      </c>
      <c r="AE2093" s="1" t="str">
        <f aca="false">IF($Y2093="","",IF($AA2093&gt;=$R2093,"Pass","Fail"))</f>
        <v/>
      </c>
      <c r="AF2093" s="1" t="str">
        <f aca="false">IF($Y2093="","",IF($AA2093&lt;=$S2093,"Pass","Fail"))</f>
        <v/>
      </c>
      <c r="AG2093" s="1" t="str">
        <f aca="false">IF($Y2093="","",IF($AA2093&lt;$S2093,"Pass","Fail"))</f>
        <v/>
      </c>
      <c r="AH2093" s="23" t="str">
        <f aca="true">INDIRECT(CHOOSE(MATCH($T2093,{"±","&gt;","≥","≤","&lt;"},0), "AC", "AD", "AE", "AF", "AG") &amp; ROW())</f>
        <v/>
      </c>
      <c r="AI2093" s="56" t="str">
        <f aca="false">IF($X2093="Not Significant","No Further Action Required",
IF($AH2093="","",
IF(AND($AH2093="Pass",$L2093="0 - Passed "),"Analysis performed; no further action required.",
IF(AND($AH2093="Fail",$L2093="1 - Failed "),"Analysis performed; no further action required.",
IF(AND($AH2093="Pass",$L2093="2 - Limited In Use "),"Analysis performed; no further action required.",
IF(AND($AH2093="Fail",$L2093="3 - Adjusted "),"Analysis performed; no further action required.",
"Unit fails analysis; TSM determination required."))))))</f>
        <v/>
      </c>
      <c r="AJ2093" s="58"/>
    </row>
    <row r="2094" customFormat="false" ht="15" hidden="false" customHeight="false" outlineLevel="0" collapsed="false">
      <c r="A2094" s="56"/>
      <c r="E2094" s="57" t="str">
        <f aca="false">IF(AND($F2094="",$G2094=""),"",IF($G2094="",$F2094,HYPERLINK($G2094,$F2094)))</f>
        <v/>
      </c>
      <c r="H2094" s="1" t="str">
        <f aca="false">IF($I2094="","None Attached",IF(LEFT($I2094,5)="https",HYPERLINK($I2094,"Datasheet"),HYPERLINK(_xlfn.CONCAT("https://",$I2094),"Datasheet")))</f>
        <v>None Attached</v>
      </c>
      <c r="M2094" s="56"/>
      <c r="P2094" s="58"/>
      <c r="Q2094" s="1" t="n">
        <f aca="false">$M2094-$N2094</f>
        <v>0</v>
      </c>
      <c r="R2094" s="56"/>
      <c r="T2094" s="59" t="s">
        <v>15</v>
      </c>
      <c r="U2094" s="1" t="n">
        <f aca="false">$S2094-$R2094</f>
        <v>0</v>
      </c>
      <c r="V2094" s="1" t="n">
        <f aca="false">IF($T2094="±",$Q2094*2,$Q2094)</f>
        <v>0</v>
      </c>
      <c r="W2094" s="60" t="str">
        <f aca="false">IFERROR($U2094/ABS($V2094),"N/A")</f>
        <v>N/A</v>
      </c>
      <c r="X2094" s="61" t="str">
        <f aca="false">IF(OR($W2094="N/A",$R2094="",$S2094=""),"N/A",IF($W2094&gt;=4,"Not Significant",IF($W2094&gt;=2,"Semi-Significant","Significant")))</f>
        <v>N/A</v>
      </c>
      <c r="Z2094" s="1" t="str">
        <f aca="false">IF($D2094="Z540.1 w/data",0,"")</f>
        <v/>
      </c>
      <c r="AA2094" s="1" t="e">
        <f aca="false">$Y2094+$Q2094+$Z2094</f>
        <v>#VALUE!</v>
      </c>
      <c r="AB2094" s="1" t="n">
        <f aca="false">$N2094+$Q2094</f>
        <v>0</v>
      </c>
      <c r="AC2094" s="1" t="str">
        <f aca="false">IF($Y2094="","",IF(AND($AA2094&gt;=$R2094,$AA2094&lt;=$S2094),"Pass","Fail"))</f>
        <v/>
      </c>
      <c r="AD2094" s="1" t="str">
        <f aca="false">IF($Y2094="","",IF($AA2094&gt;$R2094,"Pass","Fail"))</f>
        <v/>
      </c>
      <c r="AE2094" s="1" t="str">
        <f aca="false">IF($Y2094="","",IF($AA2094&gt;=$R2094,"Pass","Fail"))</f>
        <v/>
      </c>
      <c r="AF2094" s="1" t="str">
        <f aca="false">IF($Y2094="","",IF($AA2094&lt;=$S2094,"Pass","Fail"))</f>
        <v/>
      </c>
      <c r="AG2094" s="1" t="str">
        <f aca="false">IF($Y2094="","",IF($AA2094&lt;$S2094,"Pass","Fail"))</f>
        <v/>
      </c>
      <c r="AH2094" s="23" t="str">
        <f aca="true">INDIRECT(CHOOSE(MATCH($T2094,{"±","&gt;","≥","≤","&lt;"},0), "AC", "AD", "AE", "AF", "AG") &amp; ROW())</f>
        <v/>
      </c>
      <c r="AI2094" s="56" t="str">
        <f aca="false">IF($X2094="Not Significant","No Further Action Required",
IF($AH2094="","",
IF(AND($AH2094="Pass",$L2094="0 - Passed "),"Analysis performed; no further action required.",
IF(AND($AH2094="Fail",$L2094="1 - Failed "),"Analysis performed; no further action required.",
IF(AND($AH2094="Pass",$L2094="2 - Limited In Use "),"Analysis performed; no further action required.",
IF(AND($AH2094="Fail",$L2094="3 - Adjusted "),"Analysis performed; no further action required.",
"Unit fails analysis; TSM determination required."))))))</f>
        <v/>
      </c>
      <c r="AJ2094" s="58"/>
    </row>
    <row r="2095" customFormat="false" ht="15" hidden="false" customHeight="false" outlineLevel="0" collapsed="false">
      <c r="A2095" s="56"/>
      <c r="E2095" s="57" t="str">
        <f aca="false">IF(AND($F2095="",$G2095=""),"",IF($G2095="",$F2095,HYPERLINK($G2095,$F2095)))</f>
        <v/>
      </c>
      <c r="H2095" s="1" t="str">
        <f aca="false">IF($I2095="","None Attached",IF(LEFT($I2095,5)="https",HYPERLINK($I2095,"Datasheet"),HYPERLINK(_xlfn.CONCAT("https://",$I2095),"Datasheet")))</f>
        <v>None Attached</v>
      </c>
      <c r="M2095" s="56"/>
      <c r="P2095" s="58"/>
      <c r="Q2095" s="1" t="n">
        <f aca="false">$M2095-$N2095</f>
        <v>0</v>
      </c>
      <c r="R2095" s="56"/>
      <c r="T2095" s="59" t="s">
        <v>15</v>
      </c>
      <c r="U2095" s="1" t="n">
        <f aca="false">$S2095-$R2095</f>
        <v>0</v>
      </c>
      <c r="V2095" s="1" t="n">
        <f aca="false">IF($T2095="±",$Q2095*2,$Q2095)</f>
        <v>0</v>
      </c>
      <c r="W2095" s="60" t="str">
        <f aca="false">IFERROR($U2095/ABS($V2095),"N/A")</f>
        <v>N/A</v>
      </c>
      <c r="X2095" s="61" t="str">
        <f aca="false">IF(OR($W2095="N/A",$R2095="",$S2095=""),"N/A",IF($W2095&gt;=4,"Not Significant",IF($W2095&gt;=2,"Semi-Significant","Significant")))</f>
        <v>N/A</v>
      </c>
      <c r="Z2095" s="1" t="str">
        <f aca="false">IF($D2095="Z540.1 w/data",0,"")</f>
        <v/>
      </c>
      <c r="AA2095" s="1" t="e">
        <f aca="false">$Y2095+$Q2095+$Z2095</f>
        <v>#VALUE!</v>
      </c>
      <c r="AB2095" s="1" t="n">
        <f aca="false">$N2095+$Q2095</f>
        <v>0</v>
      </c>
      <c r="AC2095" s="1" t="str">
        <f aca="false">IF($Y2095="","",IF(AND($AA2095&gt;=$R2095,$AA2095&lt;=$S2095),"Pass","Fail"))</f>
        <v/>
      </c>
      <c r="AD2095" s="1" t="str">
        <f aca="false">IF($Y2095="","",IF($AA2095&gt;$R2095,"Pass","Fail"))</f>
        <v/>
      </c>
      <c r="AE2095" s="1" t="str">
        <f aca="false">IF($Y2095="","",IF($AA2095&gt;=$R2095,"Pass","Fail"))</f>
        <v/>
      </c>
      <c r="AF2095" s="1" t="str">
        <f aca="false">IF($Y2095="","",IF($AA2095&lt;=$S2095,"Pass","Fail"))</f>
        <v/>
      </c>
      <c r="AG2095" s="1" t="str">
        <f aca="false">IF($Y2095="","",IF($AA2095&lt;$S2095,"Pass","Fail"))</f>
        <v/>
      </c>
      <c r="AH2095" s="23" t="str">
        <f aca="true">INDIRECT(CHOOSE(MATCH($T2095,{"±","&gt;","≥","≤","&lt;"},0), "AC", "AD", "AE", "AF", "AG") &amp; ROW())</f>
        <v/>
      </c>
      <c r="AI2095" s="56" t="str">
        <f aca="false">IF($X2095="Not Significant","No Further Action Required",
IF($AH2095="","",
IF(AND($AH2095="Pass",$L2095="0 - Passed "),"Analysis performed; no further action required.",
IF(AND($AH2095="Fail",$L2095="1 - Failed "),"Analysis performed; no further action required.",
IF(AND($AH2095="Pass",$L2095="2 - Limited In Use "),"Analysis performed; no further action required.",
IF(AND($AH2095="Fail",$L2095="3 - Adjusted "),"Analysis performed; no further action required.",
"Unit fails analysis; TSM determination required."))))))</f>
        <v/>
      </c>
      <c r="AJ2095" s="58"/>
    </row>
    <row r="2096" customFormat="false" ht="15" hidden="false" customHeight="false" outlineLevel="0" collapsed="false">
      <c r="A2096" s="56"/>
      <c r="E2096" s="57" t="str">
        <f aca="false">IF(AND($F2096="",$G2096=""),"",IF($G2096="",$F2096,HYPERLINK($G2096,$F2096)))</f>
        <v/>
      </c>
      <c r="H2096" s="1" t="str">
        <f aca="false">IF($I2096="","None Attached",IF(LEFT($I2096,5)="https",HYPERLINK($I2096,"Datasheet"),HYPERLINK(_xlfn.CONCAT("https://",$I2096),"Datasheet")))</f>
        <v>None Attached</v>
      </c>
      <c r="M2096" s="56"/>
      <c r="P2096" s="58"/>
      <c r="Q2096" s="1" t="n">
        <f aca="false">$M2096-$N2096</f>
        <v>0</v>
      </c>
      <c r="R2096" s="56"/>
      <c r="T2096" s="59" t="s">
        <v>15</v>
      </c>
      <c r="U2096" s="1" t="n">
        <f aca="false">$S2096-$R2096</f>
        <v>0</v>
      </c>
      <c r="V2096" s="1" t="n">
        <f aca="false">IF($T2096="±",$Q2096*2,$Q2096)</f>
        <v>0</v>
      </c>
      <c r="W2096" s="60" t="str">
        <f aca="false">IFERROR($U2096/ABS($V2096),"N/A")</f>
        <v>N/A</v>
      </c>
      <c r="X2096" s="61" t="str">
        <f aca="false">IF(OR($W2096="N/A",$R2096="",$S2096=""),"N/A",IF($W2096&gt;=4,"Not Significant",IF($W2096&gt;=2,"Semi-Significant","Significant")))</f>
        <v>N/A</v>
      </c>
      <c r="Z2096" s="1" t="str">
        <f aca="false">IF($D2096="Z540.1 w/data",0,"")</f>
        <v/>
      </c>
      <c r="AA2096" s="1" t="e">
        <f aca="false">$Y2096+$Q2096+$Z2096</f>
        <v>#VALUE!</v>
      </c>
      <c r="AB2096" s="1" t="n">
        <f aca="false">$N2096+$Q2096</f>
        <v>0</v>
      </c>
      <c r="AC2096" s="1" t="str">
        <f aca="false">IF($Y2096="","",IF(AND($AA2096&gt;=$R2096,$AA2096&lt;=$S2096),"Pass","Fail"))</f>
        <v/>
      </c>
      <c r="AD2096" s="1" t="str">
        <f aca="false">IF($Y2096="","",IF($AA2096&gt;$R2096,"Pass","Fail"))</f>
        <v/>
      </c>
      <c r="AE2096" s="1" t="str">
        <f aca="false">IF($Y2096="","",IF($AA2096&gt;=$R2096,"Pass","Fail"))</f>
        <v/>
      </c>
      <c r="AF2096" s="1" t="str">
        <f aca="false">IF($Y2096="","",IF($AA2096&lt;=$S2096,"Pass","Fail"))</f>
        <v/>
      </c>
      <c r="AG2096" s="1" t="str">
        <f aca="false">IF($Y2096="","",IF($AA2096&lt;$S2096,"Pass","Fail"))</f>
        <v/>
      </c>
      <c r="AH2096" s="23" t="str">
        <f aca="true">INDIRECT(CHOOSE(MATCH($T2096,{"±","&gt;","≥","≤","&lt;"},0), "AC", "AD", "AE", "AF", "AG") &amp; ROW())</f>
        <v/>
      </c>
      <c r="AI2096" s="56" t="str">
        <f aca="false">IF($X2096="Not Significant","No Further Action Required",
IF($AH2096="","",
IF(AND($AH2096="Pass",$L2096="0 - Passed "),"Analysis performed; no further action required.",
IF(AND($AH2096="Fail",$L2096="1 - Failed "),"Analysis performed; no further action required.",
IF(AND($AH2096="Pass",$L2096="2 - Limited In Use "),"Analysis performed; no further action required.",
IF(AND($AH2096="Fail",$L2096="3 - Adjusted "),"Analysis performed; no further action required.",
"Unit fails analysis; TSM determination required."))))))</f>
        <v/>
      </c>
      <c r="AJ2096" s="58"/>
    </row>
    <row r="2097" customFormat="false" ht="15" hidden="false" customHeight="false" outlineLevel="0" collapsed="false">
      <c r="A2097" s="56"/>
      <c r="E2097" s="57" t="str">
        <f aca="false">IF(AND($F2097="",$G2097=""),"",IF($G2097="",$F2097,HYPERLINK($G2097,$F2097)))</f>
        <v/>
      </c>
      <c r="H2097" s="1" t="str">
        <f aca="false">IF($I2097="","None Attached",IF(LEFT($I2097,5)="https",HYPERLINK($I2097,"Datasheet"),HYPERLINK(_xlfn.CONCAT("https://",$I2097),"Datasheet")))</f>
        <v>None Attached</v>
      </c>
      <c r="M2097" s="56"/>
      <c r="P2097" s="58"/>
      <c r="Q2097" s="1" t="n">
        <f aca="false">$M2097-$N2097</f>
        <v>0</v>
      </c>
      <c r="R2097" s="56"/>
      <c r="T2097" s="59" t="s">
        <v>15</v>
      </c>
      <c r="U2097" s="1" t="n">
        <f aca="false">$S2097-$R2097</f>
        <v>0</v>
      </c>
      <c r="V2097" s="1" t="n">
        <f aca="false">IF($T2097="±",$Q2097*2,$Q2097)</f>
        <v>0</v>
      </c>
      <c r="W2097" s="60" t="str">
        <f aca="false">IFERROR($U2097/ABS($V2097),"N/A")</f>
        <v>N/A</v>
      </c>
      <c r="X2097" s="61" t="str">
        <f aca="false">IF(OR($W2097="N/A",$R2097="",$S2097=""),"N/A",IF($W2097&gt;=4,"Not Significant",IF($W2097&gt;=2,"Semi-Significant","Significant")))</f>
        <v>N/A</v>
      </c>
      <c r="Z2097" s="1" t="str">
        <f aca="false">IF($D2097="Z540.1 w/data",0,"")</f>
        <v/>
      </c>
      <c r="AA2097" s="1" t="e">
        <f aca="false">$Y2097+$Q2097+$Z2097</f>
        <v>#VALUE!</v>
      </c>
      <c r="AB2097" s="1" t="n">
        <f aca="false">$N2097+$Q2097</f>
        <v>0</v>
      </c>
      <c r="AC2097" s="1" t="str">
        <f aca="false">IF($Y2097="","",IF(AND($AA2097&gt;=$R2097,$AA2097&lt;=$S2097),"Pass","Fail"))</f>
        <v/>
      </c>
      <c r="AD2097" s="1" t="str">
        <f aca="false">IF($Y2097="","",IF($AA2097&gt;$R2097,"Pass","Fail"))</f>
        <v/>
      </c>
      <c r="AE2097" s="1" t="str">
        <f aca="false">IF($Y2097="","",IF($AA2097&gt;=$R2097,"Pass","Fail"))</f>
        <v/>
      </c>
      <c r="AF2097" s="1" t="str">
        <f aca="false">IF($Y2097="","",IF($AA2097&lt;=$S2097,"Pass","Fail"))</f>
        <v/>
      </c>
      <c r="AG2097" s="1" t="str">
        <f aca="false">IF($Y2097="","",IF($AA2097&lt;$S2097,"Pass","Fail"))</f>
        <v/>
      </c>
      <c r="AH2097" s="23" t="str">
        <f aca="true">INDIRECT(CHOOSE(MATCH($T2097,{"±","&gt;","≥","≤","&lt;"},0), "AC", "AD", "AE", "AF", "AG") &amp; ROW())</f>
        <v/>
      </c>
      <c r="AI2097" s="56" t="str">
        <f aca="false">IF($X2097="Not Significant","No Further Action Required",
IF($AH2097="","",
IF(AND($AH2097="Pass",$L2097="0 - Passed "),"Analysis performed; no further action required.",
IF(AND($AH2097="Fail",$L2097="1 - Failed "),"Analysis performed; no further action required.",
IF(AND($AH2097="Pass",$L2097="2 - Limited In Use "),"Analysis performed; no further action required.",
IF(AND($AH2097="Fail",$L2097="3 - Adjusted "),"Analysis performed; no further action required.",
"Unit fails analysis; TSM determination required."))))))</f>
        <v/>
      </c>
      <c r="AJ2097" s="58"/>
    </row>
    <row r="2098" customFormat="false" ht="15" hidden="false" customHeight="false" outlineLevel="0" collapsed="false">
      <c r="A2098" s="56"/>
      <c r="E2098" s="57" t="str">
        <f aca="false">IF(AND($F2098="",$G2098=""),"",IF($G2098="",$F2098,HYPERLINK($G2098,$F2098)))</f>
        <v/>
      </c>
      <c r="H2098" s="1" t="str">
        <f aca="false">IF($I2098="","None Attached",IF(LEFT($I2098,5)="https",HYPERLINK($I2098,"Datasheet"),HYPERLINK(_xlfn.CONCAT("https://",$I2098),"Datasheet")))</f>
        <v>None Attached</v>
      </c>
      <c r="M2098" s="56"/>
      <c r="P2098" s="58"/>
      <c r="Q2098" s="1" t="n">
        <f aca="false">$M2098-$N2098</f>
        <v>0</v>
      </c>
      <c r="R2098" s="56"/>
      <c r="T2098" s="59" t="s">
        <v>15</v>
      </c>
      <c r="U2098" s="1" t="n">
        <f aca="false">$S2098-$R2098</f>
        <v>0</v>
      </c>
      <c r="V2098" s="1" t="n">
        <f aca="false">IF($T2098="±",$Q2098*2,$Q2098)</f>
        <v>0</v>
      </c>
      <c r="W2098" s="60" t="str">
        <f aca="false">IFERROR($U2098/ABS($V2098),"N/A")</f>
        <v>N/A</v>
      </c>
      <c r="X2098" s="61" t="str">
        <f aca="false">IF(OR($W2098="N/A",$R2098="",$S2098=""),"N/A",IF($W2098&gt;=4,"Not Significant",IF($W2098&gt;=2,"Semi-Significant","Significant")))</f>
        <v>N/A</v>
      </c>
      <c r="Z2098" s="1" t="str">
        <f aca="false">IF($D2098="Z540.1 w/data",0,"")</f>
        <v/>
      </c>
      <c r="AA2098" s="1" t="e">
        <f aca="false">$Y2098+$Q2098+$Z2098</f>
        <v>#VALUE!</v>
      </c>
      <c r="AB2098" s="1" t="n">
        <f aca="false">$N2098+$Q2098</f>
        <v>0</v>
      </c>
      <c r="AC2098" s="1" t="str">
        <f aca="false">IF($Y2098="","",IF(AND($AA2098&gt;=$R2098,$AA2098&lt;=$S2098),"Pass","Fail"))</f>
        <v/>
      </c>
      <c r="AD2098" s="1" t="str">
        <f aca="false">IF($Y2098="","",IF($AA2098&gt;$R2098,"Pass","Fail"))</f>
        <v/>
      </c>
      <c r="AE2098" s="1" t="str">
        <f aca="false">IF($Y2098="","",IF($AA2098&gt;=$R2098,"Pass","Fail"))</f>
        <v/>
      </c>
      <c r="AF2098" s="1" t="str">
        <f aca="false">IF($Y2098="","",IF($AA2098&lt;=$S2098,"Pass","Fail"))</f>
        <v/>
      </c>
      <c r="AG2098" s="1" t="str">
        <f aca="false">IF($Y2098="","",IF($AA2098&lt;$S2098,"Pass","Fail"))</f>
        <v/>
      </c>
      <c r="AH2098" s="23" t="str">
        <f aca="true">INDIRECT(CHOOSE(MATCH($T2098,{"±","&gt;","≥","≤","&lt;"},0), "AC", "AD", "AE", "AF", "AG") &amp; ROW())</f>
        <v/>
      </c>
      <c r="AI2098" s="56" t="str">
        <f aca="false">IF($X2098="Not Significant","No Further Action Required",
IF($AH2098="","",
IF(AND($AH2098="Pass",$L2098="0 - Passed "),"Analysis performed; no further action required.",
IF(AND($AH2098="Fail",$L2098="1 - Failed "),"Analysis performed; no further action required.",
IF(AND($AH2098="Pass",$L2098="2 - Limited In Use "),"Analysis performed; no further action required.",
IF(AND($AH2098="Fail",$L2098="3 - Adjusted "),"Analysis performed; no further action required.",
"Unit fails analysis; TSM determination required."))))))</f>
        <v/>
      </c>
      <c r="AJ2098" s="58"/>
    </row>
    <row r="2099" customFormat="false" ht="15" hidden="false" customHeight="false" outlineLevel="0" collapsed="false">
      <c r="A2099" s="56"/>
      <c r="E2099" s="57" t="str">
        <f aca="false">IF(AND($F2099="",$G2099=""),"",IF($G2099="",$F2099,HYPERLINK($G2099,$F2099)))</f>
        <v/>
      </c>
      <c r="H2099" s="1" t="str">
        <f aca="false">IF($I2099="","None Attached",IF(LEFT($I2099,5)="https",HYPERLINK($I2099,"Datasheet"),HYPERLINK(_xlfn.CONCAT("https://",$I2099),"Datasheet")))</f>
        <v>None Attached</v>
      </c>
      <c r="M2099" s="56"/>
      <c r="P2099" s="58"/>
      <c r="Q2099" s="1" t="n">
        <f aca="false">$M2099-$N2099</f>
        <v>0</v>
      </c>
      <c r="R2099" s="56"/>
      <c r="T2099" s="59" t="s">
        <v>15</v>
      </c>
      <c r="U2099" s="1" t="n">
        <f aca="false">$S2099-$R2099</f>
        <v>0</v>
      </c>
      <c r="V2099" s="1" t="n">
        <f aca="false">IF($T2099="±",$Q2099*2,$Q2099)</f>
        <v>0</v>
      </c>
      <c r="W2099" s="60" t="str">
        <f aca="false">IFERROR($U2099/ABS($V2099),"N/A")</f>
        <v>N/A</v>
      </c>
      <c r="X2099" s="61" t="str">
        <f aca="false">IF(OR($W2099="N/A",$R2099="",$S2099=""),"N/A",IF($W2099&gt;=4,"Not Significant",IF($W2099&gt;=2,"Semi-Significant","Significant")))</f>
        <v>N/A</v>
      </c>
      <c r="Z2099" s="1" t="str">
        <f aca="false">IF($D2099="Z540.1 w/data",0,"")</f>
        <v/>
      </c>
      <c r="AA2099" s="1" t="e">
        <f aca="false">$Y2099+$Q2099+$Z2099</f>
        <v>#VALUE!</v>
      </c>
      <c r="AB2099" s="1" t="n">
        <f aca="false">$N2099+$Q2099</f>
        <v>0</v>
      </c>
      <c r="AC2099" s="1" t="str">
        <f aca="false">IF($Y2099="","",IF(AND($AA2099&gt;=$R2099,$AA2099&lt;=$S2099),"Pass","Fail"))</f>
        <v/>
      </c>
      <c r="AD2099" s="1" t="str">
        <f aca="false">IF($Y2099="","",IF($AA2099&gt;$R2099,"Pass","Fail"))</f>
        <v/>
      </c>
      <c r="AE2099" s="1" t="str">
        <f aca="false">IF($Y2099="","",IF($AA2099&gt;=$R2099,"Pass","Fail"))</f>
        <v/>
      </c>
      <c r="AF2099" s="1" t="str">
        <f aca="false">IF($Y2099="","",IF($AA2099&lt;=$S2099,"Pass","Fail"))</f>
        <v/>
      </c>
      <c r="AG2099" s="1" t="str">
        <f aca="false">IF($Y2099="","",IF($AA2099&lt;$S2099,"Pass","Fail"))</f>
        <v/>
      </c>
      <c r="AH2099" s="23" t="str">
        <f aca="true">INDIRECT(CHOOSE(MATCH($T2099,{"±","&gt;","≥","≤","&lt;"},0), "AC", "AD", "AE", "AF", "AG") &amp; ROW())</f>
        <v/>
      </c>
      <c r="AI2099" s="56" t="str">
        <f aca="false">IF($X2099="Not Significant","No Further Action Required",
IF($AH2099="","",
IF(AND($AH2099="Pass",$L2099="0 - Passed "),"Analysis performed; no further action required.",
IF(AND($AH2099="Fail",$L2099="1 - Failed "),"Analysis performed; no further action required.",
IF(AND($AH2099="Pass",$L2099="2 - Limited In Use "),"Analysis performed; no further action required.",
IF(AND($AH2099="Fail",$L2099="3 - Adjusted "),"Analysis performed; no further action required.",
"Unit fails analysis; TSM determination required."))))))</f>
        <v/>
      </c>
      <c r="AJ2099" s="58"/>
    </row>
    <row r="2100" customFormat="false" ht="15" hidden="false" customHeight="false" outlineLevel="0" collapsed="false">
      <c r="A2100" s="56"/>
      <c r="E2100" s="57" t="str">
        <f aca="false">IF(AND($F2100="",$G2100=""),"",IF($G2100="",$F2100,HYPERLINK($G2100,$F2100)))</f>
        <v/>
      </c>
      <c r="H2100" s="1" t="str">
        <f aca="false">IF($I2100="","None Attached",IF(LEFT($I2100,5)="https",HYPERLINK($I2100,"Datasheet"),HYPERLINK(_xlfn.CONCAT("https://",$I2100),"Datasheet")))</f>
        <v>None Attached</v>
      </c>
      <c r="M2100" s="56"/>
      <c r="P2100" s="58"/>
      <c r="Q2100" s="1" t="n">
        <f aca="false">$M2100-$N2100</f>
        <v>0</v>
      </c>
      <c r="R2100" s="56"/>
      <c r="T2100" s="59" t="s">
        <v>15</v>
      </c>
      <c r="U2100" s="1" t="n">
        <f aca="false">$S2100-$R2100</f>
        <v>0</v>
      </c>
      <c r="V2100" s="1" t="n">
        <f aca="false">IF($T2100="±",$Q2100*2,$Q2100)</f>
        <v>0</v>
      </c>
      <c r="W2100" s="60" t="str">
        <f aca="false">IFERROR($U2100/ABS($V2100),"N/A")</f>
        <v>N/A</v>
      </c>
      <c r="X2100" s="61" t="str">
        <f aca="false">IF(OR($W2100="N/A",$R2100="",$S2100=""),"N/A",IF($W2100&gt;=4,"Not Significant",IF($W2100&gt;=2,"Semi-Significant","Significant")))</f>
        <v>N/A</v>
      </c>
      <c r="Z2100" s="1" t="str">
        <f aca="false">IF($D2100="Z540.1 w/data",0,"")</f>
        <v/>
      </c>
      <c r="AA2100" s="1" t="e">
        <f aca="false">$Y2100+$Q2100+$Z2100</f>
        <v>#VALUE!</v>
      </c>
      <c r="AB2100" s="1" t="n">
        <f aca="false">$N2100+$Q2100</f>
        <v>0</v>
      </c>
      <c r="AC2100" s="1" t="str">
        <f aca="false">IF($Y2100="","",IF(AND($AA2100&gt;=$R2100,$AA2100&lt;=$S2100),"Pass","Fail"))</f>
        <v/>
      </c>
      <c r="AD2100" s="1" t="str">
        <f aca="false">IF($Y2100="","",IF($AA2100&gt;$R2100,"Pass","Fail"))</f>
        <v/>
      </c>
      <c r="AE2100" s="1" t="str">
        <f aca="false">IF($Y2100="","",IF($AA2100&gt;=$R2100,"Pass","Fail"))</f>
        <v/>
      </c>
      <c r="AF2100" s="1" t="str">
        <f aca="false">IF($Y2100="","",IF($AA2100&lt;=$S2100,"Pass","Fail"))</f>
        <v/>
      </c>
      <c r="AG2100" s="1" t="str">
        <f aca="false">IF($Y2100="","",IF($AA2100&lt;$S2100,"Pass","Fail"))</f>
        <v/>
      </c>
      <c r="AH2100" s="23" t="str">
        <f aca="true">INDIRECT(CHOOSE(MATCH($T2100,{"±","&gt;","≥","≤","&lt;"},0), "AC", "AD", "AE", "AF", "AG") &amp; ROW())</f>
        <v/>
      </c>
      <c r="AI2100" s="56" t="str">
        <f aca="false">IF($X2100="Not Significant","No Further Action Required",
IF($AH2100="","",
IF(AND($AH2100="Pass",$L2100="0 - Passed "),"Analysis performed; no further action required.",
IF(AND($AH2100="Fail",$L2100="1 - Failed "),"Analysis performed; no further action required.",
IF(AND($AH2100="Pass",$L2100="2 - Limited In Use "),"Analysis performed; no further action required.",
IF(AND($AH2100="Fail",$L2100="3 - Adjusted "),"Analysis performed; no further action required.",
"Unit fails analysis; TSM determination required."))))))</f>
        <v/>
      </c>
      <c r="AJ2100" s="58"/>
    </row>
    <row r="2101" customFormat="false" ht="15" hidden="false" customHeight="false" outlineLevel="0" collapsed="false">
      <c r="A2101" s="56"/>
      <c r="E2101" s="57" t="str">
        <f aca="false">IF(AND($F2101="",$G2101=""),"",IF($G2101="",$F2101,HYPERLINK($G2101,$F2101)))</f>
        <v/>
      </c>
      <c r="H2101" s="1" t="str">
        <f aca="false">IF($I2101="","None Attached",IF(LEFT($I2101,5)="https",HYPERLINK($I2101,"Datasheet"),HYPERLINK(_xlfn.CONCAT("https://",$I2101),"Datasheet")))</f>
        <v>None Attached</v>
      </c>
      <c r="M2101" s="56"/>
      <c r="P2101" s="58"/>
      <c r="Q2101" s="1" t="n">
        <f aca="false">$M2101-$N2101</f>
        <v>0</v>
      </c>
      <c r="R2101" s="56"/>
      <c r="T2101" s="59" t="s">
        <v>15</v>
      </c>
      <c r="U2101" s="1" t="n">
        <f aca="false">$S2101-$R2101</f>
        <v>0</v>
      </c>
      <c r="V2101" s="1" t="n">
        <f aca="false">IF($T2101="±",$Q2101*2,$Q2101)</f>
        <v>0</v>
      </c>
      <c r="W2101" s="60" t="str">
        <f aca="false">IFERROR($U2101/ABS($V2101),"N/A")</f>
        <v>N/A</v>
      </c>
      <c r="X2101" s="61" t="str">
        <f aca="false">IF(OR($W2101="N/A",$R2101="",$S2101=""),"N/A",IF($W2101&gt;=4,"Not Significant",IF($W2101&gt;=2,"Semi-Significant","Significant")))</f>
        <v>N/A</v>
      </c>
      <c r="Z2101" s="1" t="str">
        <f aca="false">IF($D2101="Z540.1 w/data",0,"")</f>
        <v/>
      </c>
      <c r="AA2101" s="1" t="e">
        <f aca="false">$Y2101+$Q2101+$Z2101</f>
        <v>#VALUE!</v>
      </c>
      <c r="AB2101" s="1" t="n">
        <f aca="false">$N2101+$Q2101</f>
        <v>0</v>
      </c>
      <c r="AC2101" s="1" t="str">
        <f aca="false">IF($Y2101="","",IF(AND($AA2101&gt;=$R2101,$AA2101&lt;=$S2101),"Pass","Fail"))</f>
        <v/>
      </c>
      <c r="AD2101" s="1" t="str">
        <f aca="false">IF($Y2101="","",IF($AA2101&gt;$R2101,"Pass","Fail"))</f>
        <v/>
      </c>
      <c r="AE2101" s="1" t="str">
        <f aca="false">IF($Y2101="","",IF($AA2101&gt;=$R2101,"Pass","Fail"))</f>
        <v/>
      </c>
      <c r="AF2101" s="1" t="str">
        <f aca="false">IF($Y2101="","",IF($AA2101&lt;=$S2101,"Pass","Fail"))</f>
        <v/>
      </c>
      <c r="AG2101" s="1" t="str">
        <f aca="false">IF($Y2101="","",IF($AA2101&lt;$S2101,"Pass","Fail"))</f>
        <v/>
      </c>
      <c r="AH2101" s="23" t="str">
        <f aca="true">INDIRECT(CHOOSE(MATCH($T2101,{"±","&gt;","≥","≤","&lt;"},0), "AC", "AD", "AE", "AF", "AG") &amp; ROW())</f>
        <v/>
      </c>
      <c r="AI2101" s="56" t="str">
        <f aca="false">IF($X2101="Not Significant","No Further Action Required",
IF($AH2101="","",
IF(AND($AH2101="Pass",$L2101="0 - Passed "),"Analysis performed; no further action required.",
IF(AND($AH2101="Fail",$L2101="1 - Failed "),"Analysis performed; no further action required.",
IF(AND($AH2101="Pass",$L2101="2 - Limited In Use "),"Analysis performed; no further action required.",
IF(AND($AH2101="Fail",$L2101="3 - Adjusted "),"Analysis performed; no further action required.",
"Unit fails analysis; TSM determination required."))))))</f>
        <v/>
      </c>
      <c r="AJ2101" s="58"/>
    </row>
    <row r="2102" customFormat="false" ht="15" hidden="false" customHeight="false" outlineLevel="0" collapsed="false">
      <c r="A2102" s="56"/>
      <c r="E2102" s="57" t="str">
        <f aca="false">IF(AND($F2102="",$G2102=""),"",IF($G2102="",$F2102,HYPERLINK($G2102,$F2102)))</f>
        <v/>
      </c>
      <c r="H2102" s="1" t="str">
        <f aca="false">IF($I2102="","None Attached",IF(LEFT($I2102,5)="https",HYPERLINK($I2102,"Datasheet"),HYPERLINK(_xlfn.CONCAT("https://",$I2102),"Datasheet")))</f>
        <v>None Attached</v>
      </c>
      <c r="M2102" s="56"/>
      <c r="P2102" s="58"/>
      <c r="Q2102" s="1" t="n">
        <f aca="false">$M2102-$N2102</f>
        <v>0</v>
      </c>
      <c r="R2102" s="56"/>
      <c r="T2102" s="59" t="s">
        <v>15</v>
      </c>
      <c r="U2102" s="1" t="n">
        <f aca="false">$S2102-$R2102</f>
        <v>0</v>
      </c>
      <c r="V2102" s="1" t="n">
        <f aca="false">IF($T2102="±",$Q2102*2,$Q2102)</f>
        <v>0</v>
      </c>
      <c r="W2102" s="60" t="str">
        <f aca="false">IFERROR($U2102/ABS($V2102),"N/A")</f>
        <v>N/A</v>
      </c>
      <c r="X2102" s="61" t="str">
        <f aca="false">IF(OR($W2102="N/A",$R2102="",$S2102=""),"N/A",IF($W2102&gt;=4,"Not Significant",IF($W2102&gt;=2,"Semi-Significant","Significant")))</f>
        <v>N/A</v>
      </c>
      <c r="Z2102" s="1" t="str">
        <f aca="false">IF($D2102="Z540.1 w/data",0,"")</f>
        <v/>
      </c>
      <c r="AA2102" s="1" t="e">
        <f aca="false">$Y2102+$Q2102+$Z2102</f>
        <v>#VALUE!</v>
      </c>
      <c r="AB2102" s="1" t="n">
        <f aca="false">$N2102+$Q2102</f>
        <v>0</v>
      </c>
      <c r="AC2102" s="1" t="str">
        <f aca="false">IF($Y2102="","",IF(AND($AA2102&gt;=$R2102,$AA2102&lt;=$S2102),"Pass","Fail"))</f>
        <v/>
      </c>
      <c r="AD2102" s="1" t="str">
        <f aca="false">IF($Y2102="","",IF($AA2102&gt;$R2102,"Pass","Fail"))</f>
        <v/>
      </c>
      <c r="AE2102" s="1" t="str">
        <f aca="false">IF($Y2102="","",IF($AA2102&gt;=$R2102,"Pass","Fail"))</f>
        <v/>
      </c>
      <c r="AF2102" s="1" t="str">
        <f aca="false">IF($Y2102="","",IF($AA2102&lt;=$S2102,"Pass","Fail"))</f>
        <v/>
      </c>
      <c r="AG2102" s="1" t="str">
        <f aca="false">IF($Y2102="","",IF($AA2102&lt;$S2102,"Pass","Fail"))</f>
        <v/>
      </c>
      <c r="AH2102" s="23" t="str">
        <f aca="true">INDIRECT(CHOOSE(MATCH($T2102,{"±","&gt;","≥","≤","&lt;"},0), "AC", "AD", "AE", "AF", "AG") &amp; ROW())</f>
        <v/>
      </c>
      <c r="AI2102" s="56" t="str">
        <f aca="false">IF($X2102="Not Significant","No Further Action Required",
IF($AH2102="","",
IF(AND($AH2102="Pass",$L2102="0 - Passed "),"Analysis performed; no further action required.",
IF(AND($AH2102="Fail",$L2102="1 - Failed "),"Analysis performed; no further action required.",
IF(AND($AH2102="Pass",$L2102="2 - Limited In Use "),"Analysis performed; no further action required.",
IF(AND($AH2102="Fail",$L2102="3 - Adjusted "),"Analysis performed; no further action required.",
"Unit fails analysis; TSM determination required."))))))</f>
        <v/>
      </c>
      <c r="AJ2102" s="58"/>
    </row>
    <row r="2103" customFormat="false" ht="15" hidden="false" customHeight="false" outlineLevel="0" collapsed="false">
      <c r="A2103" s="56"/>
      <c r="E2103" s="57" t="str">
        <f aca="false">IF(AND($F2103="",$G2103=""),"",IF($G2103="",$F2103,HYPERLINK($G2103,$F2103)))</f>
        <v/>
      </c>
      <c r="H2103" s="1" t="str">
        <f aca="false">IF($I2103="","None Attached",IF(LEFT($I2103,5)="https",HYPERLINK($I2103,"Datasheet"),HYPERLINK(_xlfn.CONCAT("https://",$I2103),"Datasheet")))</f>
        <v>None Attached</v>
      </c>
      <c r="M2103" s="56"/>
      <c r="P2103" s="58"/>
      <c r="Q2103" s="1" t="n">
        <f aca="false">$M2103-$N2103</f>
        <v>0</v>
      </c>
      <c r="R2103" s="56"/>
      <c r="T2103" s="59" t="s">
        <v>15</v>
      </c>
      <c r="U2103" s="1" t="n">
        <f aca="false">$S2103-$R2103</f>
        <v>0</v>
      </c>
      <c r="V2103" s="1" t="n">
        <f aca="false">IF($T2103="±",$Q2103*2,$Q2103)</f>
        <v>0</v>
      </c>
      <c r="W2103" s="60" t="str">
        <f aca="false">IFERROR($U2103/ABS($V2103),"N/A")</f>
        <v>N/A</v>
      </c>
      <c r="X2103" s="61" t="str">
        <f aca="false">IF(OR($W2103="N/A",$R2103="",$S2103=""),"N/A",IF($W2103&gt;=4,"Not Significant",IF($W2103&gt;=2,"Semi-Significant","Significant")))</f>
        <v>N/A</v>
      </c>
      <c r="Z2103" s="1" t="str">
        <f aca="false">IF($D2103="Z540.1 w/data",0,"")</f>
        <v/>
      </c>
      <c r="AA2103" s="1" t="e">
        <f aca="false">$Y2103+$Q2103+$Z2103</f>
        <v>#VALUE!</v>
      </c>
      <c r="AB2103" s="1" t="n">
        <f aca="false">$N2103+$Q2103</f>
        <v>0</v>
      </c>
      <c r="AC2103" s="1" t="str">
        <f aca="false">IF($Y2103="","",IF(AND($AA2103&gt;=$R2103,$AA2103&lt;=$S2103),"Pass","Fail"))</f>
        <v/>
      </c>
      <c r="AD2103" s="1" t="str">
        <f aca="false">IF($Y2103="","",IF($AA2103&gt;$R2103,"Pass","Fail"))</f>
        <v/>
      </c>
      <c r="AE2103" s="1" t="str">
        <f aca="false">IF($Y2103="","",IF($AA2103&gt;=$R2103,"Pass","Fail"))</f>
        <v/>
      </c>
      <c r="AF2103" s="1" t="str">
        <f aca="false">IF($Y2103="","",IF($AA2103&lt;=$S2103,"Pass","Fail"))</f>
        <v/>
      </c>
      <c r="AG2103" s="1" t="str">
        <f aca="false">IF($Y2103="","",IF($AA2103&lt;$S2103,"Pass","Fail"))</f>
        <v/>
      </c>
      <c r="AH2103" s="23" t="str">
        <f aca="true">INDIRECT(CHOOSE(MATCH($T2103,{"±","&gt;","≥","≤","&lt;"},0), "AC", "AD", "AE", "AF", "AG") &amp; ROW())</f>
        <v/>
      </c>
      <c r="AI2103" s="56" t="str">
        <f aca="false">IF($X2103="Not Significant","No Further Action Required",
IF($AH2103="","",
IF(AND($AH2103="Pass",$L2103="0 - Passed "),"Analysis performed; no further action required.",
IF(AND($AH2103="Fail",$L2103="1 - Failed "),"Analysis performed; no further action required.",
IF(AND($AH2103="Pass",$L2103="2 - Limited In Use "),"Analysis performed; no further action required.",
IF(AND($AH2103="Fail",$L2103="3 - Adjusted "),"Analysis performed; no further action required.",
"Unit fails analysis; TSM determination required."))))))</f>
        <v/>
      </c>
      <c r="AJ2103" s="58"/>
    </row>
    <row r="2104" customFormat="false" ht="15" hidden="false" customHeight="false" outlineLevel="0" collapsed="false">
      <c r="A2104" s="56"/>
      <c r="E2104" s="57" t="str">
        <f aca="false">IF(AND($F2104="",$G2104=""),"",IF($G2104="",$F2104,HYPERLINK($G2104,$F2104)))</f>
        <v/>
      </c>
      <c r="H2104" s="1" t="str">
        <f aca="false">IF($I2104="","None Attached",IF(LEFT($I2104,5)="https",HYPERLINK($I2104,"Datasheet"),HYPERLINK(_xlfn.CONCAT("https://",$I2104),"Datasheet")))</f>
        <v>None Attached</v>
      </c>
      <c r="M2104" s="56"/>
      <c r="P2104" s="58"/>
      <c r="Q2104" s="1" t="n">
        <f aca="false">$M2104-$N2104</f>
        <v>0</v>
      </c>
      <c r="R2104" s="56"/>
      <c r="T2104" s="59" t="s">
        <v>15</v>
      </c>
      <c r="U2104" s="1" t="n">
        <f aca="false">$S2104-$R2104</f>
        <v>0</v>
      </c>
      <c r="V2104" s="1" t="n">
        <f aca="false">IF($T2104="±",$Q2104*2,$Q2104)</f>
        <v>0</v>
      </c>
      <c r="W2104" s="60" t="str">
        <f aca="false">IFERROR($U2104/ABS($V2104),"N/A")</f>
        <v>N/A</v>
      </c>
      <c r="X2104" s="61" t="str">
        <f aca="false">IF(OR($W2104="N/A",$R2104="",$S2104=""),"N/A",IF($W2104&gt;=4,"Not Significant",IF($W2104&gt;=2,"Semi-Significant","Significant")))</f>
        <v>N/A</v>
      </c>
      <c r="Z2104" s="1" t="str">
        <f aca="false">IF($D2104="Z540.1 w/data",0,"")</f>
        <v/>
      </c>
      <c r="AA2104" s="1" t="e">
        <f aca="false">$Y2104+$Q2104+$Z2104</f>
        <v>#VALUE!</v>
      </c>
      <c r="AB2104" s="1" t="n">
        <f aca="false">$N2104+$Q2104</f>
        <v>0</v>
      </c>
      <c r="AC2104" s="1" t="str">
        <f aca="false">IF($Y2104="","",IF(AND($AA2104&gt;=$R2104,$AA2104&lt;=$S2104),"Pass","Fail"))</f>
        <v/>
      </c>
      <c r="AD2104" s="1" t="str">
        <f aca="false">IF($Y2104="","",IF($AA2104&gt;$R2104,"Pass","Fail"))</f>
        <v/>
      </c>
      <c r="AE2104" s="1" t="str">
        <f aca="false">IF($Y2104="","",IF($AA2104&gt;=$R2104,"Pass","Fail"))</f>
        <v/>
      </c>
      <c r="AF2104" s="1" t="str">
        <f aca="false">IF($Y2104="","",IF($AA2104&lt;=$S2104,"Pass","Fail"))</f>
        <v/>
      </c>
      <c r="AG2104" s="1" t="str">
        <f aca="false">IF($Y2104="","",IF($AA2104&lt;$S2104,"Pass","Fail"))</f>
        <v/>
      </c>
      <c r="AH2104" s="23" t="str">
        <f aca="true">INDIRECT(CHOOSE(MATCH($T2104,{"±","&gt;","≥","≤","&lt;"},0), "AC", "AD", "AE", "AF", "AG") &amp; ROW())</f>
        <v/>
      </c>
      <c r="AI2104" s="56" t="str">
        <f aca="false">IF($X2104="Not Significant","No Further Action Required",
IF($AH2104="","",
IF(AND($AH2104="Pass",$L2104="0 - Passed "),"Analysis performed; no further action required.",
IF(AND($AH2104="Fail",$L2104="1 - Failed "),"Analysis performed; no further action required.",
IF(AND($AH2104="Pass",$L2104="2 - Limited In Use "),"Analysis performed; no further action required.",
IF(AND($AH2104="Fail",$L2104="3 - Adjusted "),"Analysis performed; no further action required.",
"Unit fails analysis; TSM determination required."))))))</f>
        <v/>
      </c>
      <c r="AJ2104" s="58"/>
    </row>
    <row r="2105" customFormat="false" ht="15" hidden="false" customHeight="false" outlineLevel="0" collapsed="false">
      <c r="A2105" s="56"/>
      <c r="E2105" s="57" t="str">
        <f aca="false">IF(AND($F2105="",$G2105=""),"",IF($G2105="",$F2105,HYPERLINK($G2105,$F2105)))</f>
        <v/>
      </c>
      <c r="H2105" s="1" t="str">
        <f aca="false">IF($I2105="","None Attached",IF(LEFT($I2105,5)="https",HYPERLINK($I2105,"Datasheet"),HYPERLINK(_xlfn.CONCAT("https://",$I2105),"Datasheet")))</f>
        <v>None Attached</v>
      </c>
      <c r="M2105" s="56"/>
      <c r="P2105" s="58"/>
      <c r="Q2105" s="1" t="n">
        <f aca="false">$M2105-$N2105</f>
        <v>0</v>
      </c>
      <c r="R2105" s="56"/>
      <c r="T2105" s="59" t="s">
        <v>15</v>
      </c>
      <c r="U2105" s="1" t="n">
        <f aca="false">$S2105-$R2105</f>
        <v>0</v>
      </c>
      <c r="V2105" s="1" t="n">
        <f aca="false">IF($T2105="±",$Q2105*2,$Q2105)</f>
        <v>0</v>
      </c>
      <c r="W2105" s="60" t="str">
        <f aca="false">IFERROR($U2105/ABS($V2105),"N/A")</f>
        <v>N/A</v>
      </c>
      <c r="X2105" s="61" t="str">
        <f aca="false">IF(OR($W2105="N/A",$R2105="",$S2105=""),"N/A",IF($W2105&gt;=4,"Not Significant",IF($W2105&gt;=2,"Semi-Significant","Significant")))</f>
        <v>N/A</v>
      </c>
      <c r="Z2105" s="1" t="str">
        <f aca="false">IF($D2105="Z540.1 w/data",0,"")</f>
        <v/>
      </c>
      <c r="AA2105" s="1" t="e">
        <f aca="false">$Y2105+$Q2105+$Z2105</f>
        <v>#VALUE!</v>
      </c>
      <c r="AB2105" s="1" t="n">
        <f aca="false">$N2105+$Q2105</f>
        <v>0</v>
      </c>
      <c r="AC2105" s="1" t="str">
        <f aca="false">IF($Y2105="","",IF(AND($AA2105&gt;=$R2105,$AA2105&lt;=$S2105),"Pass","Fail"))</f>
        <v/>
      </c>
      <c r="AD2105" s="1" t="str">
        <f aca="false">IF($Y2105="","",IF($AA2105&gt;$R2105,"Pass","Fail"))</f>
        <v/>
      </c>
      <c r="AE2105" s="1" t="str">
        <f aca="false">IF($Y2105="","",IF($AA2105&gt;=$R2105,"Pass","Fail"))</f>
        <v/>
      </c>
      <c r="AF2105" s="1" t="str">
        <f aca="false">IF($Y2105="","",IF($AA2105&lt;=$S2105,"Pass","Fail"))</f>
        <v/>
      </c>
      <c r="AG2105" s="1" t="str">
        <f aca="false">IF($Y2105="","",IF($AA2105&lt;$S2105,"Pass","Fail"))</f>
        <v/>
      </c>
      <c r="AH2105" s="23" t="str">
        <f aca="true">INDIRECT(CHOOSE(MATCH($T2105,{"±","&gt;","≥","≤","&lt;"},0), "AC", "AD", "AE", "AF", "AG") &amp; ROW())</f>
        <v/>
      </c>
      <c r="AI2105" s="56" t="str">
        <f aca="false">IF($X2105="Not Significant","No Further Action Required",
IF($AH2105="","",
IF(AND($AH2105="Pass",$L2105="0 - Passed "),"Analysis performed; no further action required.",
IF(AND($AH2105="Fail",$L2105="1 - Failed "),"Analysis performed; no further action required.",
IF(AND($AH2105="Pass",$L2105="2 - Limited In Use "),"Analysis performed; no further action required.",
IF(AND($AH2105="Fail",$L2105="3 - Adjusted "),"Analysis performed; no further action required.",
"Unit fails analysis; TSM determination required."))))))</f>
        <v/>
      </c>
      <c r="AJ2105" s="58"/>
    </row>
    <row r="2106" customFormat="false" ht="15" hidden="false" customHeight="false" outlineLevel="0" collapsed="false">
      <c r="A2106" s="56"/>
      <c r="E2106" s="57" t="str">
        <f aca="false">IF(AND($F2106="",$G2106=""),"",IF($G2106="",$F2106,HYPERLINK($G2106,$F2106)))</f>
        <v/>
      </c>
      <c r="H2106" s="1" t="str">
        <f aca="false">IF($I2106="","None Attached",IF(LEFT($I2106,5)="https",HYPERLINK($I2106,"Datasheet"),HYPERLINK(_xlfn.CONCAT("https://",$I2106),"Datasheet")))</f>
        <v>None Attached</v>
      </c>
      <c r="M2106" s="56"/>
      <c r="P2106" s="58"/>
      <c r="Q2106" s="1" t="n">
        <f aca="false">$M2106-$N2106</f>
        <v>0</v>
      </c>
      <c r="R2106" s="56"/>
      <c r="T2106" s="59" t="s">
        <v>15</v>
      </c>
      <c r="U2106" s="1" t="n">
        <f aca="false">$S2106-$R2106</f>
        <v>0</v>
      </c>
      <c r="V2106" s="1" t="n">
        <f aca="false">IF($T2106="±",$Q2106*2,$Q2106)</f>
        <v>0</v>
      </c>
      <c r="W2106" s="60" t="str">
        <f aca="false">IFERROR($U2106/ABS($V2106),"N/A")</f>
        <v>N/A</v>
      </c>
      <c r="X2106" s="61" t="str">
        <f aca="false">IF(OR($W2106="N/A",$R2106="",$S2106=""),"N/A",IF($W2106&gt;=4,"Not Significant",IF($W2106&gt;=2,"Semi-Significant","Significant")))</f>
        <v>N/A</v>
      </c>
      <c r="Z2106" s="1" t="str">
        <f aca="false">IF($D2106="Z540.1 w/data",0,"")</f>
        <v/>
      </c>
      <c r="AA2106" s="1" t="e">
        <f aca="false">$Y2106+$Q2106+$Z2106</f>
        <v>#VALUE!</v>
      </c>
      <c r="AB2106" s="1" t="n">
        <f aca="false">$N2106+$Q2106</f>
        <v>0</v>
      </c>
      <c r="AC2106" s="1" t="str">
        <f aca="false">IF($Y2106="","",IF(AND($AA2106&gt;=$R2106,$AA2106&lt;=$S2106),"Pass","Fail"))</f>
        <v/>
      </c>
      <c r="AD2106" s="1" t="str">
        <f aca="false">IF($Y2106="","",IF($AA2106&gt;$R2106,"Pass","Fail"))</f>
        <v/>
      </c>
      <c r="AE2106" s="1" t="str">
        <f aca="false">IF($Y2106="","",IF($AA2106&gt;=$R2106,"Pass","Fail"))</f>
        <v/>
      </c>
      <c r="AF2106" s="1" t="str">
        <f aca="false">IF($Y2106="","",IF($AA2106&lt;=$S2106,"Pass","Fail"))</f>
        <v/>
      </c>
      <c r="AG2106" s="1" t="str">
        <f aca="false">IF($Y2106="","",IF($AA2106&lt;$S2106,"Pass","Fail"))</f>
        <v/>
      </c>
      <c r="AH2106" s="23" t="str">
        <f aca="true">INDIRECT(CHOOSE(MATCH($T2106,{"±","&gt;","≥","≤","&lt;"},0), "AC", "AD", "AE", "AF", "AG") &amp; ROW())</f>
        <v/>
      </c>
      <c r="AI2106" s="56" t="str">
        <f aca="false">IF($X2106="Not Significant","No Further Action Required",
IF($AH2106="","",
IF(AND($AH2106="Pass",$L2106="0 - Passed "),"Analysis performed; no further action required.",
IF(AND($AH2106="Fail",$L2106="1 - Failed "),"Analysis performed; no further action required.",
IF(AND($AH2106="Pass",$L2106="2 - Limited In Use "),"Analysis performed; no further action required.",
IF(AND($AH2106="Fail",$L2106="3 - Adjusted "),"Analysis performed; no further action required.",
"Unit fails analysis; TSM determination required."))))))</f>
        <v/>
      </c>
      <c r="AJ2106" s="58"/>
    </row>
    <row r="2107" customFormat="false" ht="15" hidden="false" customHeight="false" outlineLevel="0" collapsed="false">
      <c r="A2107" s="56"/>
      <c r="E2107" s="57" t="str">
        <f aca="false">IF(AND($F2107="",$G2107=""),"",IF($G2107="",$F2107,HYPERLINK($G2107,$F2107)))</f>
        <v/>
      </c>
      <c r="H2107" s="1" t="str">
        <f aca="false">IF($I2107="","None Attached",IF(LEFT($I2107,5)="https",HYPERLINK($I2107,"Datasheet"),HYPERLINK(_xlfn.CONCAT("https://",$I2107),"Datasheet")))</f>
        <v>None Attached</v>
      </c>
      <c r="M2107" s="56"/>
      <c r="P2107" s="58"/>
      <c r="Q2107" s="1" t="n">
        <f aca="false">$M2107-$N2107</f>
        <v>0</v>
      </c>
      <c r="R2107" s="56"/>
      <c r="T2107" s="59" t="s">
        <v>15</v>
      </c>
      <c r="U2107" s="1" t="n">
        <f aca="false">$S2107-$R2107</f>
        <v>0</v>
      </c>
      <c r="V2107" s="1" t="n">
        <f aca="false">IF($T2107="±",$Q2107*2,$Q2107)</f>
        <v>0</v>
      </c>
      <c r="W2107" s="60" t="str">
        <f aca="false">IFERROR($U2107/ABS($V2107),"N/A")</f>
        <v>N/A</v>
      </c>
      <c r="X2107" s="61" t="str">
        <f aca="false">IF(OR($W2107="N/A",$R2107="",$S2107=""),"N/A",IF($W2107&gt;=4,"Not Significant",IF($W2107&gt;=2,"Semi-Significant","Significant")))</f>
        <v>N/A</v>
      </c>
      <c r="Z2107" s="1" t="str">
        <f aca="false">IF($D2107="Z540.1 w/data",0,"")</f>
        <v/>
      </c>
      <c r="AA2107" s="1" t="e">
        <f aca="false">$Y2107+$Q2107+$Z2107</f>
        <v>#VALUE!</v>
      </c>
      <c r="AB2107" s="1" t="n">
        <f aca="false">$N2107+$Q2107</f>
        <v>0</v>
      </c>
      <c r="AC2107" s="1" t="str">
        <f aca="false">IF($Y2107="","",IF(AND($AA2107&gt;=$R2107,$AA2107&lt;=$S2107),"Pass","Fail"))</f>
        <v/>
      </c>
      <c r="AD2107" s="1" t="str">
        <f aca="false">IF($Y2107="","",IF($AA2107&gt;$R2107,"Pass","Fail"))</f>
        <v/>
      </c>
      <c r="AE2107" s="1" t="str">
        <f aca="false">IF($Y2107="","",IF($AA2107&gt;=$R2107,"Pass","Fail"))</f>
        <v/>
      </c>
      <c r="AF2107" s="1" t="str">
        <f aca="false">IF($Y2107="","",IF($AA2107&lt;=$S2107,"Pass","Fail"))</f>
        <v/>
      </c>
      <c r="AG2107" s="1" t="str">
        <f aca="false">IF($Y2107="","",IF($AA2107&lt;$S2107,"Pass","Fail"))</f>
        <v/>
      </c>
      <c r="AH2107" s="23" t="str">
        <f aca="true">INDIRECT(CHOOSE(MATCH($T2107,{"±","&gt;","≥","≤","&lt;"},0), "AC", "AD", "AE", "AF", "AG") &amp; ROW())</f>
        <v/>
      </c>
      <c r="AI2107" s="56" t="str">
        <f aca="false">IF($X2107="Not Significant","No Further Action Required",
IF($AH2107="","",
IF(AND($AH2107="Pass",$L2107="0 - Passed "),"Analysis performed; no further action required.",
IF(AND($AH2107="Fail",$L2107="1 - Failed "),"Analysis performed; no further action required.",
IF(AND($AH2107="Pass",$L2107="2 - Limited In Use "),"Analysis performed; no further action required.",
IF(AND($AH2107="Fail",$L2107="3 - Adjusted "),"Analysis performed; no further action required.",
"Unit fails analysis; TSM determination required."))))))</f>
        <v/>
      </c>
      <c r="AJ2107" s="58"/>
    </row>
    <row r="2108" customFormat="false" ht="15" hidden="false" customHeight="false" outlineLevel="0" collapsed="false">
      <c r="A2108" s="56"/>
      <c r="E2108" s="57" t="str">
        <f aca="false">IF(AND($F2108="",$G2108=""),"",IF($G2108="",$F2108,HYPERLINK($G2108,$F2108)))</f>
        <v/>
      </c>
      <c r="H2108" s="1" t="str">
        <f aca="false">IF($I2108="","None Attached",IF(LEFT($I2108,5)="https",HYPERLINK($I2108,"Datasheet"),HYPERLINK(_xlfn.CONCAT("https://",$I2108),"Datasheet")))</f>
        <v>None Attached</v>
      </c>
      <c r="M2108" s="56"/>
      <c r="P2108" s="58"/>
      <c r="Q2108" s="1" t="n">
        <f aca="false">$M2108-$N2108</f>
        <v>0</v>
      </c>
      <c r="R2108" s="56"/>
      <c r="T2108" s="59" t="s">
        <v>15</v>
      </c>
      <c r="U2108" s="1" t="n">
        <f aca="false">$S2108-$R2108</f>
        <v>0</v>
      </c>
      <c r="V2108" s="1" t="n">
        <f aca="false">IF($T2108="±",$Q2108*2,$Q2108)</f>
        <v>0</v>
      </c>
      <c r="W2108" s="60" t="str">
        <f aca="false">IFERROR($U2108/ABS($V2108),"N/A")</f>
        <v>N/A</v>
      </c>
      <c r="X2108" s="61" t="str">
        <f aca="false">IF(OR($W2108="N/A",$R2108="",$S2108=""),"N/A",IF($W2108&gt;=4,"Not Significant",IF($W2108&gt;=2,"Semi-Significant","Significant")))</f>
        <v>N/A</v>
      </c>
      <c r="Z2108" s="1" t="str">
        <f aca="false">IF($D2108="Z540.1 w/data",0,"")</f>
        <v/>
      </c>
      <c r="AA2108" s="1" t="e">
        <f aca="false">$Y2108+$Q2108+$Z2108</f>
        <v>#VALUE!</v>
      </c>
      <c r="AB2108" s="1" t="n">
        <f aca="false">$N2108+$Q2108</f>
        <v>0</v>
      </c>
      <c r="AC2108" s="1" t="str">
        <f aca="false">IF($Y2108="","",IF(AND($AA2108&gt;=$R2108,$AA2108&lt;=$S2108),"Pass","Fail"))</f>
        <v/>
      </c>
      <c r="AD2108" s="1" t="str">
        <f aca="false">IF($Y2108="","",IF($AA2108&gt;$R2108,"Pass","Fail"))</f>
        <v/>
      </c>
      <c r="AE2108" s="1" t="str">
        <f aca="false">IF($Y2108="","",IF($AA2108&gt;=$R2108,"Pass","Fail"))</f>
        <v/>
      </c>
      <c r="AF2108" s="1" t="str">
        <f aca="false">IF($Y2108="","",IF($AA2108&lt;=$S2108,"Pass","Fail"))</f>
        <v/>
      </c>
      <c r="AG2108" s="1" t="str">
        <f aca="false">IF($Y2108="","",IF($AA2108&lt;$S2108,"Pass","Fail"))</f>
        <v/>
      </c>
      <c r="AH2108" s="23" t="str">
        <f aca="true">INDIRECT(CHOOSE(MATCH($T2108,{"±","&gt;","≥","≤","&lt;"},0), "AC", "AD", "AE", "AF", "AG") &amp; ROW())</f>
        <v/>
      </c>
      <c r="AI2108" s="56" t="str">
        <f aca="false">IF($X2108="Not Significant","No Further Action Required",
IF($AH2108="","",
IF(AND($AH2108="Pass",$L2108="0 - Passed "),"Analysis performed; no further action required.",
IF(AND($AH2108="Fail",$L2108="1 - Failed "),"Analysis performed; no further action required.",
IF(AND($AH2108="Pass",$L2108="2 - Limited In Use "),"Analysis performed; no further action required.",
IF(AND($AH2108="Fail",$L2108="3 - Adjusted "),"Analysis performed; no further action required.",
"Unit fails analysis; TSM determination required."))))))</f>
        <v/>
      </c>
      <c r="AJ2108" s="58"/>
    </row>
    <row r="2109" customFormat="false" ht="15" hidden="false" customHeight="false" outlineLevel="0" collapsed="false">
      <c r="A2109" s="56"/>
      <c r="E2109" s="57" t="str">
        <f aca="false">IF(AND($F2109="",$G2109=""),"",IF($G2109="",$F2109,HYPERLINK($G2109,$F2109)))</f>
        <v/>
      </c>
      <c r="H2109" s="1" t="str">
        <f aca="false">IF($I2109="","None Attached",IF(LEFT($I2109,5)="https",HYPERLINK($I2109,"Datasheet"),HYPERLINK(_xlfn.CONCAT("https://",$I2109),"Datasheet")))</f>
        <v>None Attached</v>
      </c>
      <c r="M2109" s="56"/>
      <c r="P2109" s="58"/>
      <c r="Q2109" s="1" t="n">
        <f aca="false">$M2109-$N2109</f>
        <v>0</v>
      </c>
      <c r="R2109" s="56"/>
      <c r="T2109" s="59" t="s">
        <v>15</v>
      </c>
      <c r="U2109" s="1" t="n">
        <f aca="false">$S2109-$R2109</f>
        <v>0</v>
      </c>
      <c r="V2109" s="1" t="n">
        <f aca="false">IF($T2109="±",$Q2109*2,$Q2109)</f>
        <v>0</v>
      </c>
      <c r="W2109" s="60" t="str">
        <f aca="false">IFERROR($U2109/ABS($V2109),"N/A")</f>
        <v>N/A</v>
      </c>
      <c r="X2109" s="61" t="str">
        <f aca="false">IF(OR($W2109="N/A",$R2109="",$S2109=""),"N/A",IF($W2109&gt;=4,"Not Significant",IF($W2109&gt;=2,"Semi-Significant","Significant")))</f>
        <v>N/A</v>
      </c>
      <c r="Z2109" s="1" t="str">
        <f aca="false">IF($D2109="Z540.1 w/data",0,"")</f>
        <v/>
      </c>
      <c r="AA2109" s="1" t="e">
        <f aca="false">$Y2109+$Q2109+$Z2109</f>
        <v>#VALUE!</v>
      </c>
      <c r="AB2109" s="1" t="n">
        <f aca="false">$N2109+$Q2109</f>
        <v>0</v>
      </c>
      <c r="AC2109" s="1" t="str">
        <f aca="false">IF($Y2109="","",IF(AND($AA2109&gt;=$R2109,$AA2109&lt;=$S2109),"Pass","Fail"))</f>
        <v/>
      </c>
      <c r="AD2109" s="1" t="str">
        <f aca="false">IF($Y2109="","",IF($AA2109&gt;$R2109,"Pass","Fail"))</f>
        <v/>
      </c>
      <c r="AE2109" s="1" t="str">
        <f aca="false">IF($Y2109="","",IF($AA2109&gt;=$R2109,"Pass","Fail"))</f>
        <v/>
      </c>
      <c r="AF2109" s="1" t="str">
        <f aca="false">IF($Y2109="","",IF($AA2109&lt;=$S2109,"Pass","Fail"))</f>
        <v/>
      </c>
      <c r="AG2109" s="1" t="str">
        <f aca="false">IF($Y2109="","",IF($AA2109&lt;$S2109,"Pass","Fail"))</f>
        <v/>
      </c>
      <c r="AH2109" s="23" t="str">
        <f aca="true">INDIRECT(CHOOSE(MATCH($T2109,{"±","&gt;","≥","≤","&lt;"},0), "AC", "AD", "AE", "AF", "AG") &amp; ROW())</f>
        <v/>
      </c>
      <c r="AI2109" s="56" t="str">
        <f aca="false">IF($X2109="Not Significant","No Further Action Required",
IF($AH2109="","",
IF(AND($AH2109="Pass",$L2109="0 - Passed "),"Analysis performed; no further action required.",
IF(AND($AH2109="Fail",$L2109="1 - Failed "),"Analysis performed; no further action required.",
IF(AND($AH2109="Pass",$L2109="2 - Limited In Use "),"Analysis performed; no further action required.",
IF(AND($AH2109="Fail",$L2109="3 - Adjusted "),"Analysis performed; no further action required.",
"Unit fails analysis; TSM determination required."))))))</f>
        <v/>
      </c>
      <c r="AJ2109" s="58"/>
    </row>
    <row r="2110" customFormat="false" ht="15" hidden="false" customHeight="false" outlineLevel="0" collapsed="false">
      <c r="A2110" s="56"/>
      <c r="E2110" s="57" t="str">
        <f aca="false">IF(AND($F2110="",$G2110=""),"",IF($G2110="",$F2110,HYPERLINK($G2110,$F2110)))</f>
        <v/>
      </c>
      <c r="H2110" s="1" t="str">
        <f aca="false">IF($I2110="","None Attached",IF(LEFT($I2110,5)="https",HYPERLINK($I2110,"Datasheet"),HYPERLINK(_xlfn.CONCAT("https://",$I2110),"Datasheet")))</f>
        <v>None Attached</v>
      </c>
      <c r="M2110" s="56"/>
      <c r="P2110" s="58"/>
      <c r="Q2110" s="1" t="n">
        <f aca="false">$M2110-$N2110</f>
        <v>0</v>
      </c>
      <c r="R2110" s="56"/>
      <c r="T2110" s="59" t="s">
        <v>15</v>
      </c>
      <c r="U2110" s="1" t="n">
        <f aca="false">$S2110-$R2110</f>
        <v>0</v>
      </c>
      <c r="V2110" s="1" t="n">
        <f aca="false">IF($T2110="±",$Q2110*2,$Q2110)</f>
        <v>0</v>
      </c>
      <c r="W2110" s="60" t="str">
        <f aca="false">IFERROR($U2110/ABS($V2110),"N/A")</f>
        <v>N/A</v>
      </c>
      <c r="X2110" s="61" t="str">
        <f aca="false">IF(OR($W2110="N/A",$R2110="",$S2110=""),"N/A",IF($W2110&gt;=4,"Not Significant",IF($W2110&gt;=2,"Semi-Significant","Significant")))</f>
        <v>N/A</v>
      </c>
      <c r="Z2110" s="1" t="str">
        <f aca="false">IF($D2110="Z540.1 w/data",0,"")</f>
        <v/>
      </c>
      <c r="AA2110" s="1" t="e">
        <f aca="false">$Y2110+$Q2110+$Z2110</f>
        <v>#VALUE!</v>
      </c>
      <c r="AB2110" s="1" t="n">
        <f aca="false">$N2110+$Q2110</f>
        <v>0</v>
      </c>
      <c r="AC2110" s="1" t="str">
        <f aca="false">IF($Y2110="","",IF(AND($AA2110&gt;=$R2110,$AA2110&lt;=$S2110),"Pass","Fail"))</f>
        <v/>
      </c>
      <c r="AD2110" s="1" t="str">
        <f aca="false">IF($Y2110="","",IF($AA2110&gt;$R2110,"Pass","Fail"))</f>
        <v/>
      </c>
      <c r="AE2110" s="1" t="str">
        <f aca="false">IF($Y2110="","",IF($AA2110&gt;=$R2110,"Pass","Fail"))</f>
        <v/>
      </c>
      <c r="AF2110" s="1" t="str">
        <f aca="false">IF($Y2110="","",IF($AA2110&lt;=$S2110,"Pass","Fail"))</f>
        <v/>
      </c>
      <c r="AG2110" s="1" t="str">
        <f aca="false">IF($Y2110="","",IF($AA2110&lt;$S2110,"Pass","Fail"))</f>
        <v/>
      </c>
      <c r="AH2110" s="23" t="str">
        <f aca="true">INDIRECT(CHOOSE(MATCH($T2110,{"±","&gt;","≥","≤","&lt;"},0), "AC", "AD", "AE", "AF", "AG") &amp; ROW())</f>
        <v/>
      </c>
      <c r="AI2110" s="56" t="str">
        <f aca="false">IF($X2110="Not Significant","No Further Action Required",
IF($AH2110="","",
IF(AND($AH2110="Pass",$L2110="0 - Passed "),"Analysis performed; no further action required.",
IF(AND($AH2110="Fail",$L2110="1 - Failed "),"Analysis performed; no further action required.",
IF(AND($AH2110="Pass",$L2110="2 - Limited In Use "),"Analysis performed; no further action required.",
IF(AND($AH2110="Fail",$L2110="3 - Adjusted "),"Analysis performed; no further action required.",
"Unit fails analysis; TSM determination required."))))))</f>
        <v/>
      </c>
      <c r="AJ2110" s="58"/>
    </row>
    <row r="2111" customFormat="false" ht="15" hidden="false" customHeight="false" outlineLevel="0" collapsed="false">
      <c r="A2111" s="56"/>
      <c r="E2111" s="57" t="str">
        <f aca="false">IF(AND($F2111="",$G2111=""),"",IF($G2111="",$F2111,HYPERLINK($G2111,$F2111)))</f>
        <v/>
      </c>
      <c r="H2111" s="1" t="str">
        <f aca="false">IF($I2111="","None Attached",IF(LEFT($I2111,5)="https",HYPERLINK($I2111,"Datasheet"),HYPERLINK(_xlfn.CONCAT("https://",$I2111),"Datasheet")))</f>
        <v>None Attached</v>
      </c>
      <c r="M2111" s="56"/>
      <c r="P2111" s="58"/>
      <c r="Q2111" s="1" t="n">
        <f aca="false">$M2111-$N2111</f>
        <v>0</v>
      </c>
      <c r="R2111" s="56"/>
      <c r="T2111" s="59" t="s">
        <v>15</v>
      </c>
      <c r="U2111" s="1" t="n">
        <f aca="false">$S2111-$R2111</f>
        <v>0</v>
      </c>
      <c r="V2111" s="1" t="n">
        <f aca="false">IF($T2111="±",$Q2111*2,$Q2111)</f>
        <v>0</v>
      </c>
      <c r="W2111" s="60" t="str">
        <f aca="false">IFERROR($U2111/ABS($V2111),"N/A")</f>
        <v>N/A</v>
      </c>
      <c r="X2111" s="61" t="str">
        <f aca="false">IF(OR($W2111="N/A",$R2111="",$S2111=""),"N/A",IF($W2111&gt;=4,"Not Significant",IF($W2111&gt;=2,"Semi-Significant","Significant")))</f>
        <v>N/A</v>
      </c>
      <c r="Z2111" s="1" t="str">
        <f aca="false">IF($D2111="Z540.1 w/data",0,"")</f>
        <v/>
      </c>
      <c r="AA2111" s="1" t="e">
        <f aca="false">$Y2111+$Q2111+$Z2111</f>
        <v>#VALUE!</v>
      </c>
      <c r="AB2111" s="1" t="n">
        <f aca="false">$N2111+$Q2111</f>
        <v>0</v>
      </c>
      <c r="AC2111" s="1" t="str">
        <f aca="false">IF($Y2111="","",IF(AND($AA2111&gt;=$R2111,$AA2111&lt;=$S2111),"Pass","Fail"))</f>
        <v/>
      </c>
      <c r="AD2111" s="1" t="str">
        <f aca="false">IF($Y2111="","",IF($AA2111&gt;$R2111,"Pass","Fail"))</f>
        <v/>
      </c>
      <c r="AE2111" s="1" t="str">
        <f aca="false">IF($Y2111="","",IF($AA2111&gt;=$R2111,"Pass","Fail"))</f>
        <v/>
      </c>
      <c r="AF2111" s="1" t="str">
        <f aca="false">IF($Y2111="","",IF($AA2111&lt;=$S2111,"Pass","Fail"))</f>
        <v/>
      </c>
      <c r="AG2111" s="1" t="str">
        <f aca="false">IF($Y2111="","",IF($AA2111&lt;$S2111,"Pass","Fail"))</f>
        <v/>
      </c>
      <c r="AH2111" s="23" t="str">
        <f aca="true">INDIRECT(CHOOSE(MATCH($T2111,{"±","&gt;","≥","≤","&lt;"},0), "AC", "AD", "AE", "AF", "AG") &amp; ROW())</f>
        <v/>
      </c>
      <c r="AI2111" s="56" t="str">
        <f aca="false">IF($X2111="Not Significant","No Further Action Required",
IF($AH2111="","",
IF(AND($AH2111="Pass",$L2111="0 - Passed "),"Analysis performed; no further action required.",
IF(AND($AH2111="Fail",$L2111="1 - Failed "),"Analysis performed; no further action required.",
IF(AND($AH2111="Pass",$L2111="2 - Limited In Use "),"Analysis performed; no further action required.",
IF(AND($AH2111="Fail",$L2111="3 - Adjusted "),"Analysis performed; no further action required.",
"Unit fails analysis; TSM determination required."))))))</f>
        <v/>
      </c>
      <c r="AJ2111" s="58"/>
    </row>
    <row r="2112" customFormat="false" ht="15" hidden="false" customHeight="false" outlineLevel="0" collapsed="false">
      <c r="A2112" s="56"/>
      <c r="E2112" s="57" t="str">
        <f aca="false">IF(AND($F2112="",$G2112=""),"",IF($G2112="",$F2112,HYPERLINK($G2112,$F2112)))</f>
        <v/>
      </c>
      <c r="H2112" s="1" t="str">
        <f aca="false">IF($I2112="","None Attached",IF(LEFT($I2112,5)="https",HYPERLINK($I2112,"Datasheet"),HYPERLINK(_xlfn.CONCAT("https://",$I2112),"Datasheet")))</f>
        <v>None Attached</v>
      </c>
      <c r="M2112" s="56"/>
      <c r="P2112" s="58"/>
      <c r="Q2112" s="1" t="n">
        <f aca="false">$M2112-$N2112</f>
        <v>0</v>
      </c>
      <c r="R2112" s="56"/>
      <c r="T2112" s="59" t="s">
        <v>15</v>
      </c>
      <c r="U2112" s="1" t="n">
        <f aca="false">$S2112-$R2112</f>
        <v>0</v>
      </c>
      <c r="V2112" s="1" t="n">
        <f aca="false">IF($T2112="±",$Q2112*2,$Q2112)</f>
        <v>0</v>
      </c>
      <c r="W2112" s="60" t="str">
        <f aca="false">IFERROR($U2112/ABS($V2112),"N/A")</f>
        <v>N/A</v>
      </c>
      <c r="X2112" s="61" t="str">
        <f aca="false">IF(OR($W2112="N/A",$R2112="",$S2112=""),"N/A",IF($W2112&gt;=4,"Not Significant",IF($W2112&gt;=2,"Semi-Significant","Significant")))</f>
        <v>N/A</v>
      </c>
      <c r="Z2112" s="1" t="str">
        <f aca="false">IF($D2112="Z540.1 w/data",0,"")</f>
        <v/>
      </c>
      <c r="AA2112" s="1" t="e">
        <f aca="false">$Y2112+$Q2112+$Z2112</f>
        <v>#VALUE!</v>
      </c>
      <c r="AB2112" s="1" t="n">
        <f aca="false">$N2112+$Q2112</f>
        <v>0</v>
      </c>
      <c r="AC2112" s="1" t="str">
        <f aca="false">IF($Y2112="","",IF(AND($AA2112&gt;=$R2112,$AA2112&lt;=$S2112),"Pass","Fail"))</f>
        <v/>
      </c>
      <c r="AD2112" s="1" t="str">
        <f aca="false">IF($Y2112="","",IF($AA2112&gt;$R2112,"Pass","Fail"))</f>
        <v/>
      </c>
      <c r="AE2112" s="1" t="str">
        <f aca="false">IF($Y2112="","",IF($AA2112&gt;=$R2112,"Pass","Fail"))</f>
        <v/>
      </c>
      <c r="AF2112" s="1" t="str">
        <f aca="false">IF($Y2112="","",IF($AA2112&lt;=$S2112,"Pass","Fail"))</f>
        <v/>
      </c>
      <c r="AG2112" s="1" t="str">
        <f aca="false">IF($Y2112="","",IF($AA2112&lt;$S2112,"Pass","Fail"))</f>
        <v/>
      </c>
      <c r="AH2112" s="23" t="str">
        <f aca="true">INDIRECT(CHOOSE(MATCH($T2112,{"±","&gt;","≥","≤","&lt;"},0), "AC", "AD", "AE", "AF", "AG") &amp; ROW())</f>
        <v/>
      </c>
      <c r="AI2112" s="56" t="str">
        <f aca="false">IF($X2112="Not Significant","No Further Action Required",
IF($AH2112="","",
IF(AND($AH2112="Pass",$L2112="0 - Passed "),"Analysis performed; no further action required.",
IF(AND($AH2112="Fail",$L2112="1 - Failed "),"Analysis performed; no further action required.",
IF(AND($AH2112="Pass",$L2112="2 - Limited In Use "),"Analysis performed; no further action required.",
IF(AND($AH2112="Fail",$L2112="3 - Adjusted "),"Analysis performed; no further action required.",
"Unit fails analysis; TSM determination required."))))))</f>
        <v/>
      </c>
      <c r="AJ2112" s="58"/>
    </row>
    <row r="2113" customFormat="false" ht="15" hidden="false" customHeight="false" outlineLevel="0" collapsed="false">
      <c r="A2113" s="56"/>
      <c r="E2113" s="57" t="str">
        <f aca="false">IF(AND($F2113="",$G2113=""),"",IF($G2113="",$F2113,HYPERLINK($G2113,$F2113)))</f>
        <v/>
      </c>
      <c r="H2113" s="1" t="str">
        <f aca="false">IF($I2113="","None Attached",IF(LEFT($I2113,5)="https",HYPERLINK($I2113,"Datasheet"),HYPERLINK(_xlfn.CONCAT("https://",$I2113),"Datasheet")))</f>
        <v>None Attached</v>
      </c>
      <c r="M2113" s="56"/>
      <c r="P2113" s="58"/>
      <c r="Q2113" s="1" t="n">
        <f aca="false">$M2113-$N2113</f>
        <v>0</v>
      </c>
      <c r="R2113" s="56"/>
      <c r="T2113" s="59" t="s">
        <v>15</v>
      </c>
      <c r="U2113" s="1" t="n">
        <f aca="false">$S2113-$R2113</f>
        <v>0</v>
      </c>
      <c r="V2113" s="1" t="n">
        <f aca="false">IF($T2113="±",$Q2113*2,$Q2113)</f>
        <v>0</v>
      </c>
      <c r="W2113" s="60" t="str">
        <f aca="false">IFERROR($U2113/ABS($V2113),"N/A")</f>
        <v>N/A</v>
      </c>
      <c r="X2113" s="61" t="str">
        <f aca="false">IF(OR($W2113="N/A",$R2113="",$S2113=""),"N/A",IF($W2113&gt;=4,"Not Significant",IF($W2113&gt;=2,"Semi-Significant","Significant")))</f>
        <v>N/A</v>
      </c>
      <c r="Z2113" s="1" t="str">
        <f aca="false">IF($D2113="Z540.1 w/data",0,"")</f>
        <v/>
      </c>
      <c r="AA2113" s="1" t="e">
        <f aca="false">$Y2113+$Q2113+$Z2113</f>
        <v>#VALUE!</v>
      </c>
      <c r="AB2113" s="1" t="n">
        <f aca="false">$N2113+$Q2113</f>
        <v>0</v>
      </c>
      <c r="AC2113" s="1" t="str">
        <f aca="false">IF($Y2113="","",IF(AND($AA2113&gt;=$R2113,$AA2113&lt;=$S2113),"Pass","Fail"))</f>
        <v/>
      </c>
      <c r="AD2113" s="1" t="str">
        <f aca="false">IF($Y2113="","",IF($AA2113&gt;$R2113,"Pass","Fail"))</f>
        <v/>
      </c>
      <c r="AE2113" s="1" t="str">
        <f aca="false">IF($Y2113="","",IF($AA2113&gt;=$R2113,"Pass","Fail"))</f>
        <v/>
      </c>
      <c r="AF2113" s="1" t="str">
        <f aca="false">IF($Y2113="","",IF($AA2113&lt;=$S2113,"Pass","Fail"))</f>
        <v/>
      </c>
      <c r="AG2113" s="1" t="str">
        <f aca="false">IF($Y2113="","",IF($AA2113&lt;$S2113,"Pass","Fail"))</f>
        <v/>
      </c>
      <c r="AH2113" s="23" t="str">
        <f aca="true">INDIRECT(CHOOSE(MATCH($T2113,{"±","&gt;","≥","≤","&lt;"},0), "AC", "AD", "AE", "AF", "AG") &amp; ROW())</f>
        <v/>
      </c>
      <c r="AI2113" s="56" t="str">
        <f aca="false">IF($X2113="Not Significant","No Further Action Required",
IF($AH2113="","",
IF(AND($AH2113="Pass",$L2113="0 - Passed "),"Analysis performed; no further action required.",
IF(AND($AH2113="Fail",$L2113="1 - Failed "),"Analysis performed; no further action required.",
IF(AND($AH2113="Pass",$L2113="2 - Limited In Use "),"Analysis performed; no further action required.",
IF(AND($AH2113="Fail",$L2113="3 - Adjusted "),"Analysis performed; no further action required.",
"Unit fails analysis; TSM determination required."))))))</f>
        <v/>
      </c>
      <c r="AJ2113" s="58"/>
    </row>
    <row r="2114" customFormat="false" ht="15" hidden="false" customHeight="false" outlineLevel="0" collapsed="false">
      <c r="A2114" s="56"/>
      <c r="E2114" s="57" t="str">
        <f aca="false">IF(AND($F2114="",$G2114=""),"",IF($G2114="",$F2114,HYPERLINK($G2114,$F2114)))</f>
        <v/>
      </c>
      <c r="H2114" s="1" t="str">
        <f aca="false">IF($I2114="","None Attached",IF(LEFT($I2114,5)="https",HYPERLINK($I2114,"Datasheet"),HYPERLINK(_xlfn.CONCAT("https://",$I2114),"Datasheet")))</f>
        <v>None Attached</v>
      </c>
      <c r="M2114" s="56"/>
      <c r="P2114" s="58"/>
      <c r="Q2114" s="1" t="n">
        <f aca="false">$M2114-$N2114</f>
        <v>0</v>
      </c>
      <c r="R2114" s="56"/>
      <c r="T2114" s="59" t="s">
        <v>15</v>
      </c>
      <c r="U2114" s="1" t="n">
        <f aca="false">$S2114-$R2114</f>
        <v>0</v>
      </c>
      <c r="V2114" s="1" t="n">
        <f aca="false">IF($T2114="±",$Q2114*2,$Q2114)</f>
        <v>0</v>
      </c>
      <c r="W2114" s="60" t="str">
        <f aca="false">IFERROR($U2114/ABS($V2114),"N/A")</f>
        <v>N/A</v>
      </c>
      <c r="X2114" s="61" t="str">
        <f aca="false">IF(OR($W2114="N/A",$R2114="",$S2114=""),"N/A",IF($W2114&gt;=4,"Not Significant",IF($W2114&gt;=2,"Semi-Significant","Significant")))</f>
        <v>N/A</v>
      </c>
      <c r="Z2114" s="1" t="str">
        <f aca="false">IF($D2114="Z540.1 w/data",0,"")</f>
        <v/>
      </c>
      <c r="AA2114" s="1" t="e">
        <f aca="false">$Y2114+$Q2114+$Z2114</f>
        <v>#VALUE!</v>
      </c>
      <c r="AB2114" s="1" t="n">
        <f aca="false">$N2114+$Q2114</f>
        <v>0</v>
      </c>
      <c r="AC2114" s="1" t="str">
        <f aca="false">IF($Y2114="","",IF(AND($AA2114&gt;=$R2114,$AA2114&lt;=$S2114),"Pass","Fail"))</f>
        <v/>
      </c>
      <c r="AD2114" s="1" t="str">
        <f aca="false">IF($Y2114="","",IF($AA2114&gt;$R2114,"Pass","Fail"))</f>
        <v/>
      </c>
      <c r="AE2114" s="1" t="str">
        <f aca="false">IF($Y2114="","",IF($AA2114&gt;=$R2114,"Pass","Fail"))</f>
        <v/>
      </c>
      <c r="AF2114" s="1" t="str">
        <f aca="false">IF($Y2114="","",IF($AA2114&lt;=$S2114,"Pass","Fail"))</f>
        <v/>
      </c>
      <c r="AG2114" s="1" t="str">
        <f aca="false">IF($Y2114="","",IF($AA2114&lt;$S2114,"Pass","Fail"))</f>
        <v/>
      </c>
      <c r="AH2114" s="23" t="str">
        <f aca="true">INDIRECT(CHOOSE(MATCH($T2114,{"±","&gt;","≥","≤","&lt;"},0), "AC", "AD", "AE", "AF", "AG") &amp; ROW())</f>
        <v/>
      </c>
      <c r="AI2114" s="56" t="str">
        <f aca="false">IF($X2114="Not Significant","No Further Action Required",
IF($AH2114="","",
IF(AND($AH2114="Pass",$L2114="0 - Passed "),"Analysis performed; no further action required.",
IF(AND($AH2114="Fail",$L2114="1 - Failed "),"Analysis performed; no further action required.",
IF(AND($AH2114="Pass",$L2114="2 - Limited In Use "),"Analysis performed; no further action required.",
IF(AND($AH2114="Fail",$L2114="3 - Adjusted "),"Analysis performed; no further action required.",
"Unit fails analysis; TSM determination required."))))))</f>
        <v/>
      </c>
      <c r="AJ2114" s="58"/>
    </row>
    <row r="2115" customFormat="false" ht="15" hidden="false" customHeight="false" outlineLevel="0" collapsed="false">
      <c r="A2115" s="56"/>
      <c r="E2115" s="57" t="str">
        <f aca="false">IF(AND($F2115="",$G2115=""),"",IF($G2115="",$F2115,HYPERLINK($G2115,$F2115)))</f>
        <v/>
      </c>
      <c r="H2115" s="1" t="str">
        <f aca="false">IF($I2115="","None Attached",IF(LEFT($I2115,5)="https",HYPERLINK($I2115,"Datasheet"),HYPERLINK(_xlfn.CONCAT("https://",$I2115),"Datasheet")))</f>
        <v>None Attached</v>
      </c>
      <c r="M2115" s="56"/>
      <c r="P2115" s="58"/>
      <c r="Q2115" s="1" t="n">
        <f aca="false">$M2115-$N2115</f>
        <v>0</v>
      </c>
      <c r="R2115" s="56"/>
      <c r="T2115" s="59" t="s">
        <v>15</v>
      </c>
      <c r="U2115" s="1" t="n">
        <f aca="false">$S2115-$R2115</f>
        <v>0</v>
      </c>
      <c r="V2115" s="1" t="n">
        <f aca="false">IF($T2115="±",$Q2115*2,$Q2115)</f>
        <v>0</v>
      </c>
      <c r="W2115" s="60" t="str">
        <f aca="false">IFERROR($U2115/ABS($V2115),"N/A")</f>
        <v>N/A</v>
      </c>
      <c r="X2115" s="61" t="str">
        <f aca="false">IF(OR($W2115="N/A",$R2115="",$S2115=""),"N/A",IF($W2115&gt;=4,"Not Significant",IF($W2115&gt;=2,"Semi-Significant","Significant")))</f>
        <v>N/A</v>
      </c>
      <c r="Z2115" s="1" t="str">
        <f aca="false">IF($D2115="Z540.1 w/data",0,"")</f>
        <v/>
      </c>
      <c r="AA2115" s="1" t="e">
        <f aca="false">$Y2115+$Q2115+$Z2115</f>
        <v>#VALUE!</v>
      </c>
      <c r="AB2115" s="1" t="n">
        <f aca="false">$N2115+$Q2115</f>
        <v>0</v>
      </c>
      <c r="AC2115" s="1" t="str">
        <f aca="false">IF($Y2115="","",IF(AND($AA2115&gt;=$R2115,$AA2115&lt;=$S2115),"Pass","Fail"))</f>
        <v/>
      </c>
      <c r="AD2115" s="1" t="str">
        <f aca="false">IF($Y2115="","",IF($AA2115&gt;$R2115,"Pass","Fail"))</f>
        <v/>
      </c>
      <c r="AE2115" s="1" t="str">
        <f aca="false">IF($Y2115="","",IF($AA2115&gt;=$R2115,"Pass","Fail"))</f>
        <v/>
      </c>
      <c r="AF2115" s="1" t="str">
        <f aca="false">IF($Y2115="","",IF($AA2115&lt;=$S2115,"Pass","Fail"))</f>
        <v/>
      </c>
      <c r="AG2115" s="1" t="str">
        <f aca="false">IF($Y2115="","",IF($AA2115&lt;$S2115,"Pass","Fail"))</f>
        <v/>
      </c>
      <c r="AH2115" s="23" t="str">
        <f aca="true">INDIRECT(CHOOSE(MATCH($T2115,{"±","&gt;","≥","≤","&lt;"},0), "AC", "AD", "AE", "AF", "AG") &amp; ROW())</f>
        <v/>
      </c>
      <c r="AI2115" s="56" t="str">
        <f aca="false">IF($X2115="Not Significant","No Further Action Required",
IF($AH2115="","",
IF(AND($AH2115="Pass",$L2115="0 - Passed "),"Analysis performed; no further action required.",
IF(AND($AH2115="Fail",$L2115="1 - Failed "),"Analysis performed; no further action required.",
IF(AND($AH2115="Pass",$L2115="2 - Limited In Use "),"Analysis performed; no further action required.",
IF(AND($AH2115="Fail",$L2115="3 - Adjusted "),"Analysis performed; no further action required.",
"Unit fails analysis; TSM determination required."))))))</f>
        <v/>
      </c>
      <c r="AJ2115" s="58"/>
    </row>
    <row r="2116" customFormat="false" ht="15" hidden="false" customHeight="false" outlineLevel="0" collapsed="false">
      <c r="A2116" s="56"/>
      <c r="E2116" s="57" t="str">
        <f aca="false">IF(AND($F2116="",$G2116=""),"",IF($G2116="",$F2116,HYPERLINK($G2116,$F2116)))</f>
        <v/>
      </c>
      <c r="H2116" s="1" t="str">
        <f aca="false">IF($I2116="","None Attached",IF(LEFT($I2116,5)="https",HYPERLINK($I2116,"Datasheet"),HYPERLINK(_xlfn.CONCAT("https://",$I2116),"Datasheet")))</f>
        <v>None Attached</v>
      </c>
      <c r="M2116" s="56"/>
      <c r="P2116" s="58"/>
      <c r="Q2116" s="1" t="n">
        <f aca="false">$M2116-$N2116</f>
        <v>0</v>
      </c>
      <c r="R2116" s="56"/>
      <c r="T2116" s="59" t="s">
        <v>15</v>
      </c>
      <c r="U2116" s="1" t="n">
        <f aca="false">$S2116-$R2116</f>
        <v>0</v>
      </c>
      <c r="V2116" s="1" t="n">
        <f aca="false">IF($T2116="±",$Q2116*2,$Q2116)</f>
        <v>0</v>
      </c>
      <c r="W2116" s="60" t="str">
        <f aca="false">IFERROR($U2116/ABS($V2116),"N/A")</f>
        <v>N/A</v>
      </c>
      <c r="X2116" s="61" t="str">
        <f aca="false">IF(OR($W2116="N/A",$R2116="",$S2116=""),"N/A",IF($W2116&gt;=4,"Not Significant",IF($W2116&gt;=2,"Semi-Significant","Significant")))</f>
        <v>N/A</v>
      </c>
      <c r="Z2116" s="1" t="str">
        <f aca="false">IF($D2116="Z540.1 w/data",0,"")</f>
        <v/>
      </c>
      <c r="AA2116" s="1" t="e">
        <f aca="false">$Y2116+$Q2116+$Z2116</f>
        <v>#VALUE!</v>
      </c>
      <c r="AB2116" s="1" t="n">
        <f aca="false">$N2116+$Q2116</f>
        <v>0</v>
      </c>
      <c r="AC2116" s="1" t="str">
        <f aca="false">IF($Y2116="","",IF(AND($AA2116&gt;=$R2116,$AA2116&lt;=$S2116),"Pass","Fail"))</f>
        <v/>
      </c>
      <c r="AD2116" s="1" t="str">
        <f aca="false">IF($Y2116="","",IF($AA2116&gt;$R2116,"Pass","Fail"))</f>
        <v/>
      </c>
      <c r="AE2116" s="1" t="str">
        <f aca="false">IF($Y2116="","",IF($AA2116&gt;=$R2116,"Pass","Fail"))</f>
        <v/>
      </c>
      <c r="AF2116" s="1" t="str">
        <f aca="false">IF($Y2116="","",IF($AA2116&lt;=$S2116,"Pass","Fail"))</f>
        <v/>
      </c>
      <c r="AG2116" s="1" t="str">
        <f aca="false">IF($Y2116="","",IF($AA2116&lt;$S2116,"Pass","Fail"))</f>
        <v/>
      </c>
      <c r="AH2116" s="23" t="str">
        <f aca="true">INDIRECT(CHOOSE(MATCH($T2116,{"±","&gt;","≥","≤","&lt;"},0), "AC", "AD", "AE", "AF", "AG") &amp; ROW())</f>
        <v/>
      </c>
      <c r="AI2116" s="56" t="str">
        <f aca="false">IF($X2116="Not Significant","No Further Action Required",
IF($AH2116="","",
IF(AND($AH2116="Pass",$L2116="0 - Passed "),"Analysis performed; no further action required.",
IF(AND($AH2116="Fail",$L2116="1 - Failed "),"Analysis performed; no further action required.",
IF(AND($AH2116="Pass",$L2116="2 - Limited In Use "),"Analysis performed; no further action required.",
IF(AND($AH2116="Fail",$L2116="3 - Adjusted "),"Analysis performed; no further action required.",
"Unit fails analysis; TSM determination required."))))))</f>
        <v/>
      </c>
      <c r="AJ2116" s="58"/>
    </row>
    <row r="2117" customFormat="false" ht="15" hidden="false" customHeight="false" outlineLevel="0" collapsed="false">
      <c r="A2117" s="56"/>
      <c r="E2117" s="57" t="str">
        <f aca="false">IF(AND($F2117="",$G2117=""),"",IF($G2117="",$F2117,HYPERLINK($G2117,$F2117)))</f>
        <v/>
      </c>
      <c r="H2117" s="1" t="str">
        <f aca="false">IF($I2117="","None Attached",IF(LEFT($I2117,5)="https",HYPERLINK($I2117,"Datasheet"),HYPERLINK(_xlfn.CONCAT("https://",$I2117),"Datasheet")))</f>
        <v>None Attached</v>
      </c>
      <c r="M2117" s="56"/>
      <c r="P2117" s="58"/>
      <c r="Q2117" s="1" t="n">
        <f aca="false">$M2117-$N2117</f>
        <v>0</v>
      </c>
      <c r="R2117" s="56"/>
      <c r="T2117" s="59" t="s">
        <v>15</v>
      </c>
      <c r="U2117" s="1" t="n">
        <f aca="false">$S2117-$R2117</f>
        <v>0</v>
      </c>
      <c r="V2117" s="1" t="n">
        <f aca="false">IF($T2117="±",$Q2117*2,$Q2117)</f>
        <v>0</v>
      </c>
      <c r="W2117" s="60" t="str">
        <f aca="false">IFERROR($U2117/ABS($V2117),"N/A")</f>
        <v>N/A</v>
      </c>
      <c r="X2117" s="61" t="str">
        <f aca="false">IF(OR($W2117="N/A",$R2117="",$S2117=""),"N/A",IF($W2117&gt;=4,"Not Significant",IF($W2117&gt;=2,"Semi-Significant","Significant")))</f>
        <v>N/A</v>
      </c>
      <c r="Z2117" s="1" t="str">
        <f aca="false">IF($D2117="Z540.1 w/data",0,"")</f>
        <v/>
      </c>
      <c r="AA2117" s="1" t="e">
        <f aca="false">$Y2117+$Q2117+$Z2117</f>
        <v>#VALUE!</v>
      </c>
      <c r="AB2117" s="1" t="n">
        <f aca="false">$N2117+$Q2117</f>
        <v>0</v>
      </c>
      <c r="AC2117" s="1" t="str">
        <f aca="false">IF($Y2117="","",IF(AND($AA2117&gt;=$R2117,$AA2117&lt;=$S2117),"Pass","Fail"))</f>
        <v/>
      </c>
      <c r="AD2117" s="1" t="str">
        <f aca="false">IF($Y2117="","",IF($AA2117&gt;$R2117,"Pass","Fail"))</f>
        <v/>
      </c>
      <c r="AE2117" s="1" t="str">
        <f aca="false">IF($Y2117="","",IF($AA2117&gt;=$R2117,"Pass","Fail"))</f>
        <v/>
      </c>
      <c r="AF2117" s="1" t="str">
        <f aca="false">IF($Y2117="","",IF($AA2117&lt;=$S2117,"Pass","Fail"))</f>
        <v/>
      </c>
      <c r="AG2117" s="1" t="str">
        <f aca="false">IF($Y2117="","",IF($AA2117&lt;$S2117,"Pass","Fail"))</f>
        <v/>
      </c>
      <c r="AH2117" s="23" t="str">
        <f aca="true">INDIRECT(CHOOSE(MATCH($T2117,{"±","&gt;","≥","≤","&lt;"},0), "AC", "AD", "AE", "AF", "AG") &amp; ROW())</f>
        <v/>
      </c>
      <c r="AI2117" s="56" t="str">
        <f aca="false">IF($X2117="Not Significant","No Further Action Required",
IF($AH2117="","",
IF(AND($AH2117="Pass",$L2117="0 - Passed "),"Analysis performed; no further action required.",
IF(AND($AH2117="Fail",$L2117="1 - Failed "),"Analysis performed; no further action required.",
IF(AND($AH2117="Pass",$L2117="2 - Limited In Use "),"Analysis performed; no further action required.",
IF(AND($AH2117="Fail",$L2117="3 - Adjusted "),"Analysis performed; no further action required.",
"Unit fails analysis; TSM determination required."))))))</f>
        <v/>
      </c>
      <c r="AJ2117" s="58"/>
    </row>
    <row r="2118" customFormat="false" ht="15" hidden="false" customHeight="false" outlineLevel="0" collapsed="false">
      <c r="A2118" s="56"/>
      <c r="E2118" s="57" t="str">
        <f aca="false">IF(AND($F2118="",$G2118=""),"",IF($G2118="",$F2118,HYPERLINK($G2118,$F2118)))</f>
        <v/>
      </c>
      <c r="H2118" s="1" t="str">
        <f aca="false">IF($I2118="","None Attached",IF(LEFT($I2118,5)="https",HYPERLINK($I2118,"Datasheet"),HYPERLINK(_xlfn.CONCAT("https://",$I2118),"Datasheet")))</f>
        <v>None Attached</v>
      </c>
      <c r="M2118" s="56"/>
      <c r="P2118" s="58"/>
      <c r="Q2118" s="1" t="n">
        <f aca="false">$M2118-$N2118</f>
        <v>0</v>
      </c>
      <c r="R2118" s="56"/>
      <c r="T2118" s="59" t="s">
        <v>15</v>
      </c>
      <c r="U2118" s="1" t="n">
        <f aca="false">$S2118-$R2118</f>
        <v>0</v>
      </c>
      <c r="V2118" s="1" t="n">
        <f aca="false">IF($T2118="±",$Q2118*2,$Q2118)</f>
        <v>0</v>
      </c>
      <c r="W2118" s="60" t="str">
        <f aca="false">IFERROR($U2118/ABS($V2118),"N/A")</f>
        <v>N/A</v>
      </c>
      <c r="X2118" s="61" t="str">
        <f aca="false">IF(OR($W2118="N/A",$R2118="",$S2118=""),"N/A",IF($W2118&gt;=4,"Not Significant",IF($W2118&gt;=2,"Semi-Significant","Significant")))</f>
        <v>N/A</v>
      </c>
      <c r="Z2118" s="1" t="str">
        <f aca="false">IF($D2118="Z540.1 w/data",0,"")</f>
        <v/>
      </c>
      <c r="AA2118" s="1" t="e">
        <f aca="false">$Y2118+$Q2118+$Z2118</f>
        <v>#VALUE!</v>
      </c>
      <c r="AB2118" s="1" t="n">
        <f aca="false">$N2118+$Q2118</f>
        <v>0</v>
      </c>
      <c r="AC2118" s="1" t="str">
        <f aca="false">IF($Y2118="","",IF(AND($AA2118&gt;=$R2118,$AA2118&lt;=$S2118),"Pass","Fail"))</f>
        <v/>
      </c>
      <c r="AD2118" s="1" t="str">
        <f aca="false">IF($Y2118="","",IF($AA2118&gt;$R2118,"Pass","Fail"))</f>
        <v/>
      </c>
      <c r="AE2118" s="1" t="str">
        <f aca="false">IF($Y2118="","",IF($AA2118&gt;=$R2118,"Pass","Fail"))</f>
        <v/>
      </c>
      <c r="AF2118" s="1" t="str">
        <f aca="false">IF($Y2118="","",IF($AA2118&lt;=$S2118,"Pass","Fail"))</f>
        <v/>
      </c>
      <c r="AG2118" s="1" t="str">
        <f aca="false">IF($Y2118="","",IF($AA2118&lt;$S2118,"Pass","Fail"))</f>
        <v/>
      </c>
      <c r="AH2118" s="23" t="str">
        <f aca="true">INDIRECT(CHOOSE(MATCH($T2118,{"±","&gt;","≥","≤","&lt;"},0), "AC", "AD", "AE", "AF", "AG") &amp; ROW())</f>
        <v/>
      </c>
      <c r="AI2118" s="56" t="str">
        <f aca="false">IF($X2118="Not Significant","No Further Action Required",
IF($AH2118="","",
IF(AND($AH2118="Pass",$L2118="0 - Passed "),"Analysis performed; no further action required.",
IF(AND($AH2118="Fail",$L2118="1 - Failed "),"Analysis performed; no further action required.",
IF(AND($AH2118="Pass",$L2118="2 - Limited In Use "),"Analysis performed; no further action required.",
IF(AND($AH2118="Fail",$L2118="3 - Adjusted "),"Analysis performed; no further action required.",
"Unit fails analysis; TSM determination required."))))))</f>
        <v/>
      </c>
      <c r="AJ2118" s="58"/>
    </row>
    <row r="2119" customFormat="false" ht="15" hidden="false" customHeight="false" outlineLevel="0" collapsed="false">
      <c r="A2119" s="56"/>
      <c r="E2119" s="57" t="str">
        <f aca="false">IF(AND($F2119="",$G2119=""),"",IF($G2119="",$F2119,HYPERLINK($G2119,$F2119)))</f>
        <v/>
      </c>
      <c r="H2119" s="1" t="str">
        <f aca="false">IF($I2119="","None Attached",IF(LEFT($I2119,5)="https",HYPERLINK($I2119,"Datasheet"),HYPERLINK(_xlfn.CONCAT("https://",$I2119),"Datasheet")))</f>
        <v>None Attached</v>
      </c>
      <c r="M2119" s="56"/>
      <c r="P2119" s="58"/>
      <c r="Q2119" s="1" t="n">
        <f aca="false">$M2119-$N2119</f>
        <v>0</v>
      </c>
      <c r="R2119" s="56"/>
      <c r="T2119" s="59" t="s">
        <v>15</v>
      </c>
      <c r="U2119" s="1" t="n">
        <f aca="false">$S2119-$R2119</f>
        <v>0</v>
      </c>
      <c r="V2119" s="1" t="n">
        <f aca="false">IF($T2119="±",$Q2119*2,$Q2119)</f>
        <v>0</v>
      </c>
      <c r="W2119" s="60" t="str">
        <f aca="false">IFERROR($U2119/ABS($V2119),"N/A")</f>
        <v>N/A</v>
      </c>
      <c r="X2119" s="61" t="str">
        <f aca="false">IF(OR($W2119="N/A",$R2119="",$S2119=""),"N/A",IF($W2119&gt;=4,"Not Significant",IF($W2119&gt;=2,"Semi-Significant","Significant")))</f>
        <v>N/A</v>
      </c>
      <c r="Z2119" s="1" t="str">
        <f aca="false">IF($D2119="Z540.1 w/data",0,"")</f>
        <v/>
      </c>
      <c r="AA2119" s="1" t="e">
        <f aca="false">$Y2119+$Q2119+$Z2119</f>
        <v>#VALUE!</v>
      </c>
      <c r="AB2119" s="1" t="n">
        <f aca="false">$N2119+$Q2119</f>
        <v>0</v>
      </c>
      <c r="AC2119" s="1" t="str">
        <f aca="false">IF($Y2119="","",IF(AND($AA2119&gt;=$R2119,$AA2119&lt;=$S2119),"Pass","Fail"))</f>
        <v/>
      </c>
      <c r="AD2119" s="1" t="str">
        <f aca="false">IF($Y2119="","",IF($AA2119&gt;$R2119,"Pass","Fail"))</f>
        <v/>
      </c>
      <c r="AE2119" s="1" t="str">
        <f aca="false">IF($Y2119="","",IF($AA2119&gt;=$R2119,"Pass","Fail"))</f>
        <v/>
      </c>
      <c r="AF2119" s="1" t="str">
        <f aca="false">IF($Y2119="","",IF($AA2119&lt;=$S2119,"Pass","Fail"))</f>
        <v/>
      </c>
      <c r="AG2119" s="1" t="str">
        <f aca="false">IF($Y2119="","",IF($AA2119&lt;$S2119,"Pass","Fail"))</f>
        <v/>
      </c>
      <c r="AH2119" s="23" t="str">
        <f aca="true">INDIRECT(CHOOSE(MATCH($T2119,{"±","&gt;","≥","≤","&lt;"},0), "AC", "AD", "AE", "AF", "AG") &amp; ROW())</f>
        <v/>
      </c>
      <c r="AI2119" s="56" t="str">
        <f aca="false">IF($X2119="Not Significant","No Further Action Required",
IF($AH2119="","",
IF(AND($AH2119="Pass",$L2119="0 - Passed "),"Analysis performed; no further action required.",
IF(AND($AH2119="Fail",$L2119="1 - Failed "),"Analysis performed; no further action required.",
IF(AND($AH2119="Pass",$L2119="2 - Limited In Use "),"Analysis performed; no further action required.",
IF(AND($AH2119="Fail",$L2119="3 - Adjusted "),"Analysis performed; no further action required.",
"Unit fails analysis; TSM determination required."))))))</f>
        <v/>
      </c>
      <c r="AJ2119" s="58"/>
    </row>
    <row r="2120" customFormat="false" ht="15" hidden="false" customHeight="false" outlineLevel="0" collapsed="false">
      <c r="A2120" s="56"/>
      <c r="E2120" s="57" t="str">
        <f aca="false">IF(AND($F2120="",$G2120=""),"",IF($G2120="",$F2120,HYPERLINK($G2120,$F2120)))</f>
        <v/>
      </c>
      <c r="H2120" s="1" t="str">
        <f aca="false">IF($I2120="","None Attached",IF(LEFT($I2120,5)="https",HYPERLINK($I2120,"Datasheet"),HYPERLINK(_xlfn.CONCAT("https://",$I2120),"Datasheet")))</f>
        <v>None Attached</v>
      </c>
      <c r="M2120" s="56"/>
      <c r="P2120" s="58"/>
      <c r="Q2120" s="1" t="n">
        <f aca="false">$M2120-$N2120</f>
        <v>0</v>
      </c>
      <c r="R2120" s="56"/>
      <c r="T2120" s="59" t="s">
        <v>15</v>
      </c>
      <c r="U2120" s="1" t="n">
        <f aca="false">$S2120-$R2120</f>
        <v>0</v>
      </c>
      <c r="V2120" s="1" t="n">
        <f aca="false">IF($T2120="±",$Q2120*2,$Q2120)</f>
        <v>0</v>
      </c>
      <c r="W2120" s="60" t="str">
        <f aca="false">IFERROR($U2120/ABS($V2120),"N/A")</f>
        <v>N/A</v>
      </c>
      <c r="X2120" s="61" t="str">
        <f aca="false">IF(OR($W2120="N/A",$R2120="",$S2120=""),"N/A",IF($W2120&gt;=4,"Not Significant",IF($W2120&gt;=2,"Semi-Significant","Significant")))</f>
        <v>N/A</v>
      </c>
      <c r="Z2120" s="1" t="str">
        <f aca="false">IF($D2120="Z540.1 w/data",0,"")</f>
        <v/>
      </c>
      <c r="AA2120" s="1" t="e">
        <f aca="false">$Y2120+$Q2120+$Z2120</f>
        <v>#VALUE!</v>
      </c>
      <c r="AB2120" s="1" t="n">
        <f aca="false">$N2120+$Q2120</f>
        <v>0</v>
      </c>
      <c r="AC2120" s="1" t="str">
        <f aca="false">IF($Y2120="","",IF(AND($AA2120&gt;=$R2120,$AA2120&lt;=$S2120),"Pass","Fail"))</f>
        <v/>
      </c>
      <c r="AD2120" s="1" t="str">
        <f aca="false">IF($Y2120="","",IF($AA2120&gt;$R2120,"Pass","Fail"))</f>
        <v/>
      </c>
      <c r="AE2120" s="1" t="str">
        <f aca="false">IF($Y2120="","",IF($AA2120&gt;=$R2120,"Pass","Fail"))</f>
        <v/>
      </c>
      <c r="AF2120" s="1" t="str">
        <f aca="false">IF($Y2120="","",IF($AA2120&lt;=$S2120,"Pass","Fail"))</f>
        <v/>
      </c>
      <c r="AG2120" s="1" t="str">
        <f aca="false">IF($Y2120="","",IF($AA2120&lt;$S2120,"Pass","Fail"))</f>
        <v/>
      </c>
      <c r="AH2120" s="23" t="str">
        <f aca="true">INDIRECT(CHOOSE(MATCH($T2120,{"±","&gt;","≥","≤","&lt;"},0), "AC", "AD", "AE", "AF", "AG") &amp; ROW())</f>
        <v/>
      </c>
      <c r="AI2120" s="56" t="str">
        <f aca="false">IF($X2120="Not Significant","No Further Action Required",
IF($AH2120="","",
IF(AND($AH2120="Pass",$L2120="0 - Passed "),"Analysis performed; no further action required.",
IF(AND($AH2120="Fail",$L2120="1 - Failed "),"Analysis performed; no further action required.",
IF(AND($AH2120="Pass",$L2120="2 - Limited In Use "),"Analysis performed; no further action required.",
IF(AND($AH2120="Fail",$L2120="3 - Adjusted "),"Analysis performed; no further action required.",
"Unit fails analysis; TSM determination required."))))))</f>
        <v/>
      </c>
      <c r="AJ2120" s="58"/>
    </row>
    <row r="2121" customFormat="false" ht="15" hidden="false" customHeight="false" outlineLevel="0" collapsed="false">
      <c r="A2121" s="56"/>
      <c r="E2121" s="57" t="str">
        <f aca="false">IF(AND($F2121="",$G2121=""),"",IF($G2121="",$F2121,HYPERLINK($G2121,$F2121)))</f>
        <v/>
      </c>
      <c r="H2121" s="1" t="str">
        <f aca="false">IF($I2121="","None Attached",IF(LEFT($I2121,5)="https",HYPERLINK($I2121,"Datasheet"),HYPERLINK(_xlfn.CONCAT("https://",$I2121),"Datasheet")))</f>
        <v>None Attached</v>
      </c>
      <c r="M2121" s="56"/>
      <c r="P2121" s="58"/>
      <c r="Q2121" s="1" t="n">
        <f aca="false">$M2121-$N2121</f>
        <v>0</v>
      </c>
      <c r="R2121" s="56"/>
      <c r="T2121" s="59" t="s">
        <v>15</v>
      </c>
      <c r="U2121" s="1" t="n">
        <f aca="false">$S2121-$R2121</f>
        <v>0</v>
      </c>
      <c r="V2121" s="1" t="n">
        <f aca="false">IF($T2121="±",$Q2121*2,$Q2121)</f>
        <v>0</v>
      </c>
      <c r="W2121" s="60" t="str">
        <f aca="false">IFERROR($U2121/ABS($V2121),"N/A")</f>
        <v>N/A</v>
      </c>
      <c r="X2121" s="61" t="str">
        <f aca="false">IF(OR($W2121="N/A",$R2121="",$S2121=""),"N/A",IF($W2121&gt;=4,"Not Significant",IF($W2121&gt;=2,"Semi-Significant","Significant")))</f>
        <v>N/A</v>
      </c>
      <c r="Z2121" s="1" t="str">
        <f aca="false">IF($D2121="Z540.1 w/data",0,"")</f>
        <v/>
      </c>
      <c r="AA2121" s="1" t="e">
        <f aca="false">$Y2121+$Q2121+$Z2121</f>
        <v>#VALUE!</v>
      </c>
      <c r="AB2121" s="1" t="n">
        <f aca="false">$N2121+$Q2121</f>
        <v>0</v>
      </c>
      <c r="AC2121" s="1" t="str">
        <f aca="false">IF($Y2121="","",IF(AND($AA2121&gt;=$R2121,$AA2121&lt;=$S2121),"Pass","Fail"))</f>
        <v/>
      </c>
      <c r="AD2121" s="1" t="str">
        <f aca="false">IF($Y2121="","",IF($AA2121&gt;$R2121,"Pass","Fail"))</f>
        <v/>
      </c>
      <c r="AE2121" s="1" t="str">
        <f aca="false">IF($Y2121="","",IF($AA2121&gt;=$R2121,"Pass","Fail"))</f>
        <v/>
      </c>
      <c r="AF2121" s="1" t="str">
        <f aca="false">IF($Y2121="","",IF($AA2121&lt;=$S2121,"Pass","Fail"))</f>
        <v/>
      </c>
      <c r="AG2121" s="1" t="str">
        <f aca="false">IF($Y2121="","",IF($AA2121&lt;$S2121,"Pass","Fail"))</f>
        <v/>
      </c>
      <c r="AH2121" s="23" t="str">
        <f aca="true">INDIRECT(CHOOSE(MATCH($T2121,{"±","&gt;","≥","≤","&lt;"},0), "AC", "AD", "AE", "AF", "AG") &amp; ROW())</f>
        <v/>
      </c>
      <c r="AI2121" s="56" t="str">
        <f aca="false">IF($X2121="Not Significant","No Further Action Required",
IF($AH2121="","",
IF(AND($AH2121="Pass",$L2121="0 - Passed "),"Analysis performed; no further action required.",
IF(AND($AH2121="Fail",$L2121="1 - Failed "),"Analysis performed; no further action required.",
IF(AND($AH2121="Pass",$L2121="2 - Limited In Use "),"Analysis performed; no further action required.",
IF(AND($AH2121="Fail",$L2121="3 - Adjusted "),"Analysis performed; no further action required.",
"Unit fails analysis; TSM determination required."))))))</f>
        <v/>
      </c>
      <c r="AJ2121" s="58"/>
    </row>
    <row r="2122" customFormat="false" ht="15" hidden="false" customHeight="false" outlineLevel="0" collapsed="false">
      <c r="A2122" s="56"/>
      <c r="E2122" s="57" t="str">
        <f aca="false">IF(AND($F2122="",$G2122=""),"",IF($G2122="",$F2122,HYPERLINK($G2122,$F2122)))</f>
        <v/>
      </c>
      <c r="H2122" s="1" t="str">
        <f aca="false">IF($I2122="","None Attached",IF(LEFT($I2122,5)="https",HYPERLINK($I2122,"Datasheet"),HYPERLINK(_xlfn.CONCAT("https://",$I2122),"Datasheet")))</f>
        <v>None Attached</v>
      </c>
      <c r="M2122" s="56"/>
      <c r="P2122" s="58"/>
      <c r="Q2122" s="1" t="n">
        <f aca="false">$M2122-$N2122</f>
        <v>0</v>
      </c>
      <c r="R2122" s="56"/>
      <c r="T2122" s="59" t="s">
        <v>15</v>
      </c>
      <c r="U2122" s="1" t="n">
        <f aca="false">$S2122-$R2122</f>
        <v>0</v>
      </c>
      <c r="V2122" s="1" t="n">
        <f aca="false">IF($T2122="±",$Q2122*2,$Q2122)</f>
        <v>0</v>
      </c>
      <c r="W2122" s="60" t="str">
        <f aca="false">IFERROR($U2122/ABS($V2122),"N/A")</f>
        <v>N/A</v>
      </c>
      <c r="X2122" s="61" t="str">
        <f aca="false">IF(OR($W2122="N/A",$R2122="",$S2122=""),"N/A",IF($W2122&gt;=4,"Not Significant",IF($W2122&gt;=2,"Semi-Significant","Significant")))</f>
        <v>N/A</v>
      </c>
      <c r="Z2122" s="1" t="str">
        <f aca="false">IF($D2122="Z540.1 w/data",0,"")</f>
        <v/>
      </c>
      <c r="AA2122" s="1" t="e">
        <f aca="false">$Y2122+$Q2122+$Z2122</f>
        <v>#VALUE!</v>
      </c>
      <c r="AB2122" s="1" t="n">
        <f aca="false">$N2122+$Q2122</f>
        <v>0</v>
      </c>
      <c r="AC2122" s="1" t="str">
        <f aca="false">IF($Y2122="","",IF(AND($AA2122&gt;=$R2122,$AA2122&lt;=$S2122),"Pass","Fail"))</f>
        <v/>
      </c>
      <c r="AD2122" s="1" t="str">
        <f aca="false">IF($Y2122="","",IF($AA2122&gt;$R2122,"Pass","Fail"))</f>
        <v/>
      </c>
      <c r="AE2122" s="1" t="str">
        <f aca="false">IF($Y2122="","",IF($AA2122&gt;=$R2122,"Pass","Fail"))</f>
        <v/>
      </c>
      <c r="AF2122" s="1" t="str">
        <f aca="false">IF($Y2122="","",IF($AA2122&lt;=$S2122,"Pass","Fail"))</f>
        <v/>
      </c>
      <c r="AG2122" s="1" t="str">
        <f aca="false">IF($Y2122="","",IF($AA2122&lt;$S2122,"Pass","Fail"))</f>
        <v/>
      </c>
      <c r="AH2122" s="23" t="str">
        <f aca="true">INDIRECT(CHOOSE(MATCH($T2122,{"±","&gt;","≥","≤","&lt;"},0), "AC", "AD", "AE", "AF", "AG") &amp; ROW())</f>
        <v/>
      </c>
      <c r="AI2122" s="56" t="str">
        <f aca="false">IF($X2122="Not Significant","No Further Action Required",
IF($AH2122="","",
IF(AND($AH2122="Pass",$L2122="0 - Passed "),"Analysis performed; no further action required.",
IF(AND($AH2122="Fail",$L2122="1 - Failed "),"Analysis performed; no further action required.",
IF(AND($AH2122="Pass",$L2122="2 - Limited In Use "),"Analysis performed; no further action required.",
IF(AND($AH2122="Fail",$L2122="3 - Adjusted "),"Analysis performed; no further action required.",
"Unit fails analysis; TSM determination required."))))))</f>
        <v/>
      </c>
      <c r="AJ2122" s="58"/>
    </row>
    <row r="2123" customFormat="false" ht="15" hidden="false" customHeight="false" outlineLevel="0" collapsed="false">
      <c r="A2123" s="56"/>
      <c r="E2123" s="57" t="str">
        <f aca="false">IF(AND($F2123="",$G2123=""),"",IF($G2123="",$F2123,HYPERLINK($G2123,$F2123)))</f>
        <v/>
      </c>
      <c r="H2123" s="1" t="str">
        <f aca="false">IF($I2123="","None Attached",IF(LEFT($I2123,5)="https",HYPERLINK($I2123,"Datasheet"),HYPERLINK(_xlfn.CONCAT("https://",$I2123),"Datasheet")))</f>
        <v>None Attached</v>
      </c>
      <c r="M2123" s="56"/>
      <c r="P2123" s="58"/>
      <c r="Q2123" s="1" t="n">
        <f aca="false">$M2123-$N2123</f>
        <v>0</v>
      </c>
      <c r="R2123" s="56"/>
      <c r="T2123" s="59" t="s">
        <v>15</v>
      </c>
      <c r="U2123" s="1" t="n">
        <f aca="false">$S2123-$R2123</f>
        <v>0</v>
      </c>
      <c r="V2123" s="1" t="n">
        <f aca="false">IF($T2123="±",$Q2123*2,$Q2123)</f>
        <v>0</v>
      </c>
      <c r="W2123" s="60" t="str">
        <f aca="false">IFERROR($U2123/ABS($V2123),"N/A")</f>
        <v>N/A</v>
      </c>
      <c r="X2123" s="61" t="str">
        <f aca="false">IF(OR($W2123="N/A",$R2123="",$S2123=""),"N/A",IF($W2123&gt;=4,"Not Significant",IF($W2123&gt;=2,"Semi-Significant","Significant")))</f>
        <v>N/A</v>
      </c>
      <c r="Z2123" s="1" t="str">
        <f aca="false">IF($D2123="Z540.1 w/data",0,"")</f>
        <v/>
      </c>
      <c r="AA2123" s="1" t="e">
        <f aca="false">$Y2123+$Q2123+$Z2123</f>
        <v>#VALUE!</v>
      </c>
      <c r="AB2123" s="1" t="n">
        <f aca="false">$N2123+$Q2123</f>
        <v>0</v>
      </c>
      <c r="AC2123" s="1" t="str">
        <f aca="false">IF($Y2123="","",IF(AND($AA2123&gt;=$R2123,$AA2123&lt;=$S2123),"Pass","Fail"))</f>
        <v/>
      </c>
      <c r="AD2123" s="1" t="str">
        <f aca="false">IF($Y2123="","",IF($AA2123&gt;$R2123,"Pass","Fail"))</f>
        <v/>
      </c>
      <c r="AE2123" s="1" t="str">
        <f aca="false">IF($Y2123="","",IF($AA2123&gt;=$R2123,"Pass","Fail"))</f>
        <v/>
      </c>
      <c r="AF2123" s="1" t="str">
        <f aca="false">IF($Y2123="","",IF($AA2123&lt;=$S2123,"Pass","Fail"))</f>
        <v/>
      </c>
      <c r="AG2123" s="1" t="str">
        <f aca="false">IF($Y2123="","",IF($AA2123&lt;$S2123,"Pass","Fail"))</f>
        <v/>
      </c>
      <c r="AH2123" s="23" t="str">
        <f aca="true">INDIRECT(CHOOSE(MATCH($T2123,{"±","&gt;","≥","≤","&lt;"},0), "AC", "AD", "AE", "AF", "AG") &amp; ROW())</f>
        <v/>
      </c>
      <c r="AI2123" s="56" t="str">
        <f aca="false">IF($X2123="Not Significant","No Further Action Required",
IF($AH2123="","",
IF(AND($AH2123="Pass",$L2123="0 - Passed "),"Analysis performed; no further action required.",
IF(AND($AH2123="Fail",$L2123="1 - Failed "),"Analysis performed; no further action required.",
IF(AND($AH2123="Pass",$L2123="2 - Limited In Use "),"Analysis performed; no further action required.",
IF(AND($AH2123="Fail",$L2123="3 - Adjusted "),"Analysis performed; no further action required.",
"Unit fails analysis; TSM determination required."))))))</f>
        <v/>
      </c>
      <c r="AJ2123" s="58"/>
    </row>
    <row r="2124" customFormat="false" ht="15" hidden="false" customHeight="false" outlineLevel="0" collapsed="false">
      <c r="A2124" s="56"/>
      <c r="E2124" s="57" t="str">
        <f aca="false">IF(AND($F2124="",$G2124=""),"",IF($G2124="",$F2124,HYPERLINK($G2124,$F2124)))</f>
        <v/>
      </c>
      <c r="H2124" s="1" t="str">
        <f aca="false">IF($I2124="","None Attached",IF(LEFT($I2124,5)="https",HYPERLINK($I2124,"Datasheet"),HYPERLINK(_xlfn.CONCAT("https://",$I2124),"Datasheet")))</f>
        <v>None Attached</v>
      </c>
      <c r="M2124" s="56"/>
      <c r="P2124" s="58"/>
      <c r="Q2124" s="1" t="n">
        <f aca="false">$M2124-$N2124</f>
        <v>0</v>
      </c>
      <c r="R2124" s="56"/>
      <c r="T2124" s="59" t="s">
        <v>15</v>
      </c>
      <c r="U2124" s="1" t="n">
        <f aca="false">$S2124-$R2124</f>
        <v>0</v>
      </c>
      <c r="V2124" s="1" t="n">
        <f aca="false">IF($T2124="±",$Q2124*2,$Q2124)</f>
        <v>0</v>
      </c>
      <c r="W2124" s="60" t="str">
        <f aca="false">IFERROR($U2124/ABS($V2124),"N/A")</f>
        <v>N/A</v>
      </c>
      <c r="X2124" s="61" t="str">
        <f aca="false">IF(OR($W2124="N/A",$R2124="",$S2124=""),"N/A",IF($W2124&gt;=4,"Not Significant",IF($W2124&gt;=2,"Semi-Significant","Significant")))</f>
        <v>N/A</v>
      </c>
      <c r="Z2124" s="1" t="str">
        <f aca="false">IF($D2124="Z540.1 w/data",0,"")</f>
        <v/>
      </c>
      <c r="AA2124" s="1" t="e">
        <f aca="false">$Y2124+$Q2124+$Z2124</f>
        <v>#VALUE!</v>
      </c>
      <c r="AB2124" s="1" t="n">
        <f aca="false">$N2124+$Q2124</f>
        <v>0</v>
      </c>
      <c r="AC2124" s="1" t="str">
        <f aca="false">IF($Y2124="","",IF(AND($AA2124&gt;=$R2124,$AA2124&lt;=$S2124),"Pass","Fail"))</f>
        <v/>
      </c>
      <c r="AD2124" s="1" t="str">
        <f aca="false">IF($Y2124="","",IF($AA2124&gt;$R2124,"Pass","Fail"))</f>
        <v/>
      </c>
      <c r="AE2124" s="1" t="str">
        <f aca="false">IF($Y2124="","",IF($AA2124&gt;=$R2124,"Pass","Fail"))</f>
        <v/>
      </c>
      <c r="AF2124" s="1" t="str">
        <f aca="false">IF($Y2124="","",IF($AA2124&lt;=$S2124,"Pass","Fail"))</f>
        <v/>
      </c>
      <c r="AG2124" s="1" t="str">
        <f aca="false">IF($Y2124="","",IF($AA2124&lt;$S2124,"Pass","Fail"))</f>
        <v/>
      </c>
      <c r="AH2124" s="23" t="str">
        <f aca="true">INDIRECT(CHOOSE(MATCH($T2124,{"±","&gt;","≥","≤","&lt;"},0), "AC", "AD", "AE", "AF", "AG") &amp; ROW())</f>
        <v/>
      </c>
      <c r="AI2124" s="56" t="str">
        <f aca="false">IF($X2124="Not Significant","No Further Action Required",
IF($AH2124="","",
IF(AND($AH2124="Pass",$L2124="0 - Passed "),"Analysis performed; no further action required.",
IF(AND($AH2124="Fail",$L2124="1 - Failed "),"Analysis performed; no further action required.",
IF(AND($AH2124="Pass",$L2124="2 - Limited In Use "),"Analysis performed; no further action required.",
IF(AND($AH2124="Fail",$L2124="3 - Adjusted "),"Analysis performed; no further action required.",
"Unit fails analysis; TSM determination required."))))))</f>
        <v/>
      </c>
      <c r="AJ2124" s="58"/>
    </row>
    <row r="2125" customFormat="false" ht="15" hidden="false" customHeight="false" outlineLevel="0" collapsed="false">
      <c r="A2125" s="56"/>
      <c r="E2125" s="57" t="str">
        <f aca="false">IF(AND($F2125="",$G2125=""),"",IF($G2125="",$F2125,HYPERLINK($G2125,$F2125)))</f>
        <v/>
      </c>
      <c r="H2125" s="1" t="str">
        <f aca="false">IF($I2125="","None Attached",IF(LEFT($I2125,5)="https",HYPERLINK($I2125,"Datasheet"),HYPERLINK(_xlfn.CONCAT("https://",$I2125),"Datasheet")))</f>
        <v>None Attached</v>
      </c>
      <c r="M2125" s="56"/>
      <c r="P2125" s="58"/>
      <c r="Q2125" s="1" t="n">
        <f aca="false">$M2125-$N2125</f>
        <v>0</v>
      </c>
      <c r="R2125" s="56"/>
      <c r="T2125" s="59" t="s">
        <v>15</v>
      </c>
      <c r="U2125" s="1" t="n">
        <f aca="false">$S2125-$R2125</f>
        <v>0</v>
      </c>
      <c r="V2125" s="1" t="n">
        <f aca="false">IF($T2125="±",$Q2125*2,$Q2125)</f>
        <v>0</v>
      </c>
      <c r="W2125" s="60" t="str">
        <f aca="false">IFERROR($U2125/ABS($V2125),"N/A")</f>
        <v>N/A</v>
      </c>
      <c r="X2125" s="61" t="str">
        <f aca="false">IF(OR($W2125="N/A",$R2125="",$S2125=""),"N/A",IF($W2125&gt;=4,"Not Significant",IF($W2125&gt;=2,"Semi-Significant","Significant")))</f>
        <v>N/A</v>
      </c>
      <c r="Z2125" s="1" t="str">
        <f aca="false">IF($D2125="Z540.1 w/data",0,"")</f>
        <v/>
      </c>
      <c r="AA2125" s="1" t="e">
        <f aca="false">$Y2125+$Q2125+$Z2125</f>
        <v>#VALUE!</v>
      </c>
      <c r="AB2125" s="1" t="n">
        <f aca="false">$N2125+$Q2125</f>
        <v>0</v>
      </c>
      <c r="AC2125" s="1" t="str">
        <f aca="false">IF($Y2125="","",IF(AND($AA2125&gt;=$R2125,$AA2125&lt;=$S2125),"Pass","Fail"))</f>
        <v/>
      </c>
      <c r="AD2125" s="1" t="str">
        <f aca="false">IF($Y2125="","",IF($AA2125&gt;$R2125,"Pass","Fail"))</f>
        <v/>
      </c>
      <c r="AE2125" s="1" t="str">
        <f aca="false">IF($Y2125="","",IF($AA2125&gt;=$R2125,"Pass","Fail"))</f>
        <v/>
      </c>
      <c r="AF2125" s="1" t="str">
        <f aca="false">IF($Y2125="","",IF($AA2125&lt;=$S2125,"Pass","Fail"))</f>
        <v/>
      </c>
      <c r="AG2125" s="1" t="str">
        <f aca="false">IF($Y2125="","",IF($AA2125&lt;$S2125,"Pass","Fail"))</f>
        <v/>
      </c>
      <c r="AH2125" s="23" t="str">
        <f aca="true">INDIRECT(CHOOSE(MATCH($T2125,{"±","&gt;","≥","≤","&lt;"},0), "AC", "AD", "AE", "AF", "AG") &amp; ROW())</f>
        <v/>
      </c>
      <c r="AI2125" s="56" t="str">
        <f aca="false">IF($X2125="Not Significant","No Further Action Required",
IF($AH2125="","",
IF(AND($AH2125="Pass",$L2125="0 - Passed "),"Analysis performed; no further action required.",
IF(AND($AH2125="Fail",$L2125="1 - Failed "),"Analysis performed; no further action required.",
IF(AND($AH2125="Pass",$L2125="2 - Limited In Use "),"Analysis performed; no further action required.",
IF(AND($AH2125="Fail",$L2125="3 - Adjusted "),"Analysis performed; no further action required.",
"Unit fails analysis; TSM determination required."))))))</f>
        <v/>
      </c>
      <c r="AJ2125" s="58"/>
    </row>
    <row r="2126" customFormat="false" ht="15" hidden="false" customHeight="false" outlineLevel="0" collapsed="false">
      <c r="A2126" s="56"/>
      <c r="E2126" s="57" t="str">
        <f aca="false">IF(AND($F2126="",$G2126=""),"",IF($G2126="",$F2126,HYPERLINK($G2126,$F2126)))</f>
        <v/>
      </c>
      <c r="H2126" s="1" t="str">
        <f aca="false">IF($I2126="","None Attached",IF(LEFT($I2126,5)="https",HYPERLINK($I2126,"Datasheet"),HYPERLINK(_xlfn.CONCAT("https://",$I2126),"Datasheet")))</f>
        <v>None Attached</v>
      </c>
      <c r="M2126" s="56"/>
      <c r="P2126" s="58"/>
      <c r="Q2126" s="1" t="n">
        <f aca="false">$M2126-$N2126</f>
        <v>0</v>
      </c>
      <c r="R2126" s="56"/>
      <c r="T2126" s="59" t="s">
        <v>15</v>
      </c>
      <c r="U2126" s="1" t="n">
        <f aca="false">$S2126-$R2126</f>
        <v>0</v>
      </c>
      <c r="V2126" s="1" t="n">
        <f aca="false">IF($T2126="±",$Q2126*2,$Q2126)</f>
        <v>0</v>
      </c>
      <c r="W2126" s="60" t="str">
        <f aca="false">IFERROR($U2126/ABS($V2126),"N/A")</f>
        <v>N/A</v>
      </c>
      <c r="X2126" s="61" t="str">
        <f aca="false">IF(OR($W2126="N/A",$R2126="",$S2126=""),"N/A",IF($W2126&gt;=4,"Not Significant",IF($W2126&gt;=2,"Semi-Significant","Significant")))</f>
        <v>N/A</v>
      </c>
      <c r="Z2126" s="1" t="str">
        <f aca="false">IF($D2126="Z540.1 w/data",0,"")</f>
        <v/>
      </c>
      <c r="AA2126" s="1" t="e">
        <f aca="false">$Y2126+$Q2126+$Z2126</f>
        <v>#VALUE!</v>
      </c>
      <c r="AB2126" s="1" t="n">
        <f aca="false">$N2126+$Q2126</f>
        <v>0</v>
      </c>
      <c r="AC2126" s="1" t="str">
        <f aca="false">IF($Y2126="","",IF(AND($AA2126&gt;=$R2126,$AA2126&lt;=$S2126),"Pass","Fail"))</f>
        <v/>
      </c>
      <c r="AD2126" s="1" t="str">
        <f aca="false">IF($Y2126="","",IF($AA2126&gt;$R2126,"Pass","Fail"))</f>
        <v/>
      </c>
      <c r="AE2126" s="1" t="str">
        <f aca="false">IF($Y2126="","",IF($AA2126&gt;=$R2126,"Pass","Fail"))</f>
        <v/>
      </c>
      <c r="AF2126" s="1" t="str">
        <f aca="false">IF($Y2126="","",IF($AA2126&lt;=$S2126,"Pass","Fail"))</f>
        <v/>
      </c>
      <c r="AG2126" s="1" t="str">
        <f aca="false">IF($Y2126="","",IF($AA2126&lt;$S2126,"Pass","Fail"))</f>
        <v/>
      </c>
      <c r="AH2126" s="23" t="str">
        <f aca="true">INDIRECT(CHOOSE(MATCH($T2126,{"±","&gt;","≥","≤","&lt;"},0), "AC", "AD", "AE", "AF", "AG") &amp; ROW())</f>
        <v/>
      </c>
      <c r="AI2126" s="56" t="str">
        <f aca="false">IF($X2126="Not Significant","No Further Action Required",
IF($AH2126="","",
IF(AND($AH2126="Pass",$L2126="0 - Passed "),"Analysis performed; no further action required.",
IF(AND($AH2126="Fail",$L2126="1 - Failed "),"Analysis performed; no further action required.",
IF(AND($AH2126="Pass",$L2126="2 - Limited In Use "),"Analysis performed; no further action required.",
IF(AND($AH2126="Fail",$L2126="3 - Adjusted "),"Analysis performed; no further action required.",
"Unit fails analysis; TSM determination required."))))))</f>
        <v/>
      </c>
      <c r="AJ2126" s="58"/>
    </row>
    <row r="2127" customFormat="false" ht="15" hidden="false" customHeight="false" outlineLevel="0" collapsed="false">
      <c r="A2127" s="56"/>
      <c r="E2127" s="57" t="str">
        <f aca="false">IF(AND($F2127="",$G2127=""),"",IF($G2127="",$F2127,HYPERLINK($G2127,$F2127)))</f>
        <v/>
      </c>
      <c r="H2127" s="1" t="str">
        <f aca="false">IF($I2127="","None Attached",IF(LEFT($I2127,5)="https",HYPERLINK($I2127,"Datasheet"),HYPERLINK(_xlfn.CONCAT("https://",$I2127),"Datasheet")))</f>
        <v>None Attached</v>
      </c>
      <c r="M2127" s="56"/>
      <c r="P2127" s="58"/>
      <c r="Q2127" s="1" t="n">
        <f aca="false">$M2127-$N2127</f>
        <v>0</v>
      </c>
      <c r="R2127" s="56"/>
      <c r="T2127" s="59" t="s">
        <v>15</v>
      </c>
      <c r="U2127" s="1" t="n">
        <f aca="false">$S2127-$R2127</f>
        <v>0</v>
      </c>
      <c r="V2127" s="1" t="n">
        <f aca="false">IF($T2127="±",$Q2127*2,$Q2127)</f>
        <v>0</v>
      </c>
      <c r="W2127" s="60" t="str">
        <f aca="false">IFERROR($U2127/ABS($V2127),"N/A")</f>
        <v>N/A</v>
      </c>
      <c r="X2127" s="61" t="str">
        <f aca="false">IF(OR($W2127="N/A",$R2127="",$S2127=""),"N/A",IF($W2127&gt;=4,"Not Significant",IF($W2127&gt;=2,"Semi-Significant","Significant")))</f>
        <v>N/A</v>
      </c>
      <c r="Z2127" s="1" t="str">
        <f aca="false">IF($D2127="Z540.1 w/data",0,"")</f>
        <v/>
      </c>
      <c r="AA2127" s="1" t="e">
        <f aca="false">$Y2127+$Q2127+$Z2127</f>
        <v>#VALUE!</v>
      </c>
      <c r="AB2127" s="1" t="n">
        <f aca="false">$N2127+$Q2127</f>
        <v>0</v>
      </c>
      <c r="AC2127" s="1" t="str">
        <f aca="false">IF($Y2127="","",IF(AND($AA2127&gt;=$R2127,$AA2127&lt;=$S2127),"Pass","Fail"))</f>
        <v/>
      </c>
      <c r="AD2127" s="1" t="str">
        <f aca="false">IF($Y2127="","",IF($AA2127&gt;$R2127,"Pass","Fail"))</f>
        <v/>
      </c>
      <c r="AE2127" s="1" t="str">
        <f aca="false">IF($Y2127="","",IF($AA2127&gt;=$R2127,"Pass","Fail"))</f>
        <v/>
      </c>
      <c r="AF2127" s="1" t="str">
        <f aca="false">IF($Y2127="","",IF($AA2127&lt;=$S2127,"Pass","Fail"))</f>
        <v/>
      </c>
      <c r="AG2127" s="1" t="str">
        <f aca="false">IF($Y2127="","",IF($AA2127&lt;$S2127,"Pass","Fail"))</f>
        <v/>
      </c>
      <c r="AH2127" s="23" t="str">
        <f aca="true">INDIRECT(CHOOSE(MATCH($T2127,{"±","&gt;","≥","≤","&lt;"},0), "AC", "AD", "AE", "AF", "AG") &amp; ROW())</f>
        <v/>
      </c>
      <c r="AI2127" s="56" t="str">
        <f aca="false">IF($X2127="Not Significant","No Further Action Required",
IF($AH2127="","",
IF(AND($AH2127="Pass",$L2127="0 - Passed "),"Analysis performed; no further action required.",
IF(AND($AH2127="Fail",$L2127="1 - Failed "),"Analysis performed; no further action required.",
IF(AND($AH2127="Pass",$L2127="2 - Limited In Use "),"Analysis performed; no further action required.",
IF(AND($AH2127="Fail",$L2127="3 - Adjusted "),"Analysis performed; no further action required.",
"Unit fails analysis; TSM determination required."))))))</f>
        <v/>
      </c>
      <c r="AJ2127" s="58"/>
    </row>
    <row r="2128" customFormat="false" ht="15" hidden="false" customHeight="false" outlineLevel="0" collapsed="false">
      <c r="A2128" s="56"/>
      <c r="E2128" s="57" t="str">
        <f aca="false">IF(AND($F2128="",$G2128=""),"",IF($G2128="",$F2128,HYPERLINK($G2128,$F2128)))</f>
        <v/>
      </c>
      <c r="H2128" s="1" t="str">
        <f aca="false">IF($I2128="","None Attached",IF(LEFT($I2128,5)="https",HYPERLINK($I2128,"Datasheet"),HYPERLINK(_xlfn.CONCAT("https://",$I2128),"Datasheet")))</f>
        <v>None Attached</v>
      </c>
      <c r="M2128" s="56"/>
      <c r="P2128" s="58"/>
      <c r="Q2128" s="1" t="n">
        <f aca="false">$M2128-$N2128</f>
        <v>0</v>
      </c>
      <c r="R2128" s="56"/>
      <c r="T2128" s="59" t="s">
        <v>15</v>
      </c>
      <c r="U2128" s="1" t="n">
        <f aca="false">$S2128-$R2128</f>
        <v>0</v>
      </c>
      <c r="V2128" s="1" t="n">
        <f aca="false">IF($T2128="±",$Q2128*2,$Q2128)</f>
        <v>0</v>
      </c>
      <c r="W2128" s="60" t="str">
        <f aca="false">IFERROR($U2128/ABS($V2128),"N/A")</f>
        <v>N/A</v>
      </c>
      <c r="X2128" s="61" t="str">
        <f aca="false">IF(OR($W2128="N/A",$R2128="",$S2128=""),"N/A",IF($W2128&gt;=4,"Not Significant",IF($W2128&gt;=2,"Semi-Significant","Significant")))</f>
        <v>N/A</v>
      </c>
      <c r="Z2128" s="1" t="str">
        <f aca="false">IF($D2128="Z540.1 w/data",0,"")</f>
        <v/>
      </c>
      <c r="AA2128" s="1" t="e">
        <f aca="false">$Y2128+$Q2128+$Z2128</f>
        <v>#VALUE!</v>
      </c>
      <c r="AB2128" s="1" t="n">
        <f aca="false">$N2128+$Q2128</f>
        <v>0</v>
      </c>
      <c r="AC2128" s="1" t="str">
        <f aca="false">IF($Y2128="","",IF(AND($AA2128&gt;=$R2128,$AA2128&lt;=$S2128),"Pass","Fail"))</f>
        <v/>
      </c>
      <c r="AD2128" s="1" t="str">
        <f aca="false">IF($Y2128="","",IF($AA2128&gt;$R2128,"Pass","Fail"))</f>
        <v/>
      </c>
      <c r="AE2128" s="1" t="str">
        <f aca="false">IF($Y2128="","",IF($AA2128&gt;=$R2128,"Pass","Fail"))</f>
        <v/>
      </c>
      <c r="AF2128" s="1" t="str">
        <f aca="false">IF($Y2128="","",IF($AA2128&lt;=$S2128,"Pass","Fail"))</f>
        <v/>
      </c>
      <c r="AG2128" s="1" t="str">
        <f aca="false">IF($Y2128="","",IF($AA2128&lt;$S2128,"Pass","Fail"))</f>
        <v/>
      </c>
      <c r="AH2128" s="23" t="str">
        <f aca="true">INDIRECT(CHOOSE(MATCH($T2128,{"±","&gt;","≥","≤","&lt;"},0), "AC", "AD", "AE", "AF", "AG") &amp; ROW())</f>
        <v/>
      </c>
      <c r="AI2128" s="56" t="str">
        <f aca="false">IF($X2128="Not Significant","No Further Action Required",
IF($AH2128="","",
IF(AND($AH2128="Pass",$L2128="0 - Passed "),"Analysis performed; no further action required.",
IF(AND($AH2128="Fail",$L2128="1 - Failed "),"Analysis performed; no further action required.",
IF(AND($AH2128="Pass",$L2128="2 - Limited In Use "),"Analysis performed; no further action required.",
IF(AND($AH2128="Fail",$L2128="3 - Adjusted "),"Analysis performed; no further action required.",
"Unit fails analysis; TSM determination required."))))))</f>
        <v/>
      </c>
      <c r="AJ2128" s="58"/>
    </row>
    <row r="2129" customFormat="false" ht="15" hidden="false" customHeight="false" outlineLevel="0" collapsed="false">
      <c r="A2129" s="56"/>
      <c r="E2129" s="57" t="str">
        <f aca="false">IF(AND($F2129="",$G2129=""),"",IF($G2129="",$F2129,HYPERLINK($G2129,$F2129)))</f>
        <v/>
      </c>
      <c r="H2129" s="1" t="str">
        <f aca="false">IF($I2129="","None Attached",IF(LEFT($I2129,5)="https",HYPERLINK($I2129,"Datasheet"),HYPERLINK(_xlfn.CONCAT("https://",$I2129),"Datasheet")))</f>
        <v>None Attached</v>
      </c>
      <c r="M2129" s="56"/>
      <c r="P2129" s="58"/>
      <c r="Q2129" s="1" t="n">
        <f aca="false">$M2129-$N2129</f>
        <v>0</v>
      </c>
      <c r="R2129" s="56"/>
      <c r="T2129" s="59" t="s">
        <v>15</v>
      </c>
      <c r="U2129" s="1" t="n">
        <f aca="false">$S2129-$R2129</f>
        <v>0</v>
      </c>
      <c r="V2129" s="1" t="n">
        <f aca="false">IF($T2129="±",$Q2129*2,$Q2129)</f>
        <v>0</v>
      </c>
      <c r="W2129" s="60" t="str">
        <f aca="false">IFERROR($U2129/ABS($V2129),"N/A")</f>
        <v>N/A</v>
      </c>
      <c r="X2129" s="61" t="str">
        <f aca="false">IF(OR($W2129="N/A",$R2129="",$S2129=""),"N/A",IF($W2129&gt;=4,"Not Significant",IF($W2129&gt;=2,"Semi-Significant","Significant")))</f>
        <v>N/A</v>
      </c>
      <c r="Z2129" s="1" t="str">
        <f aca="false">IF($D2129="Z540.1 w/data",0,"")</f>
        <v/>
      </c>
      <c r="AA2129" s="1" t="e">
        <f aca="false">$Y2129+$Q2129+$Z2129</f>
        <v>#VALUE!</v>
      </c>
      <c r="AB2129" s="1" t="n">
        <f aca="false">$N2129+$Q2129</f>
        <v>0</v>
      </c>
      <c r="AC2129" s="1" t="str">
        <f aca="false">IF($Y2129="","",IF(AND($AA2129&gt;=$R2129,$AA2129&lt;=$S2129),"Pass","Fail"))</f>
        <v/>
      </c>
      <c r="AD2129" s="1" t="str">
        <f aca="false">IF($Y2129="","",IF($AA2129&gt;$R2129,"Pass","Fail"))</f>
        <v/>
      </c>
      <c r="AE2129" s="1" t="str">
        <f aca="false">IF($Y2129="","",IF($AA2129&gt;=$R2129,"Pass","Fail"))</f>
        <v/>
      </c>
      <c r="AF2129" s="1" t="str">
        <f aca="false">IF($Y2129="","",IF($AA2129&lt;=$S2129,"Pass","Fail"))</f>
        <v/>
      </c>
      <c r="AG2129" s="1" t="str">
        <f aca="false">IF($Y2129="","",IF($AA2129&lt;$S2129,"Pass","Fail"))</f>
        <v/>
      </c>
      <c r="AH2129" s="23" t="str">
        <f aca="true">INDIRECT(CHOOSE(MATCH($T2129,{"±","&gt;","≥","≤","&lt;"},0), "AC", "AD", "AE", "AF", "AG") &amp; ROW())</f>
        <v/>
      </c>
      <c r="AI2129" s="56" t="str">
        <f aca="false">IF($X2129="Not Significant","No Further Action Required",
IF($AH2129="","",
IF(AND($AH2129="Pass",$L2129="0 - Passed "),"Analysis performed; no further action required.",
IF(AND($AH2129="Fail",$L2129="1 - Failed "),"Analysis performed; no further action required.",
IF(AND($AH2129="Pass",$L2129="2 - Limited In Use "),"Analysis performed; no further action required.",
IF(AND($AH2129="Fail",$L2129="3 - Adjusted "),"Analysis performed; no further action required.",
"Unit fails analysis; TSM determination required."))))))</f>
        <v/>
      </c>
      <c r="AJ2129" s="58"/>
    </row>
    <row r="2130" customFormat="false" ht="15" hidden="false" customHeight="false" outlineLevel="0" collapsed="false">
      <c r="A2130" s="56"/>
      <c r="E2130" s="57" t="str">
        <f aca="false">IF(AND($F2130="",$G2130=""),"",IF($G2130="",$F2130,HYPERLINK($G2130,$F2130)))</f>
        <v/>
      </c>
      <c r="H2130" s="1" t="str">
        <f aca="false">IF($I2130="","None Attached",IF(LEFT($I2130,5)="https",HYPERLINK($I2130,"Datasheet"),HYPERLINK(_xlfn.CONCAT("https://",$I2130),"Datasheet")))</f>
        <v>None Attached</v>
      </c>
      <c r="M2130" s="56"/>
      <c r="P2130" s="58"/>
      <c r="Q2130" s="1" t="n">
        <f aca="false">$M2130-$N2130</f>
        <v>0</v>
      </c>
      <c r="R2130" s="56"/>
      <c r="T2130" s="59" t="s">
        <v>15</v>
      </c>
      <c r="U2130" s="1" t="n">
        <f aca="false">$S2130-$R2130</f>
        <v>0</v>
      </c>
      <c r="V2130" s="1" t="n">
        <f aca="false">IF($T2130="±",$Q2130*2,$Q2130)</f>
        <v>0</v>
      </c>
      <c r="W2130" s="60" t="str">
        <f aca="false">IFERROR($U2130/ABS($V2130),"N/A")</f>
        <v>N/A</v>
      </c>
      <c r="X2130" s="61" t="str">
        <f aca="false">IF(OR($W2130="N/A",$R2130="",$S2130=""),"N/A",IF($W2130&gt;=4,"Not Significant",IF($W2130&gt;=2,"Semi-Significant","Significant")))</f>
        <v>N/A</v>
      </c>
      <c r="Z2130" s="1" t="str">
        <f aca="false">IF($D2130="Z540.1 w/data",0,"")</f>
        <v/>
      </c>
      <c r="AA2130" s="1" t="e">
        <f aca="false">$Y2130+$Q2130+$Z2130</f>
        <v>#VALUE!</v>
      </c>
      <c r="AB2130" s="1" t="n">
        <f aca="false">$N2130+$Q2130</f>
        <v>0</v>
      </c>
      <c r="AC2130" s="1" t="str">
        <f aca="false">IF($Y2130="","",IF(AND($AA2130&gt;=$R2130,$AA2130&lt;=$S2130),"Pass","Fail"))</f>
        <v/>
      </c>
      <c r="AD2130" s="1" t="str">
        <f aca="false">IF($Y2130="","",IF($AA2130&gt;$R2130,"Pass","Fail"))</f>
        <v/>
      </c>
      <c r="AE2130" s="1" t="str">
        <f aca="false">IF($Y2130="","",IF($AA2130&gt;=$R2130,"Pass","Fail"))</f>
        <v/>
      </c>
      <c r="AF2130" s="1" t="str">
        <f aca="false">IF($Y2130="","",IF($AA2130&lt;=$S2130,"Pass","Fail"))</f>
        <v/>
      </c>
      <c r="AG2130" s="1" t="str">
        <f aca="false">IF($Y2130="","",IF($AA2130&lt;$S2130,"Pass","Fail"))</f>
        <v/>
      </c>
      <c r="AH2130" s="23" t="str">
        <f aca="true">INDIRECT(CHOOSE(MATCH($T2130,{"±","&gt;","≥","≤","&lt;"},0), "AC", "AD", "AE", "AF", "AG") &amp; ROW())</f>
        <v/>
      </c>
      <c r="AI2130" s="56" t="str">
        <f aca="false">IF($X2130="Not Significant","No Further Action Required",
IF($AH2130="","",
IF(AND($AH2130="Pass",$L2130="0 - Passed "),"Analysis performed; no further action required.",
IF(AND($AH2130="Fail",$L2130="1 - Failed "),"Analysis performed; no further action required.",
IF(AND($AH2130="Pass",$L2130="2 - Limited In Use "),"Analysis performed; no further action required.",
IF(AND($AH2130="Fail",$L2130="3 - Adjusted "),"Analysis performed; no further action required.",
"Unit fails analysis; TSM determination required."))))))</f>
        <v/>
      </c>
      <c r="AJ2130" s="58"/>
    </row>
    <row r="2131" customFormat="false" ht="15" hidden="false" customHeight="false" outlineLevel="0" collapsed="false">
      <c r="A2131" s="56"/>
      <c r="E2131" s="57" t="str">
        <f aca="false">IF(AND($F2131="",$G2131=""),"",IF($G2131="",$F2131,HYPERLINK($G2131,$F2131)))</f>
        <v/>
      </c>
      <c r="H2131" s="1" t="str">
        <f aca="false">IF($I2131="","None Attached",IF(LEFT($I2131,5)="https",HYPERLINK($I2131,"Datasheet"),HYPERLINK(_xlfn.CONCAT("https://",$I2131),"Datasheet")))</f>
        <v>None Attached</v>
      </c>
      <c r="M2131" s="56"/>
      <c r="P2131" s="58"/>
      <c r="Q2131" s="1" t="n">
        <f aca="false">$M2131-$N2131</f>
        <v>0</v>
      </c>
      <c r="R2131" s="56"/>
      <c r="T2131" s="59" t="s">
        <v>15</v>
      </c>
      <c r="U2131" s="1" t="n">
        <f aca="false">$S2131-$R2131</f>
        <v>0</v>
      </c>
      <c r="V2131" s="1" t="n">
        <f aca="false">IF($T2131="±",$Q2131*2,$Q2131)</f>
        <v>0</v>
      </c>
      <c r="W2131" s="60" t="str">
        <f aca="false">IFERROR($U2131/ABS($V2131),"N/A")</f>
        <v>N/A</v>
      </c>
      <c r="X2131" s="61" t="str">
        <f aca="false">IF(OR($W2131="N/A",$R2131="",$S2131=""),"N/A",IF($W2131&gt;=4,"Not Significant",IF($W2131&gt;=2,"Semi-Significant","Significant")))</f>
        <v>N/A</v>
      </c>
      <c r="Z2131" s="1" t="str">
        <f aca="false">IF($D2131="Z540.1 w/data",0,"")</f>
        <v/>
      </c>
      <c r="AA2131" s="1" t="e">
        <f aca="false">$Y2131+$Q2131+$Z2131</f>
        <v>#VALUE!</v>
      </c>
      <c r="AB2131" s="1" t="n">
        <f aca="false">$N2131+$Q2131</f>
        <v>0</v>
      </c>
      <c r="AC2131" s="1" t="str">
        <f aca="false">IF($Y2131="","",IF(AND($AA2131&gt;=$R2131,$AA2131&lt;=$S2131),"Pass","Fail"))</f>
        <v/>
      </c>
      <c r="AD2131" s="1" t="str">
        <f aca="false">IF($Y2131="","",IF($AA2131&gt;$R2131,"Pass","Fail"))</f>
        <v/>
      </c>
      <c r="AE2131" s="1" t="str">
        <f aca="false">IF($Y2131="","",IF($AA2131&gt;=$R2131,"Pass","Fail"))</f>
        <v/>
      </c>
      <c r="AF2131" s="1" t="str">
        <f aca="false">IF($Y2131="","",IF($AA2131&lt;=$S2131,"Pass","Fail"))</f>
        <v/>
      </c>
      <c r="AG2131" s="1" t="str">
        <f aca="false">IF($Y2131="","",IF($AA2131&lt;$S2131,"Pass","Fail"))</f>
        <v/>
      </c>
      <c r="AH2131" s="23" t="str">
        <f aca="true">INDIRECT(CHOOSE(MATCH($T2131,{"±","&gt;","≥","≤","&lt;"},0), "AC", "AD", "AE", "AF", "AG") &amp; ROW())</f>
        <v/>
      </c>
      <c r="AI2131" s="56" t="str">
        <f aca="false">IF($X2131="Not Significant","No Further Action Required",
IF($AH2131="","",
IF(AND($AH2131="Pass",$L2131="0 - Passed "),"Analysis performed; no further action required.",
IF(AND($AH2131="Fail",$L2131="1 - Failed "),"Analysis performed; no further action required.",
IF(AND($AH2131="Pass",$L2131="2 - Limited In Use "),"Analysis performed; no further action required.",
IF(AND($AH2131="Fail",$L2131="3 - Adjusted "),"Analysis performed; no further action required.",
"Unit fails analysis; TSM determination required."))))))</f>
        <v/>
      </c>
      <c r="AJ2131" s="58"/>
    </row>
    <row r="2132" customFormat="false" ht="15" hidden="false" customHeight="false" outlineLevel="0" collapsed="false">
      <c r="A2132" s="56"/>
      <c r="E2132" s="57" t="str">
        <f aca="false">IF(AND($F2132="",$G2132=""),"",IF($G2132="",$F2132,HYPERLINK($G2132,$F2132)))</f>
        <v/>
      </c>
      <c r="H2132" s="1" t="str">
        <f aca="false">IF($I2132="","None Attached",IF(LEFT($I2132,5)="https",HYPERLINK($I2132,"Datasheet"),HYPERLINK(_xlfn.CONCAT("https://",$I2132),"Datasheet")))</f>
        <v>None Attached</v>
      </c>
      <c r="M2132" s="56"/>
      <c r="P2132" s="58"/>
      <c r="Q2132" s="1" t="n">
        <f aca="false">$M2132-$N2132</f>
        <v>0</v>
      </c>
      <c r="R2132" s="56"/>
      <c r="T2132" s="59" t="s">
        <v>15</v>
      </c>
      <c r="U2132" s="1" t="n">
        <f aca="false">$S2132-$R2132</f>
        <v>0</v>
      </c>
      <c r="V2132" s="1" t="n">
        <f aca="false">IF($T2132="±",$Q2132*2,$Q2132)</f>
        <v>0</v>
      </c>
      <c r="W2132" s="60" t="str">
        <f aca="false">IFERROR($U2132/ABS($V2132),"N/A")</f>
        <v>N/A</v>
      </c>
      <c r="X2132" s="61" t="str">
        <f aca="false">IF(OR($W2132="N/A",$R2132="",$S2132=""),"N/A",IF($W2132&gt;=4,"Not Significant",IF($W2132&gt;=2,"Semi-Significant","Significant")))</f>
        <v>N/A</v>
      </c>
      <c r="Z2132" s="1" t="str">
        <f aca="false">IF($D2132="Z540.1 w/data",0,"")</f>
        <v/>
      </c>
      <c r="AA2132" s="1" t="e">
        <f aca="false">$Y2132+$Q2132+$Z2132</f>
        <v>#VALUE!</v>
      </c>
      <c r="AB2132" s="1" t="n">
        <f aca="false">$N2132+$Q2132</f>
        <v>0</v>
      </c>
      <c r="AC2132" s="1" t="str">
        <f aca="false">IF($Y2132="","",IF(AND($AA2132&gt;=$R2132,$AA2132&lt;=$S2132),"Pass","Fail"))</f>
        <v/>
      </c>
      <c r="AD2132" s="1" t="str">
        <f aca="false">IF($Y2132="","",IF($AA2132&gt;$R2132,"Pass","Fail"))</f>
        <v/>
      </c>
      <c r="AE2132" s="1" t="str">
        <f aca="false">IF($Y2132="","",IF($AA2132&gt;=$R2132,"Pass","Fail"))</f>
        <v/>
      </c>
      <c r="AF2132" s="1" t="str">
        <f aca="false">IF($Y2132="","",IF($AA2132&lt;=$S2132,"Pass","Fail"))</f>
        <v/>
      </c>
      <c r="AG2132" s="1" t="str">
        <f aca="false">IF($Y2132="","",IF($AA2132&lt;$S2132,"Pass","Fail"))</f>
        <v/>
      </c>
      <c r="AH2132" s="23" t="str">
        <f aca="true">INDIRECT(CHOOSE(MATCH($T2132,{"±","&gt;","≥","≤","&lt;"},0), "AC", "AD", "AE", "AF", "AG") &amp; ROW())</f>
        <v/>
      </c>
      <c r="AI2132" s="56" t="str">
        <f aca="false">IF($X2132="Not Significant","No Further Action Required",
IF($AH2132="","",
IF(AND($AH2132="Pass",$L2132="0 - Passed "),"Analysis performed; no further action required.",
IF(AND($AH2132="Fail",$L2132="1 - Failed "),"Analysis performed; no further action required.",
IF(AND($AH2132="Pass",$L2132="2 - Limited In Use "),"Analysis performed; no further action required.",
IF(AND($AH2132="Fail",$L2132="3 - Adjusted "),"Analysis performed; no further action required.",
"Unit fails analysis; TSM determination required."))))))</f>
        <v/>
      </c>
      <c r="AJ2132" s="58"/>
    </row>
    <row r="2133" customFormat="false" ht="15" hidden="false" customHeight="false" outlineLevel="0" collapsed="false">
      <c r="A2133" s="56"/>
      <c r="E2133" s="57" t="str">
        <f aca="false">IF(AND($F2133="",$G2133=""),"",IF($G2133="",$F2133,HYPERLINK($G2133,$F2133)))</f>
        <v/>
      </c>
      <c r="H2133" s="1" t="str">
        <f aca="false">IF($I2133="","None Attached",IF(LEFT($I2133,5)="https",HYPERLINK($I2133,"Datasheet"),HYPERLINK(_xlfn.CONCAT("https://",$I2133),"Datasheet")))</f>
        <v>None Attached</v>
      </c>
      <c r="M2133" s="56"/>
      <c r="P2133" s="58"/>
      <c r="Q2133" s="1" t="n">
        <f aca="false">$M2133-$N2133</f>
        <v>0</v>
      </c>
      <c r="R2133" s="56"/>
      <c r="T2133" s="59" t="s">
        <v>15</v>
      </c>
      <c r="U2133" s="1" t="n">
        <f aca="false">$S2133-$R2133</f>
        <v>0</v>
      </c>
      <c r="V2133" s="1" t="n">
        <f aca="false">IF($T2133="±",$Q2133*2,$Q2133)</f>
        <v>0</v>
      </c>
      <c r="W2133" s="60" t="str">
        <f aca="false">IFERROR($U2133/ABS($V2133),"N/A")</f>
        <v>N/A</v>
      </c>
      <c r="X2133" s="61" t="str">
        <f aca="false">IF(OR($W2133="N/A",$R2133="",$S2133=""),"N/A",IF($W2133&gt;=4,"Not Significant",IF($W2133&gt;=2,"Semi-Significant","Significant")))</f>
        <v>N/A</v>
      </c>
      <c r="Z2133" s="1" t="str">
        <f aca="false">IF($D2133="Z540.1 w/data",0,"")</f>
        <v/>
      </c>
      <c r="AA2133" s="1" t="e">
        <f aca="false">$Y2133+$Q2133+$Z2133</f>
        <v>#VALUE!</v>
      </c>
      <c r="AB2133" s="1" t="n">
        <f aca="false">$N2133+$Q2133</f>
        <v>0</v>
      </c>
      <c r="AC2133" s="1" t="str">
        <f aca="false">IF($Y2133="","",IF(AND($AA2133&gt;=$R2133,$AA2133&lt;=$S2133),"Pass","Fail"))</f>
        <v/>
      </c>
      <c r="AD2133" s="1" t="str">
        <f aca="false">IF($Y2133="","",IF($AA2133&gt;$R2133,"Pass","Fail"))</f>
        <v/>
      </c>
      <c r="AE2133" s="1" t="str">
        <f aca="false">IF($Y2133="","",IF($AA2133&gt;=$R2133,"Pass","Fail"))</f>
        <v/>
      </c>
      <c r="AF2133" s="1" t="str">
        <f aca="false">IF($Y2133="","",IF($AA2133&lt;=$S2133,"Pass","Fail"))</f>
        <v/>
      </c>
      <c r="AG2133" s="1" t="str">
        <f aca="false">IF($Y2133="","",IF($AA2133&lt;$S2133,"Pass","Fail"))</f>
        <v/>
      </c>
      <c r="AH2133" s="23" t="str">
        <f aca="true">INDIRECT(CHOOSE(MATCH($T2133,{"±","&gt;","≥","≤","&lt;"},0), "AC", "AD", "AE", "AF", "AG") &amp; ROW())</f>
        <v/>
      </c>
      <c r="AI2133" s="56" t="str">
        <f aca="false">IF($X2133="Not Significant","No Further Action Required",
IF($AH2133="","",
IF(AND($AH2133="Pass",$L2133="0 - Passed "),"Analysis performed; no further action required.",
IF(AND($AH2133="Fail",$L2133="1 - Failed "),"Analysis performed; no further action required.",
IF(AND($AH2133="Pass",$L2133="2 - Limited In Use "),"Analysis performed; no further action required.",
IF(AND($AH2133="Fail",$L2133="3 - Adjusted "),"Analysis performed; no further action required.",
"Unit fails analysis; TSM determination required."))))))</f>
        <v/>
      </c>
      <c r="AJ2133" s="58"/>
    </row>
    <row r="2134" customFormat="false" ht="15" hidden="false" customHeight="false" outlineLevel="0" collapsed="false">
      <c r="A2134" s="56"/>
      <c r="E2134" s="57" t="str">
        <f aca="false">IF(AND($F2134="",$G2134=""),"",IF($G2134="",$F2134,HYPERLINK($G2134,$F2134)))</f>
        <v/>
      </c>
      <c r="H2134" s="1" t="str">
        <f aca="false">IF($I2134="","None Attached",IF(LEFT($I2134,5)="https",HYPERLINK($I2134,"Datasheet"),HYPERLINK(_xlfn.CONCAT("https://",$I2134),"Datasheet")))</f>
        <v>None Attached</v>
      </c>
      <c r="M2134" s="56"/>
      <c r="P2134" s="58"/>
      <c r="Q2134" s="1" t="n">
        <f aca="false">$M2134-$N2134</f>
        <v>0</v>
      </c>
      <c r="R2134" s="56"/>
      <c r="T2134" s="59" t="s">
        <v>15</v>
      </c>
      <c r="U2134" s="1" t="n">
        <f aca="false">$S2134-$R2134</f>
        <v>0</v>
      </c>
      <c r="V2134" s="1" t="n">
        <f aca="false">IF($T2134="±",$Q2134*2,$Q2134)</f>
        <v>0</v>
      </c>
      <c r="W2134" s="60" t="str">
        <f aca="false">IFERROR($U2134/ABS($V2134),"N/A")</f>
        <v>N/A</v>
      </c>
      <c r="X2134" s="61" t="str">
        <f aca="false">IF(OR($W2134="N/A",$R2134="",$S2134=""),"N/A",IF($W2134&gt;=4,"Not Significant",IF($W2134&gt;=2,"Semi-Significant","Significant")))</f>
        <v>N/A</v>
      </c>
      <c r="Z2134" s="1" t="str">
        <f aca="false">IF($D2134="Z540.1 w/data",0,"")</f>
        <v/>
      </c>
      <c r="AA2134" s="1" t="e">
        <f aca="false">$Y2134+$Q2134+$Z2134</f>
        <v>#VALUE!</v>
      </c>
      <c r="AB2134" s="1" t="n">
        <f aca="false">$N2134+$Q2134</f>
        <v>0</v>
      </c>
      <c r="AC2134" s="1" t="str">
        <f aca="false">IF($Y2134="","",IF(AND($AA2134&gt;=$R2134,$AA2134&lt;=$S2134),"Pass","Fail"))</f>
        <v/>
      </c>
      <c r="AD2134" s="1" t="str">
        <f aca="false">IF($Y2134="","",IF($AA2134&gt;$R2134,"Pass","Fail"))</f>
        <v/>
      </c>
      <c r="AE2134" s="1" t="str">
        <f aca="false">IF($Y2134="","",IF($AA2134&gt;=$R2134,"Pass","Fail"))</f>
        <v/>
      </c>
      <c r="AF2134" s="1" t="str">
        <f aca="false">IF($Y2134="","",IF($AA2134&lt;=$S2134,"Pass","Fail"))</f>
        <v/>
      </c>
      <c r="AG2134" s="1" t="str">
        <f aca="false">IF($Y2134="","",IF($AA2134&lt;$S2134,"Pass","Fail"))</f>
        <v/>
      </c>
      <c r="AH2134" s="23" t="str">
        <f aca="true">INDIRECT(CHOOSE(MATCH($T2134,{"±","&gt;","≥","≤","&lt;"},0), "AC", "AD", "AE", "AF", "AG") &amp; ROW())</f>
        <v/>
      </c>
      <c r="AI2134" s="56" t="str">
        <f aca="false">IF($X2134="Not Significant","No Further Action Required",
IF($AH2134="","",
IF(AND($AH2134="Pass",$L2134="0 - Passed "),"Analysis performed; no further action required.",
IF(AND($AH2134="Fail",$L2134="1 - Failed "),"Analysis performed; no further action required.",
IF(AND($AH2134="Pass",$L2134="2 - Limited In Use "),"Analysis performed; no further action required.",
IF(AND($AH2134="Fail",$L2134="3 - Adjusted "),"Analysis performed; no further action required.",
"Unit fails analysis; TSM determination required."))))))</f>
        <v/>
      </c>
      <c r="AJ2134" s="58"/>
    </row>
    <row r="2135" customFormat="false" ht="15" hidden="false" customHeight="false" outlineLevel="0" collapsed="false">
      <c r="A2135" s="56"/>
      <c r="E2135" s="57" t="str">
        <f aca="false">IF(AND($F2135="",$G2135=""),"",IF($G2135="",$F2135,HYPERLINK($G2135,$F2135)))</f>
        <v/>
      </c>
      <c r="H2135" s="1" t="str">
        <f aca="false">IF($I2135="","None Attached",IF(LEFT($I2135,5)="https",HYPERLINK($I2135,"Datasheet"),HYPERLINK(_xlfn.CONCAT("https://",$I2135),"Datasheet")))</f>
        <v>None Attached</v>
      </c>
      <c r="M2135" s="56"/>
      <c r="P2135" s="58"/>
      <c r="Q2135" s="1" t="n">
        <f aca="false">$M2135-$N2135</f>
        <v>0</v>
      </c>
      <c r="R2135" s="56"/>
      <c r="T2135" s="59" t="s">
        <v>15</v>
      </c>
      <c r="U2135" s="1" t="n">
        <f aca="false">$S2135-$R2135</f>
        <v>0</v>
      </c>
      <c r="V2135" s="1" t="n">
        <f aca="false">IF($T2135="±",$Q2135*2,$Q2135)</f>
        <v>0</v>
      </c>
      <c r="W2135" s="60" t="str">
        <f aca="false">IFERROR($U2135/ABS($V2135),"N/A")</f>
        <v>N/A</v>
      </c>
      <c r="X2135" s="61" t="str">
        <f aca="false">IF(OR($W2135="N/A",$R2135="",$S2135=""),"N/A",IF($W2135&gt;=4,"Not Significant",IF($W2135&gt;=2,"Semi-Significant","Significant")))</f>
        <v>N/A</v>
      </c>
      <c r="Z2135" s="1" t="str">
        <f aca="false">IF($D2135="Z540.1 w/data",0,"")</f>
        <v/>
      </c>
      <c r="AA2135" s="1" t="e">
        <f aca="false">$Y2135+$Q2135+$Z2135</f>
        <v>#VALUE!</v>
      </c>
      <c r="AB2135" s="1" t="n">
        <f aca="false">$N2135+$Q2135</f>
        <v>0</v>
      </c>
      <c r="AC2135" s="1" t="str">
        <f aca="false">IF($Y2135="","",IF(AND($AA2135&gt;=$R2135,$AA2135&lt;=$S2135),"Pass","Fail"))</f>
        <v/>
      </c>
      <c r="AD2135" s="1" t="str">
        <f aca="false">IF($Y2135="","",IF($AA2135&gt;$R2135,"Pass","Fail"))</f>
        <v/>
      </c>
      <c r="AE2135" s="1" t="str">
        <f aca="false">IF($Y2135="","",IF($AA2135&gt;=$R2135,"Pass","Fail"))</f>
        <v/>
      </c>
      <c r="AF2135" s="1" t="str">
        <f aca="false">IF($Y2135="","",IF($AA2135&lt;=$S2135,"Pass","Fail"))</f>
        <v/>
      </c>
      <c r="AG2135" s="1" t="str">
        <f aca="false">IF($Y2135="","",IF($AA2135&lt;$S2135,"Pass","Fail"))</f>
        <v/>
      </c>
      <c r="AH2135" s="23" t="str">
        <f aca="true">INDIRECT(CHOOSE(MATCH($T2135,{"±","&gt;","≥","≤","&lt;"},0), "AC", "AD", "AE", "AF", "AG") &amp; ROW())</f>
        <v/>
      </c>
      <c r="AI2135" s="56" t="str">
        <f aca="false">IF($X2135="Not Significant","No Further Action Required",
IF($AH2135="","",
IF(AND($AH2135="Pass",$L2135="0 - Passed "),"Analysis performed; no further action required.",
IF(AND($AH2135="Fail",$L2135="1 - Failed "),"Analysis performed; no further action required.",
IF(AND($AH2135="Pass",$L2135="2 - Limited In Use "),"Analysis performed; no further action required.",
IF(AND($AH2135="Fail",$L2135="3 - Adjusted "),"Analysis performed; no further action required.",
"Unit fails analysis; TSM determination required."))))))</f>
        <v/>
      </c>
      <c r="AJ2135" s="58"/>
    </row>
    <row r="2136" customFormat="false" ht="15" hidden="false" customHeight="false" outlineLevel="0" collapsed="false">
      <c r="A2136" s="56"/>
      <c r="E2136" s="57" t="str">
        <f aca="false">IF(AND($F2136="",$G2136=""),"",IF($G2136="",$F2136,HYPERLINK($G2136,$F2136)))</f>
        <v/>
      </c>
      <c r="H2136" s="1" t="str">
        <f aca="false">IF($I2136="","None Attached",IF(LEFT($I2136,5)="https",HYPERLINK($I2136,"Datasheet"),HYPERLINK(_xlfn.CONCAT("https://",$I2136),"Datasheet")))</f>
        <v>None Attached</v>
      </c>
      <c r="M2136" s="56"/>
      <c r="P2136" s="58"/>
      <c r="Q2136" s="1" t="n">
        <f aca="false">$M2136-$N2136</f>
        <v>0</v>
      </c>
      <c r="R2136" s="56"/>
      <c r="T2136" s="59" t="s">
        <v>15</v>
      </c>
      <c r="U2136" s="1" t="n">
        <f aca="false">$S2136-$R2136</f>
        <v>0</v>
      </c>
      <c r="V2136" s="1" t="n">
        <f aca="false">IF($T2136="±",$Q2136*2,$Q2136)</f>
        <v>0</v>
      </c>
      <c r="W2136" s="60" t="str">
        <f aca="false">IFERROR($U2136/ABS($V2136),"N/A")</f>
        <v>N/A</v>
      </c>
      <c r="X2136" s="61" t="str">
        <f aca="false">IF(OR($W2136="N/A",$R2136="",$S2136=""),"N/A",IF($W2136&gt;=4,"Not Significant",IF($W2136&gt;=2,"Semi-Significant","Significant")))</f>
        <v>N/A</v>
      </c>
      <c r="Z2136" s="1" t="str">
        <f aca="false">IF($D2136="Z540.1 w/data",0,"")</f>
        <v/>
      </c>
      <c r="AA2136" s="1" t="e">
        <f aca="false">$Y2136+$Q2136+$Z2136</f>
        <v>#VALUE!</v>
      </c>
      <c r="AB2136" s="1" t="n">
        <f aca="false">$N2136+$Q2136</f>
        <v>0</v>
      </c>
      <c r="AC2136" s="1" t="str">
        <f aca="false">IF($Y2136="","",IF(AND($AA2136&gt;=$R2136,$AA2136&lt;=$S2136),"Pass","Fail"))</f>
        <v/>
      </c>
      <c r="AD2136" s="1" t="str">
        <f aca="false">IF($Y2136="","",IF($AA2136&gt;$R2136,"Pass","Fail"))</f>
        <v/>
      </c>
      <c r="AE2136" s="1" t="str">
        <f aca="false">IF($Y2136="","",IF($AA2136&gt;=$R2136,"Pass","Fail"))</f>
        <v/>
      </c>
      <c r="AF2136" s="1" t="str">
        <f aca="false">IF($Y2136="","",IF($AA2136&lt;=$S2136,"Pass","Fail"))</f>
        <v/>
      </c>
      <c r="AG2136" s="1" t="str">
        <f aca="false">IF($Y2136="","",IF($AA2136&lt;$S2136,"Pass","Fail"))</f>
        <v/>
      </c>
      <c r="AH2136" s="23" t="str">
        <f aca="true">INDIRECT(CHOOSE(MATCH($T2136,{"±","&gt;","≥","≤","&lt;"},0), "AC", "AD", "AE", "AF", "AG") &amp; ROW())</f>
        <v/>
      </c>
      <c r="AI2136" s="56" t="str">
        <f aca="false">IF($X2136="Not Significant","No Further Action Required",
IF($AH2136="","",
IF(AND($AH2136="Pass",$L2136="0 - Passed "),"Analysis performed; no further action required.",
IF(AND($AH2136="Fail",$L2136="1 - Failed "),"Analysis performed; no further action required.",
IF(AND($AH2136="Pass",$L2136="2 - Limited In Use "),"Analysis performed; no further action required.",
IF(AND($AH2136="Fail",$L2136="3 - Adjusted "),"Analysis performed; no further action required.",
"Unit fails analysis; TSM determination required."))))))</f>
        <v/>
      </c>
      <c r="AJ2136" s="58"/>
    </row>
    <row r="2137" customFormat="false" ht="15" hidden="false" customHeight="false" outlineLevel="0" collapsed="false">
      <c r="A2137" s="56"/>
      <c r="E2137" s="57" t="str">
        <f aca="false">IF(AND($F2137="",$G2137=""),"",IF($G2137="",$F2137,HYPERLINK($G2137,$F2137)))</f>
        <v/>
      </c>
      <c r="H2137" s="1" t="str">
        <f aca="false">IF($I2137="","None Attached",IF(LEFT($I2137,5)="https",HYPERLINK($I2137,"Datasheet"),HYPERLINK(_xlfn.CONCAT("https://",$I2137),"Datasheet")))</f>
        <v>None Attached</v>
      </c>
      <c r="M2137" s="56"/>
      <c r="P2137" s="58"/>
      <c r="Q2137" s="1" t="n">
        <f aca="false">$M2137-$N2137</f>
        <v>0</v>
      </c>
      <c r="R2137" s="56"/>
      <c r="T2137" s="59" t="s">
        <v>15</v>
      </c>
      <c r="U2137" s="1" t="n">
        <f aca="false">$S2137-$R2137</f>
        <v>0</v>
      </c>
      <c r="V2137" s="1" t="n">
        <f aca="false">IF($T2137="±",$Q2137*2,$Q2137)</f>
        <v>0</v>
      </c>
      <c r="W2137" s="60" t="str">
        <f aca="false">IFERROR($U2137/ABS($V2137),"N/A")</f>
        <v>N/A</v>
      </c>
      <c r="X2137" s="61" t="str">
        <f aca="false">IF(OR($W2137="N/A",$R2137="",$S2137=""),"N/A",IF($W2137&gt;=4,"Not Significant",IF($W2137&gt;=2,"Semi-Significant","Significant")))</f>
        <v>N/A</v>
      </c>
      <c r="Z2137" s="1" t="str">
        <f aca="false">IF($D2137="Z540.1 w/data",0,"")</f>
        <v/>
      </c>
      <c r="AA2137" s="1" t="e">
        <f aca="false">$Y2137+$Q2137+$Z2137</f>
        <v>#VALUE!</v>
      </c>
      <c r="AB2137" s="1" t="n">
        <f aca="false">$N2137+$Q2137</f>
        <v>0</v>
      </c>
      <c r="AC2137" s="1" t="str">
        <f aca="false">IF($Y2137="","",IF(AND($AA2137&gt;=$R2137,$AA2137&lt;=$S2137),"Pass","Fail"))</f>
        <v/>
      </c>
      <c r="AD2137" s="1" t="str">
        <f aca="false">IF($Y2137="","",IF($AA2137&gt;$R2137,"Pass","Fail"))</f>
        <v/>
      </c>
      <c r="AE2137" s="1" t="str">
        <f aca="false">IF($Y2137="","",IF($AA2137&gt;=$R2137,"Pass","Fail"))</f>
        <v/>
      </c>
      <c r="AF2137" s="1" t="str">
        <f aca="false">IF($Y2137="","",IF($AA2137&lt;=$S2137,"Pass","Fail"))</f>
        <v/>
      </c>
      <c r="AG2137" s="1" t="str">
        <f aca="false">IF($Y2137="","",IF($AA2137&lt;$S2137,"Pass","Fail"))</f>
        <v/>
      </c>
      <c r="AH2137" s="23" t="str">
        <f aca="true">INDIRECT(CHOOSE(MATCH($T2137,{"±","&gt;","≥","≤","&lt;"},0), "AC", "AD", "AE", "AF", "AG") &amp; ROW())</f>
        <v/>
      </c>
      <c r="AI2137" s="56" t="str">
        <f aca="false">IF($X2137="Not Significant","No Further Action Required",
IF($AH2137="","",
IF(AND($AH2137="Pass",$L2137="0 - Passed "),"Analysis performed; no further action required.",
IF(AND($AH2137="Fail",$L2137="1 - Failed "),"Analysis performed; no further action required.",
IF(AND($AH2137="Pass",$L2137="2 - Limited In Use "),"Analysis performed; no further action required.",
IF(AND($AH2137="Fail",$L2137="3 - Adjusted "),"Analysis performed; no further action required.",
"Unit fails analysis; TSM determination required."))))))</f>
        <v/>
      </c>
      <c r="AJ2137" s="58"/>
    </row>
    <row r="2138" customFormat="false" ht="15" hidden="false" customHeight="false" outlineLevel="0" collapsed="false">
      <c r="A2138" s="56"/>
      <c r="E2138" s="57" t="str">
        <f aca="false">IF(AND($F2138="",$G2138=""),"",IF($G2138="",$F2138,HYPERLINK($G2138,$F2138)))</f>
        <v/>
      </c>
      <c r="H2138" s="1" t="str">
        <f aca="false">IF($I2138="","None Attached",IF(LEFT($I2138,5)="https",HYPERLINK($I2138,"Datasheet"),HYPERLINK(_xlfn.CONCAT("https://",$I2138),"Datasheet")))</f>
        <v>None Attached</v>
      </c>
      <c r="M2138" s="56"/>
      <c r="P2138" s="58"/>
      <c r="Q2138" s="1" t="n">
        <f aca="false">$M2138-$N2138</f>
        <v>0</v>
      </c>
      <c r="R2138" s="56"/>
      <c r="T2138" s="59" t="s">
        <v>15</v>
      </c>
      <c r="U2138" s="1" t="n">
        <f aca="false">$S2138-$R2138</f>
        <v>0</v>
      </c>
      <c r="V2138" s="1" t="n">
        <f aca="false">IF($T2138="±",$Q2138*2,$Q2138)</f>
        <v>0</v>
      </c>
      <c r="W2138" s="60" t="str">
        <f aca="false">IFERROR($U2138/ABS($V2138),"N/A")</f>
        <v>N/A</v>
      </c>
      <c r="X2138" s="61" t="str">
        <f aca="false">IF(OR($W2138="N/A",$R2138="",$S2138=""),"N/A",IF($W2138&gt;=4,"Not Significant",IF($W2138&gt;=2,"Semi-Significant","Significant")))</f>
        <v>N/A</v>
      </c>
      <c r="Z2138" s="1" t="str">
        <f aca="false">IF($D2138="Z540.1 w/data",0,"")</f>
        <v/>
      </c>
      <c r="AA2138" s="1" t="e">
        <f aca="false">$Y2138+$Q2138+$Z2138</f>
        <v>#VALUE!</v>
      </c>
      <c r="AB2138" s="1" t="n">
        <f aca="false">$N2138+$Q2138</f>
        <v>0</v>
      </c>
      <c r="AC2138" s="1" t="str">
        <f aca="false">IF($Y2138="","",IF(AND($AA2138&gt;=$R2138,$AA2138&lt;=$S2138),"Pass","Fail"))</f>
        <v/>
      </c>
      <c r="AD2138" s="1" t="str">
        <f aca="false">IF($Y2138="","",IF($AA2138&gt;$R2138,"Pass","Fail"))</f>
        <v/>
      </c>
      <c r="AE2138" s="1" t="str">
        <f aca="false">IF($Y2138="","",IF($AA2138&gt;=$R2138,"Pass","Fail"))</f>
        <v/>
      </c>
      <c r="AF2138" s="1" t="str">
        <f aca="false">IF($Y2138="","",IF($AA2138&lt;=$S2138,"Pass","Fail"))</f>
        <v/>
      </c>
      <c r="AG2138" s="1" t="str">
        <f aca="false">IF($Y2138="","",IF($AA2138&lt;$S2138,"Pass","Fail"))</f>
        <v/>
      </c>
      <c r="AH2138" s="23" t="str">
        <f aca="true">INDIRECT(CHOOSE(MATCH($T2138,{"±","&gt;","≥","≤","&lt;"},0), "AC", "AD", "AE", "AF", "AG") &amp; ROW())</f>
        <v/>
      </c>
      <c r="AI2138" s="56" t="str">
        <f aca="false">IF($X2138="Not Significant","No Further Action Required",
IF($AH2138="","",
IF(AND($AH2138="Pass",$L2138="0 - Passed "),"Analysis performed; no further action required.",
IF(AND($AH2138="Fail",$L2138="1 - Failed "),"Analysis performed; no further action required.",
IF(AND($AH2138="Pass",$L2138="2 - Limited In Use "),"Analysis performed; no further action required.",
IF(AND($AH2138="Fail",$L2138="3 - Adjusted "),"Analysis performed; no further action required.",
"Unit fails analysis; TSM determination required."))))))</f>
        <v/>
      </c>
      <c r="AJ2138" s="58"/>
    </row>
    <row r="2139" customFormat="false" ht="15" hidden="false" customHeight="false" outlineLevel="0" collapsed="false">
      <c r="A2139" s="56"/>
      <c r="E2139" s="57" t="str">
        <f aca="false">IF(AND($F2139="",$G2139=""),"",IF($G2139="",$F2139,HYPERLINK($G2139,$F2139)))</f>
        <v/>
      </c>
      <c r="H2139" s="1" t="str">
        <f aca="false">IF($I2139="","None Attached",IF(LEFT($I2139,5)="https",HYPERLINK($I2139,"Datasheet"),HYPERLINK(_xlfn.CONCAT("https://",$I2139),"Datasheet")))</f>
        <v>None Attached</v>
      </c>
      <c r="M2139" s="56"/>
      <c r="P2139" s="58"/>
      <c r="Q2139" s="1" t="n">
        <f aca="false">$M2139-$N2139</f>
        <v>0</v>
      </c>
      <c r="R2139" s="56"/>
      <c r="T2139" s="59" t="s">
        <v>15</v>
      </c>
      <c r="U2139" s="1" t="n">
        <f aca="false">$S2139-$R2139</f>
        <v>0</v>
      </c>
      <c r="V2139" s="1" t="n">
        <f aca="false">IF($T2139="±",$Q2139*2,$Q2139)</f>
        <v>0</v>
      </c>
      <c r="W2139" s="60" t="str">
        <f aca="false">IFERROR($U2139/ABS($V2139),"N/A")</f>
        <v>N/A</v>
      </c>
      <c r="X2139" s="61" t="str">
        <f aca="false">IF(OR($W2139="N/A",$R2139="",$S2139=""),"N/A",IF($W2139&gt;=4,"Not Significant",IF($W2139&gt;=2,"Semi-Significant","Significant")))</f>
        <v>N/A</v>
      </c>
      <c r="Z2139" s="1" t="str">
        <f aca="false">IF($D2139="Z540.1 w/data",0,"")</f>
        <v/>
      </c>
      <c r="AA2139" s="1" t="e">
        <f aca="false">$Y2139+$Q2139+$Z2139</f>
        <v>#VALUE!</v>
      </c>
      <c r="AB2139" s="1" t="n">
        <f aca="false">$N2139+$Q2139</f>
        <v>0</v>
      </c>
      <c r="AC2139" s="1" t="str">
        <f aca="false">IF($Y2139="","",IF(AND($AA2139&gt;=$R2139,$AA2139&lt;=$S2139),"Pass","Fail"))</f>
        <v/>
      </c>
      <c r="AD2139" s="1" t="str">
        <f aca="false">IF($Y2139="","",IF($AA2139&gt;$R2139,"Pass","Fail"))</f>
        <v/>
      </c>
      <c r="AE2139" s="1" t="str">
        <f aca="false">IF($Y2139="","",IF($AA2139&gt;=$R2139,"Pass","Fail"))</f>
        <v/>
      </c>
      <c r="AF2139" s="1" t="str">
        <f aca="false">IF($Y2139="","",IF($AA2139&lt;=$S2139,"Pass","Fail"))</f>
        <v/>
      </c>
      <c r="AG2139" s="1" t="str">
        <f aca="false">IF($Y2139="","",IF($AA2139&lt;$S2139,"Pass","Fail"))</f>
        <v/>
      </c>
      <c r="AH2139" s="23" t="str">
        <f aca="true">INDIRECT(CHOOSE(MATCH($T2139,{"±","&gt;","≥","≤","&lt;"},0), "AC", "AD", "AE", "AF", "AG") &amp; ROW())</f>
        <v/>
      </c>
      <c r="AI2139" s="56" t="str">
        <f aca="false">IF($X2139="Not Significant","No Further Action Required",
IF($AH2139="","",
IF(AND($AH2139="Pass",$L2139="0 - Passed "),"Analysis performed; no further action required.",
IF(AND($AH2139="Fail",$L2139="1 - Failed "),"Analysis performed; no further action required.",
IF(AND($AH2139="Pass",$L2139="2 - Limited In Use "),"Analysis performed; no further action required.",
IF(AND($AH2139="Fail",$L2139="3 - Adjusted "),"Analysis performed; no further action required.",
"Unit fails analysis; TSM determination required."))))))</f>
        <v/>
      </c>
      <c r="AJ2139" s="58"/>
    </row>
    <row r="2140" customFormat="false" ht="15" hidden="false" customHeight="false" outlineLevel="0" collapsed="false">
      <c r="A2140" s="56"/>
      <c r="E2140" s="57" t="str">
        <f aca="false">IF(AND($F2140="",$G2140=""),"",IF($G2140="",$F2140,HYPERLINK($G2140,$F2140)))</f>
        <v/>
      </c>
      <c r="H2140" s="1" t="str">
        <f aca="false">IF($I2140="","None Attached",IF(LEFT($I2140,5)="https",HYPERLINK($I2140,"Datasheet"),HYPERLINK(_xlfn.CONCAT("https://",$I2140),"Datasheet")))</f>
        <v>None Attached</v>
      </c>
      <c r="M2140" s="56"/>
      <c r="P2140" s="58"/>
      <c r="Q2140" s="1" t="n">
        <f aca="false">$M2140-$N2140</f>
        <v>0</v>
      </c>
      <c r="R2140" s="56"/>
      <c r="T2140" s="59" t="s">
        <v>15</v>
      </c>
      <c r="U2140" s="1" t="n">
        <f aca="false">$S2140-$R2140</f>
        <v>0</v>
      </c>
      <c r="V2140" s="1" t="n">
        <f aca="false">IF($T2140="±",$Q2140*2,$Q2140)</f>
        <v>0</v>
      </c>
      <c r="W2140" s="60" t="str">
        <f aca="false">IFERROR($U2140/ABS($V2140),"N/A")</f>
        <v>N/A</v>
      </c>
      <c r="X2140" s="61" t="str">
        <f aca="false">IF(OR($W2140="N/A",$R2140="",$S2140=""),"N/A",IF($W2140&gt;=4,"Not Significant",IF($W2140&gt;=2,"Semi-Significant","Significant")))</f>
        <v>N/A</v>
      </c>
      <c r="Z2140" s="1" t="str">
        <f aca="false">IF($D2140="Z540.1 w/data",0,"")</f>
        <v/>
      </c>
      <c r="AA2140" s="1" t="e">
        <f aca="false">$Y2140+$Q2140+$Z2140</f>
        <v>#VALUE!</v>
      </c>
      <c r="AB2140" s="1" t="n">
        <f aca="false">$N2140+$Q2140</f>
        <v>0</v>
      </c>
      <c r="AC2140" s="1" t="str">
        <f aca="false">IF($Y2140="","",IF(AND($AA2140&gt;=$R2140,$AA2140&lt;=$S2140),"Pass","Fail"))</f>
        <v/>
      </c>
      <c r="AD2140" s="1" t="str">
        <f aca="false">IF($Y2140="","",IF($AA2140&gt;$R2140,"Pass","Fail"))</f>
        <v/>
      </c>
      <c r="AE2140" s="1" t="str">
        <f aca="false">IF($Y2140="","",IF($AA2140&gt;=$R2140,"Pass","Fail"))</f>
        <v/>
      </c>
      <c r="AF2140" s="1" t="str">
        <f aca="false">IF($Y2140="","",IF($AA2140&lt;=$S2140,"Pass","Fail"))</f>
        <v/>
      </c>
      <c r="AG2140" s="1" t="str">
        <f aca="false">IF($Y2140="","",IF($AA2140&lt;$S2140,"Pass","Fail"))</f>
        <v/>
      </c>
      <c r="AH2140" s="23" t="str">
        <f aca="true">INDIRECT(CHOOSE(MATCH($T2140,{"±","&gt;","≥","≤","&lt;"},0), "AC", "AD", "AE", "AF", "AG") &amp; ROW())</f>
        <v/>
      </c>
      <c r="AI2140" s="56" t="str">
        <f aca="false">IF($X2140="Not Significant","No Further Action Required",
IF($AH2140="","",
IF(AND($AH2140="Pass",$L2140="0 - Passed "),"Analysis performed; no further action required.",
IF(AND($AH2140="Fail",$L2140="1 - Failed "),"Analysis performed; no further action required.",
IF(AND($AH2140="Pass",$L2140="2 - Limited In Use "),"Analysis performed; no further action required.",
IF(AND($AH2140="Fail",$L2140="3 - Adjusted "),"Analysis performed; no further action required.",
"Unit fails analysis; TSM determination required."))))))</f>
        <v/>
      </c>
      <c r="AJ2140" s="58"/>
    </row>
    <row r="2141" customFormat="false" ht="15" hidden="false" customHeight="false" outlineLevel="0" collapsed="false">
      <c r="A2141" s="56"/>
      <c r="E2141" s="57" t="str">
        <f aca="false">IF(AND($F2141="",$G2141=""),"",IF($G2141="",$F2141,HYPERLINK($G2141,$F2141)))</f>
        <v/>
      </c>
      <c r="H2141" s="1" t="str">
        <f aca="false">IF($I2141="","None Attached",IF(LEFT($I2141,5)="https",HYPERLINK($I2141,"Datasheet"),HYPERLINK(_xlfn.CONCAT("https://",$I2141),"Datasheet")))</f>
        <v>None Attached</v>
      </c>
      <c r="M2141" s="56"/>
      <c r="P2141" s="58"/>
      <c r="Q2141" s="1" t="n">
        <f aca="false">$M2141-$N2141</f>
        <v>0</v>
      </c>
      <c r="R2141" s="56"/>
      <c r="T2141" s="59" t="s">
        <v>15</v>
      </c>
      <c r="U2141" s="1" t="n">
        <f aca="false">$S2141-$R2141</f>
        <v>0</v>
      </c>
      <c r="V2141" s="1" t="n">
        <f aca="false">IF($T2141="±",$Q2141*2,$Q2141)</f>
        <v>0</v>
      </c>
      <c r="W2141" s="60" t="str">
        <f aca="false">IFERROR($U2141/ABS($V2141),"N/A")</f>
        <v>N/A</v>
      </c>
      <c r="X2141" s="61" t="str">
        <f aca="false">IF(OR($W2141="N/A",$R2141="",$S2141=""),"N/A",IF($W2141&gt;=4,"Not Significant",IF($W2141&gt;=2,"Semi-Significant","Significant")))</f>
        <v>N/A</v>
      </c>
      <c r="Z2141" s="1" t="str">
        <f aca="false">IF($D2141="Z540.1 w/data",0,"")</f>
        <v/>
      </c>
      <c r="AA2141" s="1" t="e">
        <f aca="false">$Y2141+$Q2141+$Z2141</f>
        <v>#VALUE!</v>
      </c>
      <c r="AB2141" s="1" t="n">
        <f aca="false">$N2141+$Q2141</f>
        <v>0</v>
      </c>
      <c r="AC2141" s="1" t="str">
        <f aca="false">IF($Y2141="","",IF(AND($AA2141&gt;=$R2141,$AA2141&lt;=$S2141),"Pass","Fail"))</f>
        <v/>
      </c>
      <c r="AD2141" s="1" t="str">
        <f aca="false">IF($Y2141="","",IF($AA2141&gt;$R2141,"Pass","Fail"))</f>
        <v/>
      </c>
      <c r="AE2141" s="1" t="str">
        <f aca="false">IF($Y2141="","",IF($AA2141&gt;=$R2141,"Pass","Fail"))</f>
        <v/>
      </c>
      <c r="AF2141" s="1" t="str">
        <f aca="false">IF($Y2141="","",IF($AA2141&lt;=$S2141,"Pass","Fail"))</f>
        <v/>
      </c>
      <c r="AG2141" s="1" t="str">
        <f aca="false">IF($Y2141="","",IF($AA2141&lt;$S2141,"Pass","Fail"))</f>
        <v/>
      </c>
      <c r="AH2141" s="23" t="str">
        <f aca="true">INDIRECT(CHOOSE(MATCH($T2141,{"±","&gt;","≥","≤","&lt;"},0), "AC", "AD", "AE", "AF", "AG") &amp; ROW())</f>
        <v/>
      </c>
      <c r="AI2141" s="56" t="str">
        <f aca="false">IF($X2141="Not Significant","No Further Action Required",
IF($AH2141="","",
IF(AND($AH2141="Pass",$L2141="0 - Passed "),"Analysis performed; no further action required.",
IF(AND($AH2141="Fail",$L2141="1 - Failed "),"Analysis performed; no further action required.",
IF(AND($AH2141="Pass",$L2141="2 - Limited In Use "),"Analysis performed; no further action required.",
IF(AND($AH2141="Fail",$L2141="3 - Adjusted "),"Analysis performed; no further action required.",
"Unit fails analysis; TSM determination required."))))))</f>
        <v/>
      </c>
      <c r="AJ2141" s="58"/>
    </row>
    <row r="2142" customFormat="false" ht="15" hidden="false" customHeight="false" outlineLevel="0" collapsed="false">
      <c r="A2142" s="56"/>
      <c r="E2142" s="57" t="str">
        <f aca="false">IF(AND($F2142="",$G2142=""),"",IF($G2142="",$F2142,HYPERLINK($G2142,$F2142)))</f>
        <v/>
      </c>
      <c r="H2142" s="1" t="str">
        <f aca="false">IF($I2142="","None Attached",IF(LEFT($I2142,5)="https",HYPERLINK($I2142,"Datasheet"),HYPERLINK(_xlfn.CONCAT("https://",$I2142),"Datasheet")))</f>
        <v>None Attached</v>
      </c>
      <c r="M2142" s="56"/>
      <c r="P2142" s="58"/>
      <c r="Q2142" s="1" t="n">
        <f aca="false">$M2142-$N2142</f>
        <v>0</v>
      </c>
      <c r="R2142" s="56"/>
      <c r="T2142" s="59" t="s">
        <v>15</v>
      </c>
      <c r="U2142" s="1" t="n">
        <f aca="false">$S2142-$R2142</f>
        <v>0</v>
      </c>
      <c r="V2142" s="1" t="n">
        <f aca="false">IF($T2142="±",$Q2142*2,$Q2142)</f>
        <v>0</v>
      </c>
      <c r="W2142" s="60" t="str">
        <f aca="false">IFERROR($U2142/ABS($V2142),"N/A")</f>
        <v>N/A</v>
      </c>
      <c r="X2142" s="61" t="str">
        <f aca="false">IF(OR($W2142="N/A",$R2142="",$S2142=""),"N/A",IF($W2142&gt;=4,"Not Significant",IF($W2142&gt;=2,"Semi-Significant","Significant")))</f>
        <v>N/A</v>
      </c>
      <c r="Z2142" s="1" t="str">
        <f aca="false">IF($D2142="Z540.1 w/data",0,"")</f>
        <v/>
      </c>
      <c r="AA2142" s="1" t="e">
        <f aca="false">$Y2142+$Q2142+$Z2142</f>
        <v>#VALUE!</v>
      </c>
      <c r="AB2142" s="1" t="n">
        <f aca="false">$N2142+$Q2142</f>
        <v>0</v>
      </c>
      <c r="AC2142" s="1" t="str">
        <f aca="false">IF($Y2142="","",IF(AND($AA2142&gt;=$R2142,$AA2142&lt;=$S2142),"Pass","Fail"))</f>
        <v/>
      </c>
      <c r="AD2142" s="1" t="str">
        <f aca="false">IF($Y2142="","",IF($AA2142&gt;$R2142,"Pass","Fail"))</f>
        <v/>
      </c>
      <c r="AE2142" s="1" t="str">
        <f aca="false">IF($Y2142="","",IF($AA2142&gt;=$R2142,"Pass","Fail"))</f>
        <v/>
      </c>
      <c r="AF2142" s="1" t="str">
        <f aca="false">IF($Y2142="","",IF($AA2142&lt;=$S2142,"Pass","Fail"))</f>
        <v/>
      </c>
      <c r="AG2142" s="1" t="str">
        <f aca="false">IF($Y2142="","",IF($AA2142&lt;$S2142,"Pass","Fail"))</f>
        <v/>
      </c>
      <c r="AH2142" s="23" t="str">
        <f aca="true">INDIRECT(CHOOSE(MATCH($T2142,{"±","&gt;","≥","≤","&lt;"},0), "AC", "AD", "AE", "AF", "AG") &amp; ROW())</f>
        <v/>
      </c>
      <c r="AI2142" s="56" t="str">
        <f aca="false">IF($X2142="Not Significant","No Further Action Required",
IF($AH2142="","",
IF(AND($AH2142="Pass",$L2142="0 - Passed "),"Analysis performed; no further action required.",
IF(AND($AH2142="Fail",$L2142="1 - Failed "),"Analysis performed; no further action required.",
IF(AND($AH2142="Pass",$L2142="2 - Limited In Use "),"Analysis performed; no further action required.",
IF(AND($AH2142="Fail",$L2142="3 - Adjusted "),"Analysis performed; no further action required.",
"Unit fails analysis; TSM determination required."))))))</f>
        <v/>
      </c>
      <c r="AJ2142" s="58"/>
    </row>
    <row r="2143" customFormat="false" ht="15" hidden="false" customHeight="false" outlineLevel="0" collapsed="false">
      <c r="A2143" s="56"/>
      <c r="E2143" s="57" t="str">
        <f aca="false">IF(AND($F2143="",$G2143=""),"",IF($G2143="",$F2143,HYPERLINK($G2143,$F2143)))</f>
        <v/>
      </c>
      <c r="H2143" s="1" t="str">
        <f aca="false">IF($I2143="","None Attached",IF(LEFT($I2143,5)="https",HYPERLINK($I2143,"Datasheet"),HYPERLINK(_xlfn.CONCAT("https://",$I2143),"Datasheet")))</f>
        <v>None Attached</v>
      </c>
      <c r="M2143" s="56"/>
      <c r="P2143" s="58"/>
      <c r="Q2143" s="1" t="n">
        <f aca="false">$M2143-$N2143</f>
        <v>0</v>
      </c>
      <c r="R2143" s="56"/>
      <c r="T2143" s="59" t="s">
        <v>15</v>
      </c>
      <c r="U2143" s="1" t="n">
        <f aca="false">$S2143-$R2143</f>
        <v>0</v>
      </c>
      <c r="V2143" s="1" t="n">
        <f aca="false">IF($T2143="±",$Q2143*2,$Q2143)</f>
        <v>0</v>
      </c>
      <c r="W2143" s="60" t="str">
        <f aca="false">IFERROR($U2143/ABS($V2143),"N/A")</f>
        <v>N/A</v>
      </c>
      <c r="X2143" s="61" t="str">
        <f aca="false">IF(OR($W2143="N/A",$R2143="",$S2143=""),"N/A",IF($W2143&gt;=4,"Not Significant",IF($W2143&gt;=2,"Semi-Significant","Significant")))</f>
        <v>N/A</v>
      </c>
      <c r="Z2143" s="1" t="str">
        <f aca="false">IF($D2143="Z540.1 w/data",0,"")</f>
        <v/>
      </c>
      <c r="AA2143" s="1" t="e">
        <f aca="false">$Y2143+$Q2143+$Z2143</f>
        <v>#VALUE!</v>
      </c>
      <c r="AB2143" s="1" t="n">
        <f aca="false">$N2143+$Q2143</f>
        <v>0</v>
      </c>
      <c r="AC2143" s="1" t="str">
        <f aca="false">IF($Y2143="","",IF(AND($AA2143&gt;=$R2143,$AA2143&lt;=$S2143),"Pass","Fail"))</f>
        <v/>
      </c>
      <c r="AD2143" s="1" t="str">
        <f aca="false">IF($Y2143="","",IF($AA2143&gt;$R2143,"Pass","Fail"))</f>
        <v/>
      </c>
      <c r="AE2143" s="1" t="str">
        <f aca="false">IF($Y2143="","",IF($AA2143&gt;=$R2143,"Pass","Fail"))</f>
        <v/>
      </c>
      <c r="AF2143" s="1" t="str">
        <f aca="false">IF($Y2143="","",IF($AA2143&lt;=$S2143,"Pass","Fail"))</f>
        <v/>
      </c>
      <c r="AG2143" s="1" t="str">
        <f aca="false">IF($Y2143="","",IF($AA2143&lt;$S2143,"Pass","Fail"))</f>
        <v/>
      </c>
      <c r="AH2143" s="23" t="str">
        <f aca="true">INDIRECT(CHOOSE(MATCH($T2143,{"±","&gt;","≥","≤","&lt;"},0), "AC", "AD", "AE", "AF", "AG") &amp; ROW())</f>
        <v/>
      </c>
      <c r="AI2143" s="56" t="str">
        <f aca="false">IF($X2143="Not Significant","No Further Action Required",
IF($AH2143="","",
IF(AND($AH2143="Pass",$L2143="0 - Passed "),"Analysis performed; no further action required.",
IF(AND($AH2143="Fail",$L2143="1 - Failed "),"Analysis performed; no further action required.",
IF(AND($AH2143="Pass",$L2143="2 - Limited In Use "),"Analysis performed; no further action required.",
IF(AND($AH2143="Fail",$L2143="3 - Adjusted "),"Analysis performed; no further action required.",
"Unit fails analysis; TSM determination required."))))))</f>
        <v/>
      </c>
      <c r="AJ2143" s="58"/>
    </row>
    <row r="2144" customFormat="false" ht="15" hidden="false" customHeight="false" outlineLevel="0" collapsed="false">
      <c r="A2144" s="56"/>
      <c r="E2144" s="57" t="str">
        <f aca="false">IF(AND($F2144="",$G2144=""),"",IF($G2144="",$F2144,HYPERLINK($G2144,$F2144)))</f>
        <v/>
      </c>
      <c r="H2144" s="1" t="str">
        <f aca="false">IF($I2144="","None Attached",IF(LEFT($I2144,5)="https",HYPERLINK($I2144,"Datasheet"),HYPERLINK(_xlfn.CONCAT("https://",$I2144),"Datasheet")))</f>
        <v>None Attached</v>
      </c>
      <c r="M2144" s="56"/>
      <c r="P2144" s="58"/>
      <c r="Q2144" s="1" t="n">
        <f aca="false">$M2144-$N2144</f>
        <v>0</v>
      </c>
      <c r="R2144" s="56"/>
      <c r="T2144" s="59" t="s">
        <v>15</v>
      </c>
      <c r="U2144" s="1" t="n">
        <f aca="false">$S2144-$R2144</f>
        <v>0</v>
      </c>
      <c r="V2144" s="1" t="n">
        <f aca="false">IF($T2144="±",$Q2144*2,$Q2144)</f>
        <v>0</v>
      </c>
      <c r="W2144" s="60" t="str">
        <f aca="false">IFERROR($U2144/ABS($V2144),"N/A")</f>
        <v>N/A</v>
      </c>
      <c r="X2144" s="61" t="str">
        <f aca="false">IF(OR($W2144="N/A",$R2144="",$S2144=""),"N/A",IF($W2144&gt;=4,"Not Significant",IF($W2144&gt;=2,"Semi-Significant","Significant")))</f>
        <v>N/A</v>
      </c>
      <c r="Z2144" s="1" t="str">
        <f aca="false">IF($D2144="Z540.1 w/data",0,"")</f>
        <v/>
      </c>
      <c r="AA2144" s="1" t="e">
        <f aca="false">$Y2144+$Q2144+$Z2144</f>
        <v>#VALUE!</v>
      </c>
      <c r="AB2144" s="1" t="n">
        <f aca="false">$N2144+$Q2144</f>
        <v>0</v>
      </c>
      <c r="AC2144" s="1" t="str">
        <f aca="false">IF($Y2144="","",IF(AND($AA2144&gt;=$R2144,$AA2144&lt;=$S2144),"Pass","Fail"))</f>
        <v/>
      </c>
      <c r="AD2144" s="1" t="str">
        <f aca="false">IF($Y2144="","",IF($AA2144&gt;$R2144,"Pass","Fail"))</f>
        <v/>
      </c>
      <c r="AE2144" s="1" t="str">
        <f aca="false">IF($Y2144="","",IF($AA2144&gt;=$R2144,"Pass","Fail"))</f>
        <v/>
      </c>
      <c r="AF2144" s="1" t="str">
        <f aca="false">IF($Y2144="","",IF($AA2144&lt;=$S2144,"Pass","Fail"))</f>
        <v/>
      </c>
      <c r="AG2144" s="1" t="str">
        <f aca="false">IF($Y2144="","",IF($AA2144&lt;$S2144,"Pass","Fail"))</f>
        <v/>
      </c>
      <c r="AH2144" s="23" t="str">
        <f aca="true">INDIRECT(CHOOSE(MATCH($T2144,{"±","&gt;","≥","≤","&lt;"},0), "AC", "AD", "AE", "AF", "AG") &amp; ROW())</f>
        <v/>
      </c>
      <c r="AI2144" s="56" t="str">
        <f aca="false">IF($X2144="Not Significant","No Further Action Required",
IF($AH2144="","",
IF(AND($AH2144="Pass",$L2144="0 - Passed "),"Analysis performed; no further action required.",
IF(AND($AH2144="Fail",$L2144="1 - Failed "),"Analysis performed; no further action required.",
IF(AND($AH2144="Pass",$L2144="2 - Limited In Use "),"Analysis performed; no further action required.",
IF(AND($AH2144="Fail",$L2144="3 - Adjusted "),"Analysis performed; no further action required.",
"Unit fails analysis; TSM determination required."))))))</f>
        <v/>
      </c>
      <c r="AJ2144" s="58"/>
    </row>
    <row r="2145" customFormat="false" ht="15" hidden="false" customHeight="false" outlineLevel="0" collapsed="false">
      <c r="A2145" s="56"/>
      <c r="E2145" s="57" t="str">
        <f aca="false">IF(AND($F2145="",$G2145=""),"",IF($G2145="",$F2145,HYPERLINK($G2145,$F2145)))</f>
        <v/>
      </c>
      <c r="H2145" s="1" t="str">
        <f aca="false">IF($I2145="","None Attached",IF(LEFT($I2145,5)="https",HYPERLINK($I2145,"Datasheet"),HYPERLINK(_xlfn.CONCAT("https://",$I2145),"Datasheet")))</f>
        <v>None Attached</v>
      </c>
      <c r="M2145" s="56"/>
      <c r="P2145" s="58"/>
      <c r="Q2145" s="1" t="n">
        <f aca="false">$M2145-$N2145</f>
        <v>0</v>
      </c>
      <c r="R2145" s="56"/>
      <c r="T2145" s="59" t="s">
        <v>15</v>
      </c>
      <c r="U2145" s="1" t="n">
        <f aca="false">$S2145-$R2145</f>
        <v>0</v>
      </c>
      <c r="V2145" s="1" t="n">
        <f aca="false">IF($T2145="±",$Q2145*2,$Q2145)</f>
        <v>0</v>
      </c>
      <c r="W2145" s="60" t="str">
        <f aca="false">IFERROR($U2145/ABS($V2145),"N/A")</f>
        <v>N/A</v>
      </c>
      <c r="X2145" s="61" t="str">
        <f aca="false">IF(OR($W2145="N/A",$R2145="",$S2145=""),"N/A",IF($W2145&gt;=4,"Not Significant",IF($W2145&gt;=2,"Semi-Significant","Significant")))</f>
        <v>N/A</v>
      </c>
      <c r="Z2145" s="1" t="str">
        <f aca="false">IF($D2145="Z540.1 w/data",0,"")</f>
        <v/>
      </c>
      <c r="AA2145" s="1" t="e">
        <f aca="false">$Y2145+$Q2145+$Z2145</f>
        <v>#VALUE!</v>
      </c>
      <c r="AB2145" s="1" t="n">
        <f aca="false">$N2145+$Q2145</f>
        <v>0</v>
      </c>
      <c r="AC2145" s="1" t="str">
        <f aca="false">IF($Y2145="","",IF(AND($AA2145&gt;=$R2145,$AA2145&lt;=$S2145),"Pass","Fail"))</f>
        <v/>
      </c>
      <c r="AD2145" s="1" t="str">
        <f aca="false">IF($Y2145="","",IF($AA2145&gt;$R2145,"Pass","Fail"))</f>
        <v/>
      </c>
      <c r="AE2145" s="1" t="str">
        <f aca="false">IF($Y2145="","",IF($AA2145&gt;=$R2145,"Pass","Fail"))</f>
        <v/>
      </c>
      <c r="AF2145" s="1" t="str">
        <f aca="false">IF($Y2145="","",IF($AA2145&lt;=$S2145,"Pass","Fail"))</f>
        <v/>
      </c>
      <c r="AG2145" s="1" t="str">
        <f aca="false">IF($Y2145="","",IF($AA2145&lt;$S2145,"Pass","Fail"))</f>
        <v/>
      </c>
      <c r="AH2145" s="23" t="str">
        <f aca="true">INDIRECT(CHOOSE(MATCH($T2145,{"±","&gt;","≥","≤","&lt;"},0), "AC", "AD", "AE", "AF", "AG") &amp; ROW())</f>
        <v/>
      </c>
      <c r="AI2145" s="56" t="str">
        <f aca="false">IF($X2145="Not Significant","No Further Action Required",
IF($AH2145="","",
IF(AND($AH2145="Pass",$L2145="0 - Passed "),"Analysis performed; no further action required.",
IF(AND($AH2145="Fail",$L2145="1 - Failed "),"Analysis performed; no further action required.",
IF(AND($AH2145="Pass",$L2145="2 - Limited In Use "),"Analysis performed; no further action required.",
IF(AND($AH2145="Fail",$L2145="3 - Adjusted "),"Analysis performed; no further action required.",
"Unit fails analysis; TSM determination required."))))))</f>
        <v/>
      </c>
      <c r="AJ2145" s="58"/>
    </row>
    <row r="2146" customFormat="false" ht="15" hidden="false" customHeight="false" outlineLevel="0" collapsed="false">
      <c r="A2146" s="56"/>
      <c r="E2146" s="57" t="str">
        <f aca="false">IF(AND($F2146="",$G2146=""),"",IF($G2146="",$F2146,HYPERLINK($G2146,$F2146)))</f>
        <v/>
      </c>
      <c r="H2146" s="1" t="str">
        <f aca="false">IF($I2146="","None Attached",IF(LEFT($I2146,5)="https",HYPERLINK($I2146,"Datasheet"),HYPERLINK(_xlfn.CONCAT("https://",$I2146),"Datasheet")))</f>
        <v>None Attached</v>
      </c>
      <c r="M2146" s="56"/>
      <c r="P2146" s="58"/>
      <c r="Q2146" s="1" t="n">
        <f aca="false">$M2146-$N2146</f>
        <v>0</v>
      </c>
      <c r="R2146" s="56"/>
      <c r="T2146" s="59" t="s">
        <v>15</v>
      </c>
      <c r="U2146" s="1" t="n">
        <f aca="false">$S2146-$R2146</f>
        <v>0</v>
      </c>
      <c r="V2146" s="1" t="n">
        <f aca="false">IF($T2146="±",$Q2146*2,$Q2146)</f>
        <v>0</v>
      </c>
      <c r="W2146" s="60" t="str">
        <f aca="false">IFERROR($U2146/ABS($V2146),"N/A")</f>
        <v>N/A</v>
      </c>
      <c r="X2146" s="61" t="str">
        <f aca="false">IF(OR($W2146="N/A",$R2146="",$S2146=""),"N/A",IF($W2146&gt;=4,"Not Significant",IF($W2146&gt;=2,"Semi-Significant","Significant")))</f>
        <v>N/A</v>
      </c>
      <c r="Z2146" s="1" t="str">
        <f aca="false">IF($D2146="Z540.1 w/data",0,"")</f>
        <v/>
      </c>
      <c r="AA2146" s="1" t="e">
        <f aca="false">$Y2146+$Q2146+$Z2146</f>
        <v>#VALUE!</v>
      </c>
      <c r="AB2146" s="1" t="n">
        <f aca="false">$N2146+$Q2146</f>
        <v>0</v>
      </c>
      <c r="AC2146" s="1" t="str">
        <f aca="false">IF($Y2146="","",IF(AND($AA2146&gt;=$R2146,$AA2146&lt;=$S2146),"Pass","Fail"))</f>
        <v/>
      </c>
      <c r="AD2146" s="1" t="str">
        <f aca="false">IF($Y2146="","",IF($AA2146&gt;$R2146,"Pass","Fail"))</f>
        <v/>
      </c>
      <c r="AE2146" s="1" t="str">
        <f aca="false">IF($Y2146="","",IF($AA2146&gt;=$R2146,"Pass","Fail"))</f>
        <v/>
      </c>
      <c r="AF2146" s="1" t="str">
        <f aca="false">IF($Y2146="","",IF($AA2146&lt;=$S2146,"Pass","Fail"))</f>
        <v/>
      </c>
      <c r="AG2146" s="1" t="str">
        <f aca="false">IF($Y2146="","",IF($AA2146&lt;$S2146,"Pass","Fail"))</f>
        <v/>
      </c>
      <c r="AH2146" s="23" t="str">
        <f aca="true">INDIRECT(CHOOSE(MATCH($T2146,{"±","&gt;","≥","≤","&lt;"},0), "AC", "AD", "AE", "AF", "AG") &amp; ROW())</f>
        <v/>
      </c>
      <c r="AI2146" s="56" t="str">
        <f aca="false">IF($X2146="Not Significant","No Further Action Required",
IF($AH2146="","",
IF(AND($AH2146="Pass",$L2146="0 - Passed "),"Analysis performed; no further action required.",
IF(AND($AH2146="Fail",$L2146="1 - Failed "),"Analysis performed; no further action required.",
IF(AND($AH2146="Pass",$L2146="2 - Limited In Use "),"Analysis performed; no further action required.",
IF(AND($AH2146="Fail",$L2146="3 - Adjusted "),"Analysis performed; no further action required.",
"Unit fails analysis; TSM determination required."))))))</f>
        <v/>
      </c>
      <c r="AJ2146" s="58"/>
    </row>
    <row r="2147" customFormat="false" ht="15" hidden="false" customHeight="false" outlineLevel="0" collapsed="false">
      <c r="A2147" s="56"/>
      <c r="E2147" s="57" t="str">
        <f aca="false">IF(AND($F2147="",$G2147=""),"",IF($G2147="",$F2147,HYPERLINK($G2147,$F2147)))</f>
        <v/>
      </c>
      <c r="H2147" s="1" t="str">
        <f aca="false">IF($I2147="","None Attached",IF(LEFT($I2147,5)="https",HYPERLINK($I2147,"Datasheet"),HYPERLINK(_xlfn.CONCAT("https://",$I2147),"Datasheet")))</f>
        <v>None Attached</v>
      </c>
      <c r="M2147" s="56"/>
      <c r="P2147" s="58"/>
      <c r="Q2147" s="1" t="n">
        <f aca="false">$M2147-$N2147</f>
        <v>0</v>
      </c>
      <c r="R2147" s="56"/>
      <c r="T2147" s="59" t="s">
        <v>15</v>
      </c>
      <c r="U2147" s="1" t="n">
        <f aca="false">$S2147-$R2147</f>
        <v>0</v>
      </c>
      <c r="V2147" s="1" t="n">
        <f aca="false">IF($T2147="±",$Q2147*2,$Q2147)</f>
        <v>0</v>
      </c>
      <c r="W2147" s="60" t="str">
        <f aca="false">IFERROR($U2147/ABS($V2147),"N/A")</f>
        <v>N/A</v>
      </c>
      <c r="X2147" s="61" t="str">
        <f aca="false">IF(OR($W2147="N/A",$R2147="",$S2147=""),"N/A",IF($W2147&gt;=4,"Not Significant",IF($W2147&gt;=2,"Semi-Significant","Significant")))</f>
        <v>N/A</v>
      </c>
      <c r="Z2147" s="1" t="str">
        <f aca="false">IF($D2147="Z540.1 w/data",0,"")</f>
        <v/>
      </c>
      <c r="AA2147" s="1" t="e">
        <f aca="false">$Y2147+$Q2147+$Z2147</f>
        <v>#VALUE!</v>
      </c>
      <c r="AB2147" s="1" t="n">
        <f aca="false">$N2147+$Q2147</f>
        <v>0</v>
      </c>
      <c r="AC2147" s="1" t="str">
        <f aca="false">IF($Y2147="","",IF(AND($AA2147&gt;=$R2147,$AA2147&lt;=$S2147),"Pass","Fail"))</f>
        <v/>
      </c>
      <c r="AD2147" s="1" t="str">
        <f aca="false">IF($Y2147="","",IF($AA2147&gt;$R2147,"Pass","Fail"))</f>
        <v/>
      </c>
      <c r="AE2147" s="1" t="str">
        <f aca="false">IF($Y2147="","",IF($AA2147&gt;=$R2147,"Pass","Fail"))</f>
        <v/>
      </c>
      <c r="AF2147" s="1" t="str">
        <f aca="false">IF($Y2147="","",IF($AA2147&lt;=$S2147,"Pass","Fail"))</f>
        <v/>
      </c>
      <c r="AG2147" s="1" t="str">
        <f aca="false">IF($Y2147="","",IF($AA2147&lt;$S2147,"Pass","Fail"))</f>
        <v/>
      </c>
      <c r="AH2147" s="23" t="str">
        <f aca="true">INDIRECT(CHOOSE(MATCH($T2147,{"±","&gt;","≥","≤","&lt;"},0), "AC", "AD", "AE", "AF", "AG") &amp; ROW())</f>
        <v/>
      </c>
      <c r="AI2147" s="56" t="str">
        <f aca="false">IF($X2147="Not Significant","No Further Action Required",
IF($AH2147="","",
IF(AND($AH2147="Pass",$L2147="0 - Passed "),"Analysis performed; no further action required.",
IF(AND($AH2147="Fail",$L2147="1 - Failed "),"Analysis performed; no further action required.",
IF(AND($AH2147="Pass",$L2147="2 - Limited In Use "),"Analysis performed; no further action required.",
IF(AND($AH2147="Fail",$L2147="3 - Adjusted "),"Analysis performed; no further action required.",
"Unit fails analysis; TSM determination required."))))))</f>
        <v/>
      </c>
      <c r="AJ2147" s="58"/>
    </row>
    <row r="2148" customFormat="false" ht="15" hidden="false" customHeight="false" outlineLevel="0" collapsed="false">
      <c r="A2148" s="56"/>
      <c r="E2148" s="57" t="str">
        <f aca="false">IF(AND($F2148="",$G2148=""),"",IF($G2148="",$F2148,HYPERLINK($G2148,$F2148)))</f>
        <v/>
      </c>
      <c r="H2148" s="1" t="str">
        <f aca="false">IF($I2148="","None Attached",IF(LEFT($I2148,5)="https",HYPERLINK($I2148,"Datasheet"),HYPERLINK(_xlfn.CONCAT("https://",$I2148),"Datasheet")))</f>
        <v>None Attached</v>
      </c>
      <c r="M2148" s="56"/>
      <c r="P2148" s="58"/>
      <c r="Q2148" s="1" t="n">
        <f aca="false">$M2148-$N2148</f>
        <v>0</v>
      </c>
      <c r="R2148" s="56"/>
      <c r="T2148" s="59" t="s">
        <v>15</v>
      </c>
      <c r="U2148" s="1" t="n">
        <f aca="false">$S2148-$R2148</f>
        <v>0</v>
      </c>
      <c r="V2148" s="1" t="n">
        <f aca="false">IF($T2148="±",$Q2148*2,$Q2148)</f>
        <v>0</v>
      </c>
      <c r="W2148" s="60" t="str">
        <f aca="false">IFERROR($U2148/ABS($V2148),"N/A")</f>
        <v>N/A</v>
      </c>
      <c r="X2148" s="61" t="str">
        <f aca="false">IF(OR($W2148="N/A",$R2148="",$S2148=""),"N/A",IF($W2148&gt;=4,"Not Significant",IF($W2148&gt;=2,"Semi-Significant","Significant")))</f>
        <v>N/A</v>
      </c>
      <c r="Z2148" s="1" t="str">
        <f aca="false">IF($D2148="Z540.1 w/data",0,"")</f>
        <v/>
      </c>
      <c r="AA2148" s="1" t="e">
        <f aca="false">$Y2148+$Q2148+$Z2148</f>
        <v>#VALUE!</v>
      </c>
      <c r="AB2148" s="1" t="n">
        <f aca="false">$N2148+$Q2148</f>
        <v>0</v>
      </c>
      <c r="AC2148" s="1" t="str">
        <f aca="false">IF($Y2148="","",IF(AND($AA2148&gt;=$R2148,$AA2148&lt;=$S2148),"Pass","Fail"))</f>
        <v/>
      </c>
      <c r="AD2148" s="1" t="str">
        <f aca="false">IF($Y2148="","",IF($AA2148&gt;$R2148,"Pass","Fail"))</f>
        <v/>
      </c>
      <c r="AE2148" s="1" t="str">
        <f aca="false">IF($Y2148="","",IF($AA2148&gt;=$R2148,"Pass","Fail"))</f>
        <v/>
      </c>
      <c r="AF2148" s="1" t="str">
        <f aca="false">IF($Y2148="","",IF($AA2148&lt;=$S2148,"Pass","Fail"))</f>
        <v/>
      </c>
      <c r="AG2148" s="1" t="str">
        <f aca="false">IF($Y2148="","",IF($AA2148&lt;$S2148,"Pass","Fail"))</f>
        <v/>
      </c>
      <c r="AH2148" s="23" t="str">
        <f aca="true">INDIRECT(CHOOSE(MATCH($T2148,{"±","&gt;","≥","≤","&lt;"},0), "AC", "AD", "AE", "AF", "AG") &amp; ROW())</f>
        <v/>
      </c>
      <c r="AI2148" s="56" t="str">
        <f aca="false">IF($X2148="Not Significant","No Further Action Required",
IF($AH2148="","",
IF(AND($AH2148="Pass",$L2148="0 - Passed "),"Analysis performed; no further action required.",
IF(AND($AH2148="Fail",$L2148="1 - Failed "),"Analysis performed; no further action required.",
IF(AND($AH2148="Pass",$L2148="2 - Limited In Use "),"Analysis performed; no further action required.",
IF(AND($AH2148="Fail",$L2148="3 - Adjusted "),"Analysis performed; no further action required.",
"Unit fails analysis; TSM determination required."))))))</f>
        <v/>
      </c>
      <c r="AJ2148" s="58"/>
    </row>
    <row r="2149" customFormat="false" ht="15" hidden="false" customHeight="false" outlineLevel="0" collapsed="false">
      <c r="A2149" s="56"/>
      <c r="E2149" s="57" t="str">
        <f aca="false">IF(AND($F2149="",$G2149=""),"",IF($G2149="",$F2149,HYPERLINK($G2149,$F2149)))</f>
        <v/>
      </c>
      <c r="H2149" s="1" t="str">
        <f aca="false">IF($I2149="","None Attached",IF(LEFT($I2149,5)="https",HYPERLINK($I2149,"Datasheet"),HYPERLINK(_xlfn.CONCAT("https://",$I2149),"Datasheet")))</f>
        <v>None Attached</v>
      </c>
      <c r="M2149" s="56"/>
      <c r="P2149" s="58"/>
      <c r="Q2149" s="1" t="n">
        <f aca="false">$M2149-$N2149</f>
        <v>0</v>
      </c>
      <c r="R2149" s="56"/>
      <c r="T2149" s="59" t="s">
        <v>15</v>
      </c>
      <c r="U2149" s="1" t="n">
        <f aca="false">$S2149-$R2149</f>
        <v>0</v>
      </c>
      <c r="V2149" s="1" t="n">
        <f aca="false">IF($T2149="±",$Q2149*2,$Q2149)</f>
        <v>0</v>
      </c>
      <c r="W2149" s="60" t="str">
        <f aca="false">IFERROR($U2149/ABS($V2149),"N/A")</f>
        <v>N/A</v>
      </c>
      <c r="X2149" s="61" t="str">
        <f aca="false">IF(OR($W2149="N/A",$R2149="",$S2149=""),"N/A",IF($W2149&gt;=4,"Not Significant",IF($W2149&gt;=2,"Semi-Significant","Significant")))</f>
        <v>N/A</v>
      </c>
      <c r="Z2149" s="1" t="str">
        <f aca="false">IF($D2149="Z540.1 w/data",0,"")</f>
        <v/>
      </c>
      <c r="AA2149" s="1" t="e">
        <f aca="false">$Y2149+$Q2149+$Z2149</f>
        <v>#VALUE!</v>
      </c>
      <c r="AB2149" s="1" t="n">
        <f aca="false">$N2149+$Q2149</f>
        <v>0</v>
      </c>
      <c r="AC2149" s="1" t="str">
        <f aca="false">IF($Y2149="","",IF(AND($AA2149&gt;=$R2149,$AA2149&lt;=$S2149),"Pass","Fail"))</f>
        <v/>
      </c>
      <c r="AD2149" s="1" t="str">
        <f aca="false">IF($Y2149="","",IF($AA2149&gt;$R2149,"Pass","Fail"))</f>
        <v/>
      </c>
      <c r="AE2149" s="1" t="str">
        <f aca="false">IF($Y2149="","",IF($AA2149&gt;=$R2149,"Pass","Fail"))</f>
        <v/>
      </c>
      <c r="AF2149" s="1" t="str">
        <f aca="false">IF($Y2149="","",IF($AA2149&lt;=$S2149,"Pass","Fail"))</f>
        <v/>
      </c>
      <c r="AG2149" s="1" t="str">
        <f aca="false">IF($Y2149="","",IF($AA2149&lt;$S2149,"Pass","Fail"))</f>
        <v/>
      </c>
      <c r="AH2149" s="23" t="str">
        <f aca="true">INDIRECT(CHOOSE(MATCH($T2149,{"±","&gt;","≥","≤","&lt;"},0), "AC", "AD", "AE", "AF", "AG") &amp; ROW())</f>
        <v/>
      </c>
      <c r="AI2149" s="56" t="str">
        <f aca="false">IF($X2149="Not Significant","No Further Action Required",
IF($AH2149="","",
IF(AND($AH2149="Pass",$L2149="0 - Passed "),"Analysis performed; no further action required.",
IF(AND($AH2149="Fail",$L2149="1 - Failed "),"Analysis performed; no further action required.",
IF(AND($AH2149="Pass",$L2149="2 - Limited In Use "),"Analysis performed; no further action required.",
IF(AND($AH2149="Fail",$L2149="3 - Adjusted "),"Analysis performed; no further action required.",
"Unit fails analysis; TSM determination required."))))))</f>
        <v/>
      </c>
      <c r="AJ2149" s="58"/>
    </row>
    <row r="2150" customFormat="false" ht="15" hidden="false" customHeight="false" outlineLevel="0" collapsed="false">
      <c r="A2150" s="56"/>
      <c r="E2150" s="57" t="str">
        <f aca="false">IF(AND($F2150="",$G2150=""),"",IF($G2150="",$F2150,HYPERLINK($G2150,$F2150)))</f>
        <v/>
      </c>
      <c r="H2150" s="1" t="str">
        <f aca="false">IF($I2150="","None Attached",IF(LEFT($I2150,5)="https",HYPERLINK($I2150,"Datasheet"),HYPERLINK(_xlfn.CONCAT("https://",$I2150),"Datasheet")))</f>
        <v>None Attached</v>
      </c>
      <c r="M2150" s="56"/>
      <c r="P2150" s="58"/>
      <c r="Q2150" s="1" t="n">
        <f aca="false">$M2150-$N2150</f>
        <v>0</v>
      </c>
      <c r="R2150" s="56"/>
      <c r="T2150" s="59" t="s">
        <v>15</v>
      </c>
      <c r="U2150" s="1" t="n">
        <f aca="false">$S2150-$R2150</f>
        <v>0</v>
      </c>
      <c r="V2150" s="1" t="n">
        <f aca="false">IF($T2150="±",$Q2150*2,$Q2150)</f>
        <v>0</v>
      </c>
      <c r="W2150" s="60" t="str">
        <f aca="false">IFERROR($U2150/ABS($V2150),"N/A")</f>
        <v>N/A</v>
      </c>
      <c r="X2150" s="61" t="str">
        <f aca="false">IF(OR($W2150="N/A",$R2150="",$S2150=""),"N/A",IF($W2150&gt;=4,"Not Significant",IF($W2150&gt;=2,"Semi-Significant","Significant")))</f>
        <v>N/A</v>
      </c>
      <c r="Z2150" s="1" t="str">
        <f aca="false">IF($D2150="Z540.1 w/data",0,"")</f>
        <v/>
      </c>
      <c r="AA2150" s="1" t="e">
        <f aca="false">$Y2150+$Q2150+$Z2150</f>
        <v>#VALUE!</v>
      </c>
      <c r="AB2150" s="1" t="n">
        <f aca="false">$N2150+$Q2150</f>
        <v>0</v>
      </c>
      <c r="AC2150" s="1" t="str">
        <f aca="false">IF($Y2150="","",IF(AND($AA2150&gt;=$R2150,$AA2150&lt;=$S2150),"Pass","Fail"))</f>
        <v/>
      </c>
      <c r="AD2150" s="1" t="str">
        <f aca="false">IF($Y2150="","",IF($AA2150&gt;$R2150,"Pass","Fail"))</f>
        <v/>
      </c>
      <c r="AE2150" s="1" t="str">
        <f aca="false">IF($Y2150="","",IF($AA2150&gt;=$R2150,"Pass","Fail"))</f>
        <v/>
      </c>
      <c r="AF2150" s="1" t="str">
        <f aca="false">IF($Y2150="","",IF($AA2150&lt;=$S2150,"Pass","Fail"))</f>
        <v/>
      </c>
      <c r="AG2150" s="1" t="str">
        <f aca="false">IF($Y2150="","",IF($AA2150&lt;$S2150,"Pass","Fail"))</f>
        <v/>
      </c>
      <c r="AH2150" s="23" t="str">
        <f aca="true">INDIRECT(CHOOSE(MATCH($T2150,{"±","&gt;","≥","≤","&lt;"},0), "AC", "AD", "AE", "AF", "AG") &amp; ROW())</f>
        <v/>
      </c>
      <c r="AI2150" s="56" t="str">
        <f aca="false">IF($X2150="Not Significant","No Further Action Required",
IF($AH2150="","",
IF(AND($AH2150="Pass",$L2150="0 - Passed "),"Analysis performed; no further action required.",
IF(AND($AH2150="Fail",$L2150="1 - Failed "),"Analysis performed; no further action required.",
IF(AND($AH2150="Pass",$L2150="2 - Limited In Use "),"Analysis performed; no further action required.",
IF(AND($AH2150="Fail",$L2150="3 - Adjusted "),"Analysis performed; no further action required.",
"Unit fails analysis; TSM determination required."))))))</f>
        <v/>
      </c>
      <c r="AJ2150" s="58"/>
    </row>
    <row r="2151" customFormat="false" ht="15" hidden="false" customHeight="false" outlineLevel="0" collapsed="false">
      <c r="A2151" s="56"/>
      <c r="E2151" s="57" t="str">
        <f aca="false">IF(AND($F2151="",$G2151=""),"",IF($G2151="",$F2151,HYPERLINK($G2151,$F2151)))</f>
        <v/>
      </c>
      <c r="H2151" s="1" t="str">
        <f aca="false">IF($I2151="","None Attached",IF(LEFT($I2151,5)="https",HYPERLINK($I2151,"Datasheet"),HYPERLINK(_xlfn.CONCAT("https://",$I2151),"Datasheet")))</f>
        <v>None Attached</v>
      </c>
      <c r="M2151" s="56"/>
      <c r="P2151" s="58"/>
      <c r="Q2151" s="1" t="n">
        <f aca="false">$M2151-$N2151</f>
        <v>0</v>
      </c>
      <c r="R2151" s="56"/>
      <c r="T2151" s="59" t="s">
        <v>15</v>
      </c>
      <c r="U2151" s="1" t="n">
        <f aca="false">$S2151-$R2151</f>
        <v>0</v>
      </c>
      <c r="V2151" s="1" t="n">
        <f aca="false">IF($T2151="±",$Q2151*2,$Q2151)</f>
        <v>0</v>
      </c>
      <c r="W2151" s="60" t="str">
        <f aca="false">IFERROR($U2151/ABS($V2151),"N/A")</f>
        <v>N/A</v>
      </c>
      <c r="X2151" s="61" t="str">
        <f aca="false">IF(OR($W2151="N/A",$R2151="",$S2151=""),"N/A",IF($W2151&gt;=4,"Not Significant",IF($W2151&gt;=2,"Semi-Significant","Significant")))</f>
        <v>N/A</v>
      </c>
      <c r="Z2151" s="1" t="str">
        <f aca="false">IF($D2151="Z540.1 w/data",0,"")</f>
        <v/>
      </c>
      <c r="AA2151" s="1" t="e">
        <f aca="false">$Y2151+$Q2151+$Z2151</f>
        <v>#VALUE!</v>
      </c>
      <c r="AB2151" s="1" t="n">
        <f aca="false">$N2151+$Q2151</f>
        <v>0</v>
      </c>
      <c r="AC2151" s="1" t="str">
        <f aca="false">IF($Y2151="","",IF(AND($AA2151&gt;=$R2151,$AA2151&lt;=$S2151),"Pass","Fail"))</f>
        <v/>
      </c>
      <c r="AD2151" s="1" t="str">
        <f aca="false">IF($Y2151="","",IF($AA2151&gt;$R2151,"Pass","Fail"))</f>
        <v/>
      </c>
      <c r="AE2151" s="1" t="str">
        <f aca="false">IF($Y2151="","",IF($AA2151&gt;=$R2151,"Pass","Fail"))</f>
        <v/>
      </c>
      <c r="AF2151" s="1" t="str">
        <f aca="false">IF($Y2151="","",IF($AA2151&lt;=$S2151,"Pass","Fail"))</f>
        <v/>
      </c>
      <c r="AG2151" s="1" t="str">
        <f aca="false">IF($Y2151="","",IF($AA2151&lt;$S2151,"Pass","Fail"))</f>
        <v/>
      </c>
      <c r="AH2151" s="23" t="str">
        <f aca="true">INDIRECT(CHOOSE(MATCH($T2151,{"±","&gt;","≥","≤","&lt;"},0), "AC", "AD", "AE", "AF", "AG") &amp; ROW())</f>
        <v/>
      </c>
      <c r="AI2151" s="56" t="str">
        <f aca="false">IF($X2151="Not Significant","No Further Action Required",
IF($AH2151="","",
IF(AND($AH2151="Pass",$L2151="0 - Passed "),"Analysis performed; no further action required.",
IF(AND($AH2151="Fail",$L2151="1 - Failed "),"Analysis performed; no further action required.",
IF(AND($AH2151="Pass",$L2151="2 - Limited In Use "),"Analysis performed; no further action required.",
IF(AND($AH2151="Fail",$L2151="3 - Adjusted "),"Analysis performed; no further action required.",
"Unit fails analysis; TSM determination required."))))))</f>
        <v/>
      </c>
      <c r="AJ2151" s="58"/>
    </row>
    <row r="2152" customFormat="false" ht="15" hidden="false" customHeight="false" outlineLevel="0" collapsed="false">
      <c r="A2152" s="56"/>
      <c r="E2152" s="57" t="str">
        <f aca="false">IF(AND($F2152="",$G2152=""),"",IF($G2152="",$F2152,HYPERLINK($G2152,$F2152)))</f>
        <v/>
      </c>
      <c r="H2152" s="1" t="str">
        <f aca="false">IF($I2152="","None Attached",IF(LEFT($I2152,5)="https",HYPERLINK($I2152,"Datasheet"),HYPERLINK(_xlfn.CONCAT("https://",$I2152),"Datasheet")))</f>
        <v>None Attached</v>
      </c>
      <c r="M2152" s="56"/>
      <c r="P2152" s="58"/>
      <c r="Q2152" s="1" t="n">
        <f aca="false">$M2152-$N2152</f>
        <v>0</v>
      </c>
      <c r="R2152" s="56"/>
      <c r="T2152" s="59" t="s">
        <v>15</v>
      </c>
      <c r="U2152" s="1" t="n">
        <f aca="false">$S2152-$R2152</f>
        <v>0</v>
      </c>
      <c r="V2152" s="1" t="n">
        <f aca="false">IF($T2152="±",$Q2152*2,$Q2152)</f>
        <v>0</v>
      </c>
      <c r="W2152" s="60" t="str">
        <f aca="false">IFERROR($U2152/ABS($V2152),"N/A")</f>
        <v>N/A</v>
      </c>
      <c r="X2152" s="61" t="str">
        <f aca="false">IF(OR($W2152="N/A",$R2152="",$S2152=""),"N/A",IF($W2152&gt;=4,"Not Significant",IF($W2152&gt;=2,"Semi-Significant","Significant")))</f>
        <v>N/A</v>
      </c>
      <c r="Z2152" s="1" t="str">
        <f aca="false">IF($D2152="Z540.1 w/data",0,"")</f>
        <v/>
      </c>
      <c r="AA2152" s="1" t="e">
        <f aca="false">$Y2152+$Q2152+$Z2152</f>
        <v>#VALUE!</v>
      </c>
      <c r="AB2152" s="1" t="n">
        <f aca="false">$N2152+$Q2152</f>
        <v>0</v>
      </c>
      <c r="AC2152" s="1" t="str">
        <f aca="false">IF($Y2152="","",IF(AND($AA2152&gt;=$R2152,$AA2152&lt;=$S2152),"Pass","Fail"))</f>
        <v/>
      </c>
      <c r="AD2152" s="1" t="str">
        <f aca="false">IF($Y2152="","",IF($AA2152&gt;$R2152,"Pass","Fail"))</f>
        <v/>
      </c>
      <c r="AE2152" s="1" t="str">
        <f aca="false">IF($Y2152="","",IF($AA2152&gt;=$R2152,"Pass","Fail"))</f>
        <v/>
      </c>
      <c r="AF2152" s="1" t="str">
        <f aca="false">IF($Y2152="","",IF($AA2152&lt;=$S2152,"Pass","Fail"))</f>
        <v/>
      </c>
      <c r="AG2152" s="1" t="str">
        <f aca="false">IF($Y2152="","",IF($AA2152&lt;$S2152,"Pass","Fail"))</f>
        <v/>
      </c>
      <c r="AH2152" s="23" t="str">
        <f aca="true">INDIRECT(CHOOSE(MATCH($T2152,{"±","&gt;","≥","≤","&lt;"},0), "AC", "AD", "AE", "AF", "AG") &amp; ROW())</f>
        <v/>
      </c>
      <c r="AI2152" s="56" t="str">
        <f aca="false">IF($X2152="Not Significant","No Further Action Required",
IF($AH2152="","",
IF(AND($AH2152="Pass",$L2152="0 - Passed "),"Analysis performed; no further action required.",
IF(AND($AH2152="Fail",$L2152="1 - Failed "),"Analysis performed; no further action required.",
IF(AND($AH2152="Pass",$L2152="2 - Limited In Use "),"Analysis performed; no further action required.",
IF(AND($AH2152="Fail",$L2152="3 - Adjusted "),"Analysis performed; no further action required.",
"Unit fails analysis; TSM determination required."))))))</f>
        <v/>
      </c>
      <c r="AJ2152" s="58"/>
    </row>
    <row r="2153" customFormat="false" ht="15" hidden="false" customHeight="false" outlineLevel="0" collapsed="false">
      <c r="A2153" s="56"/>
      <c r="E2153" s="57" t="str">
        <f aca="false">IF(AND($F2153="",$G2153=""),"",IF($G2153="",$F2153,HYPERLINK($G2153,$F2153)))</f>
        <v/>
      </c>
      <c r="H2153" s="1" t="str">
        <f aca="false">IF($I2153="","None Attached",IF(LEFT($I2153,5)="https",HYPERLINK($I2153,"Datasheet"),HYPERLINK(_xlfn.CONCAT("https://",$I2153),"Datasheet")))</f>
        <v>None Attached</v>
      </c>
      <c r="M2153" s="56"/>
      <c r="P2153" s="58"/>
      <c r="Q2153" s="1" t="n">
        <f aca="false">$M2153-$N2153</f>
        <v>0</v>
      </c>
      <c r="R2153" s="56"/>
      <c r="T2153" s="59" t="s">
        <v>15</v>
      </c>
      <c r="U2153" s="1" t="n">
        <f aca="false">$S2153-$R2153</f>
        <v>0</v>
      </c>
      <c r="V2153" s="1" t="n">
        <f aca="false">IF($T2153="±",$Q2153*2,$Q2153)</f>
        <v>0</v>
      </c>
      <c r="W2153" s="60" t="str">
        <f aca="false">IFERROR($U2153/ABS($V2153),"N/A")</f>
        <v>N/A</v>
      </c>
      <c r="X2153" s="61" t="str">
        <f aca="false">IF(OR($W2153="N/A",$R2153="",$S2153=""),"N/A",IF($W2153&gt;=4,"Not Significant",IF($W2153&gt;=2,"Semi-Significant","Significant")))</f>
        <v>N/A</v>
      </c>
      <c r="Z2153" s="1" t="str">
        <f aca="false">IF($D2153="Z540.1 w/data",0,"")</f>
        <v/>
      </c>
      <c r="AA2153" s="1" t="e">
        <f aca="false">$Y2153+$Q2153+$Z2153</f>
        <v>#VALUE!</v>
      </c>
      <c r="AB2153" s="1" t="n">
        <f aca="false">$N2153+$Q2153</f>
        <v>0</v>
      </c>
      <c r="AC2153" s="1" t="str">
        <f aca="false">IF($Y2153="","",IF(AND($AA2153&gt;=$R2153,$AA2153&lt;=$S2153),"Pass","Fail"))</f>
        <v/>
      </c>
      <c r="AD2153" s="1" t="str">
        <f aca="false">IF($Y2153="","",IF($AA2153&gt;$R2153,"Pass","Fail"))</f>
        <v/>
      </c>
      <c r="AE2153" s="1" t="str">
        <f aca="false">IF($Y2153="","",IF($AA2153&gt;=$R2153,"Pass","Fail"))</f>
        <v/>
      </c>
      <c r="AF2153" s="1" t="str">
        <f aca="false">IF($Y2153="","",IF($AA2153&lt;=$S2153,"Pass","Fail"))</f>
        <v/>
      </c>
      <c r="AG2153" s="1" t="str">
        <f aca="false">IF($Y2153="","",IF($AA2153&lt;$S2153,"Pass","Fail"))</f>
        <v/>
      </c>
      <c r="AH2153" s="23" t="str">
        <f aca="true">INDIRECT(CHOOSE(MATCH($T2153,{"±","&gt;","≥","≤","&lt;"},0), "AC", "AD", "AE", "AF", "AG") &amp; ROW())</f>
        <v/>
      </c>
      <c r="AI2153" s="56" t="str">
        <f aca="false">IF($X2153="Not Significant","No Further Action Required",
IF($AH2153="","",
IF(AND($AH2153="Pass",$L2153="0 - Passed "),"Analysis performed; no further action required.",
IF(AND($AH2153="Fail",$L2153="1 - Failed "),"Analysis performed; no further action required.",
IF(AND($AH2153="Pass",$L2153="2 - Limited In Use "),"Analysis performed; no further action required.",
IF(AND($AH2153="Fail",$L2153="3 - Adjusted "),"Analysis performed; no further action required.",
"Unit fails analysis; TSM determination required."))))))</f>
        <v/>
      </c>
      <c r="AJ2153" s="58"/>
    </row>
    <row r="2154" customFormat="false" ht="15" hidden="false" customHeight="false" outlineLevel="0" collapsed="false">
      <c r="A2154" s="56"/>
      <c r="E2154" s="57" t="str">
        <f aca="false">IF(AND($F2154="",$G2154=""),"",IF($G2154="",$F2154,HYPERLINK($G2154,$F2154)))</f>
        <v/>
      </c>
      <c r="H2154" s="1" t="str">
        <f aca="false">IF($I2154="","None Attached",IF(LEFT($I2154,5)="https",HYPERLINK($I2154,"Datasheet"),HYPERLINK(_xlfn.CONCAT("https://",$I2154),"Datasheet")))</f>
        <v>None Attached</v>
      </c>
      <c r="M2154" s="56"/>
      <c r="P2154" s="58"/>
      <c r="Q2154" s="1" t="n">
        <f aca="false">$M2154-$N2154</f>
        <v>0</v>
      </c>
      <c r="R2154" s="56"/>
      <c r="T2154" s="59" t="s">
        <v>15</v>
      </c>
      <c r="U2154" s="1" t="n">
        <f aca="false">$S2154-$R2154</f>
        <v>0</v>
      </c>
      <c r="V2154" s="1" t="n">
        <f aca="false">IF($T2154="±",$Q2154*2,$Q2154)</f>
        <v>0</v>
      </c>
      <c r="W2154" s="60" t="str">
        <f aca="false">IFERROR($U2154/ABS($V2154),"N/A")</f>
        <v>N/A</v>
      </c>
      <c r="X2154" s="61" t="str">
        <f aca="false">IF(OR($W2154="N/A",$R2154="",$S2154=""),"N/A",IF($W2154&gt;=4,"Not Significant",IF($W2154&gt;=2,"Semi-Significant","Significant")))</f>
        <v>N/A</v>
      </c>
      <c r="Z2154" s="1" t="str">
        <f aca="false">IF($D2154="Z540.1 w/data",0,"")</f>
        <v/>
      </c>
      <c r="AA2154" s="1" t="e">
        <f aca="false">$Y2154+$Q2154+$Z2154</f>
        <v>#VALUE!</v>
      </c>
      <c r="AB2154" s="1" t="n">
        <f aca="false">$N2154+$Q2154</f>
        <v>0</v>
      </c>
      <c r="AC2154" s="1" t="str">
        <f aca="false">IF($Y2154="","",IF(AND($AA2154&gt;=$R2154,$AA2154&lt;=$S2154),"Pass","Fail"))</f>
        <v/>
      </c>
      <c r="AD2154" s="1" t="str">
        <f aca="false">IF($Y2154="","",IF($AA2154&gt;$R2154,"Pass","Fail"))</f>
        <v/>
      </c>
      <c r="AE2154" s="1" t="str">
        <f aca="false">IF($Y2154="","",IF($AA2154&gt;=$R2154,"Pass","Fail"))</f>
        <v/>
      </c>
      <c r="AF2154" s="1" t="str">
        <f aca="false">IF($Y2154="","",IF($AA2154&lt;=$S2154,"Pass","Fail"))</f>
        <v/>
      </c>
      <c r="AG2154" s="1" t="str">
        <f aca="false">IF($Y2154="","",IF($AA2154&lt;$S2154,"Pass","Fail"))</f>
        <v/>
      </c>
      <c r="AH2154" s="23" t="str">
        <f aca="true">INDIRECT(CHOOSE(MATCH($T2154,{"±","&gt;","≥","≤","&lt;"},0), "AC", "AD", "AE", "AF", "AG") &amp; ROW())</f>
        <v/>
      </c>
      <c r="AI2154" s="56" t="str">
        <f aca="false">IF($X2154="Not Significant","No Further Action Required",
IF($AH2154="","",
IF(AND($AH2154="Pass",$L2154="0 - Passed "),"Analysis performed; no further action required.",
IF(AND($AH2154="Fail",$L2154="1 - Failed "),"Analysis performed; no further action required.",
IF(AND($AH2154="Pass",$L2154="2 - Limited In Use "),"Analysis performed; no further action required.",
IF(AND($AH2154="Fail",$L2154="3 - Adjusted "),"Analysis performed; no further action required.",
"Unit fails analysis; TSM determination required."))))))</f>
        <v/>
      </c>
      <c r="AJ2154" s="58"/>
    </row>
    <row r="2155" customFormat="false" ht="15" hidden="false" customHeight="false" outlineLevel="0" collapsed="false">
      <c r="A2155" s="56"/>
      <c r="E2155" s="57" t="str">
        <f aca="false">IF(AND($F2155="",$G2155=""),"",IF($G2155="",$F2155,HYPERLINK($G2155,$F2155)))</f>
        <v/>
      </c>
      <c r="H2155" s="1" t="str">
        <f aca="false">IF($I2155="","None Attached",IF(LEFT($I2155,5)="https",HYPERLINK($I2155,"Datasheet"),HYPERLINK(_xlfn.CONCAT("https://",$I2155),"Datasheet")))</f>
        <v>None Attached</v>
      </c>
      <c r="M2155" s="56"/>
      <c r="P2155" s="58"/>
      <c r="Q2155" s="1" t="n">
        <f aca="false">$M2155-$N2155</f>
        <v>0</v>
      </c>
      <c r="R2155" s="56"/>
      <c r="T2155" s="59" t="s">
        <v>15</v>
      </c>
      <c r="U2155" s="1" t="n">
        <f aca="false">$S2155-$R2155</f>
        <v>0</v>
      </c>
      <c r="V2155" s="1" t="n">
        <f aca="false">IF($T2155="±",$Q2155*2,$Q2155)</f>
        <v>0</v>
      </c>
      <c r="W2155" s="60" t="str">
        <f aca="false">IFERROR($U2155/ABS($V2155),"N/A")</f>
        <v>N/A</v>
      </c>
      <c r="X2155" s="61" t="str">
        <f aca="false">IF(OR($W2155="N/A",$R2155="",$S2155=""),"N/A",IF($W2155&gt;=4,"Not Significant",IF($W2155&gt;=2,"Semi-Significant","Significant")))</f>
        <v>N/A</v>
      </c>
      <c r="Z2155" s="1" t="str">
        <f aca="false">IF($D2155="Z540.1 w/data",0,"")</f>
        <v/>
      </c>
      <c r="AA2155" s="1" t="e">
        <f aca="false">$Y2155+$Q2155+$Z2155</f>
        <v>#VALUE!</v>
      </c>
      <c r="AB2155" s="1" t="n">
        <f aca="false">$N2155+$Q2155</f>
        <v>0</v>
      </c>
      <c r="AC2155" s="1" t="str">
        <f aca="false">IF($Y2155="","",IF(AND($AA2155&gt;=$R2155,$AA2155&lt;=$S2155),"Pass","Fail"))</f>
        <v/>
      </c>
      <c r="AD2155" s="1" t="str">
        <f aca="false">IF($Y2155="","",IF($AA2155&gt;$R2155,"Pass","Fail"))</f>
        <v/>
      </c>
      <c r="AE2155" s="1" t="str">
        <f aca="false">IF($Y2155="","",IF($AA2155&gt;=$R2155,"Pass","Fail"))</f>
        <v/>
      </c>
      <c r="AF2155" s="1" t="str">
        <f aca="false">IF($Y2155="","",IF($AA2155&lt;=$S2155,"Pass","Fail"))</f>
        <v/>
      </c>
      <c r="AG2155" s="1" t="str">
        <f aca="false">IF($Y2155="","",IF($AA2155&lt;$S2155,"Pass","Fail"))</f>
        <v/>
      </c>
      <c r="AH2155" s="23" t="str">
        <f aca="true">INDIRECT(CHOOSE(MATCH($T2155,{"±","&gt;","≥","≤","&lt;"},0), "AC", "AD", "AE", "AF", "AG") &amp; ROW())</f>
        <v/>
      </c>
      <c r="AI2155" s="56" t="str">
        <f aca="false">IF($X2155="Not Significant","No Further Action Required",
IF($AH2155="","",
IF(AND($AH2155="Pass",$L2155="0 - Passed "),"Analysis performed; no further action required.",
IF(AND($AH2155="Fail",$L2155="1 - Failed "),"Analysis performed; no further action required.",
IF(AND($AH2155="Pass",$L2155="2 - Limited In Use "),"Analysis performed; no further action required.",
IF(AND($AH2155="Fail",$L2155="3 - Adjusted "),"Analysis performed; no further action required.",
"Unit fails analysis; TSM determination required."))))))</f>
        <v/>
      </c>
      <c r="AJ2155" s="58"/>
    </row>
    <row r="2156" customFormat="false" ht="15" hidden="false" customHeight="false" outlineLevel="0" collapsed="false">
      <c r="A2156" s="56"/>
      <c r="E2156" s="57" t="str">
        <f aca="false">IF(AND($F2156="",$G2156=""),"",IF($G2156="",$F2156,HYPERLINK($G2156,$F2156)))</f>
        <v/>
      </c>
      <c r="H2156" s="1" t="str">
        <f aca="false">IF($I2156="","None Attached",IF(LEFT($I2156,5)="https",HYPERLINK($I2156,"Datasheet"),HYPERLINK(_xlfn.CONCAT("https://",$I2156),"Datasheet")))</f>
        <v>None Attached</v>
      </c>
      <c r="M2156" s="56"/>
      <c r="P2156" s="58"/>
      <c r="Q2156" s="1" t="n">
        <f aca="false">$M2156-$N2156</f>
        <v>0</v>
      </c>
      <c r="R2156" s="56"/>
      <c r="T2156" s="59" t="s">
        <v>15</v>
      </c>
      <c r="U2156" s="1" t="n">
        <f aca="false">$S2156-$R2156</f>
        <v>0</v>
      </c>
      <c r="V2156" s="1" t="n">
        <f aca="false">IF($T2156="±",$Q2156*2,$Q2156)</f>
        <v>0</v>
      </c>
      <c r="W2156" s="60" t="str">
        <f aca="false">IFERROR($U2156/ABS($V2156),"N/A")</f>
        <v>N/A</v>
      </c>
      <c r="X2156" s="61" t="str">
        <f aca="false">IF(OR($W2156="N/A",$R2156="",$S2156=""),"N/A",IF($W2156&gt;=4,"Not Significant",IF($W2156&gt;=2,"Semi-Significant","Significant")))</f>
        <v>N/A</v>
      </c>
      <c r="Z2156" s="1" t="str">
        <f aca="false">IF($D2156="Z540.1 w/data",0,"")</f>
        <v/>
      </c>
      <c r="AA2156" s="1" t="e">
        <f aca="false">$Y2156+$Q2156+$Z2156</f>
        <v>#VALUE!</v>
      </c>
      <c r="AB2156" s="1" t="n">
        <f aca="false">$N2156+$Q2156</f>
        <v>0</v>
      </c>
      <c r="AC2156" s="1" t="str">
        <f aca="false">IF($Y2156="","",IF(AND($AA2156&gt;=$R2156,$AA2156&lt;=$S2156),"Pass","Fail"))</f>
        <v/>
      </c>
      <c r="AD2156" s="1" t="str">
        <f aca="false">IF($Y2156="","",IF($AA2156&gt;$R2156,"Pass","Fail"))</f>
        <v/>
      </c>
      <c r="AE2156" s="1" t="str">
        <f aca="false">IF($Y2156="","",IF($AA2156&gt;=$R2156,"Pass","Fail"))</f>
        <v/>
      </c>
      <c r="AF2156" s="1" t="str">
        <f aca="false">IF($Y2156="","",IF($AA2156&lt;=$S2156,"Pass","Fail"))</f>
        <v/>
      </c>
      <c r="AG2156" s="1" t="str">
        <f aca="false">IF($Y2156="","",IF($AA2156&lt;$S2156,"Pass","Fail"))</f>
        <v/>
      </c>
      <c r="AH2156" s="23" t="str">
        <f aca="true">INDIRECT(CHOOSE(MATCH($T2156,{"±","&gt;","≥","≤","&lt;"},0), "AC", "AD", "AE", "AF", "AG") &amp; ROW())</f>
        <v/>
      </c>
      <c r="AI2156" s="56" t="str">
        <f aca="false">IF($X2156="Not Significant","No Further Action Required",
IF($AH2156="","",
IF(AND($AH2156="Pass",$L2156="0 - Passed "),"Analysis performed; no further action required.",
IF(AND($AH2156="Fail",$L2156="1 - Failed "),"Analysis performed; no further action required.",
IF(AND($AH2156="Pass",$L2156="2 - Limited In Use "),"Analysis performed; no further action required.",
IF(AND($AH2156="Fail",$L2156="3 - Adjusted "),"Analysis performed; no further action required.",
"Unit fails analysis; TSM determination required."))))))</f>
        <v/>
      </c>
      <c r="AJ2156" s="58"/>
    </row>
    <row r="2157" customFormat="false" ht="15" hidden="false" customHeight="false" outlineLevel="0" collapsed="false">
      <c r="A2157" s="56"/>
      <c r="E2157" s="57" t="str">
        <f aca="false">IF(AND($F2157="",$G2157=""),"",IF($G2157="",$F2157,HYPERLINK($G2157,$F2157)))</f>
        <v/>
      </c>
      <c r="H2157" s="1" t="str">
        <f aca="false">IF($I2157="","None Attached",IF(LEFT($I2157,5)="https",HYPERLINK($I2157,"Datasheet"),HYPERLINK(_xlfn.CONCAT("https://",$I2157),"Datasheet")))</f>
        <v>None Attached</v>
      </c>
      <c r="M2157" s="56"/>
      <c r="P2157" s="58"/>
      <c r="Q2157" s="1" t="n">
        <f aca="false">$M2157-$N2157</f>
        <v>0</v>
      </c>
      <c r="R2157" s="56"/>
      <c r="T2157" s="59" t="s">
        <v>15</v>
      </c>
      <c r="U2157" s="1" t="n">
        <f aca="false">$S2157-$R2157</f>
        <v>0</v>
      </c>
      <c r="V2157" s="1" t="n">
        <f aca="false">IF($T2157="±",$Q2157*2,$Q2157)</f>
        <v>0</v>
      </c>
      <c r="W2157" s="60" t="str">
        <f aca="false">IFERROR($U2157/ABS($V2157),"N/A")</f>
        <v>N/A</v>
      </c>
      <c r="X2157" s="61" t="str">
        <f aca="false">IF(OR($W2157="N/A",$R2157="",$S2157=""),"N/A",IF($W2157&gt;=4,"Not Significant",IF($W2157&gt;=2,"Semi-Significant","Significant")))</f>
        <v>N/A</v>
      </c>
      <c r="Z2157" s="1" t="str">
        <f aca="false">IF($D2157="Z540.1 w/data",0,"")</f>
        <v/>
      </c>
      <c r="AA2157" s="1" t="e">
        <f aca="false">$Y2157+$Q2157+$Z2157</f>
        <v>#VALUE!</v>
      </c>
      <c r="AB2157" s="1" t="n">
        <f aca="false">$N2157+$Q2157</f>
        <v>0</v>
      </c>
      <c r="AC2157" s="1" t="str">
        <f aca="false">IF($Y2157="","",IF(AND($AA2157&gt;=$R2157,$AA2157&lt;=$S2157),"Pass","Fail"))</f>
        <v/>
      </c>
      <c r="AD2157" s="1" t="str">
        <f aca="false">IF($Y2157="","",IF($AA2157&gt;$R2157,"Pass","Fail"))</f>
        <v/>
      </c>
      <c r="AE2157" s="1" t="str">
        <f aca="false">IF($Y2157="","",IF($AA2157&gt;=$R2157,"Pass","Fail"))</f>
        <v/>
      </c>
      <c r="AF2157" s="1" t="str">
        <f aca="false">IF($Y2157="","",IF($AA2157&lt;=$S2157,"Pass","Fail"))</f>
        <v/>
      </c>
      <c r="AG2157" s="1" t="str">
        <f aca="false">IF($Y2157="","",IF($AA2157&lt;$S2157,"Pass","Fail"))</f>
        <v/>
      </c>
      <c r="AH2157" s="23" t="str">
        <f aca="true">INDIRECT(CHOOSE(MATCH($T2157,{"±","&gt;","≥","≤","&lt;"},0), "AC", "AD", "AE", "AF", "AG") &amp; ROW())</f>
        <v/>
      </c>
      <c r="AI2157" s="56" t="str">
        <f aca="false">IF($X2157="Not Significant","No Further Action Required",
IF($AH2157="","",
IF(AND($AH2157="Pass",$L2157="0 - Passed "),"Analysis performed; no further action required.",
IF(AND($AH2157="Fail",$L2157="1 - Failed "),"Analysis performed; no further action required.",
IF(AND($AH2157="Pass",$L2157="2 - Limited In Use "),"Analysis performed; no further action required.",
IF(AND($AH2157="Fail",$L2157="3 - Adjusted "),"Analysis performed; no further action required.",
"Unit fails analysis; TSM determination required."))))))</f>
        <v/>
      </c>
      <c r="AJ2157" s="58"/>
    </row>
    <row r="2158" customFormat="false" ht="15" hidden="false" customHeight="false" outlineLevel="0" collapsed="false">
      <c r="A2158" s="56"/>
      <c r="E2158" s="57" t="str">
        <f aca="false">IF(AND($F2158="",$G2158=""),"",IF($G2158="",$F2158,HYPERLINK($G2158,$F2158)))</f>
        <v/>
      </c>
      <c r="H2158" s="1" t="str">
        <f aca="false">IF($I2158="","None Attached",IF(LEFT($I2158,5)="https",HYPERLINK($I2158,"Datasheet"),HYPERLINK(_xlfn.CONCAT("https://",$I2158),"Datasheet")))</f>
        <v>None Attached</v>
      </c>
      <c r="M2158" s="56"/>
      <c r="P2158" s="58"/>
      <c r="Q2158" s="1" t="n">
        <f aca="false">$M2158-$N2158</f>
        <v>0</v>
      </c>
      <c r="R2158" s="56"/>
      <c r="T2158" s="59" t="s">
        <v>15</v>
      </c>
      <c r="U2158" s="1" t="n">
        <f aca="false">$S2158-$R2158</f>
        <v>0</v>
      </c>
      <c r="V2158" s="1" t="n">
        <f aca="false">IF($T2158="±",$Q2158*2,$Q2158)</f>
        <v>0</v>
      </c>
      <c r="W2158" s="60" t="str">
        <f aca="false">IFERROR($U2158/ABS($V2158),"N/A")</f>
        <v>N/A</v>
      </c>
      <c r="X2158" s="61" t="str">
        <f aca="false">IF(OR($W2158="N/A",$R2158="",$S2158=""),"N/A",IF($W2158&gt;=4,"Not Significant",IF($W2158&gt;=2,"Semi-Significant","Significant")))</f>
        <v>N/A</v>
      </c>
      <c r="Z2158" s="1" t="str">
        <f aca="false">IF($D2158="Z540.1 w/data",0,"")</f>
        <v/>
      </c>
      <c r="AA2158" s="1" t="e">
        <f aca="false">$Y2158+$Q2158+$Z2158</f>
        <v>#VALUE!</v>
      </c>
      <c r="AB2158" s="1" t="n">
        <f aca="false">$N2158+$Q2158</f>
        <v>0</v>
      </c>
      <c r="AC2158" s="1" t="str">
        <f aca="false">IF($Y2158="","",IF(AND($AA2158&gt;=$R2158,$AA2158&lt;=$S2158),"Pass","Fail"))</f>
        <v/>
      </c>
      <c r="AD2158" s="1" t="str">
        <f aca="false">IF($Y2158="","",IF($AA2158&gt;$R2158,"Pass","Fail"))</f>
        <v/>
      </c>
      <c r="AE2158" s="1" t="str">
        <f aca="false">IF($Y2158="","",IF($AA2158&gt;=$R2158,"Pass","Fail"))</f>
        <v/>
      </c>
      <c r="AF2158" s="1" t="str">
        <f aca="false">IF($Y2158="","",IF($AA2158&lt;=$S2158,"Pass","Fail"))</f>
        <v/>
      </c>
      <c r="AG2158" s="1" t="str">
        <f aca="false">IF($Y2158="","",IF($AA2158&lt;$S2158,"Pass","Fail"))</f>
        <v/>
      </c>
      <c r="AH2158" s="23" t="str">
        <f aca="true">INDIRECT(CHOOSE(MATCH($T2158,{"±","&gt;","≥","≤","&lt;"},0), "AC", "AD", "AE", "AF", "AG") &amp; ROW())</f>
        <v/>
      </c>
      <c r="AI2158" s="56" t="str">
        <f aca="false">IF($X2158="Not Significant","No Further Action Required",
IF($AH2158="","",
IF(AND($AH2158="Pass",$L2158="0 - Passed "),"Analysis performed; no further action required.",
IF(AND($AH2158="Fail",$L2158="1 - Failed "),"Analysis performed; no further action required.",
IF(AND($AH2158="Pass",$L2158="2 - Limited In Use "),"Analysis performed; no further action required.",
IF(AND($AH2158="Fail",$L2158="3 - Adjusted "),"Analysis performed; no further action required.",
"Unit fails analysis; TSM determination required."))))))</f>
        <v/>
      </c>
      <c r="AJ2158" s="58"/>
    </row>
    <row r="2159" customFormat="false" ht="15" hidden="false" customHeight="false" outlineLevel="0" collapsed="false">
      <c r="A2159" s="56"/>
      <c r="E2159" s="57" t="str">
        <f aca="false">IF(AND($F2159="",$G2159=""),"",IF($G2159="",$F2159,HYPERLINK($G2159,$F2159)))</f>
        <v/>
      </c>
      <c r="H2159" s="1" t="str">
        <f aca="false">IF($I2159="","None Attached",IF(LEFT($I2159,5)="https",HYPERLINK($I2159,"Datasheet"),HYPERLINK(_xlfn.CONCAT("https://",$I2159),"Datasheet")))</f>
        <v>None Attached</v>
      </c>
      <c r="M2159" s="56"/>
      <c r="P2159" s="58"/>
      <c r="Q2159" s="1" t="n">
        <f aca="false">$M2159-$N2159</f>
        <v>0</v>
      </c>
      <c r="R2159" s="56"/>
      <c r="T2159" s="59" t="s">
        <v>15</v>
      </c>
      <c r="U2159" s="1" t="n">
        <f aca="false">$S2159-$R2159</f>
        <v>0</v>
      </c>
      <c r="V2159" s="1" t="n">
        <f aca="false">IF($T2159="±",$Q2159*2,$Q2159)</f>
        <v>0</v>
      </c>
      <c r="W2159" s="60" t="str">
        <f aca="false">IFERROR($U2159/ABS($V2159),"N/A")</f>
        <v>N/A</v>
      </c>
      <c r="X2159" s="61" t="str">
        <f aca="false">IF(OR($W2159="N/A",$R2159="",$S2159=""),"N/A",IF($W2159&gt;=4,"Not Significant",IF($W2159&gt;=2,"Semi-Significant","Significant")))</f>
        <v>N/A</v>
      </c>
      <c r="Z2159" s="1" t="str">
        <f aca="false">IF($D2159="Z540.1 w/data",0,"")</f>
        <v/>
      </c>
      <c r="AA2159" s="1" t="e">
        <f aca="false">$Y2159+$Q2159+$Z2159</f>
        <v>#VALUE!</v>
      </c>
      <c r="AB2159" s="1" t="n">
        <f aca="false">$N2159+$Q2159</f>
        <v>0</v>
      </c>
      <c r="AC2159" s="1" t="str">
        <f aca="false">IF($Y2159="","",IF(AND($AA2159&gt;=$R2159,$AA2159&lt;=$S2159),"Pass","Fail"))</f>
        <v/>
      </c>
      <c r="AD2159" s="1" t="str">
        <f aca="false">IF($Y2159="","",IF($AA2159&gt;$R2159,"Pass","Fail"))</f>
        <v/>
      </c>
      <c r="AE2159" s="1" t="str">
        <f aca="false">IF($Y2159="","",IF($AA2159&gt;=$R2159,"Pass","Fail"))</f>
        <v/>
      </c>
      <c r="AF2159" s="1" t="str">
        <f aca="false">IF($Y2159="","",IF($AA2159&lt;=$S2159,"Pass","Fail"))</f>
        <v/>
      </c>
      <c r="AG2159" s="1" t="str">
        <f aca="false">IF($Y2159="","",IF($AA2159&lt;$S2159,"Pass","Fail"))</f>
        <v/>
      </c>
      <c r="AH2159" s="23" t="str">
        <f aca="true">INDIRECT(CHOOSE(MATCH($T2159,{"±","&gt;","≥","≤","&lt;"},0), "AC", "AD", "AE", "AF", "AG") &amp; ROW())</f>
        <v/>
      </c>
      <c r="AI2159" s="56" t="str">
        <f aca="false">IF($X2159="Not Significant","No Further Action Required",
IF($AH2159="","",
IF(AND($AH2159="Pass",$L2159="0 - Passed "),"Analysis performed; no further action required.",
IF(AND($AH2159="Fail",$L2159="1 - Failed "),"Analysis performed; no further action required.",
IF(AND($AH2159="Pass",$L2159="2 - Limited In Use "),"Analysis performed; no further action required.",
IF(AND($AH2159="Fail",$L2159="3 - Adjusted "),"Analysis performed; no further action required.",
"Unit fails analysis; TSM determination required."))))))</f>
        <v/>
      </c>
      <c r="AJ2159" s="58"/>
    </row>
    <row r="2160" customFormat="false" ht="15" hidden="false" customHeight="false" outlineLevel="0" collapsed="false">
      <c r="A2160" s="56"/>
      <c r="E2160" s="57" t="str">
        <f aca="false">IF(AND($F2160="",$G2160=""),"",IF($G2160="",$F2160,HYPERLINK($G2160,$F2160)))</f>
        <v/>
      </c>
      <c r="H2160" s="1" t="str">
        <f aca="false">IF($I2160="","None Attached",IF(LEFT($I2160,5)="https",HYPERLINK($I2160,"Datasheet"),HYPERLINK(_xlfn.CONCAT("https://",$I2160),"Datasheet")))</f>
        <v>None Attached</v>
      </c>
      <c r="M2160" s="56"/>
      <c r="P2160" s="58"/>
      <c r="Q2160" s="1" t="n">
        <f aca="false">$M2160-$N2160</f>
        <v>0</v>
      </c>
      <c r="R2160" s="56"/>
      <c r="T2160" s="59" t="s">
        <v>15</v>
      </c>
      <c r="U2160" s="1" t="n">
        <f aca="false">$S2160-$R2160</f>
        <v>0</v>
      </c>
      <c r="V2160" s="1" t="n">
        <f aca="false">IF($T2160="±",$Q2160*2,$Q2160)</f>
        <v>0</v>
      </c>
      <c r="W2160" s="60" t="str">
        <f aca="false">IFERROR($U2160/ABS($V2160),"N/A")</f>
        <v>N/A</v>
      </c>
      <c r="X2160" s="61" t="str">
        <f aca="false">IF(OR($W2160="N/A",$R2160="",$S2160=""),"N/A",IF($W2160&gt;=4,"Not Significant",IF($W2160&gt;=2,"Semi-Significant","Significant")))</f>
        <v>N/A</v>
      </c>
      <c r="Z2160" s="1" t="str">
        <f aca="false">IF($D2160="Z540.1 w/data",0,"")</f>
        <v/>
      </c>
      <c r="AA2160" s="1" t="e">
        <f aca="false">$Y2160+$Q2160+$Z2160</f>
        <v>#VALUE!</v>
      </c>
      <c r="AB2160" s="1" t="n">
        <f aca="false">$N2160+$Q2160</f>
        <v>0</v>
      </c>
      <c r="AC2160" s="1" t="str">
        <f aca="false">IF($Y2160="","",IF(AND($AA2160&gt;=$R2160,$AA2160&lt;=$S2160),"Pass","Fail"))</f>
        <v/>
      </c>
      <c r="AD2160" s="1" t="str">
        <f aca="false">IF($Y2160="","",IF($AA2160&gt;$R2160,"Pass","Fail"))</f>
        <v/>
      </c>
      <c r="AE2160" s="1" t="str">
        <f aca="false">IF($Y2160="","",IF($AA2160&gt;=$R2160,"Pass","Fail"))</f>
        <v/>
      </c>
      <c r="AF2160" s="1" t="str">
        <f aca="false">IF($Y2160="","",IF($AA2160&lt;=$S2160,"Pass","Fail"))</f>
        <v/>
      </c>
      <c r="AG2160" s="1" t="str">
        <f aca="false">IF($Y2160="","",IF($AA2160&lt;$S2160,"Pass","Fail"))</f>
        <v/>
      </c>
      <c r="AH2160" s="23" t="str">
        <f aca="true">INDIRECT(CHOOSE(MATCH($T2160,{"±","&gt;","≥","≤","&lt;"},0), "AC", "AD", "AE", "AF", "AG") &amp; ROW())</f>
        <v/>
      </c>
      <c r="AI2160" s="56" t="str">
        <f aca="false">IF($X2160="Not Significant","No Further Action Required",
IF($AH2160="","",
IF(AND($AH2160="Pass",$L2160="0 - Passed "),"Analysis performed; no further action required.",
IF(AND($AH2160="Fail",$L2160="1 - Failed "),"Analysis performed; no further action required.",
IF(AND($AH2160="Pass",$L2160="2 - Limited In Use "),"Analysis performed; no further action required.",
IF(AND($AH2160="Fail",$L2160="3 - Adjusted "),"Analysis performed; no further action required.",
"Unit fails analysis; TSM determination required."))))))</f>
        <v/>
      </c>
      <c r="AJ2160" s="58"/>
    </row>
    <row r="2161" customFormat="false" ht="15" hidden="false" customHeight="false" outlineLevel="0" collapsed="false">
      <c r="A2161" s="56"/>
      <c r="E2161" s="57" t="str">
        <f aca="false">IF(AND($F2161="",$G2161=""),"",IF($G2161="",$F2161,HYPERLINK($G2161,$F2161)))</f>
        <v/>
      </c>
      <c r="H2161" s="1" t="str">
        <f aca="false">IF($I2161="","None Attached",IF(LEFT($I2161,5)="https",HYPERLINK($I2161,"Datasheet"),HYPERLINK(_xlfn.CONCAT("https://",$I2161),"Datasheet")))</f>
        <v>None Attached</v>
      </c>
      <c r="M2161" s="56"/>
      <c r="P2161" s="58"/>
      <c r="Q2161" s="1" t="n">
        <f aca="false">$M2161-$N2161</f>
        <v>0</v>
      </c>
      <c r="R2161" s="56"/>
      <c r="T2161" s="59" t="s">
        <v>15</v>
      </c>
      <c r="U2161" s="1" t="n">
        <f aca="false">$S2161-$R2161</f>
        <v>0</v>
      </c>
      <c r="V2161" s="1" t="n">
        <f aca="false">IF($T2161="±",$Q2161*2,$Q2161)</f>
        <v>0</v>
      </c>
      <c r="W2161" s="60" t="str">
        <f aca="false">IFERROR($U2161/ABS($V2161),"N/A")</f>
        <v>N/A</v>
      </c>
      <c r="X2161" s="61" t="str">
        <f aca="false">IF(OR($W2161="N/A",$R2161="",$S2161=""),"N/A",IF($W2161&gt;=4,"Not Significant",IF($W2161&gt;=2,"Semi-Significant","Significant")))</f>
        <v>N/A</v>
      </c>
      <c r="Z2161" s="1" t="str">
        <f aca="false">IF($D2161="Z540.1 w/data",0,"")</f>
        <v/>
      </c>
      <c r="AA2161" s="1" t="e">
        <f aca="false">$Y2161+$Q2161+$Z2161</f>
        <v>#VALUE!</v>
      </c>
      <c r="AB2161" s="1" t="n">
        <f aca="false">$N2161+$Q2161</f>
        <v>0</v>
      </c>
      <c r="AC2161" s="1" t="str">
        <f aca="false">IF($Y2161="","",IF(AND($AA2161&gt;=$R2161,$AA2161&lt;=$S2161),"Pass","Fail"))</f>
        <v/>
      </c>
      <c r="AD2161" s="1" t="str">
        <f aca="false">IF($Y2161="","",IF($AA2161&gt;$R2161,"Pass","Fail"))</f>
        <v/>
      </c>
      <c r="AE2161" s="1" t="str">
        <f aca="false">IF($Y2161="","",IF($AA2161&gt;=$R2161,"Pass","Fail"))</f>
        <v/>
      </c>
      <c r="AF2161" s="1" t="str">
        <f aca="false">IF($Y2161="","",IF($AA2161&lt;=$S2161,"Pass","Fail"))</f>
        <v/>
      </c>
      <c r="AG2161" s="1" t="str">
        <f aca="false">IF($Y2161="","",IF($AA2161&lt;$S2161,"Pass","Fail"))</f>
        <v/>
      </c>
      <c r="AH2161" s="23" t="str">
        <f aca="true">INDIRECT(CHOOSE(MATCH($T2161,{"±","&gt;","≥","≤","&lt;"},0), "AC", "AD", "AE", "AF", "AG") &amp; ROW())</f>
        <v/>
      </c>
      <c r="AI2161" s="56" t="str">
        <f aca="false">IF($X2161="Not Significant","No Further Action Required",
IF($AH2161="","",
IF(AND($AH2161="Pass",$L2161="0 - Passed "),"Analysis performed; no further action required.",
IF(AND($AH2161="Fail",$L2161="1 - Failed "),"Analysis performed; no further action required.",
IF(AND($AH2161="Pass",$L2161="2 - Limited In Use "),"Analysis performed; no further action required.",
IF(AND($AH2161="Fail",$L2161="3 - Adjusted "),"Analysis performed; no further action required.",
"Unit fails analysis; TSM determination required."))))))</f>
        <v/>
      </c>
      <c r="AJ2161" s="58"/>
    </row>
    <row r="2162" customFormat="false" ht="15" hidden="false" customHeight="false" outlineLevel="0" collapsed="false">
      <c r="A2162" s="56"/>
      <c r="E2162" s="57" t="str">
        <f aca="false">IF(AND($F2162="",$G2162=""),"",IF($G2162="",$F2162,HYPERLINK($G2162,$F2162)))</f>
        <v/>
      </c>
      <c r="H2162" s="1" t="str">
        <f aca="false">IF($I2162="","None Attached",IF(LEFT($I2162,5)="https",HYPERLINK($I2162,"Datasheet"),HYPERLINK(_xlfn.CONCAT("https://",$I2162),"Datasheet")))</f>
        <v>None Attached</v>
      </c>
      <c r="M2162" s="56"/>
      <c r="P2162" s="58"/>
      <c r="Q2162" s="1" t="n">
        <f aca="false">$M2162-$N2162</f>
        <v>0</v>
      </c>
      <c r="R2162" s="56"/>
      <c r="T2162" s="59" t="s">
        <v>15</v>
      </c>
      <c r="U2162" s="1" t="n">
        <f aca="false">$S2162-$R2162</f>
        <v>0</v>
      </c>
      <c r="V2162" s="1" t="n">
        <f aca="false">IF($T2162="±",$Q2162*2,$Q2162)</f>
        <v>0</v>
      </c>
      <c r="W2162" s="60" t="str">
        <f aca="false">IFERROR($U2162/ABS($V2162),"N/A")</f>
        <v>N/A</v>
      </c>
      <c r="X2162" s="61" t="str">
        <f aca="false">IF(OR($W2162="N/A",$R2162="",$S2162=""),"N/A",IF($W2162&gt;=4,"Not Significant",IF($W2162&gt;=2,"Semi-Significant","Significant")))</f>
        <v>N/A</v>
      </c>
      <c r="Z2162" s="1" t="str">
        <f aca="false">IF($D2162="Z540.1 w/data",0,"")</f>
        <v/>
      </c>
      <c r="AA2162" s="1" t="e">
        <f aca="false">$Y2162+$Q2162+$Z2162</f>
        <v>#VALUE!</v>
      </c>
      <c r="AB2162" s="1" t="n">
        <f aca="false">$N2162+$Q2162</f>
        <v>0</v>
      </c>
      <c r="AC2162" s="1" t="str">
        <f aca="false">IF($Y2162="","",IF(AND($AA2162&gt;=$R2162,$AA2162&lt;=$S2162),"Pass","Fail"))</f>
        <v/>
      </c>
      <c r="AD2162" s="1" t="str">
        <f aca="false">IF($Y2162="","",IF($AA2162&gt;$R2162,"Pass","Fail"))</f>
        <v/>
      </c>
      <c r="AE2162" s="1" t="str">
        <f aca="false">IF($Y2162="","",IF($AA2162&gt;=$R2162,"Pass","Fail"))</f>
        <v/>
      </c>
      <c r="AF2162" s="1" t="str">
        <f aca="false">IF($Y2162="","",IF($AA2162&lt;=$S2162,"Pass","Fail"))</f>
        <v/>
      </c>
      <c r="AG2162" s="1" t="str">
        <f aca="false">IF($Y2162="","",IF($AA2162&lt;$S2162,"Pass","Fail"))</f>
        <v/>
      </c>
      <c r="AH2162" s="23" t="str">
        <f aca="true">INDIRECT(CHOOSE(MATCH($T2162,{"±","&gt;","≥","≤","&lt;"},0), "AC", "AD", "AE", "AF", "AG") &amp; ROW())</f>
        <v/>
      </c>
      <c r="AI2162" s="56" t="str">
        <f aca="false">IF($X2162="Not Significant","No Further Action Required",
IF($AH2162="","",
IF(AND($AH2162="Pass",$L2162="0 - Passed "),"Analysis performed; no further action required.",
IF(AND($AH2162="Fail",$L2162="1 - Failed "),"Analysis performed; no further action required.",
IF(AND($AH2162="Pass",$L2162="2 - Limited In Use "),"Analysis performed; no further action required.",
IF(AND($AH2162="Fail",$L2162="3 - Adjusted "),"Analysis performed; no further action required.",
"Unit fails analysis; TSM determination required."))))))</f>
        <v/>
      </c>
      <c r="AJ2162" s="58"/>
    </row>
    <row r="2163" customFormat="false" ht="15" hidden="false" customHeight="false" outlineLevel="0" collapsed="false">
      <c r="A2163" s="56"/>
      <c r="E2163" s="57" t="str">
        <f aca="false">IF(AND($F2163="",$G2163=""),"",IF($G2163="",$F2163,HYPERLINK($G2163,$F2163)))</f>
        <v/>
      </c>
      <c r="H2163" s="1" t="str">
        <f aca="false">IF($I2163="","None Attached",IF(LEFT($I2163,5)="https",HYPERLINK($I2163,"Datasheet"),HYPERLINK(_xlfn.CONCAT("https://",$I2163),"Datasheet")))</f>
        <v>None Attached</v>
      </c>
      <c r="M2163" s="56"/>
      <c r="P2163" s="58"/>
      <c r="Q2163" s="1" t="n">
        <f aca="false">$M2163-$N2163</f>
        <v>0</v>
      </c>
      <c r="R2163" s="56"/>
      <c r="T2163" s="59" t="s">
        <v>15</v>
      </c>
      <c r="U2163" s="1" t="n">
        <f aca="false">$S2163-$R2163</f>
        <v>0</v>
      </c>
      <c r="V2163" s="1" t="n">
        <f aca="false">IF($T2163="±",$Q2163*2,$Q2163)</f>
        <v>0</v>
      </c>
      <c r="W2163" s="60" t="str">
        <f aca="false">IFERROR($U2163/ABS($V2163),"N/A")</f>
        <v>N/A</v>
      </c>
      <c r="X2163" s="61" t="str">
        <f aca="false">IF(OR($W2163="N/A",$R2163="",$S2163=""),"N/A",IF($W2163&gt;=4,"Not Significant",IF($W2163&gt;=2,"Semi-Significant","Significant")))</f>
        <v>N/A</v>
      </c>
      <c r="Z2163" s="1" t="str">
        <f aca="false">IF($D2163="Z540.1 w/data",0,"")</f>
        <v/>
      </c>
      <c r="AA2163" s="1" t="e">
        <f aca="false">$Y2163+$Q2163+$Z2163</f>
        <v>#VALUE!</v>
      </c>
      <c r="AB2163" s="1" t="n">
        <f aca="false">$N2163+$Q2163</f>
        <v>0</v>
      </c>
      <c r="AC2163" s="1" t="str">
        <f aca="false">IF($Y2163="","",IF(AND($AA2163&gt;=$R2163,$AA2163&lt;=$S2163),"Pass","Fail"))</f>
        <v/>
      </c>
      <c r="AD2163" s="1" t="str">
        <f aca="false">IF($Y2163="","",IF($AA2163&gt;$R2163,"Pass","Fail"))</f>
        <v/>
      </c>
      <c r="AE2163" s="1" t="str">
        <f aca="false">IF($Y2163="","",IF($AA2163&gt;=$R2163,"Pass","Fail"))</f>
        <v/>
      </c>
      <c r="AF2163" s="1" t="str">
        <f aca="false">IF($Y2163="","",IF($AA2163&lt;=$S2163,"Pass","Fail"))</f>
        <v/>
      </c>
      <c r="AG2163" s="1" t="str">
        <f aca="false">IF($Y2163="","",IF($AA2163&lt;$S2163,"Pass","Fail"))</f>
        <v/>
      </c>
      <c r="AH2163" s="23" t="str">
        <f aca="true">INDIRECT(CHOOSE(MATCH($T2163,{"±","&gt;","≥","≤","&lt;"},0), "AC", "AD", "AE", "AF", "AG") &amp; ROW())</f>
        <v/>
      </c>
      <c r="AI2163" s="56" t="str">
        <f aca="false">IF($X2163="Not Significant","No Further Action Required",
IF($AH2163="","",
IF(AND($AH2163="Pass",$L2163="0 - Passed "),"Analysis performed; no further action required.",
IF(AND($AH2163="Fail",$L2163="1 - Failed "),"Analysis performed; no further action required.",
IF(AND($AH2163="Pass",$L2163="2 - Limited In Use "),"Analysis performed; no further action required.",
IF(AND($AH2163="Fail",$L2163="3 - Adjusted "),"Analysis performed; no further action required.",
"Unit fails analysis; TSM determination required."))))))</f>
        <v/>
      </c>
      <c r="AJ2163" s="58"/>
    </row>
    <row r="2164" customFormat="false" ht="15" hidden="false" customHeight="false" outlineLevel="0" collapsed="false">
      <c r="A2164" s="56"/>
      <c r="E2164" s="57" t="str">
        <f aca="false">IF(AND($F2164="",$G2164=""),"",IF($G2164="",$F2164,HYPERLINK($G2164,$F2164)))</f>
        <v/>
      </c>
      <c r="H2164" s="1" t="str">
        <f aca="false">IF($I2164="","None Attached",IF(LEFT($I2164,5)="https",HYPERLINK($I2164,"Datasheet"),HYPERLINK(_xlfn.CONCAT("https://",$I2164),"Datasheet")))</f>
        <v>None Attached</v>
      </c>
      <c r="M2164" s="56"/>
      <c r="P2164" s="58"/>
      <c r="Q2164" s="1" t="n">
        <f aca="false">$M2164-$N2164</f>
        <v>0</v>
      </c>
      <c r="R2164" s="56"/>
      <c r="T2164" s="59" t="s">
        <v>15</v>
      </c>
      <c r="U2164" s="1" t="n">
        <f aca="false">$S2164-$R2164</f>
        <v>0</v>
      </c>
      <c r="V2164" s="1" t="n">
        <f aca="false">IF($T2164="±",$Q2164*2,$Q2164)</f>
        <v>0</v>
      </c>
      <c r="W2164" s="60" t="str">
        <f aca="false">IFERROR($U2164/ABS($V2164),"N/A")</f>
        <v>N/A</v>
      </c>
      <c r="X2164" s="61" t="str">
        <f aca="false">IF(OR($W2164="N/A",$R2164="",$S2164=""),"N/A",IF($W2164&gt;=4,"Not Significant",IF($W2164&gt;=2,"Semi-Significant","Significant")))</f>
        <v>N/A</v>
      </c>
      <c r="Z2164" s="1" t="str">
        <f aca="false">IF($D2164="Z540.1 w/data",0,"")</f>
        <v/>
      </c>
      <c r="AA2164" s="1" t="e">
        <f aca="false">$Y2164+$Q2164+$Z2164</f>
        <v>#VALUE!</v>
      </c>
      <c r="AB2164" s="1" t="n">
        <f aca="false">$N2164+$Q2164</f>
        <v>0</v>
      </c>
      <c r="AC2164" s="1" t="str">
        <f aca="false">IF($Y2164="","",IF(AND($AA2164&gt;=$R2164,$AA2164&lt;=$S2164),"Pass","Fail"))</f>
        <v/>
      </c>
      <c r="AD2164" s="1" t="str">
        <f aca="false">IF($Y2164="","",IF($AA2164&gt;$R2164,"Pass","Fail"))</f>
        <v/>
      </c>
      <c r="AE2164" s="1" t="str">
        <f aca="false">IF($Y2164="","",IF($AA2164&gt;=$R2164,"Pass","Fail"))</f>
        <v/>
      </c>
      <c r="AF2164" s="1" t="str">
        <f aca="false">IF($Y2164="","",IF($AA2164&lt;=$S2164,"Pass","Fail"))</f>
        <v/>
      </c>
      <c r="AG2164" s="1" t="str">
        <f aca="false">IF($Y2164="","",IF($AA2164&lt;$S2164,"Pass","Fail"))</f>
        <v/>
      </c>
      <c r="AH2164" s="23" t="str">
        <f aca="true">INDIRECT(CHOOSE(MATCH($T2164,{"±","&gt;","≥","≤","&lt;"},0), "AC", "AD", "AE", "AF", "AG") &amp; ROW())</f>
        <v/>
      </c>
      <c r="AI2164" s="56" t="str">
        <f aca="false">IF($X2164="Not Significant","No Further Action Required",
IF($AH2164="","",
IF(AND($AH2164="Pass",$L2164="0 - Passed "),"Analysis performed; no further action required.",
IF(AND($AH2164="Fail",$L2164="1 - Failed "),"Analysis performed; no further action required.",
IF(AND($AH2164="Pass",$L2164="2 - Limited In Use "),"Analysis performed; no further action required.",
IF(AND($AH2164="Fail",$L2164="3 - Adjusted "),"Analysis performed; no further action required.",
"Unit fails analysis; TSM determination required."))))))</f>
        <v/>
      </c>
      <c r="AJ2164" s="58"/>
    </row>
    <row r="2165" customFormat="false" ht="15" hidden="false" customHeight="false" outlineLevel="0" collapsed="false">
      <c r="A2165" s="56"/>
      <c r="E2165" s="57" t="str">
        <f aca="false">IF(AND($F2165="",$G2165=""),"",IF($G2165="",$F2165,HYPERLINK($G2165,$F2165)))</f>
        <v/>
      </c>
      <c r="H2165" s="1" t="str">
        <f aca="false">IF($I2165="","None Attached",IF(LEFT($I2165,5)="https",HYPERLINK($I2165,"Datasheet"),HYPERLINK(_xlfn.CONCAT("https://",$I2165),"Datasheet")))</f>
        <v>None Attached</v>
      </c>
      <c r="M2165" s="56"/>
      <c r="P2165" s="58"/>
      <c r="Q2165" s="1" t="n">
        <f aca="false">$M2165-$N2165</f>
        <v>0</v>
      </c>
      <c r="R2165" s="56"/>
      <c r="T2165" s="59" t="s">
        <v>15</v>
      </c>
      <c r="U2165" s="1" t="n">
        <f aca="false">$S2165-$R2165</f>
        <v>0</v>
      </c>
      <c r="V2165" s="1" t="n">
        <f aca="false">IF($T2165="±",$Q2165*2,$Q2165)</f>
        <v>0</v>
      </c>
      <c r="W2165" s="60" t="str">
        <f aca="false">IFERROR($U2165/ABS($V2165),"N/A")</f>
        <v>N/A</v>
      </c>
      <c r="X2165" s="61" t="str">
        <f aca="false">IF(OR($W2165="N/A",$R2165="",$S2165=""),"N/A",IF($W2165&gt;=4,"Not Significant",IF($W2165&gt;=2,"Semi-Significant","Significant")))</f>
        <v>N/A</v>
      </c>
      <c r="Z2165" s="1" t="str">
        <f aca="false">IF($D2165="Z540.1 w/data",0,"")</f>
        <v/>
      </c>
      <c r="AA2165" s="1" t="e">
        <f aca="false">$Y2165+$Q2165+$Z2165</f>
        <v>#VALUE!</v>
      </c>
      <c r="AB2165" s="1" t="n">
        <f aca="false">$N2165+$Q2165</f>
        <v>0</v>
      </c>
      <c r="AC2165" s="1" t="str">
        <f aca="false">IF($Y2165="","",IF(AND($AA2165&gt;=$R2165,$AA2165&lt;=$S2165),"Pass","Fail"))</f>
        <v/>
      </c>
      <c r="AD2165" s="1" t="str">
        <f aca="false">IF($Y2165="","",IF($AA2165&gt;$R2165,"Pass","Fail"))</f>
        <v/>
      </c>
      <c r="AE2165" s="1" t="str">
        <f aca="false">IF($Y2165="","",IF($AA2165&gt;=$R2165,"Pass","Fail"))</f>
        <v/>
      </c>
      <c r="AF2165" s="1" t="str">
        <f aca="false">IF($Y2165="","",IF($AA2165&lt;=$S2165,"Pass","Fail"))</f>
        <v/>
      </c>
      <c r="AG2165" s="1" t="str">
        <f aca="false">IF($Y2165="","",IF($AA2165&lt;$S2165,"Pass","Fail"))</f>
        <v/>
      </c>
      <c r="AH2165" s="23" t="str">
        <f aca="true">INDIRECT(CHOOSE(MATCH($T2165,{"±","&gt;","≥","≤","&lt;"},0), "AC", "AD", "AE", "AF", "AG") &amp; ROW())</f>
        <v/>
      </c>
      <c r="AI2165" s="56" t="str">
        <f aca="false">IF($X2165="Not Significant","No Further Action Required",
IF($AH2165="","",
IF(AND($AH2165="Pass",$L2165="0 - Passed "),"Analysis performed; no further action required.",
IF(AND($AH2165="Fail",$L2165="1 - Failed "),"Analysis performed; no further action required.",
IF(AND($AH2165="Pass",$L2165="2 - Limited In Use "),"Analysis performed; no further action required.",
IF(AND($AH2165="Fail",$L2165="3 - Adjusted "),"Analysis performed; no further action required.",
"Unit fails analysis; TSM determination required."))))))</f>
        <v/>
      </c>
      <c r="AJ2165" s="58"/>
    </row>
    <row r="2166" customFormat="false" ht="15" hidden="false" customHeight="false" outlineLevel="0" collapsed="false">
      <c r="A2166" s="56"/>
      <c r="E2166" s="57" t="str">
        <f aca="false">IF(AND($F2166="",$G2166=""),"",IF($G2166="",$F2166,HYPERLINK($G2166,$F2166)))</f>
        <v/>
      </c>
      <c r="H2166" s="1" t="str">
        <f aca="false">IF($I2166="","None Attached",IF(LEFT($I2166,5)="https",HYPERLINK($I2166,"Datasheet"),HYPERLINK(_xlfn.CONCAT("https://",$I2166),"Datasheet")))</f>
        <v>None Attached</v>
      </c>
      <c r="M2166" s="56"/>
      <c r="P2166" s="58"/>
      <c r="Q2166" s="1" t="n">
        <f aca="false">$M2166-$N2166</f>
        <v>0</v>
      </c>
      <c r="R2166" s="56"/>
      <c r="T2166" s="59" t="s">
        <v>15</v>
      </c>
      <c r="U2166" s="1" t="n">
        <f aca="false">$S2166-$R2166</f>
        <v>0</v>
      </c>
      <c r="V2166" s="1" t="n">
        <f aca="false">IF($T2166="±",$Q2166*2,$Q2166)</f>
        <v>0</v>
      </c>
      <c r="W2166" s="60" t="str">
        <f aca="false">IFERROR($U2166/ABS($V2166),"N/A")</f>
        <v>N/A</v>
      </c>
      <c r="X2166" s="61" t="str">
        <f aca="false">IF(OR($W2166="N/A",$R2166="",$S2166=""),"N/A",IF($W2166&gt;=4,"Not Significant",IF($W2166&gt;=2,"Semi-Significant","Significant")))</f>
        <v>N/A</v>
      </c>
      <c r="Z2166" s="1" t="str">
        <f aca="false">IF($D2166="Z540.1 w/data",0,"")</f>
        <v/>
      </c>
      <c r="AA2166" s="1" t="e">
        <f aca="false">$Y2166+$Q2166+$Z2166</f>
        <v>#VALUE!</v>
      </c>
      <c r="AB2166" s="1" t="n">
        <f aca="false">$N2166+$Q2166</f>
        <v>0</v>
      </c>
      <c r="AC2166" s="1" t="str">
        <f aca="false">IF($Y2166="","",IF(AND($AA2166&gt;=$R2166,$AA2166&lt;=$S2166),"Pass","Fail"))</f>
        <v/>
      </c>
      <c r="AD2166" s="1" t="str">
        <f aca="false">IF($Y2166="","",IF($AA2166&gt;$R2166,"Pass","Fail"))</f>
        <v/>
      </c>
      <c r="AE2166" s="1" t="str">
        <f aca="false">IF($Y2166="","",IF($AA2166&gt;=$R2166,"Pass","Fail"))</f>
        <v/>
      </c>
      <c r="AF2166" s="1" t="str">
        <f aca="false">IF($Y2166="","",IF($AA2166&lt;=$S2166,"Pass","Fail"))</f>
        <v/>
      </c>
      <c r="AG2166" s="1" t="str">
        <f aca="false">IF($Y2166="","",IF($AA2166&lt;$S2166,"Pass","Fail"))</f>
        <v/>
      </c>
      <c r="AH2166" s="23" t="str">
        <f aca="true">INDIRECT(CHOOSE(MATCH($T2166,{"±","&gt;","≥","≤","&lt;"},0), "AC", "AD", "AE", "AF", "AG") &amp; ROW())</f>
        <v/>
      </c>
      <c r="AI2166" s="56" t="str">
        <f aca="false">IF($X2166="Not Significant","No Further Action Required",
IF($AH2166="","",
IF(AND($AH2166="Pass",$L2166="0 - Passed "),"Analysis performed; no further action required.",
IF(AND($AH2166="Fail",$L2166="1 - Failed "),"Analysis performed; no further action required.",
IF(AND($AH2166="Pass",$L2166="2 - Limited In Use "),"Analysis performed; no further action required.",
IF(AND($AH2166="Fail",$L2166="3 - Adjusted "),"Analysis performed; no further action required.",
"Unit fails analysis; TSM determination required."))))))</f>
        <v/>
      </c>
      <c r="AJ2166" s="58"/>
    </row>
    <row r="2167" customFormat="false" ht="15" hidden="false" customHeight="false" outlineLevel="0" collapsed="false">
      <c r="A2167" s="56"/>
      <c r="E2167" s="57" t="str">
        <f aca="false">IF(AND($F2167="",$G2167=""),"",IF($G2167="",$F2167,HYPERLINK($G2167,$F2167)))</f>
        <v/>
      </c>
      <c r="H2167" s="1" t="str">
        <f aca="false">IF($I2167="","None Attached",IF(LEFT($I2167,5)="https",HYPERLINK($I2167,"Datasheet"),HYPERLINK(_xlfn.CONCAT("https://",$I2167),"Datasheet")))</f>
        <v>None Attached</v>
      </c>
      <c r="M2167" s="56"/>
      <c r="P2167" s="58"/>
      <c r="Q2167" s="1" t="n">
        <f aca="false">$M2167-$N2167</f>
        <v>0</v>
      </c>
      <c r="R2167" s="56"/>
      <c r="T2167" s="59" t="s">
        <v>15</v>
      </c>
      <c r="U2167" s="1" t="n">
        <f aca="false">$S2167-$R2167</f>
        <v>0</v>
      </c>
      <c r="V2167" s="1" t="n">
        <f aca="false">IF($T2167="±",$Q2167*2,$Q2167)</f>
        <v>0</v>
      </c>
      <c r="W2167" s="60" t="str">
        <f aca="false">IFERROR($U2167/ABS($V2167),"N/A")</f>
        <v>N/A</v>
      </c>
      <c r="X2167" s="61" t="str">
        <f aca="false">IF(OR($W2167="N/A",$R2167="",$S2167=""),"N/A",IF($W2167&gt;=4,"Not Significant",IF($W2167&gt;=2,"Semi-Significant","Significant")))</f>
        <v>N/A</v>
      </c>
      <c r="Z2167" s="1" t="str">
        <f aca="false">IF($D2167="Z540.1 w/data",0,"")</f>
        <v/>
      </c>
      <c r="AA2167" s="1" t="e">
        <f aca="false">$Y2167+$Q2167+$Z2167</f>
        <v>#VALUE!</v>
      </c>
      <c r="AB2167" s="1" t="n">
        <f aca="false">$N2167+$Q2167</f>
        <v>0</v>
      </c>
      <c r="AC2167" s="1" t="str">
        <f aca="false">IF($Y2167="","",IF(AND($AA2167&gt;=$R2167,$AA2167&lt;=$S2167),"Pass","Fail"))</f>
        <v/>
      </c>
      <c r="AD2167" s="1" t="str">
        <f aca="false">IF($Y2167="","",IF($AA2167&gt;$R2167,"Pass","Fail"))</f>
        <v/>
      </c>
      <c r="AE2167" s="1" t="str">
        <f aca="false">IF($Y2167="","",IF($AA2167&gt;=$R2167,"Pass","Fail"))</f>
        <v/>
      </c>
      <c r="AF2167" s="1" t="str">
        <f aca="false">IF($Y2167="","",IF($AA2167&lt;=$S2167,"Pass","Fail"))</f>
        <v/>
      </c>
      <c r="AG2167" s="1" t="str">
        <f aca="false">IF($Y2167="","",IF($AA2167&lt;$S2167,"Pass","Fail"))</f>
        <v/>
      </c>
      <c r="AH2167" s="23" t="str">
        <f aca="true">INDIRECT(CHOOSE(MATCH($T2167,{"±","&gt;","≥","≤","&lt;"},0), "AC", "AD", "AE", "AF", "AG") &amp; ROW())</f>
        <v/>
      </c>
      <c r="AI2167" s="56" t="str">
        <f aca="false">IF($X2167="Not Significant","No Further Action Required",
IF($AH2167="","",
IF(AND($AH2167="Pass",$L2167="0 - Passed "),"Analysis performed; no further action required.",
IF(AND($AH2167="Fail",$L2167="1 - Failed "),"Analysis performed; no further action required.",
IF(AND($AH2167="Pass",$L2167="2 - Limited In Use "),"Analysis performed; no further action required.",
IF(AND($AH2167="Fail",$L2167="3 - Adjusted "),"Analysis performed; no further action required.",
"Unit fails analysis; TSM determination required."))))))</f>
        <v/>
      </c>
      <c r="AJ2167" s="58"/>
    </row>
    <row r="2168" customFormat="false" ht="15" hidden="false" customHeight="false" outlineLevel="0" collapsed="false">
      <c r="A2168" s="56"/>
      <c r="E2168" s="57" t="str">
        <f aca="false">IF(AND($F2168="",$G2168=""),"",IF($G2168="",$F2168,HYPERLINK($G2168,$F2168)))</f>
        <v/>
      </c>
      <c r="H2168" s="1" t="str">
        <f aca="false">IF($I2168="","None Attached",IF(LEFT($I2168,5)="https",HYPERLINK($I2168,"Datasheet"),HYPERLINK(_xlfn.CONCAT("https://",$I2168),"Datasheet")))</f>
        <v>None Attached</v>
      </c>
      <c r="M2168" s="56"/>
      <c r="P2168" s="58"/>
      <c r="Q2168" s="1" t="n">
        <f aca="false">$M2168-$N2168</f>
        <v>0</v>
      </c>
      <c r="R2168" s="56"/>
      <c r="T2168" s="59" t="s">
        <v>15</v>
      </c>
      <c r="U2168" s="1" t="n">
        <f aca="false">$S2168-$R2168</f>
        <v>0</v>
      </c>
      <c r="V2168" s="1" t="n">
        <f aca="false">IF($T2168="±",$Q2168*2,$Q2168)</f>
        <v>0</v>
      </c>
      <c r="W2168" s="60" t="str">
        <f aca="false">IFERROR($U2168/ABS($V2168),"N/A")</f>
        <v>N/A</v>
      </c>
      <c r="X2168" s="61" t="str">
        <f aca="false">IF(OR($W2168="N/A",$R2168="",$S2168=""),"N/A",IF($W2168&gt;=4,"Not Significant",IF($W2168&gt;=2,"Semi-Significant","Significant")))</f>
        <v>N/A</v>
      </c>
      <c r="Z2168" s="1" t="str">
        <f aca="false">IF($D2168="Z540.1 w/data",0,"")</f>
        <v/>
      </c>
      <c r="AA2168" s="1" t="e">
        <f aca="false">$Y2168+$Q2168+$Z2168</f>
        <v>#VALUE!</v>
      </c>
      <c r="AB2168" s="1" t="n">
        <f aca="false">$N2168+$Q2168</f>
        <v>0</v>
      </c>
      <c r="AC2168" s="1" t="str">
        <f aca="false">IF($Y2168="","",IF(AND($AA2168&gt;=$R2168,$AA2168&lt;=$S2168),"Pass","Fail"))</f>
        <v/>
      </c>
      <c r="AD2168" s="1" t="str">
        <f aca="false">IF($Y2168="","",IF($AA2168&gt;$R2168,"Pass","Fail"))</f>
        <v/>
      </c>
      <c r="AE2168" s="1" t="str">
        <f aca="false">IF($Y2168="","",IF($AA2168&gt;=$R2168,"Pass","Fail"))</f>
        <v/>
      </c>
      <c r="AF2168" s="1" t="str">
        <f aca="false">IF($Y2168="","",IF($AA2168&lt;=$S2168,"Pass","Fail"))</f>
        <v/>
      </c>
      <c r="AG2168" s="1" t="str">
        <f aca="false">IF($Y2168="","",IF($AA2168&lt;$S2168,"Pass","Fail"))</f>
        <v/>
      </c>
      <c r="AH2168" s="23" t="str">
        <f aca="true">INDIRECT(CHOOSE(MATCH($T2168,{"±","&gt;","≥","≤","&lt;"},0), "AC", "AD", "AE", "AF", "AG") &amp; ROW())</f>
        <v/>
      </c>
      <c r="AI2168" s="56" t="str">
        <f aca="false">IF($X2168="Not Significant","No Further Action Required",
IF($AH2168="","",
IF(AND($AH2168="Pass",$L2168="0 - Passed "),"Analysis performed; no further action required.",
IF(AND($AH2168="Fail",$L2168="1 - Failed "),"Analysis performed; no further action required.",
IF(AND($AH2168="Pass",$L2168="2 - Limited In Use "),"Analysis performed; no further action required.",
IF(AND($AH2168="Fail",$L2168="3 - Adjusted "),"Analysis performed; no further action required.",
"Unit fails analysis; TSM determination required."))))))</f>
        <v/>
      </c>
      <c r="AJ2168" s="58"/>
    </row>
    <row r="2169" customFormat="false" ht="15" hidden="false" customHeight="false" outlineLevel="0" collapsed="false">
      <c r="A2169" s="56"/>
      <c r="E2169" s="57" t="str">
        <f aca="false">IF(AND($F2169="",$G2169=""),"",IF($G2169="",$F2169,HYPERLINK($G2169,$F2169)))</f>
        <v/>
      </c>
      <c r="H2169" s="1" t="str">
        <f aca="false">IF($I2169="","None Attached",IF(LEFT($I2169,5)="https",HYPERLINK($I2169,"Datasheet"),HYPERLINK(_xlfn.CONCAT("https://",$I2169),"Datasheet")))</f>
        <v>None Attached</v>
      </c>
      <c r="M2169" s="56"/>
      <c r="P2169" s="58"/>
      <c r="Q2169" s="1" t="n">
        <f aca="false">$M2169-$N2169</f>
        <v>0</v>
      </c>
      <c r="R2169" s="56"/>
      <c r="T2169" s="59" t="s">
        <v>15</v>
      </c>
      <c r="U2169" s="1" t="n">
        <f aca="false">$S2169-$R2169</f>
        <v>0</v>
      </c>
      <c r="V2169" s="1" t="n">
        <f aca="false">IF($T2169="±",$Q2169*2,$Q2169)</f>
        <v>0</v>
      </c>
      <c r="W2169" s="60" t="str">
        <f aca="false">IFERROR($U2169/ABS($V2169),"N/A")</f>
        <v>N/A</v>
      </c>
      <c r="X2169" s="61" t="str">
        <f aca="false">IF(OR($W2169="N/A",$R2169="",$S2169=""),"N/A",IF($W2169&gt;=4,"Not Significant",IF($W2169&gt;=2,"Semi-Significant","Significant")))</f>
        <v>N/A</v>
      </c>
      <c r="Z2169" s="1" t="str">
        <f aca="false">IF($D2169="Z540.1 w/data",0,"")</f>
        <v/>
      </c>
      <c r="AA2169" s="1" t="e">
        <f aca="false">$Y2169+$Q2169+$Z2169</f>
        <v>#VALUE!</v>
      </c>
      <c r="AB2169" s="1" t="n">
        <f aca="false">$N2169+$Q2169</f>
        <v>0</v>
      </c>
      <c r="AC2169" s="1" t="str">
        <f aca="false">IF($Y2169="","",IF(AND($AA2169&gt;=$R2169,$AA2169&lt;=$S2169),"Pass","Fail"))</f>
        <v/>
      </c>
      <c r="AD2169" s="1" t="str">
        <f aca="false">IF($Y2169="","",IF($AA2169&gt;$R2169,"Pass","Fail"))</f>
        <v/>
      </c>
      <c r="AE2169" s="1" t="str">
        <f aca="false">IF($Y2169="","",IF($AA2169&gt;=$R2169,"Pass","Fail"))</f>
        <v/>
      </c>
      <c r="AF2169" s="1" t="str">
        <f aca="false">IF($Y2169="","",IF($AA2169&lt;=$S2169,"Pass","Fail"))</f>
        <v/>
      </c>
      <c r="AG2169" s="1" t="str">
        <f aca="false">IF($Y2169="","",IF($AA2169&lt;$S2169,"Pass","Fail"))</f>
        <v/>
      </c>
      <c r="AH2169" s="23" t="str">
        <f aca="true">INDIRECT(CHOOSE(MATCH($T2169,{"±","&gt;","≥","≤","&lt;"},0), "AC", "AD", "AE", "AF", "AG") &amp; ROW())</f>
        <v/>
      </c>
      <c r="AI2169" s="56" t="str">
        <f aca="false">IF($X2169="Not Significant","No Further Action Required",
IF($AH2169="","",
IF(AND($AH2169="Pass",$L2169="0 - Passed "),"Analysis performed; no further action required.",
IF(AND($AH2169="Fail",$L2169="1 - Failed "),"Analysis performed; no further action required.",
IF(AND($AH2169="Pass",$L2169="2 - Limited In Use "),"Analysis performed; no further action required.",
IF(AND($AH2169="Fail",$L2169="3 - Adjusted "),"Analysis performed; no further action required.",
"Unit fails analysis; TSM determination required."))))))</f>
        <v/>
      </c>
      <c r="AJ2169" s="58"/>
    </row>
    <row r="2170" customFormat="false" ht="15" hidden="false" customHeight="false" outlineLevel="0" collapsed="false">
      <c r="A2170" s="56"/>
      <c r="E2170" s="57" t="str">
        <f aca="false">IF(AND($F2170="",$G2170=""),"",IF($G2170="",$F2170,HYPERLINK($G2170,$F2170)))</f>
        <v/>
      </c>
      <c r="H2170" s="1" t="str">
        <f aca="false">IF($I2170="","None Attached",IF(LEFT($I2170,5)="https",HYPERLINK($I2170,"Datasheet"),HYPERLINK(_xlfn.CONCAT("https://",$I2170),"Datasheet")))</f>
        <v>None Attached</v>
      </c>
      <c r="M2170" s="56"/>
      <c r="P2170" s="58"/>
      <c r="Q2170" s="1" t="n">
        <f aca="false">$M2170-$N2170</f>
        <v>0</v>
      </c>
      <c r="R2170" s="56"/>
      <c r="T2170" s="59" t="s">
        <v>15</v>
      </c>
      <c r="U2170" s="1" t="n">
        <f aca="false">$S2170-$R2170</f>
        <v>0</v>
      </c>
      <c r="V2170" s="1" t="n">
        <f aca="false">IF($T2170="±",$Q2170*2,$Q2170)</f>
        <v>0</v>
      </c>
      <c r="W2170" s="60" t="str">
        <f aca="false">IFERROR($U2170/ABS($V2170),"N/A")</f>
        <v>N/A</v>
      </c>
      <c r="X2170" s="61" t="str">
        <f aca="false">IF(OR($W2170="N/A",$R2170="",$S2170=""),"N/A",IF($W2170&gt;=4,"Not Significant",IF($W2170&gt;=2,"Semi-Significant","Significant")))</f>
        <v>N/A</v>
      </c>
      <c r="Z2170" s="1" t="str">
        <f aca="false">IF($D2170="Z540.1 w/data",0,"")</f>
        <v/>
      </c>
      <c r="AA2170" s="1" t="e">
        <f aca="false">$Y2170+$Q2170+$Z2170</f>
        <v>#VALUE!</v>
      </c>
      <c r="AB2170" s="1" t="n">
        <f aca="false">$N2170+$Q2170</f>
        <v>0</v>
      </c>
      <c r="AC2170" s="1" t="str">
        <f aca="false">IF($Y2170="","",IF(AND($AA2170&gt;=$R2170,$AA2170&lt;=$S2170),"Pass","Fail"))</f>
        <v/>
      </c>
      <c r="AD2170" s="1" t="str">
        <f aca="false">IF($Y2170="","",IF($AA2170&gt;$R2170,"Pass","Fail"))</f>
        <v/>
      </c>
      <c r="AE2170" s="1" t="str">
        <f aca="false">IF($Y2170="","",IF($AA2170&gt;=$R2170,"Pass","Fail"))</f>
        <v/>
      </c>
      <c r="AF2170" s="1" t="str">
        <f aca="false">IF($Y2170="","",IF($AA2170&lt;=$S2170,"Pass","Fail"))</f>
        <v/>
      </c>
      <c r="AG2170" s="1" t="str">
        <f aca="false">IF($Y2170="","",IF($AA2170&lt;$S2170,"Pass","Fail"))</f>
        <v/>
      </c>
      <c r="AH2170" s="23" t="str">
        <f aca="true">INDIRECT(CHOOSE(MATCH($T2170,{"±","&gt;","≥","≤","&lt;"},0), "AC", "AD", "AE", "AF", "AG") &amp; ROW())</f>
        <v/>
      </c>
      <c r="AI2170" s="56" t="str">
        <f aca="false">IF($X2170="Not Significant","No Further Action Required",
IF($AH2170="","",
IF(AND($AH2170="Pass",$L2170="0 - Passed "),"Analysis performed; no further action required.",
IF(AND($AH2170="Fail",$L2170="1 - Failed "),"Analysis performed; no further action required.",
IF(AND($AH2170="Pass",$L2170="2 - Limited In Use "),"Analysis performed; no further action required.",
IF(AND($AH2170="Fail",$L2170="3 - Adjusted "),"Analysis performed; no further action required.",
"Unit fails analysis; TSM determination required."))))))</f>
        <v/>
      </c>
      <c r="AJ2170" s="58"/>
    </row>
    <row r="2171" customFormat="false" ht="15" hidden="false" customHeight="false" outlineLevel="0" collapsed="false">
      <c r="A2171" s="56"/>
      <c r="E2171" s="57" t="str">
        <f aca="false">IF(AND($F2171="",$G2171=""),"",IF($G2171="",$F2171,HYPERLINK($G2171,$F2171)))</f>
        <v/>
      </c>
      <c r="H2171" s="1" t="str">
        <f aca="false">IF($I2171="","None Attached",IF(LEFT($I2171,5)="https",HYPERLINK($I2171,"Datasheet"),HYPERLINK(_xlfn.CONCAT("https://",$I2171),"Datasheet")))</f>
        <v>None Attached</v>
      </c>
      <c r="M2171" s="56"/>
      <c r="P2171" s="58"/>
      <c r="Q2171" s="1" t="n">
        <f aca="false">$M2171-$N2171</f>
        <v>0</v>
      </c>
      <c r="R2171" s="56"/>
      <c r="T2171" s="59" t="s">
        <v>15</v>
      </c>
      <c r="U2171" s="1" t="n">
        <f aca="false">$S2171-$R2171</f>
        <v>0</v>
      </c>
      <c r="V2171" s="1" t="n">
        <f aca="false">IF($T2171="±",$Q2171*2,$Q2171)</f>
        <v>0</v>
      </c>
      <c r="W2171" s="60" t="str">
        <f aca="false">IFERROR($U2171/ABS($V2171),"N/A")</f>
        <v>N/A</v>
      </c>
      <c r="X2171" s="61" t="str">
        <f aca="false">IF(OR($W2171="N/A",$R2171="",$S2171=""),"N/A",IF($W2171&gt;=4,"Not Significant",IF($W2171&gt;=2,"Semi-Significant","Significant")))</f>
        <v>N/A</v>
      </c>
      <c r="Z2171" s="1" t="str">
        <f aca="false">IF($D2171="Z540.1 w/data",0,"")</f>
        <v/>
      </c>
      <c r="AA2171" s="1" t="e">
        <f aca="false">$Y2171+$Q2171+$Z2171</f>
        <v>#VALUE!</v>
      </c>
      <c r="AB2171" s="1" t="n">
        <f aca="false">$N2171+$Q2171</f>
        <v>0</v>
      </c>
      <c r="AC2171" s="1" t="str">
        <f aca="false">IF($Y2171="","",IF(AND($AA2171&gt;=$R2171,$AA2171&lt;=$S2171),"Pass","Fail"))</f>
        <v/>
      </c>
      <c r="AD2171" s="1" t="str">
        <f aca="false">IF($Y2171="","",IF($AA2171&gt;$R2171,"Pass","Fail"))</f>
        <v/>
      </c>
      <c r="AE2171" s="1" t="str">
        <f aca="false">IF($Y2171="","",IF($AA2171&gt;=$R2171,"Pass","Fail"))</f>
        <v/>
      </c>
      <c r="AF2171" s="1" t="str">
        <f aca="false">IF($Y2171="","",IF($AA2171&lt;=$S2171,"Pass","Fail"))</f>
        <v/>
      </c>
      <c r="AG2171" s="1" t="str">
        <f aca="false">IF($Y2171="","",IF($AA2171&lt;$S2171,"Pass","Fail"))</f>
        <v/>
      </c>
      <c r="AH2171" s="23" t="str">
        <f aca="true">INDIRECT(CHOOSE(MATCH($T2171,{"±","&gt;","≥","≤","&lt;"},0), "AC", "AD", "AE", "AF", "AG") &amp; ROW())</f>
        <v/>
      </c>
      <c r="AI2171" s="56" t="str">
        <f aca="false">IF($X2171="Not Significant","No Further Action Required",
IF($AH2171="","",
IF(AND($AH2171="Pass",$L2171="0 - Passed "),"Analysis performed; no further action required.",
IF(AND($AH2171="Fail",$L2171="1 - Failed "),"Analysis performed; no further action required.",
IF(AND($AH2171="Pass",$L2171="2 - Limited In Use "),"Analysis performed; no further action required.",
IF(AND($AH2171="Fail",$L2171="3 - Adjusted "),"Analysis performed; no further action required.",
"Unit fails analysis; TSM determination required."))))))</f>
        <v/>
      </c>
      <c r="AJ2171" s="58"/>
    </row>
    <row r="2172" customFormat="false" ht="15" hidden="false" customHeight="false" outlineLevel="0" collapsed="false">
      <c r="A2172" s="56"/>
      <c r="E2172" s="57" t="str">
        <f aca="false">IF(AND($F2172="",$G2172=""),"",IF($G2172="",$F2172,HYPERLINK($G2172,$F2172)))</f>
        <v/>
      </c>
      <c r="H2172" s="1" t="str">
        <f aca="false">IF($I2172="","None Attached",IF(LEFT($I2172,5)="https",HYPERLINK($I2172,"Datasheet"),HYPERLINK(_xlfn.CONCAT("https://",$I2172),"Datasheet")))</f>
        <v>None Attached</v>
      </c>
      <c r="M2172" s="56"/>
      <c r="P2172" s="58"/>
      <c r="Q2172" s="1" t="n">
        <f aca="false">$M2172-$N2172</f>
        <v>0</v>
      </c>
      <c r="R2172" s="56"/>
      <c r="T2172" s="59" t="s">
        <v>15</v>
      </c>
      <c r="U2172" s="1" t="n">
        <f aca="false">$S2172-$R2172</f>
        <v>0</v>
      </c>
      <c r="V2172" s="1" t="n">
        <f aca="false">IF($T2172="±",$Q2172*2,$Q2172)</f>
        <v>0</v>
      </c>
      <c r="W2172" s="60" t="str">
        <f aca="false">IFERROR($U2172/ABS($V2172),"N/A")</f>
        <v>N/A</v>
      </c>
      <c r="X2172" s="61" t="str">
        <f aca="false">IF(OR($W2172="N/A",$R2172="",$S2172=""),"N/A",IF($W2172&gt;=4,"Not Significant",IF($W2172&gt;=2,"Semi-Significant","Significant")))</f>
        <v>N/A</v>
      </c>
      <c r="Z2172" s="1" t="str">
        <f aca="false">IF($D2172="Z540.1 w/data",0,"")</f>
        <v/>
      </c>
      <c r="AA2172" s="1" t="e">
        <f aca="false">$Y2172+$Q2172+$Z2172</f>
        <v>#VALUE!</v>
      </c>
      <c r="AB2172" s="1" t="n">
        <f aca="false">$N2172+$Q2172</f>
        <v>0</v>
      </c>
      <c r="AC2172" s="1" t="str">
        <f aca="false">IF($Y2172="","",IF(AND($AA2172&gt;=$R2172,$AA2172&lt;=$S2172),"Pass","Fail"))</f>
        <v/>
      </c>
      <c r="AD2172" s="1" t="str">
        <f aca="false">IF($Y2172="","",IF($AA2172&gt;$R2172,"Pass","Fail"))</f>
        <v/>
      </c>
      <c r="AE2172" s="1" t="str">
        <f aca="false">IF($Y2172="","",IF($AA2172&gt;=$R2172,"Pass","Fail"))</f>
        <v/>
      </c>
      <c r="AF2172" s="1" t="str">
        <f aca="false">IF($Y2172="","",IF($AA2172&lt;=$S2172,"Pass","Fail"))</f>
        <v/>
      </c>
      <c r="AG2172" s="1" t="str">
        <f aca="false">IF($Y2172="","",IF($AA2172&lt;$S2172,"Pass","Fail"))</f>
        <v/>
      </c>
      <c r="AH2172" s="23" t="str">
        <f aca="true">INDIRECT(CHOOSE(MATCH($T2172,{"±","&gt;","≥","≤","&lt;"},0), "AC", "AD", "AE", "AF", "AG") &amp; ROW())</f>
        <v/>
      </c>
      <c r="AI2172" s="56" t="str">
        <f aca="false">IF($X2172="Not Significant","No Further Action Required",
IF($AH2172="","",
IF(AND($AH2172="Pass",$L2172="0 - Passed "),"Analysis performed; no further action required.",
IF(AND($AH2172="Fail",$L2172="1 - Failed "),"Analysis performed; no further action required.",
IF(AND($AH2172="Pass",$L2172="2 - Limited In Use "),"Analysis performed; no further action required.",
IF(AND($AH2172="Fail",$L2172="3 - Adjusted "),"Analysis performed; no further action required.",
"Unit fails analysis; TSM determination required."))))))</f>
        <v/>
      </c>
      <c r="AJ2172" s="58"/>
    </row>
    <row r="2173" customFormat="false" ht="15" hidden="false" customHeight="false" outlineLevel="0" collapsed="false">
      <c r="A2173" s="56"/>
      <c r="E2173" s="57" t="str">
        <f aca="false">IF(AND($F2173="",$G2173=""),"",IF($G2173="",$F2173,HYPERLINK($G2173,$F2173)))</f>
        <v/>
      </c>
      <c r="H2173" s="1" t="str">
        <f aca="false">IF($I2173="","None Attached",IF(LEFT($I2173,5)="https",HYPERLINK($I2173,"Datasheet"),HYPERLINK(_xlfn.CONCAT("https://",$I2173),"Datasheet")))</f>
        <v>None Attached</v>
      </c>
      <c r="M2173" s="56"/>
      <c r="P2173" s="58"/>
      <c r="Q2173" s="1" t="n">
        <f aca="false">$M2173-$N2173</f>
        <v>0</v>
      </c>
      <c r="R2173" s="56"/>
      <c r="T2173" s="59" t="s">
        <v>15</v>
      </c>
      <c r="U2173" s="1" t="n">
        <f aca="false">$S2173-$R2173</f>
        <v>0</v>
      </c>
      <c r="V2173" s="1" t="n">
        <f aca="false">IF($T2173="±",$Q2173*2,$Q2173)</f>
        <v>0</v>
      </c>
      <c r="W2173" s="60" t="str">
        <f aca="false">IFERROR($U2173/ABS($V2173),"N/A")</f>
        <v>N/A</v>
      </c>
      <c r="X2173" s="61" t="str">
        <f aca="false">IF(OR($W2173="N/A",$R2173="",$S2173=""),"N/A",IF($W2173&gt;=4,"Not Significant",IF($W2173&gt;=2,"Semi-Significant","Significant")))</f>
        <v>N/A</v>
      </c>
      <c r="Z2173" s="1" t="str">
        <f aca="false">IF($D2173="Z540.1 w/data",0,"")</f>
        <v/>
      </c>
      <c r="AA2173" s="1" t="e">
        <f aca="false">$Y2173+$Q2173+$Z2173</f>
        <v>#VALUE!</v>
      </c>
      <c r="AB2173" s="1" t="n">
        <f aca="false">$N2173+$Q2173</f>
        <v>0</v>
      </c>
      <c r="AC2173" s="1" t="str">
        <f aca="false">IF($Y2173="","",IF(AND($AA2173&gt;=$R2173,$AA2173&lt;=$S2173),"Pass","Fail"))</f>
        <v/>
      </c>
      <c r="AD2173" s="1" t="str">
        <f aca="false">IF($Y2173="","",IF($AA2173&gt;$R2173,"Pass","Fail"))</f>
        <v/>
      </c>
      <c r="AE2173" s="1" t="str">
        <f aca="false">IF($Y2173="","",IF($AA2173&gt;=$R2173,"Pass","Fail"))</f>
        <v/>
      </c>
      <c r="AF2173" s="1" t="str">
        <f aca="false">IF($Y2173="","",IF($AA2173&lt;=$S2173,"Pass","Fail"))</f>
        <v/>
      </c>
      <c r="AG2173" s="1" t="str">
        <f aca="false">IF($Y2173="","",IF($AA2173&lt;$S2173,"Pass","Fail"))</f>
        <v/>
      </c>
      <c r="AH2173" s="23" t="str">
        <f aca="true">INDIRECT(CHOOSE(MATCH($T2173,{"±","&gt;","≥","≤","&lt;"},0), "AC", "AD", "AE", "AF", "AG") &amp; ROW())</f>
        <v/>
      </c>
      <c r="AI2173" s="56" t="str">
        <f aca="false">IF($X2173="Not Significant","No Further Action Required",
IF($AH2173="","",
IF(AND($AH2173="Pass",$L2173="0 - Passed "),"Analysis performed; no further action required.",
IF(AND($AH2173="Fail",$L2173="1 - Failed "),"Analysis performed; no further action required.",
IF(AND($AH2173="Pass",$L2173="2 - Limited In Use "),"Analysis performed; no further action required.",
IF(AND($AH2173="Fail",$L2173="3 - Adjusted "),"Analysis performed; no further action required.",
"Unit fails analysis; TSM determination required."))))))</f>
        <v/>
      </c>
      <c r="AJ2173" s="58"/>
    </row>
    <row r="2174" customFormat="false" ht="15" hidden="false" customHeight="false" outlineLevel="0" collapsed="false">
      <c r="A2174" s="56"/>
      <c r="E2174" s="57" t="str">
        <f aca="false">IF(AND($F2174="",$G2174=""),"",IF($G2174="",$F2174,HYPERLINK($G2174,$F2174)))</f>
        <v/>
      </c>
      <c r="H2174" s="1" t="str">
        <f aca="false">IF($I2174="","None Attached",IF(LEFT($I2174,5)="https",HYPERLINK($I2174,"Datasheet"),HYPERLINK(_xlfn.CONCAT("https://",$I2174),"Datasheet")))</f>
        <v>None Attached</v>
      </c>
      <c r="M2174" s="56"/>
      <c r="P2174" s="58"/>
      <c r="Q2174" s="1" t="n">
        <f aca="false">$M2174-$N2174</f>
        <v>0</v>
      </c>
      <c r="R2174" s="56"/>
      <c r="T2174" s="59" t="s">
        <v>15</v>
      </c>
      <c r="U2174" s="1" t="n">
        <f aca="false">$S2174-$R2174</f>
        <v>0</v>
      </c>
      <c r="V2174" s="1" t="n">
        <f aca="false">IF($T2174="±",$Q2174*2,$Q2174)</f>
        <v>0</v>
      </c>
      <c r="W2174" s="60" t="str">
        <f aca="false">IFERROR($U2174/ABS($V2174),"N/A")</f>
        <v>N/A</v>
      </c>
      <c r="X2174" s="61" t="str">
        <f aca="false">IF(OR($W2174="N/A",$R2174="",$S2174=""),"N/A",IF($W2174&gt;=4,"Not Significant",IF($W2174&gt;=2,"Semi-Significant","Significant")))</f>
        <v>N/A</v>
      </c>
      <c r="Z2174" s="1" t="str">
        <f aca="false">IF($D2174="Z540.1 w/data",0,"")</f>
        <v/>
      </c>
      <c r="AA2174" s="1" t="e">
        <f aca="false">$Y2174+$Q2174+$Z2174</f>
        <v>#VALUE!</v>
      </c>
      <c r="AB2174" s="1" t="n">
        <f aca="false">$N2174+$Q2174</f>
        <v>0</v>
      </c>
      <c r="AC2174" s="1" t="str">
        <f aca="false">IF($Y2174="","",IF(AND($AA2174&gt;=$R2174,$AA2174&lt;=$S2174),"Pass","Fail"))</f>
        <v/>
      </c>
      <c r="AD2174" s="1" t="str">
        <f aca="false">IF($Y2174="","",IF($AA2174&gt;$R2174,"Pass","Fail"))</f>
        <v/>
      </c>
      <c r="AE2174" s="1" t="str">
        <f aca="false">IF($Y2174="","",IF($AA2174&gt;=$R2174,"Pass","Fail"))</f>
        <v/>
      </c>
      <c r="AF2174" s="1" t="str">
        <f aca="false">IF($Y2174="","",IF($AA2174&lt;=$S2174,"Pass","Fail"))</f>
        <v/>
      </c>
      <c r="AG2174" s="1" t="str">
        <f aca="false">IF($Y2174="","",IF($AA2174&lt;$S2174,"Pass","Fail"))</f>
        <v/>
      </c>
      <c r="AH2174" s="23" t="str">
        <f aca="true">INDIRECT(CHOOSE(MATCH($T2174,{"±","&gt;","≥","≤","&lt;"},0), "AC", "AD", "AE", "AF", "AG") &amp; ROW())</f>
        <v/>
      </c>
      <c r="AI2174" s="56" t="str">
        <f aca="false">IF($X2174="Not Significant","No Further Action Required",
IF($AH2174="","",
IF(AND($AH2174="Pass",$L2174="0 - Passed "),"Analysis performed; no further action required.",
IF(AND($AH2174="Fail",$L2174="1 - Failed "),"Analysis performed; no further action required.",
IF(AND($AH2174="Pass",$L2174="2 - Limited In Use "),"Analysis performed; no further action required.",
IF(AND($AH2174="Fail",$L2174="3 - Adjusted "),"Analysis performed; no further action required.",
"Unit fails analysis; TSM determination required."))))))</f>
        <v/>
      </c>
      <c r="AJ2174" s="58"/>
    </row>
    <row r="2175" customFormat="false" ht="15" hidden="false" customHeight="false" outlineLevel="0" collapsed="false">
      <c r="A2175" s="56"/>
      <c r="E2175" s="57" t="str">
        <f aca="false">IF(AND($F2175="",$G2175=""),"",IF($G2175="",$F2175,HYPERLINK($G2175,$F2175)))</f>
        <v/>
      </c>
      <c r="H2175" s="1" t="str">
        <f aca="false">IF($I2175="","None Attached",IF(LEFT($I2175,5)="https",HYPERLINK($I2175,"Datasheet"),HYPERLINK(_xlfn.CONCAT("https://",$I2175),"Datasheet")))</f>
        <v>None Attached</v>
      </c>
      <c r="M2175" s="56"/>
      <c r="P2175" s="58"/>
      <c r="Q2175" s="1" t="n">
        <f aca="false">$M2175-$N2175</f>
        <v>0</v>
      </c>
      <c r="R2175" s="56"/>
      <c r="T2175" s="59" t="s">
        <v>15</v>
      </c>
      <c r="U2175" s="1" t="n">
        <f aca="false">$S2175-$R2175</f>
        <v>0</v>
      </c>
      <c r="V2175" s="1" t="n">
        <f aca="false">IF($T2175="±",$Q2175*2,$Q2175)</f>
        <v>0</v>
      </c>
      <c r="W2175" s="60" t="str">
        <f aca="false">IFERROR($U2175/ABS($V2175),"N/A")</f>
        <v>N/A</v>
      </c>
      <c r="X2175" s="61" t="str">
        <f aca="false">IF(OR($W2175="N/A",$R2175="",$S2175=""),"N/A",IF($W2175&gt;=4,"Not Significant",IF($W2175&gt;=2,"Semi-Significant","Significant")))</f>
        <v>N/A</v>
      </c>
      <c r="Z2175" s="1" t="str">
        <f aca="false">IF($D2175="Z540.1 w/data",0,"")</f>
        <v/>
      </c>
      <c r="AA2175" s="1" t="e">
        <f aca="false">$Y2175+$Q2175+$Z2175</f>
        <v>#VALUE!</v>
      </c>
      <c r="AB2175" s="1" t="n">
        <f aca="false">$N2175+$Q2175</f>
        <v>0</v>
      </c>
      <c r="AC2175" s="1" t="str">
        <f aca="false">IF($Y2175="","",IF(AND($AA2175&gt;=$R2175,$AA2175&lt;=$S2175),"Pass","Fail"))</f>
        <v/>
      </c>
      <c r="AD2175" s="1" t="str">
        <f aca="false">IF($Y2175="","",IF($AA2175&gt;$R2175,"Pass","Fail"))</f>
        <v/>
      </c>
      <c r="AE2175" s="1" t="str">
        <f aca="false">IF($Y2175="","",IF($AA2175&gt;=$R2175,"Pass","Fail"))</f>
        <v/>
      </c>
      <c r="AF2175" s="1" t="str">
        <f aca="false">IF($Y2175="","",IF($AA2175&lt;=$S2175,"Pass","Fail"))</f>
        <v/>
      </c>
      <c r="AG2175" s="1" t="str">
        <f aca="false">IF($Y2175="","",IF($AA2175&lt;$S2175,"Pass","Fail"))</f>
        <v/>
      </c>
      <c r="AH2175" s="23" t="str">
        <f aca="true">INDIRECT(CHOOSE(MATCH($T2175,{"±","&gt;","≥","≤","&lt;"},0), "AC", "AD", "AE", "AF", "AG") &amp; ROW())</f>
        <v/>
      </c>
      <c r="AI2175" s="56" t="str">
        <f aca="false">IF($X2175="Not Significant","No Further Action Required",
IF($AH2175="","",
IF(AND($AH2175="Pass",$L2175="0 - Passed "),"Analysis performed; no further action required.",
IF(AND($AH2175="Fail",$L2175="1 - Failed "),"Analysis performed; no further action required.",
IF(AND($AH2175="Pass",$L2175="2 - Limited In Use "),"Analysis performed; no further action required.",
IF(AND($AH2175="Fail",$L2175="3 - Adjusted "),"Analysis performed; no further action required.",
"Unit fails analysis; TSM determination required."))))))</f>
        <v/>
      </c>
      <c r="AJ2175" s="58"/>
    </row>
    <row r="2176" customFormat="false" ht="15" hidden="false" customHeight="false" outlineLevel="0" collapsed="false">
      <c r="A2176" s="56"/>
      <c r="E2176" s="57" t="str">
        <f aca="false">IF(AND($F2176="",$G2176=""),"",IF($G2176="",$F2176,HYPERLINK($G2176,$F2176)))</f>
        <v/>
      </c>
      <c r="H2176" s="1" t="str">
        <f aca="false">IF($I2176="","None Attached",IF(LEFT($I2176,5)="https",HYPERLINK($I2176,"Datasheet"),HYPERLINK(_xlfn.CONCAT("https://",$I2176),"Datasheet")))</f>
        <v>None Attached</v>
      </c>
      <c r="M2176" s="56"/>
      <c r="P2176" s="58"/>
      <c r="Q2176" s="1" t="n">
        <f aca="false">$M2176-$N2176</f>
        <v>0</v>
      </c>
      <c r="R2176" s="56"/>
      <c r="T2176" s="59" t="s">
        <v>15</v>
      </c>
      <c r="U2176" s="1" t="n">
        <f aca="false">$S2176-$R2176</f>
        <v>0</v>
      </c>
      <c r="V2176" s="1" t="n">
        <f aca="false">IF($T2176="±",$Q2176*2,$Q2176)</f>
        <v>0</v>
      </c>
      <c r="W2176" s="60" t="str">
        <f aca="false">IFERROR($U2176/ABS($V2176),"N/A")</f>
        <v>N/A</v>
      </c>
      <c r="X2176" s="61" t="str">
        <f aca="false">IF(OR($W2176="N/A",$R2176="",$S2176=""),"N/A",IF($W2176&gt;=4,"Not Significant",IF($W2176&gt;=2,"Semi-Significant","Significant")))</f>
        <v>N/A</v>
      </c>
      <c r="Z2176" s="1" t="str">
        <f aca="false">IF($D2176="Z540.1 w/data",0,"")</f>
        <v/>
      </c>
      <c r="AA2176" s="1" t="e">
        <f aca="false">$Y2176+$Q2176+$Z2176</f>
        <v>#VALUE!</v>
      </c>
      <c r="AB2176" s="1" t="n">
        <f aca="false">$N2176+$Q2176</f>
        <v>0</v>
      </c>
      <c r="AC2176" s="1" t="str">
        <f aca="false">IF($Y2176="","",IF(AND($AA2176&gt;=$R2176,$AA2176&lt;=$S2176),"Pass","Fail"))</f>
        <v/>
      </c>
      <c r="AD2176" s="1" t="str">
        <f aca="false">IF($Y2176="","",IF($AA2176&gt;$R2176,"Pass","Fail"))</f>
        <v/>
      </c>
      <c r="AE2176" s="1" t="str">
        <f aca="false">IF($Y2176="","",IF($AA2176&gt;=$R2176,"Pass","Fail"))</f>
        <v/>
      </c>
      <c r="AF2176" s="1" t="str">
        <f aca="false">IF($Y2176="","",IF($AA2176&lt;=$S2176,"Pass","Fail"))</f>
        <v/>
      </c>
      <c r="AG2176" s="1" t="str">
        <f aca="false">IF($Y2176="","",IF($AA2176&lt;$S2176,"Pass","Fail"))</f>
        <v/>
      </c>
      <c r="AH2176" s="23" t="str">
        <f aca="true">INDIRECT(CHOOSE(MATCH($T2176,{"±","&gt;","≥","≤","&lt;"},0), "AC", "AD", "AE", "AF", "AG") &amp; ROW())</f>
        <v/>
      </c>
      <c r="AI2176" s="56" t="str">
        <f aca="false">IF($X2176="Not Significant","No Further Action Required",
IF($AH2176="","",
IF(AND($AH2176="Pass",$L2176="0 - Passed "),"Analysis performed; no further action required.",
IF(AND($AH2176="Fail",$L2176="1 - Failed "),"Analysis performed; no further action required.",
IF(AND($AH2176="Pass",$L2176="2 - Limited In Use "),"Analysis performed; no further action required.",
IF(AND($AH2176="Fail",$L2176="3 - Adjusted "),"Analysis performed; no further action required.",
"Unit fails analysis; TSM determination required."))))))</f>
        <v/>
      </c>
      <c r="AJ2176" s="58"/>
    </row>
    <row r="2177" customFormat="false" ht="15" hidden="false" customHeight="false" outlineLevel="0" collapsed="false">
      <c r="A2177" s="56"/>
      <c r="E2177" s="57" t="str">
        <f aca="false">IF(AND($F2177="",$G2177=""),"",IF($G2177="",$F2177,HYPERLINK($G2177,$F2177)))</f>
        <v/>
      </c>
      <c r="H2177" s="1" t="str">
        <f aca="false">IF($I2177="","None Attached",IF(LEFT($I2177,5)="https",HYPERLINK($I2177,"Datasheet"),HYPERLINK(_xlfn.CONCAT("https://",$I2177),"Datasheet")))</f>
        <v>None Attached</v>
      </c>
      <c r="M2177" s="56"/>
      <c r="P2177" s="58"/>
      <c r="Q2177" s="1" t="n">
        <f aca="false">$M2177-$N2177</f>
        <v>0</v>
      </c>
      <c r="R2177" s="56"/>
      <c r="T2177" s="59" t="s">
        <v>15</v>
      </c>
      <c r="U2177" s="1" t="n">
        <f aca="false">$S2177-$R2177</f>
        <v>0</v>
      </c>
      <c r="V2177" s="1" t="n">
        <f aca="false">IF($T2177="±",$Q2177*2,$Q2177)</f>
        <v>0</v>
      </c>
      <c r="W2177" s="60" t="str">
        <f aca="false">IFERROR($U2177/ABS($V2177),"N/A")</f>
        <v>N/A</v>
      </c>
      <c r="X2177" s="61" t="str">
        <f aca="false">IF(OR($W2177="N/A",$R2177="",$S2177=""),"N/A",IF($W2177&gt;=4,"Not Significant",IF($W2177&gt;=2,"Semi-Significant","Significant")))</f>
        <v>N/A</v>
      </c>
      <c r="Z2177" s="1" t="str">
        <f aca="false">IF($D2177="Z540.1 w/data",0,"")</f>
        <v/>
      </c>
      <c r="AA2177" s="1" t="e">
        <f aca="false">$Y2177+$Q2177+$Z2177</f>
        <v>#VALUE!</v>
      </c>
      <c r="AB2177" s="1" t="n">
        <f aca="false">$N2177+$Q2177</f>
        <v>0</v>
      </c>
      <c r="AC2177" s="1" t="str">
        <f aca="false">IF($Y2177="","",IF(AND($AA2177&gt;=$R2177,$AA2177&lt;=$S2177),"Pass","Fail"))</f>
        <v/>
      </c>
      <c r="AD2177" s="1" t="str">
        <f aca="false">IF($Y2177="","",IF($AA2177&gt;$R2177,"Pass","Fail"))</f>
        <v/>
      </c>
      <c r="AE2177" s="1" t="str">
        <f aca="false">IF($Y2177="","",IF($AA2177&gt;=$R2177,"Pass","Fail"))</f>
        <v/>
      </c>
      <c r="AF2177" s="1" t="str">
        <f aca="false">IF($Y2177="","",IF($AA2177&lt;=$S2177,"Pass","Fail"))</f>
        <v/>
      </c>
      <c r="AG2177" s="1" t="str">
        <f aca="false">IF($Y2177="","",IF($AA2177&lt;$S2177,"Pass","Fail"))</f>
        <v/>
      </c>
      <c r="AH2177" s="23" t="str">
        <f aca="true">INDIRECT(CHOOSE(MATCH($T2177,{"±","&gt;","≥","≤","&lt;"},0), "AC", "AD", "AE", "AF", "AG") &amp; ROW())</f>
        <v/>
      </c>
      <c r="AI2177" s="56" t="str">
        <f aca="false">IF($X2177="Not Significant","No Further Action Required",
IF($AH2177="","",
IF(AND($AH2177="Pass",$L2177="0 - Passed "),"Analysis performed; no further action required.",
IF(AND($AH2177="Fail",$L2177="1 - Failed "),"Analysis performed; no further action required.",
IF(AND($AH2177="Pass",$L2177="2 - Limited In Use "),"Analysis performed; no further action required.",
IF(AND($AH2177="Fail",$L2177="3 - Adjusted "),"Analysis performed; no further action required.",
"Unit fails analysis; TSM determination required."))))))</f>
        <v/>
      </c>
      <c r="AJ2177" s="58"/>
    </row>
    <row r="2178" customFormat="false" ht="15" hidden="false" customHeight="false" outlineLevel="0" collapsed="false">
      <c r="A2178" s="56"/>
      <c r="E2178" s="57" t="str">
        <f aca="false">IF(AND($F2178="",$G2178=""),"",IF($G2178="",$F2178,HYPERLINK($G2178,$F2178)))</f>
        <v/>
      </c>
      <c r="H2178" s="1" t="str">
        <f aca="false">IF($I2178="","None Attached",IF(LEFT($I2178,5)="https",HYPERLINK($I2178,"Datasheet"),HYPERLINK(_xlfn.CONCAT("https://",$I2178),"Datasheet")))</f>
        <v>None Attached</v>
      </c>
      <c r="M2178" s="56"/>
      <c r="P2178" s="58"/>
      <c r="Q2178" s="1" t="n">
        <f aca="false">$M2178-$N2178</f>
        <v>0</v>
      </c>
      <c r="R2178" s="56"/>
      <c r="T2178" s="59" t="s">
        <v>15</v>
      </c>
      <c r="U2178" s="1" t="n">
        <f aca="false">$S2178-$R2178</f>
        <v>0</v>
      </c>
      <c r="V2178" s="1" t="n">
        <f aca="false">IF($T2178="±",$Q2178*2,$Q2178)</f>
        <v>0</v>
      </c>
      <c r="W2178" s="60" t="str">
        <f aca="false">IFERROR($U2178/ABS($V2178),"N/A")</f>
        <v>N/A</v>
      </c>
      <c r="X2178" s="61" t="str">
        <f aca="false">IF(OR($W2178="N/A",$R2178="",$S2178=""),"N/A",IF($W2178&gt;=4,"Not Significant",IF($W2178&gt;=2,"Semi-Significant","Significant")))</f>
        <v>N/A</v>
      </c>
      <c r="Z2178" s="1" t="str">
        <f aca="false">IF($D2178="Z540.1 w/data",0,"")</f>
        <v/>
      </c>
      <c r="AA2178" s="1" t="e">
        <f aca="false">$Y2178+$Q2178+$Z2178</f>
        <v>#VALUE!</v>
      </c>
      <c r="AB2178" s="1" t="n">
        <f aca="false">$N2178+$Q2178</f>
        <v>0</v>
      </c>
      <c r="AC2178" s="1" t="str">
        <f aca="false">IF($Y2178="","",IF(AND($AA2178&gt;=$R2178,$AA2178&lt;=$S2178),"Pass","Fail"))</f>
        <v/>
      </c>
      <c r="AD2178" s="1" t="str">
        <f aca="false">IF($Y2178="","",IF($AA2178&gt;$R2178,"Pass","Fail"))</f>
        <v/>
      </c>
      <c r="AE2178" s="1" t="str">
        <f aca="false">IF($Y2178="","",IF($AA2178&gt;=$R2178,"Pass","Fail"))</f>
        <v/>
      </c>
      <c r="AF2178" s="1" t="str">
        <f aca="false">IF($Y2178="","",IF($AA2178&lt;=$S2178,"Pass","Fail"))</f>
        <v/>
      </c>
      <c r="AG2178" s="1" t="str">
        <f aca="false">IF($Y2178="","",IF($AA2178&lt;$S2178,"Pass","Fail"))</f>
        <v/>
      </c>
      <c r="AH2178" s="23" t="str">
        <f aca="true">INDIRECT(CHOOSE(MATCH($T2178,{"±","&gt;","≥","≤","&lt;"},0), "AC", "AD", "AE", "AF", "AG") &amp; ROW())</f>
        <v/>
      </c>
      <c r="AI2178" s="56" t="str">
        <f aca="false">IF($X2178="Not Significant","No Further Action Required",
IF($AH2178="","",
IF(AND($AH2178="Pass",$L2178="0 - Passed "),"Analysis performed; no further action required.",
IF(AND($AH2178="Fail",$L2178="1 - Failed "),"Analysis performed; no further action required.",
IF(AND($AH2178="Pass",$L2178="2 - Limited In Use "),"Analysis performed; no further action required.",
IF(AND($AH2178="Fail",$L2178="3 - Adjusted "),"Analysis performed; no further action required.",
"Unit fails analysis; TSM determination required."))))))</f>
        <v/>
      </c>
      <c r="AJ2178" s="58"/>
    </row>
    <row r="2179" customFormat="false" ht="15" hidden="false" customHeight="false" outlineLevel="0" collapsed="false">
      <c r="A2179" s="56"/>
      <c r="E2179" s="57" t="str">
        <f aca="false">IF(AND($F2179="",$G2179=""),"",IF($G2179="",$F2179,HYPERLINK($G2179,$F2179)))</f>
        <v/>
      </c>
      <c r="H2179" s="1" t="str">
        <f aca="false">IF($I2179="","None Attached",IF(LEFT($I2179,5)="https",HYPERLINK($I2179,"Datasheet"),HYPERLINK(_xlfn.CONCAT("https://",$I2179),"Datasheet")))</f>
        <v>None Attached</v>
      </c>
      <c r="M2179" s="56"/>
      <c r="P2179" s="58"/>
      <c r="Q2179" s="1" t="n">
        <f aca="false">$M2179-$N2179</f>
        <v>0</v>
      </c>
      <c r="R2179" s="56"/>
      <c r="T2179" s="59" t="s">
        <v>15</v>
      </c>
      <c r="U2179" s="1" t="n">
        <f aca="false">$S2179-$R2179</f>
        <v>0</v>
      </c>
      <c r="V2179" s="1" t="n">
        <f aca="false">IF($T2179="±",$Q2179*2,$Q2179)</f>
        <v>0</v>
      </c>
      <c r="W2179" s="60" t="str">
        <f aca="false">IFERROR($U2179/ABS($V2179),"N/A")</f>
        <v>N/A</v>
      </c>
      <c r="X2179" s="61" t="str">
        <f aca="false">IF(OR($W2179="N/A",$R2179="",$S2179=""),"N/A",IF($W2179&gt;=4,"Not Significant",IF($W2179&gt;=2,"Semi-Significant","Significant")))</f>
        <v>N/A</v>
      </c>
      <c r="Z2179" s="1" t="str">
        <f aca="false">IF($D2179="Z540.1 w/data",0,"")</f>
        <v/>
      </c>
      <c r="AA2179" s="1" t="e">
        <f aca="false">$Y2179+$Q2179+$Z2179</f>
        <v>#VALUE!</v>
      </c>
      <c r="AB2179" s="1" t="n">
        <f aca="false">$N2179+$Q2179</f>
        <v>0</v>
      </c>
      <c r="AC2179" s="1" t="str">
        <f aca="false">IF($Y2179="","",IF(AND($AA2179&gt;=$R2179,$AA2179&lt;=$S2179),"Pass","Fail"))</f>
        <v/>
      </c>
      <c r="AD2179" s="1" t="str">
        <f aca="false">IF($Y2179="","",IF($AA2179&gt;$R2179,"Pass","Fail"))</f>
        <v/>
      </c>
      <c r="AE2179" s="1" t="str">
        <f aca="false">IF($Y2179="","",IF($AA2179&gt;=$R2179,"Pass","Fail"))</f>
        <v/>
      </c>
      <c r="AF2179" s="1" t="str">
        <f aca="false">IF($Y2179="","",IF($AA2179&lt;=$S2179,"Pass","Fail"))</f>
        <v/>
      </c>
      <c r="AG2179" s="1" t="str">
        <f aca="false">IF($Y2179="","",IF($AA2179&lt;$S2179,"Pass","Fail"))</f>
        <v/>
      </c>
      <c r="AH2179" s="23" t="str">
        <f aca="true">INDIRECT(CHOOSE(MATCH($T2179,{"±","&gt;","≥","≤","&lt;"},0), "AC", "AD", "AE", "AF", "AG") &amp; ROW())</f>
        <v/>
      </c>
      <c r="AI2179" s="56" t="str">
        <f aca="false">IF($X2179="Not Significant","No Further Action Required",
IF($AH2179="","",
IF(AND($AH2179="Pass",$L2179="0 - Passed "),"Analysis performed; no further action required.",
IF(AND($AH2179="Fail",$L2179="1 - Failed "),"Analysis performed; no further action required.",
IF(AND($AH2179="Pass",$L2179="2 - Limited In Use "),"Analysis performed; no further action required.",
IF(AND($AH2179="Fail",$L2179="3 - Adjusted "),"Analysis performed; no further action required.",
"Unit fails analysis; TSM determination required."))))))</f>
        <v/>
      </c>
      <c r="AJ2179" s="58"/>
    </row>
    <row r="2180" customFormat="false" ht="15" hidden="false" customHeight="false" outlineLevel="0" collapsed="false">
      <c r="A2180" s="56"/>
      <c r="E2180" s="57" t="str">
        <f aca="false">IF(AND($F2180="",$G2180=""),"",IF($G2180="",$F2180,HYPERLINK($G2180,$F2180)))</f>
        <v/>
      </c>
      <c r="H2180" s="1" t="str">
        <f aca="false">IF($I2180="","None Attached",IF(LEFT($I2180,5)="https",HYPERLINK($I2180,"Datasheet"),HYPERLINK(_xlfn.CONCAT("https://",$I2180),"Datasheet")))</f>
        <v>None Attached</v>
      </c>
      <c r="M2180" s="56"/>
      <c r="P2180" s="58"/>
      <c r="Q2180" s="1" t="n">
        <f aca="false">$M2180-$N2180</f>
        <v>0</v>
      </c>
      <c r="R2180" s="56"/>
      <c r="T2180" s="59" t="s">
        <v>15</v>
      </c>
      <c r="U2180" s="1" t="n">
        <f aca="false">$S2180-$R2180</f>
        <v>0</v>
      </c>
      <c r="V2180" s="1" t="n">
        <f aca="false">IF($T2180="±",$Q2180*2,$Q2180)</f>
        <v>0</v>
      </c>
      <c r="W2180" s="60" t="str">
        <f aca="false">IFERROR($U2180/ABS($V2180),"N/A")</f>
        <v>N/A</v>
      </c>
      <c r="X2180" s="61" t="str">
        <f aca="false">IF(OR($W2180="N/A",$R2180="",$S2180=""),"N/A",IF($W2180&gt;=4,"Not Significant",IF($W2180&gt;=2,"Semi-Significant","Significant")))</f>
        <v>N/A</v>
      </c>
      <c r="Z2180" s="1" t="str">
        <f aca="false">IF($D2180="Z540.1 w/data",0,"")</f>
        <v/>
      </c>
      <c r="AA2180" s="1" t="e">
        <f aca="false">$Y2180+$Q2180+$Z2180</f>
        <v>#VALUE!</v>
      </c>
      <c r="AB2180" s="1" t="n">
        <f aca="false">$N2180+$Q2180</f>
        <v>0</v>
      </c>
      <c r="AC2180" s="1" t="str">
        <f aca="false">IF($Y2180="","",IF(AND($AA2180&gt;=$R2180,$AA2180&lt;=$S2180),"Pass","Fail"))</f>
        <v/>
      </c>
      <c r="AD2180" s="1" t="str">
        <f aca="false">IF($Y2180="","",IF($AA2180&gt;$R2180,"Pass","Fail"))</f>
        <v/>
      </c>
      <c r="AE2180" s="1" t="str">
        <f aca="false">IF($Y2180="","",IF($AA2180&gt;=$R2180,"Pass","Fail"))</f>
        <v/>
      </c>
      <c r="AF2180" s="1" t="str">
        <f aca="false">IF($Y2180="","",IF($AA2180&lt;=$S2180,"Pass","Fail"))</f>
        <v/>
      </c>
      <c r="AG2180" s="1" t="str">
        <f aca="false">IF($Y2180="","",IF($AA2180&lt;$S2180,"Pass","Fail"))</f>
        <v/>
      </c>
      <c r="AH2180" s="23" t="str">
        <f aca="true">INDIRECT(CHOOSE(MATCH($T2180,{"±","&gt;","≥","≤","&lt;"},0), "AC", "AD", "AE", "AF", "AG") &amp; ROW())</f>
        <v/>
      </c>
      <c r="AI2180" s="56" t="str">
        <f aca="false">IF($X2180="Not Significant","No Further Action Required",
IF($AH2180="","",
IF(AND($AH2180="Pass",$L2180="0 - Passed "),"Analysis performed; no further action required.",
IF(AND($AH2180="Fail",$L2180="1 - Failed "),"Analysis performed; no further action required.",
IF(AND($AH2180="Pass",$L2180="2 - Limited In Use "),"Analysis performed; no further action required.",
IF(AND($AH2180="Fail",$L2180="3 - Adjusted "),"Analysis performed; no further action required.",
"Unit fails analysis; TSM determination required."))))))</f>
        <v/>
      </c>
      <c r="AJ2180" s="58"/>
    </row>
    <row r="2181" customFormat="false" ht="15" hidden="false" customHeight="false" outlineLevel="0" collapsed="false">
      <c r="A2181" s="56"/>
      <c r="E2181" s="57" t="str">
        <f aca="false">IF(AND($F2181="",$G2181=""),"",IF($G2181="",$F2181,HYPERLINK($G2181,$F2181)))</f>
        <v/>
      </c>
      <c r="H2181" s="1" t="str">
        <f aca="false">IF($I2181="","None Attached",IF(LEFT($I2181,5)="https",HYPERLINK($I2181,"Datasheet"),HYPERLINK(_xlfn.CONCAT("https://",$I2181),"Datasheet")))</f>
        <v>None Attached</v>
      </c>
      <c r="M2181" s="56"/>
      <c r="P2181" s="58"/>
      <c r="Q2181" s="1" t="n">
        <f aca="false">$M2181-$N2181</f>
        <v>0</v>
      </c>
      <c r="R2181" s="56"/>
      <c r="T2181" s="59" t="s">
        <v>15</v>
      </c>
      <c r="U2181" s="1" t="n">
        <f aca="false">$S2181-$R2181</f>
        <v>0</v>
      </c>
      <c r="V2181" s="1" t="n">
        <f aca="false">IF($T2181="±",$Q2181*2,$Q2181)</f>
        <v>0</v>
      </c>
      <c r="W2181" s="60" t="str">
        <f aca="false">IFERROR($U2181/ABS($V2181),"N/A")</f>
        <v>N/A</v>
      </c>
      <c r="X2181" s="61" t="str">
        <f aca="false">IF(OR($W2181="N/A",$R2181="",$S2181=""),"N/A",IF($W2181&gt;=4,"Not Significant",IF($W2181&gt;=2,"Semi-Significant","Significant")))</f>
        <v>N/A</v>
      </c>
      <c r="Z2181" s="1" t="str">
        <f aca="false">IF($D2181="Z540.1 w/data",0,"")</f>
        <v/>
      </c>
      <c r="AA2181" s="1" t="e">
        <f aca="false">$Y2181+$Q2181+$Z2181</f>
        <v>#VALUE!</v>
      </c>
      <c r="AB2181" s="1" t="n">
        <f aca="false">$N2181+$Q2181</f>
        <v>0</v>
      </c>
      <c r="AC2181" s="1" t="str">
        <f aca="false">IF($Y2181="","",IF(AND($AA2181&gt;=$R2181,$AA2181&lt;=$S2181),"Pass","Fail"))</f>
        <v/>
      </c>
      <c r="AD2181" s="1" t="str">
        <f aca="false">IF($Y2181="","",IF($AA2181&gt;$R2181,"Pass","Fail"))</f>
        <v/>
      </c>
      <c r="AE2181" s="1" t="str">
        <f aca="false">IF($Y2181="","",IF($AA2181&gt;=$R2181,"Pass","Fail"))</f>
        <v/>
      </c>
      <c r="AF2181" s="1" t="str">
        <f aca="false">IF($Y2181="","",IF($AA2181&lt;=$S2181,"Pass","Fail"))</f>
        <v/>
      </c>
      <c r="AG2181" s="1" t="str">
        <f aca="false">IF($Y2181="","",IF($AA2181&lt;$S2181,"Pass","Fail"))</f>
        <v/>
      </c>
      <c r="AH2181" s="23" t="str">
        <f aca="true">INDIRECT(CHOOSE(MATCH($T2181,{"±","&gt;","≥","≤","&lt;"},0), "AC", "AD", "AE", "AF", "AG") &amp; ROW())</f>
        <v/>
      </c>
      <c r="AI2181" s="56" t="str">
        <f aca="false">IF($X2181="Not Significant","No Further Action Required",
IF($AH2181="","",
IF(AND($AH2181="Pass",$L2181="0 - Passed "),"Analysis performed; no further action required.",
IF(AND($AH2181="Fail",$L2181="1 - Failed "),"Analysis performed; no further action required.",
IF(AND($AH2181="Pass",$L2181="2 - Limited In Use "),"Analysis performed; no further action required.",
IF(AND($AH2181="Fail",$L2181="3 - Adjusted "),"Analysis performed; no further action required.",
"Unit fails analysis; TSM determination required."))))))</f>
        <v/>
      </c>
      <c r="AJ2181" s="58"/>
    </row>
    <row r="2182" customFormat="false" ht="15" hidden="false" customHeight="false" outlineLevel="0" collapsed="false">
      <c r="A2182" s="56"/>
      <c r="E2182" s="57" t="str">
        <f aca="false">IF(AND($F2182="",$G2182=""),"",IF($G2182="",$F2182,HYPERLINK($G2182,$F2182)))</f>
        <v/>
      </c>
      <c r="H2182" s="1" t="str">
        <f aca="false">IF($I2182="","None Attached",IF(LEFT($I2182,5)="https",HYPERLINK($I2182,"Datasheet"),HYPERLINK(_xlfn.CONCAT("https://",$I2182),"Datasheet")))</f>
        <v>None Attached</v>
      </c>
      <c r="M2182" s="56"/>
      <c r="P2182" s="58"/>
      <c r="Q2182" s="1" t="n">
        <f aca="false">$M2182-$N2182</f>
        <v>0</v>
      </c>
      <c r="R2182" s="56"/>
      <c r="T2182" s="59" t="s">
        <v>15</v>
      </c>
      <c r="U2182" s="1" t="n">
        <f aca="false">$S2182-$R2182</f>
        <v>0</v>
      </c>
      <c r="V2182" s="1" t="n">
        <f aca="false">IF($T2182="±",$Q2182*2,$Q2182)</f>
        <v>0</v>
      </c>
      <c r="W2182" s="60" t="str">
        <f aca="false">IFERROR($U2182/ABS($V2182),"N/A")</f>
        <v>N/A</v>
      </c>
      <c r="X2182" s="61" t="str">
        <f aca="false">IF(OR($W2182="N/A",$R2182="",$S2182=""),"N/A",IF($W2182&gt;=4,"Not Significant",IF($W2182&gt;=2,"Semi-Significant","Significant")))</f>
        <v>N/A</v>
      </c>
      <c r="Z2182" s="1" t="str">
        <f aca="false">IF($D2182="Z540.1 w/data",0,"")</f>
        <v/>
      </c>
      <c r="AA2182" s="1" t="e">
        <f aca="false">$Y2182+$Q2182+$Z2182</f>
        <v>#VALUE!</v>
      </c>
      <c r="AB2182" s="1" t="n">
        <f aca="false">$N2182+$Q2182</f>
        <v>0</v>
      </c>
      <c r="AC2182" s="1" t="str">
        <f aca="false">IF($Y2182="","",IF(AND($AA2182&gt;=$R2182,$AA2182&lt;=$S2182),"Pass","Fail"))</f>
        <v/>
      </c>
      <c r="AD2182" s="1" t="str">
        <f aca="false">IF($Y2182="","",IF($AA2182&gt;$R2182,"Pass","Fail"))</f>
        <v/>
      </c>
      <c r="AE2182" s="1" t="str">
        <f aca="false">IF($Y2182="","",IF($AA2182&gt;=$R2182,"Pass","Fail"))</f>
        <v/>
      </c>
      <c r="AF2182" s="1" t="str">
        <f aca="false">IF($Y2182="","",IF($AA2182&lt;=$S2182,"Pass","Fail"))</f>
        <v/>
      </c>
      <c r="AG2182" s="1" t="str">
        <f aca="false">IF($Y2182="","",IF($AA2182&lt;$S2182,"Pass","Fail"))</f>
        <v/>
      </c>
      <c r="AH2182" s="23" t="str">
        <f aca="true">INDIRECT(CHOOSE(MATCH($T2182,{"±","&gt;","≥","≤","&lt;"},0), "AC", "AD", "AE", "AF", "AG") &amp; ROW())</f>
        <v/>
      </c>
      <c r="AI2182" s="56" t="str">
        <f aca="false">IF($X2182="Not Significant","No Further Action Required",
IF($AH2182="","",
IF(AND($AH2182="Pass",$L2182="0 - Passed "),"Analysis performed; no further action required.",
IF(AND($AH2182="Fail",$L2182="1 - Failed "),"Analysis performed; no further action required.",
IF(AND($AH2182="Pass",$L2182="2 - Limited In Use "),"Analysis performed; no further action required.",
IF(AND($AH2182="Fail",$L2182="3 - Adjusted "),"Analysis performed; no further action required.",
"Unit fails analysis; TSM determination required."))))))</f>
        <v/>
      </c>
      <c r="AJ2182" s="58"/>
    </row>
    <row r="2183" customFormat="false" ht="15" hidden="false" customHeight="false" outlineLevel="0" collapsed="false">
      <c r="A2183" s="56"/>
      <c r="E2183" s="57" t="str">
        <f aca="false">IF(AND($F2183="",$G2183=""),"",IF($G2183="",$F2183,HYPERLINK($G2183,$F2183)))</f>
        <v/>
      </c>
      <c r="H2183" s="1" t="str">
        <f aca="false">IF($I2183="","None Attached",IF(LEFT($I2183,5)="https",HYPERLINK($I2183,"Datasheet"),HYPERLINK(_xlfn.CONCAT("https://",$I2183),"Datasheet")))</f>
        <v>None Attached</v>
      </c>
      <c r="M2183" s="56"/>
      <c r="P2183" s="58"/>
      <c r="Q2183" s="1" t="n">
        <f aca="false">$M2183-$N2183</f>
        <v>0</v>
      </c>
      <c r="R2183" s="56"/>
      <c r="T2183" s="59" t="s">
        <v>15</v>
      </c>
      <c r="U2183" s="1" t="n">
        <f aca="false">$S2183-$R2183</f>
        <v>0</v>
      </c>
      <c r="V2183" s="1" t="n">
        <f aca="false">IF($T2183="±",$Q2183*2,$Q2183)</f>
        <v>0</v>
      </c>
      <c r="W2183" s="60" t="str">
        <f aca="false">IFERROR($U2183/ABS($V2183),"N/A")</f>
        <v>N/A</v>
      </c>
      <c r="X2183" s="61" t="str">
        <f aca="false">IF(OR($W2183="N/A",$R2183="",$S2183=""),"N/A",IF($W2183&gt;=4,"Not Significant",IF($W2183&gt;=2,"Semi-Significant","Significant")))</f>
        <v>N/A</v>
      </c>
      <c r="Z2183" s="1" t="str">
        <f aca="false">IF($D2183="Z540.1 w/data",0,"")</f>
        <v/>
      </c>
      <c r="AA2183" s="1" t="e">
        <f aca="false">$Y2183+$Q2183+$Z2183</f>
        <v>#VALUE!</v>
      </c>
      <c r="AB2183" s="1" t="n">
        <f aca="false">$N2183+$Q2183</f>
        <v>0</v>
      </c>
      <c r="AC2183" s="1" t="str">
        <f aca="false">IF($Y2183="","",IF(AND($AA2183&gt;=$R2183,$AA2183&lt;=$S2183),"Pass","Fail"))</f>
        <v/>
      </c>
      <c r="AD2183" s="1" t="str">
        <f aca="false">IF($Y2183="","",IF($AA2183&gt;$R2183,"Pass","Fail"))</f>
        <v/>
      </c>
      <c r="AE2183" s="1" t="str">
        <f aca="false">IF($Y2183="","",IF($AA2183&gt;=$R2183,"Pass","Fail"))</f>
        <v/>
      </c>
      <c r="AF2183" s="1" t="str">
        <f aca="false">IF($Y2183="","",IF($AA2183&lt;=$S2183,"Pass","Fail"))</f>
        <v/>
      </c>
      <c r="AG2183" s="1" t="str">
        <f aca="false">IF($Y2183="","",IF($AA2183&lt;$S2183,"Pass","Fail"))</f>
        <v/>
      </c>
      <c r="AH2183" s="23" t="str">
        <f aca="true">INDIRECT(CHOOSE(MATCH($T2183,{"±","&gt;","≥","≤","&lt;"},0), "AC", "AD", "AE", "AF", "AG") &amp; ROW())</f>
        <v/>
      </c>
      <c r="AI2183" s="56" t="str">
        <f aca="false">IF($X2183="Not Significant","No Further Action Required",
IF($AH2183="","",
IF(AND($AH2183="Pass",$L2183="0 - Passed "),"Analysis performed; no further action required.",
IF(AND($AH2183="Fail",$L2183="1 - Failed "),"Analysis performed; no further action required.",
IF(AND($AH2183="Pass",$L2183="2 - Limited In Use "),"Analysis performed; no further action required.",
IF(AND($AH2183="Fail",$L2183="3 - Adjusted "),"Analysis performed; no further action required.",
"Unit fails analysis; TSM determination required."))))))</f>
        <v/>
      </c>
      <c r="AJ2183" s="58"/>
    </row>
    <row r="2184" customFormat="false" ht="15" hidden="false" customHeight="false" outlineLevel="0" collapsed="false">
      <c r="A2184" s="56"/>
      <c r="E2184" s="57" t="str">
        <f aca="false">IF(AND($F2184="",$G2184=""),"",IF($G2184="",$F2184,HYPERLINK($G2184,$F2184)))</f>
        <v/>
      </c>
      <c r="H2184" s="1" t="str">
        <f aca="false">IF($I2184="","None Attached",IF(LEFT($I2184,5)="https",HYPERLINK($I2184,"Datasheet"),HYPERLINK(_xlfn.CONCAT("https://",$I2184),"Datasheet")))</f>
        <v>None Attached</v>
      </c>
      <c r="M2184" s="56"/>
      <c r="P2184" s="58"/>
      <c r="Q2184" s="1" t="n">
        <f aca="false">$M2184-$N2184</f>
        <v>0</v>
      </c>
      <c r="R2184" s="56"/>
      <c r="T2184" s="59" t="s">
        <v>15</v>
      </c>
      <c r="U2184" s="1" t="n">
        <f aca="false">$S2184-$R2184</f>
        <v>0</v>
      </c>
      <c r="V2184" s="1" t="n">
        <f aca="false">IF($T2184="±",$Q2184*2,$Q2184)</f>
        <v>0</v>
      </c>
      <c r="W2184" s="60" t="str">
        <f aca="false">IFERROR($U2184/ABS($V2184),"N/A")</f>
        <v>N/A</v>
      </c>
      <c r="X2184" s="61" t="str">
        <f aca="false">IF(OR($W2184="N/A",$R2184="",$S2184=""),"N/A",IF($W2184&gt;=4,"Not Significant",IF($W2184&gt;=2,"Semi-Significant","Significant")))</f>
        <v>N/A</v>
      </c>
      <c r="Z2184" s="1" t="str">
        <f aca="false">IF($D2184="Z540.1 w/data",0,"")</f>
        <v/>
      </c>
      <c r="AA2184" s="1" t="e">
        <f aca="false">$Y2184+$Q2184+$Z2184</f>
        <v>#VALUE!</v>
      </c>
      <c r="AB2184" s="1" t="n">
        <f aca="false">$N2184+$Q2184</f>
        <v>0</v>
      </c>
      <c r="AC2184" s="1" t="str">
        <f aca="false">IF($Y2184="","",IF(AND($AA2184&gt;=$R2184,$AA2184&lt;=$S2184),"Pass","Fail"))</f>
        <v/>
      </c>
      <c r="AD2184" s="1" t="str">
        <f aca="false">IF($Y2184="","",IF($AA2184&gt;$R2184,"Pass","Fail"))</f>
        <v/>
      </c>
      <c r="AE2184" s="1" t="str">
        <f aca="false">IF($Y2184="","",IF($AA2184&gt;=$R2184,"Pass","Fail"))</f>
        <v/>
      </c>
      <c r="AF2184" s="1" t="str">
        <f aca="false">IF($Y2184="","",IF($AA2184&lt;=$S2184,"Pass","Fail"))</f>
        <v/>
      </c>
      <c r="AG2184" s="1" t="str">
        <f aca="false">IF($Y2184="","",IF($AA2184&lt;$S2184,"Pass","Fail"))</f>
        <v/>
      </c>
      <c r="AH2184" s="23" t="str">
        <f aca="true">INDIRECT(CHOOSE(MATCH($T2184,{"±","&gt;","≥","≤","&lt;"},0), "AC", "AD", "AE", "AF", "AG") &amp; ROW())</f>
        <v/>
      </c>
      <c r="AI2184" s="56" t="str">
        <f aca="false">IF($X2184="Not Significant","No Further Action Required",
IF($AH2184="","",
IF(AND($AH2184="Pass",$L2184="0 - Passed "),"Analysis performed; no further action required.",
IF(AND($AH2184="Fail",$L2184="1 - Failed "),"Analysis performed; no further action required.",
IF(AND($AH2184="Pass",$L2184="2 - Limited In Use "),"Analysis performed; no further action required.",
IF(AND($AH2184="Fail",$L2184="3 - Adjusted "),"Analysis performed; no further action required.",
"Unit fails analysis; TSM determination required."))))))</f>
        <v/>
      </c>
      <c r="AJ2184" s="58"/>
    </row>
    <row r="2185" customFormat="false" ht="15" hidden="false" customHeight="false" outlineLevel="0" collapsed="false">
      <c r="A2185" s="56"/>
      <c r="E2185" s="57" t="str">
        <f aca="false">IF(AND($F2185="",$G2185=""),"",IF($G2185="",$F2185,HYPERLINK($G2185,$F2185)))</f>
        <v/>
      </c>
      <c r="H2185" s="1" t="str">
        <f aca="false">IF($I2185="","None Attached",IF(LEFT($I2185,5)="https",HYPERLINK($I2185,"Datasheet"),HYPERLINK(_xlfn.CONCAT("https://",$I2185),"Datasheet")))</f>
        <v>None Attached</v>
      </c>
      <c r="M2185" s="56"/>
      <c r="P2185" s="58"/>
      <c r="Q2185" s="1" t="n">
        <f aca="false">$M2185-$N2185</f>
        <v>0</v>
      </c>
      <c r="R2185" s="56"/>
      <c r="T2185" s="59" t="s">
        <v>15</v>
      </c>
      <c r="U2185" s="1" t="n">
        <f aca="false">$S2185-$R2185</f>
        <v>0</v>
      </c>
      <c r="V2185" s="1" t="n">
        <f aca="false">IF($T2185="±",$Q2185*2,$Q2185)</f>
        <v>0</v>
      </c>
      <c r="W2185" s="60" t="str">
        <f aca="false">IFERROR($U2185/ABS($V2185),"N/A")</f>
        <v>N/A</v>
      </c>
      <c r="X2185" s="61" t="str">
        <f aca="false">IF(OR($W2185="N/A",$R2185="",$S2185=""),"N/A",IF($W2185&gt;=4,"Not Significant",IF($W2185&gt;=2,"Semi-Significant","Significant")))</f>
        <v>N/A</v>
      </c>
      <c r="Z2185" s="1" t="str">
        <f aca="false">IF($D2185="Z540.1 w/data",0,"")</f>
        <v/>
      </c>
      <c r="AA2185" s="1" t="e">
        <f aca="false">$Y2185+$Q2185+$Z2185</f>
        <v>#VALUE!</v>
      </c>
      <c r="AB2185" s="1" t="n">
        <f aca="false">$N2185+$Q2185</f>
        <v>0</v>
      </c>
      <c r="AC2185" s="1" t="str">
        <f aca="false">IF($Y2185="","",IF(AND($AA2185&gt;=$R2185,$AA2185&lt;=$S2185),"Pass","Fail"))</f>
        <v/>
      </c>
      <c r="AD2185" s="1" t="str">
        <f aca="false">IF($Y2185="","",IF($AA2185&gt;$R2185,"Pass","Fail"))</f>
        <v/>
      </c>
      <c r="AE2185" s="1" t="str">
        <f aca="false">IF($Y2185="","",IF($AA2185&gt;=$R2185,"Pass","Fail"))</f>
        <v/>
      </c>
      <c r="AF2185" s="1" t="str">
        <f aca="false">IF($Y2185="","",IF($AA2185&lt;=$S2185,"Pass","Fail"))</f>
        <v/>
      </c>
      <c r="AG2185" s="1" t="str">
        <f aca="false">IF($Y2185="","",IF($AA2185&lt;$S2185,"Pass","Fail"))</f>
        <v/>
      </c>
      <c r="AH2185" s="23" t="str">
        <f aca="true">INDIRECT(CHOOSE(MATCH($T2185,{"±","&gt;","≥","≤","&lt;"},0), "AC", "AD", "AE", "AF", "AG") &amp; ROW())</f>
        <v/>
      </c>
      <c r="AI2185" s="56" t="str">
        <f aca="false">IF($X2185="Not Significant","No Further Action Required",
IF($AH2185="","",
IF(AND($AH2185="Pass",$L2185="0 - Passed "),"Analysis performed; no further action required.",
IF(AND($AH2185="Fail",$L2185="1 - Failed "),"Analysis performed; no further action required.",
IF(AND($AH2185="Pass",$L2185="2 - Limited In Use "),"Analysis performed; no further action required.",
IF(AND($AH2185="Fail",$L2185="3 - Adjusted "),"Analysis performed; no further action required.",
"Unit fails analysis; TSM determination required."))))))</f>
        <v/>
      </c>
      <c r="AJ2185" s="58"/>
    </row>
    <row r="2186" customFormat="false" ht="15" hidden="false" customHeight="false" outlineLevel="0" collapsed="false">
      <c r="A2186" s="56"/>
      <c r="E2186" s="57" t="str">
        <f aca="false">IF(AND($F2186="",$G2186=""),"",IF($G2186="",$F2186,HYPERLINK($G2186,$F2186)))</f>
        <v/>
      </c>
      <c r="H2186" s="1" t="str">
        <f aca="false">IF($I2186="","None Attached",IF(LEFT($I2186,5)="https",HYPERLINK($I2186,"Datasheet"),HYPERLINK(_xlfn.CONCAT("https://",$I2186),"Datasheet")))</f>
        <v>None Attached</v>
      </c>
      <c r="M2186" s="56"/>
      <c r="P2186" s="58"/>
      <c r="Q2186" s="1" t="n">
        <f aca="false">$M2186-$N2186</f>
        <v>0</v>
      </c>
      <c r="R2186" s="56"/>
      <c r="T2186" s="59" t="s">
        <v>15</v>
      </c>
      <c r="U2186" s="1" t="n">
        <f aca="false">$S2186-$R2186</f>
        <v>0</v>
      </c>
      <c r="V2186" s="1" t="n">
        <f aca="false">IF($T2186="±",$Q2186*2,$Q2186)</f>
        <v>0</v>
      </c>
      <c r="W2186" s="60" t="str">
        <f aca="false">IFERROR($U2186/ABS($V2186),"N/A")</f>
        <v>N/A</v>
      </c>
      <c r="X2186" s="61" t="str">
        <f aca="false">IF(OR($W2186="N/A",$R2186="",$S2186=""),"N/A",IF($W2186&gt;=4,"Not Significant",IF($W2186&gt;=2,"Semi-Significant","Significant")))</f>
        <v>N/A</v>
      </c>
      <c r="Z2186" s="1" t="str">
        <f aca="false">IF($D2186="Z540.1 w/data",0,"")</f>
        <v/>
      </c>
      <c r="AA2186" s="1" t="e">
        <f aca="false">$Y2186+$Q2186+$Z2186</f>
        <v>#VALUE!</v>
      </c>
      <c r="AB2186" s="1" t="n">
        <f aca="false">$N2186+$Q2186</f>
        <v>0</v>
      </c>
      <c r="AC2186" s="1" t="str">
        <f aca="false">IF($Y2186="","",IF(AND($AA2186&gt;=$R2186,$AA2186&lt;=$S2186),"Pass","Fail"))</f>
        <v/>
      </c>
      <c r="AD2186" s="1" t="str">
        <f aca="false">IF($Y2186="","",IF($AA2186&gt;$R2186,"Pass","Fail"))</f>
        <v/>
      </c>
      <c r="AE2186" s="1" t="str">
        <f aca="false">IF($Y2186="","",IF($AA2186&gt;=$R2186,"Pass","Fail"))</f>
        <v/>
      </c>
      <c r="AF2186" s="1" t="str">
        <f aca="false">IF($Y2186="","",IF($AA2186&lt;=$S2186,"Pass","Fail"))</f>
        <v/>
      </c>
      <c r="AG2186" s="1" t="str">
        <f aca="false">IF($Y2186="","",IF($AA2186&lt;$S2186,"Pass","Fail"))</f>
        <v/>
      </c>
      <c r="AH2186" s="23" t="str">
        <f aca="true">INDIRECT(CHOOSE(MATCH($T2186,{"±","&gt;","≥","≤","&lt;"},0), "AC", "AD", "AE", "AF", "AG") &amp; ROW())</f>
        <v/>
      </c>
      <c r="AI2186" s="56" t="str">
        <f aca="false">IF($X2186="Not Significant","No Further Action Required",
IF($AH2186="","",
IF(AND($AH2186="Pass",$L2186="0 - Passed "),"Analysis performed; no further action required.",
IF(AND($AH2186="Fail",$L2186="1 - Failed "),"Analysis performed; no further action required.",
IF(AND($AH2186="Pass",$L2186="2 - Limited In Use "),"Analysis performed; no further action required.",
IF(AND($AH2186="Fail",$L2186="3 - Adjusted "),"Analysis performed; no further action required.",
"Unit fails analysis; TSM determination required."))))))</f>
        <v/>
      </c>
      <c r="AJ2186" s="58"/>
    </row>
    <row r="2187" customFormat="false" ht="15" hidden="false" customHeight="false" outlineLevel="0" collapsed="false">
      <c r="A2187" s="56"/>
      <c r="E2187" s="57" t="str">
        <f aca="false">IF(AND($F2187="",$G2187=""),"",IF($G2187="",$F2187,HYPERLINK($G2187,$F2187)))</f>
        <v/>
      </c>
      <c r="H2187" s="1" t="str">
        <f aca="false">IF($I2187="","None Attached",IF(LEFT($I2187,5)="https",HYPERLINK($I2187,"Datasheet"),HYPERLINK(_xlfn.CONCAT("https://",$I2187),"Datasheet")))</f>
        <v>None Attached</v>
      </c>
      <c r="M2187" s="56"/>
      <c r="P2187" s="58"/>
      <c r="Q2187" s="1" t="n">
        <f aca="false">$M2187-$N2187</f>
        <v>0</v>
      </c>
      <c r="R2187" s="56"/>
      <c r="T2187" s="59" t="s">
        <v>15</v>
      </c>
      <c r="U2187" s="1" t="n">
        <f aca="false">$S2187-$R2187</f>
        <v>0</v>
      </c>
      <c r="V2187" s="1" t="n">
        <f aca="false">IF($T2187="±",$Q2187*2,$Q2187)</f>
        <v>0</v>
      </c>
      <c r="W2187" s="60" t="str">
        <f aca="false">IFERROR($U2187/ABS($V2187),"N/A")</f>
        <v>N/A</v>
      </c>
      <c r="X2187" s="61" t="str">
        <f aca="false">IF(OR($W2187="N/A",$R2187="",$S2187=""),"N/A",IF($W2187&gt;=4,"Not Significant",IF($W2187&gt;=2,"Semi-Significant","Significant")))</f>
        <v>N/A</v>
      </c>
      <c r="Z2187" s="1" t="str">
        <f aca="false">IF($D2187="Z540.1 w/data",0,"")</f>
        <v/>
      </c>
      <c r="AA2187" s="1" t="e">
        <f aca="false">$Y2187+$Q2187+$Z2187</f>
        <v>#VALUE!</v>
      </c>
      <c r="AB2187" s="1" t="n">
        <f aca="false">$N2187+$Q2187</f>
        <v>0</v>
      </c>
      <c r="AC2187" s="1" t="str">
        <f aca="false">IF($Y2187="","",IF(AND($AA2187&gt;=$R2187,$AA2187&lt;=$S2187),"Pass","Fail"))</f>
        <v/>
      </c>
      <c r="AD2187" s="1" t="str">
        <f aca="false">IF($Y2187="","",IF($AA2187&gt;$R2187,"Pass","Fail"))</f>
        <v/>
      </c>
      <c r="AE2187" s="1" t="str">
        <f aca="false">IF($Y2187="","",IF($AA2187&gt;=$R2187,"Pass","Fail"))</f>
        <v/>
      </c>
      <c r="AF2187" s="1" t="str">
        <f aca="false">IF($Y2187="","",IF($AA2187&lt;=$S2187,"Pass","Fail"))</f>
        <v/>
      </c>
      <c r="AG2187" s="1" t="str">
        <f aca="false">IF($Y2187="","",IF($AA2187&lt;$S2187,"Pass","Fail"))</f>
        <v/>
      </c>
      <c r="AH2187" s="23" t="str">
        <f aca="true">INDIRECT(CHOOSE(MATCH($T2187,{"±","&gt;","≥","≤","&lt;"},0), "AC", "AD", "AE", "AF", "AG") &amp; ROW())</f>
        <v/>
      </c>
      <c r="AI2187" s="56" t="str">
        <f aca="false">IF($X2187="Not Significant","No Further Action Required",
IF($AH2187="","",
IF(AND($AH2187="Pass",$L2187="0 - Passed "),"Analysis performed; no further action required.",
IF(AND($AH2187="Fail",$L2187="1 - Failed "),"Analysis performed; no further action required.",
IF(AND($AH2187="Pass",$L2187="2 - Limited In Use "),"Analysis performed; no further action required.",
IF(AND($AH2187="Fail",$L2187="3 - Adjusted "),"Analysis performed; no further action required.",
"Unit fails analysis; TSM determination required."))))))</f>
        <v/>
      </c>
      <c r="AJ2187" s="58"/>
    </row>
    <row r="2188" customFormat="false" ht="15" hidden="false" customHeight="false" outlineLevel="0" collapsed="false">
      <c r="A2188" s="56"/>
      <c r="E2188" s="57" t="str">
        <f aca="false">IF(AND($F2188="",$G2188=""),"",IF($G2188="",$F2188,HYPERLINK($G2188,$F2188)))</f>
        <v/>
      </c>
      <c r="H2188" s="1" t="str">
        <f aca="false">IF($I2188="","None Attached",IF(LEFT($I2188,5)="https",HYPERLINK($I2188,"Datasheet"),HYPERLINK(_xlfn.CONCAT("https://",$I2188),"Datasheet")))</f>
        <v>None Attached</v>
      </c>
      <c r="M2188" s="56"/>
      <c r="P2188" s="58"/>
      <c r="Q2188" s="1" t="n">
        <f aca="false">$M2188-$N2188</f>
        <v>0</v>
      </c>
      <c r="R2188" s="56"/>
      <c r="T2188" s="59" t="s">
        <v>15</v>
      </c>
      <c r="U2188" s="1" t="n">
        <f aca="false">$S2188-$R2188</f>
        <v>0</v>
      </c>
      <c r="V2188" s="1" t="n">
        <f aca="false">IF($T2188="±",$Q2188*2,$Q2188)</f>
        <v>0</v>
      </c>
      <c r="W2188" s="60" t="str">
        <f aca="false">IFERROR($U2188/ABS($V2188),"N/A")</f>
        <v>N/A</v>
      </c>
      <c r="X2188" s="61" t="str">
        <f aca="false">IF(OR($W2188="N/A",$R2188="",$S2188=""),"N/A",IF($W2188&gt;=4,"Not Significant",IF($W2188&gt;=2,"Semi-Significant","Significant")))</f>
        <v>N/A</v>
      </c>
      <c r="Z2188" s="1" t="str">
        <f aca="false">IF($D2188="Z540.1 w/data",0,"")</f>
        <v/>
      </c>
      <c r="AA2188" s="1" t="e">
        <f aca="false">$Y2188+$Q2188+$Z2188</f>
        <v>#VALUE!</v>
      </c>
      <c r="AB2188" s="1" t="n">
        <f aca="false">$N2188+$Q2188</f>
        <v>0</v>
      </c>
      <c r="AC2188" s="1" t="str">
        <f aca="false">IF($Y2188="","",IF(AND($AA2188&gt;=$R2188,$AA2188&lt;=$S2188),"Pass","Fail"))</f>
        <v/>
      </c>
      <c r="AD2188" s="1" t="str">
        <f aca="false">IF($Y2188="","",IF($AA2188&gt;$R2188,"Pass","Fail"))</f>
        <v/>
      </c>
      <c r="AE2188" s="1" t="str">
        <f aca="false">IF($Y2188="","",IF($AA2188&gt;=$R2188,"Pass","Fail"))</f>
        <v/>
      </c>
      <c r="AF2188" s="1" t="str">
        <f aca="false">IF($Y2188="","",IF($AA2188&lt;=$S2188,"Pass","Fail"))</f>
        <v/>
      </c>
      <c r="AG2188" s="1" t="str">
        <f aca="false">IF($Y2188="","",IF($AA2188&lt;$S2188,"Pass","Fail"))</f>
        <v/>
      </c>
      <c r="AH2188" s="23" t="str">
        <f aca="true">INDIRECT(CHOOSE(MATCH($T2188,{"±","&gt;","≥","≤","&lt;"},0), "AC", "AD", "AE", "AF", "AG") &amp; ROW())</f>
        <v/>
      </c>
      <c r="AI2188" s="56" t="str">
        <f aca="false">IF($X2188="Not Significant","No Further Action Required",
IF($AH2188="","",
IF(AND($AH2188="Pass",$L2188="0 - Passed "),"Analysis performed; no further action required.",
IF(AND($AH2188="Fail",$L2188="1 - Failed "),"Analysis performed; no further action required.",
IF(AND($AH2188="Pass",$L2188="2 - Limited In Use "),"Analysis performed; no further action required.",
IF(AND($AH2188="Fail",$L2188="3 - Adjusted "),"Analysis performed; no further action required.",
"Unit fails analysis; TSM determination required."))))))</f>
        <v/>
      </c>
      <c r="AJ2188" s="58"/>
    </row>
    <row r="2189" customFormat="false" ht="15" hidden="false" customHeight="false" outlineLevel="0" collapsed="false">
      <c r="A2189" s="56"/>
      <c r="E2189" s="57" t="str">
        <f aca="false">IF(AND($F2189="",$G2189=""),"",IF($G2189="",$F2189,HYPERLINK($G2189,$F2189)))</f>
        <v/>
      </c>
      <c r="H2189" s="1" t="str">
        <f aca="false">IF($I2189="","None Attached",IF(LEFT($I2189,5)="https",HYPERLINK($I2189,"Datasheet"),HYPERLINK(_xlfn.CONCAT("https://",$I2189),"Datasheet")))</f>
        <v>None Attached</v>
      </c>
      <c r="M2189" s="56"/>
      <c r="P2189" s="58"/>
      <c r="Q2189" s="1" t="n">
        <f aca="false">$M2189-$N2189</f>
        <v>0</v>
      </c>
      <c r="R2189" s="56"/>
      <c r="T2189" s="59" t="s">
        <v>15</v>
      </c>
      <c r="U2189" s="1" t="n">
        <f aca="false">$S2189-$R2189</f>
        <v>0</v>
      </c>
      <c r="V2189" s="1" t="n">
        <f aca="false">IF($T2189="±",$Q2189*2,$Q2189)</f>
        <v>0</v>
      </c>
      <c r="W2189" s="60" t="str">
        <f aca="false">IFERROR($U2189/ABS($V2189),"N/A")</f>
        <v>N/A</v>
      </c>
      <c r="X2189" s="61" t="str">
        <f aca="false">IF(OR($W2189="N/A",$R2189="",$S2189=""),"N/A",IF($W2189&gt;=4,"Not Significant",IF($W2189&gt;=2,"Semi-Significant","Significant")))</f>
        <v>N/A</v>
      </c>
      <c r="Z2189" s="1" t="str">
        <f aca="false">IF($D2189="Z540.1 w/data",0,"")</f>
        <v/>
      </c>
      <c r="AA2189" s="1" t="e">
        <f aca="false">$Y2189+$Q2189+$Z2189</f>
        <v>#VALUE!</v>
      </c>
      <c r="AB2189" s="1" t="n">
        <f aca="false">$N2189+$Q2189</f>
        <v>0</v>
      </c>
      <c r="AC2189" s="1" t="str">
        <f aca="false">IF($Y2189="","",IF(AND($AA2189&gt;=$R2189,$AA2189&lt;=$S2189),"Pass","Fail"))</f>
        <v/>
      </c>
      <c r="AD2189" s="1" t="str">
        <f aca="false">IF($Y2189="","",IF($AA2189&gt;$R2189,"Pass","Fail"))</f>
        <v/>
      </c>
      <c r="AE2189" s="1" t="str">
        <f aca="false">IF($Y2189="","",IF($AA2189&gt;=$R2189,"Pass","Fail"))</f>
        <v/>
      </c>
      <c r="AF2189" s="1" t="str">
        <f aca="false">IF($Y2189="","",IF($AA2189&lt;=$S2189,"Pass","Fail"))</f>
        <v/>
      </c>
      <c r="AG2189" s="1" t="str">
        <f aca="false">IF($Y2189="","",IF($AA2189&lt;$S2189,"Pass","Fail"))</f>
        <v/>
      </c>
      <c r="AH2189" s="23" t="str">
        <f aca="true">INDIRECT(CHOOSE(MATCH($T2189,{"±","&gt;","≥","≤","&lt;"},0), "AC", "AD", "AE", "AF", "AG") &amp; ROW())</f>
        <v/>
      </c>
      <c r="AI2189" s="56" t="str">
        <f aca="false">IF($X2189="Not Significant","No Further Action Required",
IF($AH2189="","",
IF(AND($AH2189="Pass",$L2189="0 - Passed "),"Analysis performed; no further action required.",
IF(AND($AH2189="Fail",$L2189="1 - Failed "),"Analysis performed; no further action required.",
IF(AND($AH2189="Pass",$L2189="2 - Limited In Use "),"Analysis performed; no further action required.",
IF(AND($AH2189="Fail",$L2189="3 - Adjusted "),"Analysis performed; no further action required.",
"Unit fails analysis; TSM determination required."))))))</f>
        <v/>
      </c>
      <c r="AJ2189" s="58"/>
    </row>
    <row r="2190" customFormat="false" ht="15" hidden="false" customHeight="false" outlineLevel="0" collapsed="false">
      <c r="A2190" s="56"/>
      <c r="E2190" s="57" t="str">
        <f aca="false">IF(AND($F2190="",$G2190=""),"",IF($G2190="",$F2190,HYPERLINK($G2190,$F2190)))</f>
        <v/>
      </c>
      <c r="H2190" s="1" t="str">
        <f aca="false">IF($I2190="","None Attached",IF(LEFT($I2190,5)="https",HYPERLINK($I2190,"Datasheet"),HYPERLINK(_xlfn.CONCAT("https://",$I2190),"Datasheet")))</f>
        <v>None Attached</v>
      </c>
      <c r="M2190" s="56"/>
      <c r="P2190" s="58"/>
      <c r="Q2190" s="1" t="n">
        <f aca="false">$M2190-$N2190</f>
        <v>0</v>
      </c>
      <c r="R2190" s="56"/>
      <c r="T2190" s="59" t="s">
        <v>15</v>
      </c>
      <c r="U2190" s="1" t="n">
        <f aca="false">$S2190-$R2190</f>
        <v>0</v>
      </c>
      <c r="V2190" s="1" t="n">
        <f aca="false">IF($T2190="±",$Q2190*2,$Q2190)</f>
        <v>0</v>
      </c>
      <c r="W2190" s="60" t="str">
        <f aca="false">IFERROR($U2190/ABS($V2190),"N/A")</f>
        <v>N/A</v>
      </c>
      <c r="X2190" s="61" t="str">
        <f aca="false">IF(OR($W2190="N/A",$R2190="",$S2190=""),"N/A",IF($W2190&gt;=4,"Not Significant",IF($W2190&gt;=2,"Semi-Significant","Significant")))</f>
        <v>N/A</v>
      </c>
      <c r="Z2190" s="1" t="str">
        <f aca="false">IF($D2190="Z540.1 w/data",0,"")</f>
        <v/>
      </c>
      <c r="AA2190" s="1" t="e">
        <f aca="false">$Y2190+$Q2190+$Z2190</f>
        <v>#VALUE!</v>
      </c>
      <c r="AB2190" s="1" t="n">
        <f aca="false">$N2190+$Q2190</f>
        <v>0</v>
      </c>
      <c r="AC2190" s="1" t="str">
        <f aca="false">IF($Y2190="","",IF(AND($AA2190&gt;=$R2190,$AA2190&lt;=$S2190),"Pass","Fail"))</f>
        <v/>
      </c>
      <c r="AD2190" s="1" t="str">
        <f aca="false">IF($Y2190="","",IF($AA2190&gt;$R2190,"Pass","Fail"))</f>
        <v/>
      </c>
      <c r="AE2190" s="1" t="str">
        <f aca="false">IF($Y2190="","",IF($AA2190&gt;=$R2190,"Pass","Fail"))</f>
        <v/>
      </c>
      <c r="AF2190" s="1" t="str">
        <f aca="false">IF($Y2190="","",IF($AA2190&lt;=$S2190,"Pass","Fail"))</f>
        <v/>
      </c>
      <c r="AG2190" s="1" t="str">
        <f aca="false">IF($Y2190="","",IF($AA2190&lt;$S2190,"Pass","Fail"))</f>
        <v/>
      </c>
      <c r="AH2190" s="23" t="str">
        <f aca="true">INDIRECT(CHOOSE(MATCH($T2190,{"±","&gt;","≥","≤","&lt;"},0), "AC", "AD", "AE", "AF", "AG") &amp; ROW())</f>
        <v/>
      </c>
      <c r="AI2190" s="56" t="str">
        <f aca="false">IF($X2190="Not Significant","No Further Action Required",
IF($AH2190="","",
IF(AND($AH2190="Pass",$L2190="0 - Passed "),"Analysis performed; no further action required.",
IF(AND($AH2190="Fail",$L2190="1 - Failed "),"Analysis performed; no further action required.",
IF(AND($AH2190="Pass",$L2190="2 - Limited In Use "),"Analysis performed; no further action required.",
IF(AND($AH2190="Fail",$L2190="3 - Adjusted "),"Analysis performed; no further action required.",
"Unit fails analysis; TSM determination required."))))))</f>
        <v/>
      </c>
      <c r="AJ2190" s="58"/>
    </row>
    <row r="2191" customFormat="false" ht="15" hidden="false" customHeight="false" outlineLevel="0" collapsed="false">
      <c r="A2191" s="56"/>
      <c r="E2191" s="57" t="str">
        <f aca="false">IF(AND($F2191="",$G2191=""),"",IF($G2191="",$F2191,HYPERLINK($G2191,$F2191)))</f>
        <v/>
      </c>
      <c r="H2191" s="1" t="str">
        <f aca="false">IF($I2191="","None Attached",IF(LEFT($I2191,5)="https",HYPERLINK($I2191,"Datasheet"),HYPERLINK(_xlfn.CONCAT("https://",$I2191),"Datasheet")))</f>
        <v>None Attached</v>
      </c>
      <c r="M2191" s="56"/>
      <c r="P2191" s="58"/>
      <c r="Q2191" s="1" t="n">
        <f aca="false">$M2191-$N2191</f>
        <v>0</v>
      </c>
      <c r="R2191" s="56"/>
      <c r="T2191" s="59" t="s">
        <v>15</v>
      </c>
      <c r="U2191" s="1" t="n">
        <f aca="false">$S2191-$R2191</f>
        <v>0</v>
      </c>
      <c r="V2191" s="1" t="n">
        <f aca="false">IF($T2191="±",$Q2191*2,$Q2191)</f>
        <v>0</v>
      </c>
      <c r="W2191" s="60" t="str">
        <f aca="false">IFERROR($U2191/ABS($V2191),"N/A")</f>
        <v>N/A</v>
      </c>
      <c r="X2191" s="61" t="str">
        <f aca="false">IF(OR($W2191="N/A",$R2191="",$S2191=""),"N/A",IF($W2191&gt;=4,"Not Significant",IF($W2191&gt;=2,"Semi-Significant","Significant")))</f>
        <v>N/A</v>
      </c>
      <c r="Z2191" s="1" t="str">
        <f aca="false">IF($D2191="Z540.1 w/data",0,"")</f>
        <v/>
      </c>
      <c r="AA2191" s="1" t="e">
        <f aca="false">$Y2191+$Q2191+$Z2191</f>
        <v>#VALUE!</v>
      </c>
      <c r="AB2191" s="1" t="n">
        <f aca="false">$N2191+$Q2191</f>
        <v>0</v>
      </c>
      <c r="AC2191" s="1" t="str">
        <f aca="false">IF($Y2191="","",IF(AND($AA2191&gt;=$R2191,$AA2191&lt;=$S2191),"Pass","Fail"))</f>
        <v/>
      </c>
      <c r="AD2191" s="1" t="str">
        <f aca="false">IF($Y2191="","",IF($AA2191&gt;$R2191,"Pass","Fail"))</f>
        <v/>
      </c>
      <c r="AE2191" s="1" t="str">
        <f aca="false">IF($Y2191="","",IF($AA2191&gt;=$R2191,"Pass","Fail"))</f>
        <v/>
      </c>
      <c r="AF2191" s="1" t="str">
        <f aca="false">IF($Y2191="","",IF($AA2191&lt;=$S2191,"Pass","Fail"))</f>
        <v/>
      </c>
      <c r="AG2191" s="1" t="str">
        <f aca="false">IF($Y2191="","",IF($AA2191&lt;$S2191,"Pass","Fail"))</f>
        <v/>
      </c>
      <c r="AH2191" s="23" t="str">
        <f aca="true">INDIRECT(CHOOSE(MATCH($T2191,{"±","&gt;","≥","≤","&lt;"},0), "AC", "AD", "AE", "AF", "AG") &amp; ROW())</f>
        <v/>
      </c>
      <c r="AI2191" s="56" t="str">
        <f aca="false">IF($X2191="Not Significant","No Further Action Required",
IF($AH2191="","",
IF(AND($AH2191="Pass",$L2191="0 - Passed "),"Analysis performed; no further action required.",
IF(AND($AH2191="Fail",$L2191="1 - Failed "),"Analysis performed; no further action required.",
IF(AND($AH2191="Pass",$L2191="2 - Limited In Use "),"Analysis performed; no further action required.",
IF(AND($AH2191="Fail",$L2191="3 - Adjusted "),"Analysis performed; no further action required.",
"Unit fails analysis; TSM determination required."))))))</f>
        <v/>
      </c>
      <c r="AJ2191" s="58"/>
    </row>
    <row r="2192" customFormat="false" ht="15" hidden="false" customHeight="false" outlineLevel="0" collapsed="false">
      <c r="A2192" s="56"/>
      <c r="E2192" s="57" t="str">
        <f aca="false">IF(AND($F2192="",$G2192=""),"",IF($G2192="",$F2192,HYPERLINK($G2192,$F2192)))</f>
        <v/>
      </c>
      <c r="H2192" s="1" t="str">
        <f aca="false">IF($I2192="","None Attached",IF(LEFT($I2192,5)="https",HYPERLINK($I2192,"Datasheet"),HYPERLINK(_xlfn.CONCAT("https://",$I2192),"Datasheet")))</f>
        <v>None Attached</v>
      </c>
      <c r="M2192" s="56"/>
      <c r="P2192" s="58"/>
      <c r="Q2192" s="1" t="n">
        <f aca="false">$M2192-$N2192</f>
        <v>0</v>
      </c>
      <c r="R2192" s="56"/>
      <c r="T2192" s="59" t="s">
        <v>15</v>
      </c>
      <c r="U2192" s="1" t="n">
        <f aca="false">$S2192-$R2192</f>
        <v>0</v>
      </c>
      <c r="V2192" s="1" t="n">
        <f aca="false">IF($T2192="±",$Q2192*2,$Q2192)</f>
        <v>0</v>
      </c>
      <c r="W2192" s="60" t="str">
        <f aca="false">IFERROR($U2192/ABS($V2192),"N/A")</f>
        <v>N/A</v>
      </c>
      <c r="X2192" s="61" t="str">
        <f aca="false">IF(OR($W2192="N/A",$R2192="",$S2192=""),"N/A",IF($W2192&gt;=4,"Not Significant",IF($W2192&gt;=2,"Semi-Significant","Significant")))</f>
        <v>N/A</v>
      </c>
      <c r="Z2192" s="1" t="str">
        <f aca="false">IF($D2192="Z540.1 w/data",0,"")</f>
        <v/>
      </c>
      <c r="AA2192" s="1" t="e">
        <f aca="false">$Y2192+$Q2192+$Z2192</f>
        <v>#VALUE!</v>
      </c>
      <c r="AB2192" s="1" t="n">
        <f aca="false">$N2192+$Q2192</f>
        <v>0</v>
      </c>
      <c r="AC2192" s="1" t="str">
        <f aca="false">IF($Y2192="","",IF(AND($AA2192&gt;=$R2192,$AA2192&lt;=$S2192),"Pass","Fail"))</f>
        <v/>
      </c>
      <c r="AD2192" s="1" t="str">
        <f aca="false">IF($Y2192="","",IF($AA2192&gt;$R2192,"Pass","Fail"))</f>
        <v/>
      </c>
      <c r="AE2192" s="1" t="str">
        <f aca="false">IF($Y2192="","",IF($AA2192&gt;=$R2192,"Pass","Fail"))</f>
        <v/>
      </c>
      <c r="AF2192" s="1" t="str">
        <f aca="false">IF($Y2192="","",IF($AA2192&lt;=$S2192,"Pass","Fail"))</f>
        <v/>
      </c>
      <c r="AG2192" s="1" t="str">
        <f aca="false">IF($Y2192="","",IF($AA2192&lt;$S2192,"Pass","Fail"))</f>
        <v/>
      </c>
      <c r="AH2192" s="23" t="str">
        <f aca="true">INDIRECT(CHOOSE(MATCH($T2192,{"±","&gt;","≥","≤","&lt;"},0), "AC", "AD", "AE", "AF", "AG") &amp; ROW())</f>
        <v/>
      </c>
      <c r="AI2192" s="56" t="str">
        <f aca="false">IF($X2192="Not Significant","No Further Action Required",
IF($AH2192="","",
IF(AND($AH2192="Pass",$L2192="0 - Passed "),"Analysis performed; no further action required.",
IF(AND($AH2192="Fail",$L2192="1 - Failed "),"Analysis performed; no further action required.",
IF(AND($AH2192="Pass",$L2192="2 - Limited In Use "),"Analysis performed; no further action required.",
IF(AND($AH2192="Fail",$L2192="3 - Adjusted "),"Analysis performed; no further action required.",
"Unit fails analysis; TSM determination required."))))))</f>
        <v/>
      </c>
      <c r="AJ2192" s="58"/>
    </row>
    <row r="2193" customFormat="false" ht="15" hidden="false" customHeight="false" outlineLevel="0" collapsed="false">
      <c r="A2193" s="56"/>
      <c r="E2193" s="57" t="str">
        <f aca="false">IF(AND($F2193="",$G2193=""),"",IF($G2193="",$F2193,HYPERLINK($G2193,$F2193)))</f>
        <v/>
      </c>
      <c r="H2193" s="1" t="str">
        <f aca="false">IF($I2193="","None Attached",IF(LEFT($I2193,5)="https",HYPERLINK($I2193,"Datasheet"),HYPERLINK(_xlfn.CONCAT("https://",$I2193),"Datasheet")))</f>
        <v>None Attached</v>
      </c>
      <c r="M2193" s="56"/>
      <c r="P2193" s="58"/>
      <c r="Q2193" s="1" t="n">
        <f aca="false">$M2193-$N2193</f>
        <v>0</v>
      </c>
      <c r="R2193" s="56"/>
      <c r="T2193" s="59" t="s">
        <v>15</v>
      </c>
      <c r="U2193" s="1" t="n">
        <f aca="false">$S2193-$R2193</f>
        <v>0</v>
      </c>
      <c r="V2193" s="1" t="n">
        <f aca="false">IF($T2193="±",$Q2193*2,$Q2193)</f>
        <v>0</v>
      </c>
      <c r="W2193" s="60" t="str">
        <f aca="false">IFERROR($U2193/ABS($V2193),"N/A")</f>
        <v>N/A</v>
      </c>
      <c r="X2193" s="61" t="str">
        <f aca="false">IF(OR($W2193="N/A",$R2193="",$S2193=""),"N/A",IF($W2193&gt;=4,"Not Significant",IF($W2193&gt;=2,"Semi-Significant","Significant")))</f>
        <v>N/A</v>
      </c>
      <c r="Z2193" s="1" t="str">
        <f aca="false">IF($D2193="Z540.1 w/data",0,"")</f>
        <v/>
      </c>
      <c r="AA2193" s="1" t="e">
        <f aca="false">$Y2193+$Q2193+$Z2193</f>
        <v>#VALUE!</v>
      </c>
      <c r="AB2193" s="1" t="n">
        <f aca="false">$N2193+$Q2193</f>
        <v>0</v>
      </c>
      <c r="AC2193" s="1" t="str">
        <f aca="false">IF($Y2193="","",IF(AND($AA2193&gt;=$R2193,$AA2193&lt;=$S2193),"Pass","Fail"))</f>
        <v/>
      </c>
      <c r="AD2193" s="1" t="str">
        <f aca="false">IF($Y2193="","",IF($AA2193&gt;$R2193,"Pass","Fail"))</f>
        <v/>
      </c>
      <c r="AE2193" s="1" t="str">
        <f aca="false">IF($Y2193="","",IF($AA2193&gt;=$R2193,"Pass","Fail"))</f>
        <v/>
      </c>
      <c r="AF2193" s="1" t="str">
        <f aca="false">IF($Y2193="","",IF($AA2193&lt;=$S2193,"Pass","Fail"))</f>
        <v/>
      </c>
      <c r="AG2193" s="1" t="str">
        <f aca="false">IF($Y2193="","",IF($AA2193&lt;$S2193,"Pass","Fail"))</f>
        <v/>
      </c>
      <c r="AH2193" s="23" t="str">
        <f aca="true">INDIRECT(CHOOSE(MATCH($T2193,{"±","&gt;","≥","≤","&lt;"},0), "AC", "AD", "AE", "AF", "AG") &amp; ROW())</f>
        <v/>
      </c>
      <c r="AI2193" s="56" t="str">
        <f aca="false">IF($X2193="Not Significant","No Further Action Required",
IF($AH2193="","",
IF(AND($AH2193="Pass",$L2193="0 - Passed "),"Analysis performed; no further action required.",
IF(AND($AH2193="Fail",$L2193="1 - Failed "),"Analysis performed; no further action required.",
IF(AND($AH2193="Pass",$L2193="2 - Limited In Use "),"Analysis performed; no further action required.",
IF(AND($AH2193="Fail",$L2193="3 - Adjusted "),"Analysis performed; no further action required.",
"Unit fails analysis; TSM determination required."))))))</f>
        <v/>
      </c>
      <c r="AJ2193" s="58"/>
    </row>
    <row r="2194" customFormat="false" ht="15" hidden="false" customHeight="false" outlineLevel="0" collapsed="false">
      <c r="A2194" s="56"/>
      <c r="E2194" s="57" t="str">
        <f aca="false">IF(AND($F2194="",$G2194=""),"",IF($G2194="",$F2194,HYPERLINK($G2194,$F2194)))</f>
        <v/>
      </c>
      <c r="H2194" s="1" t="str">
        <f aca="false">IF($I2194="","None Attached",IF(LEFT($I2194,5)="https",HYPERLINK($I2194,"Datasheet"),HYPERLINK(_xlfn.CONCAT("https://",$I2194),"Datasheet")))</f>
        <v>None Attached</v>
      </c>
      <c r="M2194" s="56"/>
      <c r="P2194" s="58"/>
      <c r="Q2194" s="1" t="n">
        <f aca="false">$M2194-$N2194</f>
        <v>0</v>
      </c>
      <c r="R2194" s="56"/>
      <c r="T2194" s="59" t="s">
        <v>15</v>
      </c>
      <c r="U2194" s="1" t="n">
        <f aca="false">$S2194-$R2194</f>
        <v>0</v>
      </c>
      <c r="V2194" s="1" t="n">
        <f aca="false">IF($T2194="±",$Q2194*2,$Q2194)</f>
        <v>0</v>
      </c>
      <c r="W2194" s="60" t="str">
        <f aca="false">IFERROR($U2194/ABS($V2194),"N/A")</f>
        <v>N/A</v>
      </c>
      <c r="X2194" s="61" t="str">
        <f aca="false">IF(OR($W2194="N/A",$R2194="",$S2194=""),"N/A",IF($W2194&gt;=4,"Not Significant",IF($W2194&gt;=2,"Semi-Significant","Significant")))</f>
        <v>N/A</v>
      </c>
      <c r="Z2194" s="1" t="str">
        <f aca="false">IF($D2194="Z540.1 w/data",0,"")</f>
        <v/>
      </c>
      <c r="AA2194" s="1" t="e">
        <f aca="false">$Y2194+$Q2194+$Z2194</f>
        <v>#VALUE!</v>
      </c>
      <c r="AB2194" s="1" t="n">
        <f aca="false">$N2194+$Q2194</f>
        <v>0</v>
      </c>
      <c r="AC2194" s="1" t="str">
        <f aca="false">IF($Y2194="","",IF(AND($AA2194&gt;=$R2194,$AA2194&lt;=$S2194),"Pass","Fail"))</f>
        <v/>
      </c>
      <c r="AD2194" s="1" t="str">
        <f aca="false">IF($Y2194="","",IF($AA2194&gt;$R2194,"Pass","Fail"))</f>
        <v/>
      </c>
      <c r="AE2194" s="1" t="str">
        <f aca="false">IF($Y2194="","",IF($AA2194&gt;=$R2194,"Pass","Fail"))</f>
        <v/>
      </c>
      <c r="AF2194" s="1" t="str">
        <f aca="false">IF($Y2194="","",IF($AA2194&lt;=$S2194,"Pass","Fail"))</f>
        <v/>
      </c>
      <c r="AG2194" s="1" t="str">
        <f aca="false">IF($Y2194="","",IF($AA2194&lt;$S2194,"Pass","Fail"))</f>
        <v/>
      </c>
      <c r="AH2194" s="23" t="str">
        <f aca="true">INDIRECT(CHOOSE(MATCH($T2194,{"±","&gt;","≥","≤","&lt;"},0), "AC", "AD", "AE", "AF", "AG") &amp; ROW())</f>
        <v/>
      </c>
      <c r="AI2194" s="56" t="str">
        <f aca="false">IF($X2194="Not Significant","No Further Action Required",
IF($AH2194="","",
IF(AND($AH2194="Pass",$L2194="0 - Passed "),"Analysis performed; no further action required.",
IF(AND($AH2194="Fail",$L2194="1 - Failed "),"Analysis performed; no further action required.",
IF(AND($AH2194="Pass",$L2194="2 - Limited In Use "),"Analysis performed; no further action required.",
IF(AND($AH2194="Fail",$L2194="3 - Adjusted "),"Analysis performed; no further action required.",
"Unit fails analysis; TSM determination required."))))))</f>
        <v/>
      </c>
      <c r="AJ2194" s="58"/>
    </row>
    <row r="2195" customFormat="false" ht="15" hidden="false" customHeight="false" outlineLevel="0" collapsed="false">
      <c r="A2195" s="56"/>
      <c r="E2195" s="57" t="str">
        <f aca="false">IF(AND($F2195="",$G2195=""),"",IF($G2195="",$F2195,HYPERLINK($G2195,$F2195)))</f>
        <v/>
      </c>
      <c r="H2195" s="1" t="str">
        <f aca="false">IF($I2195="","None Attached",IF(LEFT($I2195,5)="https",HYPERLINK($I2195,"Datasheet"),HYPERLINK(_xlfn.CONCAT("https://",$I2195),"Datasheet")))</f>
        <v>None Attached</v>
      </c>
      <c r="M2195" s="56"/>
      <c r="P2195" s="58"/>
      <c r="Q2195" s="1" t="n">
        <f aca="false">$M2195-$N2195</f>
        <v>0</v>
      </c>
      <c r="R2195" s="56"/>
      <c r="T2195" s="59" t="s">
        <v>15</v>
      </c>
      <c r="U2195" s="1" t="n">
        <f aca="false">$S2195-$R2195</f>
        <v>0</v>
      </c>
      <c r="V2195" s="1" t="n">
        <f aca="false">IF($T2195="±",$Q2195*2,$Q2195)</f>
        <v>0</v>
      </c>
      <c r="W2195" s="60" t="str">
        <f aca="false">IFERROR($U2195/ABS($V2195),"N/A")</f>
        <v>N/A</v>
      </c>
      <c r="X2195" s="61" t="str">
        <f aca="false">IF(OR($W2195="N/A",$R2195="",$S2195=""),"N/A",IF($W2195&gt;=4,"Not Significant",IF($W2195&gt;=2,"Semi-Significant","Significant")))</f>
        <v>N/A</v>
      </c>
      <c r="Z2195" s="1" t="str">
        <f aca="false">IF($D2195="Z540.1 w/data",0,"")</f>
        <v/>
      </c>
      <c r="AA2195" s="1" t="e">
        <f aca="false">$Y2195+$Q2195+$Z2195</f>
        <v>#VALUE!</v>
      </c>
      <c r="AB2195" s="1" t="n">
        <f aca="false">$N2195+$Q2195</f>
        <v>0</v>
      </c>
      <c r="AC2195" s="1" t="str">
        <f aca="false">IF($Y2195="","",IF(AND($AA2195&gt;=$R2195,$AA2195&lt;=$S2195),"Pass","Fail"))</f>
        <v/>
      </c>
      <c r="AD2195" s="1" t="str">
        <f aca="false">IF($Y2195="","",IF($AA2195&gt;$R2195,"Pass","Fail"))</f>
        <v/>
      </c>
      <c r="AE2195" s="1" t="str">
        <f aca="false">IF($Y2195="","",IF($AA2195&gt;=$R2195,"Pass","Fail"))</f>
        <v/>
      </c>
      <c r="AF2195" s="1" t="str">
        <f aca="false">IF($Y2195="","",IF($AA2195&lt;=$S2195,"Pass","Fail"))</f>
        <v/>
      </c>
      <c r="AG2195" s="1" t="str">
        <f aca="false">IF($Y2195="","",IF($AA2195&lt;$S2195,"Pass","Fail"))</f>
        <v/>
      </c>
      <c r="AH2195" s="23" t="str">
        <f aca="true">INDIRECT(CHOOSE(MATCH($T2195,{"±","&gt;","≥","≤","&lt;"},0), "AC", "AD", "AE", "AF", "AG") &amp; ROW())</f>
        <v/>
      </c>
      <c r="AI2195" s="56" t="str">
        <f aca="false">IF($X2195="Not Significant","No Further Action Required",
IF($AH2195="","",
IF(AND($AH2195="Pass",$L2195="0 - Passed "),"Analysis performed; no further action required.",
IF(AND($AH2195="Fail",$L2195="1 - Failed "),"Analysis performed; no further action required.",
IF(AND($AH2195="Pass",$L2195="2 - Limited In Use "),"Analysis performed; no further action required.",
IF(AND($AH2195="Fail",$L2195="3 - Adjusted "),"Analysis performed; no further action required.",
"Unit fails analysis; TSM determination required."))))))</f>
        <v/>
      </c>
      <c r="AJ2195" s="58"/>
    </row>
    <row r="2196" customFormat="false" ht="15" hidden="false" customHeight="false" outlineLevel="0" collapsed="false">
      <c r="A2196" s="56"/>
      <c r="E2196" s="57" t="str">
        <f aca="false">IF(AND($F2196="",$G2196=""),"",IF($G2196="",$F2196,HYPERLINK($G2196,$F2196)))</f>
        <v/>
      </c>
      <c r="H2196" s="1" t="str">
        <f aca="false">IF($I2196="","None Attached",IF(LEFT($I2196,5)="https",HYPERLINK($I2196,"Datasheet"),HYPERLINK(_xlfn.CONCAT("https://",$I2196),"Datasheet")))</f>
        <v>None Attached</v>
      </c>
      <c r="M2196" s="56"/>
      <c r="P2196" s="58"/>
      <c r="Q2196" s="1" t="n">
        <f aca="false">$M2196-$N2196</f>
        <v>0</v>
      </c>
      <c r="R2196" s="56"/>
      <c r="T2196" s="59" t="s">
        <v>15</v>
      </c>
      <c r="U2196" s="1" t="n">
        <f aca="false">$S2196-$R2196</f>
        <v>0</v>
      </c>
      <c r="V2196" s="1" t="n">
        <f aca="false">IF($T2196="±",$Q2196*2,$Q2196)</f>
        <v>0</v>
      </c>
      <c r="W2196" s="60" t="str">
        <f aca="false">IFERROR($U2196/ABS($V2196),"N/A")</f>
        <v>N/A</v>
      </c>
      <c r="X2196" s="61" t="str">
        <f aca="false">IF(OR($W2196="N/A",$R2196="",$S2196=""),"N/A",IF($W2196&gt;=4,"Not Significant",IF($W2196&gt;=2,"Semi-Significant","Significant")))</f>
        <v>N/A</v>
      </c>
      <c r="Z2196" s="1" t="str">
        <f aca="false">IF($D2196="Z540.1 w/data",0,"")</f>
        <v/>
      </c>
      <c r="AA2196" s="1" t="e">
        <f aca="false">$Y2196+$Q2196+$Z2196</f>
        <v>#VALUE!</v>
      </c>
      <c r="AB2196" s="1" t="n">
        <f aca="false">$N2196+$Q2196</f>
        <v>0</v>
      </c>
      <c r="AC2196" s="1" t="str">
        <f aca="false">IF($Y2196="","",IF(AND($AA2196&gt;=$R2196,$AA2196&lt;=$S2196),"Pass","Fail"))</f>
        <v/>
      </c>
      <c r="AD2196" s="1" t="str">
        <f aca="false">IF($Y2196="","",IF($AA2196&gt;$R2196,"Pass","Fail"))</f>
        <v/>
      </c>
      <c r="AE2196" s="1" t="str">
        <f aca="false">IF($Y2196="","",IF($AA2196&gt;=$R2196,"Pass","Fail"))</f>
        <v/>
      </c>
      <c r="AF2196" s="1" t="str">
        <f aca="false">IF($Y2196="","",IF($AA2196&lt;=$S2196,"Pass","Fail"))</f>
        <v/>
      </c>
      <c r="AG2196" s="1" t="str">
        <f aca="false">IF($Y2196="","",IF($AA2196&lt;$S2196,"Pass","Fail"))</f>
        <v/>
      </c>
      <c r="AH2196" s="23" t="str">
        <f aca="true">INDIRECT(CHOOSE(MATCH($T2196,{"±","&gt;","≥","≤","&lt;"},0), "AC", "AD", "AE", "AF", "AG") &amp; ROW())</f>
        <v/>
      </c>
      <c r="AI2196" s="56" t="str">
        <f aca="false">IF($X2196="Not Significant","No Further Action Required",
IF($AH2196="","",
IF(AND($AH2196="Pass",$L2196="0 - Passed "),"Analysis performed; no further action required.",
IF(AND($AH2196="Fail",$L2196="1 - Failed "),"Analysis performed; no further action required.",
IF(AND($AH2196="Pass",$L2196="2 - Limited In Use "),"Analysis performed; no further action required.",
IF(AND($AH2196="Fail",$L2196="3 - Adjusted "),"Analysis performed; no further action required.",
"Unit fails analysis; TSM determination required."))))))</f>
        <v/>
      </c>
      <c r="AJ2196" s="58"/>
    </row>
    <row r="2197" customFormat="false" ht="15" hidden="false" customHeight="false" outlineLevel="0" collapsed="false">
      <c r="A2197" s="56"/>
      <c r="E2197" s="57" t="str">
        <f aca="false">IF(AND($F2197="",$G2197=""),"",IF($G2197="",$F2197,HYPERLINK($G2197,$F2197)))</f>
        <v/>
      </c>
      <c r="H2197" s="1" t="str">
        <f aca="false">IF($I2197="","None Attached",IF(LEFT($I2197,5)="https",HYPERLINK($I2197,"Datasheet"),HYPERLINK(_xlfn.CONCAT("https://",$I2197),"Datasheet")))</f>
        <v>None Attached</v>
      </c>
      <c r="M2197" s="56"/>
      <c r="P2197" s="58"/>
      <c r="Q2197" s="1" t="n">
        <f aca="false">$M2197-$N2197</f>
        <v>0</v>
      </c>
      <c r="R2197" s="56"/>
      <c r="T2197" s="59" t="s">
        <v>15</v>
      </c>
      <c r="U2197" s="1" t="n">
        <f aca="false">$S2197-$R2197</f>
        <v>0</v>
      </c>
      <c r="V2197" s="1" t="n">
        <f aca="false">IF($T2197="±",$Q2197*2,$Q2197)</f>
        <v>0</v>
      </c>
      <c r="W2197" s="60" t="str">
        <f aca="false">IFERROR($U2197/ABS($V2197),"N/A")</f>
        <v>N/A</v>
      </c>
      <c r="X2197" s="61" t="str">
        <f aca="false">IF(OR($W2197="N/A",$R2197="",$S2197=""),"N/A",IF($W2197&gt;=4,"Not Significant",IF($W2197&gt;=2,"Semi-Significant","Significant")))</f>
        <v>N/A</v>
      </c>
      <c r="Z2197" s="1" t="str">
        <f aca="false">IF($D2197="Z540.1 w/data",0,"")</f>
        <v/>
      </c>
      <c r="AA2197" s="1" t="e">
        <f aca="false">$Y2197+$Q2197+$Z2197</f>
        <v>#VALUE!</v>
      </c>
      <c r="AB2197" s="1" t="n">
        <f aca="false">$N2197+$Q2197</f>
        <v>0</v>
      </c>
      <c r="AC2197" s="1" t="str">
        <f aca="false">IF($Y2197="","",IF(AND($AA2197&gt;=$R2197,$AA2197&lt;=$S2197),"Pass","Fail"))</f>
        <v/>
      </c>
      <c r="AD2197" s="1" t="str">
        <f aca="false">IF($Y2197="","",IF($AA2197&gt;$R2197,"Pass","Fail"))</f>
        <v/>
      </c>
      <c r="AE2197" s="1" t="str">
        <f aca="false">IF($Y2197="","",IF($AA2197&gt;=$R2197,"Pass","Fail"))</f>
        <v/>
      </c>
      <c r="AF2197" s="1" t="str">
        <f aca="false">IF($Y2197="","",IF($AA2197&lt;=$S2197,"Pass","Fail"))</f>
        <v/>
      </c>
      <c r="AG2197" s="1" t="str">
        <f aca="false">IF($Y2197="","",IF($AA2197&lt;$S2197,"Pass","Fail"))</f>
        <v/>
      </c>
      <c r="AH2197" s="23" t="str">
        <f aca="true">INDIRECT(CHOOSE(MATCH($T2197,{"±","&gt;","≥","≤","&lt;"},0), "AC", "AD", "AE", "AF", "AG") &amp; ROW())</f>
        <v/>
      </c>
      <c r="AI2197" s="56" t="str">
        <f aca="false">IF($X2197="Not Significant","No Further Action Required",
IF($AH2197="","",
IF(AND($AH2197="Pass",$L2197="0 - Passed "),"Analysis performed; no further action required.",
IF(AND($AH2197="Fail",$L2197="1 - Failed "),"Analysis performed; no further action required.",
IF(AND($AH2197="Pass",$L2197="2 - Limited In Use "),"Analysis performed; no further action required.",
IF(AND($AH2197="Fail",$L2197="3 - Adjusted "),"Analysis performed; no further action required.",
"Unit fails analysis; TSM determination required."))))))</f>
        <v/>
      </c>
      <c r="AJ2197" s="58"/>
    </row>
    <row r="2198" customFormat="false" ht="15" hidden="false" customHeight="false" outlineLevel="0" collapsed="false">
      <c r="A2198" s="56"/>
      <c r="E2198" s="57" t="str">
        <f aca="false">IF(AND($F2198="",$G2198=""),"",IF($G2198="",$F2198,HYPERLINK($G2198,$F2198)))</f>
        <v/>
      </c>
      <c r="H2198" s="1" t="str">
        <f aca="false">IF($I2198="","None Attached",IF(LEFT($I2198,5)="https",HYPERLINK($I2198,"Datasheet"),HYPERLINK(_xlfn.CONCAT("https://",$I2198),"Datasheet")))</f>
        <v>None Attached</v>
      </c>
      <c r="M2198" s="56"/>
      <c r="P2198" s="58"/>
      <c r="Q2198" s="1" t="n">
        <f aca="false">$M2198-$N2198</f>
        <v>0</v>
      </c>
      <c r="R2198" s="56"/>
      <c r="T2198" s="59" t="s">
        <v>15</v>
      </c>
      <c r="U2198" s="1" t="n">
        <f aca="false">$S2198-$R2198</f>
        <v>0</v>
      </c>
      <c r="V2198" s="1" t="n">
        <f aca="false">IF($T2198="±",$Q2198*2,$Q2198)</f>
        <v>0</v>
      </c>
      <c r="W2198" s="60" t="str">
        <f aca="false">IFERROR($U2198/ABS($V2198),"N/A")</f>
        <v>N/A</v>
      </c>
      <c r="X2198" s="61" t="str">
        <f aca="false">IF(OR($W2198="N/A",$R2198="",$S2198=""),"N/A",IF($W2198&gt;=4,"Not Significant",IF($W2198&gt;=2,"Semi-Significant","Significant")))</f>
        <v>N/A</v>
      </c>
      <c r="Z2198" s="1" t="str">
        <f aca="false">IF($D2198="Z540.1 w/data",0,"")</f>
        <v/>
      </c>
      <c r="AA2198" s="1" t="e">
        <f aca="false">$Y2198+$Q2198+$Z2198</f>
        <v>#VALUE!</v>
      </c>
      <c r="AB2198" s="1" t="n">
        <f aca="false">$N2198+$Q2198</f>
        <v>0</v>
      </c>
      <c r="AC2198" s="1" t="str">
        <f aca="false">IF($Y2198="","",IF(AND($AA2198&gt;=$R2198,$AA2198&lt;=$S2198),"Pass","Fail"))</f>
        <v/>
      </c>
      <c r="AD2198" s="1" t="str">
        <f aca="false">IF($Y2198="","",IF($AA2198&gt;$R2198,"Pass","Fail"))</f>
        <v/>
      </c>
      <c r="AE2198" s="1" t="str">
        <f aca="false">IF($Y2198="","",IF($AA2198&gt;=$R2198,"Pass","Fail"))</f>
        <v/>
      </c>
      <c r="AF2198" s="1" t="str">
        <f aca="false">IF($Y2198="","",IF($AA2198&lt;=$S2198,"Pass","Fail"))</f>
        <v/>
      </c>
      <c r="AG2198" s="1" t="str">
        <f aca="false">IF($Y2198="","",IF($AA2198&lt;$S2198,"Pass","Fail"))</f>
        <v/>
      </c>
      <c r="AH2198" s="23" t="str">
        <f aca="true">INDIRECT(CHOOSE(MATCH($T2198,{"±","&gt;","≥","≤","&lt;"},0), "AC", "AD", "AE", "AF", "AG") &amp; ROW())</f>
        <v/>
      </c>
      <c r="AI2198" s="56" t="str">
        <f aca="false">IF($X2198="Not Significant","No Further Action Required",
IF($AH2198="","",
IF(AND($AH2198="Pass",$L2198="0 - Passed "),"Analysis performed; no further action required.",
IF(AND($AH2198="Fail",$L2198="1 - Failed "),"Analysis performed; no further action required.",
IF(AND($AH2198="Pass",$L2198="2 - Limited In Use "),"Analysis performed; no further action required.",
IF(AND($AH2198="Fail",$L2198="3 - Adjusted "),"Analysis performed; no further action required.",
"Unit fails analysis; TSM determination required."))))))</f>
        <v/>
      </c>
      <c r="AJ2198" s="58"/>
    </row>
    <row r="2199" customFormat="false" ht="15" hidden="false" customHeight="false" outlineLevel="0" collapsed="false">
      <c r="A2199" s="56"/>
      <c r="E2199" s="57" t="str">
        <f aca="false">IF(AND($F2199="",$G2199=""),"",IF($G2199="",$F2199,HYPERLINK($G2199,$F2199)))</f>
        <v/>
      </c>
      <c r="H2199" s="1" t="str">
        <f aca="false">IF($I2199="","None Attached",IF(LEFT($I2199,5)="https",HYPERLINK($I2199,"Datasheet"),HYPERLINK(_xlfn.CONCAT("https://",$I2199),"Datasheet")))</f>
        <v>None Attached</v>
      </c>
      <c r="M2199" s="56"/>
      <c r="P2199" s="58"/>
      <c r="Q2199" s="1" t="n">
        <f aca="false">$M2199-$N2199</f>
        <v>0</v>
      </c>
      <c r="R2199" s="56"/>
      <c r="T2199" s="59" t="s">
        <v>15</v>
      </c>
      <c r="U2199" s="1" t="n">
        <f aca="false">$S2199-$R2199</f>
        <v>0</v>
      </c>
      <c r="V2199" s="1" t="n">
        <f aca="false">IF($T2199="±",$Q2199*2,$Q2199)</f>
        <v>0</v>
      </c>
      <c r="W2199" s="60" t="str">
        <f aca="false">IFERROR($U2199/ABS($V2199),"N/A")</f>
        <v>N/A</v>
      </c>
      <c r="X2199" s="61" t="str">
        <f aca="false">IF(OR($W2199="N/A",$R2199="",$S2199=""),"N/A",IF($W2199&gt;=4,"Not Significant",IF($W2199&gt;=2,"Semi-Significant","Significant")))</f>
        <v>N/A</v>
      </c>
      <c r="Z2199" s="1" t="str">
        <f aca="false">IF($D2199="Z540.1 w/data",0,"")</f>
        <v/>
      </c>
      <c r="AA2199" s="1" t="e">
        <f aca="false">$Y2199+$Q2199+$Z2199</f>
        <v>#VALUE!</v>
      </c>
      <c r="AB2199" s="1" t="n">
        <f aca="false">$N2199+$Q2199</f>
        <v>0</v>
      </c>
      <c r="AC2199" s="1" t="str">
        <f aca="false">IF($Y2199="","",IF(AND($AA2199&gt;=$R2199,$AA2199&lt;=$S2199),"Pass","Fail"))</f>
        <v/>
      </c>
      <c r="AD2199" s="1" t="str">
        <f aca="false">IF($Y2199="","",IF($AA2199&gt;$R2199,"Pass","Fail"))</f>
        <v/>
      </c>
      <c r="AE2199" s="1" t="str">
        <f aca="false">IF($Y2199="","",IF($AA2199&gt;=$R2199,"Pass","Fail"))</f>
        <v/>
      </c>
      <c r="AF2199" s="1" t="str">
        <f aca="false">IF($Y2199="","",IF($AA2199&lt;=$S2199,"Pass","Fail"))</f>
        <v/>
      </c>
      <c r="AG2199" s="1" t="str">
        <f aca="false">IF($Y2199="","",IF($AA2199&lt;$S2199,"Pass","Fail"))</f>
        <v/>
      </c>
      <c r="AH2199" s="23" t="str">
        <f aca="true">INDIRECT(CHOOSE(MATCH($T2199,{"±","&gt;","≥","≤","&lt;"},0), "AC", "AD", "AE", "AF", "AG") &amp; ROW())</f>
        <v/>
      </c>
      <c r="AI2199" s="56" t="str">
        <f aca="false">IF($X2199="Not Significant","No Further Action Required",
IF($AH2199="","",
IF(AND($AH2199="Pass",$L2199="0 - Passed "),"Analysis performed; no further action required.",
IF(AND($AH2199="Fail",$L2199="1 - Failed "),"Analysis performed; no further action required.",
IF(AND($AH2199="Pass",$L2199="2 - Limited In Use "),"Analysis performed; no further action required.",
IF(AND($AH2199="Fail",$L2199="3 - Adjusted "),"Analysis performed; no further action required.",
"Unit fails analysis; TSM determination required."))))))</f>
        <v/>
      </c>
      <c r="AJ2199" s="58"/>
    </row>
    <row r="2200" customFormat="false" ht="15" hidden="false" customHeight="false" outlineLevel="0" collapsed="false">
      <c r="A2200" s="56"/>
      <c r="E2200" s="57" t="str">
        <f aca="false">IF(AND($F2200="",$G2200=""),"",IF($G2200="",$F2200,HYPERLINK($G2200,$F2200)))</f>
        <v/>
      </c>
      <c r="H2200" s="1" t="str">
        <f aca="false">IF($I2200="","None Attached",IF(LEFT($I2200,5)="https",HYPERLINK($I2200,"Datasheet"),HYPERLINK(_xlfn.CONCAT("https://",$I2200),"Datasheet")))</f>
        <v>None Attached</v>
      </c>
      <c r="M2200" s="56"/>
      <c r="P2200" s="58"/>
      <c r="Q2200" s="1" t="n">
        <f aca="false">$M2200-$N2200</f>
        <v>0</v>
      </c>
      <c r="R2200" s="56"/>
      <c r="T2200" s="59" t="s">
        <v>15</v>
      </c>
      <c r="U2200" s="1" t="n">
        <f aca="false">$S2200-$R2200</f>
        <v>0</v>
      </c>
      <c r="V2200" s="1" t="n">
        <f aca="false">IF($T2200="±",$Q2200*2,$Q2200)</f>
        <v>0</v>
      </c>
      <c r="W2200" s="60" t="str">
        <f aca="false">IFERROR($U2200/ABS($V2200),"N/A")</f>
        <v>N/A</v>
      </c>
      <c r="X2200" s="61" t="str">
        <f aca="false">IF(OR($W2200="N/A",$R2200="",$S2200=""),"N/A",IF($W2200&gt;=4,"Not Significant",IF($W2200&gt;=2,"Semi-Significant","Significant")))</f>
        <v>N/A</v>
      </c>
      <c r="Z2200" s="1" t="str">
        <f aca="false">IF($D2200="Z540.1 w/data",0,"")</f>
        <v/>
      </c>
      <c r="AA2200" s="1" t="e">
        <f aca="false">$Y2200+$Q2200+$Z2200</f>
        <v>#VALUE!</v>
      </c>
      <c r="AB2200" s="1" t="n">
        <f aca="false">$N2200+$Q2200</f>
        <v>0</v>
      </c>
      <c r="AC2200" s="1" t="str">
        <f aca="false">IF($Y2200="","",IF(AND($AA2200&gt;=$R2200,$AA2200&lt;=$S2200),"Pass","Fail"))</f>
        <v/>
      </c>
      <c r="AD2200" s="1" t="str">
        <f aca="false">IF($Y2200="","",IF($AA2200&gt;$R2200,"Pass","Fail"))</f>
        <v/>
      </c>
      <c r="AE2200" s="1" t="str">
        <f aca="false">IF($Y2200="","",IF($AA2200&gt;=$R2200,"Pass","Fail"))</f>
        <v/>
      </c>
      <c r="AF2200" s="1" t="str">
        <f aca="false">IF($Y2200="","",IF($AA2200&lt;=$S2200,"Pass","Fail"))</f>
        <v/>
      </c>
      <c r="AG2200" s="1" t="str">
        <f aca="false">IF($Y2200="","",IF($AA2200&lt;$S2200,"Pass","Fail"))</f>
        <v/>
      </c>
      <c r="AH2200" s="23" t="str">
        <f aca="true">INDIRECT(CHOOSE(MATCH($T2200,{"±","&gt;","≥","≤","&lt;"},0), "AC", "AD", "AE", "AF", "AG") &amp; ROW())</f>
        <v/>
      </c>
      <c r="AI2200" s="56" t="str">
        <f aca="false">IF($X2200="Not Significant","No Further Action Required",
IF($AH2200="","",
IF(AND($AH2200="Pass",$L2200="0 - Passed "),"Analysis performed; no further action required.",
IF(AND($AH2200="Fail",$L2200="1 - Failed "),"Analysis performed; no further action required.",
IF(AND($AH2200="Pass",$L2200="2 - Limited In Use "),"Analysis performed; no further action required.",
IF(AND($AH2200="Fail",$L2200="3 - Adjusted "),"Analysis performed; no further action required.",
"Unit fails analysis; TSM determination required."))))))</f>
        <v/>
      </c>
      <c r="AJ2200" s="58"/>
    </row>
    <row r="2201" customFormat="false" ht="15" hidden="false" customHeight="false" outlineLevel="0" collapsed="false">
      <c r="A2201" s="56"/>
      <c r="E2201" s="57" t="str">
        <f aca="false">IF(AND($F2201="",$G2201=""),"",IF($G2201="",$F2201,HYPERLINK($G2201,$F2201)))</f>
        <v/>
      </c>
      <c r="H2201" s="1" t="str">
        <f aca="false">IF($I2201="","None Attached",IF(LEFT($I2201,5)="https",HYPERLINK($I2201,"Datasheet"),HYPERLINK(_xlfn.CONCAT("https://",$I2201),"Datasheet")))</f>
        <v>None Attached</v>
      </c>
      <c r="M2201" s="56"/>
      <c r="P2201" s="58"/>
      <c r="Q2201" s="1" t="n">
        <f aca="false">$M2201-$N2201</f>
        <v>0</v>
      </c>
      <c r="R2201" s="56"/>
      <c r="T2201" s="59" t="s">
        <v>15</v>
      </c>
      <c r="U2201" s="1" t="n">
        <f aca="false">$S2201-$R2201</f>
        <v>0</v>
      </c>
      <c r="V2201" s="1" t="n">
        <f aca="false">IF($T2201="±",$Q2201*2,$Q2201)</f>
        <v>0</v>
      </c>
      <c r="W2201" s="60" t="str">
        <f aca="false">IFERROR($U2201/ABS($V2201),"N/A")</f>
        <v>N/A</v>
      </c>
      <c r="X2201" s="61" t="str">
        <f aca="false">IF(OR($W2201="N/A",$R2201="",$S2201=""),"N/A",IF($W2201&gt;=4,"Not Significant",IF($W2201&gt;=2,"Semi-Significant","Significant")))</f>
        <v>N/A</v>
      </c>
      <c r="Z2201" s="1" t="str">
        <f aca="false">IF($D2201="Z540.1 w/data",0,"")</f>
        <v/>
      </c>
      <c r="AA2201" s="1" t="e">
        <f aca="false">$Y2201+$Q2201+$Z2201</f>
        <v>#VALUE!</v>
      </c>
      <c r="AB2201" s="1" t="n">
        <f aca="false">$N2201+$Q2201</f>
        <v>0</v>
      </c>
      <c r="AC2201" s="1" t="str">
        <f aca="false">IF($Y2201="","",IF(AND($AA2201&gt;=$R2201,$AA2201&lt;=$S2201),"Pass","Fail"))</f>
        <v/>
      </c>
      <c r="AD2201" s="1" t="str">
        <f aca="false">IF($Y2201="","",IF($AA2201&gt;$R2201,"Pass","Fail"))</f>
        <v/>
      </c>
      <c r="AE2201" s="1" t="str">
        <f aca="false">IF($Y2201="","",IF($AA2201&gt;=$R2201,"Pass","Fail"))</f>
        <v/>
      </c>
      <c r="AF2201" s="1" t="str">
        <f aca="false">IF($Y2201="","",IF($AA2201&lt;=$S2201,"Pass","Fail"))</f>
        <v/>
      </c>
      <c r="AG2201" s="1" t="str">
        <f aca="false">IF($Y2201="","",IF($AA2201&lt;$S2201,"Pass","Fail"))</f>
        <v/>
      </c>
      <c r="AH2201" s="23" t="str">
        <f aca="true">INDIRECT(CHOOSE(MATCH($T2201,{"±","&gt;","≥","≤","&lt;"},0), "AC", "AD", "AE", "AF", "AG") &amp; ROW())</f>
        <v/>
      </c>
      <c r="AI2201" s="56" t="str">
        <f aca="false">IF($X2201="Not Significant","No Further Action Required",
IF($AH2201="","",
IF(AND($AH2201="Pass",$L2201="0 - Passed "),"Analysis performed; no further action required.",
IF(AND($AH2201="Fail",$L2201="1 - Failed "),"Analysis performed; no further action required.",
IF(AND($AH2201="Pass",$L2201="2 - Limited In Use "),"Analysis performed; no further action required.",
IF(AND($AH2201="Fail",$L2201="3 - Adjusted "),"Analysis performed; no further action required.",
"Unit fails analysis; TSM determination required."))))))</f>
        <v/>
      </c>
      <c r="AJ2201" s="58"/>
    </row>
    <row r="2202" customFormat="false" ht="15" hidden="false" customHeight="false" outlineLevel="0" collapsed="false">
      <c r="A2202" s="56"/>
      <c r="E2202" s="57" t="str">
        <f aca="false">IF(AND($F2202="",$G2202=""),"",IF($G2202="",$F2202,HYPERLINK($G2202,$F2202)))</f>
        <v/>
      </c>
      <c r="H2202" s="1" t="str">
        <f aca="false">IF($I2202="","None Attached",IF(LEFT($I2202,5)="https",HYPERLINK($I2202,"Datasheet"),HYPERLINK(_xlfn.CONCAT("https://",$I2202),"Datasheet")))</f>
        <v>None Attached</v>
      </c>
      <c r="M2202" s="56"/>
      <c r="P2202" s="58"/>
      <c r="Q2202" s="1" t="n">
        <f aca="false">$M2202-$N2202</f>
        <v>0</v>
      </c>
      <c r="R2202" s="56"/>
      <c r="T2202" s="59" t="s">
        <v>15</v>
      </c>
      <c r="U2202" s="1" t="n">
        <f aca="false">$S2202-$R2202</f>
        <v>0</v>
      </c>
      <c r="V2202" s="1" t="n">
        <f aca="false">IF($T2202="±",$Q2202*2,$Q2202)</f>
        <v>0</v>
      </c>
      <c r="W2202" s="60" t="str">
        <f aca="false">IFERROR($U2202/ABS($V2202),"N/A")</f>
        <v>N/A</v>
      </c>
      <c r="X2202" s="61" t="str">
        <f aca="false">IF(OR($W2202="N/A",$R2202="",$S2202=""),"N/A",IF($W2202&gt;=4,"Not Significant",IF($W2202&gt;=2,"Semi-Significant","Significant")))</f>
        <v>N/A</v>
      </c>
      <c r="Z2202" s="1" t="str">
        <f aca="false">IF($D2202="Z540.1 w/data",0,"")</f>
        <v/>
      </c>
      <c r="AA2202" s="1" t="e">
        <f aca="false">$Y2202+$Q2202+$Z2202</f>
        <v>#VALUE!</v>
      </c>
      <c r="AB2202" s="1" t="n">
        <f aca="false">$N2202+$Q2202</f>
        <v>0</v>
      </c>
      <c r="AC2202" s="1" t="str">
        <f aca="false">IF($Y2202="","",IF(AND($AA2202&gt;=$R2202,$AA2202&lt;=$S2202),"Pass","Fail"))</f>
        <v/>
      </c>
      <c r="AD2202" s="1" t="str">
        <f aca="false">IF($Y2202="","",IF($AA2202&gt;$R2202,"Pass","Fail"))</f>
        <v/>
      </c>
      <c r="AE2202" s="1" t="str">
        <f aca="false">IF($Y2202="","",IF($AA2202&gt;=$R2202,"Pass","Fail"))</f>
        <v/>
      </c>
      <c r="AF2202" s="1" t="str">
        <f aca="false">IF($Y2202="","",IF($AA2202&lt;=$S2202,"Pass","Fail"))</f>
        <v/>
      </c>
      <c r="AG2202" s="1" t="str">
        <f aca="false">IF($Y2202="","",IF($AA2202&lt;$S2202,"Pass","Fail"))</f>
        <v/>
      </c>
      <c r="AH2202" s="23" t="str">
        <f aca="true">INDIRECT(CHOOSE(MATCH($T2202,{"±","&gt;","≥","≤","&lt;"},0), "AC", "AD", "AE", "AF", "AG") &amp; ROW())</f>
        <v/>
      </c>
      <c r="AI2202" s="56" t="str">
        <f aca="false">IF($X2202="Not Significant","No Further Action Required",
IF($AH2202="","",
IF(AND($AH2202="Pass",$L2202="0 - Passed "),"Analysis performed; no further action required.",
IF(AND($AH2202="Fail",$L2202="1 - Failed "),"Analysis performed; no further action required.",
IF(AND($AH2202="Pass",$L2202="2 - Limited In Use "),"Analysis performed; no further action required.",
IF(AND($AH2202="Fail",$L2202="3 - Adjusted "),"Analysis performed; no further action required.",
"Unit fails analysis; TSM determination required."))))))</f>
        <v/>
      </c>
      <c r="AJ2202" s="58"/>
    </row>
    <row r="2203" customFormat="false" ht="15" hidden="false" customHeight="false" outlineLevel="0" collapsed="false">
      <c r="A2203" s="56"/>
      <c r="E2203" s="57" t="str">
        <f aca="false">IF(AND($F2203="",$G2203=""),"",IF($G2203="",$F2203,HYPERLINK($G2203,$F2203)))</f>
        <v/>
      </c>
      <c r="H2203" s="1" t="str">
        <f aca="false">IF($I2203="","None Attached",IF(LEFT($I2203,5)="https",HYPERLINK($I2203,"Datasheet"),HYPERLINK(_xlfn.CONCAT("https://",$I2203),"Datasheet")))</f>
        <v>None Attached</v>
      </c>
      <c r="M2203" s="56"/>
      <c r="P2203" s="58"/>
      <c r="Q2203" s="1" t="n">
        <f aca="false">$M2203-$N2203</f>
        <v>0</v>
      </c>
      <c r="R2203" s="56"/>
      <c r="T2203" s="59" t="s">
        <v>15</v>
      </c>
      <c r="U2203" s="1" t="n">
        <f aca="false">$S2203-$R2203</f>
        <v>0</v>
      </c>
      <c r="V2203" s="1" t="n">
        <f aca="false">IF($T2203="±",$Q2203*2,$Q2203)</f>
        <v>0</v>
      </c>
      <c r="W2203" s="60" t="str">
        <f aca="false">IFERROR($U2203/ABS($V2203),"N/A")</f>
        <v>N/A</v>
      </c>
      <c r="X2203" s="61" t="str">
        <f aca="false">IF(OR($W2203="N/A",$R2203="",$S2203=""),"N/A",IF($W2203&gt;=4,"Not Significant",IF($W2203&gt;=2,"Semi-Significant","Significant")))</f>
        <v>N/A</v>
      </c>
      <c r="Z2203" s="1" t="str">
        <f aca="false">IF($D2203="Z540.1 w/data",0,"")</f>
        <v/>
      </c>
      <c r="AA2203" s="1" t="e">
        <f aca="false">$Y2203+$Q2203+$Z2203</f>
        <v>#VALUE!</v>
      </c>
      <c r="AB2203" s="1" t="n">
        <f aca="false">$N2203+$Q2203</f>
        <v>0</v>
      </c>
      <c r="AC2203" s="1" t="str">
        <f aca="false">IF($Y2203="","",IF(AND($AA2203&gt;=$R2203,$AA2203&lt;=$S2203),"Pass","Fail"))</f>
        <v/>
      </c>
      <c r="AD2203" s="1" t="str">
        <f aca="false">IF($Y2203="","",IF($AA2203&gt;$R2203,"Pass","Fail"))</f>
        <v/>
      </c>
      <c r="AE2203" s="1" t="str">
        <f aca="false">IF($Y2203="","",IF($AA2203&gt;=$R2203,"Pass","Fail"))</f>
        <v/>
      </c>
      <c r="AF2203" s="1" t="str">
        <f aca="false">IF($Y2203="","",IF($AA2203&lt;=$S2203,"Pass","Fail"))</f>
        <v/>
      </c>
      <c r="AG2203" s="1" t="str">
        <f aca="false">IF($Y2203="","",IF($AA2203&lt;$S2203,"Pass","Fail"))</f>
        <v/>
      </c>
      <c r="AH2203" s="23" t="str">
        <f aca="true">INDIRECT(CHOOSE(MATCH($T2203,{"±","&gt;","≥","≤","&lt;"},0), "AC", "AD", "AE", "AF", "AG") &amp; ROW())</f>
        <v/>
      </c>
      <c r="AI2203" s="56" t="str">
        <f aca="false">IF($X2203="Not Significant","No Further Action Required",
IF($AH2203="","",
IF(AND($AH2203="Pass",$L2203="0 - Passed "),"Analysis performed; no further action required.",
IF(AND($AH2203="Fail",$L2203="1 - Failed "),"Analysis performed; no further action required.",
IF(AND($AH2203="Pass",$L2203="2 - Limited In Use "),"Analysis performed; no further action required.",
IF(AND($AH2203="Fail",$L2203="3 - Adjusted "),"Analysis performed; no further action required.",
"Unit fails analysis; TSM determination required."))))))</f>
        <v/>
      </c>
      <c r="AJ2203" s="58"/>
    </row>
    <row r="2204" customFormat="false" ht="15" hidden="false" customHeight="false" outlineLevel="0" collapsed="false">
      <c r="A2204" s="56"/>
      <c r="E2204" s="57" t="str">
        <f aca="false">IF(AND($F2204="",$G2204=""),"",IF($G2204="",$F2204,HYPERLINK($G2204,$F2204)))</f>
        <v/>
      </c>
      <c r="H2204" s="1" t="str">
        <f aca="false">IF($I2204="","None Attached",IF(LEFT($I2204,5)="https",HYPERLINK($I2204,"Datasheet"),HYPERLINK(_xlfn.CONCAT("https://",$I2204),"Datasheet")))</f>
        <v>None Attached</v>
      </c>
      <c r="M2204" s="56"/>
      <c r="P2204" s="58"/>
      <c r="Q2204" s="1" t="n">
        <f aca="false">$M2204-$N2204</f>
        <v>0</v>
      </c>
      <c r="R2204" s="56"/>
      <c r="T2204" s="59" t="s">
        <v>15</v>
      </c>
      <c r="U2204" s="1" t="n">
        <f aca="false">$S2204-$R2204</f>
        <v>0</v>
      </c>
      <c r="V2204" s="1" t="n">
        <f aca="false">IF($T2204="±",$Q2204*2,$Q2204)</f>
        <v>0</v>
      </c>
      <c r="W2204" s="60" t="str">
        <f aca="false">IFERROR($U2204/ABS($V2204),"N/A")</f>
        <v>N/A</v>
      </c>
      <c r="X2204" s="61" t="str">
        <f aca="false">IF(OR($W2204="N/A",$R2204="",$S2204=""),"N/A",IF($W2204&gt;=4,"Not Significant",IF($W2204&gt;=2,"Semi-Significant","Significant")))</f>
        <v>N/A</v>
      </c>
      <c r="Z2204" s="1" t="str">
        <f aca="false">IF($D2204="Z540.1 w/data",0,"")</f>
        <v/>
      </c>
      <c r="AA2204" s="1" t="e">
        <f aca="false">$Y2204+$Q2204+$Z2204</f>
        <v>#VALUE!</v>
      </c>
      <c r="AB2204" s="1" t="n">
        <f aca="false">$N2204+$Q2204</f>
        <v>0</v>
      </c>
      <c r="AC2204" s="1" t="str">
        <f aca="false">IF($Y2204="","",IF(AND($AA2204&gt;=$R2204,$AA2204&lt;=$S2204),"Pass","Fail"))</f>
        <v/>
      </c>
      <c r="AD2204" s="1" t="str">
        <f aca="false">IF($Y2204="","",IF($AA2204&gt;$R2204,"Pass","Fail"))</f>
        <v/>
      </c>
      <c r="AE2204" s="1" t="str">
        <f aca="false">IF($Y2204="","",IF($AA2204&gt;=$R2204,"Pass","Fail"))</f>
        <v/>
      </c>
      <c r="AF2204" s="1" t="str">
        <f aca="false">IF($Y2204="","",IF($AA2204&lt;=$S2204,"Pass","Fail"))</f>
        <v/>
      </c>
      <c r="AG2204" s="1" t="str">
        <f aca="false">IF($Y2204="","",IF($AA2204&lt;$S2204,"Pass","Fail"))</f>
        <v/>
      </c>
      <c r="AH2204" s="23" t="str">
        <f aca="true">INDIRECT(CHOOSE(MATCH($T2204,{"±","&gt;","≥","≤","&lt;"},0), "AC", "AD", "AE", "AF", "AG") &amp; ROW())</f>
        <v/>
      </c>
      <c r="AI2204" s="56" t="str">
        <f aca="false">IF($X2204="Not Significant","No Further Action Required",
IF($AH2204="","",
IF(AND($AH2204="Pass",$L2204="0 - Passed "),"Analysis performed; no further action required.",
IF(AND($AH2204="Fail",$L2204="1 - Failed "),"Analysis performed; no further action required.",
IF(AND($AH2204="Pass",$L2204="2 - Limited In Use "),"Analysis performed; no further action required.",
IF(AND($AH2204="Fail",$L2204="3 - Adjusted "),"Analysis performed; no further action required.",
"Unit fails analysis; TSM determination required."))))))</f>
        <v/>
      </c>
      <c r="AJ2204" s="58"/>
    </row>
    <row r="2205" customFormat="false" ht="15" hidden="false" customHeight="false" outlineLevel="0" collapsed="false">
      <c r="A2205" s="56"/>
      <c r="E2205" s="57" t="str">
        <f aca="false">IF(AND($F2205="",$G2205=""),"",IF($G2205="",$F2205,HYPERLINK($G2205,$F2205)))</f>
        <v/>
      </c>
      <c r="H2205" s="1" t="str">
        <f aca="false">IF($I2205="","None Attached",IF(LEFT($I2205,5)="https",HYPERLINK($I2205,"Datasheet"),HYPERLINK(_xlfn.CONCAT("https://",$I2205),"Datasheet")))</f>
        <v>None Attached</v>
      </c>
      <c r="M2205" s="56"/>
      <c r="P2205" s="58"/>
      <c r="Q2205" s="1" t="n">
        <f aca="false">$M2205-$N2205</f>
        <v>0</v>
      </c>
      <c r="R2205" s="56"/>
      <c r="T2205" s="59" t="s">
        <v>15</v>
      </c>
      <c r="U2205" s="1" t="n">
        <f aca="false">$S2205-$R2205</f>
        <v>0</v>
      </c>
      <c r="V2205" s="1" t="n">
        <f aca="false">IF($T2205="±",$Q2205*2,$Q2205)</f>
        <v>0</v>
      </c>
      <c r="W2205" s="60" t="str">
        <f aca="false">IFERROR($U2205/ABS($V2205),"N/A")</f>
        <v>N/A</v>
      </c>
      <c r="X2205" s="61" t="str">
        <f aca="false">IF(OR($W2205="N/A",$R2205="",$S2205=""),"N/A",IF($W2205&gt;=4,"Not Significant",IF($W2205&gt;=2,"Semi-Significant","Significant")))</f>
        <v>N/A</v>
      </c>
      <c r="Z2205" s="1" t="str">
        <f aca="false">IF($D2205="Z540.1 w/data",0,"")</f>
        <v/>
      </c>
      <c r="AA2205" s="1" t="e">
        <f aca="false">$Y2205+$Q2205+$Z2205</f>
        <v>#VALUE!</v>
      </c>
      <c r="AB2205" s="1" t="n">
        <f aca="false">$N2205+$Q2205</f>
        <v>0</v>
      </c>
      <c r="AC2205" s="1" t="str">
        <f aca="false">IF($Y2205="","",IF(AND($AA2205&gt;=$R2205,$AA2205&lt;=$S2205),"Pass","Fail"))</f>
        <v/>
      </c>
      <c r="AD2205" s="1" t="str">
        <f aca="false">IF($Y2205="","",IF($AA2205&gt;$R2205,"Pass","Fail"))</f>
        <v/>
      </c>
      <c r="AE2205" s="1" t="str">
        <f aca="false">IF($Y2205="","",IF($AA2205&gt;=$R2205,"Pass","Fail"))</f>
        <v/>
      </c>
      <c r="AF2205" s="1" t="str">
        <f aca="false">IF($Y2205="","",IF($AA2205&lt;=$S2205,"Pass","Fail"))</f>
        <v/>
      </c>
      <c r="AG2205" s="1" t="str">
        <f aca="false">IF($Y2205="","",IF($AA2205&lt;$S2205,"Pass","Fail"))</f>
        <v/>
      </c>
      <c r="AH2205" s="23" t="str">
        <f aca="true">INDIRECT(CHOOSE(MATCH($T2205,{"±","&gt;","≥","≤","&lt;"},0), "AC", "AD", "AE", "AF", "AG") &amp; ROW())</f>
        <v/>
      </c>
      <c r="AI2205" s="56" t="str">
        <f aca="false">IF($X2205="Not Significant","No Further Action Required",
IF($AH2205="","",
IF(AND($AH2205="Pass",$L2205="0 - Passed "),"Analysis performed; no further action required.",
IF(AND($AH2205="Fail",$L2205="1 - Failed "),"Analysis performed; no further action required.",
IF(AND($AH2205="Pass",$L2205="2 - Limited In Use "),"Analysis performed; no further action required.",
IF(AND($AH2205="Fail",$L2205="3 - Adjusted "),"Analysis performed; no further action required.",
"Unit fails analysis; TSM determination required."))))))</f>
        <v/>
      </c>
      <c r="AJ2205" s="58"/>
    </row>
    <row r="2206" customFormat="false" ht="15" hidden="false" customHeight="false" outlineLevel="0" collapsed="false">
      <c r="A2206" s="56"/>
      <c r="E2206" s="57" t="str">
        <f aca="false">IF(AND($F2206="",$G2206=""),"",IF($G2206="",$F2206,HYPERLINK($G2206,$F2206)))</f>
        <v/>
      </c>
      <c r="H2206" s="1" t="str">
        <f aca="false">IF($I2206="","None Attached",IF(LEFT($I2206,5)="https",HYPERLINK($I2206,"Datasheet"),HYPERLINK(_xlfn.CONCAT("https://",$I2206),"Datasheet")))</f>
        <v>None Attached</v>
      </c>
      <c r="M2206" s="56"/>
      <c r="P2206" s="58"/>
      <c r="Q2206" s="1" t="n">
        <f aca="false">$M2206-$N2206</f>
        <v>0</v>
      </c>
      <c r="R2206" s="56"/>
      <c r="T2206" s="59" t="s">
        <v>15</v>
      </c>
      <c r="U2206" s="1" t="n">
        <f aca="false">$S2206-$R2206</f>
        <v>0</v>
      </c>
      <c r="V2206" s="1" t="n">
        <f aca="false">IF($T2206="±",$Q2206*2,$Q2206)</f>
        <v>0</v>
      </c>
      <c r="W2206" s="60" t="str">
        <f aca="false">IFERROR($U2206/ABS($V2206),"N/A")</f>
        <v>N/A</v>
      </c>
      <c r="X2206" s="61" t="str">
        <f aca="false">IF(OR($W2206="N/A",$R2206="",$S2206=""),"N/A",IF($W2206&gt;=4,"Not Significant",IF($W2206&gt;=2,"Semi-Significant","Significant")))</f>
        <v>N/A</v>
      </c>
      <c r="Z2206" s="1" t="str">
        <f aca="false">IF($D2206="Z540.1 w/data",0,"")</f>
        <v/>
      </c>
      <c r="AA2206" s="1" t="e">
        <f aca="false">$Y2206+$Q2206+$Z2206</f>
        <v>#VALUE!</v>
      </c>
      <c r="AB2206" s="1" t="n">
        <f aca="false">$N2206+$Q2206</f>
        <v>0</v>
      </c>
      <c r="AC2206" s="1" t="str">
        <f aca="false">IF($Y2206="","",IF(AND($AA2206&gt;=$R2206,$AA2206&lt;=$S2206),"Pass","Fail"))</f>
        <v/>
      </c>
      <c r="AD2206" s="1" t="str">
        <f aca="false">IF($Y2206="","",IF($AA2206&gt;$R2206,"Pass","Fail"))</f>
        <v/>
      </c>
      <c r="AE2206" s="1" t="str">
        <f aca="false">IF($Y2206="","",IF($AA2206&gt;=$R2206,"Pass","Fail"))</f>
        <v/>
      </c>
      <c r="AF2206" s="1" t="str">
        <f aca="false">IF($Y2206="","",IF($AA2206&lt;=$S2206,"Pass","Fail"))</f>
        <v/>
      </c>
      <c r="AG2206" s="1" t="str">
        <f aca="false">IF($Y2206="","",IF($AA2206&lt;$S2206,"Pass","Fail"))</f>
        <v/>
      </c>
      <c r="AH2206" s="23" t="str">
        <f aca="true">INDIRECT(CHOOSE(MATCH($T2206,{"±","&gt;","≥","≤","&lt;"},0), "AC", "AD", "AE", "AF", "AG") &amp; ROW())</f>
        <v/>
      </c>
      <c r="AI2206" s="56" t="str">
        <f aca="false">IF($X2206="Not Significant","No Further Action Required",
IF($AH2206="","",
IF(AND($AH2206="Pass",$L2206="0 - Passed "),"Analysis performed; no further action required.",
IF(AND($AH2206="Fail",$L2206="1 - Failed "),"Analysis performed; no further action required.",
IF(AND($AH2206="Pass",$L2206="2 - Limited In Use "),"Analysis performed; no further action required.",
IF(AND($AH2206="Fail",$L2206="3 - Adjusted "),"Analysis performed; no further action required.",
"Unit fails analysis; TSM determination required."))))))</f>
        <v/>
      </c>
      <c r="AJ2206" s="58"/>
    </row>
    <row r="2207" customFormat="false" ht="15" hidden="false" customHeight="false" outlineLevel="0" collapsed="false">
      <c r="A2207" s="56"/>
      <c r="E2207" s="57" t="str">
        <f aca="false">IF(AND($F2207="",$G2207=""),"",IF($G2207="",$F2207,HYPERLINK($G2207,$F2207)))</f>
        <v/>
      </c>
      <c r="H2207" s="1" t="str">
        <f aca="false">IF($I2207="","None Attached",IF(LEFT($I2207,5)="https",HYPERLINK($I2207,"Datasheet"),HYPERLINK(_xlfn.CONCAT("https://",$I2207),"Datasheet")))</f>
        <v>None Attached</v>
      </c>
      <c r="M2207" s="56"/>
      <c r="P2207" s="58"/>
      <c r="Q2207" s="1" t="n">
        <f aca="false">$M2207-$N2207</f>
        <v>0</v>
      </c>
      <c r="R2207" s="56"/>
      <c r="T2207" s="59" t="s">
        <v>15</v>
      </c>
      <c r="U2207" s="1" t="n">
        <f aca="false">$S2207-$R2207</f>
        <v>0</v>
      </c>
      <c r="V2207" s="1" t="n">
        <f aca="false">IF($T2207="±",$Q2207*2,$Q2207)</f>
        <v>0</v>
      </c>
      <c r="W2207" s="60" t="str">
        <f aca="false">IFERROR($U2207/ABS($V2207),"N/A")</f>
        <v>N/A</v>
      </c>
      <c r="X2207" s="61" t="str">
        <f aca="false">IF(OR($W2207="N/A",$R2207="",$S2207=""),"N/A",IF($W2207&gt;=4,"Not Significant",IF($W2207&gt;=2,"Semi-Significant","Significant")))</f>
        <v>N/A</v>
      </c>
      <c r="Z2207" s="1" t="str">
        <f aca="false">IF($D2207="Z540.1 w/data",0,"")</f>
        <v/>
      </c>
      <c r="AA2207" s="1" t="e">
        <f aca="false">$Y2207+$Q2207+$Z2207</f>
        <v>#VALUE!</v>
      </c>
      <c r="AB2207" s="1" t="n">
        <f aca="false">$N2207+$Q2207</f>
        <v>0</v>
      </c>
      <c r="AC2207" s="1" t="str">
        <f aca="false">IF($Y2207="","",IF(AND($AA2207&gt;=$R2207,$AA2207&lt;=$S2207),"Pass","Fail"))</f>
        <v/>
      </c>
      <c r="AD2207" s="1" t="str">
        <f aca="false">IF($Y2207="","",IF($AA2207&gt;$R2207,"Pass","Fail"))</f>
        <v/>
      </c>
      <c r="AE2207" s="1" t="str">
        <f aca="false">IF($Y2207="","",IF($AA2207&gt;=$R2207,"Pass","Fail"))</f>
        <v/>
      </c>
      <c r="AF2207" s="1" t="str">
        <f aca="false">IF($Y2207="","",IF($AA2207&lt;=$S2207,"Pass","Fail"))</f>
        <v/>
      </c>
      <c r="AG2207" s="1" t="str">
        <f aca="false">IF($Y2207="","",IF($AA2207&lt;$S2207,"Pass","Fail"))</f>
        <v/>
      </c>
      <c r="AH2207" s="23" t="str">
        <f aca="true">INDIRECT(CHOOSE(MATCH($T2207,{"±","&gt;","≥","≤","&lt;"},0), "AC", "AD", "AE", "AF", "AG") &amp; ROW())</f>
        <v/>
      </c>
      <c r="AI2207" s="56" t="str">
        <f aca="false">IF($X2207="Not Significant","No Further Action Required",
IF($AH2207="","",
IF(AND($AH2207="Pass",$L2207="0 - Passed "),"Analysis performed; no further action required.",
IF(AND($AH2207="Fail",$L2207="1 - Failed "),"Analysis performed; no further action required.",
IF(AND($AH2207="Pass",$L2207="2 - Limited In Use "),"Analysis performed; no further action required.",
IF(AND($AH2207="Fail",$L2207="3 - Adjusted "),"Analysis performed; no further action required.",
"Unit fails analysis; TSM determination required."))))))</f>
        <v/>
      </c>
      <c r="AJ2207" s="58"/>
    </row>
    <row r="2208" customFormat="false" ht="15" hidden="false" customHeight="false" outlineLevel="0" collapsed="false">
      <c r="A2208" s="56"/>
      <c r="E2208" s="57" t="str">
        <f aca="false">IF(AND($F2208="",$G2208=""),"",IF($G2208="",$F2208,HYPERLINK($G2208,$F2208)))</f>
        <v/>
      </c>
      <c r="H2208" s="1" t="str">
        <f aca="false">IF($I2208="","None Attached",IF(LEFT($I2208,5)="https",HYPERLINK($I2208,"Datasheet"),HYPERLINK(_xlfn.CONCAT("https://",$I2208),"Datasheet")))</f>
        <v>None Attached</v>
      </c>
      <c r="M2208" s="56"/>
      <c r="P2208" s="58"/>
      <c r="Q2208" s="1" t="n">
        <f aca="false">$M2208-$N2208</f>
        <v>0</v>
      </c>
      <c r="R2208" s="56"/>
      <c r="T2208" s="59" t="s">
        <v>15</v>
      </c>
      <c r="U2208" s="1" t="n">
        <f aca="false">$S2208-$R2208</f>
        <v>0</v>
      </c>
      <c r="V2208" s="1" t="n">
        <f aca="false">IF($T2208="±",$Q2208*2,$Q2208)</f>
        <v>0</v>
      </c>
      <c r="W2208" s="60" t="str">
        <f aca="false">IFERROR($U2208/ABS($V2208),"N/A")</f>
        <v>N/A</v>
      </c>
      <c r="X2208" s="61" t="str">
        <f aca="false">IF(OR($W2208="N/A",$R2208="",$S2208=""),"N/A",IF($W2208&gt;=4,"Not Significant",IF($W2208&gt;=2,"Semi-Significant","Significant")))</f>
        <v>N/A</v>
      </c>
      <c r="Z2208" s="1" t="str">
        <f aca="false">IF($D2208="Z540.1 w/data",0,"")</f>
        <v/>
      </c>
      <c r="AA2208" s="1" t="e">
        <f aca="false">$Y2208+$Q2208+$Z2208</f>
        <v>#VALUE!</v>
      </c>
      <c r="AB2208" s="1" t="n">
        <f aca="false">$N2208+$Q2208</f>
        <v>0</v>
      </c>
      <c r="AC2208" s="1" t="str">
        <f aca="false">IF($Y2208="","",IF(AND($AA2208&gt;=$R2208,$AA2208&lt;=$S2208),"Pass","Fail"))</f>
        <v/>
      </c>
      <c r="AD2208" s="1" t="str">
        <f aca="false">IF($Y2208="","",IF($AA2208&gt;$R2208,"Pass","Fail"))</f>
        <v/>
      </c>
      <c r="AE2208" s="1" t="str">
        <f aca="false">IF($Y2208="","",IF($AA2208&gt;=$R2208,"Pass","Fail"))</f>
        <v/>
      </c>
      <c r="AF2208" s="1" t="str">
        <f aca="false">IF($Y2208="","",IF($AA2208&lt;=$S2208,"Pass","Fail"))</f>
        <v/>
      </c>
      <c r="AG2208" s="1" t="str">
        <f aca="false">IF($Y2208="","",IF($AA2208&lt;$S2208,"Pass","Fail"))</f>
        <v/>
      </c>
      <c r="AH2208" s="23" t="str">
        <f aca="true">INDIRECT(CHOOSE(MATCH($T2208,{"±","&gt;","≥","≤","&lt;"},0), "AC", "AD", "AE", "AF", "AG") &amp; ROW())</f>
        <v/>
      </c>
      <c r="AI2208" s="56" t="str">
        <f aca="false">IF($X2208="Not Significant","No Further Action Required",
IF($AH2208="","",
IF(AND($AH2208="Pass",$L2208="0 - Passed "),"Analysis performed; no further action required.",
IF(AND($AH2208="Fail",$L2208="1 - Failed "),"Analysis performed; no further action required.",
IF(AND($AH2208="Pass",$L2208="2 - Limited In Use "),"Analysis performed; no further action required.",
IF(AND($AH2208="Fail",$L2208="3 - Adjusted "),"Analysis performed; no further action required.",
"Unit fails analysis; TSM determination required."))))))</f>
        <v/>
      </c>
      <c r="AJ2208" s="58"/>
    </row>
    <row r="2209" customFormat="false" ht="15" hidden="false" customHeight="false" outlineLevel="0" collapsed="false">
      <c r="A2209" s="56"/>
      <c r="E2209" s="57" t="str">
        <f aca="false">IF(AND($F2209="",$G2209=""),"",IF($G2209="",$F2209,HYPERLINK($G2209,$F2209)))</f>
        <v/>
      </c>
      <c r="H2209" s="1" t="str">
        <f aca="false">IF($I2209="","None Attached",IF(LEFT($I2209,5)="https",HYPERLINK($I2209,"Datasheet"),HYPERLINK(_xlfn.CONCAT("https://",$I2209),"Datasheet")))</f>
        <v>None Attached</v>
      </c>
      <c r="M2209" s="56"/>
      <c r="P2209" s="58"/>
      <c r="Q2209" s="1" t="n">
        <f aca="false">$M2209-$N2209</f>
        <v>0</v>
      </c>
      <c r="R2209" s="56"/>
      <c r="T2209" s="59" t="s">
        <v>15</v>
      </c>
      <c r="U2209" s="1" t="n">
        <f aca="false">$S2209-$R2209</f>
        <v>0</v>
      </c>
      <c r="V2209" s="1" t="n">
        <f aca="false">IF($T2209="±",$Q2209*2,$Q2209)</f>
        <v>0</v>
      </c>
      <c r="W2209" s="60" t="str">
        <f aca="false">IFERROR($U2209/ABS($V2209),"N/A")</f>
        <v>N/A</v>
      </c>
      <c r="X2209" s="61" t="str">
        <f aca="false">IF(OR($W2209="N/A",$R2209="",$S2209=""),"N/A",IF($W2209&gt;=4,"Not Significant",IF($W2209&gt;=2,"Semi-Significant","Significant")))</f>
        <v>N/A</v>
      </c>
      <c r="Z2209" s="1" t="str">
        <f aca="false">IF($D2209="Z540.1 w/data",0,"")</f>
        <v/>
      </c>
      <c r="AA2209" s="1" t="e">
        <f aca="false">$Y2209+$Q2209+$Z2209</f>
        <v>#VALUE!</v>
      </c>
      <c r="AB2209" s="1" t="n">
        <f aca="false">$N2209+$Q2209</f>
        <v>0</v>
      </c>
      <c r="AC2209" s="1" t="str">
        <f aca="false">IF($Y2209="","",IF(AND($AA2209&gt;=$R2209,$AA2209&lt;=$S2209),"Pass","Fail"))</f>
        <v/>
      </c>
      <c r="AD2209" s="1" t="str">
        <f aca="false">IF($Y2209="","",IF($AA2209&gt;$R2209,"Pass","Fail"))</f>
        <v/>
      </c>
      <c r="AE2209" s="1" t="str">
        <f aca="false">IF($Y2209="","",IF($AA2209&gt;=$R2209,"Pass","Fail"))</f>
        <v/>
      </c>
      <c r="AF2209" s="1" t="str">
        <f aca="false">IF($Y2209="","",IF($AA2209&lt;=$S2209,"Pass","Fail"))</f>
        <v/>
      </c>
      <c r="AG2209" s="1" t="str">
        <f aca="false">IF($Y2209="","",IF($AA2209&lt;$S2209,"Pass","Fail"))</f>
        <v/>
      </c>
      <c r="AH2209" s="23" t="str">
        <f aca="true">INDIRECT(CHOOSE(MATCH($T2209,{"±","&gt;","≥","≤","&lt;"},0), "AC", "AD", "AE", "AF", "AG") &amp; ROW())</f>
        <v/>
      </c>
      <c r="AI2209" s="56" t="str">
        <f aca="false">IF($X2209="Not Significant","No Further Action Required",
IF($AH2209="","",
IF(AND($AH2209="Pass",$L2209="0 - Passed "),"Analysis performed; no further action required.",
IF(AND($AH2209="Fail",$L2209="1 - Failed "),"Analysis performed; no further action required.",
IF(AND($AH2209="Pass",$L2209="2 - Limited In Use "),"Analysis performed; no further action required.",
IF(AND($AH2209="Fail",$L2209="3 - Adjusted "),"Analysis performed; no further action required.",
"Unit fails analysis; TSM determination required."))))))</f>
        <v/>
      </c>
      <c r="AJ2209" s="58"/>
    </row>
    <row r="2210" customFormat="false" ht="15" hidden="false" customHeight="false" outlineLevel="0" collapsed="false">
      <c r="A2210" s="56"/>
      <c r="E2210" s="57" t="str">
        <f aca="false">IF(AND($F2210="",$G2210=""),"",IF($G2210="",$F2210,HYPERLINK($G2210,$F2210)))</f>
        <v/>
      </c>
      <c r="H2210" s="1" t="str">
        <f aca="false">IF($I2210="","None Attached",IF(LEFT($I2210,5)="https",HYPERLINK($I2210,"Datasheet"),HYPERLINK(_xlfn.CONCAT("https://",$I2210),"Datasheet")))</f>
        <v>None Attached</v>
      </c>
      <c r="M2210" s="56"/>
      <c r="P2210" s="58"/>
      <c r="Q2210" s="1" t="n">
        <f aca="false">$M2210-$N2210</f>
        <v>0</v>
      </c>
      <c r="R2210" s="56"/>
      <c r="T2210" s="59" t="s">
        <v>15</v>
      </c>
      <c r="U2210" s="1" t="n">
        <f aca="false">$S2210-$R2210</f>
        <v>0</v>
      </c>
      <c r="V2210" s="1" t="n">
        <f aca="false">IF($T2210="±",$Q2210*2,$Q2210)</f>
        <v>0</v>
      </c>
      <c r="W2210" s="60" t="str">
        <f aca="false">IFERROR($U2210/ABS($V2210),"N/A")</f>
        <v>N/A</v>
      </c>
      <c r="X2210" s="61" t="str">
        <f aca="false">IF(OR($W2210="N/A",$R2210="",$S2210=""),"N/A",IF($W2210&gt;=4,"Not Significant",IF($W2210&gt;=2,"Semi-Significant","Significant")))</f>
        <v>N/A</v>
      </c>
      <c r="Z2210" s="1" t="str">
        <f aca="false">IF($D2210="Z540.1 w/data",0,"")</f>
        <v/>
      </c>
      <c r="AA2210" s="1" t="e">
        <f aca="false">$Y2210+$Q2210+$Z2210</f>
        <v>#VALUE!</v>
      </c>
      <c r="AB2210" s="1" t="n">
        <f aca="false">$N2210+$Q2210</f>
        <v>0</v>
      </c>
      <c r="AC2210" s="1" t="str">
        <f aca="false">IF($Y2210="","",IF(AND($AA2210&gt;=$R2210,$AA2210&lt;=$S2210),"Pass","Fail"))</f>
        <v/>
      </c>
      <c r="AD2210" s="1" t="str">
        <f aca="false">IF($Y2210="","",IF($AA2210&gt;$R2210,"Pass","Fail"))</f>
        <v/>
      </c>
      <c r="AE2210" s="1" t="str">
        <f aca="false">IF($Y2210="","",IF($AA2210&gt;=$R2210,"Pass","Fail"))</f>
        <v/>
      </c>
      <c r="AF2210" s="1" t="str">
        <f aca="false">IF($Y2210="","",IF($AA2210&lt;=$S2210,"Pass","Fail"))</f>
        <v/>
      </c>
      <c r="AG2210" s="1" t="str">
        <f aca="false">IF($Y2210="","",IF($AA2210&lt;$S2210,"Pass","Fail"))</f>
        <v/>
      </c>
      <c r="AH2210" s="23" t="str">
        <f aca="true">INDIRECT(CHOOSE(MATCH($T2210,{"±","&gt;","≥","≤","&lt;"},0), "AC", "AD", "AE", "AF", "AG") &amp; ROW())</f>
        <v/>
      </c>
      <c r="AI2210" s="56" t="str">
        <f aca="false">IF($X2210="Not Significant","No Further Action Required",
IF($AH2210="","",
IF(AND($AH2210="Pass",$L2210="0 - Passed "),"Analysis performed; no further action required.",
IF(AND($AH2210="Fail",$L2210="1 - Failed "),"Analysis performed; no further action required.",
IF(AND($AH2210="Pass",$L2210="2 - Limited In Use "),"Analysis performed; no further action required.",
IF(AND($AH2210="Fail",$L2210="3 - Adjusted "),"Analysis performed; no further action required.",
"Unit fails analysis; TSM determination required."))))))</f>
        <v/>
      </c>
      <c r="AJ2210" s="58"/>
    </row>
    <row r="2211" customFormat="false" ht="15" hidden="false" customHeight="false" outlineLevel="0" collapsed="false">
      <c r="A2211" s="56"/>
      <c r="E2211" s="57" t="str">
        <f aca="false">IF(AND($F2211="",$G2211=""),"",IF($G2211="",$F2211,HYPERLINK($G2211,$F2211)))</f>
        <v/>
      </c>
      <c r="H2211" s="1" t="str">
        <f aca="false">IF($I2211="","None Attached",IF(LEFT($I2211,5)="https",HYPERLINK($I2211,"Datasheet"),HYPERLINK(_xlfn.CONCAT("https://",$I2211),"Datasheet")))</f>
        <v>None Attached</v>
      </c>
      <c r="M2211" s="56"/>
      <c r="P2211" s="58"/>
      <c r="Q2211" s="1" t="n">
        <f aca="false">$M2211-$N2211</f>
        <v>0</v>
      </c>
      <c r="R2211" s="56"/>
      <c r="T2211" s="59" t="s">
        <v>15</v>
      </c>
      <c r="U2211" s="1" t="n">
        <f aca="false">$S2211-$R2211</f>
        <v>0</v>
      </c>
      <c r="V2211" s="1" t="n">
        <f aca="false">IF($T2211="±",$Q2211*2,$Q2211)</f>
        <v>0</v>
      </c>
      <c r="W2211" s="60" t="str">
        <f aca="false">IFERROR($U2211/ABS($V2211),"N/A")</f>
        <v>N/A</v>
      </c>
      <c r="X2211" s="61" t="str">
        <f aca="false">IF(OR($W2211="N/A",$R2211="",$S2211=""),"N/A",IF($W2211&gt;=4,"Not Significant",IF($W2211&gt;=2,"Semi-Significant","Significant")))</f>
        <v>N/A</v>
      </c>
      <c r="Z2211" s="1" t="str">
        <f aca="false">IF($D2211="Z540.1 w/data",0,"")</f>
        <v/>
      </c>
      <c r="AA2211" s="1" t="e">
        <f aca="false">$Y2211+$Q2211+$Z2211</f>
        <v>#VALUE!</v>
      </c>
      <c r="AB2211" s="1" t="n">
        <f aca="false">$N2211+$Q2211</f>
        <v>0</v>
      </c>
      <c r="AC2211" s="1" t="str">
        <f aca="false">IF($Y2211="","",IF(AND($AA2211&gt;=$R2211,$AA2211&lt;=$S2211),"Pass","Fail"))</f>
        <v/>
      </c>
      <c r="AD2211" s="1" t="str">
        <f aca="false">IF($Y2211="","",IF($AA2211&gt;$R2211,"Pass","Fail"))</f>
        <v/>
      </c>
      <c r="AE2211" s="1" t="str">
        <f aca="false">IF($Y2211="","",IF($AA2211&gt;=$R2211,"Pass","Fail"))</f>
        <v/>
      </c>
      <c r="AF2211" s="1" t="str">
        <f aca="false">IF($Y2211="","",IF($AA2211&lt;=$S2211,"Pass","Fail"))</f>
        <v/>
      </c>
      <c r="AG2211" s="1" t="str">
        <f aca="false">IF($Y2211="","",IF($AA2211&lt;$S2211,"Pass","Fail"))</f>
        <v/>
      </c>
      <c r="AH2211" s="23" t="str">
        <f aca="true">INDIRECT(CHOOSE(MATCH($T2211,{"±","&gt;","≥","≤","&lt;"},0), "AC", "AD", "AE", "AF", "AG") &amp; ROW())</f>
        <v/>
      </c>
      <c r="AI2211" s="56" t="str">
        <f aca="false">IF($X2211="Not Significant","No Further Action Required",
IF($AH2211="","",
IF(AND($AH2211="Pass",$L2211="0 - Passed "),"Analysis performed; no further action required.",
IF(AND($AH2211="Fail",$L2211="1 - Failed "),"Analysis performed; no further action required.",
IF(AND($AH2211="Pass",$L2211="2 - Limited In Use "),"Analysis performed; no further action required.",
IF(AND($AH2211="Fail",$L2211="3 - Adjusted "),"Analysis performed; no further action required.",
"Unit fails analysis; TSM determination required."))))))</f>
        <v/>
      </c>
      <c r="AJ2211" s="58"/>
    </row>
    <row r="2212" customFormat="false" ht="15" hidden="false" customHeight="false" outlineLevel="0" collapsed="false">
      <c r="A2212" s="56"/>
      <c r="E2212" s="57" t="str">
        <f aca="false">IF(AND($F2212="",$G2212=""),"",IF($G2212="",$F2212,HYPERLINK($G2212,$F2212)))</f>
        <v/>
      </c>
      <c r="H2212" s="1" t="str">
        <f aca="false">IF($I2212="","None Attached",IF(LEFT($I2212,5)="https",HYPERLINK($I2212,"Datasheet"),HYPERLINK(_xlfn.CONCAT("https://",$I2212),"Datasheet")))</f>
        <v>None Attached</v>
      </c>
      <c r="M2212" s="56"/>
      <c r="P2212" s="58"/>
      <c r="Q2212" s="1" t="n">
        <f aca="false">$M2212-$N2212</f>
        <v>0</v>
      </c>
      <c r="R2212" s="56"/>
      <c r="T2212" s="59" t="s">
        <v>15</v>
      </c>
      <c r="U2212" s="1" t="n">
        <f aca="false">$S2212-$R2212</f>
        <v>0</v>
      </c>
      <c r="V2212" s="1" t="n">
        <f aca="false">IF($T2212="±",$Q2212*2,$Q2212)</f>
        <v>0</v>
      </c>
      <c r="W2212" s="60" t="str">
        <f aca="false">IFERROR($U2212/ABS($V2212),"N/A")</f>
        <v>N/A</v>
      </c>
      <c r="X2212" s="61" t="str">
        <f aca="false">IF(OR($W2212="N/A",$R2212="",$S2212=""),"N/A",IF($W2212&gt;=4,"Not Significant",IF($W2212&gt;=2,"Semi-Significant","Significant")))</f>
        <v>N/A</v>
      </c>
      <c r="Z2212" s="1" t="str">
        <f aca="false">IF($D2212="Z540.1 w/data",0,"")</f>
        <v/>
      </c>
      <c r="AA2212" s="1" t="e">
        <f aca="false">$Y2212+$Q2212+$Z2212</f>
        <v>#VALUE!</v>
      </c>
      <c r="AB2212" s="1" t="n">
        <f aca="false">$N2212+$Q2212</f>
        <v>0</v>
      </c>
      <c r="AC2212" s="1" t="str">
        <f aca="false">IF($Y2212="","",IF(AND($AA2212&gt;=$R2212,$AA2212&lt;=$S2212),"Pass","Fail"))</f>
        <v/>
      </c>
      <c r="AD2212" s="1" t="str">
        <f aca="false">IF($Y2212="","",IF($AA2212&gt;$R2212,"Pass","Fail"))</f>
        <v/>
      </c>
      <c r="AE2212" s="1" t="str">
        <f aca="false">IF($Y2212="","",IF($AA2212&gt;=$R2212,"Pass","Fail"))</f>
        <v/>
      </c>
      <c r="AF2212" s="1" t="str">
        <f aca="false">IF($Y2212="","",IF($AA2212&lt;=$S2212,"Pass","Fail"))</f>
        <v/>
      </c>
      <c r="AG2212" s="1" t="str">
        <f aca="false">IF($Y2212="","",IF($AA2212&lt;$S2212,"Pass","Fail"))</f>
        <v/>
      </c>
      <c r="AH2212" s="23" t="str">
        <f aca="true">INDIRECT(CHOOSE(MATCH($T2212,{"±","&gt;","≥","≤","&lt;"},0), "AC", "AD", "AE", "AF", "AG") &amp; ROW())</f>
        <v/>
      </c>
      <c r="AI2212" s="56" t="str">
        <f aca="false">IF($X2212="Not Significant","No Further Action Required",
IF($AH2212="","",
IF(AND($AH2212="Pass",$L2212="0 - Passed "),"Analysis performed; no further action required.",
IF(AND($AH2212="Fail",$L2212="1 - Failed "),"Analysis performed; no further action required.",
IF(AND($AH2212="Pass",$L2212="2 - Limited In Use "),"Analysis performed; no further action required.",
IF(AND($AH2212="Fail",$L2212="3 - Adjusted "),"Analysis performed; no further action required.",
"Unit fails analysis; TSM determination required."))))))</f>
        <v/>
      </c>
      <c r="AJ2212" s="58"/>
    </row>
    <row r="2213" customFormat="false" ht="15" hidden="false" customHeight="false" outlineLevel="0" collapsed="false">
      <c r="A2213" s="56"/>
      <c r="E2213" s="57" t="str">
        <f aca="false">IF(AND($F2213="",$G2213=""),"",IF($G2213="",$F2213,HYPERLINK($G2213,$F2213)))</f>
        <v/>
      </c>
      <c r="H2213" s="1" t="str">
        <f aca="false">IF($I2213="","None Attached",IF(LEFT($I2213,5)="https",HYPERLINK($I2213,"Datasheet"),HYPERLINK(_xlfn.CONCAT("https://",$I2213),"Datasheet")))</f>
        <v>None Attached</v>
      </c>
      <c r="M2213" s="56"/>
      <c r="P2213" s="58"/>
      <c r="Q2213" s="1" t="n">
        <f aca="false">$M2213-$N2213</f>
        <v>0</v>
      </c>
      <c r="R2213" s="56"/>
      <c r="T2213" s="59" t="s">
        <v>15</v>
      </c>
      <c r="U2213" s="1" t="n">
        <f aca="false">$S2213-$R2213</f>
        <v>0</v>
      </c>
      <c r="V2213" s="1" t="n">
        <f aca="false">IF($T2213="±",$Q2213*2,$Q2213)</f>
        <v>0</v>
      </c>
      <c r="W2213" s="60" t="str">
        <f aca="false">IFERROR($U2213/ABS($V2213),"N/A")</f>
        <v>N/A</v>
      </c>
      <c r="X2213" s="61" t="str">
        <f aca="false">IF(OR($W2213="N/A",$R2213="",$S2213=""),"N/A",IF($W2213&gt;=4,"Not Significant",IF($W2213&gt;=2,"Semi-Significant","Significant")))</f>
        <v>N/A</v>
      </c>
      <c r="Z2213" s="1" t="str">
        <f aca="false">IF($D2213="Z540.1 w/data",0,"")</f>
        <v/>
      </c>
      <c r="AA2213" s="1" t="e">
        <f aca="false">$Y2213+$Q2213+$Z2213</f>
        <v>#VALUE!</v>
      </c>
      <c r="AB2213" s="1" t="n">
        <f aca="false">$N2213+$Q2213</f>
        <v>0</v>
      </c>
      <c r="AC2213" s="1" t="str">
        <f aca="false">IF($Y2213="","",IF(AND($AA2213&gt;=$R2213,$AA2213&lt;=$S2213),"Pass","Fail"))</f>
        <v/>
      </c>
      <c r="AD2213" s="1" t="str">
        <f aca="false">IF($Y2213="","",IF($AA2213&gt;$R2213,"Pass","Fail"))</f>
        <v/>
      </c>
      <c r="AE2213" s="1" t="str">
        <f aca="false">IF($Y2213="","",IF($AA2213&gt;=$R2213,"Pass","Fail"))</f>
        <v/>
      </c>
      <c r="AF2213" s="1" t="str">
        <f aca="false">IF($Y2213="","",IF($AA2213&lt;=$S2213,"Pass","Fail"))</f>
        <v/>
      </c>
      <c r="AG2213" s="1" t="str">
        <f aca="false">IF($Y2213="","",IF($AA2213&lt;$S2213,"Pass","Fail"))</f>
        <v/>
      </c>
      <c r="AH2213" s="23" t="str">
        <f aca="true">INDIRECT(CHOOSE(MATCH($T2213,{"±","&gt;","≥","≤","&lt;"},0), "AC", "AD", "AE", "AF", "AG") &amp; ROW())</f>
        <v/>
      </c>
      <c r="AI2213" s="56" t="str">
        <f aca="false">IF($X2213="Not Significant","No Further Action Required",
IF($AH2213="","",
IF(AND($AH2213="Pass",$L2213="0 - Passed "),"Analysis performed; no further action required.",
IF(AND($AH2213="Fail",$L2213="1 - Failed "),"Analysis performed; no further action required.",
IF(AND($AH2213="Pass",$L2213="2 - Limited In Use "),"Analysis performed; no further action required.",
IF(AND($AH2213="Fail",$L2213="3 - Adjusted "),"Analysis performed; no further action required.",
"Unit fails analysis; TSM determination required."))))))</f>
        <v/>
      </c>
      <c r="AJ2213" s="58"/>
    </row>
    <row r="2214" customFormat="false" ht="15" hidden="false" customHeight="false" outlineLevel="0" collapsed="false">
      <c r="A2214" s="56"/>
      <c r="E2214" s="57" t="str">
        <f aca="false">IF(AND($F2214="",$G2214=""),"",IF($G2214="",$F2214,HYPERLINK($G2214,$F2214)))</f>
        <v/>
      </c>
      <c r="H2214" s="1" t="str">
        <f aca="false">IF($I2214="","None Attached",IF(LEFT($I2214,5)="https",HYPERLINK($I2214,"Datasheet"),HYPERLINK(_xlfn.CONCAT("https://",$I2214),"Datasheet")))</f>
        <v>None Attached</v>
      </c>
      <c r="M2214" s="56"/>
      <c r="P2214" s="58"/>
      <c r="Q2214" s="1" t="n">
        <f aca="false">$M2214-$N2214</f>
        <v>0</v>
      </c>
      <c r="R2214" s="56"/>
      <c r="T2214" s="59" t="s">
        <v>15</v>
      </c>
      <c r="U2214" s="1" t="n">
        <f aca="false">$S2214-$R2214</f>
        <v>0</v>
      </c>
      <c r="V2214" s="1" t="n">
        <f aca="false">IF($T2214="±",$Q2214*2,$Q2214)</f>
        <v>0</v>
      </c>
      <c r="W2214" s="60" t="str">
        <f aca="false">IFERROR($U2214/ABS($V2214),"N/A")</f>
        <v>N/A</v>
      </c>
      <c r="X2214" s="61" t="str">
        <f aca="false">IF(OR($W2214="N/A",$R2214="",$S2214=""),"N/A",IF($W2214&gt;=4,"Not Significant",IF($W2214&gt;=2,"Semi-Significant","Significant")))</f>
        <v>N/A</v>
      </c>
      <c r="Z2214" s="1" t="str">
        <f aca="false">IF($D2214="Z540.1 w/data",0,"")</f>
        <v/>
      </c>
      <c r="AA2214" s="1" t="e">
        <f aca="false">$Y2214+$Q2214+$Z2214</f>
        <v>#VALUE!</v>
      </c>
      <c r="AB2214" s="1" t="n">
        <f aca="false">$N2214+$Q2214</f>
        <v>0</v>
      </c>
      <c r="AC2214" s="1" t="str">
        <f aca="false">IF($Y2214="","",IF(AND($AA2214&gt;=$R2214,$AA2214&lt;=$S2214),"Pass","Fail"))</f>
        <v/>
      </c>
      <c r="AD2214" s="1" t="str">
        <f aca="false">IF($Y2214="","",IF($AA2214&gt;$R2214,"Pass","Fail"))</f>
        <v/>
      </c>
      <c r="AE2214" s="1" t="str">
        <f aca="false">IF($Y2214="","",IF($AA2214&gt;=$R2214,"Pass","Fail"))</f>
        <v/>
      </c>
      <c r="AF2214" s="1" t="str">
        <f aca="false">IF($Y2214="","",IF($AA2214&lt;=$S2214,"Pass","Fail"))</f>
        <v/>
      </c>
      <c r="AG2214" s="1" t="str">
        <f aca="false">IF($Y2214="","",IF($AA2214&lt;$S2214,"Pass","Fail"))</f>
        <v/>
      </c>
      <c r="AH2214" s="23" t="str">
        <f aca="true">INDIRECT(CHOOSE(MATCH($T2214,{"±","&gt;","≥","≤","&lt;"},0), "AC", "AD", "AE", "AF", "AG") &amp; ROW())</f>
        <v/>
      </c>
      <c r="AI2214" s="56" t="str">
        <f aca="false">IF($X2214="Not Significant","No Further Action Required",
IF($AH2214="","",
IF(AND($AH2214="Pass",$L2214="0 - Passed "),"Analysis performed; no further action required.",
IF(AND($AH2214="Fail",$L2214="1 - Failed "),"Analysis performed; no further action required.",
IF(AND($AH2214="Pass",$L2214="2 - Limited In Use "),"Analysis performed; no further action required.",
IF(AND($AH2214="Fail",$L2214="3 - Adjusted "),"Analysis performed; no further action required.",
"Unit fails analysis; TSM determination required."))))))</f>
        <v/>
      </c>
      <c r="AJ2214" s="58"/>
    </row>
    <row r="2215" customFormat="false" ht="15" hidden="false" customHeight="false" outlineLevel="0" collapsed="false">
      <c r="A2215" s="56"/>
      <c r="E2215" s="57" t="str">
        <f aca="false">IF(AND($F2215="",$G2215=""),"",IF($G2215="",$F2215,HYPERLINK($G2215,$F2215)))</f>
        <v/>
      </c>
      <c r="H2215" s="1" t="str">
        <f aca="false">IF($I2215="","None Attached",IF(LEFT($I2215,5)="https",HYPERLINK($I2215,"Datasheet"),HYPERLINK(_xlfn.CONCAT("https://",$I2215),"Datasheet")))</f>
        <v>None Attached</v>
      </c>
      <c r="M2215" s="56"/>
      <c r="P2215" s="58"/>
      <c r="Q2215" s="1" t="n">
        <f aca="false">$M2215-$N2215</f>
        <v>0</v>
      </c>
      <c r="R2215" s="56"/>
      <c r="T2215" s="59" t="s">
        <v>15</v>
      </c>
      <c r="U2215" s="1" t="n">
        <f aca="false">$S2215-$R2215</f>
        <v>0</v>
      </c>
      <c r="V2215" s="1" t="n">
        <f aca="false">IF($T2215="±",$Q2215*2,$Q2215)</f>
        <v>0</v>
      </c>
      <c r="W2215" s="60" t="str">
        <f aca="false">IFERROR($U2215/ABS($V2215),"N/A")</f>
        <v>N/A</v>
      </c>
      <c r="X2215" s="61" t="str">
        <f aca="false">IF(OR($W2215="N/A",$R2215="",$S2215=""),"N/A",IF($W2215&gt;=4,"Not Significant",IF($W2215&gt;=2,"Semi-Significant","Significant")))</f>
        <v>N/A</v>
      </c>
      <c r="Z2215" s="1" t="str">
        <f aca="false">IF($D2215="Z540.1 w/data",0,"")</f>
        <v/>
      </c>
      <c r="AA2215" s="1" t="e">
        <f aca="false">$Y2215+$Q2215+$Z2215</f>
        <v>#VALUE!</v>
      </c>
      <c r="AB2215" s="1" t="n">
        <f aca="false">$N2215+$Q2215</f>
        <v>0</v>
      </c>
      <c r="AC2215" s="1" t="str">
        <f aca="false">IF($Y2215="","",IF(AND($AA2215&gt;=$R2215,$AA2215&lt;=$S2215),"Pass","Fail"))</f>
        <v/>
      </c>
      <c r="AD2215" s="1" t="str">
        <f aca="false">IF($Y2215="","",IF($AA2215&gt;$R2215,"Pass","Fail"))</f>
        <v/>
      </c>
      <c r="AE2215" s="1" t="str">
        <f aca="false">IF($Y2215="","",IF($AA2215&gt;=$R2215,"Pass","Fail"))</f>
        <v/>
      </c>
      <c r="AF2215" s="1" t="str">
        <f aca="false">IF($Y2215="","",IF($AA2215&lt;=$S2215,"Pass","Fail"))</f>
        <v/>
      </c>
      <c r="AG2215" s="1" t="str">
        <f aca="false">IF($Y2215="","",IF($AA2215&lt;$S2215,"Pass","Fail"))</f>
        <v/>
      </c>
      <c r="AH2215" s="23" t="str">
        <f aca="true">INDIRECT(CHOOSE(MATCH($T2215,{"±","&gt;","≥","≤","&lt;"},0), "AC", "AD", "AE", "AF", "AG") &amp; ROW())</f>
        <v/>
      </c>
      <c r="AI2215" s="56" t="str">
        <f aca="false">IF($X2215="Not Significant","No Further Action Required",
IF($AH2215="","",
IF(AND($AH2215="Pass",$L2215="0 - Passed "),"Analysis performed; no further action required.",
IF(AND($AH2215="Fail",$L2215="1 - Failed "),"Analysis performed; no further action required.",
IF(AND($AH2215="Pass",$L2215="2 - Limited In Use "),"Analysis performed; no further action required.",
IF(AND($AH2215="Fail",$L2215="3 - Adjusted "),"Analysis performed; no further action required.",
"Unit fails analysis; TSM determination required."))))))</f>
        <v/>
      </c>
      <c r="AJ2215" s="58"/>
    </row>
    <row r="2216" customFormat="false" ht="15" hidden="false" customHeight="false" outlineLevel="0" collapsed="false">
      <c r="A2216" s="56"/>
      <c r="E2216" s="57" t="str">
        <f aca="false">IF(AND($F2216="",$G2216=""),"",IF($G2216="",$F2216,HYPERLINK($G2216,$F2216)))</f>
        <v/>
      </c>
      <c r="H2216" s="1" t="str">
        <f aca="false">IF($I2216="","None Attached",IF(LEFT($I2216,5)="https",HYPERLINK($I2216,"Datasheet"),HYPERLINK(_xlfn.CONCAT("https://",$I2216),"Datasheet")))</f>
        <v>None Attached</v>
      </c>
      <c r="M2216" s="56"/>
      <c r="P2216" s="58"/>
      <c r="Q2216" s="1" t="n">
        <f aca="false">$M2216-$N2216</f>
        <v>0</v>
      </c>
      <c r="R2216" s="56"/>
      <c r="T2216" s="59" t="s">
        <v>15</v>
      </c>
      <c r="U2216" s="1" t="n">
        <f aca="false">$S2216-$R2216</f>
        <v>0</v>
      </c>
      <c r="V2216" s="1" t="n">
        <f aca="false">IF($T2216="±",$Q2216*2,$Q2216)</f>
        <v>0</v>
      </c>
      <c r="W2216" s="60" t="str">
        <f aca="false">IFERROR($U2216/ABS($V2216),"N/A")</f>
        <v>N/A</v>
      </c>
      <c r="X2216" s="61" t="str">
        <f aca="false">IF(OR($W2216="N/A",$R2216="",$S2216=""),"N/A",IF($W2216&gt;=4,"Not Significant",IF($W2216&gt;=2,"Semi-Significant","Significant")))</f>
        <v>N/A</v>
      </c>
      <c r="Z2216" s="1" t="str">
        <f aca="false">IF($D2216="Z540.1 w/data",0,"")</f>
        <v/>
      </c>
      <c r="AA2216" s="1" t="e">
        <f aca="false">$Y2216+$Q2216+$Z2216</f>
        <v>#VALUE!</v>
      </c>
      <c r="AB2216" s="1" t="n">
        <f aca="false">$N2216+$Q2216</f>
        <v>0</v>
      </c>
      <c r="AC2216" s="1" t="str">
        <f aca="false">IF($Y2216="","",IF(AND($AA2216&gt;=$R2216,$AA2216&lt;=$S2216),"Pass","Fail"))</f>
        <v/>
      </c>
      <c r="AD2216" s="1" t="str">
        <f aca="false">IF($Y2216="","",IF($AA2216&gt;$R2216,"Pass","Fail"))</f>
        <v/>
      </c>
      <c r="AE2216" s="1" t="str">
        <f aca="false">IF($Y2216="","",IF($AA2216&gt;=$R2216,"Pass","Fail"))</f>
        <v/>
      </c>
      <c r="AF2216" s="1" t="str">
        <f aca="false">IF($Y2216="","",IF($AA2216&lt;=$S2216,"Pass","Fail"))</f>
        <v/>
      </c>
      <c r="AG2216" s="1" t="str">
        <f aca="false">IF($Y2216="","",IF($AA2216&lt;$S2216,"Pass","Fail"))</f>
        <v/>
      </c>
      <c r="AH2216" s="23" t="str">
        <f aca="true">INDIRECT(CHOOSE(MATCH($T2216,{"±","&gt;","≥","≤","&lt;"},0), "AC", "AD", "AE", "AF", "AG") &amp; ROW())</f>
        <v/>
      </c>
      <c r="AI2216" s="56" t="str">
        <f aca="false">IF($X2216="Not Significant","No Further Action Required",
IF($AH2216="","",
IF(AND($AH2216="Pass",$L2216="0 - Passed "),"Analysis performed; no further action required.",
IF(AND($AH2216="Fail",$L2216="1 - Failed "),"Analysis performed; no further action required.",
IF(AND($AH2216="Pass",$L2216="2 - Limited In Use "),"Analysis performed; no further action required.",
IF(AND($AH2216="Fail",$L2216="3 - Adjusted "),"Analysis performed; no further action required.",
"Unit fails analysis; TSM determination required."))))))</f>
        <v/>
      </c>
      <c r="AJ2216" s="58"/>
    </row>
    <row r="2217" customFormat="false" ht="15" hidden="false" customHeight="false" outlineLevel="0" collapsed="false">
      <c r="A2217" s="56"/>
      <c r="E2217" s="57" t="str">
        <f aca="false">IF(AND($F2217="",$G2217=""),"",IF($G2217="",$F2217,HYPERLINK($G2217,$F2217)))</f>
        <v/>
      </c>
      <c r="H2217" s="1" t="str">
        <f aca="false">IF($I2217="","None Attached",IF(LEFT($I2217,5)="https",HYPERLINK($I2217,"Datasheet"),HYPERLINK(_xlfn.CONCAT("https://",$I2217),"Datasheet")))</f>
        <v>None Attached</v>
      </c>
      <c r="M2217" s="56"/>
      <c r="P2217" s="58"/>
      <c r="Q2217" s="1" t="n">
        <f aca="false">$M2217-$N2217</f>
        <v>0</v>
      </c>
      <c r="R2217" s="56"/>
      <c r="T2217" s="59" t="s">
        <v>15</v>
      </c>
      <c r="U2217" s="1" t="n">
        <f aca="false">$S2217-$R2217</f>
        <v>0</v>
      </c>
      <c r="V2217" s="1" t="n">
        <f aca="false">IF($T2217="±",$Q2217*2,$Q2217)</f>
        <v>0</v>
      </c>
      <c r="W2217" s="60" t="str">
        <f aca="false">IFERROR($U2217/ABS($V2217),"N/A")</f>
        <v>N/A</v>
      </c>
      <c r="X2217" s="61" t="str">
        <f aca="false">IF(OR($W2217="N/A",$R2217="",$S2217=""),"N/A",IF($W2217&gt;=4,"Not Significant",IF($W2217&gt;=2,"Semi-Significant","Significant")))</f>
        <v>N/A</v>
      </c>
      <c r="Z2217" s="1" t="str">
        <f aca="false">IF($D2217="Z540.1 w/data",0,"")</f>
        <v/>
      </c>
      <c r="AA2217" s="1" t="e">
        <f aca="false">$Y2217+$Q2217+$Z2217</f>
        <v>#VALUE!</v>
      </c>
      <c r="AB2217" s="1" t="n">
        <f aca="false">$N2217+$Q2217</f>
        <v>0</v>
      </c>
      <c r="AC2217" s="1" t="str">
        <f aca="false">IF($Y2217="","",IF(AND($AA2217&gt;=$R2217,$AA2217&lt;=$S2217),"Pass","Fail"))</f>
        <v/>
      </c>
      <c r="AD2217" s="1" t="str">
        <f aca="false">IF($Y2217="","",IF($AA2217&gt;$R2217,"Pass","Fail"))</f>
        <v/>
      </c>
      <c r="AE2217" s="1" t="str">
        <f aca="false">IF($Y2217="","",IF($AA2217&gt;=$R2217,"Pass","Fail"))</f>
        <v/>
      </c>
      <c r="AF2217" s="1" t="str">
        <f aca="false">IF($Y2217="","",IF($AA2217&lt;=$S2217,"Pass","Fail"))</f>
        <v/>
      </c>
      <c r="AG2217" s="1" t="str">
        <f aca="false">IF($Y2217="","",IF($AA2217&lt;$S2217,"Pass","Fail"))</f>
        <v/>
      </c>
      <c r="AH2217" s="23" t="str">
        <f aca="true">INDIRECT(CHOOSE(MATCH($T2217,{"±","&gt;","≥","≤","&lt;"},0), "AC", "AD", "AE", "AF", "AG") &amp; ROW())</f>
        <v/>
      </c>
      <c r="AI2217" s="56" t="str">
        <f aca="false">IF($X2217="Not Significant","No Further Action Required",
IF($AH2217="","",
IF(AND($AH2217="Pass",$L2217="0 - Passed "),"Analysis performed; no further action required.",
IF(AND($AH2217="Fail",$L2217="1 - Failed "),"Analysis performed; no further action required.",
IF(AND($AH2217="Pass",$L2217="2 - Limited In Use "),"Analysis performed; no further action required.",
IF(AND($AH2217="Fail",$L2217="3 - Adjusted "),"Analysis performed; no further action required.",
"Unit fails analysis; TSM determination required."))))))</f>
        <v/>
      </c>
      <c r="AJ2217" s="58"/>
    </row>
    <row r="2218" customFormat="false" ht="15" hidden="false" customHeight="false" outlineLevel="0" collapsed="false">
      <c r="A2218" s="56"/>
      <c r="E2218" s="57" t="str">
        <f aca="false">IF(AND($F2218="",$G2218=""),"",IF($G2218="",$F2218,HYPERLINK($G2218,$F2218)))</f>
        <v/>
      </c>
      <c r="H2218" s="1" t="str">
        <f aca="false">IF($I2218="","None Attached",IF(LEFT($I2218,5)="https",HYPERLINK($I2218,"Datasheet"),HYPERLINK(_xlfn.CONCAT("https://",$I2218),"Datasheet")))</f>
        <v>None Attached</v>
      </c>
      <c r="M2218" s="56"/>
      <c r="P2218" s="58"/>
      <c r="Q2218" s="1" t="n">
        <f aca="false">$M2218-$N2218</f>
        <v>0</v>
      </c>
      <c r="R2218" s="56"/>
      <c r="T2218" s="59" t="s">
        <v>15</v>
      </c>
      <c r="U2218" s="1" t="n">
        <f aca="false">$S2218-$R2218</f>
        <v>0</v>
      </c>
      <c r="V2218" s="1" t="n">
        <f aca="false">IF($T2218="±",$Q2218*2,$Q2218)</f>
        <v>0</v>
      </c>
      <c r="W2218" s="60" t="str">
        <f aca="false">IFERROR($U2218/ABS($V2218),"N/A")</f>
        <v>N/A</v>
      </c>
      <c r="X2218" s="61" t="str">
        <f aca="false">IF(OR($W2218="N/A",$R2218="",$S2218=""),"N/A",IF($W2218&gt;=4,"Not Significant",IF($W2218&gt;=2,"Semi-Significant","Significant")))</f>
        <v>N/A</v>
      </c>
      <c r="Z2218" s="1" t="str">
        <f aca="false">IF($D2218="Z540.1 w/data",0,"")</f>
        <v/>
      </c>
      <c r="AA2218" s="1" t="e">
        <f aca="false">$Y2218+$Q2218+$Z2218</f>
        <v>#VALUE!</v>
      </c>
      <c r="AB2218" s="1" t="n">
        <f aca="false">$N2218+$Q2218</f>
        <v>0</v>
      </c>
      <c r="AC2218" s="1" t="str">
        <f aca="false">IF($Y2218="","",IF(AND($AA2218&gt;=$R2218,$AA2218&lt;=$S2218),"Pass","Fail"))</f>
        <v/>
      </c>
      <c r="AD2218" s="1" t="str">
        <f aca="false">IF($Y2218="","",IF($AA2218&gt;$R2218,"Pass","Fail"))</f>
        <v/>
      </c>
      <c r="AE2218" s="1" t="str">
        <f aca="false">IF($Y2218="","",IF($AA2218&gt;=$R2218,"Pass","Fail"))</f>
        <v/>
      </c>
      <c r="AF2218" s="1" t="str">
        <f aca="false">IF($Y2218="","",IF($AA2218&lt;=$S2218,"Pass","Fail"))</f>
        <v/>
      </c>
      <c r="AG2218" s="1" t="str">
        <f aca="false">IF($Y2218="","",IF($AA2218&lt;$S2218,"Pass","Fail"))</f>
        <v/>
      </c>
      <c r="AH2218" s="23" t="str">
        <f aca="true">INDIRECT(CHOOSE(MATCH($T2218,{"±","&gt;","≥","≤","&lt;"},0), "AC", "AD", "AE", "AF", "AG") &amp; ROW())</f>
        <v/>
      </c>
      <c r="AI2218" s="56" t="str">
        <f aca="false">IF($X2218="Not Significant","No Further Action Required",
IF($AH2218="","",
IF(AND($AH2218="Pass",$L2218="0 - Passed "),"Analysis performed; no further action required.",
IF(AND($AH2218="Fail",$L2218="1 - Failed "),"Analysis performed; no further action required.",
IF(AND($AH2218="Pass",$L2218="2 - Limited In Use "),"Analysis performed; no further action required.",
IF(AND($AH2218="Fail",$L2218="3 - Adjusted "),"Analysis performed; no further action required.",
"Unit fails analysis; TSM determination required."))))))</f>
        <v/>
      </c>
      <c r="AJ2218" s="58"/>
    </row>
    <row r="2219" customFormat="false" ht="15" hidden="false" customHeight="false" outlineLevel="0" collapsed="false">
      <c r="A2219" s="56"/>
      <c r="E2219" s="57" t="str">
        <f aca="false">IF(AND($F2219="",$G2219=""),"",IF($G2219="",$F2219,HYPERLINK($G2219,$F2219)))</f>
        <v/>
      </c>
      <c r="H2219" s="1" t="str">
        <f aca="false">IF($I2219="","None Attached",IF(LEFT($I2219,5)="https",HYPERLINK($I2219,"Datasheet"),HYPERLINK(_xlfn.CONCAT("https://",$I2219),"Datasheet")))</f>
        <v>None Attached</v>
      </c>
      <c r="M2219" s="56"/>
      <c r="P2219" s="58"/>
      <c r="Q2219" s="1" t="n">
        <f aca="false">$M2219-$N2219</f>
        <v>0</v>
      </c>
      <c r="R2219" s="56"/>
      <c r="T2219" s="59" t="s">
        <v>15</v>
      </c>
      <c r="U2219" s="1" t="n">
        <f aca="false">$S2219-$R2219</f>
        <v>0</v>
      </c>
      <c r="V2219" s="1" t="n">
        <f aca="false">IF($T2219="±",$Q2219*2,$Q2219)</f>
        <v>0</v>
      </c>
      <c r="W2219" s="60" t="str">
        <f aca="false">IFERROR($U2219/ABS($V2219),"N/A")</f>
        <v>N/A</v>
      </c>
      <c r="X2219" s="61" t="str">
        <f aca="false">IF(OR($W2219="N/A",$R2219="",$S2219=""),"N/A",IF($W2219&gt;=4,"Not Significant",IF($W2219&gt;=2,"Semi-Significant","Significant")))</f>
        <v>N/A</v>
      </c>
      <c r="Z2219" s="1" t="str">
        <f aca="false">IF($D2219="Z540.1 w/data",0,"")</f>
        <v/>
      </c>
      <c r="AA2219" s="1" t="e">
        <f aca="false">$Y2219+$Q2219+$Z2219</f>
        <v>#VALUE!</v>
      </c>
      <c r="AB2219" s="1" t="n">
        <f aca="false">$N2219+$Q2219</f>
        <v>0</v>
      </c>
      <c r="AC2219" s="1" t="str">
        <f aca="false">IF($Y2219="","",IF(AND($AA2219&gt;=$R2219,$AA2219&lt;=$S2219),"Pass","Fail"))</f>
        <v/>
      </c>
      <c r="AD2219" s="1" t="str">
        <f aca="false">IF($Y2219="","",IF($AA2219&gt;$R2219,"Pass","Fail"))</f>
        <v/>
      </c>
      <c r="AE2219" s="1" t="str">
        <f aca="false">IF($Y2219="","",IF($AA2219&gt;=$R2219,"Pass","Fail"))</f>
        <v/>
      </c>
      <c r="AF2219" s="1" t="str">
        <f aca="false">IF($Y2219="","",IF($AA2219&lt;=$S2219,"Pass","Fail"))</f>
        <v/>
      </c>
      <c r="AG2219" s="1" t="str">
        <f aca="false">IF($Y2219="","",IF($AA2219&lt;$S2219,"Pass","Fail"))</f>
        <v/>
      </c>
      <c r="AH2219" s="23" t="str">
        <f aca="true">INDIRECT(CHOOSE(MATCH($T2219,{"±","&gt;","≥","≤","&lt;"},0), "AC", "AD", "AE", "AF", "AG") &amp; ROW())</f>
        <v/>
      </c>
      <c r="AI2219" s="56" t="str">
        <f aca="false">IF($X2219="Not Significant","No Further Action Required",
IF($AH2219="","",
IF(AND($AH2219="Pass",$L2219="0 - Passed "),"Analysis performed; no further action required.",
IF(AND($AH2219="Fail",$L2219="1 - Failed "),"Analysis performed; no further action required.",
IF(AND($AH2219="Pass",$L2219="2 - Limited In Use "),"Analysis performed; no further action required.",
IF(AND($AH2219="Fail",$L2219="3 - Adjusted "),"Analysis performed; no further action required.",
"Unit fails analysis; TSM determination required."))))))</f>
        <v/>
      </c>
      <c r="AJ2219" s="58"/>
    </row>
    <row r="2220" customFormat="false" ht="15" hidden="false" customHeight="false" outlineLevel="0" collapsed="false">
      <c r="A2220" s="56"/>
      <c r="E2220" s="57" t="str">
        <f aca="false">IF(AND($F2220="",$G2220=""),"",IF($G2220="",$F2220,HYPERLINK($G2220,$F2220)))</f>
        <v/>
      </c>
      <c r="H2220" s="1" t="str">
        <f aca="false">IF($I2220="","None Attached",IF(LEFT($I2220,5)="https",HYPERLINK($I2220,"Datasheet"),HYPERLINK(_xlfn.CONCAT("https://",$I2220),"Datasheet")))</f>
        <v>None Attached</v>
      </c>
      <c r="M2220" s="56"/>
      <c r="P2220" s="58"/>
      <c r="Q2220" s="1" t="n">
        <f aca="false">$M2220-$N2220</f>
        <v>0</v>
      </c>
      <c r="R2220" s="56"/>
      <c r="T2220" s="59" t="s">
        <v>15</v>
      </c>
      <c r="U2220" s="1" t="n">
        <f aca="false">$S2220-$R2220</f>
        <v>0</v>
      </c>
      <c r="V2220" s="1" t="n">
        <f aca="false">IF($T2220="±",$Q2220*2,$Q2220)</f>
        <v>0</v>
      </c>
      <c r="W2220" s="60" t="str">
        <f aca="false">IFERROR($U2220/ABS($V2220),"N/A")</f>
        <v>N/A</v>
      </c>
      <c r="X2220" s="61" t="str">
        <f aca="false">IF(OR($W2220="N/A",$R2220="",$S2220=""),"N/A",IF($W2220&gt;=4,"Not Significant",IF($W2220&gt;=2,"Semi-Significant","Significant")))</f>
        <v>N/A</v>
      </c>
      <c r="Z2220" s="1" t="str">
        <f aca="false">IF($D2220="Z540.1 w/data",0,"")</f>
        <v/>
      </c>
      <c r="AA2220" s="1" t="e">
        <f aca="false">$Y2220+$Q2220+$Z2220</f>
        <v>#VALUE!</v>
      </c>
      <c r="AB2220" s="1" t="n">
        <f aca="false">$N2220+$Q2220</f>
        <v>0</v>
      </c>
      <c r="AC2220" s="1" t="str">
        <f aca="false">IF($Y2220="","",IF(AND($AA2220&gt;=$R2220,$AA2220&lt;=$S2220),"Pass","Fail"))</f>
        <v/>
      </c>
      <c r="AD2220" s="1" t="str">
        <f aca="false">IF($Y2220="","",IF($AA2220&gt;$R2220,"Pass","Fail"))</f>
        <v/>
      </c>
      <c r="AE2220" s="1" t="str">
        <f aca="false">IF($Y2220="","",IF($AA2220&gt;=$R2220,"Pass","Fail"))</f>
        <v/>
      </c>
      <c r="AF2220" s="1" t="str">
        <f aca="false">IF($Y2220="","",IF($AA2220&lt;=$S2220,"Pass","Fail"))</f>
        <v/>
      </c>
      <c r="AG2220" s="1" t="str">
        <f aca="false">IF($Y2220="","",IF($AA2220&lt;$S2220,"Pass","Fail"))</f>
        <v/>
      </c>
      <c r="AH2220" s="23" t="str">
        <f aca="true">INDIRECT(CHOOSE(MATCH($T2220,{"±","&gt;","≥","≤","&lt;"},0), "AC", "AD", "AE", "AF", "AG") &amp; ROW())</f>
        <v/>
      </c>
      <c r="AI2220" s="56" t="str">
        <f aca="false">IF($X2220="Not Significant","No Further Action Required",
IF($AH2220="","",
IF(AND($AH2220="Pass",$L2220="0 - Passed "),"Analysis performed; no further action required.",
IF(AND($AH2220="Fail",$L2220="1 - Failed "),"Analysis performed; no further action required.",
IF(AND($AH2220="Pass",$L2220="2 - Limited In Use "),"Analysis performed; no further action required.",
IF(AND($AH2220="Fail",$L2220="3 - Adjusted "),"Analysis performed; no further action required.",
"Unit fails analysis; TSM determination required."))))))</f>
        <v/>
      </c>
      <c r="AJ2220" s="58"/>
    </row>
    <row r="2221" customFormat="false" ht="15" hidden="false" customHeight="false" outlineLevel="0" collapsed="false">
      <c r="A2221" s="56"/>
      <c r="E2221" s="57" t="str">
        <f aca="false">IF(AND($F2221="",$G2221=""),"",IF($G2221="",$F2221,HYPERLINK($G2221,$F2221)))</f>
        <v/>
      </c>
      <c r="H2221" s="1" t="str">
        <f aca="false">IF($I2221="","None Attached",IF(LEFT($I2221,5)="https",HYPERLINK($I2221,"Datasheet"),HYPERLINK(_xlfn.CONCAT("https://",$I2221),"Datasheet")))</f>
        <v>None Attached</v>
      </c>
      <c r="M2221" s="56"/>
      <c r="P2221" s="58"/>
      <c r="Q2221" s="1" t="n">
        <f aca="false">$M2221-$N2221</f>
        <v>0</v>
      </c>
      <c r="R2221" s="56"/>
      <c r="T2221" s="59" t="s">
        <v>15</v>
      </c>
      <c r="U2221" s="1" t="n">
        <f aca="false">$S2221-$R2221</f>
        <v>0</v>
      </c>
      <c r="V2221" s="1" t="n">
        <f aca="false">IF($T2221="±",$Q2221*2,$Q2221)</f>
        <v>0</v>
      </c>
      <c r="W2221" s="60" t="str">
        <f aca="false">IFERROR($U2221/ABS($V2221),"N/A")</f>
        <v>N/A</v>
      </c>
      <c r="X2221" s="61" t="str">
        <f aca="false">IF(OR($W2221="N/A",$R2221="",$S2221=""),"N/A",IF($W2221&gt;=4,"Not Significant",IF($W2221&gt;=2,"Semi-Significant","Significant")))</f>
        <v>N/A</v>
      </c>
      <c r="Z2221" s="1" t="str">
        <f aca="false">IF($D2221="Z540.1 w/data",0,"")</f>
        <v/>
      </c>
      <c r="AA2221" s="1" t="e">
        <f aca="false">$Y2221+$Q2221+$Z2221</f>
        <v>#VALUE!</v>
      </c>
      <c r="AB2221" s="1" t="n">
        <f aca="false">$N2221+$Q2221</f>
        <v>0</v>
      </c>
      <c r="AC2221" s="1" t="str">
        <f aca="false">IF($Y2221="","",IF(AND($AA2221&gt;=$R2221,$AA2221&lt;=$S2221),"Pass","Fail"))</f>
        <v/>
      </c>
      <c r="AD2221" s="1" t="str">
        <f aca="false">IF($Y2221="","",IF($AA2221&gt;$R2221,"Pass","Fail"))</f>
        <v/>
      </c>
      <c r="AE2221" s="1" t="str">
        <f aca="false">IF($Y2221="","",IF($AA2221&gt;=$R2221,"Pass","Fail"))</f>
        <v/>
      </c>
      <c r="AF2221" s="1" t="str">
        <f aca="false">IF($Y2221="","",IF($AA2221&lt;=$S2221,"Pass","Fail"))</f>
        <v/>
      </c>
      <c r="AG2221" s="1" t="str">
        <f aca="false">IF($Y2221="","",IF($AA2221&lt;$S2221,"Pass","Fail"))</f>
        <v/>
      </c>
      <c r="AH2221" s="23" t="str">
        <f aca="true">INDIRECT(CHOOSE(MATCH($T2221,{"±","&gt;","≥","≤","&lt;"},0), "AC", "AD", "AE", "AF", "AG") &amp; ROW())</f>
        <v/>
      </c>
      <c r="AI2221" s="56" t="str">
        <f aca="false">IF($X2221="Not Significant","No Further Action Required",
IF($AH2221="","",
IF(AND($AH2221="Pass",$L2221="0 - Passed "),"Analysis performed; no further action required.",
IF(AND($AH2221="Fail",$L2221="1 - Failed "),"Analysis performed; no further action required.",
IF(AND($AH2221="Pass",$L2221="2 - Limited In Use "),"Analysis performed; no further action required.",
IF(AND($AH2221="Fail",$L2221="3 - Adjusted "),"Analysis performed; no further action required.",
"Unit fails analysis; TSM determination required."))))))</f>
        <v/>
      </c>
      <c r="AJ2221" s="58"/>
    </row>
    <row r="2222" customFormat="false" ht="15" hidden="false" customHeight="false" outlineLevel="0" collapsed="false">
      <c r="A2222" s="56"/>
      <c r="E2222" s="57" t="str">
        <f aca="false">IF(AND($F2222="",$G2222=""),"",IF($G2222="",$F2222,HYPERLINK($G2222,$F2222)))</f>
        <v/>
      </c>
      <c r="H2222" s="1" t="str">
        <f aca="false">IF($I2222="","None Attached",IF(LEFT($I2222,5)="https",HYPERLINK($I2222,"Datasheet"),HYPERLINK(_xlfn.CONCAT("https://",$I2222),"Datasheet")))</f>
        <v>None Attached</v>
      </c>
      <c r="M2222" s="56"/>
      <c r="P2222" s="58"/>
      <c r="Q2222" s="1" t="n">
        <f aca="false">$M2222-$N2222</f>
        <v>0</v>
      </c>
      <c r="R2222" s="56"/>
      <c r="T2222" s="59" t="s">
        <v>15</v>
      </c>
      <c r="U2222" s="1" t="n">
        <f aca="false">$S2222-$R2222</f>
        <v>0</v>
      </c>
      <c r="V2222" s="1" t="n">
        <f aca="false">IF($T2222="±",$Q2222*2,$Q2222)</f>
        <v>0</v>
      </c>
      <c r="W2222" s="60" t="str">
        <f aca="false">IFERROR($U2222/ABS($V2222),"N/A")</f>
        <v>N/A</v>
      </c>
      <c r="X2222" s="61" t="str">
        <f aca="false">IF(OR($W2222="N/A",$R2222="",$S2222=""),"N/A",IF($W2222&gt;=4,"Not Significant",IF($W2222&gt;=2,"Semi-Significant","Significant")))</f>
        <v>N/A</v>
      </c>
      <c r="Z2222" s="1" t="str">
        <f aca="false">IF($D2222="Z540.1 w/data",0,"")</f>
        <v/>
      </c>
      <c r="AA2222" s="1" t="e">
        <f aca="false">$Y2222+$Q2222+$Z2222</f>
        <v>#VALUE!</v>
      </c>
      <c r="AB2222" s="1" t="n">
        <f aca="false">$N2222+$Q2222</f>
        <v>0</v>
      </c>
      <c r="AC2222" s="1" t="str">
        <f aca="false">IF($Y2222="","",IF(AND($AA2222&gt;=$R2222,$AA2222&lt;=$S2222),"Pass","Fail"))</f>
        <v/>
      </c>
      <c r="AD2222" s="1" t="str">
        <f aca="false">IF($Y2222="","",IF($AA2222&gt;$R2222,"Pass","Fail"))</f>
        <v/>
      </c>
      <c r="AE2222" s="1" t="str">
        <f aca="false">IF($Y2222="","",IF($AA2222&gt;=$R2222,"Pass","Fail"))</f>
        <v/>
      </c>
      <c r="AF2222" s="1" t="str">
        <f aca="false">IF($Y2222="","",IF($AA2222&lt;=$S2222,"Pass","Fail"))</f>
        <v/>
      </c>
      <c r="AG2222" s="1" t="str">
        <f aca="false">IF($Y2222="","",IF($AA2222&lt;$S2222,"Pass","Fail"))</f>
        <v/>
      </c>
      <c r="AH2222" s="23" t="str">
        <f aca="true">INDIRECT(CHOOSE(MATCH($T2222,{"±","&gt;","≥","≤","&lt;"},0), "AC", "AD", "AE", "AF", "AG") &amp; ROW())</f>
        <v/>
      </c>
      <c r="AI2222" s="56" t="str">
        <f aca="false">IF($X2222="Not Significant","No Further Action Required",
IF($AH2222="","",
IF(AND($AH2222="Pass",$L2222="0 - Passed "),"Analysis performed; no further action required.",
IF(AND($AH2222="Fail",$L2222="1 - Failed "),"Analysis performed; no further action required.",
IF(AND($AH2222="Pass",$L2222="2 - Limited In Use "),"Analysis performed; no further action required.",
IF(AND($AH2222="Fail",$L2222="3 - Adjusted "),"Analysis performed; no further action required.",
"Unit fails analysis; TSM determination required."))))))</f>
        <v/>
      </c>
      <c r="AJ2222" s="58"/>
    </row>
    <row r="2223" customFormat="false" ht="15" hidden="false" customHeight="false" outlineLevel="0" collapsed="false">
      <c r="A2223" s="56"/>
      <c r="E2223" s="57" t="str">
        <f aca="false">IF(AND($F2223="",$G2223=""),"",IF($G2223="",$F2223,HYPERLINK($G2223,$F2223)))</f>
        <v/>
      </c>
      <c r="H2223" s="1" t="str">
        <f aca="false">IF($I2223="","None Attached",IF(LEFT($I2223,5)="https",HYPERLINK($I2223,"Datasheet"),HYPERLINK(_xlfn.CONCAT("https://",$I2223),"Datasheet")))</f>
        <v>None Attached</v>
      </c>
      <c r="M2223" s="56"/>
      <c r="P2223" s="58"/>
      <c r="Q2223" s="1" t="n">
        <f aca="false">$M2223-$N2223</f>
        <v>0</v>
      </c>
      <c r="R2223" s="56"/>
      <c r="T2223" s="59" t="s">
        <v>15</v>
      </c>
      <c r="U2223" s="1" t="n">
        <f aca="false">$S2223-$R2223</f>
        <v>0</v>
      </c>
      <c r="V2223" s="1" t="n">
        <f aca="false">IF($T2223="±",$Q2223*2,$Q2223)</f>
        <v>0</v>
      </c>
      <c r="W2223" s="60" t="str">
        <f aca="false">IFERROR($U2223/ABS($V2223),"N/A")</f>
        <v>N/A</v>
      </c>
      <c r="X2223" s="61" t="str">
        <f aca="false">IF(OR($W2223="N/A",$R2223="",$S2223=""),"N/A",IF($W2223&gt;=4,"Not Significant",IF($W2223&gt;=2,"Semi-Significant","Significant")))</f>
        <v>N/A</v>
      </c>
      <c r="Z2223" s="1" t="str">
        <f aca="false">IF($D2223="Z540.1 w/data",0,"")</f>
        <v/>
      </c>
      <c r="AA2223" s="1" t="e">
        <f aca="false">$Y2223+$Q2223+$Z2223</f>
        <v>#VALUE!</v>
      </c>
      <c r="AB2223" s="1" t="n">
        <f aca="false">$N2223+$Q2223</f>
        <v>0</v>
      </c>
      <c r="AC2223" s="1" t="str">
        <f aca="false">IF($Y2223="","",IF(AND($AA2223&gt;=$R2223,$AA2223&lt;=$S2223),"Pass","Fail"))</f>
        <v/>
      </c>
      <c r="AD2223" s="1" t="str">
        <f aca="false">IF($Y2223="","",IF($AA2223&gt;$R2223,"Pass","Fail"))</f>
        <v/>
      </c>
      <c r="AE2223" s="1" t="str">
        <f aca="false">IF($Y2223="","",IF($AA2223&gt;=$R2223,"Pass","Fail"))</f>
        <v/>
      </c>
      <c r="AF2223" s="1" t="str">
        <f aca="false">IF($Y2223="","",IF($AA2223&lt;=$S2223,"Pass","Fail"))</f>
        <v/>
      </c>
      <c r="AG2223" s="1" t="str">
        <f aca="false">IF($Y2223="","",IF($AA2223&lt;$S2223,"Pass","Fail"))</f>
        <v/>
      </c>
      <c r="AH2223" s="23" t="str">
        <f aca="true">INDIRECT(CHOOSE(MATCH($T2223,{"±","&gt;","≥","≤","&lt;"},0), "AC", "AD", "AE", "AF", "AG") &amp; ROW())</f>
        <v/>
      </c>
      <c r="AI2223" s="56" t="str">
        <f aca="false">IF($X2223="Not Significant","No Further Action Required",
IF($AH2223="","",
IF(AND($AH2223="Pass",$L2223="0 - Passed "),"Analysis performed; no further action required.",
IF(AND($AH2223="Fail",$L2223="1 - Failed "),"Analysis performed; no further action required.",
IF(AND($AH2223="Pass",$L2223="2 - Limited In Use "),"Analysis performed; no further action required.",
IF(AND($AH2223="Fail",$L2223="3 - Adjusted "),"Analysis performed; no further action required.",
"Unit fails analysis; TSM determination required."))))))</f>
        <v/>
      </c>
      <c r="AJ2223" s="58"/>
    </row>
    <row r="2224" customFormat="false" ht="15" hidden="false" customHeight="false" outlineLevel="0" collapsed="false">
      <c r="A2224" s="56"/>
      <c r="E2224" s="57" t="str">
        <f aca="false">IF(AND($F2224="",$G2224=""),"",IF($G2224="",$F2224,HYPERLINK($G2224,$F2224)))</f>
        <v/>
      </c>
      <c r="H2224" s="1" t="str">
        <f aca="false">IF($I2224="","None Attached",IF(LEFT($I2224,5)="https",HYPERLINK($I2224,"Datasheet"),HYPERLINK(_xlfn.CONCAT("https://",$I2224),"Datasheet")))</f>
        <v>None Attached</v>
      </c>
      <c r="M2224" s="56"/>
      <c r="P2224" s="58"/>
      <c r="Q2224" s="1" t="n">
        <f aca="false">$M2224-$N2224</f>
        <v>0</v>
      </c>
      <c r="R2224" s="56"/>
      <c r="T2224" s="59" t="s">
        <v>15</v>
      </c>
      <c r="U2224" s="1" t="n">
        <f aca="false">$S2224-$R2224</f>
        <v>0</v>
      </c>
      <c r="V2224" s="1" t="n">
        <f aca="false">IF($T2224="±",$Q2224*2,$Q2224)</f>
        <v>0</v>
      </c>
      <c r="W2224" s="60" t="str">
        <f aca="false">IFERROR($U2224/ABS($V2224),"N/A")</f>
        <v>N/A</v>
      </c>
      <c r="X2224" s="61" t="str">
        <f aca="false">IF(OR($W2224="N/A",$R2224="",$S2224=""),"N/A",IF($W2224&gt;=4,"Not Significant",IF($W2224&gt;=2,"Semi-Significant","Significant")))</f>
        <v>N/A</v>
      </c>
      <c r="Z2224" s="1" t="str">
        <f aca="false">IF($D2224="Z540.1 w/data",0,"")</f>
        <v/>
      </c>
      <c r="AA2224" s="1" t="e">
        <f aca="false">$Y2224+$Q2224+$Z2224</f>
        <v>#VALUE!</v>
      </c>
      <c r="AB2224" s="1" t="n">
        <f aca="false">$N2224+$Q2224</f>
        <v>0</v>
      </c>
      <c r="AC2224" s="1" t="str">
        <f aca="false">IF($Y2224="","",IF(AND($AA2224&gt;=$R2224,$AA2224&lt;=$S2224),"Pass","Fail"))</f>
        <v/>
      </c>
      <c r="AD2224" s="1" t="str">
        <f aca="false">IF($Y2224="","",IF($AA2224&gt;$R2224,"Pass","Fail"))</f>
        <v/>
      </c>
      <c r="AE2224" s="1" t="str">
        <f aca="false">IF($Y2224="","",IF($AA2224&gt;=$R2224,"Pass","Fail"))</f>
        <v/>
      </c>
      <c r="AF2224" s="1" t="str">
        <f aca="false">IF($Y2224="","",IF($AA2224&lt;=$S2224,"Pass","Fail"))</f>
        <v/>
      </c>
      <c r="AG2224" s="1" t="str">
        <f aca="false">IF($Y2224="","",IF($AA2224&lt;$S2224,"Pass","Fail"))</f>
        <v/>
      </c>
      <c r="AH2224" s="23" t="str">
        <f aca="true">INDIRECT(CHOOSE(MATCH($T2224,{"±","&gt;","≥","≤","&lt;"},0), "AC", "AD", "AE", "AF", "AG") &amp; ROW())</f>
        <v/>
      </c>
      <c r="AI2224" s="56" t="str">
        <f aca="false">IF($X2224="Not Significant","No Further Action Required",
IF($AH2224="","",
IF(AND($AH2224="Pass",$L2224="0 - Passed "),"Analysis performed; no further action required.",
IF(AND($AH2224="Fail",$L2224="1 - Failed "),"Analysis performed; no further action required.",
IF(AND($AH2224="Pass",$L2224="2 - Limited In Use "),"Analysis performed; no further action required.",
IF(AND($AH2224="Fail",$L2224="3 - Adjusted "),"Analysis performed; no further action required.",
"Unit fails analysis; TSM determination required."))))))</f>
        <v/>
      </c>
      <c r="AJ2224" s="58"/>
    </row>
    <row r="2225" customFormat="false" ht="15" hidden="false" customHeight="false" outlineLevel="0" collapsed="false">
      <c r="A2225" s="56"/>
      <c r="E2225" s="57" t="str">
        <f aca="false">IF(AND($F2225="",$G2225=""),"",IF($G2225="",$F2225,HYPERLINK($G2225,$F2225)))</f>
        <v/>
      </c>
      <c r="H2225" s="1" t="str">
        <f aca="false">IF($I2225="","None Attached",IF(LEFT($I2225,5)="https",HYPERLINK($I2225,"Datasheet"),HYPERLINK(_xlfn.CONCAT("https://",$I2225),"Datasheet")))</f>
        <v>None Attached</v>
      </c>
      <c r="M2225" s="56"/>
      <c r="P2225" s="58"/>
      <c r="Q2225" s="1" t="n">
        <f aca="false">$M2225-$N2225</f>
        <v>0</v>
      </c>
      <c r="R2225" s="56"/>
      <c r="T2225" s="59" t="s">
        <v>15</v>
      </c>
      <c r="U2225" s="1" t="n">
        <f aca="false">$S2225-$R2225</f>
        <v>0</v>
      </c>
      <c r="V2225" s="1" t="n">
        <f aca="false">IF($T2225="±",$Q2225*2,$Q2225)</f>
        <v>0</v>
      </c>
      <c r="W2225" s="60" t="str">
        <f aca="false">IFERROR($U2225/ABS($V2225),"N/A")</f>
        <v>N/A</v>
      </c>
      <c r="X2225" s="61" t="str">
        <f aca="false">IF(OR($W2225="N/A",$R2225="",$S2225=""),"N/A",IF($W2225&gt;=4,"Not Significant",IF($W2225&gt;=2,"Semi-Significant","Significant")))</f>
        <v>N/A</v>
      </c>
      <c r="Z2225" s="1" t="str">
        <f aca="false">IF($D2225="Z540.1 w/data",0,"")</f>
        <v/>
      </c>
      <c r="AA2225" s="1" t="e">
        <f aca="false">$Y2225+$Q2225+$Z2225</f>
        <v>#VALUE!</v>
      </c>
      <c r="AB2225" s="1" t="n">
        <f aca="false">$N2225+$Q2225</f>
        <v>0</v>
      </c>
      <c r="AC2225" s="1" t="str">
        <f aca="false">IF($Y2225="","",IF(AND($AA2225&gt;=$R2225,$AA2225&lt;=$S2225),"Pass","Fail"))</f>
        <v/>
      </c>
      <c r="AD2225" s="1" t="str">
        <f aca="false">IF($Y2225="","",IF($AA2225&gt;$R2225,"Pass","Fail"))</f>
        <v/>
      </c>
      <c r="AE2225" s="1" t="str">
        <f aca="false">IF($Y2225="","",IF($AA2225&gt;=$R2225,"Pass","Fail"))</f>
        <v/>
      </c>
      <c r="AF2225" s="1" t="str">
        <f aca="false">IF($Y2225="","",IF($AA2225&lt;=$S2225,"Pass","Fail"))</f>
        <v/>
      </c>
      <c r="AG2225" s="1" t="str">
        <f aca="false">IF($Y2225="","",IF($AA2225&lt;$S2225,"Pass","Fail"))</f>
        <v/>
      </c>
      <c r="AH2225" s="23" t="str">
        <f aca="true">INDIRECT(CHOOSE(MATCH($T2225,{"±","&gt;","≥","≤","&lt;"},0), "AC", "AD", "AE", "AF", "AG") &amp; ROW())</f>
        <v/>
      </c>
      <c r="AI2225" s="56" t="str">
        <f aca="false">IF($X2225="Not Significant","No Further Action Required",
IF($AH2225="","",
IF(AND($AH2225="Pass",$L2225="0 - Passed "),"Analysis performed; no further action required.",
IF(AND($AH2225="Fail",$L2225="1 - Failed "),"Analysis performed; no further action required.",
IF(AND($AH2225="Pass",$L2225="2 - Limited In Use "),"Analysis performed; no further action required.",
IF(AND($AH2225="Fail",$L2225="3 - Adjusted "),"Analysis performed; no further action required.",
"Unit fails analysis; TSM determination required."))))))</f>
        <v/>
      </c>
      <c r="AJ2225" s="58"/>
    </row>
    <row r="2226" customFormat="false" ht="15" hidden="false" customHeight="false" outlineLevel="0" collapsed="false">
      <c r="A2226" s="56"/>
      <c r="E2226" s="57" t="str">
        <f aca="false">IF(AND($F2226="",$G2226=""),"",IF($G2226="",$F2226,HYPERLINK($G2226,$F2226)))</f>
        <v/>
      </c>
      <c r="H2226" s="1" t="str">
        <f aca="false">IF($I2226="","None Attached",IF(LEFT($I2226,5)="https",HYPERLINK($I2226,"Datasheet"),HYPERLINK(_xlfn.CONCAT("https://",$I2226),"Datasheet")))</f>
        <v>None Attached</v>
      </c>
      <c r="M2226" s="56"/>
      <c r="P2226" s="58"/>
      <c r="Q2226" s="1" t="n">
        <f aca="false">$M2226-$N2226</f>
        <v>0</v>
      </c>
      <c r="R2226" s="56"/>
      <c r="T2226" s="59" t="s">
        <v>15</v>
      </c>
      <c r="U2226" s="1" t="n">
        <f aca="false">$S2226-$R2226</f>
        <v>0</v>
      </c>
      <c r="V2226" s="1" t="n">
        <f aca="false">IF($T2226="±",$Q2226*2,$Q2226)</f>
        <v>0</v>
      </c>
      <c r="W2226" s="60" t="str">
        <f aca="false">IFERROR($U2226/ABS($V2226),"N/A")</f>
        <v>N/A</v>
      </c>
      <c r="X2226" s="61" t="str">
        <f aca="false">IF(OR($W2226="N/A",$R2226="",$S2226=""),"N/A",IF($W2226&gt;=4,"Not Significant",IF($W2226&gt;=2,"Semi-Significant","Significant")))</f>
        <v>N/A</v>
      </c>
      <c r="Z2226" s="1" t="str">
        <f aca="false">IF($D2226="Z540.1 w/data",0,"")</f>
        <v/>
      </c>
      <c r="AA2226" s="1" t="e">
        <f aca="false">$Y2226+$Q2226+$Z2226</f>
        <v>#VALUE!</v>
      </c>
      <c r="AB2226" s="1" t="n">
        <f aca="false">$N2226+$Q2226</f>
        <v>0</v>
      </c>
      <c r="AC2226" s="1" t="str">
        <f aca="false">IF($Y2226="","",IF(AND($AA2226&gt;=$R2226,$AA2226&lt;=$S2226),"Pass","Fail"))</f>
        <v/>
      </c>
      <c r="AD2226" s="1" t="str">
        <f aca="false">IF($Y2226="","",IF($AA2226&gt;$R2226,"Pass","Fail"))</f>
        <v/>
      </c>
      <c r="AE2226" s="1" t="str">
        <f aca="false">IF($Y2226="","",IF($AA2226&gt;=$R2226,"Pass","Fail"))</f>
        <v/>
      </c>
      <c r="AF2226" s="1" t="str">
        <f aca="false">IF($Y2226="","",IF($AA2226&lt;=$S2226,"Pass","Fail"))</f>
        <v/>
      </c>
      <c r="AG2226" s="1" t="str">
        <f aca="false">IF($Y2226="","",IF($AA2226&lt;$S2226,"Pass","Fail"))</f>
        <v/>
      </c>
      <c r="AH2226" s="23" t="str">
        <f aca="true">INDIRECT(CHOOSE(MATCH($T2226,{"±","&gt;","≥","≤","&lt;"},0), "AC", "AD", "AE", "AF", "AG") &amp; ROW())</f>
        <v/>
      </c>
      <c r="AI2226" s="56" t="str">
        <f aca="false">IF($X2226="Not Significant","No Further Action Required",
IF($AH2226="","",
IF(AND($AH2226="Pass",$L2226="0 - Passed "),"Analysis performed; no further action required.",
IF(AND($AH2226="Fail",$L2226="1 - Failed "),"Analysis performed; no further action required.",
IF(AND($AH2226="Pass",$L2226="2 - Limited In Use "),"Analysis performed; no further action required.",
IF(AND($AH2226="Fail",$L2226="3 - Adjusted "),"Analysis performed; no further action required.",
"Unit fails analysis; TSM determination required."))))))</f>
        <v/>
      </c>
      <c r="AJ2226" s="58"/>
    </row>
    <row r="2227" customFormat="false" ht="15" hidden="false" customHeight="false" outlineLevel="0" collapsed="false">
      <c r="A2227" s="56"/>
      <c r="E2227" s="57" t="str">
        <f aca="false">IF(AND($F2227="",$G2227=""),"",IF($G2227="",$F2227,HYPERLINK($G2227,$F2227)))</f>
        <v/>
      </c>
      <c r="H2227" s="1" t="str">
        <f aca="false">IF($I2227="","None Attached",IF(LEFT($I2227,5)="https",HYPERLINK($I2227,"Datasheet"),HYPERLINK(_xlfn.CONCAT("https://",$I2227),"Datasheet")))</f>
        <v>None Attached</v>
      </c>
      <c r="M2227" s="56"/>
      <c r="P2227" s="58"/>
      <c r="Q2227" s="1" t="n">
        <f aca="false">$M2227-$N2227</f>
        <v>0</v>
      </c>
      <c r="R2227" s="56"/>
      <c r="T2227" s="59" t="s">
        <v>15</v>
      </c>
      <c r="U2227" s="1" t="n">
        <f aca="false">$S2227-$R2227</f>
        <v>0</v>
      </c>
      <c r="V2227" s="1" t="n">
        <f aca="false">IF($T2227="±",$Q2227*2,$Q2227)</f>
        <v>0</v>
      </c>
      <c r="W2227" s="60" t="str">
        <f aca="false">IFERROR($U2227/ABS($V2227),"N/A")</f>
        <v>N/A</v>
      </c>
      <c r="X2227" s="61" t="str">
        <f aca="false">IF(OR($W2227="N/A",$R2227="",$S2227=""),"N/A",IF($W2227&gt;=4,"Not Significant",IF($W2227&gt;=2,"Semi-Significant","Significant")))</f>
        <v>N/A</v>
      </c>
      <c r="Z2227" s="1" t="str">
        <f aca="false">IF($D2227="Z540.1 w/data",0,"")</f>
        <v/>
      </c>
      <c r="AA2227" s="1" t="e">
        <f aca="false">$Y2227+$Q2227+$Z2227</f>
        <v>#VALUE!</v>
      </c>
      <c r="AB2227" s="1" t="n">
        <f aca="false">$N2227+$Q2227</f>
        <v>0</v>
      </c>
      <c r="AC2227" s="1" t="str">
        <f aca="false">IF($Y2227="","",IF(AND($AA2227&gt;=$R2227,$AA2227&lt;=$S2227),"Pass","Fail"))</f>
        <v/>
      </c>
      <c r="AD2227" s="1" t="str">
        <f aca="false">IF($Y2227="","",IF($AA2227&gt;$R2227,"Pass","Fail"))</f>
        <v/>
      </c>
      <c r="AE2227" s="1" t="str">
        <f aca="false">IF($Y2227="","",IF($AA2227&gt;=$R2227,"Pass","Fail"))</f>
        <v/>
      </c>
      <c r="AF2227" s="1" t="str">
        <f aca="false">IF($Y2227="","",IF($AA2227&lt;=$S2227,"Pass","Fail"))</f>
        <v/>
      </c>
      <c r="AG2227" s="1" t="str">
        <f aca="false">IF($Y2227="","",IF($AA2227&lt;$S2227,"Pass","Fail"))</f>
        <v/>
      </c>
      <c r="AH2227" s="23" t="str">
        <f aca="true">INDIRECT(CHOOSE(MATCH($T2227,{"±","&gt;","≥","≤","&lt;"},0), "AC", "AD", "AE", "AF", "AG") &amp; ROW())</f>
        <v/>
      </c>
      <c r="AI2227" s="56" t="str">
        <f aca="false">IF($X2227="Not Significant","No Further Action Required",
IF($AH2227="","",
IF(AND($AH2227="Pass",$L2227="0 - Passed "),"Analysis performed; no further action required.",
IF(AND($AH2227="Fail",$L2227="1 - Failed "),"Analysis performed; no further action required.",
IF(AND($AH2227="Pass",$L2227="2 - Limited In Use "),"Analysis performed; no further action required.",
IF(AND($AH2227="Fail",$L2227="3 - Adjusted "),"Analysis performed; no further action required.",
"Unit fails analysis; TSM determination required."))))))</f>
        <v/>
      </c>
      <c r="AJ2227" s="58"/>
    </row>
    <row r="2228" customFormat="false" ht="15" hidden="false" customHeight="false" outlineLevel="0" collapsed="false">
      <c r="A2228" s="56"/>
      <c r="E2228" s="57" t="str">
        <f aca="false">IF(AND($F2228="",$G2228=""),"",IF($G2228="",$F2228,HYPERLINK($G2228,$F2228)))</f>
        <v/>
      </c>
      <c r="H2228" s="1" t="str">
        <f aca="false">IF($I2228="","None Attached",IF(LEFT($I2228,5)="https",HYPERLINK($I2228,"Datasheet"),HYPERLINK(_xlfn.CONCAT("https://",$I2228),"Datasheet")))</f>
        <v>None Attached</v>
      </c>
      <c r="M2228" s="56"/>
      <c r="P2228" s="58"/>
      <c r="Q2228" s="1" t="n">
        <f aca="false">$M2228-$N2228</f>
        <v>0</v>
      </c>
      <c r="R2228" s="56"/>
      <c r="T2228" s="59" t="s">
        <v>15</v>
      </c>
      <c r="U2228" s="1" t="n">
        <f aca="false">$S2228-$R2228</f>
        <v>0</v>
      </c>
      <c r="V2228" s="1" t="n">
        <f aca="false">IF($T2228="±",$Q2228*2,$Q2228)</f>
        <v>0</v>
      </c>
      <c r="W2228" s="60" t="str">
        <f aca="false">IFERROR($U2228/ABS($V2228),"N/A")</f>
        <v>N/A</v>
      </c>
      <c r="X2228" s="61" t="str">
        <f aca="false">IF(OR($W2228="N/A",$R2228="",$S2228=""),"N/A",IF($W2228&gt;=4,"Not Significant",IF($W2228&gt;=2,"Semi-Significant","Significant")))</f>
        <v>N/A</v>
      </c>
      <c r="Z2228" s="1" t="str">
        <f aca="false">IF($D2228="Z540.1 w/data",0,"")</f>
        <v/>
      </c>
      <c r="AA2228" s="1" t="e">
        <f aca="false">$Y2228+$Q2228+$Z2228</f>
        <v>#VALUE!</v>
      </c>
      <c r="AB2228" s="1" t="n">
        <f aca="false">$N2228+$Q2228</f>
        <v>0</v>
      </c>
      <c r="AC2228" s="1" t="str">
        <f aca="false">IF($Y2228="","",IF(AND($AA2228&gt;=$R2228,$AA2228&lt;=$S2228),"Pass","Fail"))</f>
        <v/>
      </c>
      <c r="AD2228" s="1" t="str">
        <f aca="false">IF($Y2228="","",IF($AA2228&gt;$R2228,"Pass","Fail"))</f>
        <v/>
      </c>
      <c r="AE2228" s="1" t="str">
        <f aca="false">IF($Y2228="","",IF($AA2228&gt;=$R2228,"Pass","Fail"))</f>
        <v/>
      </c>
      <c r="AF2228" s="1" t="str">
        <f aca="false">IF($Y2228="","",IF($AA2228&lt;=$S2228,"Pass","Fail"))</f>
        <v/>
      </c>
      <c r="AG2228" s="1" t="str">
        <f aca="false">IF($Y2228="","",IF($AA2228&lt;$S2228,"Pass","Fail"))</f>
        <v/>
      </c>
      <c r="AH2228" s="23" t="str">
        <f aca="true">INDIRECT(CHOOSE(MATCH($T2228,{"±","&gt;","≥","≤","&lt;"},0), "AC", "AD", "AE", "AF", "AG") &amp; ROW())</f>
        <v/>
      </c>
      <c r="AI2228" s="56" t="str">
        <f aca="false">IF($X2228="Not Significant","No Further Action Required",
IF($AH2228="","",
IF(AND($AH2228="Pass",$L2228="0 - Passed "),"Analysis performed; no further action required.",
IF(AND($AH2228="Fail",$L2228="1 - Failed "),"Analysis performed; no further action required.",
IF(AND($AH2228="Pass",$L2228="2 - Limited In Use "),"Analysis performed; no further action required.",
IF(AND($AH2228="Fail",$L2228="3 - Adjusted "),"Analysis performed; no further action required.",
"Unit fails analysis; TSM determination required."))))))</f>
        <v/>
      </c>
      <c r="AJ2228" s="58"/>
    </row>
    <row r="2229" customFormat="false" ht="15" hidden="false" customHeight="false" outlineLevel="0" collapsed="false">
      <c r="A2229" s="56"/>
      <c r="E2229" s="57" t="str">
        <f aca="false">IF(AND($F2229="",$G2229=""),"",IF($G2229="",$F2229,HYPERLINK($G2229,$F2229)))</f>
        <v/>
      </c>
      <c r="H2229" s="1" t="str">
        <f aca="false">IF($I2229="","None Attached",IF(LEFT($I2229,5)="https",HYPERLINK($I2229,"Datasheet"),HYPERLINK(_xlfn.CONCAT("https://",$I2229),"Datasheet")))</f>
        <v>None Attached</v>
      </c>
      <c r="M2229" s="56"/>
      <c r="P2229" s="58"/>
      <c r="Q2229" s="1" t="n">
        <f aca="false">$M2229-$N2229</f>
        <v>0</v>
      </c>
      <c r="R2229" s="56"/>
      <c r="T2229" s="59" t="s">
        <v>15</v>
      </c>
      <c r="U2229" s="1" t="n">
        <f aca="false">$S2229-$R2229</f>
        <v>0</v>
      </c>
      <c r="V2229" s="1" t="n">
        <f aca="false">IF($T2229="±",$Q2229*2,$Q2229)</f>
        <v>0</v>
      </c>
      <c r="W2229" s="60" t="str">
        <f aca="false">IFERROR($U2229/ABS($V2229),"N/A")</f>
        <v>N/A</v>
      </c>
      <c r="X2229" s="61" t="str">
        <f aca="false">IF(OR($W2229="N/A",$R2229="",$S2229=""),"N/A",IF($W2229&gt;=4,"Not Significant",IF($W2229&gt;=2,"Semi-Significant","Significant")))</f>
        <v>N/A</v>
      </c>
      <c r="Z2229" s="1" t="str">
        <f aca="false">IF($D2229="Z540.1 w/data",0,"")</f>
        <v/>
      </c>
      <c r="AA2229" s="1" t="e">
        <f aca="false">$Y2229+$Q2229+$Z2229</f>
        <v>#VALUE!</v>
      </c>
      <c r="AB2229" s="1" t="n">
        <f aca="false">$N2229+$Q2229</f>
        <v>0</v>
      </c>
      <c r="AC2229" s="1" t="str">
        <f aca="false">IF($Y2229="","",IF(AND($AA2229&gt;=$R2229,$AA2229&lt;=$S2229),"Pass","Fail"))</f>
        <v/>
      </c>
      <c r="AD2229" s="1" t="str">
        <f aca="false">IF($Y2229="","",IF($AA2229&gt;$R2229,"Pass","Fail"))</f>
        <v/>
      </c>
      <c r="AE2229" s="1" t="str">
        <f aca="false">IF($Y2229="","",IF($AA2229&gt;=$R2229,"Pass","Fail"))</f>
        <v/>
      </c>
      <c r="AF2229" s="1" t="str">
        <f aca="false">IF($Y2229="","",IF($AA2229&lt;=$S2229,"Pass","Fail"))</f>
        <v/>
      </c>
      <c r="AG2229" s="1" t="str">
        <f aca="false">IF($Y2229="","",IF($AA2229&lt;$S2229,"Pass","Fail"))</f>
        <v/>
      </c>
      <c r="AH2229" s="23" t="str">
        <f aca="true">INDIRECT(CHOOSE(MATCH($T2229,{"±","&gt;","≥","≤","&lt;"},0), "AC", "AD", "AE", "AF", "AG") &amp; ROW())</f>
        <v/>
      </c>
      <c r="AI2229" s="56" t="str">
        <f aca="false">IF($X2229="Not Significant","No Further Action Required",
IF($AH2229="","",
IF(AND($AH2229="Pass",$L2229="0 - Passed "),"Analysis performed; no further action required.",
IF(AND($AH2229="Fail",$L2229="1 - Failed "),"Analysis performed; no further action required.",
IF(AND($AH2229="Pass",$L2229="2 - Limited In Use "),"Analysis performed; no further action required.",
IF(AND($AH2229="Fail",$L2229="3 - Adjusted "),"Analysis performed; no further action required.",
"Unit fails analysis; TSM determination required."))))))</f>
        <v/>
      </c>
      <c r="AJ2229" s="58"/>
    </row>
    <row r="2230" customFormat="false" ht="15" hidden="false" customHeight="false" outlineLevel="0" collapsed="false">
      <c r="A2230" s="56"/>
      <c r="E2230" s="57" t="str">
        <f aca="false">IF(AND($F2230="",$G2230=""),"",IF($G2230="",$F2230,HYPERLINK($G2230,$F2230)))</f>
        <v/>
      </c>
      <c r="H2230" s="1" t="str">
        <f aca="false">IF($I2230="","None Attached",IF(LEFT($I2230,5)="https",HYPERLINK($I2230,"Datasheet"),HYPERLINK(_xlfn.CONCAT("https://",$I2230),"Datasheet")))</f>
        <v>None Attached</v>
      </c>
      <c r="M2230" s="56"/>
      <c r="P2230" s="58"/>
      <c r="Q2230" s="1" t="n">
        <f aca="false">$M2230-$N2230</f>
        <v>0</v>
      </c>
      <c r="R2230" s="56"/>
      <c r="T2230" s="59" t="s">
        <v>15</v>
      </c>
      <c r="U2230" s="1" t="n">
        <f aca="false">$S2230-$R2230</f>
        <v>0</v>
      </c>
      <c r="V2230" s="1" t="n">
        <f aca="false">IF($T2230="±",$Q2230*2,$Q2230)</f>
        <v>0</v>
      </c>
      <c r="W2230" s="60" t="str">
        <f aca="false">IFERROR($U2230/ABS($V2230),"N/A")</f>
        <v>N/A</v>
      </c>
      <c r="X2230" s="61" t="str">
        <f aca="false">IF(OR($W2230="N/A",$R2230="",$S2230=""),"N/A",IF($W2230&gt;=4,"Not Significant",IF($W2230&gt;=2,"Semi-Significant","Significant")))</f>
        <v>N/A</v>
      </c>
      <c r="Z2230" s="1" t="str">
        <f aca="false">IF($D2230="Z540.1 w/data",0,"")</f>
        <v/>
      </c>
      <c r="AA2230" s="1" t="e">
        <f aca="false">$Y2230+$Q2230+$Z2230</f>
        <v>#VALUE!</v>
      </c>
      <c r="AB2230" s="1" t="n">
        <f aca="false">$N2230+$Q2230</f>
        <v>0</v>
      </c>
      <c r="AC2230" s="1" t="str">
        <f aca="false">IF($Y2230="","",IF(AND($AA2230&gt;=$R2230,$AA2230&lt;=$S2230),"Pass","Fail"))</f>
        <v/>
      </c>
      <c r="AD2230" s="1" t="str">
        <f aca="false">IF($Y2230="","",IF($AA2230&gt;$R2230,"Pass","Fail"))</f>
        <v/>
      </c>
      <c r="AE2230" s="1" t="str">
        <f aca="false">IF($Y2230="","",IF($AA2230&gt;=$R2230,"Pass","Fail"))</f>
        <v/>
      </c>
      <c r="AF2230" s="1" t="str">
        <f aca="false">IF($Y2230="","",IF($AA2230&lt;=$S2230,"Pass","Fail"))</f>
        <v/>
      </c>
      <c r="AG2230" s="1" t="str">
        <f aca="false">IF($Y2230="","",IF($AA2230&lt;$S2230,"Pass","Fail"))</f>
        <v/>
      </c>
      <c r="AH2230" s="23" t="str">
        <f aca="true">INDIRECT(CHOOSE(MATCH($T2230,{"±","&gt;","≥","≤","&lt;"},0), "AC", "AD", "AE", "AF", "AG") &amp; ROW())</f>
        <v/>
      </c>
      <c r="AI2230" s="56" t="str">
        <f aca="false">IF($X2230="Not Significant","No Further Action Required",
IF($AH2230="","",
IF(AND($AH2230="Pass",$L2230="0 - Passed "),"Analysis performed; no further action required.",
IF(AND($AH2230="Fail",$L2230="1 - Failed "),"Analysis performed; no further action required.",
IF(AND($AH2230="Pass",$L2230="2 - Limited In Use "),"Analysis performed; no further action required.",
IF(AND($AH2230="Fail",$L2230="3 - Adjusted "),"Analysis performed; no further action required.",
"Unit fails analysis; TSM determination required."))))))</f>
        <v/>
      </c>
      <c r="AJ2230" s="58"/>
    </row>
    <row r="2231" customFormat="false" ht="15" hidden="false" customHeight="false" outlineLevel="0" collapsed="false">
      <c r="A2231" s="56"/>
      <c r="E2231" s="57" t="str">
        <f aca="false">IF(AND($F2231="",$G2231=""),"",IF($G2231="",$F2231,HYPERLINK($G2231,$F2231)))</f>
        <v/>
      </c>
      <c r="H2231" s="1" t="str">
        <f aca="false">IF($I2231="","None Attached",IF(LEFT($I2231,5)="https",HYPERLINK($I2231,"Datasheet"),HYPERLINK(_xlfn.CONCAT("https://",$I2231),"Datasheet")))</f>
        <v>None Attached</v>
      </c>
      <c r="M2231" s="56"/>
      <c r="P2231" s="58"/>
      <c r="Q2231" s="1" t="n">
        <f aca="false">$M2231-$N2231</f>
        <v>0</v>
      </c>
      <c r="R2231" s="56"/>
      <c r="T2231" s="59" t="s">
        <v>15</v>
      </c>
      <c r="U2231" s="1" t="n">
        <f aca="false">$S2231-$R2231</f>
        <v>0</v>
      </c>
      <c r="V2231" s="1" t="n">
        <f aca="false">IF($T2231="±",$Q2231*2,$Q2231)</f>
        <v>0</v>
      </c>
      <c r="W2231" s="60" t="str">
        <f aca="false">IFERROR($U2231/ABS($V2231),"N/A")</f>
        <v>N/A</v>
      </c>
      <c r="X2231" s="61" t="str">
        <f aca="false">IF(OR($W2231="N/A",$R2231="",$S2231=""),"N/A",IF($W2231&gt;=4,"Not Significant",IF($W2231&gt;=2,"Semi-Significant","Significant")))</f>
        <v>N/A</v>
      </c>
      <c r="Z2231" s="1" t="str">
        <f aca="false">IF($D2231="Z540.1 w/data",0,"")</f>
        <v/>
      </c>
      <c r="AA2231" s="1" t="e">
        <f aca="false">$Y2231+$Q2231+$Z2231</f>
        <v>#VALUE!</v>
      </c>
      <c r="AB2231" s="1" t="n">
        <f aca="false">$N2231+$Q2231</f>
        <v>0</v>
      </c>
      <c r="AC2231" s="1" t="str">
        <f aca="false">IF($Y2231="","",IF(AND($AA2231&gt;=$R2231,$AA2231&lt;=$S2231),"Pass","Fail"))</f>
        <v/>
      </c>
      <c r="AD2231" s="1" t="str">
        <f aca="false">IF($Y2231="","",IF($AA2231&gt;$R2231,"Pass","Fail"))</f>
        <v/>
      </c>
      <c r="AE2231" s="1" t="str">
        <f aca="false">IF($Y2231="","",IF($AA2231&gt;=$R2231,"Pass","Fail"))</f>
        <v/>
      </c>
      <c r="AF2231" s="1" t="str">
        <f aca="false">IF($Y2231="","",IF($AA2231&lt;=$S2231,"Pass","Fail"))</f>
        <v/>
      </c>
      <c r="AG2231" s="1" t="str">
        <f aca="false">IF($Y2231="","",IF($AA2231&lt;$S2231,"Pass","Fail"))</f>
        <v/>
      </c>
      <c r="AH2231" s="23" t="str">
        <f aca="true">INDIRECT(CHOOSE(MATCH($T2231,{"±","&gt;","≥","≤","&lt;"},0), "AC", "AD", "AE", "AF", "AG") &amp; ROW())</f>
        <v/>
      </c>
      <c r="AI2231" s="56" t="str">
        <f aca="false">IF($X2231="Not Significant","No Further Action Required",
IF($AH2231="","",
IF(AND($AH2231="Pass",$L2231="0 - Passed "),"Analysis performed; no further action required.",
IF(AND($AH2231="Fail",$L2231="1 - Failed "),"Analysis performed; no further action required.",
IF(AND($AH2231="Pass",$L2231="2 - Limited In Use "),"Analysis performed; no further action required.",
IF(AND($AH2231="Fail",$L2231="3 - Adjusted "),"Analysis performed; no further action required.",
"Unit fails analysis; TSM determination required."))))))</f>
        <v/>
      </c>
      <c r="AJ2231" s="58"/>
    </row>
    <row r="2232" customFormat="false" ht="15" hidden="false" customHeight="false" outlineLevel="0" collapsed="false">
      <c r="A2232" s="56"/>
      <c r="E2232" s="57" t="str">
        <f aca="false">IF(AND($F2232="",$G2232=""),"",IF($G2232="",$F2232,HYPERLINK($G2232,$F2232)))</f>
        <v/>
      </c>
      <c r="H2232" s="1" t="str">
        <f aca="false">IF($I2232="","None Attached",IF(LEFT($I2232,5)="https",HYPERLINK($I2232,"Datasheet"),HYPERLINK(_xlfn.CONCAT("https://",$I2232),"Datasheet")))</f>
        <v>None Attached</v>
      </c>
      <c r="M2232" s="56"/>
      <c r="P2232" s="58"/>
      <c r="Q2232" s="1" t="n">
        <f aca="false">$M2232-$N2232</f>
        <v>0</v>
      </c>
      <c r="R2232" s="56"/>
      <c r="T2232" s="59" t="s">
        <v>15</v>
      </c>
      <c r="U2232" s="1" t="n">
        <f aca="false">$S2232-$R2232</f>
        <v>0</v>
      </c>
      <c r="V2232" s="1" t="n">
        <f aca="false">IF($T2232="±",$Q2232*2,$Q2232)</f>
        <v>0</v>
      </c>
      <c r="W2232" s="60" t="str">
        <f aca="false">IFERROR($U2232/ABS($V2232),"N/A")</f>
        <v>N/A</v>
      </c>
      <c r="X2232" s="61" t="str">
        <f aca="false">IF(OR($W2232="N/A",$R2232="",$S2232=""),"N/A",IF($W2232&gt;=4,"Not Significant",IF($W2232&gt;=2,"Semi-Significant","Significant")))</f>
        <v>N/A</v>
      </c>
      <c r="Z2232" s="1" t="str">
        <f aca="false">IF($D2232="Z540.1 w/data",0,"")</f>
        <v/>
      </c>
      <c r="AA2232" s="1" t="e">
        <f aca="false">$Y2232+$Q2232+$Z2232</f>
        <v>#VALUE!</v>
      </c>
      <c r="AB2232" s="1" t="n">
        <f aca="false">$N2232+$Q2232</f>
        <v>0</v>
      </c>
      <c r="AC2232" s="1" t="str">
        <f aca="false">IF($Y2232="","",IF(AND($AA2232&gt;=$R2232,$AA2232&lt;=$S2232),"Pass","Fail"))</f>
        <v/>
      </c>
      <c r="AD2232" s="1" t="str">
        <f aca="false">IF($Y2232="","",IF($AA2232&gt;$R2232,"Pass","Fail"))</f>
        <v/>
      </c>
      <c r="AE2232" s="1" t="str">
        <f aca="false">IF($Y2232="","",IF($AA2232&gt;=$R2232,"Pass","Fail"))</f>
        <v/>
      </c>
      <c r="AF2232" s="1" t="str">
        <f aca="false">IF($Y2232="","",IF($AA2232&lt;=$S2232,"Pass","Fail"))</f>
        <v/>
      </c>
      <c r="AG2232" s="1" t="str">
        <f aca="false">IF($Y2232="","",IF($AA2232&lt;$S2232,"Pass","Fail"))</f>
        <v/>
      </c>
      <c r="AH2232" s="23" t="str">
        <f aca="true">INDIRECT(CHOOSE(MATCH($T2232,{"±","&gt;","≥","≤","&lt;"},0), "AC", "AD", "AE", "AF", "AG") &amp; ROW())</f>
        <v/>
      </c>
      <c r="AI2232" s="56" t="str">
        <f aca="false">IF($X2232="Not Significant","No Further Action Required",
IF($AH2232="","",
IF(AND($AH2232="Pass",$L2232="0 - Passed "),"Analysis performed; no further action required.",
IF(AND($AH2232="Fail",$L2232="1 - Failed "),"Analysis performed; no further action required.",
IF(AND($AH2232="Pass",$L2232="2 - Limited In Use "),"Analysis performed; no further action required.",
IF(AND($AH2232="Fail",$L2232="3 - Adjusted "),"Analysis performed; no further action required.",
"Unit fails analysis; TSM determination required."))))))</f>
        <v/>
      </c>
      <c r="AJ2232" s="58"/>
    </row>
    <row r="2233" customFormat="false" ht="15" hidden="false" customHeight="false" outlineLevel="0" collapsed="false">
      <c r="A2233" s="56"/>
      <c r="E2233" s="57" t="str">
        <f aca="false">IF(AND($F2233="",$G2233=""),"",IF($G2233="",$F2233,HYPERLINK($G2233,$F2233)))</f>
        <v/>
      </c>
      <c r="H2233" s="1" t="str">
        <f aca="false">IF($I2233="","None Attached",IF(LEFT($I2233,5)="https",HYPERLINK($I2233,"Datasheet"),HYPERLINK(_xlfn.CONCAT("https://",$I2233),"Datasheet")))</f>
        <v>None Attached</v>
      </c>
      <c r="M2233" s="56"/>
      <c r="P2233" s="58"/>
      <c r="Q2233" s="1" t="n">
        <f aca="false">$M2233-$N2233</f>
        <v>0</v>
      </c>
      <c r="R2233" s="56"/>
      <c r="T2233" s="59" t="s">
        <v>15</v>
      </c>
      <c r="U2233" s="1" t="n">
        <f aca="false">$S2233-$R2233</f>
        <v>0</v>
      </c>
      <c r="V2233" s="1" t="n">
        <f aca="false">IF($T2233="±",$Q2233*2,$Q2233)</f>
        <v>0</v>
      </c>
      <c r="W2233" s="60" t="str">
        <f aca="false">IFERROR($U2233/ABS($V2233),"N/A")</f>
        <v>N/A</v>
      </c>
      <c r="X2233" s="61" t="str">
        <f aca="false">IF(OR($W2233="N/A",$R2233="",$S2233=""),"N/A",IF($W2233&gt;=4,"Not Significant",IF($W2233&gt;=2,"Semi-Significant","Significant")))</f>
        <v>N/A</v>
      </c>
      <c r="Z2233" s="1" t="str">
        <f aca="false">IF($D2233="Z540.1 w/data",0,"")</f>
        <v/>
      </c>
      <c r="AA2233" s="1" t="e">
        <f aca="false">$Y2233+$Q2233+$Z2233</f>
        <v>#VALUE!</v>
      </c>
      <c r="AB2233" s="1" t="n">
        <f aca="false">$N2233+$Q2233</f>
        <v>0</v>
      </c>
      <c r="AC2233" s="1" t="str">
        <f aca="false">IF($Y2233="","",IF(AND($AA2233&gt;=$R2233,$AA2233&lt;=$S2233),"Pass","Fail"))</f>
        <v/>
      </c>
      <c r="AD2233" s="1" t="str">
        <f aca="false">IF($Y2233="","",IF($AA2233&gt;$R2233,"Pass","Fail"))</f>
        <v/>
      </c>
      <c r="AE2233" s="1" t="str">
        <f aca="false">IF($Y2233="","",IF($AA2233&gt;=$R2233,"Pass","Fail"))</f>
        <v/>
      </c>
      <c r="AF2233" s="1" t="str">
        <f aca="false">IF($Y2233="","",IF($AA2233&lt;=$S2233,"Pass","Fail"))</f>
        <v/>
      </c>
      <c r="AG2233" s="1" t="str">
        <f aca="false">IF($Y2233="","",IF($AA2233&lt;$S2233,"Pass","Fail"))</f>
        <v/>
      </c>
      <c r="AH2233" s="23" t="str">
        <f aca="true">INDIRECT(CHOOSE(MATCH($T2233,{"±","&gt;","≥","≤","&lt;"},0), "AC", "AD", "AE", "AF", "AG") &amp; ROW())</f>
        <v/>
      </c>
      <c r="AI2233" s="56" t="str">
        <f aca="false">IF($X2233="Not Significant","No Further Action Required",
IF($AH2233="","",
IF(AND($AH2233="Pass",$L2233="0 - Passed "),"Analysis performed; no further action required.",
IF(AND($AH2233="Fail",$L2233="1 - Failed "),"Analysis performed; no further action required.",
IF(AND($AH2233="Pass",$L2233="2 - Limited In Use "),"Analysis performed; no further action required.",
IF(AND($AH2233="Fail",$L2233="3 - Adjusted "),"Analysis performed; no further action required.",
"Unit fails analysis; TSM determination required."))))))</f>
        <v/>
      </c>
      <c r="AJ2233" s="58"/>
    </row>
    <row r="2234" customFormat="false" ht="15" hidden="false" customHeight="false" outlineLevel="0" collapsed="false">
      <c r="A2234" s="56"/>
      <c r="E2234" s="57" t="str">
        <f aca="false">IF(AND($F2234="",$G2234=""),"",IF($G2234="",$F2234,HYPERLINK($G2234,$F2234)))</f>
        <v/>
      </c>
      <c r="H2234" s="1" t="str">
        <f aca="false">IF($I2234="","None Attached",IF(LEFT($I2234,5)="https",HYPERLINK($I2234,"Datasheet"),HYPERLINK(_xlfn.CONCAT("https://",$I2234),"Datasheet")))</f>
        <v>None Attached</v>
      </c>
      <c r="M2234" s="56"/>
      <c r="P2234" s="58"/>
      <c r="Q2234" s="1" t="n">
        <f aca="false">$M2234-$N2234</f>
        <v>0</v>
      </c>
      <c r="R2234" s="56"/>
      <c r="T2234" s="59" t="s">
        <v>15</v>
      </c>
      <c r="U2234" s="1" t="n">
        <f aca="false">$S2234-$R2234</f>
        <v>0</v>
      </c>
      <c r="V2234" s="1" t="n">
        <f aca="false">IF($T2234="±",$Q2234*2,$Q2234)</f>
        <v>0</v>
      </c>
      <c r="W2234" s="60" t="str">
        <f aca="false">IFERROR($U2234/ABS($V2234),"N/A")</f>
        <v>N/A</v>
      </c>
      <c r="X2234" s="61" t="str">
        <f aca="false">IF(OR($W2234="N/A",$R2234="",$S2234=""),"N/A",IF($W2234&gt;=4,"Not Significant",IF($W2234&gt;=2,"Semi-Significant","Significant")))</f>
        <v>N/A</v>
      </c>
      <c r="Z2234" s="1" t="str">
        <f aca="false">IF($D2234="Z540.1 w/data",0,"")</f>
        <v/>
      </c>
      <c r="AA2234" s="1" t="e">
        <f aca="false">$Y2234+$Q2234+$Z2234</f>
        <v>#VALUE!</v>
      </c>
      <c r="AB2234" s="1" t="n">
        <f aca="false">$N2234+$Q2234</f>
        <v>0</v>
      </c>
      <c r="AC2234" s="1" t="str">
        <f aca="false">IF($Y2234="","",IF(AND($AA2234&gt;=$R2234,$AA2234&lt;=$S2234),"Pass","Fail"))</f>
        <v/>
      </c>
      <c r="AD2234" s="1" t="str">
        <f aca="false">IF($Y2234="","",IF($AA2234&gt;$R2234,"Pass","Fail"))</f>
        <v/>
      </c>
      <c r="AE2234" s="1" t="str">
        <f aca="false">IF($Y2234="","",IF($AA2234&gt;=$R2234,"Pass","Fail"))</f>
        <v/>
      </c>
      <c r="AF2234" s="1" t="str">
        <f aca="false">IF($Y2234="","",IF($AA2234&lt;=$S2234,"Pass","Fail"))</f>
        <v/>
      </c>
      <c r="AG2234" s="1" t="str">
        <f aca="false">IF($Y2234="","",IF($AA2234&lt;$S2234,"Pass","Fail"))</f>
        <v/>
      </c>
      <c r="AH2234" s="23" t="str">
        <f aca="true">INDIRECT(CHOOSE(MATCH($T2234,{"±","&gt;","≥","≤","&lt;"},0), "AC", "AD", "AE", "AF", "AG") &amp; ROW())</f>
        <v/>
      </c>
      <c r="AI2234" s="56" t="str">
        <f aca="false">IF($X2234="Not Significant","No Further Action Required",
IF($AH2234="","",
IF(AND($AH2234="Pass",$L2234="0 - Passed "),"Analysis performed; no further action required.",
IF(AND($AH2234="Fail",$L2234="1 - Failed "),"Analysis performed; no further action required.",
IF(AND($AH2234="Pass",$L2234="2 - Limited In Use "),"Analysis performed; no further action required.",
IF(AND($AH2234="Fail",$L2234="3 - Adjusted "),"Analysis performed; no further action required.",
"Unit fails analysis; TSM determination required."))))))</f>
        <v/>
      </c>
      <c r="AJ2234" s="58"/>
    </row>
    <row r="2235" customFormat="false" ht="15" hidden="false" customHeight="false" outlineLevel="0" collapsed="false">
      <c r="A2235" s="56"/>
      <c r="E2235" s="57" t="str">
        <f aca="false">IF(AND($F2235="",$G2235=""),"",IF($G2235="",$F2235,HYPERLINK($G2235,$F2235)))</f>
        <v/>
      </c>
      <c r="H2235" s="1" t="str">
        <f aca="false">IF($I2235="","None Attached",IF(LEFT($I2235,5)="https",HYPERLINK($I2235,"Datasheet"),HYPERLINK(_xlfn.CONCAT("https://",$I2235),"Datasheet")))</f>
        <v>None Attached</v>
      </c>
      <c r="M2235" s="56"/>
      <c r="P2235" s="58"/>
      <c r="Q2235" s="1" t="n">
        <f aca="false">$M2235-$N2235</f>
        <v>0</v>
      </c>
      <c r="R2235" s="56"/>
      <c r="T2235" s="59" t="s">
        <v>15</v>
      </c>
      <c r="U2235" s="1" t="n">
        <f aca="false">$S2235-$R2235</f>
        <v>0</v>
      </c>
      <c r="V2235" s="1" t="n">
        <f aca="false">IF($T2235="±",$Q2235*2,$Q2235)</f>
        <v>0</v>
      </c>
      <c r="W2235" s="60" t="str">
        <f aca="false">IFERROR($U2235/ABS($V2235),"N/A")</f>
        <v>N/A</v>
      </c>
      <c r="X2235" s="61" t="str">
        <f aca="false">IF(OR($W2235="N/A",$R2235="",$S2235=""),"N/A",IF($W2235&gt;=4,"Not Significant",IF($W2235&gt;=2,"Semi-Significant","Significant")))</f>
        <v>N/A</v>
      </c>
      <c r="Z2235" s="1" t="str">
        <f aca="false">IF($D2235="Z540.1 w/data",0,"")</f>
        <v/>
      </c>
      <c r="AA2235" s="1" t="e">
        <f aca="false">$Y2235+$Q2235+$Z2235</f>
        <v>#VALUE!</v>
      </c>
      <c r="AB2235" s="1" t="n">
        <f aca="false">$N2235+$Q2235</f>
        <v>0</v>
      </c>
      <c r="AC2235" s="1" t="str">
        <f aca="false">IF($Y2235="","",IF(AND($AA2235&gt;=$R2235,$AA2235&lt;=$S2235),"Pass","Fail"))</f>
        <v/>
      </c>
      <c r="AD2235" s="1" t="str">
        <f aca="false">IF($Y2235="","",IF($AA2235&gt;$R2235,"Pass","Fail"))</f>
        <v/>
      </c>
      <c r="AE2235" s="1" t="str">
        <f aca="false">IF($Y2235="","",IF($AA2235&gt;=$R2235,"Pass","Fail"))</f>
        <v/>
      </c>
      <c r="AF2235" s="1" t="str">
        <f aca="false">IF($Y2235="","",IF($AA2235&lt;=$S2235,"Pass","Fail"))</f>
        <v/>
      </c>
      <c r="AG2235" s="1" t="str">
        <f aca="false">IF($Y2235="","",IF($AA2235&lt;$S2235,"Pass","Fail"))</f>
        <v/>
      </c>
      <c r="AH2235" s="23" t="str">
        <f aca="true">INDIRECT(CHOOSE(MATCH($T2235,{"±","&gt;","≥","≤","&lt;"},0), "AC", "AD", "AE", "AF", "AG") &amp; ROW())</f>
        <v/>
      </c>
      <c r="AI2235" s="56" t="str">
        <f aca="false">IF($X2235="Not Significant","No Further Action Required",
IF($AH2235="","",
IF(AND($AH2235="Pass",$L2235="0 - Passed "),"Analysis performed; no further action required.",
IF(AND($AH2235="Fail",$L2235="1 - Failed "),"Analysis performed; no further action required.",
IF(AND($AH2235="Pass",$L2235="2 - Limited In Use "),"Analysis performed; no further action required.",
IF(AND($AH2235="Fail",$L2235="3 - Adjusted "),"Analysis performed; no further action required.",
"Unit fails analysis; TSM determination required."))))))</f>
        <v/>
      </c>
      <c r="AJ2235" s="58"/>
    </row>
    <row r="2236" customFormat="false" ht="15" hidden="false" customHeight="false" outlineLevel="0" collapsed="false">
      <c r="A2236" s="56"/>
      <c r="E2236" s="57" t="str">
        <f aca="false">IF(AND($F2236="",$G2236=""),"",IF($G2236="",$F2236,HYPERLINK($G2236,$F2236)))</f>
        <v/>
      </c>
      <c r="H2236" s="1" t="str">
        <f aca="false">IF($I2236="","None Attached",IF(LEFT($I2236,5)="https",HYPERLINK($I2236,"Datasheet"),HYPERLINK(_xlfn.CONCAT("https://",$I2236),"Datasheet")))</f>
        <v>None Attached</v>
      </c>
      <c r="M2236" s="56"/>
      <c r="P2236" s="58"/>
      <c r="Q2236" s="1" t="n">
        <f aca="false">$M2236-$N2236</f>
        <v>0</v>
      </c>
      <c r="R2236" s="56"/>
      <c r="T2236" s="59" t="s">
        <v>15</v>
      </c>
      <c r="U2236" s="1" t="n">
        <f aca="false">$S2236-$R2236</f>
        <v>0</v>
      </c>
      <c r="V2236" s="1" t="n">
        <f aca="false">IF($T2236="±",$Q2236*2,$Q2236)</f>
        <v>0</v>
      </c>
      <c r="W2236" s="60" t="str">
        <f aca="false">IFERROR($U2236/ABS($V2236),"N/A")</f>
        <v>N/A</v>
      </c>
      <c r="X2236" s="61" t="str">
        <f aca="false">IF(OR($W2236="N/A",$R2236="",$S2236=""),"N/A",IF($W2236&gt;=4,"Not Significant",IF($W2236&gt;=2,"Semi-Significant","Significant")))</f>
        <v>N/A</v>
      </c>
      <c r="Z2236" s="1" t="str">
        <f aca="false">IF($D2236="Z540.1 w/data",0,"")</f>
        <v/>
      </c>
      <c r="AA2236" s="1" t="e">
        <f aca="false">$Y2236+$Q2236+$Z2236</f>
        <v>#VALUE!</v>
      </c>
      <c r="AB2236" s="1" t="n">
        <f aca="false">$N2236+$Q2236</f>
        <v>0</v>
      </c>
      <c r="AC2236" s="1" t="str">
        <f aca="false">IF($Y2236="","",IF(AND($AA2236&gt;=$R2236,$AA2236&lt;=$S2236),"Pass","Fail"))</f>
        <v/>
      </c>
      <c r="AD2236" s="1" t="str">
        <f aca="false">IF($Y2236="","",IF($AA2236&gt;$R2236,"Pass","Fail"))</f>
        <v/>
      </c>
      <c r="AE2236" s="1" t="str">
        <f aca="false">IF($Y2236="","",IF($AA2236&gt;=$R2236,"Pass","Fail"))</f>
        <v/>
      </c>
      <c r="AF2236" s="1" t="str">
        <f aca="false">IF($Y2236="","",IF($AA2236&lt;=$S2236,"Pass","Fail"))</f>
        <v/>
      </c>
      <c r="AG2236" s="1" t="str">
        <f aca="false">IF($Y2236="","",IF($AA2236&lt;$S2236,"Pass","Fail"))</f>
        <v/>
      </c>
      <c r="AH2236" s="23" t="str">
        <f aca="true">INDIRECT(CHOOSE(MATCH($T2236,{"±","&gt;","≥","≤","&lt;"},0), "AC", "AD", "AE", "AF", "AG") &amp; ROW())</f>
        <v/>
      </c>
      <c r="AI2236" s="56" t="str">
        <f aca="false">IF($X2236="Not Significant","No Further Action Required",
IF($AH2236="","",
IF(AND($AH2236="Pass",$L2236="0 - Passed "),"Analysis performed; no further action required.",
IF(AND($AH2236="Fail",$L2236="1 - Failed "),"Analysis performed; no further action required.",
IF(AND($AH2236="Pass",$L2236="2 - Limited In Use "),"Analysis performed; no further action required.",
IF(AND($AH2236="Fail",$L2236="3 - Adjusted "),"Analysis performed; no further action required.",
"Unit fails analysis; TSM determination required."))))))</f>
        <v/>
      </c>
      <c r="AJ2236" s="58"/>
    </row>
    <row r="2237" customFormat="false" ht="15" hidden="false" customHeight="false" outlineLevel="0" collapsed="false">
      <c r="A2237" s="56"/>
      <c r="E2237" s="57" t="str">
        <f aca="false">IF(AND($F2237="",$G2237=""),"",IF($G2237="",$F2237,HYPERLINK($G2237,$F2237)))</f>
        <v/>
      </c>
      <c r="H2237" s="1" t="str">
        <f aca="false">IF($I2237="","None Attached",IF(LEFT($I2237,5)="https",HYPERLINK($I2237,"Datasheet"),HYPERLINK(_xlfn.CONCAT("https://",$I2237),"Datasheet")))</f>
        <v>None Attached</v>
      </c>
      <c r="M2237" s="56"/>
      <c r="P2237" s="58"/>
      <c r="Q2237" s="1" t="n">
        <f aca="false">$M2237-$N2237</f>
        <v>0</v>
      </c>
      <c r="R2237" s="56"/>
      <c r="T2237" s="59" t="s">
        <v>15</v>
      </c>
      <c r="U2237" s="1" t="n">
        <f aca="false">$S2237-$R2237</f>
        <v>0</v>
      </c>
      <c r="V2237" s="1" t="n">
        <f aca="false">IF($T2237="±",$Q2237*2,$Q2237)</f>
        <v>0</v>
      </c>
      <c r="W2237" s="60" t="str">
        <f aca="false">IFERROR($U2237/ABS($V2237),"N/A")</f>
        <v>N/A</v>
      </c>
      <c r="X2237" s="61" t="str">
        <f aca="false">IF(OR($W2237="N/A",$R2237="",$S2237=""),"N/A",IF($W2237&gt;=4,"Not Significant",IF($W2237&gt;=2,"Semi-Significant","Significant")))</f>
        <v>N/A</v>
      </c>
      <c r="Z2237" s="1" t="str">
        <f aca="false">IF($D2237="Z540.1 w/data",0,"")</f>
        <v/>
      </c>
      <c r="AA2237" s="1" t="e">
        <f aca="false">$Y2237+$Q2237+$Z2237</f>
        <v>#VALUE!</v>
      </c>
      <c r="AB2237" s="1" t="n">
        <f aca="false">$N2237+$Q2237</f>
        <v>0</v>
      </c>
      <c r="AC2237" s="1" t="str">
        <f aca="false">IF($Y2237="","",IF(AND($AA2237&gt;=$R2237,$AA2237&lt;=$S2237),"Pass","Fail"))</f>
        <v/>
      </c>
      <c r="AD2237" s="1" t="str">
        <f aca="false">IF($Y2237="","",IF($AA2237&gt;$R2237,"Pass","Fail"))</f>
        <v/>
      </c>
      <c r="AE2237" s="1" t="str">
        <f aca="false">IF($Y2237="","",IF($AA2237&gt;=$R2237,"Pass","Fail"))</f>
        <v/>
      </c>
      <c r="AF2237" s="1" t="str">
        <f aca="false">IF($Y2237="","",IF($AA2237&lt;=$S2237,"Pass","Fail"))</f>
        <v/>
      </c>
      <c r="AG2237" s="1" t="str">
        <f aca="false">IF($Y2237="","",IF($AA2237&lt;$S2237,"Pass","Fail"))</f>
        <v/>
      </c>
      <c r="AH2237" s="23" t="str">
        <f aca="true">INDIRECT(CHOOSE(MATCH($T2237,{"±","&gt;","≥","≤","&lt;"},0), "AC", "AD", "AE", "AF", "AG") &amp; ROW())</f>
        <v/>
      </c>
      <c r="AI2237" s="56" t="str">
        <f aca="false">IF($X2237="Not Significant","No Further Action Required",
IF($AH2237="","",
IF(AND($AH2237="Pass",$L2237="0 - Passed "),"Analysis performed; no further action required.",
IF(AND($AH2237="Fail",$L2237="1 - Failed "),"Analysis performed; no further action required.",
IF(AND($AH2237="Pass",$L2237="2 - Limited In Use "),"Analysis performed; no further action required.",
IF(AND($AH2237="Fail",$L2237="3 - Adjusted "),"Analysis performed; no further action required.",
"Unit fails analysis; TSM determination required."))))))</f>
        <v/>
      </c>
      <c r="AJ2237" s="58"/>
    </row>
    <row r="2238" customFormat="false" ht="15" hidden="false" customHeight="false" outlineLevel="0" collapsed="false">
      <c r="A2238" s="56"/>
      <c r="E2238" s="57" t="str">
        <f aca="false">IF(AND($F2238="",$G2238=""),"",IF($G2238="",$F2238,HYPERLINK($G2238,$F2238)))</f>
        <v/>
      </c>
      <c r="H2238" s="1" t="str">
        <f aca="false">IF($I2238="","None Attached",IF(LEFT($I2238,5)="https",HYPERLINK($I2238,"Datasheet"),HYPERLINK(_xlfn.CONCAT("https://",$I2238),"Datasheet")))</f>
        <v>None Attached</v>
      </c>
      <c r="M2238" s="56"/>
      <c r="P2238" s="58"/>
      <c r="Q2238" s="1" t="n">
        <f aca="false">$M2238-$N2238</f>
        <v>0</v>
      </c>
      <c r="R2238" s="56"/>
      <c r="T2238" s="59" t="s">
        <v>15</v>
      </c>
      <c r="U2238" s="1" t="n">
        <f aca="false">$S2238-$R2238</f>
        <v>0</v>
      </c>
      <c r="V2238" s="1" t="n">
        <f aca="false">IF($T2238="±",$Q2238*2,$Q2238)</f>
        <v>0</v>
      </c>
      <c r="W2238" s="60" t="str">
        <f aca="false">IFERROR($U2238/ABS($V2238),"N/A")</f>
        <v>N/A</v>
      </c>
      <c r="X2238" s="61" t="str">
        <f aca="false">IF(OR($W2238="N/A",$R2238="",$S2238=""),"N/A",IF($W2238&gt;=4,"Not Significant",IF($W2238&gt;=2,"Semi-Significant","Significant")))</f>
        <v>N/A</v>
      </c>
      <c r="Z2238" s="1" t="str">
        <f aca="false">IF($D2238="Z540.1 w/data",0,"")</f>
        <v/>
      </c>
      <c r="AA2238" s="1" t="e">
        <f aca="false">$Y2238+$Q2238+$Z2238</f>
        <v>#VALUE!</v>
      </c>
      <c r="AB2238" s="1" t="n">
        <f aca="false">$N2238+$Q2238</f>
        <v>0</v>
      </c>
      <c r="AC2238" s="1" t="str">
        <f aca="false">IF($Y2238="","",IF(AND($AA2238&gt;=$R2238,$AA2238&lt;=$S2238),"Pass","Fail"))</f>
        <v/>
      </c>
      <c r="AD2238" s="1" t="str">
        <f aca="false">IF($Y2238="","",IF($AA2238&gt;$R2238,"Pass","Fail"))</f>
        <v/>
      </c>
      <c r="AE2238" s="1" t="str">
        <f aca="false">IF($Y2238="","",IF($AA2238&gt;=$R2238,"Pass","Fail"))</f>
        <v/>
      </c>
      <c r="AF2238" s="1" t="str">
        <f aca="false">IF($Y2238="","",IF($AA2238&lt;=$S2238,"Pass","Fail"))</f>
        <v/>
      </c>
      <c r="AG2238" s="1" t="str">
        <f aca="false">IF($Y2238="","",IF($AA2238&lt;$S2238,"Pass","Fail"))</f>
        <v/>
      </c>
      <c r="AH2238" s="23" t="str">
        <f aca="true">INDIRECT(CHOOSE(MATCH($T2238,{"±","&gt;","≥","≤","&lt;"},0), "AC", "AD", "AE", "AF", "AG") &amp; ROW())</f>
        <v/>
      </c>
      <c r="AI2238" s="56" t="str">
        <f aca="false">IF($X2238="Not Significant","No Further Action Required",
IF($AH2238="","",
IF(AND($AH2238="Pass",$L2238="0 - Passed "),"Analysis performed; no further action required.",
IF(AND($AH2238="Fail",$L2238="1 - Failed "),"Analysis performed; no further action required.",
IF(AND($AH2238="Pass",$L2238="2 - Limited In Use "),"Analysis performed; no further action required.",
IF(AND($AH2238="Fail",$L2238="3 - Adjusted "),"Analysis performed; no further action required.",
"Unit fails analysis; TSM determination required."))))))</f>
        <v/>
      </c>
      <c r="AJ2238" s="58"/>
    </row>
    <row r="2239" customFormat="false" ht="15" hidden="false" customHeight="false" outlineLevel="0" collapsed="false">
      <c r="A2239" s="56"/>
      <c r="E2239" s="57" t="str">
        <f aca="false">IF(AND($F2239="",$G2239=""),"",IF($G2239="",$F2239,HYPERLINK($G2239,$F2239)))</f>
        <v/>
      </c>
      <c r="H2239" s="1" t="str">
        <f aca="false">IF($I2239="","None Attached",IF(LEFT($I2239,5)="https",HYPERLINK($I2239,"Datasheet"),HYPERLINK(_xlfn.CONCAT("https://",$I2239),"Datasheet")))</f>
        <v>None Attached</v>
      </c>
      <c r="M2239" s="56"/>
      <c r="P2239" s="58"/>
      <c r="Q2239" s="1" t="n">
        <f aca="false">$M2239-$N2239</f>
        <v>0</v>
      </c>
      <c r="R2239" s="56"/>
      <c r="T2239" s="59" t="s">
        <v>15</v>
      </c>
      <c r="U2239" s="1" t="n">
        <f aca="false">$S2239-$R2239</f>
        <v>0</v>
      </c>
      <c r="V2239" s="1" t="n">
        <f aca="false">IF($T2239="±",$Q2239*2,$Q2239)</f>
        <v>0</v>
      </c>
      <c r="W2239" s="60" t="str">
        <f aca="false">IFERROR($U2239/ABS($V2239),"N/A")</f>
        <v>N/A</v>
      </c>
      <c r="X2239" s="61" t="str">
        <f aca="false">IF(OR($W2239="N/A",$R2239="",$S2239=""),"N/A",IF($W2239&gt;=4,"Not Significant",IF($W2239&gt;=2,"Semi-Significant","Significant")))</f>
        <v>N/A</v>
      </c>
      <c r="Z2239" s="1" t="str">
        <f aca="false">IF($D2239="Z540.1 w/data",0,"")</f>
        <v/>
      </c>
      <c r="AA2239" s="1" t="e">
        <f aca="false">$Y2239+$Q2239+$Z2239</f>
        <v>#VALUE!</v>
      </c>
      <c r="AB2239" s="1" t="n">
        <f aca="false">$N2239+$Q2239</f>
        <v>0</v>
      </c>
      <c r="AC2239" s="1" t="str">
        <f aca="false">IF($Y2239="","",IF(AND($AA2239&gt;=$R2239,$AA2239&lt;=$S2239),"Pass","Fail"))</f>
        <v/>
      </c>
      <c r="AD2239" s="1" t="str">
        <f aca="false">IF($Y2239="","",IF($AA2239&gt;$R2239,"Pass","Fail"))</f>
        <v/>
      </c>
      <c r="AE2239" s="1" t="str">
        <f aca="false">IF($Y2239="","",IF($AA2239&gt;=$R2239,"Pass","Fail"))</f>
        <v/>
      </c>
      <c r="AF2239" s="1" t="str">
        <f aca="false">IF($Y2239="","",IF($AA2239&lt;=$S2239,"Pass","Fail"))</f>
        <v/>
      </c>
      <c r="AG2239" s="1" t="str">
        <f aca="false">IF($Y2239="","",IF($AA2239&lt;$S2239,"Pass","Fail"))</f>
        <v/>
      </c>
      <c r="AH2239" s="23" t="str">
        <f aca="true">INDIRECT(CHOOSE(MATCH($T2239,{"±","&gt;","≥","≤","&lt;"},0), "AC", "AD", "AE", "AF", "AG") &amp; ROW())</f>
        <v/>
      </c>
      <c r="AI2239" s="56" t="str">
        <f aca="false">IF($X2239="Not Significant","No Further Action Required",
IF($AH2239="","",
IF(AND($AH2239="Pass",$L2239="0 - Passed "),"Analysis performed; no further action required.",
IF(AND($AH2239="Fail",$L2239="1 - Failed "),"Analysis performed; no further action required.",
IF(AND($AH2239="Pass",$L2239="2 - Limited In Use "),"Analysis performed; no further action required.",
IF(AND($AH2239="Fail",$L2239="3 - Adjusted "),"Analysis performed; no further action required.",
"Unit fails analysis; TSM determination required."))))))</f>
        <v/>
      </c>
      <c r="AJ2239" s="58"/>
    </row>
    <row r="2240" customFormat="false" ht="15" hidden="false" customHeight="false" outlineLevel="0" collapsed="false">
      <c r="A2240" s="56"/>
      <c r="E2240" s="57" t="str">
        <f aca="false">IF(AND($F2240="",$G2240=""),"",IF($G2240="",$F2240,HYPERLINK($G2240,$F2240)))</f>
        <v/>
      </c>
      <c r="H2240" s="1" t="str">
        <f aca="false">IF($I2240="","None Attached",IF(LEFT($I2240,5)="https",HYPERLINK($I2240,"Datasheet"),HYPERLINK(_xlfn.CONCAT("https://",$I2240),"Datasheet")))</f>
        <v>None Attached</v>
      </c>
      <c r="M2240" s="56"/>
      <c r="P2240" s="58"/>
      <c r="Q2240" s="1" t="n">
        <f aca="false">$M2240-$N2240</f>
        <v>0</v>
      </c>
      <c r="R2240" s="56"/>
      <c r="T2240" s="59" t="s">
        <v>15</v>
      </c>
      <c r="U2240" s="1" t="n">
        <f aca="false">$S2240-$R2240</f>
        <v>0</v>
      </c>
      <c r="V2240" s="1" t="n">
        <f aca="false">IF($T2240="±",$Q2240*2,$Q2240)</f>
        <v>0</v>
      </c>
      <c r="W2240" s="60" t="str">
        <f aca="false">IFERROR($U2240/ABS($V2240),"N/A")</f>
        <v>N/A</v>
      </c>
      <c r="X2240" s="61" t="str">
        <f aca="false">IF(OR($W2240="N/A",$R2240="",$S2240=""),"N/A",IF($W2240&gt;=4,"Not Significant",IF($W2240&gt;=2,"Semi-Significant","Significant")))</f>
        <v>N/A</v>
      </c>
      <c r="Z2240" s="1" t="str">
        <f aca="false">IF($D2240="Z540.1 w/data",0,"")</f>
        <v/>
      </c>
      <c r="AA2240" s="1" t="e">
        <f aca="false">$Y2240+$Q2240+$Z2240</f>
        <v>#VALUE!</v>
      </c>
      <c r="AB2240" s="1" t="n">
        <f aca="false">$N2240+$Q2240</f>
        <v>0</v>
      </c>
      <c r="AC2240" s="1" t="str">
        <f aca="false">IF($Y2240="","",IF(AND($AA2240&gt;=$R2240,$AA2240&lt;=$S2240),"Pass","Fail"))</f>
        <v/>
      </c>
      <c r="AD2240" s="1" t="str">
        <f aca="false">IF($Y2240="","",IF($AA2240&gt;$R2240,"Pass","Fail"))</f>
        <v/>
      </c>
      <c r="AE2240" s="1" t="str">
        <f aca="false">IF($Y2240="","",IF($AA2240&gt;=$R2240,"Pass","Fail"))</f>
        <v/>
      </c>
      <c r="AF2240" s="1" t="str">
        <f aca="false">IF($Y2240="","",IF($AA2240&lt;=$S2240,"Pass","Fail"))</f>
        <v/>
      </c>
      <c r="AG2240" s="1" t="str">
        <f aca="false">IF($Y2240="","",IF($AA2240&lt;$S2240,"Pass","Fail"))</f>
        <v/>
      </c>
      <c r="AH2240" s="23" t="str">
        <f aca="true">INDIRECT(CHOOSE(MATCH($T2240,{"±","&gt;","≥","≤","&lt;"},0), "AC", "AD", "AE", "AF", "AG") &amp; ROW())</f>
        <v/>
      </c>
      <c r="AI2240" s="56" t="str">
        <f aca="false">IF($X2240="Not Significant","No Further Action Required",
IF($AH2240="","",
IF(AND($AH2240="Pass",$L2240="0 - Passed "),"Analysis performed; no further action required.",
IF(AND($AH2240="Fail",$L2240="1 - Failed "),"Analysis performed; no further action required.",
IF(AND($AH2240="Pass",$L2240="2 - Limited In Use "),"Analysis performed; no further action required.",
IF(AND($AH2240="Fail",$L2240="3 - Adjusted "),"Analysis performed; no further action required.",
"Unit fails analysis; TSM determination required."))))))</f>
        <v/>
      </c>
      <c r="AJ2240" s="58"/>
    </row>
    <row r="2241" customFormat="false" ht="15" hidden="false" customHeight="false" outlineLevel="0" collapsed="false">
      <c r="A2241" s="56"/>
      <c r="E2241" s="57" t="str">
        <f aca="false">IF(AND($F2241="",$G2241=""),"",IF($G2241="",$F2241,HYPERLINK($G2241,$F2241)))</f>
        <v/>
      </c>
      <c r="H2241" s="1" t="str">
        <f aca="false">IF($I2241="","None Attached",IF(LEFT($I2241,5)="https",HYPERLINK($I2241,"Datasheet"),HYPERLINK(_xlfn.CONCAT("https://",$I2241),"Datasheet")))</f>
        <v>None Attached</v>
      </c>
      <c r="M2241" s="56"/>
      <c r="P2241" s="58"/>
      <c r="Q2241" s="1" t="n">
        <f aca="false">$M2241-$N2241</f>
        <v>0</v>
      </c>
      <c r="R2241" s="56"/>
      <c r="T2241" s="59" t="s">
        <v>15</v>
      </c>
      <c r="U2241" s="1" t="n">
        <f aca="false">$S2241-$R2241</f>
        <v>0</v>
      </c>
      <c r="V2241" s="1" t="n">
        <f aca="false">IF($T2241="±",$Q2241*2,$Q2241)</f>
        <v>0</v>
      </c>
      <c r="W2241" s="60" t="str">
        <f aca="false">IFERROR($U2241/ABS($V2241),"N/A")</f>
        <v>N/A</v>
      </c>
      <c r="X2241" s="61" t="str">
        <f aca="false">IF(OR($W2241="N/A",$R2241="",$S2241=""),"N/A",IF($W2241&gt;=4,"Not Significant",IF($W2241&gt;=2,"Semi-Significant","Significant")))</f>
        <v>N/A</v>
      </c>
      <c r="Z2241" s="1" t="str">
        <f aca="false">IF($D2241="Z540.1 w/data",0,"")</f>
        <v/>
      </c>
      <c r="AA2241" s="1" t="e">
        <f aca="false">$Y2241+$Q2241+$Z2241</f>
        <v>#VALUE!</v>
      </c>
      <c r="AB2241" s="1" t="n">
        <f aca="false">$N2241+$Q2241</f>
        <v>0</v>
      </c>
      <c r="AC2241" s="1" t="str">
        <f aca="false">IF($Y2241="","",IF(AND($AA2241&gt;=$R2241,$AA2241&lt;=$S2241),"Pass","Fail"))</f>
        <v/>
      </c>
      <c r="AD2241" s="1" t="str">
        <f aca="false">IF($Y2241="","",IF($AA2241&gt;$R2241,"Pass","Fail"))</f>
        <v/>
      </c>
      <c r="AE2241" s="1" t="str">
        <f aca="false">IF($Y2241="","",IF($AA2241&gt;=$R2241,"Pass","Fail"))</f>
        <v/>
      </c>
      <c r="AF2241" s="1" t="str">
        <f aca="false">IF($Y2241="","",IF($AA2241&lt;=$S2241,"Pass","Fail"))</f>
        <v/>
      </c>
      <c r="AG2241" s="1" t="str">
        <f aca="false">IF($Y2241="","",IF($AA2241&lt;$S2241,"Pass","Fail"))</f>
        <v/>
      </c>
      <c r="AH2241" s="23" t="str">
        <f aca="true">INDIRECT(CHOOSE(MATCH($T2241,{"±","&gt;","≥","≤","&lt;"},0), "AC", "AD", "AE", "AF", "AG") &amp; ROW())</f>
        <v/>
      </c>
      <c r="AI2241" s="56" t="str">
        <f aca="false">IF($X2241="Not Significant","No Further Action Required",
IF($AH2241="","",
IF(AND($AH2241="Pass",$L2241="0 - Passed "),"Analysis performed; no further action required.",
IF(AND($AH2241="Fail",$L2241="1 - Failed "),"Analysis performed; no further action required.",
IF(AND($AH2241="Pass",$L2241="2 - Limited In Use "),"Analysis performed; no further action required.",
IF(AND($AH2241="Fail",$L2241="3 - Adjusted "),"Analysis performed; no further action required.",
"Unit fails analysis; TSM determination required."))))))</f>
        <v/>
      </c>
      <c r="AJ2241" s="58"/>
    </row>
    <row r="2242" customFormat="false" ht="15" hidden="false" customHeight="false" outlineLevel="0" collapsed="false">
      <c r="A2242" s="56"/>
      <c r="E2242" s="57" t="str">
        <f aca="false">IF(AND($F2242="",$G2242=""),"",IF($G2242="",$F2242,HYPERLINK($G2242,$F2242)))</f>
        <v/>
      </c>
      <c r="H2242" s="1" t="str">
        <f aca="false">IF($I2242="","None Attached",IF(LEFT($I2242,5)="https",HYPERLINK($I2242,"Datasheet"),HYPERLINK(_xlfn.CONCAT("https://",$I2242),"Datasheet")))</f>
        <v>None Attached</v>
      </c>
      <c r="M2242" s="56"/>
      <c r="P2242" s="58"/>
      <c r="Q2242" s="1" t="n">
        <f aca="false">$M2242-$N2242</f>
        <v>0</v>
      </c>
      <c r="R2242" s="56"/>
      <c r="T2242" s="59" t="s">
        <v>15</v>
      </c>
      <c r="U2242" s="1" t="n">
        <f aca="false">$S2242-$R2242</f>
        <v>0</v>
      </c>
      <c r="V2242" s="1" t="n">
        <f aca="false">IF($T2242="±",$Q2242*2,$Q2242)</f>
        <v>0</v>
      </c>
      <c r="W2242" s="60" t="str">
        <f aca="false">IFERROR($U2242/ABS($V2242),"N/A")</f>
        <v>N/A</v>
      </c>
      <c r="X2242" s="61" t="str">
        <f aca="false">IF(OR($W2242="N/A",$R2242="",$S2242=""),"N/A",IF($W2242&gt;=4,"Not Significant",IF($W2242&gt;=2,"Semi-Significant","Significant")))</f>
        <v>N/A</v>
      </c>
      <c r="Z2242" s="1" t="str">
        <f aca="false">IF($D2242="Z540.1 w/data",0,"")</f>
        <v/>
      </c>
      <c r="AA2242" s="1" t="e">
        <f aca="false">$Y2242+$Q2242+$Z2242</f>
        <v>#VALUE!</v>
      </c>
      <c r="AB2242" s="1" t="n">
        <f aca="false">$N2242+$Q2242</f>
        <v>0</v>
      </c>
      <c r="AC2242" s="1" t="str">
        <f aca="false">IF($Y2242="","",IF(AND($AA2242&gt;=$R2242,$AA2242&lt;=$S2242),"Pass","Fail"))</f>
        <v/>
      </c>
      <c r="AD2242" s="1" t="str">
        <f aca="false">IF($Y2242="","",IF($AA2242&gt;$R2242,"Pass","Fail"))</f>
        <v/>
      </c>
      <c r="AE2242" s="1" t="str">
        <f aca="false">IF($Y2242="","",IF($AA2242&gt;=$R2242,"Pass","Fail"))</f>
        <v/>
      </c>
      <c r="AF2242" s="1" t="str">
        <f aca="false">IF($Y2242="","",IF($AA2242&lt;=$S2242,"Pass","Fail"))</f>
        <v/>
      </c>
      <c r="AG2242" s="1" t="str">
        <f aca="false">IF($Y2242="","",IF($AA2242&lt;$S2242,"Pass","Fail"))</f>
        <v/>
      </c>
      <c r="AH2242" s="23" t="str">
        <f aca="true">INDIRECT(CHOOSE(MATCH($T2242,{"±","&gt;","≥","≤","&lt;"},0), "AC", "AD", "AE", "AF", "AG") &amp; ROW())</f>
        <v/>
      </c>
      <c r="AI2242" s="56" t="str">
        <f aca="false">IF($X2242="Not Significant","No Further Action Required",
IF($AH2242="","",
IF(AND($AH2242="Pass",$L2242="0 - Passed "),"Analysis performed; no further action required.",
IF(AND($AH2242="Fail",$L2242="1 - Failed "),"Analysis performed; no further action required.",
IF(AND($AH2242="Pass",$L2242="2 - Limited In Use "),"Analysis performed; no further action required.",
IF(AND($AH2242="Fail",$L2242="3 - Adjusted "),"Analysis performed; no further action required.",
"Unit fails analysis; TSM determination required."))))))</f>
        <v/>
      </c>
      <c r="AJ2242" s="58"/>
    </row>
    <row r="2243" customFormat="false" ht="15" hidden="false" customHeight="false" outlineLevel="0" collapsed="false">
      <c r="A2243" s="56"/>
      <c r="E2243" s="57" t="str">
        <f aca="false">IF(AND($F2243="",$G2243=""),"",IF($G2243="",$F2243,HYPERLINK($G2243,$F2243)))</f>
        <v/>
      </c>
      <c r="H2243" s="1" t="str">
        <f aca="false">IF($I2243="","None Attached",IF(LEFT($I2243,5)="https",HYPERLINK($I2243,"Datasheet"),HYPERLINK(_xlfn.CONCAT("https://",$I2243),"Datasheet")))</f>
        <v>None Attached</v>
      </c>
      <c r="M2243" s="56"/>
      <c r="P2243" s="58"/>
      <c r="Q2243" s="1" t="n">
        <f aca="false">$M2243-$N2243</f>
        <v>0</v>
      </c>
      <c r="R2243" s="56"/>
      <c r="T2243" s="59" t="s">
        <v>15</v>
      </c>
      <c r="U2243" s="1" t="n">
        <f aca="false">$S2243-$R2243</f>
        <v>0</v>
      </c>
      <c r="V2243" s="1" t="n">
        <f aca="false">IF($T2243="±",$Q2243*2,$Q2243)</f>
        <v>0</v>
      </c>
      <c r="W2243" s="60" t="str">
        <f aca="false">IFERROR($U2243/ABS($V2243),"N/A")</f>
        <v>N/A</v>
      </c>
      <c r="X2243" s="61" t="str">
        <f aca="false">IF(OR($W2243="N/A",$R2243="",$S2243=""),"N/A",IF($W2243&gt;=4,"Not Significant",IF($W2243&gt;=2,"Semi-Significant","Significant")))</f>
        <v>N/A</v>
      </c>
      <c r="Z2243" s="1" t="str">
        <f aca="false">IF($D2243="Z540.1 w/data",0,"")</f>
        <v/>
      </c>
      <c r="AA2243" s="1" t="e">
        <f aca="false">$Y2243+$Q2243+$Z2243</f>
        <v>#VALUE!</v>
      </c>
      <c r="AB2243" s="1" t="n">
        <f aca="false">$N2243+$Q2243</f>
        <v>0</v>
      </c>
      <c r="AC2243" s="1" t="str">
        <f aca="false">IF($Y2243="","",IF(AND($AA2243&gt;=$R2243,$AA2243&lt;=$S2243),"Pass","Fail"))</f>
        <v/>
      </c>
      <c r="AD2243" s="1" t="str">
        <f aca="false">IF($Y2243="","",IF($AA2243&gt;$R2243,"Pass","Fail"))</f>
        <v/>
      </c>
      <c r="AE2243" s="1" t="str">
        <f aca="false">IF($Y2243="","",IF($AA2243&gt;=$R2243,"Pass","Fail"))</f>
        <v/>
      </c>
      <c r="AF2243" s="1" t="str">
        <f aca="false">IF($Y2243="","",IF($AA2243&lt;=$S2243,"Pass","Fail"))</f>
        <v/>
      </c>
      <c r="AG2243" s="1" t="str">
        <f aca="false">IF($Y2243="","",IF($AA2243&lt;$S2243,"Pass","Fail"))</f>
        <v/>
      </c>
      <c r="AH2243" s="23" t="str">
        <f aca="true">INDIRECT(CHOOSE(MATCH($T2243,{"±","&gt;","≥","≤","&lt;"},0), "AC", "AD", "AE", "AF", "AG") &amp; ROW())</f>
        <v/>
      </c>
      <c r="AI2243" s="56" t="str">
        <f aca="false">IF($X2243="Not Significant","No Further Action Required",
IF($AH2243="","",
IF(AND($AH2243="Pass",$L2243="0 - Passed "),"Analysis performed; no further action required.",
IF(AND($AH2243="Fail",$L2243="1 - Failed "),"Analysis performed; no further action required.",
IF(AND($AH2243="Pass",$L2243="2 - Limited In Use "),"Analysis performed; no further action required.",
IF(AND($AH2243="Fail",$L2243="3 - Adjusted "),"Analysis performed; no further action required.",
"Unit fails analysis; TSM determination required."))))))</f>
        <v/>
      </c>
      <c r="AJ2243" s="58"/>
    </row>
    <row r="2244" customFormat="false" ht="15" hidden="false" customHeight="false" outlineLevel="0" collapsed="false">
      <c r="A2244" s="56"/>
      <c r="E2244" s="57" t="str">
        <f aca="false">IF(AND($F2244="",$G2244=""),"",IF($G2244="",$F2244,HYPERLINK($G2244,$F2244)))</f>
        <v/>
      </c>
      <c r="H2244" s="1" t="str">
        <f aca="false">IF($I2244="","None Attached",IF(LEFT($I2244,5)="https",HYPERLINK($I2244,"Datasheet"),HYPERLINK(_xlfn.CONCAT("https://",$I2244),"Datasheet")))</f>
        <v>None Attached</v>
      </c>
      <c r="M2244" s="56"/>
      <c r="P2244" s="58"/>
      <c r="Q2244" s="1" t="n">
        <f aca="false">$M2244-$N2244</f>
        <v>0</v>
      </c>
      <c r="R2244" s="56"/>
      <c r="T2244" s="59" t="s">
        <v>15</v>
      </c>
      <c r="U2244" s="1" t="n">
        <f aca="false">$S2244-$R2244</f>
        <v>0</v>
      </c>
      <c r="V2244" s="1" t="n">
        <f aca="false">IF($T2244="±",$Q2244*2,$Q2244)</f>
        <v>0</v>
      </c>
      <c r="W2244" s="60" t="str">
        <f aca="false">IFERROR($U2244/ABS($V2244),"N/A")</f>
        <v>N/A</v>
      </c>
      <c r="X2244" s="61" t="str">
        <f aca="false">IF(OR($W2244="N/A",$R2244="",$S2244=""),"N/A",IF($W2244&gt;=4,"Not Significant",IF($W2244&gt;=2,"Semi-Significant","Significant")))</f>
        <v>N/A</v>
      </c>
      <c r="Z2244" s="1" t="str">
        <f aca="false">IF($D2244="Z540.1 w/data",0,"")</f>
        <v/>
      </c>
      <c r="AA2244" s="1" t="e">
        <f aca="false">$Y2244+$Q2244+$Z2244</f>
        <v>#VALUE!</v>
      </c>
      <c r="AB2244" s="1" t="n">
        <f aca="false">$N2244+$Q2244</f>
        <v>0</v>
      </c>
      <c r="AC2244" s="1" t="str">
        <f aca="false">IF($Y2244="","",IF(AND($AA2244&gt;=$R2244,$AA2244&lt;=$S2244),"Pass","Fail"))</f>
        <v/>
      </c>
      <c r="AD2244" s="1" t="str">
        <f aca="false">IF($Y2244="","",IF($AA2244&gt;$R2244,"Pass","Fail"))</f>
        <v/>
      </c>
      <c r="AE2244" s="1" t="str">
        <f aca="false">IF($Y2244="","",IF($AA2244&gt;=$R2244,"Pass","Fail"))</f>
        <v/>
      </c>
      <c r="AF2244" s="1" t="str">
        <f aca="false">IF($Y2244="","",IF($AA2244&lt;=$S2244,"Pass","Fail"))</f>
        <v/>
      </c>
      <c r="AG2244" s="1" t="str">
        <f aca="false">IF($Y2244="","",IF($AA2244&lt;$S2244,"Pass","Fail"))</f>
        <v/>
      </c>
      <c r="AH2244" s="23" t="str">
        <f aca="true">INDIRECT(CHOOSE(MATCH($T2244,{"±","&gt;","≥","≤","&lt;"},0), "AC", "AD", "AE", "AF", "AG") &amp; ROW())</f>
        <v/>
      </c>
      <c r="AI2244" s="56" t="str">
        <f aca="false">IF($X2244="Not Significant","No Further Action Required",
IF($AH2244="","",
IF(AND($AH2244="Pass",$L2244="0 - Passed "),"Analysis performed; no further action required.",
IF(AND($AH2244="Fail",$L2244="1 - Failed "),"Analysis performed; no further action required.",
IF(AND($AH2244="Pass",$L2244="2 - Limited In Use "),"Analysis performed; no further action required.",
IF(AND($AH2244="Fail",$L2244="3 - Adjusted "),"Analysis performed; no further action required.",
"Unit fails analysis; TSM determination required."))))))</f>
        <v/>
      </c>
      <c r="AJ2244" s="58"/>
    </row>
    <row r="2245" customFormat="false" ht="15" hidden="false" customHeight="false" outlineLevel="0" collapsed="false">
      <c r="A2245" s="56"/>
      <c r="E2245" s="57" t="str">
        <f aca="false">IF(AND($F2245="",$G2245=""),"",IF($G2245="",$F2245,HYPERLINK($G2245,$F2245)))</f>
        <v/>
      </c>
      <c r="H2245" s="1" t="str">
        <f aca="false">IF($I2245="","None Attached",IF(LEFT($I2245,5)="https",HYPERLINK($I2245,"Datasheet"),HYPERLINK(_xlfn.CONCAT("https://",$I2245),"Datasheet")))</f>
        <v>None Attached</v>
      </c>
      <c r="M2245" s="56"/>
      <c r="P2245" s="58"/>
      <c r="Q2245" s="1" t="n">
        <f aca="false">$M2245-$N2245</f>
        <v>0</v>
      </c>
      <c r="R2245" s="56"/>
      <c r="T2245" s="59" t="s">
        <v>15</v>
      </c>
      <c r="U2245" s="1" t="n">
        <f aca="false">$S2245-$R2245</f>
        <v>0</v>
      </c>
      <c r="V2245" s="1" t="n">
        <f aca="false">IF($T2245="±",$Q2245*2,$Q2245)</f>
        <v>0</v>
      </c>
      <c r="W2245" s="60" t="str">
        <f aca="false">IFERROR($U2245/ABS($V2245),"N/A")</f>
        <v>N/A</v>
      </c>
      <c r="X2245" s="61" t="str">
        <f aca="false">IF(OR($W2245="N/A",$R2245="",$S2245=""),"N/A",IF($W2245&gt;=4,"Not Significant",IF($W2245&gt;=2,"Semi-Significant","Significant")))</f>
        <v>N/A</v>
      </c>
      <c r="Z2245" s="1" t="str">
        <f aca="false">IF($D2245="Z540.1 w/data",0,"")</f>
        <v/>
      </c>
      <c r="AA2245" s="1" t="e">
        <f aca="false">$Y2245+$Q2245+$Z2245</f>
        <v>#VALUE!</v>
      </c>
      <c r="AB2245" s="1" t="n">
        <f aca="false">$N2245+$Q2245</f>
        <v>0</v>
      </c>
      <c r="AC2245" s="1" t="str">
        <f aca="false">IF($Y2245="","",IF(AND($AA2245&gt;=$R2245,$AA2245&lt;=$S2245),"Pass","Fail"))</f>
        <v/>
      </c>
      <c r="AD2245" s="1" t="str">
        <f aca="false">IF($Y2245="","",IF($AA2245&gt;$R2245,"Pass","Fail"))</f>
        <v/>
      </c>
      <c r="AE2245" s="1" t="str">
        <f aca="false">IF($Y2245="","",IF($AA2245&gt;=$R2245,"Pass","Fail"))</f>
        <v/>
      </c>
      <c r="AF2245" s="1" t="str">
        <f aca="false">IF($Y2245="","",IF($AA2245&lt;=$S2245,"Pass","Fail"))</f>
        <v/>
      </c>
      <c r="AG2245" s="1" t="str">
        <f aca="false">IF($Y2245="","",IF($AA2245&lt;$S2245,"Pass","Fail"))</f>
        <v/>
      </c>
      <c r="AH2245" s="23" t="str">
        <f aca="true">INDIRECT(CHOOSE(MATCH($T2245,{"±","&gt;","≥","≤","&lt;"},0), "AC", "AD", "AE", "AF", "AG") &amp; ROW())</f>
        <v/>
      </c>
      <c r="AI2245" s="56" t="str">
        <f aca="false">IF($X2245="Not Significant","No Further Action Required",
IF($AH2245="","",
IF(AND($AH2245="Pass",$L2245="0 - Passed "),"Analysis performed; no further action required.",
IF(AND($AH2245="Fail",$L2245="1 - Failed "),"Analysis performed; no further action required.",
IF(AND($AH2245="Pass",$L2245="2 - Limited In Use "),"Analysis performed; no further action required.",
IF(AND($AH2245="Fail",$L2245="3 - Adjusted "),"Analysis performed; no further action required.",
"Unit fails analysis; TSM determination required."))))))</f>
        <v/>
      </c>
      <c r="AJ2245" s="58"/>
    </row>
    <row r="2246" customFormat="false" ht="15" hidden="false" customHeight="false" outlineLevel="0" collapsed="false">
      <c r="A2246" s="56"/>
      <c r="E2246" s="57" t="str">
        <f aca="false">IF(AND($F2246="",$G2246=""),"",IF($G2246="",$F2246,HYPERLINK($G2246,$F2246)))</f>
        <v/>
      </c>
      <c r="H2246" s="1" t="str">
        <f aca="false">IF($I2246="","None Attached",IF(LEFT($I2246,5)="https",HYPERLINK($I2246,"Datasheet"),HYPERLINK(_xlfn.CONCAT("https://",$I2246),"Datasheet")))</f>
        <v>None Attached</v>
      </c>
      <c r="M2246" s="56"/>
      <c r="P2246" s="58"/>
      <c r="Q2246" s="1" t="n">
        <f aca="false">$M2246-$N2246</f>
        <v>0</v>
      </c>
      <c r="R2246" s="56"/>
      <c r="T2246" s="59" t="s">
        <v>15</v>
      </c>
      <c r="U2246" s="1" t="n">
        <f aca="false">$S2246-$R2246</f>
        <v>0</v>
      </c>
      <c r="V2246" s="1" t="n">
        <f aca="false">IF($T2246="±",$Q2246*2,$Q2246)</f>
        <v>0</v>
      </c>
      <c r="W2246" s="60" t="str">
        <f aca="false">IFERROR($U2246/ABS($V2246),"N/A")</f>
        <v>N/A</v>
      </c>
      <c r="X2246" s="61" t="str">
        <f aca="false">IF(OR($W2246="N/A",$R2246="",$S2246=""),"N/A",IF($W2246&gt;=4,"Not Significant",IF($W2246&gt;=2,"Semi-Significant","Significant")))</f>
        <v>N/A</v>
      </c>
      <c r="Z2246" s="1" t="str">
        <f aca="false">IF($D2246="Z540.1 w/data",0,"")</f>
        <v/>
      </c>
      <c r="AA2246" s="1" t="e">
        <f aca="false">$Y2246+$Q2246+$Z2246</f>
        <v>#VALUE!</v>
      </c>
      <c r="AB2246" s="1" t="n">
        <f aca="false">$N2246+$Q2246</f>
        <v>0</v>
      </c>
      <c r="AC2246" s="1" t="str">
        <f aca="false">IF($Y2246="","",IF(AND($AA2246&gt;=$R2246,$AA2246&lt;=$S2246),"Pass","Fail"))</f>
        <v/>
      </c>
      <c r="AD2246" s="1" t="str">
        <f aca="false">IF($Y2246="","",IF($AA2246&gt;$R2246,"Pass","Fail"))</f>
        <v/>
      </c>
      <c r="AE2246" s="1" t="str">
        <f aca="false">IF($Y2246="","",IF($AA2246&gt;=$R2246,"Pass","Fail"))</f>
        <v/>
      </c>
      <c r="AF2246" s="1" t="str">
        <f aca="false">IF($Y2246="","",IF($AA2246&lt;=$S2246,"Pass","Fail"))</f>
        <v/>
      </c>
      <c r="AG2246" s="1" t="str">
        <f aca="false">IF($Y2246="","",IF($AA2246&lt;$S2246,"Pass","Fail"))</f>
        <v/>
      </c>
      <c r="AH2246" s="23" t="str">
        <f aca="true">INDIRECT(CHOOSE(MATCH($T2246,{"±","&gt;","≥","≤","&lt;"},0), "AC", "AD", "AE", "AF", "AG") &amp; ROW())</f>
        <v/>
      </c>
      <c r="AI2246" s="56" t="str">
        <f aca="false">IF($X2246="Not Significant","No Further Action Required",
IF($AH2246="","",
IF(AND($AH2246="Pass",$L2246="0 - Passed "),"Analysis performed; no further action required.",
IF(AND($AH2246="Fail",$L2246="1 - Failed "),"Analysis performed; no further action required.",
IF(AND($AH2246="Pass",$L2246="2 - Limited In Use "),"Analysis performed; no further action required.",
IF(AND($AH2246="Fail",$L2246="3 - Adjusted "),"Analysis performed; no further action required.",
"Unit fails analysis; TSM determination required."))))))</f>
        <v/>
      </c>
      <c r="AJ2246" s="58"/>
    </row>
    <row r="2247" customFormat="false" ht="15" hidden="false" customHeight="false" outlineLevel="0" collapsed="false">
      <c r="A2247" s="56"/>
      <c r="E2247" s="57" t="str">
        <f aca="false">IF(AND($F2247="",$G2247=""),"",IF($G2247="",$F2247,HYPERLINK($G2247,$F2247)))</f>
        <v/>
      </c>
      <c r="H2247" s="1" t="str">
        <f aca="false">IF($I2247="","None Attached",IF(LEFT($I2247,5)="https",HYPERLINK($I2247,"Datasheet"),HYPERLINK(_xlfn.CONCAT("https://",$I2247),"Datasheet")))</f>
        <v>None Attached</v>
      </c>
      <c r="M2247" s="56"/>
      <c r="P2247" s="58"/>
      <c r="Q2247" s="1" t="n">
        <f aca="false">$M2247-$N2247</f>
        <v>0</v>
      </c>
      <c r="R2247" s="56"/>
      <c r="T2247" s="59" t="s">
        <v>15</v>
      </c>
      <c r="U2247" s="1" t="n">
        <f aca="false">$S2247-$R2247</f>
        <v>0</v>
      </c>
      <c r="V2247" s="1" t="n">
        <f aca="false">IF($T2247="±",$Q2247*2,$Q2247)</f>
        <v>0</v>
      </c>
      <c r="W2247" s="60" t="str">
        <f aca="false">IFERROR($U2247/ABS($V2247),"N/A")</f>
        <v>N/A</v>
      </c>
      <c r="X2247" s="61" t="str">
        <f aca="false">IF(OR($W2247="N/A",$R2247="",$S2247=""),"N/A",IF($W2247&gt;=4,"Not Significant",IF($W2247&gt;=2,"Semi-Significant","Significant")))</f>
        <v>N/A</v>
      </c>
      <c r="Z2247" s="1" t="str">
        <f aca="false">IF($D2247="Z540.1 w/data",0,"")</f>
        <v/>
      </c>
      <c r="AA2247" s="1" t="e">
        <f aca="false">$Y2247+$Q2247+$Z2247</f>
        <v>#VALUE!</v>
      </c>
      <c r="AB2247" s="1" t="n">
        <f aca="false">$N2247+$Q2247</f>
        <v>0</v>
      </c>
      <c r="AC2247" s="1" t="str">
        <f aca="false">IF($Y2247="","",IF(AND($AA2247&gt;=$R2247,$AA2247&lt;=$S2247),"Pass","Fail"))</f>
        <v/>
      </c>
      <c r="AD2247" s="1" t="str">
        <f aca="false">IF($Y2247="","",IF($AA2247&gt;$R2247,"Pass","Fail"))</f>
        <v/>
      </c>
      <c r="AE2247" s="1" t="str">
        <f aca="false">IF($Y2247="","",IF($AA2247&gt;=$R2247,"Pass","Fail"))</f>
        <v/>
      </c>
      <c r="AF2247" s="1" t="str">
        <f aca="false">IF($Y2247="","",IF($AA2247&lt;=$S2247,"Pass","Fail"))</f>
        <v/>
      </c>
      <c r="AG2247" s="1" t="str">
        <f aca="false">IF($Y2247="","",IF($AA2247&lt;$S2247,"Pass","Fail"))</f>
        <v/>
      </c>
      <c r="AH2247" s="23" t="str">
        <f aca="true">INDIRECT(CHOOSE(MATCH($T2247,{"±","&gt;","≥","≤","&lt;"},0), "AC", "AD", "AE", "AF", "AG") &amp; ROW())</f>
        <v/>
      </c>
      <c r="AI2247" s="56" t="str">
        <f aca="false">IF($X2247="Not Significant","No Further Action Required",
IF($AH2247="","",
IF(AND($AH2247="Pass",$L2247="0 - Passed "),"Analysis performed; no further action required.",
IF(AND($AH2247="Fail",$L2247="1 - Failed "),"Analysis performed; no further action required.",
IF(AND($AH2247="Pass",$L2247="2 - Limited In Use "),"Analysis performed; no further action required.",
IF(AND($AH2247="Fail",$L2247="3 - Adjusted "),"Analysis performed; no further action required.",
"Unit fails analysis; TSM determination required."))))))</f>
        <v/>
      </c>
      <c r="AJ2247" s="58"/>
    </row>
    <row r="2248" customFormat="false" ht="15" hidden="false" customHeight="false" outlineLevel="0" collapsed="false">
      <c r="A2248" s="56"/>
      <c r="E2248" s="57" t="str">
        <f aca="false">IF(AND($F2248="",$G2248=""),"",IF($G2248="",$F2248,HYPERLINK($G2248,$F2248)))</f>
        <v/>
      </c>
      <c r="H2248" s="1" t="str">
        <f aca="false">IF($I2248="","None Attached",IF(LEFT($I2248,5)="https",HYPERLINK($I2248,"Datasheet"),HYPERLINK(_xlfn.CONCAT("https://",$I2248),"Datasheet")))</f>
        <v>None Attached</v>
      </c>
      <c r="M2248" s="56"/>
      <c r="P2248" s="58"/>
      <c r="Q2248" s="1" t="n">
        <f aca="false">$M2248-$N2248</f>
        <v>0</v>
      </c>
      <c r="R2248" s="56"/>
      <c r="T2248" s="59" t="s">
        <v>15</v>
      </c>
      <c r="U2248" s="1" t="n">
        <f aca="false">$S2248-$R2248</f>
        <v>0</v>
      </c>
      <c r="V2248" s="1" t="n">
        <f aca="false">IF($T2248="±",$Q2248*2,$Q2248)</f>
        <v>0</v>
      </c>
      <c r="W2248" s="60" t="str">
        <f aca="false">IFERROR($U2248/ABS($V2248),"N/A")</f>
        <v>N/A</v>
      </c>
      <c r="X2248" s="61" t="str">
        <f aca="false">IF(OR($W2248="N/A",$R2248="",$S2248=""),"N/A",IF($W2248&gt;=4,"Not Significant",IF($W2248&gt;=2,"Semi-Significant","Significant")))</f>
        <v>N/A</v>
      </c>
      <c r="Z2248" s="1" t="str">
        <f aca="false">IF($D2248="Z540.1 w/data",0,"")</f>
        <v/>
      </c>
      <c r="AA2248" s="1" t="e">
        <f aca="false">$Y2248+$Q2248+$Z2248</f>
        <v>#VALUE!</v>
      </c>
      <c r="AB2248" s="1" t="n">
        <f aca="false">$N2248+$Q2248</f>
        <v>0</v>
      </c>
      <c r="AC2248" s="1" t="str">
        <f aca="false">IF($Y2248="","",IF(AND($AA2248&gt;=$R2248,$AA2248&lt;=$S2248),"Pass","Fail"))</f>
        <v/>
      </c>
      <c r="AD2248" s="1" t="str">
        <f aca="false">IF($Y2248="","",IF($AA2248&gt;$R2248,"Pass","Fail"))</f>
        <v/>
      </c>
      <c r="AE2248" s="1" t="str">
        <f aca="false">IF($Y2248="","",IF($AA2248&gt;=$R2248,"Pass","Fail"))</f>
        <v/>
      </c>
      <c r="AF2248" s="1" t="str">
        <f aca="false">IF($Y2248="","",IF($AA2248&lt;=$S2248,"Pass","Fail"))</f>
        <v/>
      </c>
      <c r="AG2248" s="1" t="str">
        <f aca="false">IF($Y2248="","",IF($AA2248&lt;$S2248,"Pass","Fail"))</f>
        <v/>
      </c>
      <c r="AH2248" s="23" t="str">
        <f aca="true">INDIRECT(CHOOSE(MATCH($T2248,{"±","&gt;","≥","≤","&lt;"},0), "AC", "AD", "AE", "AF", "AG") &amp; ROW())</f>
        <v/>
      </c>
      <c r="AI2248" s="56" t="str">
        <f aca="false">IF($X2248="Not Significant","No Further Action Required",
IF($AH2248="","",
IF(AND($AH2248="Pass",$L2248="0 - Passed "),"Analysis performed; no further action required.",
IF(AND($AH2248="Fail",$L2248="1 - Failed "),"Analysis performed; no further action required.",
IF(AND($AH2248="Pass",$L2248="2 - Limited In Use "),"Analysis performed; no further action required.",
IF(AND($AH2248="Fail",$L2248="3 - Adjusted "),"Analysis performed; no further action required.",
"Unit fails analysis; TSM determination required."))))))</f>
        <v/>
      </c>
      <c r="AJ2248" s="58"/>
    </row>
    <row r="2249" customFormat="false" ht="15" hidden="false" customHeight="false" outlineLevel="0" collapsed="false">
      <c r="A2249" s="56"/>
      <c r="E2249" s="57" t="str">
        <f aca="false">IF(AND($F2249="",$G2249=""),"",IF($G2249="",$F2249,HYPERLINK($G2249,$F2249)))</f>
        <v/>
      </c>
      <c r="H2249" s="1" t="str">
        <f aca="false">IF($I2249="","None Attached",IF(LEFT($I2249,5)="https",HYPERLINK($I2249,"Datasheet"),HYPERLINK(_xlfn.CONCAT("https://",$I2249),"Datasheet")))</f>
        <v>None Attached</v>
      </c>
      <c r="M2249" s="56"/>
      <c r="P2249" s="58"/>
      <c r="Q2249" s="1" t="n">
        <f aca="false">$M2249-$N2249</f>
        <v>0</v>
      </c>
      <c r="R2249" s="56"/>
      <c r="T2249" s="59" t="s">
        <v>15</v>
      </c>
      <c r="U2249" s="1" t="n">
        <f aca="false">$S2249-$R2249</f>
        <v>0</v>
      </c>
      <c r="V2249" s="1" t="n">
        <f aca="false">IF($T2249="±",$Q2249*2,$Q2249)</f>
        <v>0</v>
      </c>
      <c r="W2249" s="60" t="str">
        <f aca="false">IFERROR($U2249/ABS($V2249),"N/A")</f>
        <v>N/A</v>
      </c>
      <c r="X2249" s="61" t="str">
        <f aca="false">IF(OR($W2249="N/A",$R2249="",$S2249=""),"N/A",IF($W2249&gt;=4,"Not Significant",IF($W2249&gt;=2,"Semi-Significant","Significant")))</f>
        <v>N/A</v>
      </c>
      <c r="Z2249" s="1" t="str">
        <f aca="false">IF($D2249="Z540.1 w/data",0,"")</f>
        <v/>
      </c>
      <c r="AA2249" s="1" t="e">
        <f aca="false">$Y2249+$Q2249+$Z2249</f>
        <v>#VALUE!</v>
      </c>
      <c r="AB2249" s="1" t="n">
        <f aca="false">$N2249+$Q2249</f>
        <v>0</v>
      </c>
      <c r="AC2249" s="1" t="str">
        <f aca="false">IF($Y2249="","",IF(AND($AA2249&gt;=$R2249,$AA2249&lt;=$S2249),"Pass","Fail"))</f>
        <v/>
      </c>
      <c r="AD2249" s="1" t="str">
        <f aca="false">IF($Y2249="","",IF($AA2249&gt;$R2249,"Pass","Fail"))</f>
        <v/>
      </c>
      <c r="AE2249" s="1" t="str">
        <f aca="false">IF($Y2249="","",IF($AA2249&gt;=$R2249,"Pass","Fail"))</f>
        <v/>
      </c>
      <c r="AF2249" s="1" t="str">
        <f aca="false">IF($Y2249="","",IF($AA2249&lt;=$S2249,"Pass","Fail"))</f>
        <v/>
      </c>
      <c r="AG2249" s="1" t="str">
        <f aca="false">IF($Y2249="","",IF($AA2249&lt;$S2249,"Pass","Fail"))</f>
        <v/>
      </c>
      <c r="AH2249" s="23" t="str">
        <f aca="true">INDIRECT(CHOOSE(MATCH($T2249,{"±","&gt;","≥","≤","&lt;"},0), "AC", "AD", "AE", "AF", "AG") &amp; ROW())</f>
        <v/>
      </c>
      <c r="AI2249" s="56" t="str">
        <f aca="false">IF($X2249="Not Significant","No Further Action Required",
IF($AH2249="","",
IF(AND($AH2249="Pass",$L2249="0 - Passed "),"Analysis performed; no further action required.",
IF(AND($AH2249="Fail",$L2249="1 - Failed "),"Analysis performed; no further action required.",
IF(AND($AH2249="Pass",$L2249="2 - Limited In Use "),"Analysis performed; no further action required.",
IF(AND($AH2249="Fail",$L2249="3 - Adjusted "),"Analysis performed; no further action required.",
"Unit fails analysis; TSM determination required."))))))</f>
        <v/>
      </c>
      <c r="AJ2249" s="58"/>
    </row>
    <row r="2250" customFormat="false" ht="15" hidden="false" customHeight="false" outlineLevel="0" collapsed="false">
      <c r="A2250" s="56"/>
      <c r="E2250" s="57" t="str">
        <f aca="false">IF(AND($F2250="",$G2250=""),"",IF($G2250="",$F2250,HYPERLINK($G2250,$F2250)))</f>
        <v/>
      </c>
      <c r="H2250" s="1" t="str">
        <f aca="false">IF($I2250="","None Attached",IF(LEFT($I2250,5)="https",HYPERLINK($I2250,"Datasheet"),HYPERLINK(_xlfn.CONCAT("https://",$I2250),"Datasheet")))</f>
        <v>None Attached</v>
      </c>
      <c r="M2250" s="56"/>
      <c r="P2250" s="58"/>
      <c r="Q2250" s="1" t="n">
        <f aca="false">$M2250-$N2250</f>
        <v>0</v>
      </c>
      <c r="R2250" s="56"/>
      <c r="T2250" s="59" t="s">
        <v>15</v>
      </c>
      <c r="U2250" s="1" t="n">
        <f aca="false">$S2250-$R2250</f>
        <v>0</v>
      </c>
      <c r="V2250" s="1" t="n">
        <f aca="false">IF($T2250="±",$Q2250*2,$Q2250)</f>
        <v>0</v>
      </c>
      <c r="W2250" s="60" t="str">
        <f aca="false">IFERROR($U2250/ABS($V2250),"N/A")</f>
        <v>N/A</v>
      </c>
      <c r="X2250" s="61" t="str">
        <f aca="false">IF(OR($W2250="N/A",$R2250="",$S2250=""),"N/A",IF($W2250&gt;=4,"Not Significant",IF($W2250&gt;=2,"Semi-Significant","Significant")))</f>
        <v>N/A</v>
      </c>
      <c r="Z2250" s="1" t="str">
        <f aca="false">IF($D2250="Z540.1 w/data",0,"")</f>
        <v/>
      </c>
      <c r="AA2250" s="1" t="e">
        <f aca="false">$Y2250+$Q2250+$Z2250</f>
        <v>#VALUE!</v>
      </c>
      <c r="AB2250" s="1" t="n">
        <f aca="false">$N2250+$Q2250</f>
        <v>0</v>
      </c>
      <c r="AC2250" s="1" t="str">
        <f aca="false">IF($Y2250="","",IF(AND($AA2250&gt;=$R2250,$AA2250&lt;=$S2250),"Pass","Fail"))</f>
        <v/>
      </c>
      <c r="AD2250" s="1" t="str">
        <f aca="false">IF($Y2250="","",IF($AA2250&gt;$R2250,"Pass","Fail"))</f>
        <v/>
      </c>
      <c r="AE2250" s="1" t="str">
        <f aca="false">IF($Y2250="","",IF($AA2250&gt;=$R2250,"Pass","Fail"))</f>
        <v/>
      </c>
      <c r="AF2250" s="1" t="str">
        <f aca="false">IF($Y2250="","",IF($AA2250&lt;=$S2250,"Pass","Fail"))</f>
        <v/>
      </c>
      <c r="AG2250" s="1" t="str">
        <f aca="false">IF($Y2250="","",IF($AA2250&lt;$S2250,"Pass","Fail"))</f>
        <v/>
      </c>
      <c r="AH2250" s="23" t="str">
        <f aca="true">INDIRECT(CHOOSE(MATCH($T2250,{"±","&gt;","≥","≤","&lt;"},0), "AC", "AD", "AE", "AF", "AG") &amp; ROW())</f>
        <v/>
      </c>
      <c r="AI2250" s="56" t="str">
        <f aca="false">IF($X2250="Not Significant","No Further Action Required",
IF($AH2250="","",
IF(AND($AH2250="Pass",$L2250="0 - Passed "),"Analysis performed; no further action required.",
IF(AND($AH2250="Fail",$L2250="1 - Failed "),"Analysis performed; no further action required.",
IF(AND($AH2250="Pass",$L2250="2 - Limited In Use "),"Analysis performed; no further action required.",
IF(AND($AH2250="Fail",$L2250="3 - Adjusted "),"Analysis performed; no further action required.",
"Unit fails analysis; TSM determination required."))))))</f>
        <v/>
      </c>
      <c r="AJ2250" s="58"/>
    </row>
    <row r="2251" customFormat="false" ht="15" hidden="false" customHeight="false" outlineLevel="0" collapsed="false">
      <c r="A2251" s="56"/>
      <c r="E2251" s="57" t="str">
        <f aca="false">IF(AND($F2251="",$G2251=""),"",IF($G2251="",$F2251,HYPERLINK($G2251,$F2251)))</f>
        <v/>
      </c>
      <c r="H2251" s="1" t="str">
        <f aca="false">IF($I2251="","None Attached",IF(LEFT($I2251,5)="https",HYPERLINK($I2251,"Datasheet"),HYPERLINK(_xlfn.CONCAT("https://",$I2251),"Datasheet")))</f>
        <v>None Attached</v>
      </c>
      <c r="M2251" s="56"/>
      <c r="P2251" s="58"/>
      <c r="Q2251" s="1" t="n">
        <f aca="false">$M2251-$N2251</f>
        <v>0</v>
      </c>
      <c r="R2251" s="56"/>
      <c r="T2251" s="59" t="s">
        <v>15</v>
      </c>
      <c r="U2251" s="1" t="n">
        <f aca="false">$S2251-$R2251</f>
        <v>0</v>
      </c>
      <c r="V2251" s="1" t="n">
        <f aca="false">IF($T2251="±",$Q2251*2,$Q2251)</f>
        <v>0</v>
      </c>
      <c r="W2251" s="60" t="str">
        <f aca="false">IFERROR($U2251/ABS($V2251),"N/A")</f>
        <v>N/A</v>
      </c>
      <c r="X2251" s="61" t="str">
        <f aca="false">IF(OR($W2251="N/A",$R2251="",$S2251=""),"N/A",IF($W2251&gt;=4,"Not Significant",IF($W2251&gt;=2,"Semi-Significant","Significant")))</f>
        <v>N/A</v>
      </c>
      <c r="Z2251" s="1" t="str">
        <f aca="false">IF($D2251="Z540.1 w/data",0,"")</f>
        <v/>
      </c>
      <c r="AA2251" s="1" t="e">
        <f aca="false">$Y2251+$Q2251+$Z2251</f>
        <v>#VALUE!</v>
      </c>
      <c r="AB2251" s="1" t="n">
        <f aca="false">$N2251+$Q2251</f>
        <v>0</v>
      </c>
      <c r="AC2251" s="1" t="str">
        <f aca="false">IF($Y2251="","",IF(AND($AA2251&gt;=$R2251,$AA2251&lt;=$S2251),"Pass","Fail"))</f>
        <v/>
      </c>
      <c r="AD2251" s="1" t="str">
        <f aca="false">IF($Y2251="","",IF($AA2251&gt;$R2251,"Pass","Fail"))</f>
        <v/>
      </c>
      <c r="AE2251" s="1" t="str">
        <f aca="false">IF($Y2251="","",IF($AA2251&gt;=$R2251,"Pass","Fail"))</f>
        <v/>
      </c>
      <c r="AF2251" s="1" t="str">
        <f aca="false">IF($Y2251="","",IF($AA2251&lt;=$S2251,"Pass","Fail"))</f>
        <v/>
      </c>
      <c r="AG2251" s="1" t="str">
        <f aca="false">IF($Y2251="","",IF($AA2251&lt;$S2251,"Pass","Fail"))</f>
        <v/>
      </c>
      <c r="AH2251" s="23" t="str">
        <f aca="true">INDIRECT(CHOOSE(MATCH($T2251,{"±","&gt;","≥","≤","&lt;"},0), "AC", "AD", "AE", "AF", "AG") &amp; ROW())</f>
        <v/>
      </c>
      <c r="AI2251" s="56" t="str">
        <f aca="false">IF($X2251="Not Significant","No Further Action Required",
IF($AH2251="","",
IF(AND($AH2251="Pass",$L2251="0 - Passed "),"Analysis performed; no further action required.",
IF(AND($AH2251="Fail",$L2251="1 - Failed "),"Analysis performed; no further action required.",
IF(AND($AH2251="Pass",$L2251="2 - Limited In Use "),"Analysis performed; no further action required.",
IF(AND($AH2251="Fail",$L2251="3 - Adjusted "),"Analysis performed; no further action required.",
"Unit fails analysis; TSM determination required."))))))</f>
        <v/>
      </c>
      <c r="AJ2251" s="58"/>
    </row>
    <row r="2252" customFormat="false" ht="15" hidden="false" customHeight="false" outlineLevel="0" collapsed="false">
      <c r="A2252" s="56"/>
      <c r="E2252" s="57" t="str">
        <f aca="false">IF(AND($F2252="",$G2252=""),"",IF($G2252="",$F2252,HYPERLINK($G2252,$F2252)))</f>
        <v/>
      </c>
      <c r="H2252" s="1" t="str">
        <f aca="false">IF($I2252="","None Attached",IF(LEFT($I2252,5)="https",HYPERLINK($I2252,"Datasheet"),HYPERLINK(_xlfn.CONCAT("https://",$I2252),"Datasheet")))</f>
        <v>None Attached</v>
      </c>
      <c r="M2252" s="56"/>
      <c r="P2252" s="58"/>
      <c r="Q2252" s="1" t="n">
        <f aca="false">$M2252-$N2252</f>
        <v>0</v>
      </c>
      <c r="R2252" s="56"/>
      <c r="T2252" s="59" t="s">
        <v>15</v>
      </c>
      <c r="U2252" s="1" t="n">
        <f aca="false">$S2252-$R2252</f>
        <v>0</v>
      </c>
      <c r="V2252" s="1" t="n">
        <f aca="false">IF($T2252="±",$Q2252*2,$Q2252)</f>
        <v>0</v>
      </c>
      <c r="W2252" s="60" t="str">
        <f aca="false">IFERROR($U2252/ABS($V2252),"N/A")</f>
        <v>N/A</v>
      </c>
      <c r="X2252" s="61" t="str">
        <f aca="false">IF(OR($W2252="N/A",$R2252="",$S2252=""),"N/A",IF($W2252&gt;=4,"Not Significant",IF($W2252&gt;=2,"Semi-Significant","Significant")))</f>
        <v>N/A</v>
      </c>
      <c r="Z2252" s="1" t="str">
        <f aca="false">IF($D2252="Z540.1 w/data",0,"")</f>
        <v/>
      </c>
      <c r="AA2252" s="1" t="e">
        <f aca="false">$Y2252+$Q2252+$Z2252</f>
        <v>#VALUE!</v>
      </c>
      <c r="AB2252" s="1" t="n">
        <f aca="false">$N2252+$Q2252</f>
        <v>0</v>
      </c>
      <c r="AC2252" s="1" t="str">
        <f aca="false">IF($Y2252="","",IF(AND($AA2252&gt;=$R2252,$AA2252&lt;=$S2252),"Pass","Fail"))</f>
        <v/>
      </c>
      <c r="AD2252" s="1" t="str">
        <f aca="false">IF($Y2252="","",IF($AA2252&gt;$R2252,"Pass","Fail"))</f>
        <v/>
      </c>
      <c r="AE2252" s="1" t="str">
        <f aca="false">IF($Y2252="","",IF($AA2252&gt;=$R2252,"Pass","Fail"))</f>
        <v/>
      </c>
      <c r="AF2252" s="1" t="str">
        <f aca="false">IF($Y2252="","",IF($AA2252&lt;=$S2252,"Pass","Fail"))</f>
        <v/>
      </c>
      <c r="AG2252" s="1" t="str">
        <f aca="false">IF($Y2252="","",IF($AA2252&lt;$S2252,"Pass","Fail"))</f>
        <v/>
      </c>
      <c r="AH2252" s="23" t="str">
        <f aca="true">INDIRECT(CHOOSE(MATCH($T2252,{"±","&gt;","≥","≤","&lt;"},0), "AC", "AD", "AE", "AF", "AG") &amp; ROW())</f>
        <v/>
      </c>
      <c r="AI2252" s="56" t="str">
        <f aca="false">IF($X2252="Not Significant","No Further Action Required",
IF($AH2252="","",
IF(AND($AH2252="Pass",$L2252="0 - Passed "),"Analysis performed; no further action required.",
IF(AND($AH2252="Fail",$L2252="1 - Failed "),"Analysis performed; no further action required.",
IF(AND($AH2252="Pass",$L2252="2 - Limited In Use "),"Analysis performed; no further action required.",
IF(AND($AH2252="Fail",$L2252="3 - Adjusted "),"Analysis performed; no further action required.",
"Unit fails analysis; TSM determination required."))))))</f>
        <v/>
      </c>
      <c r="AJ2252" s="58"/>
    </row>
    <row r="2253" customFormat="false" ht="15" hidden="false" customHeight="false" outlineLevel="0" collapsed="false">
      <c r="A2253" s="56"/>
      <c r="E2253" s="57" t="str">
        <f aca="false">IF(AND($F2253="",$G2253=""),"",IF($G2253="",$F2253,HYPERLINK($G2253,$F2253)))</f>
        <v/>
      </c>
      <c r="H2253" s="1" t="str">
        <f aca="false">IF($I2253="","None Attached",IF(LEFT($I2253,5)="https",HYPERLINK($I2253,"Datasheet"),HYPERLINK(_xlfn.CONCAT("https://",$I2253),"Datasheet")))</f>
        <v>None Attached</v>
      </c>
      <c r="M2253" s="56"/>
      <c r="P2253" s="58"/>
      <c r="Q2253" s="1" t="n">
        <f aca="false">$M2253-$N2253</f>
        <v>0</v>
      </c>
      <c r="R2253" s="56"/>
      <c r="T2253" s="59" t="s">
        <v>15</v>
      </c>
      <c r="U2253" s="1" t="n">
        <f aca="false">$S2253-$R2253</f>
        <v>0</v>
      </c>
      <c r="V2253" s="1" t="n">
        <f aca="false">IF($T2253="±",$Q2253*2,$Q2253)</f>
        <v>0</v>
      </c>
      <c r="W2253" s="60" t="str">
        <f aca="false">IFERROR($U2253/ABS($V2253),"N/A")</f>
        <v>N/A</v>
      </c>
      <c r="X2253" s="61" t="str">
        <f aca="false">IF(OR($W2253="N/A",$R2253="",$S2253=""),"N/A",IF($W2253&gt;=4,"Not Significant",IF($W2253&gt;=2,"Semi-Significant","Significant")))</f>
        <v>N/A</v>
      </c>
      <c r="Z2253" s="1" t="str">
        <f aca="false">IF($D2253="Z540.1 w/data",0,"")</f>
        <v/>
      </c>
      <c r="AA2253" s="1" t="e">
        <f aca="false">$Y2253+$Q2253+$Z2253</f>
        <v>#VALUE!</v>
      </c>
      <c r="AB2253" s="1" t="n">
        <f aca="false">$N2253+$Q2253</f>
        <v>0</v>
      </c>
      <c r="AC2253" s="1" t="str">
        <f aca="false">IF($Y2253="","",IF(AND($AA2253&gt;=$R2253,$AA2253&lt;=$S2253),"Pass","Fail"))</f>
        <v/>
      </c>
      <c r="AD2253" s="1" t="str">
        <f aca="false">IF($Y2253="","",IF($AA2253&gt;$R2253,"Pass","Fail"))</f>
        <v/>
      </c>
      <c r="AE2253" s="1" t="str">
        <f aca="false">IF($Y2253="","",IF($AA2253&gt;=$R2253,"Pass","Fail"))</f>
        <v/>
      </c>
      <c r="AF2253" s="1" t="str">
        <f aca="false">IF($Y2253="","",IF($AA2253&lt;=$S2253,"Pass","Fail"))</f>
        <v/>
      </c>
      <c r="AG2253" s="1" t="str">
        <f aca="false">IF($Y2253="","",IF($AA2253&lt;$S2253,"Pass","Fail"))</f>
        <v/>
      </c>
      <c r="AH2253" s="23" t="str">
        <f aca="true">INDIRECT(CHOOSE(MATCH($T2253,{"±","&gt;","≥","≤","&lt;"},0), "AC", "AD", "AE", "AF", "AG") &amp; ROW())</f>
        <v/>
      </c>
      <c r="AI2253" s="56" t="str">
        <f aca="false">IF($X2253="Not Significant","No Further Action Required",
IF($AH2253="","",
IF(AND($AH2253="Pass",$L2253="0 - Passed "),"Analysis performed; no further action required.",
IF(AND($AH2253="Fail",$L2253="1 - Failed "),"Analysis performed; no further action required.",
IF(AND($AH2253="Pass",$L2253="2 - Limited In Use "),"Analysis performed; no further action required.",
IF(AND($AH2253="Fail",$L2253="3 - Adjusted "),"Analysis performed; no further action required.",
"Unit fails analysis; TSM determination required."))))))</f>
        <v/>
      </c>
      <c r="AJ2253" s="58"/>
    </row>
    <row r="2254" customFormat="false" ht="15" hidden="false" customHeight="false" outlineLevel="0" collapsed="false">
      <c r="A2254" s="56"/>
      <c r="E2254" s="57" t="str">
        <f aca="false">IF(AND($F2254="",$G2254=""),"",IF($G2254="",$F2254,HYPERLINK($G2254,$F2254)))</f>
        <v/>
      </c>
      <c r="H2254" s="1" t="str">
        <f aca="false">IF($I2254="","None Attached",IF(LEFT($I2254,5)="https",HYPERLINK($I2254,"Datasheet"),HYPERLINK(_xlfn.CONCAT("https://",$I2254),"Datasheet")))</f>
        <v>None Attached</v>
      </c>
      <c r="M2254" s="56"/>
      <c r="P2254" s="58"/>
      <c r="Q2254" s="1" t="n">
        <f aca="false">$M2254-$N2254</f>
        <v>0</v>
      </c>
      <c r="R2254" s="56"/>
      <c r="T2254" s="59" t="s">
        <v>15</v>
      </c>
      <c r="U2254" s="1" t="n">
        <f aca="false">$S2254-$R2254</f>
        <v>0</v>
      </c>
      <c r="V2254" s="1" t="n">
        <f aca="false">IF($T2254="±",$Q2254*2,$Q2254)</f>
        <v>0</v>
      </c>
      <c r="W2254" s="60" t="str">
        <f aca="false">IFERROR($U2254/ABS($V2254),"N/A")</f>
        <v>N/A</v>
      </c>
      <c r="X2254" s="61" t="str">
        <f aca="false">IF(OR($W2254="N/A",$R2254="",$S2254=""),"N/A",IF($W2254&gt;=4,"Not Significant",IF($W2254&gt;=2,"Semi-Significant","Significant")))</f>
        <v>N/A</v>
      </c>
      <c r="Z2254" s="1" t="str">
        <f aca="false">IF($D2254="Z540.1 w/data",0,"")</f>
        <v/>
      </c>
      <c r="AA2254" s="1" t="e">
        <f aca="false">$Y2254+$Q2254+$Z2254</f>
        <v>#VALUE!</v>
      </c>
      <c r="AB2254" s="1" t="n">
        <f aca="false">$N2254+$Q2254</f>
        <v>0</v>
      </c>
      <c r="AC2254" s="1" t="str">
        <f aca="false">IF($Y2254="","",IF(AND($AA2254&gt;=$R2254,$AA2254&lt;=$S2254),"Pass","Fail"))</f>
        <v/>
      </c>
      <c r="AD2254" s="1" t="str">
        <f aca="false">IF($Y2254="","",IF($AA2254&gt;$R2254,"Pass","Fail"))</f>
        <v/>
      </c>
      <c r="AE2254" s="1" t="str">
        <f aca="false">IF($Y2254="","",IF($AA2254&gt;=$R2254,"Pass","Fail"))</f>
        <v/>
      </c>
      <c r="AF2254" s="1" t="str">
        <f aca="false">IF($Y2254="","",IF($AA2254&lt;=$S2254,"Pass","Fail"))</f>
        <v/>
      </c>
      <c r="AG2254" s="1" t="str">
        <f aca="false">IF($Y2254="","",IF($AA2254&lt;$S2254,"Pass","Fail"))</f>
        <v/>
      </c>
      <c r="AH2254" s="23" t="str">
        <f aca="true">INDIRECT(CHOOSE(MATCH($T2254,{"±","&gt;","≥","≤","&lt;"},0), "AC", "AD", "AE", "AF", "AG") &amp; ROW())</f>
        <v/>
      </c>
      <c r="AI2254" s="56" t="str">
        <f aca="false">IF($X2254="Not Significant","No Further Action Required",
IF($AH2254="","",
IF(AND($AH2254="Pass",$L2254="0 - Passed "),"Analysis performed; no further action required.",
IF(AND($AH2254="Fail",$L2254="1 - Failed "),"Analysis performed; no further action required.",
IF(AND($AH2254="Pass",$L2254="2 - Limited In Use "),"Analysis performed; no further action required.",
IF(AND($AH2254="Fail",$L2254="3 - Adjusted "),"Analysis performed; no further action required.",
"Unit fails analysis; TSM determination required."))))))</f>
        <v/>
      </c>
      <c r="AJ2254" s="58"/>
    </row>
    <row r="2255" customFormat="false" ht="15" hidden="false" customHeight="false" outlineLevel="0" collapsed="false">
      <c r="A2255" s="56"/>
      <c r="E2255" s="57" t="str">
        <f aca="false">IF(AND($F2255="",$G2255=""),"",IF($G2255="",$F2255,HYPERLINK($G2255,$F2255)))</f>
        <v/>
      </c>
      <c r="H2255" s="1" t="str">
        <f aca="false">IF($I2255="","None Attached",IF(LEFT($I2255,5)="https",HYPERLINK($I2255,"Datasheet"),HYPERLINK(_xlfn.CONCAT("https://",$I2255),"Datasheet")))</f>
        <v>None Attached</v>
      </c>
      <c r="M2255" s="56"/>
      <c r="P2255" s="58"/>
      <c r="Q2255" s="1" t="n">
        <f aca="false">$M2255-$N2255</f>
        <v>0</v>
      </c>
      <c r="R2255" s="56"/>
      <c r="T2255" s="59" t="s">
        <v>15</v>
      </c>
      <c r="U2255" s="1" t="n">
        <f aca="false">$S2255-$R2255</f>
        <v>0</v>
      </c>
      <c r="V2255" s="1" t="n">
        <f aca="false">IF($T2255="±",$Q2255*2,$Q2255)</f>
        <v>0</v>
      </c>
      <c r="W2255" s="60" t="str">
        <f aca="false">IFERROR($U2255/ABS($V2255),"N/A")</f>
        <v>N/A</v>
      </c>
      <c r="X2255" s="61" t="str">
        <f aca="false">IF(OR($W2255="N/A",$R2255="",$S2255=""),"N/A",IF($W2255&gt;=4,"Not Significant",IF($W2255&gt;=2,"Semi-Significant","Significant")))</f>
        <v>N/A</v>
      </c>
      <c r="Z2255" s="1" t="str">
        <f aca="false">IF($D2255="Z540.1 w/data",0,"")</f>
        <v/>
      </c>
      <c r="AA2255" s="1" t="e">
        <f aca="false">$Y2255+$Q2255+$Z2255</f>
        <v>#VALUE!</v>
      </c>
      <c r="AB2255" s="1" t="n">
        <f aca="false">$N2255+$Q2255</f>
        <v>0</v>
      </c>
      <c r="AC2255" s="1" t="str">
        <f aca="false">IF($Y2255="","",IF(AND($AA2255&gt;=$R2255,$AA2255&lt;=$S2255),"Pass","Fail"))</f>
        <v/>
      </c>
      <c r="AD2255" s="1" t="str">
        <f aca="false">IF($Y2255="","",IF($AA2255&gt;$R2255,"Pass","Fail"))</f>
        <v/>
      </c>
      <c r="AE2255" s="1" t="str">
        <f aca="false">IF($Y2255="","",IF($AA2255&gt;=$R2255,"Pass","Fail"))</f>
        <v/>
      </c>
      <c r="AF2255" s="1" t="str">
        <f aca="false">IF($Y2255="","",IF($AA2255&lt;=$S2255,"Pass","Fail"))</f>
        <v/>
      </c>
      <c r="AG2255" s="1" t="str">
        <f aca="false">IF($Y2255="","",IF($AA2255&lt;$S2255,"Pass","Fail"))</f>
        <v/>
      </c>
      <c r="AH2255" s="23" t="str">
        <f aca="true">INDIRECT(CHOOSE(MATCH($T2255,{"±","&gt;","≥","≤","&lt;"},0), "AC", "AD", "AE", "AF", "AG") &amp; ROW())</f>
        <v/>
      </c>
      <c r="AI2255" s="56" t="str">
        <f aca="false">IF($X2255="Not Significant","No Further Action Required",
IF($AH2255="","",
IF(AND($AH2255="Pass",$L2255="0 - Passed "),"Analysis performed; no further action required.",
IF(AND($AH2255="Fail",$L2255="1 - Failed "),"Analysis performed; no further action required.",
IF(AND($AH2255="Pass",$L2255="2 - Limited In Use "),"Analysis performed; no further action required.",
IF(AND($AH2255="Fail",$L2255="3 - Adjusted "),"Analysis performed; no further action required.",
"Unit fails analysis; TSM determination required."))))))</f>
        <v/>
      </c>
      <c r="AJ2255" s="58"/>
    </row>
    <row r="2256" customFormat="false" ht="15" hidden="false" customHeight="false" outlineLevel="0" collapsed="false">
      <c r="A2256" s="56"/>
      <c r="E2256" s="57" t="str">
        <f aca="false">IF(AND($F2256="",$G2256=""),"",IF($G2256="",$F2256,HYPERLINK($G2256,$F2256)))</f>
        <v/>
      </c>
      <c r="H2256" s="1" t="str">
        <f aca="false">IF($I2256="","None Attached",IF(LEFT($I2256,5)="https",HYPERLINK($I2256,"Datasheet"),HYPERLINK(_xlfn.CONCAT("https://",$I2256),"Datasheet")))</f>
        <v>None Attached</v>
      </c>
      <c r="M2256" s="56"/>
      <c r="P2256" s="58"/>
      <c r="Q2256" s="1" t="n">
        <f aca="false">$M2256-$N2256</f>
        <v>0</v>
      </c>
      <c r="R2256" s="56"/>
      <c r="T2256" s="59" t="s">
        <v>15</v>
      </c>
      <c r="U2256" s="1" t="n">
        <f aca="false">$S2256-$R2256</f>
        <v>0</v>
      </c>
      <c r="V2256" s="1" t="n">
        <f aca="false">IF($T2256="±",$Q2256*2,$Q2256)</f>
        <v>0</v>
      </c>
      <c r="W2256" s="60" t="str">
        <f aca="false">IFERROR($U2256/ABS($V2256),"N/A")</f>
        <v>N/A</v>
      </c>
      <c r="X2256" s="61" t="str">
        <f aca="false">IF(OR($W2256="N/A",$R2256="",$S2256=""),"N/A",IF($W2256&gt;=4,"Not Significant",IF($W2256&gt;=2,"Semi-Significant","Significant")))</f>
        <v>N/A</v>
      </c>
      <c r="Z2256" s="1" t="str">
        <f aca="false">IF($D2256="Z540.1 w/data",0,"")</f>
        <v/>
      </c>
      <c r="AA2256" s="1" t="e">
        <f aca="false">$Y2256+$Q2256+$Z2256</f>
        <v>#VALUE!</v>
      </c>
      <c r="AB2256" s="1" t="n">
        <f aca="false">$N2256+$Q2256</f>
        <v>0</v>
      </c>
      <c r="AC2256" s="1" t="str">
        <f aca="false">IF($Y2256="","",IF(AND($AA2256&gt;=$R2256,$AA2256&lt;=$S2256),"Pass","Fail"))</f>
        <v/>
      </c>
      <c r="AD2256" s="1" t="str">
        <f aca="false">IF($Y2256="","",IF($AA2256&gt;$R2256,"Pass","Fail"))</f>
        <v/>
      </c>
      <c r="AE2256" s="1" t="str">
        <f aca="false">IF($Y2256="","",IF($AA2256&gt;=$R2256,"Pass","Fail"))</f>
        <v/>
      </c>
      <c r="AF2256" s="1" t="str">
        <f aca="false">IF($Y2256="","",IF($AA2256&lt;=$S2256,"Pass","Fail"))</f>
        <v/>
      </c>
      <c r="AG2256" s="1" t="str">
        <f aca="false">IF($Y2256="","",IF($AA2256&lt;$S2256,"Pass","Fail"))</f>
        <v/>
      </c>
      <c r="AH2256" s="23" t="str">
        <f aca="true">INDIRECT(CHOOSE(MATCH($T2256,{"±","&gt;","≥","≤","&lt;"},0), "AC", "AD", "AE", "AF", "AG") &amp; ROW())</f>
        <v/>
      </c>
      <c r="AI2256" s="56" t="str">
        <f aca="false">IF($X2256="Not Significant","No Further Action Required",
IF($AH2256="","",
IF(AND($AH2256="Pass",$L2256="0 - Passed "),"Analysis performed; no further action required.",
IF(AND($AH2256="Fail",$L2256="1 - Failed "),"Analysis performed; no further action required.",
IF(AND($AH2256="Pass",$L2256="2 - Limited In Use "),"Analysis performed; no further action required.",
IF(AND($AH2256="Fail",$L2256="3 - Adjusted "),"Analysis performed; no further action required.",
"Unit fails analysis; TSM determination required."))))))</f>
        <v/>
      </c>
      <c r="AJ2256" s="58"/>
    </row>
    <row r="2257" customFormat="false" ht="15" hidden="false" customHeight="false" outlineLevel="0" collapsed="false">
      <c r="A2257" s="56"/>
      <c r="E2257" s="57" t="str">
        <f aca="false">IF(AND($F2257="",$G2257=""),"",IF($G2257="",$F2257,HYPERLINK($G2257,$F2257)))</f>
        <v/>
      </c>
      <c r="H2257" s="1" t="str">
        <f aca="false">IF($I2257="","None Attached",IF(LEFT($I2257,5)="https",HYPERLINK($I2257,"Datasheet"),HYPERLINK(_xlfn.CONCAT("https://",$I2257),"Datasheet")))</f>
        <v>None Attached</v>
      </c>
      <c r="M2257" s="56"/>
      <c r="P2257" s="58"/>
      <c r="Q2257" s="1" t="n">
        <f aca="false">$M2257-$N2257</f>
        <v>0</v>
      </c>
      <c r="R2257" s="56"/>
      <c r="T2257" s="59" t="s">
        <v>15</v>
      </c>
      <c r="U2257" s="1" t="n">
        <f aca="false">$S2257-$R2257</f>
        <v>0</v>
      </c>
      <c r="V2257" s="1" t="n">
        <f aca="false">IF($T2257="±",$Q2257*2,$Q2257)</f>
        <v>0</v>
      </c>
      <c r="W2257" s="60" t="str">
        <f aca="false">IFERROR($U2257/ABS($V2257),"N/A")</f>
        <v>N/A</v>
      </c>
      <c r="X2257" s="61" t="str">
        <f aca="false">IF(OR($W2257="N/A",$R2257="",$S2257=""),"N/A",IF($W2257&gt;=4,"Not Significant",IF($W2257&gt;=2,"Semi-Significant","Significant")))</f>
        <v>N/A</v>
      </c>
      <c r="Z2257" s="1" t="str">
        <f aca="false">IF($D2257="Z540.1 w/data",0,"")</f>
        <v/>
      </c>
      <c r="AA2257" s="1" t="e">
        <f aca="false">$Y2257+$Q2257+$Z2257</f>
        <v>#VALUE!</v>
      </c>
      <c r="AB2257" s="1" t="n">
        <f aca="false">$N2257+$Q2257</f>
        <v>0</v>
      </c>
      <c r="AC2257" s="1" t="str">
        <f aca="false">IF($Y2257="","",IF(AND($AA2257&gt;=$R2257,$AA2257&lt;=$S2257),"Pass","Fail"))</f>
        <v/>
      </c>
      <c r="AD2257" s="1" t="str">
        <f aca="false">IF($Y2257="","",IF($AA2257&gt;$R2257,"Pass","Fail"))</f>
        <v/>
      </c>
      <c r="AE2257" s="1" t="str">
        <f aca="false">IF($Y2257="","",IF($AA2257&gt;=$R2257,"Pass","Fail"))</f>
        <v/>
      </c>
      <c r="AF2257" s="1" t="str">
        <f aca="false">IF($Y2257="","",IF($AA2257&lt;=$S2257,"Pass","Fail"))</f>
        <v/>
      </c>
      <c r="AG2257" s="1" t="str">
        <f aca="false">IF($Y2257="","",IF($AA2257&lt;$S2257,"Pass","Fail"))</f>
        <v/>
      </c>
      <c r="AH2257" s="23" t="str">
        <f aca="true">INDIRECT(CHOOSE(MATCH($T2257,{"±","&gt;","≥","≤","&lt;"},0), "AC", "AD", "AE", "AF", "AG") &amp; ROW())</f>
        <v/>
      </c>
      <c r="AI2257" s="56" t="str">
        <f aca="false">IF($X2257="Not Significant","No Further Action Required",
IF($AH2257="","",
IF(AND($AH2257="Pass",$L2257="0 - Passed "),"Analysis performed; no further action required.",
IF(AND($AH2257="Fail",$L2257="1 - Failed "),"Analysis performed; no further action required.",
IF(AND($AH2257="Pass",$L2257="2 - Limited In Use "),"Analysis performed; no further action required.",
IF(AND($AH2257="Fail",$L2257="3 - Adjusted "),"Analysis performed; no further action required.",
"Unit fails analysis; TSM determination required."))))))</f>
        <v/>
      </c>
      <c r="AJ2257" s="58"/>
    </row>
    <row r="2258" customFormat="false" ht="15" hidden="false" customHeight="false" outlineLevel="0" collapsed="false">
      <c r="A2258" s="56"/>
      <c r="E2258" s="57" t="str">
        <f aca="false">IF(AND($F2258="",$G2258=""),"",IF($G2258="",$F2258,HYPERLINK($G2258,$F2258)))</f>
        <v/>
      </c>
      <c r="H2258" s="1" t="str">
        <f aca="false">IF($I2258="","None Attached",IF(LEFT($I2258,5)="https",HYPERLINK($I2258,"Datasheet"),HYPERLINK(_xlfn.CONCAT("https://",$I2258),"Datasheet")))</f>
        <v>None Attached</v>
      </c>
      <c r="M2258" s="56"/>
      <c r="P2258" s="58"/>
      <c r="Q2258" s="1" t="n">
        <f aca="false">$M2258-$N2258</f>
        <v>0</v>
      </c>
      <c r="R2258" s="56"/>
      <c r="T2258" s="59" t="s">
        <v>15</v>
      </c>
      <c r="U2258" s="1" t="n">
        <f aca="false">$S2258-$R2258</f>
        <v>0</v>
      </c>
      <c r="V2258" s="1" t="n">
        <f aca="false">IF($T2258="±",$Q2258*2,$Q2258)</f>
        <v>0</v>
      </c>
      <c r="W2258" s="60" t="str">
        <f aca="false">IFERROR($U2258/ABS($V2258),"N/A")</f>
        <v>N/A</v>
      </c>
      <c r="X2258" s="61" t="str">
        <f aca="false">IF(OR($W2258="N/A",$R2258="",$S2258=""),"N/A",IF($W2258&gt;=4,"Not Significant",IF($W2258&gt;=2,"Semi-Significant","Significant")))</f>
        <v>N/A</v>
      </c>
      <c r="Z2258" s="1" t="str">
        <f aca="false">IF($D2258="Z540.1 w/data",0,"")</f>
        <v/>
      </c>
      <c r="AA2258" s="1" t="e">
        <f aca="false">$Y2258+$Q2258+$Z2258</f>
        <v>#VALUE!</v>
      </c>
      <c r="AB2258" s="1" t="n">
        <f aca="false">$N2258+$Q2258</f>
        <v>0</v>
      </c>
      <c r="AC2258" s="1" t="str">
        <f aca="false">IF($Y2258="","",IF(AND($AA2258&gt;=$R2258,$AA2258&lt;=$S2258),"Pass","Fail"))</f>
        <v/>
      </c>
      <c r="AD2258" s="1" t="str">
        <f aca="false">IF($Y2258="","",IF($AA2258&gt;$R2258,"Pass","Fail"))</f>
        <v/>
      </c>
      <c r="AE2258" s="1" t="str">
        <f aca="false">IF($Y2258="","",IF($AA2258&gt;=$R2258,"Pass","Fail"))</f>
        <v/>
      </c>
      <c r="AF2258" s="1" t="str">
        <f aca="false">IF($Y2258="","",IF($AA2258&lt;=$S2258,"Pass","Fail"))</f>
        <v/>
      </c>
      <c r="AG2258" s="1" t="str">
        <f aca="false">IF($Y2258="","",IF($AA2258&lt;$S2258,"Pass","Fail"))</f>
        <v/>
      </c>
      <c r="AH2258" s="23" t="str">
        <f aca="true">INDIRECT(CHOOSE(MATCH($T2258,{"±","&gt;","≥","≤","&lt;"},0), "AC", "AD", "AE", "AF", "AG") &amp; ROW())</f>
        <v/>
      </c>
      <c r="AI2258" s="56" t="str">
        <f aca="false">IF($X2258="Not Significant","No Further Action Required",
IF($AH2258="","",
IF(AND($AH2258="Pass",$L2258="0 - Passed "),"Analysis performed; no further action required.",
IF(AND($AH2258="Fail",$L2258="1 - Failed "),"Analysis performed; no further action required.",
IF(AND($AH2258="Pass",$L2258="2 - Limited In Use "),"Analysis performed; no further action required.",
IF(AND($AH2258="Fail",$L2258="3 - Adjusted "),"Analysis performed; no further action required.",
"Unit fails analysis; TSM determination required."))))))</f>
        <v/>
      </c>
      <c r="AJ2258" s="58"/>
    </row>
    <row r="2259" customFormat="false" ht="15" hidden="false" customHeight="false" outlineLevel="0" collapsed="false">
      <c r="A2259" s="56"/>
      <c r="E2259" s="57" t="str">
        <f aca="false">IF(AND($F2259="",$G2259=""),"",IF($G2259="",$F2259,HYPERLINK($G2259,$F2259)))</f>
        <v/>
      </c>
      <c r="H2259" s="1" t="str">
        <f aca="false">IF($I2259="","None Attached",IF(LEFT($I2259,5)="https",HYPERLINK($I2259,"Datasheet"),HYPERLINK(_xlfn.CONCAT("https://",$I2259),"Datasheet")))</f>
        <v>None Attached</v>
      </c>
      <c r="M2259" s="56"/>
      <c r="P2259" s="58"/>
      <c r="Q2259" s="1" t="n">
        <f aca="false">$M2259-$N2259</f>
        <v>0</v>
      </c>
      <c r="R2259" s="56"/>
      <c r="T2259" s="59" t="s">
        <v>15</v>
      </c>
      <c r="U2259" s="1" t="n">
        <f aca="false">$S2259-$R2259</f>
        <v>0</v>
      </c>
      <c r="V2259" s="1" t="n">
        <f aca="false">IF($T2259="±",$Q2259*2,$Q2259)</f>
        <v>0</v>
      </c>
      <c r="W2259" s="60" t="str">
        <f aca="false">IFERROR($U2259/ABS($V2259),"N/A")</f>
        <v>N/A</v>
      </c>
      <c r="X2259" s="61" t="str">
        <f aca="false">IF(OR($W2259="N/A",$R2259="",$S2259=""),"N/A",IF($W2259&gt;=4,"Not Significant",IF($W2259&gt;=2,"Semi-Significant","Significant")))</f>
        <v>N/A</v>
      </c>
      <c r="Z2259" s="1" t="str">
        <f aca="false">IF($D2259="Z540.1 w/data",0,"")</f>
        <v/>
      </c>
      <c r="AA2259" s="1" t="e">
        <f aca="false">$Y2259+$Q2259+$Z2259</f>
        <v>#VALUE!</v>
      </c>
      <c r="AB2259" s="1" t="n">
        <f aca="false">$N2259+$Q2259</f>
        <v>0</v>
      </c>
      <c r="AC2259" s="1" t="str">
        <f aca="false">IF($Y2259="","",IF(AND($AA2259&gt;=$R2259,$AA2259&lt;=$S2259),"Pass","Fail"))</f>
        <v/>
      </c>
      <c r="AD2259" s="1" t="str">
        <f aca="false">IF($Y2259="","",IF($AA2259&gt;$R2259,"Pass","Fail"))</f>
        <v/>
      </c>
      <c r="AE2259" s="1" t="str">
        <f aca="false">IF($Y2259="","",IF($AA2259&gt;=$R2259,"Pass","Fail"))</f>
        <v/>
      </c>
      <c r="AF2259" s="1" t="str">
        <f aca="false">IF($Y2259="","",IF($AA2259&lt;=$S2259,"Pass","Fail"))</f>
        <v/>
      </c>
      <c r="AG2259" s="1" t="str">
        <f aca="false">IF($Y2259="","",IF($AA2259&lt;$S2259,"Pass","Fail"))</f>
        <v/>
      </c>
      <c r="AH2259" s="23" t="str">
        <f aca="true">INDIRECT(CHOOSE(MATCH($T2259,{"±","&gt;","≥","≤","&lt;"},0), "AC", "AD", "AE", "AF", "AG") &amp; ROW())</f>
        <v/>
      </c>
      <c r="AI2259" s="56" t="str">
        <f aca="false">IF($X2259="Not Significant","No Further Action Required",
IF($AH2259="","",
IF(AND($AH2259="Pass",$L2259="0 - Passed "),"Analysis performed; no further action required.",
IF(AND($AH2259="Fail",$L2259="1 - Failed "),"Analysis performed; no further action required.",
IF(AND($AH2259="Pass",$L2259="2 - Limited In Use "),"Analysis performed; no further action required.",
IF(AND($AH2259="Fail",$L2259="3 - Adjusted "),"Analysis performed; no further action required.",
"Unit fails analysis; TSM determination required."))))))</f>
        <v/>
      </c>
      <c r="AJ2259" s="58"/>
    </row>
    <row r="2260" customFormat="false" ht="15" hidden="false" customHeight="false" outlineLevel="0" collapsed="false">
      <c r="A2260" s="56"/>
      <c r="E2260" s="57" t="str">
        <f aca="false">IF(AND($F2260="",$G2260=""),"",IF($G2260="",$F2260,HYPERLINK($G2260,$F2260)))</f>
        <v/>
      </c>
      <c r="H2260" s="1" t="str">
        <f aca="false">IF($I2260="","None Attached",IF(LEFT($I2260,5)="https",HYPERLINK($I2260,"Datasheet"),HYPERLINK(_xlfn.CONCAT("https://",$I2260),"Datasheet")))</f>
        <v>None Attached</v>
      </c>
      <c r="M2260" s="56"/>
      <c r="P2260" s="58"/>
      <c r="Q2260" s="1" t="n">
        <f aca="false">$M2260-$N2260</f>
        <v>0</v>
      </c>
      <c r="R2260" s="56"/>
      <c r="T2260" s="59" t="s">
        <v>15</v>
      </c>
      <c r="U2260" s="1" t="n">
        <f aca="false">$S2260-$R2260</f>
        <v>0</v>
      </c>
      <c r="V2260" s="1" t="n">
        <f aca="false">IF($T2260="±",$Q2260*2,$Q2260)</f>
        <v>0</v>
      </c>
      <c r="W2260" s="60" t="str">
        <f aca="false">IFERROR($U2260/ABS($V2260),"N/A")</f>
        <v>N/A</v>
      </c>
      <c r="X2260" s="61" t="str">
        <f aca="false">IF(OR($W2260="N/A",$R2260="",$S2260=""),"N/A",IF($W2260&gt;=4,"Not Significant",IF($W2260&gt;=2,"Semi-Significant","Significant")))</f>
        <v>N/A</v>
      </c>
      <c r="Z2260" s="1" t="str">
        <f aca="false">IF($D2260="Z540.1 w/data",0,"")</f>
        <v/>
      </c>
      <c r="AA2260" s="1" t="e">
        <f aca="false">$Y2260+$Q2260+$Z2260</f>
        <v>#VALUE!</v>
      </c>
      <c r="AB2260" s="1" t="n">
        <f aca="false">$N2260+$Q2260</f>
        <v>0</v>
      </c>
      <c r="AC2260" s="1" t="str">
        <f aca="false">IF($Y2260="","",IF(AND($AA2260&gt;=$R2260,$AA2260&lt;=$S2260),"Pass","Fail"))</f>
        <v/>
      </c>
      <c r="AD2260" s="1" t="str">
        <f aca="false">IF($Y2260="","",IF($AA2260&gt;$R2260,"Pass","Fail"))</f>
        <v/>
      </c>
      <c r="AE2260" s="1" t="str">
        <f aca="false">IF($Y2260="","",IF($AA2260&gt;=$R2260,"Pass","Fail"))</f>
        <v/>
      </c>
      <c r="AF2260" s="1" t="str">
        <f aca="false">IF($Y2260="","",IF($AA2260&lt;=$S2260,"Pass","Fail"))</f>
        <v/>
      </c>
      <c r="AG2260" s="1" t="str">
        <f aca="false">IF($Y2260="","",IF($AA2260&lt;$S2260,"Pass","Fail"))</f>
        <v/>
      </c>
      <c r="AH2260" s="23" t="str">
        <f aca="true">INDIRECT(CHOOSE(MATCH($T2260,{"±","&gt;","≥","≤","&lt;"},0), "AC", "AD", "AE", "AF", "AG") &amp; ROW())</f>
        <v/>
      </c>
      <c r="AI2260" s="56" t="str">
        <f aca="false">IF($X2260="Not Significant","No Further Action Required",
IF($AH2260="","",
IF(AND($AH2260="Pass",$L2260="0 - Passed "),"Analysis performed; no further action required.",
IF(AND($AH2260="Fail",$L2260="1 - Failed "),"Analysis performed; no further action required.",
IF(AND($AH2260="Pass",$L2260="2 - Limited In Use "),"Analysis performed; no further action required.",
IF(AND($AH2260="Fail",$L2260="3 - Adjusted "),"Analysis performed; no further action required.",
"Unit fails analysis; TSM determination required."))))))</f>
        <v/>
      </c>
      <c r="AJ2260" s="58"/>
    </row>
    <row r="2261" customFormat="false" ht="15" hidden="false" customHeight="false" outlineLevel="0" collapsed="false">
      <c r="A2261" s="56"/>
      <c r="E2261" s="57" t="str">
        <f aca="false">IF(AND($F2261="",$G2261=""),"",IF($G2261="",$F2261,HYPERLINK($G2261,$F2261)))</f>
        <v/>
      </c>
      <c r="H2261" s="1" t="str">
        <f aca="false">IF($I2261="","None Attached",IF(LEFT($I2261,5)="https",HYPERLINK($I2261,"Datasheet"),HYPERLINK(_xlfn.CONCAT("https://",$I2261),"Datasheet")))</f>
        <v>None Attached</v>
      </c>
      <c r="M2261" s="56"/>
      <c r="P2261" s="58"/>
      <c r="Q2261" s="1" t="n">
        <f aca="false">$M2261-$N2261</f>
        <v>0</v>
      </c>
      <c r="R2261" s="56"/>
      <c r="T2261" s="59" t="s">
        <v>15</v>
      </c>
      <c r="U2261" s="1" t="n">
        <f aca="false">$S2261-$R2261</f>
        <v>0</v>
      </c>
      <c r="V2261" s="1" t="n">
        <f aca="false">IF($T2261="±",$Q2261*2,$Q2261)</f>
        <v>0</v>
      </c>
      <c r="W2261" s="60" t="str">
        <f aca="false">IFERROR($U2261/ABS($V2261),"N/A")</f>
        <v>N/A</v>
      </c>
      <c r="X2261" s="61" t="str">
        <f aca="false">IF(OR($W2261="N/A",$R2261="",$S2261=""),"N/A",IF($W2261&gt;=4,"Not Significant",IF($W2261&gt;=2,"Semi-Significant","Significant")))</f>
        <v>N/A</v>
      </c>
      <c r="Z2261" s="1" t="str">
        <f aca="false">IF($D2261="Z540.1 w/data",0,"")</f>
        <v/>
      </c>
      <c r="AA2261" s="1" t="e">
        <f aca="false">$Y2261+$Q2261+$Z2261</f>
        <v>#VALUE!</v>
      </c>
      <c r="AB2261" s="1" t="n">
        <f aca="false">$N2261+$Q2261</f>
        <v>0</v>
      </c>
      <c r="AC2261" s="1" t="str">
        <f aca="false">IF($Y2261="","",IF(AND($AA2261&gt;=$R2261,$AA2261&lt;=$S2261),"Pass","Fail"))</f>
        <v/>
      </c>
      <c r="AD2261" s="1" t="str">
        <f aca="false">IF($Y2261="","",IF($AA2261&gt;$R2261,"Pass","Fail"))</f>
        <v/>
      </c>
      <c r="AE2261" s="1" t="str">
        <f aca="false">IF($Y2261="","",IF($AA2261&gt;=$R2261,"Pass","Fail"))</f>
        <v/>
      </c>
      <c r="AF2261" s="1" t="str">
        <f aca="false">IF($Y2261="","",IF($AA2261&lt;=$S2261,"Pass","Fail"))</f>
        <v/>
      </c>
      <c r="AG2261" s="1" t="str">
        <f aca="false">IF($Y2261="","",IF($AA2261&lt;$S2261,"Pass","Fail"))</f>
        <v/>
      </c>
      <c r="AH2261" s="23" t="str">
        <f aca="true">INDIRECT(CHOOSE(MATCH($T2261,{"±","&gt;","≥","≤","&lt;"},0), "AC", "AD", "AE", "AF", "AG") &amp; ROW())</f>
        <v/>
      </c>
      <c r="AI2261" s="56" t="str">
        <f aca="false">IF($X2261="Not Significant","No Further Action Required",
IF($AH2261="","",
IF(AND($AH2261="Pass",$L2261="0 - Passed "),"Analysis performed; no further action required.",
IF(AND($AH2261="Fail",$L2261="1 - Failed "),"Analysis performed; no further action required.",
IF(AND($AH2261="Pass",$L2261="2 - Limited In Use "),"Analysis performed; no further action required.",
IF(AND($AH2261="Fail",$L2261="3 - Adjusted "),"Analysis performed; no further action required.",
"Unit fails analysis; TSM determination required."))))))</f>
        <v/>
      </c>
      <c r="AJ2261" s="58"/>
    </row>
    <row r="2262" customFormat="false" ht="15" hidden="false" customHeight="false" outlineLevel="0" collapsed="false">
      <c r="A2262" s="56"/>
      <c r="E2262" s="57" t="str">
        <f aca="false">IF(AND($F2262="",$G2262=""),"",IF($G2262="",$F2262,HYPERLINK($G2262,$F2262)))</f>
        <v/>
      </c>
      <c r="H2262" s="1" t="str">
        <f aca="false">IF($I2262="","None Attached",IF(LEFT($I2262,5)="https",HYPERLINK($I2262,"Datasheet"),HYPERLINK(_xlfn.CONCAT("https://",$I2262),"Datasheet")))</f>
        <v>None Attached</v>
      </c>
      <c r="M2262" s="56"/>
      <c r="P2262" s="58"/>
      <c r="Q2262" s="1" t="n">
        <f aca="false">$M2262-$N2262</f>
        <v>0</v>
      </c>
      <c r="R2262" s="56"/>
      <c r="T2262" s="59" t="s">
        <v>15</v>
      </c>
      <c r="U2262" s="1" t="n">
        <f aca="false">$S2262-$R2262</f>
        <v>0</v>
      </c>
      <c r="V2262" s="1" t="n">
        <f aca="false">IF($T2262="±",$Q2262*2,$Q2262)</f>
        <v>0</v>
      </c>
      <c r="W2262" s="60" t="str">
        <f aca="false">IFERROR($U2262/ABS($V2262),"N/A")</f>
        <v>N/A</v>
      </c>
      <c r="X2262" s="61" t="str">
        <f aca="false">IF(OR($W2262="N/A",$R2262="",$S2262=""),"N/A",IF($W2262&gt;=4,"Not Significant",IF($W2262&gt;=2,"Semi-Significant","Significant")))</f>
        <v>N/A</v>
      </c>
      <c r="Z2262" s="1" t="str">
        <f aca="false">IF($D2262="Z540.1 w/data",0,"")</f>
        <v/>
      </c>
      <c r="AA2262" s="1" t="e">
        <f aca="false">$Y2262+$Q2262+$Z2262</f>
        <v>#VALUE!</v>
      </c>
      <c r="AB2262" s="1" t="n">
        <f aca="false">$N2262+$Q2262</f>
        <v>0</v>
      </c>
      <c r="AC2262" s="1" t="str">
        <f aca="false">IF($Y2262="","",IF(AND($AA2262&gt;=$R2262,$AA2262&lt;=$S2262),"Pass","Fail"))</f>
        <v/>
      </c>
      <c r="AD2262" s="1" t="str">
        <f aca="false">IF($Y2262="","",IF($AA2262&gt;$R2262,"Pass","Fail"))</f>
        <v/>
      </c>
      <c r="AE2262" s="1" t="str">
        <f aca="false">IF($Y2262="","",IF($AA2262&gt;=$R2262,"Pass","Fail"))</f>
        <v/>
      </c>
      <c r="AF2262" s="1" t="str">
        <f aca="false">IF($Y2262="","",IF($AA2262&lt;=$S2262,"Pass","Fail"))</f>
        <v/>
      </c>
      <c r="AG2262" s="1" t="str">
        <f aca="false">IF($Y2262="","",IF($AA2262&lt;$S2262,"Pass","Fail"))</f>
        <v/>
      </c>
      <c r="AH2262" s="23" t="str">
        <f aca="true">INDIRECT(CHOOSE(MATCH($T2262,{"±","&gt;","≥","≤","&lt;"},0), "AC", "AD", "AE", "AF", "AG") &amp; ROW())</f>
        <v/>
      </c>
      <c r="AI2262" s="56" t="str">
        <f aca="false">IF($X2262="Not Significant","No Further Action Required",
IF($AH2262="","",
IF(AND($AH2262="Pass",$L2262="0 - Passed "),"Analysis performed; no further action required.",
IF(AND($AH2262="Fail",$L2262="1 - Failed "),"Analysis performed; no further action required.",
IF(AND($AH2262="Pass",$L2262="2 - Limited In Use "),"Analysis performed; no further action required.",
IF(AND($AH2262="Fail",$L2262="3 - Adjusted "),"Analysis performed; no further action required.",
"Unit fails analysis; TSM determination required."))))))</f>
        <v/>
      </c>
      <c r="AJ2262" s="58"/>
    </row>
    <row r="2263" customFormat="false" ht="15" hidden="false" customHeight="false" outlineLevel="0" collapsed="false">
      <c r="A2263" s="56"/>
      <c r="E2263" s="57" t="str">
        <f aca="false">IF(AND($F2263="",$G2263=""),"",IF($G2263="",$F2263,HYPERLINK($G2263,$F2263)))</f>
        <v/>
      </c>
      <c r="H2263" s="1" t="str">
        <f aca="false">IF($I2263="","None Attached",IF(LEFT($I2263,5)="https",HYPERLINK($I2263,"Datasheet"),HYPERLINK(_xlfn.CONCAT("https://",$I2263),"Datasheet")))</f>
        <v>None Attached</v>
      </c>
      <c r="M2263" s="56"/>
      <c r="P2263" s="58"/>
      <c r="Q2263" s="1" t="n">
        <f aca="false">$M2263-$N2263</f>
        <v>0</v>
      </c>
      <c r="R2263" s="56"/>
      <c r="T2263" s="59" t="s">
        <v>15</v>
      </c>
      <c r="U2263" s="1" t="n">
        <f aca="false">$S2263-$R2263</f>
        <v>0</v>
      </c>
      <c r="V2263" s="1" t="n">
        <f aca="false">IF($T2263="±",$Q2263*2,$Q2263)</f>
        <v>0</v>
      </c>
      <c r="W2263" s="60" t="str">
        <f aca="false">IFERROR($U2263/ABS($V2263),"N/A")</f>
        <v>N/A</v>
      </c>
      <c r="X2263" s="61" t="str">
        <f aca="false">IF(OR($W2263="N/A",$R2263="",$S2263=""),"N/A",IF($W2263&gt;=4,"Not Significant",IF($W2263&gt;=2,"Semi-Significant","Significant")))</f>
        <v>N/A</v>
      </c>
      <c r="Z2263" s="1" t="str">
        <f aca="false">IF($D2263="Z540.1 w/data",0,"")</f>
        <v/>
      </c>
      <c r="AA2263" s="1" t="e">
        <f aca="false">$Y2263+$Q2263+$Z2263</f>
        <v>#VALUE!</v>
      </c>
      <c r="AB2263" s="1" t="n">
        <f aca="false">$N2263+$Q2263</f>
        <v>0</v>
      </c>
      <c r="AC2263" s="1" t="str">
        <f aca="false">IF($Y2263="","",IF(AND($AA2263&gt;=$R2263,$AA2263&lt;=$S2263),"Pass","Fail"))</f>
        <v/>
      </c>
      <c r="AD2263" s="1" t="str">
        <f aca="false">IF($Y2263="","",IF($AA2263&gt;$R2263,"Pass","Fail"))</f>
        <v/>
      </c>
      <c r="AE2263" s="1" t="str">
        <f aca="false">IF($Y2263="","",IF($AA2263&gt;=$R2263,"Pass","Fail"))</f>
        <v/>
      </c>
      <c r="AF2263" s="1" t="str">
        <f aca="false">IF($Y2263="","",IF($AA2263&lt;=$S2263,"Pass","Fail"))</f>
        <v/>
      </c>
      <c r="AG2263" s="1" t="str">
        <f aca="false">IF($Y2263="","",IF($AA2263&lt;$S2263,"Pass","Fail"))</f>
        <v/>
      </c>
      <c r="AH2263" s="23" t="str">
        <f aca="true">INDIRECT(CHOOSE(MATCH($T2263,{"±","&gt;","≥","≤","&lt;"},0), "AC", "AD", "AE", "AF", "AG") &amp; ROW())</f>
        <v/>
      </c>
      <c r="AI2263" s="56" t="str">
        <f aca="false">IF($X2263="Not Significant","No Further Action Required",
IF($AH2263="","",
IF(AND($AH2263="Pass",$L2263="0 - Passed "),"Analysis performed; no further action required.",
IF(AND($AH2263="Fail",$L2263="1 - Failed "),"Analysis performed; no further action required.",
IF(AND($AH2263="Pass",$L2263="2 - Limited In Use "),"Analysis performed; no further action required.",
IF(AND($AH2263="Fail",$L2263="3 - Adjusted "),"Analysis performed; no further action required.",
"Unit fails analysis; TSM determination required."))))))</f>
        <v/>
      </c>
      <c r="AJ2263" s="58"/>
    </row>
    <row r="2264" customFormat="false" ht="15" hidden="false" customHeight="false" outlineLevel="0" collapsed="false">
      <c r="A2264" s="56"/>
      <c r="E2264" s="57" t="str">
        <f aca="false">IF(AND($F2264="",$G2264=""),"",IF($G2264="",$F2264,HYPERLINK($G2264,$F2264)))</f>
        <v/>
      </c>
      <c r="H2264" s="1" t="str">
        <f aca="false">IF($I2264="","None Attached",IF(LEFT($I2264,5)="https",HYPERLINK($I2264,"Datasheet"),HYPERLINK(_xlfn.CONCAT("https://",$I2264),"Datasheet")))</f>
        <v>None Attached</v>
      </c>
      <c r="M2264" s="56"/>
      <c r="P2264" s="58"/>
      <c r="Q2264" s="1" t="n">
        <f aca="false">$M2264-$N2264</f>
        <v>0</v>
      </c>
      <c r="R2264" s="56"/>
      <c r="T2264" s="59" t="s">
        <v>15</v>
      </c>
      <c r="U2264" s="1" t="n">
        <f aca="false">$S2264-$R2264</f>
        <v>0</v>
      </c>
      <c r="V2264" s="1" t="n">
        <f aca="false">IF($T2264="±",$Q2264*2,$Q2264)</f>
        <v>0</v>
      </c>
      <c r="W2264" s="60" t="str">
        <f aca="false">IFERROR($U2264/ABS($V2264),"N/A")</f>
        <v>N/A</v>
      </c>
      <c r="X2264" s="61" t="str">
        <f aca="false">IF(OR($W2264="N/A",$R2264="",$S2264=""),"N/A",IF($W2264&gt;=4,"Not Significant",IF($W2264&gt;=2,"Semi-Significant","Significant")))</f>
        <v>N/A</v>
      </c>
      <c r="Z2264" s="1" t="str">
        <f aca="false">IF($D2264="Z540.1 w/data",0,"")</f>
        <v/>
      </c>
      <c r="AA2264" s="1" t="e">
        <f aca="false">$Y2264+$Q2264+$Z2264</f>
        <v>#VALUE!</v>
      </c>
      <c r="AB2264" s="1" t="n">
        <f aca="false">$N2264+$Q2264</f>
        <v>0</v>
      </c>
      <c r="AC2264" s="1" t="str">
        <f aca="false">IF($Y2264="","",IF(AND($AA2264&gt;=$R2264,$AA2264&lt;=$S2264),"Pass","Fail"))</f>
        <v/>
      </c>
      <c r="AD2264" s="1" t="str">
        <f aca="false">IF($Y2264="","",IF($AA2264&gt;$R2264,"Pass","Fail"))</f>
        <v/>
      </c>
      <c r="AE2264" s="1" t="str">
        <f aca="false">IF($Y2264="","",IF($AA2264&gt;=$R2264,"Pass","Fail"))</f>
        <v/>
      </c>
      <c r="AF2264" s="1" t="str">
        <f aca="false">IF($Y2264="","",IF($AA2264&lt;=$S2264,"Pass","Fail"))</f>
        <v/>
      </c>
      <c r="AG2264" s="1" t="str">
        <f aca="false">IF($Y2264="","",IF($AA2264&lt;$S2264,"Pass","Fail"))</f>
        <v/>
      </c>
      <c r="AH2264" s="23" t="str">
        <f aca="true">INDIRECT(CHOOSE(MATCH($T2264,{"±","&gt;","≥","≤","&lt;"},0), "AC", "AD", "AE", "AF", "AG") &amp; ROW())</f>
        <v/>
      </c>
      <c r="AI2264" s="56" t="str">
        <f aca="false">IF($X2264="Not Significant","No Further Action Required",
IF($AH2264="","",
IF(AND($AH2264="Pass",$L2264="0 - Passed "),"Analysis performed; no further action required.",
IF(AND($AH2264="Fail",$L2264="1 - Failed "),"Analysis performed; no further action required.",
IF(AND($AH2264="Pass",$L2264="2 - Limited In Use "),"Analysis performed; no further action required.",
IF(AND($AH2264="Fail",$L2264="3 - Adjusted "),"Analysis performed; no further action required.",
"Unit fails analysis; TSM determination required."))))))</f>
        <v/>
      </c>
      <c r="AJ2264" s="58"/>
    </row>
    <row r="2265" customFormat="false" ht="15" hidden="false" customHeight="false" outlineLevel="0" collapsed="false">
      <c r="A2265" s="56"/>
      <c r="E2265" s="57" t="str">
        <f aca="false">IF(AND($F2265="",$G2265=""),"",IF($G2265="",$F2265,HYPERLINK($G2265,$F2265)))</f>
        <v/>
      </c>
      <c r="H2265" s="1" t="str">
        <f aca="false">IF($I2265="","None Attached",IF(LEFT($I2265,5)="https",HYPERLINK($I2265,"Datasheet"),HYPERLINK(_xlfn.CONCAT("https://",$I2265),"Datasheet")))</f>
        <v>None Attached</v>
      </c>
      <c r="M2265" s="56"/>
      <c r="P2265" s="58"/>
      <c r="Q2265" s="1" t="n">
        <f aca="false">$M2265-$N2265</f>
        <v>0</v>
      </c>
      <c r="R2265" s="56"/>
      <c r="T2265" s="59" t="s">
        <v>15</v>
      </c>
      <c r="U2265" s="1" t="n">
        <f aca="false">$S2265-$R2265</f>
        <v>0</v>
      </c>
      <c r="V2265" s="1" t="n">
        <f aca="false">IF($T2265="±",$Q2265*2,$Q2265)</f>
        <v>0</v>
      </c>
      <c r="W2265" s="60" t="str">
        <f aca="false">IFERROR($U2265/ABS($V2265),"N/A")</f>
        <v>N/A</v>
      </c>
      <c r="X2265" s="61" t="str">
        <f aca="false">IF(OR($W2265="N/A",$R2265="",$S2265=""),"N/A",IF($W2265&gt;=4,"Not Significant",IF($W2265&gt;=2,"Semi-Significant","Significant")))</f>
        <v>N/A</v>
      </c>
      <c r="Z2265" s="1" t="str">
        <f aca="false">IF($D2265="Z540.1 w/data",0,"")</f>
        <v/>
      </c>
      <c r="AA2265" s="1" t="e">
        <f aca="false">$Y2265+$Q2265+$Z2265</f>
        <v>#VALUE!</v>
      </c>
      <c r="AB2265" s="1" t="n">
        <f aca="false">$N2265+$Q2265</f>
        <v>0</v>
      </c>
      <c r="AC2265" s="1" t="str">
        <f aca="false">IF($Y2265="","",IF(AND($AA2265&gt;=$R2265,$AA2265&lt;=$S2265),"Pass","Fail"))</f>
        <v/>
      </c>
      <c r="AD2265" s="1" t="str">
        <f aca="false">IF($Y2265="","",IF($AA2265&gt;$R2265,"Pass","Fail"))</f>
        <v/>
      </c>
      <c r="AE2265" s="1" t="str">
        <f aca="false">IF($Y2265="","",IF($AA2265&gt;=$R2265,"Pass","Fail"))</f>
        <v/>
      </c>
      <c r="AF2265" s="1" t="str">
        <f aca="false">IF($Y2265="","",IF($AA2265&lt;=$S2265,"Pass","Fail"))</f>
        <v/>
      </c>
      <c r="AG2265" s="1" t="str">
        <f aca="false">IF($Y2265="","",IF($AA2265&lt;$S2265,"Pass","Fail"))</f>
        <v/>
      </c>
      <c r="AH2265" s="23" t="str">
        <f aca="true">INDIRECT(CHOOSE(MATCH($T2265,{"±","&gt;","≥","≤","&lt;"},0), "AC", "AD", "AE", "AF", "AG") &amp; ROW())</f>
        <v/>
      </c>
      <c r="AI2265" s="56" t="str">
        <f aca="false">IF($X2265="Not Significant","No Further Action Required",
IF($AH2265="","",
IF(AND($AH2265="Pass",$L2265="0 - Passed "),"Analysis performed; no further action required.",
IF(AND($AH2265="Fail",$L2265="1 - Failed "),"Analysis performed; no further action required.",
IF(AND($AH2265="Pass",$L2265="2 - Limited In Use "),"Analysis performed; no further action required.",
IF(AND($AH2265="Fail",$L2265="3 - Adjusted "),"Analysis performed; no further action required.",
"Unit fails analysis; TSM determination required."))))))</f>
        <v/>
      </c>
      <c r="AJ2265" s="58"/>
    </row>
    <row r="2266" customFormat="false" ht="15" hidden="false" customHeight="false" outlineLevel="0" collapsed="false">
      <c r="A2266" s="56"/>
      <c r="E2266" s="57" t="str">
        <f aca="false">IF(AND($F2266="",$G2266=""),"",IF($G2266="",$F2266,HYPERLINK($G2266,$F2266)))</f>
        <v/>
      </c>
      <c r="H2266" s="1" t="str">
        <f aca="false">IF($I2266="","None Attached",IF(LEFT($I2266,5)="https",HYPERLINK($I2266,"Datasheet"),HYPERLINK(_xlfn.CONCAT("https://",$I2266),"Datasheet")))</f>
        <v>None Attached</v>
      </c>
      <c r="M2266" s="56"/>
      <c r="P2266" s="58"/>
      <c r="Q2266" s="1" t="n">
        <f aca="false">$M2266-$N2266</f>
        <v>0</v>
      </c>
      <c r="R2266" s="56"/>
      <c r="T2266" s="59" t="s">
        <v>15</v>
      </c>
      <c r="U2266" s="1" t="n">
        <f aca="false">$S2266-$R2266</f>
        <v>0</v>
      </c>
      <c r="V2266" s="1" t="n">
        <f aca="false">IF($T2266="±",$Q2266*2,$Q2266)</f>
        <v>0</v>
      </c>
      <c r="W2266" s="60" t="str">
        <f aca="false">IFERROR($U2266/ABS($V2266),"N/A")</f>
        <v>N/A</v>
      </c>
      <c r="X2266" s="61" t="str">
        <f aca="false">IF(OR($W2266="N/A",$R2266="",$S2266=""),"N/A",IF($W2266&gt;=4,"Not Significant",IF($W2266&gt;=2,"Semi-Significant","Significant")))</f>
        <v>N/A</v>
      </c>
      <c r="Z2266" s="1" t="str">
        <f aca="false">IF($D2266="Z540.1 w/data",0,"")</f>
        <v/>
      </c>
      <c r="AA2266" s="1" t="e">
        <f aca="false">$Y2266+$Q2266+$Z2266</f>
        <v>#VALUE!</v>
      </c>
      <c r="AB2266" s="1" t="n">
        <f aca="false">$N2266+$Q2266</f>
        <v>0</v>
      </c>
      <c r="AC2266" s="1" t="str">
        <f aca="false">IF($Y2266="","",IF(AND($AA2266&gt;=$R2266,$AA2266&lt;=$S2266),"Pass","Fail"))</f>
        <v/>
      </c>
      <c r="AD2266" s="1" t="str">
        <f aca="false">IF($Y2266="","",IF($AA2266&gt;$R2266,"Pass","Fail"))</f>
        <v/>
      </c>
      <c r="AE2266" s="1" t="str">
        <f aca="false">IF($Y2266="","",IF($AA2266&gt;=$R2266,"Pass","Fail"))</f>
        <v/>
      </c>
      <c r="AF2266" s="1" t="str">
        <f aca="false">IF($Y2266="","",IF($AA2266&lt;=$S2266,"Pass","Fail"))</f>
        <v/>
      </c>
      <c r="AG2266" s="1" t="str">
        <f aca="false">IF($Y2266="","",IF($AA2266&lt;$S2266,"Pass","Fail"))</f>
        <v/>
      </c>
      <c r="AH2266" s="23" t="str">
        <f aca="true">INDIRECT(CHOOSE(MATCH($T2266,{"±","&gt;","≥","≤","&lt;"},0), "AC", "AD", "AE", "AF", "AG") &amp; ROW())</f>
        <v/>
      </c>
      <c r="AI2266" s="56" t="str">
        <f aca="false">IF($X2266="Not Significant","No Further Action Required",
IF($AH2266="","",
IF(AND($AH2266="Pass",$L2266="0 - Passed "),"Analysis performed; no further action required.",
IF(AND($AH2266="Fail",$L2266="1 - Failed "),"Analysis performed; no further action required.",
IF(AND($AH2266="Pass",$L2266="2 - Limited In Use "),"Analysis performed; no further action required.",
IF(AND($AH2266="Fail",$L2266="3 - Adjusted "),"Analysis performed; no further action required.",
"Unit fails analysis; TSM determination required."))))))</f>
        <v/>
      </c>
      <c r="AJ2266" s="58"/>
    </row>
    <row r="2267" customFormat="false" ht="15" hidden="false" customHeight="false" outlineLevel="0" collapsed="false">
      <c r="A2267" s="56"/>
      <c r="E2267" s="57" t="str">
        <f aca="false">IF(AND($F2267="",$G2267=""),"",IF($G2267="",$F2267,HYPERLINK($G2267,$F2267)))</f>
        <v/>
      </c>
      <c r="H2267" s="1" t="str">
        <f aca="false">IF($I2267="","None Attached",IF(LEFT($I2267,5)="https",HYPERLINK($I2267,"Datasheet"),HYPERLINK(_xlfn.CONCAT("https://",$I2267),"Datasheet")))</f>
        <v>None Attached</v>
      </c>
      <c r="M2267" s="56"/>
      <c r="P2267" s="58"/>
      <c r="Q2267" s="1" t="n">
        <f aca="false">$M2267-$N2267</f>
        <v>0</v>
      </c>
      <c r="R2267" s="56"/>
      <c r="T2267" s="59" t="s">
        <v>15</v>
      </c>
      <c r="U2267" s="1" t="n">
        <f aca="false">$S2267-$R2267</f>
        <v>0</v>
      </c>
      <c r="V2267" s="1" t="n">
        <f aca="false">IF($T2267="±",$Q2267*2,$Q2267)</f>
        <v>0</v>
      </c>
      <c r="W2267" s="60" t="str">
        <f aca="false">IFERROR($U2267/ABS($V2267),"N/A")</f>
        <v>N/A</v>
      </c>
      <c r="X2267" s="61" t="str">
        <f aca="false">IF(OR($W2267="N/A",$R2267="",$S2267=""),"N/A",IF($W2267&gt;=4,"Not Significant",IF($W2267&gt;=2,"Semi-Significant","Significant")))</f>
        <v>N/A</v>
      </c>
      <c r="Z2267" s="1" t="str">
        <f aca="false">IF($D2267="Z540.1 w/data",0,"")</f>
        <v/>
      </c>
      <c r="AA2267" s="1" t="e">
        <f aca="false">$Y2267+$Q2267+$Z2267</f>
        <v>#VALUE!</v>
      </c>
      <c r="AB2267" s="1" t="n">
        <f aca="false">$N2267+$Q2267</f>
        <v>0</v>
      </c>
      <c r="AC2267" s="1" t="str">
        <f aca="false">IF($Y2267="","",IF(AND($AA2267&gt;=$R2267,$AA2267&lt;=$S2267),"Pass","Fail"))</f>
        <v/>
      </c>
      <c r="AD2267" s="1" t="str">
        <f aca="false">IF($Y2267="","",IF($AA2267&gt;$R2267,"Pass","Fail"))</f>
        <v/>
      </c>
      <c r="AE2267" s="1" t="str">
        <f aca="false">IF($Y2267="","",IF($AA2267&gt;=$R2267,"Pass","Fail"))</f>
        <v/>
      </c>
      <c r="AF2267" s="1" t="str">
        <f aca="false">IF($Y2267="","",IF($AA2267&lt;=$S2267,"Pass","Fail"))</f>
        <v/>
      </c>
      <c r="AG2267" s="1" t="str">
        <f aca="false">IF($Y2267="","",IF($AA2267&lt;$S2267,"Pass","Fail"))</f>
        <v/>
      </c>
      <c r="AH2267" s="23" t="str">
        <f aca="true">INDIRECT(CHOOSE(MATCH($T2267,{"±","&gt;","≥","≤","&lt;"},0), "AC", "AD", "AE", "AF", "AG") &amp; ROW())</f>
        <v/>
      </c>
      <c r="AI2267" s="56" t="str">
        <f aca="false">IF($X2267="Not Significant","No Further Action Required",
IF($AH2267="","",
IF(AND($AH2267="Pass",$L2267="0 - Passed "),"Analysis performed; no further action required.",
IF(AND($AH2267="Fail",$L2267="1 - Failed "),"Analysis performed; no further action required.",
IF(AND($AH2267="Pass",$L2267="2 - Limited In Use "),"Analysis performed; no further action required.",
IF(AND($AH2267="Fail",$L2267="3 - Adjusted "),"Analysis performed; no further action required.",
"Unit fails analysis; TSM determination required."))))))</f>
        <v/>
      </c>
      <c r="AJ2267" s="58"/>
    </row>
    <row r="2268" customFormat="false" ht="15" hidden="false" customHeight="false" outlineLevel="0" collapsed="false">
      <c r="A2268" s="56"/>
      <c r="E2268" s="57" t="str">
        <f aca="false">IF(AND($F2268="",$G2268=""),"",IF($G2268="",$F2268,HYPERLINK($G2268,$F2268)))</f>
        <v/>
      </c>
      <c r="H2268" s="1" t="str">
        <f aca="false">IF($I2268="","None Attached",IF(LEFT($I2268,5)="https",HYPERLINK($I2268,"Datasheet"),HYPERLINK(_xlfn.CONCAT("https://",$I2268),"Datasheet")))</f>
        <v>None Attached</v>
      </c>
      <c r="M2268" s="56"/>
      <c r="P2268" s="58"/>
      <c r="Q2268" s="1" t="n">
        <f aca="false">$M2268-$N2268</f>
        <v>0</v>
      </c>
      <c r="R2268" s="56"/>
      <c r="T2268" s="59" t="s">
        <v>15</v>
      </c>
      <c r="U2268" s="1" t="n">
        <f aca="false">$S2268-$R2268</f>
        <v>0</v>
      </c>
      <c r="V2268" s="1" t="n">
        <f aca="false">IF($T2268="±",$Q2268*2,$Q2268)</f>
        <v>0</v>
      </c>
      <c r="W2268" s="60" t="str">
        <f aca="false">IFERROR($U2268/ABS($V2268),"N/A")</f>
        <v>N/A</v>
      </c>
      <c r="X2268" s="61" t="str">
        <f aca="false">IF(OR($W2268="N/A",$R2268="",$S2268=""),"N/A",IF($W2268&gt;=4,"Not Significant",IF($W2268&gt;=2,"Semi-Significant","Significant")))</f>
        <v>N/A</v>
      </c>
      <c r="Z2268" s="1" t="str">
        <f aca="false">IF($D2268="Z540.1 w/data",0,"")</f>
        <v/>
      </c>
      <c r="AA2268" s="1" t="e">
        <f aca="false">$Y2268+$Q2268+$Z2268</f>
        <v>#VALUE!</v>
      </c>
      <c r="AB2268" s="1" t="n">
        <f aca="false">$N2268+$Q2268</f>
        <v>0</v>
      </c>
      <c r="AC2268" s="1" t="str">
        <f aca="false">IF($Y2268="","",IF(AND($AA2268&gt;=$R2268,$AA2268&lt;=$S2268),"Pass","Fail"))</f>
        <v/>
      </c>
      <c r="AD2268" s="1" t="str">
        <f aca="false">IF($Y2268="","",IF($AA2268&gt;$R2268,"Pass","Fail"))</f>
        <v/>
      </c>
      <c r="AE2268" s="1" t="str">
        <f aca="false">IF($Y2268="","",IF($AA2268&gt;=$R2268,"Pass","Fail"))</f>
        <v/>
      </c>
      <c r="AF2268" s="1" t="str">
        <f aca="false">IF($Y2268="","",IF($AA2268&lt;=$S2268,"Pass","Fail"))</f>
        <v/>
      </c>
      <c r="AG2268" s="1" t="str">
        <f aca="false">IF($Y2268="","",IF($AA2268&lt;$S2268,"Pass","Fail"))</f>
        <v/>
      </c>
      <c r="AH2268" s="23" t="str">
        <f aca="true">INDIRECT(CHOOSE(MATCH($T2268,{"±","&gt;","≥","≤","&lt;"},0), "AC", "AD", "AE", "AF", "AG") &amp; ROW())</f>
        <v/>
      </c>
      <c r="AI2268" s="56" t="str">
        <f aca="false">IF($X2268="Not Significant","No Further Action Required",
IF($AH2268="","",
IF(AND($AH2268="Pass",$L2268="0 - Passed "),"Analysis performed; no further action required.",
IF(AND($AH2268="Fail",$L2268="1 - Failed "),"Analysis performed; no further action required.",
IF(AND($AH2268="Pass",$L2268="2 - Limited In Use "),"Analysis performed; no further action required.",
IF(AND($AH2268="Fail",$L2268="3 - Adjusted "),"Analysis performed; no further action required.",
"Unit fails analysis; TSM determination required."))))))</f>
        <v/>
      </c>
      <c r="AJ2268" s="58"/>
    </row>
    <row r="2269" customFormat="false" ht="15" hidden="false" customHeight="false" outlineLevel="0" collapsed="false">
      <c r="A2269" s="56"/>
      <c r="E2269" s="57" t="str">
        <f aca="false">IF(AND($F2269="",$G2269=""),"",IF($G2269="",$F2269,HYPERLINK($G2269,$F2269)))</f>
        <v/>
      </c>
      <c r="H2269" s="1" t="str">
        <f aca="false">IF($I2269="","None Attached",IF(LEFT($I2269,5)="https",HYPERLINK($I2269,"Datasheet"),HYPERLINK(_xlfn.CONCAT("https://",$I2269),"Datasheet")))</f>
        <v>None Attached</v>
      </c>
      <c r="M2269" s="56"/>
      <c r="P2269" s="58"/>
      <c r="Q2269" s="1" t="n">
        <f aca="false">$M2269-$N2269</f>
        <v>0</v>
      </c>
      <c r="R2269" s="56"/>
      <c r="T2269" s="59" t="s">
        <v>15</v>
      </c>
      <c r="U2269" s="1" t="n">
        <f aca="false">$S2269-$R2269</f>
        <v>0</v>
      </c>
      <c r="V2269" s="1" t="n">
        <f aca="false">IF($T2269="±",$Q2269*2,$Q2269)</f>
        <v>0</v>
      </c>
      <c r="W2269" s="60" t="str">
        <f aca="false">IFERROR($U2269/ABS($V2269),"N/A")</f>
        <v>N/A</v>
      </c>
      <c r="X2269" s="61" t="str">
        <f aca="false">IF(OR($W2269="N/A",$R2269="",$S2269=""),"N/A",IF($W2269&gt;=4,"Not Significant",IF($W2269&gt;=2,"Semi-Significant","Significant")))</f>
        <v>N/A</v>
      </c>
      <c r="Z2269" s="1" t="str">
        <f aca="false">IF($D2269="Z540.1 w/data",0,"")</f>
        <v/>
      </c>
      <c r="AA2269" s="1" t="e">
        <f aca="false">$Y2269+$Q2269+$Z2269</f>
        <v>#VALUE!</v>
      </c>
      <c r="AB2269" s="1" t="n">
        <f aca="false">$N2269+$Q2269</f>
        <v>0</v>
      </c>
      <c r="AC2269" s="1" t="str">
        <f aca="false">IF($Y2269="","",IF(AND($AA2269&gt;=$R2269,$AA2269&lt;=$S2269),"Pass","Fail"))</f>
        <v/>
      </c>
      <c r="AD2269" s="1" t="str">
        <f aca="false">IF($Y2269="","",IF($AA2269&gt;$R2269,"Pass","Fail"))</f>
        <v/>
      </c>
      <c r="AE2269" s="1" t="str">
        <f aca="false">IF($Y2269="","",IF($AA2269&gt;=$R2269,"Pass","Fail"))</f>
        <v/>
      </c>
      <c r="AF2269" s="1" t="str">
        <f aca="false">IF($Y2269="","",IF($AA2269&lt;=$S2269,"Pass","Fail"))</f>
        <v/>
      </c>
      <c r="AG2269" s="1" t="str">
        <f aca="false">IF($Y2269="","",IF($AA2269&lt;$S2269,"Pass","Fail"))</f>
        <v/>
      </c>
      <c r="AH2269" s="23" t="str">
        <f aca="true">INDIRECT(CHOOSE(MATCH($T2269,{"±","&gt;","≥","≤","&lt;"},0), "AC", "AD", "AE", "AF", "AG") &amp; ROW())</f>
        <v/>
      </c>
      <c r="AI2269" s="56" t="str">
        <f aca="false">IF($X2269="Not Significant","No Further Action Required",
IF($AH2269="","",
IF(AND($AH2269="Pass",$L2269="0 - Passed "),"Analysis performed; no further action required.",
IF(AND($AH2269="Fail",$L2269="1 - Failed "),"Analysis performed; no further action required.",
IF(AND($AH2269="Pass",$L2269="2 - Limited In Use "),"Analysis performed; no further action required.",
IF(AND($AH2269="Fail",$L2269="3 - Adjusted "),"Analysis performed; no further action required.",
"Unit fails analysis; TSM determination required."))))))</f>
        <v/>
      </c>
      <c r="AJ2269" s="58"/>
    </row>
    <row r="2270" customFormat="false" ht="15" hidden="false" customHeight="false" outlineLevel="0" collapsed="false">
      <c r="A2270" s="56"/>
      <c r="E2270" s="57" t="str">
        <f aca="false">IF(AND($F2270="",$G2270=""),"",IF($G2270="",$F2270,HYPERLINK($G2270,$F2270)))</f>
        <v/>
      </c>
      <c r="H2270" s="1" t="str">
        <f aca="false">IF($I2270="","None Attached",IF(LEFT($I2270,5)="https",HYPERLINK($I2270,"Datasheet"),HYPERLINK(_xlfn.CONCAT("https://",$I2270),"Datasheet")))</f>
        <v>None Attached</v>
      </c>
      <c r="M2270" s="56"/>
      <c r="P2270" s="58"/>
      <c r="Q2270" s="1" t="n">
        <f aca="false">$M2270-$N2270</f>
        <v>0</v>
      </c>
      <c r="R2270" s="56"/>
      <c r="T2270" s="59" t="s">
        <v>15</v>
      </c>
      <c r="U2270" s="1" t="n">
        <f aca="false">$S2270-$R2270</f>
        <v>0</v>
      </c>
      <c r="V2270" s="1" t="n">
        <f aca="false">IF($T2270="±",$Q2270*2,$Q2270)</f>
        <v>0</v>
      </c>
      <c r="W2270" s="60" t="str">
        <f aca="false">IFERROR($U2270/ABS($V2270),"N/A")</f>
        <v>N/A</v>
      </c>
      <c r="X2270" s="61" t="str">
        <f aca="false">IF(OR($W2270="N/A",$R2270="",$S2270=""),"N/A",IF($W2270&gt;=4,"Not Significant",IF($W2270&gt;=2,"Semi-Significant","Significant")))</f>
        <v>N/A</v>
      </c>
      <c r="Z2270" s="1" t="str">
        <f aca="false">IF($D2270="Z540.1 w/data",0,"")</f>
        <v/>
      </c>
      <c r="AA2270" s="1" t="e">
        <f aca="false">$Y2270+$Q2270+$Z2270</f>
        <v>#VALUE!</v>
      </c>
      <c r="AB2270" s="1" t="n">
        <f aca="false">$N2270+$Q2270</f>
        <v>0</v>
      </c>
      <c r="AC2270" s="1" t="str">
        <f aca="false">IF($Y2270="","",IF(AND($AA2270&gt;=$R2270,$AA2270&lt;=$S2270),"Pass","Fail"))</f>
        <v/>
      </c>
      <c r="AD2270" s="1" t="str">
        <f aca="false">IF($Y2270="","",IF($AA2270&gt;$R2270,"Pass","Fail"))</f>
        <v/>
      </c>
      <c r="AE2270" s="1" t="str">
        <f aca="false">IF($Y2270="","",IF($AA2270&gt;=$R2270,"Pass","Fail"))</f>
        <v/>
      </c>
      <c r="AF2270" s="1" t="str">
        <f aca="false">IF($Y2270="","",IF($AA2270&lt;=$S2270,"Pass","Fail"))</f>
        <v/>
      </c>
      <c r="AG2270" s="1" t="str">
        <f aca="false">IF($Y2270="","",IF($AA2270&lt;$S2270,"Pass","Fail"))</f>
        <v/>
      </c>
      <c r="AH2270" s="23" t="str">
        <f aca="true">INDIRECT(CHOOSE(MATCH($T2270,{"±","&gt;","≥","≤","&lt;"},0), "AC", "AD", "AE", "AF", "AG") &amp; ROW())</f>
        <v/>
      </c>
      <c r="AI2270" s="56" t="str">
        <f aca="false">IF($X2270="Not Significant","No Further Action Required",
IF($AH2270="","",
IF(AND($AH2270="Pass",$L2270="0 - Passed "),"Analysis performed; no further action required.",
IF(AND($AH2270="Fail",$L2270="1 - Failed "),"Analysis performed; no further action required.",
IF(AND($AH2270="Pass",$L2270="2 - Limited In Use "),"Analysis performed; no further action required.",
IF(AND($AH2270="Fail",$L2270="3 - Adjusted "),"Analysis performed; no further action required.",
"Unit fails analysis; TSM determination required."))))))</f>
        <v/>
      </c>
      <c r="AJ2270" s="58"/>
    </row>
    <row r="2271" customFormat="false" ht="15" hidden="false" customHeight="false" outlineLevel="0" collapsed="false">
      <c r="A2271" s="56"/>
      <c r="E2271" s="57" t="str">
        <f aca="false">IF(AND($F2271="",$G2271=""),"",IF($G2271="",$F2271,HYPERLINK($G2271,$F2271)))</f>
        <v/>
      </c>
      <c r="H2271" s="1" t="str">
        <f aca="false">IF($I2271="","None Attached",IF(LEFT($I2271,5)="https",HYPERLINK($I2271,"Datasheet"),HYPERLINK(_xlfn.CONCAT("https://",$I2271),"Datasheet")))</f>
        <v>None Attached</v>
      </c>
      <c r="M2271" s="56"/>
      <c r="P2271" s="58"/>
      <c r="Q2271" s="1" t="n">
        <f aca="false">$M2271-$N2271</f>
        <v>0</v>
      </c>
      <c r="R2271" s="56"/>
      <c r="T2271" s="59" t="s">
        <v>15</v>
      </c>
      <c r="U2271" s="1" t="n">
        <f aca="false">$S2271-$R2271</f>
        <v>0</v>
      </c>
      <c r="V2271" s="1" t="n">
        <f aca="false">IF($T2271="±",$Q2271*2,$Q2271)</f>
        <v>0</v>
      </c>
      <c r="W2271" s="60" t="str">
        <f aca="false">IFERROR($U2271/ABS($V2271),"N/A")</f>
        <v>N/A</v>
      </c>
      <c r="X2271" s="61" t="str">
        <f aca="false">IF(OR($W2271="N/A",$R2271="",$S2271=""),"N/A",IF($W2271&gt;=4,"Not Significant",IF($W2271&gt;=2,"Semi-Significant","Significant")))</f>
        <v>N/A</v>
      </c>
      <c r="Z2271" s="1" t="str">
        <f aca="false">IF($D2271="Z540.1 w/data",0,"")</f>
        <v/>
      </c>
      <c r="AA2271" s="1" t="e">
        <f aca="false">$Y2271+$Q2271+$Z2271</f>
        <v>#VALUE!</v>
      </c>
      <c r="AB2271" s="1" t="n">
        <f aca="false">$N2271+$Q2271</f>
        <v>0</v>
      </c>
      <c r="AC2271" s="1" t="str">
        <f aca="false">IF($Y2271="","",IF(AND($AA2271&gt;=$R2271,$AA2271&lt;=$S2271),"Pass","Fail"))</f>
        <v/>
      </c>
      <c r="AD2271" s="1" t="str">
        <f aca="false">IF($Y2271="","",IF($AA2271&gt;$R2271,"Pass","Fail"))</f>
        <v/>
      </c>
      <c r="AE2271" s="1" t="str">
        <f aca="false">IF($Y2271="","",IF($AA2271&gt;=$R2271,"Pass","Fail"))</f>
        <v/>
      </c>
      <c r="AF2271" s="1" t="str">
        <f aca="false">IF($Y2271="","",IF($AA2271&lt;=$S2271,"Pass","Fail"))</f>
        <v/>
      </c>
      <c r="AG2271" s="1" t="str">
        <f aca="false">IF($Y2271="","",IF($AA2271&lt;$S2271,"Pass","Fail"))</f>
        <v/>
      </c>
      <c r="AH2271" s="23" t="str">
        <f aca="true">INDIRECT(CHOOSE(MATCH($T2271,{"±","&gt;","≥","≤","&lt;"},0), "AC", "AD", "AE", "AF", "AG") &amp; ROW())</f>
        <v/>
      </c>
      <c r="AI2271" s="56" t="str">
        <f aca="false">IF($X2271="Not Significant","No Further Action Required",
IF($AH2271="","",
IF(AND($AH2271="Pass",$L2271="0 - Passed "),"Analysis performed; no further action required.",
IF(AND($AH2271="Fail",$L2271="1 - Failed "),"Analysis performed; no further action required.",
IF(AND($AH2271="Pass",$L2271="2 - Limited In Use "),"Analysis performed; no further action required.",
IF(AND($AH2271="Fail",$L2271="3 - Adjusted "),"Analysis performed; no further action required.",
"Unit fails analysis; TSM determination required."))))))</f>
        <v/>
      </c>
      <c r="AJ2271" s="58"/>
    </row>
    <row r="2272" customFormat="false" ht="15" hidden="false" customHeight="false" outlineLevel="0" collapsed="false">
      <c r="A2272" s="56"/>
      <c r="E2272" s="57" t="str">
        <f aca="false">IF(AND($F2272="",$G2272=""),"",IF($G2272="",$F2272,HYPERLINK($G2272,$F2272)))</f>
        <v/>
      </c>
      <c r="H2272" s="1" t="str">
        <f aca="false">IF($I2272="","None Attached",IF(LEFT($I2272,5)="https",HYPERLINK($I2272,"Datasheet"),HYPERLINK(_xlfn.CONCAT("https://",$I2272),"Datasheet")))</f>
        <v>None Attached</v>
      </c>
      <c r="M2272" s="56"/>
      <c r="P2272" s="58"/>
      <c r="Q2272" s="1" t="n">
        <f aca="false">$M2272-$N2272</f>
        <v>0</v>
      </c>
      <c r="R2272" s="56"/>
      <c r="T2272" s="59" t="s">
        <v>15</v>
      </c>
      <c r="U2272" s="1" t="n">
        <f aca="false">$S2272-$R2272</f>
        <v>0</v>
      </c>
      <c r="V2272" s="1" t="n">
        <f aca="false">IF($T2272="±",$Q2272*2,$Q2272)</f>
        <v>0</v>
      </c>
      <c r="W2272" s="60" t="str">
        <f aca="false">IFERROR($U2272/ABS($V2272),"N/A")</f>
        <v>N/A</v>
      </c>
      <c r="X2272" s="61" t="str">
        <f aca="false">IF(OR($W2272="N/A",$R2272="",$S2272=""),"N/A",IF($W2272&gt;=4,"Not Significant",IF($W2272&gt;=2,"Semi-Significant","Significant")))</f>
        <v>N/A</v>
      </c>
      <c r="Z2272" s="1" t="str">
        <f aca="false">IF($D2272="Z540.1 w/data",0,"")</f>
        <v/>
      </c>
      <c r="AA2272" s="1" t="e">
        <f aca="false">$Y2272+$Q2272+$Z2272</f>
        <v>#VALUE!</v>
      </c>
      <c r="AB2272" s="1" t="n">
        <f aca="false">$N2272+$Q2272</f>
        <v>0</v>
      </c>
      <c r="AC2272" s="1" t="str">
        <f aca="false">IF($Y2272="","",IF(AND($AA2272&gt;=$R2272,$AA2272&lt;=$S2272),"Pass","Fail"))</f>
        <v/>
      </c>
      <c r="AD2272" s="1" t="str">
        <f aca="false">IF($Y2272="","",IF($AA2272&gt;$R2272,"Pass","Fail"))</f>
        <v/>
      </c>
      <c r="AE2272" s="1" t="str">
        <f aca="false">IF($Y2272="","",IF($AA2272&gt;=$R2272,"Pass","Fail"))</f>
        <v/>
      </c>
      <c r="AF2272" s="1" t="str">
        <f aca="false">IF($Y2272="","",IF($AA2272&lt;=$S2272,"Pass","Fail"))</f>
        <v/>
      </c>
      <c r="AG2272" s="1" t="str">
        <f aca="false">IF($Y2272="","",IF($AA2272&lt;$S2272,"Pass","Fail"))</f>
        <v/>
      </c>
      <c r="AH2272" s="23" t="str">
        <f aca="true">INDIRECT(CHOOSE(MATCH($T2272,{"±","&gt;","≥","≤","&lt;"},0), "AC", "AD", "AE", "AF", "AG") &amp; ROW())</f>
        <v/>
      </c>
      <c r="AI2272" s="56" t="str">
        <f aca="false">IF($X2272="Not Significant","No Further Action Required",
IF($AH2272="","",
IF(AND($AH2272="Pass",$L2272="0 - Passed "),"Analysis performed; no further action required.",
IF(AND($AH2272="Fail",$L2272="1 - Failed "),"Analysis performed; no further action required.",
IF(AND($AH2272="Pass",$L2272="2 - Limited In Use "),"Analysis performed; no further action required.",
IF(AND($AH2272="Fail",$L2272="3 - Adjusted "),"Analysis performed; no further action required.",
"Unit fails analysis; TSM determination required."))))))</f>
        <v/>
      </c>
      <c r="AJ2272" s="58"/>
    </row>
    <row r="2273" customFormat="false" ht="15" hidden="false" customHeight="false" outlineLevel="0" collapsed="false">
      <c r="A2273" s="56"/>
      <c r="E2273" s="57" t="str">
        <f aca="false">IF(AND($F2273="",$G2273=""),"",IF($G2273="",$F2273,HYPERLINK($G2273,$F2273)))</f>
        <v/>
      </c>
      <c r="H2273" s="1" t="str">
        <f aca="false">IF($I2273="","None Attached",IF(LEFT($I2273,5)="https",HYPERLINK($I2273,"Datasheet"),HYPERLINK(_xlfn.CONCAT("https://",$I2273),"Datasheet")))</f>
        <v>None Attached</v>
      </c>
      <c r="M2273" s="56"/>
      <c r="P2273" s="58"/>
      <c r="Q2273" s="1" t="n">
        <f aca="false">$M2273-$N2273</f>
        <v>0</v>
      </c>
      <c r="R2273" s="56"/>
      <c r="T2273" s="59" t="s">
        <v>15</v>
      </c>
      <c r="U2273" s="1" t="n">
        <f aca="false">$S2273-$R2273</f>
        <v>0</v>
      </c>
      <c r="V2273" s="1" t="n">
        <f aca="false">IF($T2273="±",$Q2273*2,$Q2273)</f>
        <v>0</v>
      </c>
      <c r="W2273" s="60" t="str">
        <f aca="false">IFERROR($U2273/ABS($V2273),"N/A")</f>
        <v>N/A</v>
      </c>
      <c r="X2273" s="61" t="str">
        <f aca="false">IF(OR($W2273="N/A",$R2273="",$S2273=""),"N/A",IF($W2273&gt;=4,"Not Significant",IF($W2273&gt;=2,"Semi-Significant","Significant")))</f>
        <v>N/A</v>
      </c>
      <c r="Z2273" s="1" t="str">
        <f aca="false">IF($D2273="Z540.1 w/data",0,"")</f>
        <v/>
      </c>
      <c r="AA2273" s="1" t="e">
        <f aca="false">$Y2273+$Q2273+$Z2273</f>
        <v>#VALUE!</v>
      </c>
      <c r="AB2273" s="1" t="n">
        <f aca="false">$N2273+$Q2273</f>
        <v>0</v>
      </c>
      <c r="AC2273" s="1" t="str">
        <f aca="false">IF($Y2273="","",IF(AND($AA2273&gt;=$R2273,$AA2273&lt;=$S2273),"Pass","Fail"))</f>
        <v/>
      </c>
      <c r="AD2273" s="1" t="str">
        <f aca="false">IF($Y2273="","",IF($AA2273&gt;$R2273,"Pass","Fail"))</f>
        <v/>
      </c>
      <c r="AE2273" s="1" t="str">
        <f aca="false">IF($Y2273="","",IF($AA2273&gt;=$R2273,"Pass","Fail"))</f>
        <v/>
      </c>
      <c r="AF2273" s="1" t="str">
        <f aca="false">IF($Y2273="","",IF($AA2273&lt;=$S2273,"Pass","Fail"))</f>
        <v/>
      </c>
      <c r="AG2273" s="1" t="str">
        <f aca="false">IF($Y2273="","",IF($AA2273&lt;$S2273,"Pass","Fail"))</f>
        <v/>
      </c>
      <c r="AH2273" s="23" t="str">
        <f aca="true">INDIRECT(CHOOSE(MATCH($T2273,{"±","&gt;","≥","≤","&lt;"},0), "AC", "AD", "AE", "AF", "AG") &amp; ROW())</f>
        <v/>
      </c>
      <c r="AI2273" s="56" t="str">
        <f aca="false">IF($X2273="Not Significant","No Further Action Required",
IF($AH2273="","",
IF(AND($AH2273="Pass",$L2273="0 - Passed "),"Analysis performed; no further action required.",
IF(AND($AH2273="Fail",$L2273="1 - Failed "),"Analysis performed; no further action required.",
IF(AND($AH2273="Pass",$L2273="2 - Limited In Use "),"Analysis performed; no further action required.",
IF(AND($AH2273="Fail",$L2273="3 - Adjusted "),"Analysis performed; no further action required.",
"Unit fails analysis; TSM determination required."))))))</f>
        <v/>
      </c>
      <c r="AJ2273" s="58"/>
    </row>
    <row r="2274" customFormat="false" ht="15" hidden="false" customHeight="false" outlineLevel="0" collapsed="false">
      <c r="A2274" s="56"/>
      <c r="E2274" s="57" t="str">
        <f aca="false">IF(AND($F2274="",$G2274=""),"",IF($G2274="",$F2274,HYPERLINK($G2274,$F2274)))</f>
        <v/>
      </c>
      <c r="H2274" s="1" t="str">
        <f aca="false">IF($I2274="","None Attached",IF(LEFT($I2274,5)="https",HYPERLINK($I2274,"Datasheet"),HYPERLINK(_xlfn.CONCAT("https://",$I2274),"Datasheet")))</f>
        <v>None Attached</v>
      </c>
      <c r="M2274" s="56"/>
      <c r="P2274" s="58"/>
      <c r="Q2274" s="1" t="n">
        <f aca="false">$M2274-$N2274</f>
        <v>0</v>
      </c>
      <c r="R2274" s="56"/>
      <c r="T2274" s="59" t="s">
        <v>15</v>
      </c>
      <c r="U2274" s="1" t="n">
        <f aca="false">$S2274-$R2274</f>
        <v>0</v>
      </c>
      <c r="V2274" s="1" t="n">
        <f aca="false">IF($T2274="±",$Q2274*2,$Q2274)</f>
        <v>0</v>
      </c>
      <c r="W2274" s="60" t="str">
        <f aca="false">IFERROR($U2274/ABS($V2274),"N/A")</f>
        <v>N/A</v>
      </c>
      <c r="X2274" s="61" t="str">
        <f aca="false">IF(OR($W2274="N/A",$R2274="",$S2274=""),"N/A",IF($W2274&gt;=4,"Not Significant",IF($W2274&gt;=2,"Semi-Significant","Significant")))</f>
        <v>N/A</v>
      </c>
      <c r="Z2274" s="1" t="str">
        <f aca="false">IF($D2274="Z540.1 w/data",0,"")</f>
        <v/>
      </c>
      <c r="AA2274" s="1" t="e">
        <f aca="false">$Y2274+$Q2274+$Z2274</f>
        <v>#VALUE!</v>
      </c>
      <c r="AB2274" s="1" t="n">
        <f aca="false">$N2274+$Q2274</f>
        <v>0</v>
      </c>
      <c r="AC2274" s="1" t="str">
        <f aca="false">IF($Y2274="","",IF(AND($AA2274&gt;=$R2274,$AA2274&lt;=$S2274),"Pass","Fail"))</f>
        <v/>
      </c>
      <c r="AD2274" s="1" t="str">
        <f aca="false">IF($Y2274="","",IF($AA2274&gt;$R2274,"Pass","Fail"))</f>
        <v/>
      </c>
      <c r="AE2274" s="1" t="str">
        <f aca="false">IF($Y2274="","",IF($AA2274&gt;=$R2274,"Pass","Fail"))</f>
        <v/>
      </c>
      <c r="AF2274" s="1" t="str">
        <f aca="false">IF($Y2274="","",IF($AA2274&lt;=$S2274,"Pass","Fail"))</f>
        <v/>
      </c>
      <c r="AG2274" s="1" t="str">
        <f aca="false">IF($Y2274="","",IF($AA2274&lt;$S2274,"Pass","Fail"))</f>
        <v/>
      </c>
      <c r="AH2274" s="23" t="str">
        <f aca="true">INDIRECT(CHOOSE(MATCH($T2274,{"±","&gt;","≥","≤","&lt;"},0), "AC", "AD", "AE", "AF", "AG") &amp; ROW())</f>
        <v/>
      </c>
      <c r="AI2274" s="56" t="str">
        <f aca="false">IF($X2274="Not Significant","No Further Action Required",
IF($AH2274="","",
IF(AND($AH2274="Pass",$L2274="0 - Passed "),"Analysis performed; no further action required.",
IF(AND($AH2274="Fail",$L2274="1 - Failed "),"Analysis performed; no further action required.",
IF(AND($AH2274="Pass",$L2274="2 - Limited In Use "),"Analysis performed; no further action required.",
IF(AND($AH2274="Fail",$L2274="3 - Adjusted "),"Analysis performed; no further action required.",
"Unit fails analysis; TSM determination required."))))))</f>
        <v/>
      </c>
      <c r="AJ2274" s="58"/>
    </row>
    <row r="2275" customFormat="false" ht="15" hidden="false" customHeight="false" outlineLevel="0" collapsed="false">
      <c r="A2275" s="56"/>
      <c r="E2275" s="57" t="str">
        <f aca="false">IF(AND($F2275="",$G2275=""),"",IF($G2275="",$F2275,HYPERLINK($G2275,$F2275)))</f>
        <v/>
      </c>
      <c r="H2275" s="1" t="str">
        <f aca="false">IF($I2275="","None Attached",IF(LEFT($I2275,5)="https",HYPERLINK($I2275,"Datasheet"),HYPERLINK(_xlfn.CONCAT("https://",$I2275),"Datasheet")))</f>
        <v>None Attached</v>
      </c>
      <c r="M2275" s="56"/>
      <c r="P2275" s="58"/>
      <c r="Q2275" s="1" t="n">
        <f aca="false">$M2275-$N2275</f>
        <v>0</v>
      </c>
      <c r="R2275" s="56"/>
      <c r="T2275" s="59" t="s">
        <v>15</v>
      </c>
      <c r="U2275" s="1" t="n">
        <f aca="false">$S2275-$R2275</f>
        <v>0</v>
      </c>
      <c r="V2275" s="1" t="n">
        <f aca="false">IF($T2275="±",$Q2275*2,$Q2275)</f>
        <v>0</v>
      </c>
      <c r="W2275" s="60" t="str">
        <f aca="false">IFERROR($U2275/ABS($V2275),"N/A")</f>
        <v>N/A</v>
      </c>
      <c r="X2275" s="61" t="str">
        <f aca="false">IF(OR($W2275="N/A",$R2275="",$S2275=""),"N/A",IF($W2275&gt;=4,"Not Significant",IF($W2275&gt;=2,"Semi-Significant","Significant")))</f>
        <v>N/A</v>
      </c>
      <c r="Z2275" s="1" t="str">
        <f aca="false">IF($D2275="Z540.1 w/data",0,"")</f>
        <v/>
      </c>
      <c r="AA2275" s="1" t="e">
        <f aca="false">$Y2275+$Q2275+$Z2275</f>
        <v>#VALUE!</v>
      </c>
      <c r="AB2275" s="1" t="n">
        <f aca="false">$N2275+$Q2275</f>
        <v>0</v>
      </c>
      <c r="AC2275" s="1" t="str">
        <f aca="false">IF($Y2275="","",IF(AND($AA2275&gt;=$R2275,$AA2275&lt;=$S2275),"Pass","Fail"))</f>
        <v/>
      </c>
      <c r="AD2275" s="1" t="str">
        <f aca="false">IF($Y2275="","",IF($AA2275&gt;$R2275,"Pass","Fail"))</f>
        <v/>
      </c>
      <c r="AE2275" s="1" t="str">
        <f aca="false">IF($Y2275="","",IF($AA2275&gt;=$R2275,"Pass","Fail"))</f>
        <v/>
      </c>
      <c r="AF2275" s="1" t="str">
        <f aca="false">IF($Y2275="","",IF($AA2275&lt;=$S2275,"Pass","Fail"))</f>
        <v/>
      </c>
      <c r="AG2275" s="1" t="str">
        <f aca="false">IF($Y2275="","",IF($AA2275&lt;$S2275,"Pass","Fail"))</f>
        <v/>
      </c>
      <c r="AH2275" s="23" t="str">
        <f aca="true">INDIRECT(CHOOSE(MATCH($T2275,{"±","&gt;","≥","≤","&lt;"},0), "AC", "AD", "AE", "AF", "AG") &amp; ROW())</f>
        <v/>
      </c>
      <c r="AI2275" s="56" t="str">
        <f aca="false">IF($X2275="Not Significant","No Further Action Required",
IF($AH2275="","",
IF(AND($AH2275="Pass",$L2275="0 - Passed "),"Analysis performed; no further action required.",
IF(AND($AH2275="Fail",$L2275="1 - Failed "),"Analysis performed; no further action required.",
IF(AND($AH2275="Pass",$L2275="2 - Limited In Use "),"Analysis performed; no further action required.",
IF(AND($AH2275="Fail",$L2275="3 - Adjusted "),"Analysis performed; no further action required.",
"Unit fails analysis; TSM determination required."))))))</f>
        <v/>
      </c>
      <c r="AJ2275" s="58"/>
    </row>
    <row r="2276" customFormat="false" ht="15" hidden="false" customHeight="false" outlineLevel="0" collapsed="false">
      <c r="A2276" s="56"/>
      <c r="E2276" s="57" t="str">
        <f aca="false">IF(AND($F2276="",$G2276=""),"",IF($G2276="",$F2276,HYPERLINK($G2276,$F2276)))</f>
        <v/>
      </c>
      <c r="H2276" s="1" t="str">
        <f aca="false">IF($I2276="","None Attached",IF(LEFT($I2276,5)="https",HYPERLINK($I2276,"Datasheet"),HYPERLINK(_xlfn.CONCAT("https://",$I2276),"Datasheet")))</f>
        <v>None Attached</v>
      </c>
      <c r="M2276" s="56"/>
      <c r="P2276" s="58"/>
      <c r="Q2276" s="1" t="n">
        <f aca="false">$M2276-$N2276</f>
        <v>0</v>
      </c>
      <c r="R2276" s="56"/>
      <c r="T2276" s="59" t="s">
        <v>15</v>
      </c>
      <c r="U2276" s="1" t="n">
        <f aca="false">$S2276-$R2276</f>
        <v>0</v>
      </c>
      <c r="V2276" s="1" t="n">
        <f aca="false">IF($T2276="±",$Q2276*2,$Q2276)</f>
        <v>0</v>
      </c>
      <c r="W2276" s="60" t="str">
        <f aca="false">IFERROR($U2276/ABS($V2276),"N/A")</f>
        <v>N/A</v>
      </c>
      <c r="X2276" s="61" t="str">
        <f aca="false">IF(OR($W2276="N/A",$R2276="",$S2276=""),"N/A",IF($W2276&gt;=4,"Not Significant",IF($W2276&gt;=2,"Semi-Significant","Significant")))</f>
        <v>N/A</v>
      </c>
      <c r="Z2276" s="1" t="str">
        <f aca="false">IF($D2276="Z540.1 w/data",0,"")</f>
        <v/>
      </c>
      <c r="AA2276" s="1" t="e">
        <f aca="false">$Y2276+$Q2276+$Z2276</f>
        <v>#VALUE!</v>
      </c>
      <c r="AB2276" s="1" t="n">
        <f aca="false">$N2276+$Q2276</f>
        <v>0</v>
      </c>
      <c r="AC2276" s="1" t="str">
        <f aca="false">IF($Y2276="","",IF(AND($AA2276&gt;=$R2276,$AA2276&lt;=$S2276),"Pass","Fail"))</f>
        <v/>
      </c>
      <c r="AD2276" s="1" t="str">
        <f aca="false">IF($Y2276="","",IF($AA2276&gt;$R2276,"Pass","Fail"))</f>
        <v/>
      </c>
      <c r="AE2276" s="1" t="str">
        <f aca="false">IF($Y2276="","",IF($AA2276&gt;=$R2276,"Pass","Fail"))</f>
        <v/>
      </c>
      <c r="AF2276" s="1" t="str">
        <f aca="false">IF($Y2276="","",IF($AA2276&lt;=$S2276,"Pass","Fail"))</f>
        <v/>
      </c>
      <c r="AG2276" s="1" t="str">
        <f aca="false">IF($Y2276="","",IF($AA2276&lt;$S2276,"Pass","Fail"))</f>
        <v/>
      </c>
      <c r="AH2276" s="23" t="str">
        <f aca="true">INDIRECT(CHOOSE(MATCH($T2276,{"±","&gt;","≥","≤","&lt;"},0), "AC", "AD", "AE", "AF", "AG") &amp; ROW())</f>
        <v/>
      </c>
      <c r="AI2276" s="56" t="str">
        <f aca="false">IF($X2276="Not Significant","No Further Action Required",
IF($AH2276="","",
IF(AND($AH2276="Pass",$L2276="0 - Passed "),"Analysis performed; no further action required.",
IF(AND($AH2276="Fail",$L2276="1 - Failed "),"Analysis performed; no further action required.",
IF(AND($AH2276="Pass",$L2276="2 - Limited In Use "),"Analysis performed; no further action required.",
IF(AND($AH2276="Fail",$L2276="3 - Adjusted "),"Analysis performed; no further action required.",
"Unit fails analysis; TSM determination required."))))))</f>
        <v/>
      </c>
      <c r="AJ2276" s="58"/>
    </row>
    <row r="2277" customFormat="false" ht="15" hidden="false" customHeight="false" outlineLevel="0" collapsed="false">
      <c r="A2277" s="56"/>
      <c r="E2277" s="57" t="str">
        <f aca="false">IF(AND($F2277="",$G2277=""),"",IF($G2277="",$F2277,HYPERLINK($G2277,$F2277)))</f>
        <v/>
      </c>
      <c r="H2277" s="1" t="str">
        <f aca="false">IF($I2277="","None Attached",IF(LEFT($I2277,5)="https",HYPERLINK($I2277,"Datasheet"),HYPERLINK(_xlfn.CONCAT("https://",$I2277),"Datasheet")))</f>
        <v>None Attached</v>
      </c>
      <c r="M2277" s="56"/>
      <c r="P2277" s="58"/>
      <c r="Q2277" s="1" t="n">
        <f aca="false">$M2277-$N2277</f>
        <v>0</v>
      </c>
      <c r="R2277" s="56"/>
      <c r="T2277" s="59" t="s">
        <v>15</v>
      </c>
      <c r="U2277" s="1" t="n">
        <f aca="false">$S2277-$R2277</f>
        <v>0</v>
      </c>
      <c r="V2277" s="1" t="n">
        <f aca="false">IF($T2277="±",$Q2277*2,$Q2277)</f>
        <v>0</v>
      </c>
      <c r="W2277" s="60" t="str">
        <f aca="false">IFERROR($U2277/ABS($V2277),"N/A")</f>
        <v>N/A</v>
      </c>
      <c r="X2277" s="61" t="str">
        <f aca="false">IF(OR($W2277="N/A",$R2277="",$S2277=""),"N/A",IF($W2277&gt;=4,"Not Significant",IF($W2277&gt;=2,"Semi-Significant","Significant")))</f>
        <v>N/A</v>
      </c>
      <c r="Z2277" s="1" t="str">
        <f aca="false">IF($D2277="Z540.1 w/data",0,"")</f>
        <v/>
      </c>
      <c r="AA2277" s="1" t="e">
        <f aca="false">$Y2277+$Q2277+$Z2277</f>
        <v>#VALUE!</v>
      </c>
      <c r="AB2277" s="1" t="n">
        <f aca="false">$N2277+$Q2277</f>
        <v>0</v>
      </c>
      <c r="AC2277" s="1" t="str">
        <f aca="false">IF($Y2277="","",IF(AND($AA2277&gt;=$R2277,$AA2277&lt;=$S2277),"Pass","Fail"))</f>
        <v/>
      </c>
      <c r="AD2277" s="1" t="str">
        <f aca="false">IF($Y2277="","",IF($AA2277&gt;$R2277,"Pass","Fail"))</f>
        <v/>
      </c>
      <c r="AE2277" s="1" t="str">
        <f aca="false">IF($Y2277="","",IF($AA2277&gt;=$R2277,"Pass","Fail"))</f>
        <v/>
      </c>
      <c r="AF2277" s="1" t="str">
        <f aca="false">IF($Y2277="","",IF($AA2277&lt;=$S2277,"Pass","Fail"))</f>
        <v/>
      </c>
      <c r="AG2277" s="1" t="str">
        <f aca="false">IF($Y2277="","",IF($AA2277&lt;$S2277,"Pass","Fail"))</f>
        <v/>
      </c>
      <c r="AH2277" s="23" t="str">
        <f aca="true">INDIRECT(CHOOSE(MATCH($T2277,{"±","&gt;","≥","≤","&lt;"},0), "AC", "AD", "AE", "AF", "AG") &amp; ROW())</f>
        <v/>
      </c>
      <c r="AI2277" s="56" t="str">
        <f aca="false">IF($X2277="Not Significant","No Further Action Required",
IF($AH2277="","",
IF(AND($AH2277="Pass",$L2277="0 - Passed "),"Analysis performed; no further action required.",
IF(AND($AH2277="Fail",$L2277="1 - Failed "),"Analysis performed; no further action required.",
IF(AND($AH2277="Pass",$L2277="2 - Limited In Use "),"Analysis performed; no further action required.",
IF(AND($AH2277="Fail",$L2277="3 - Adjusted "),"Analysis performed; no further action required.",
"Unit fails analysis; TSM determination required."))))))</f>
        <v/>
      </c>
      <c r="AJ2277" s="58"/>
    </row>
    <row r="2278" customFormat="false" ht="15" hidden="false" customHeight="false" outlineLevel="0" collapsed="false">
      <c r="A2278" s="56"/>
      <c r="E2278" s="57" t="str">
        <f aca="false">IF(AND($F2278="",$G2278=""),"",IF($G2278="",$F2278,HYPERLINK($G2278,$F2278)))</f>
        <v/>
      </c>
      <c r="H2278" s="1" t="str">
        <f aca="false">IF($I2278="","None Attached",IF(LEFT($I2278,5)="https",HYPERLINK($I2278,"Datasheet"),HYPERLINK(_xlfn.CONCAT("https://",$I2278),"Datasheet")))</f>
        <v>None Attached</v>
      </c>
      <c r="M2278" s="56"/>
      <c r="P2278" s="58"/>
      <c r="Q2278" s="1" t="n">
        <f aca="false">$M2278-$N2278</f>
        <v>0</v>
      </c>
      <c r="R2278" s="56"/>
      <c r="T2278" s="59" t="s">
        <v>15</v>
      </c>
      <c r="U2278" s="1" t="n">
        <f aca="false">$S2278-$R2278</f>
        <v>0</v>
      </c>
      <c r="V2278" s="1" t="n">
        <f aca="false">IF($T2278="±",$Q2278*2,$Q2278)</f>
        <v>0</v>
      </c>
      <c r="W2278" s="60" t="str">
        <f aca="false">IFERROR($U2278/ABS($V2278),"N/A")</f>
        <v>N/A</v>
      </c>
      <c r="X2278" s="61" t="str">
        <f aca="false">IF(OR($W2278="N/A",$R2278="",$S2278=""),"N/A",IF($W2278&gt;=4,"Not Significant",IF($W2278&gt;=2,"Semi-Significant","Significant")))</f>
        <v>N/A</v>
      </c>
      <c r="Z2278" s="1" t="str">
        <f aca="false">IF($D2278="Z540.1 w/data",0,"")</f>
        <v/>
      </c>
      <c r="AA2278" s="1" t="e">
        <f aca="false">$Y2278+$Q2278+$Z2278</f>
        <v>#VALUE!</v>
      </c>
      <c r="AB2278" s="1" t="n">
        <f aca="false">$N2278+$Q2278</f>
        <v>0</v>
      </c>
      <c r="AC2278" s="1" t="str">
        <f aca="false">IF($Y2278="","",IF(AND($AA2278&gt;=$R2278,$AA2278&lt;=$S2278),"Pass","Fail"))</f>
        <v/>
      </c>
      <c r="AD2278" s="1" t="str">
        <f aca="false">IF($Y2278="","",IF($AA2278&gt;$R2278,"Pass","Fail"))</f>
        <v/>
      </c>
      <c r="AE2278" s="1" t="str">
        <f aca="false">IF($Y2278="","",IF($AA2278&gt;=$R2278,"Pass","Fail"))</f>
        <v/>
      </c>
      <c r="AF2278" s="1" t="str">
        <f aca="false">IF($Y2278="","",IF($AA2278&lt;=$S2278,"Pass","Fail"))</f>
        <v/>
      </c>
      <c r="AG2278" s="1" t="str">
        <f aca="false">IF($Y2278="","",IF($AA2278&lt;$S2278,"Pass","Fail"))</f>
        <v/>
      </c>
      <c r="AH2278" s="23" t="str">
        <f aca="true">INDIRECT(CHOOSE(MATCH($T2278,{"±","&gt;","≥","≤","&lt;"},0), "AC", "AD", "AE", "AF", "AG") &amp; ROW())</f>
        <v/>
      </c>
      <c r="AI2278" s="56" t="str">
        <f aca="false">IF($X2278="Not Significant","No Further Action Required",
IF($AH2278="","",
IF(AND($AH2278="Pass",$L2278="0 - Passed "),"Analysis performed; no further action required.",
IF(AND($AH2278="Fail",$L2278="1 - Failed "),"Analysis performed; no further action required.",
IF(AND($AH2278="Pass",$L2278="2 - Limited In Use "),"Analysis performed; no further action required.",
IF(AND($AH2278="Fail",$L2278="3 - Adjusted "),"Analysis performed; no further action required.",
"Unit fails analysis; TSM determination required."))))))</f>
        <v/>
      </c>
      <c r="AJ2278" s="58"/>
    </row>
    <row r="2279" customFormat="false" ht="15" hidden="false" customHeight="false" outlineLevel="0" collapsed="false">
      <c r="A2279" s="56"/>
      <c r="E2279" s="57" t="str">
        <f aca="false">IF(AND($F2279="",$G2279=""),"",IF($G2279="",$F2279,HYPERLINK($G2279,$F2279)))</f>
        <v/>
      </c>
      <c r="H2279" s="1" t="str">
        <f aca="false">IF($I2279="","None Attached",IF(LEFT($I2279,5)="https",HYPERLINK($I2279,"Datasheet"),HYPERLINK(_xlfn.CONCAT("https://",$I2279),"Datasheet")))</f>
        <v>None Attached</v>
      </c>
      <c r="M2279" s="56"/>
      <c r="P2279" s="58"/>
      <c r="Q2279" s="1" t="n">
        <f aca="false">$M2279-$N2279</f>
        <v>0</v>
      </c>
      <c r="R2279" s="56"/>
      <c r="T2279" s="59" t="s">
        <v>15</v>
      </c>
      <c r="U2279" s="1" t="n">
        <f aca="false">$S2279-$R2279</f>
        <v>0</v>
      </c>
      <c r="V2279" s="1" t="n">
        <f aca="false">IF($T2279="±",$Q2279*2,$Q2279)</f>
        <v>0</v>
      </c>
      <c r="W2279" s="60" t="str">
        <f aca="false">IFERROR($U2279/ABS($V2279),"N/A")</f>
        <v>N/A</v>
      </c>
      <c r="X2279" s="61" t="str">
        <f aca="false">IF(OR($W2279="N/A",$R2279="",$S2279=""),"N/A",IF($W2279&gt;=4,"Not Significant",IF($W2279&gt;=2,"Semi-Significant","Significant")))</f>
        <v>N/A</v>
      </c>
      <c r="Z2279" s="1" t="str">
        <f aca="false">IF($D2279="Z540.1 w/data",0,"")</f>
        <v/>
      </c>
      <c r="AA2279" s="1" t="e">
        <f aca="false">$Y2279+$Q2279+$Z2279</f>
        <v>#VALUE!</v>
      </c>
      <c r="AB2279" s="1" t="n">
        <f aca="false">$N2279+$Q2279</f>
        <v>0</v>
      </c>
      <c r="AC2279" s="1" t="str">
        <f aca="false">IF($Y2279="","",IF(AND($AA2279&gt;=$R2279,$AA2279&lt;=$S2279),"Pass","Fail"))</f>
        <v/>
      </c>
      <c r="AD2279" s="1" t="str">
        <f aca="false">IF($Y2279="","",IF($AA2279&gt;$R2279,"Pass","Fail"))</f>
        <v/>
      </c>
      <c r="AE2279" s="1" t="str">
        <f aca="false">IF($Y2279="","",IF($AA2279&gt;=$R2279,"Pass","Fail"))</f>
        <v/>
      </c>
      <c r="AF2279" s="1" t="str">
        <f aca="false">IF($Y2279="","",IF($AA2279&lt;=$S2279,"Pass","Fail"))</f>
        <v/>
      </c>
      <c r="AG2279" s="1" t="str">
        <f aca="false">IF($Y2279="","",IF($AA2279&lt;$S2279,"Pass","Fail"))</f>
        <v/>
      </c>
      <c r="AH2279" s="23" t="str">
        <f aca="true">INDIRECT(CHOOSE(MATCH($T2279,{"±","&gt;","≥","≤","&lt;"},0), "AC", "AD", "AE", "AF", "AG") &amp; ROW())</f>
        <v/>
      </c>
      <c r="AI2279" s="56" t="str">
        <f aca="false">IF($X2279="Not Significant","No Further Action Required",
IF($AH2279="","",
IF(AND($AH2279="Pass",$L2279="0 - Passed "),"Analysis performed; no further action required.",
IF(AND($AH2279="Fail",$L2279="1 - Failed "),"Analysis performed; no further action required.",
IF(AND($AH2279="Pass",$L2279="2 - Limited In Use "),"Analysis performed; no further action required.",
IF(AND($AH2279="Fail",$L2279="3 - Adjusted "),"Analysis performed; no further action required.",
"Unit fails analysis; TSM determination required."))))))</f>
        <v/>
      </c>
      <c r="AJ2279" s="58"/>
    </row>
    <row r="2280" customFormat="false" ht="15" hidden="false" customHeight="false" outlineLevel="0" collapsed="false">
      <c r="A2280" s="56"/>
      <c r="E2280" s="57" t="str">
        <f aca="false">IF(AND($F2280="",$G2280=""),"",IF($G2280="",$F2280,HYPERLINK($G2280,$F2280)))</f>
        <v/>
      </c>
      <c r="H2280" s="1" t="str">
        <f aca="false">IF($I2280="","None Attached",IF(LEFT($I2280,5)="https",HYPERLINK($I2280,"Datasheet"),HYPERLINK(_xlfn.CONCAT("https://",$I2280),"Datasheet")))</f>
        <v>None Attached</v>
      </c>
      <c r="M2280" s="56"/>
      <c r="P2280" s="58"/>
      <c r="Q2280" s="1" t="n">
        <f aca="false">$M2280-$N2280</f>
        <v>0</v>
      </c>
      <c r="R2280" s="56"/>
      <c r="T2280" s="59" t="s">
        <v>15</v>
      </c>
      <c r="U2280" s="1" t="n">
        <f aca="false">$S2280-$R2280</f>
        <v>0</v>
      </c>
      <c r="V2280" s="1" t="n">
        <f aca="false">IF($T2280="±",$Q2280*2,$Q2280)</f>
        <v>0</v>
      </c>
      <c r="W2280" s="60" t="str">
        <f aca="false">IFERROR($U2280/ABS($V2280),"N/A")</f>
        <v>N/A</v>
      </c>
      <c r="X2280" s="61" t="str">
        <f aca="false">IF(OR($W2280="N/A",$R2280="",$S2280=""),"N/A",IF($W2280&gt;=4,"Not Significant",IF($W2280&gt;=2,"Semi-Significant","Significant")))</f>
        <v>N/A</v>
      </c>
      <c r="Z2280" s="1" t="str">
        <f aca="false">IF($D2280="Z540.1 w/data",0,"")</f>
        <v/>
      </c>
      <c r="AA2280" s="1" t="e">
        <f aca="false">$Y2280+$Q2280+$Z2280</f>
        <v>#VALUE!</v>
      </c>
      <c r="AB2280" s="1" t="n">
        <f aca="false">$N2280+$Q2280</f>
        <v>0</v>
      </c>
      <c r="AC2280" s="1" t="str">
        <f aca="false">IF($Y2280="","",IF(AND($AA2280&gt;=$R2280,$AA2280&lt;=$S2280),"Pass","Fail"))</f>
        <v/>
      </c>
      <c r="AD2280" s="1" t="str">
        <f aca="false">IF($Y2280="","",IF($AA2280&gt;$R2280,"Pass","Fail"))</f>
        <v/>
      </c>
      <c r="AE2280" s="1" t="str">
        <f aca="false">IF($Y2280="","",IF($AA2280&gt;=$R2280,"Pass","Fail"))</f>
        <v/>
      </c>
      <c r="AF2280" s="1" t="str">
        <f aca="false">IF($Y2280="","",IF($AA2280&lt;=$S2280,"Pass","Fail"))</f>
        <v/>
      </c>
      <c r="AG2280" s="1" t="str">
        <f aca="false">IF($Y2280="","",IF($AA2280&lt;$S2280,"Pass","Fail"))</f>
        <v/>
      </c>
      <c r="AH2280" s="23" t="str">
        <f aca="true">INDIRECT(CHOOSE(MATCH($T2280,{"±","&gt;","≥","≤","&lt;"},0), "AC", "AD", "AE", "AF", "AG") &amp; ROW())</f>
        <v/>
      </c>
      <c r="AI2280" s="56" t="str">
        <f aca="false">IF($X2280="Not Significant","No Further Action Required",
IF($AH2280="","",
IF(AND($AH2280="Pass",$L2280="0 - Passed "),"Analysis performed; no further action required.",
IF(AND($AH2280="Fail",$L2280="1 - Failed "),"Analysis performed; no further action required.",
IF(AND($AH2280="Pass",$L2280="2 - Limited In Use "),"Analysis performed; no further action required.",
IF(AND($AH2280="Fail",$L2280="3 - Adjusted "),"Analysis performed; no further action required.",
"Unit fails analysis; TSM determination required."))))))</f>
        <v/>
      </c>
      <c r="AJ2280" s="58"/>
    </row>
    <row r="2281" customFormat="false" ht="15" hidden="false" customHeight="false" outlineLevel="0" collapsed="false">
      <c r="A2281" s="56"/>
      <c r="E2281" s="57" t="str">
        <f aca="false">IF(AND($F2281="",$G2281=""),"",IF($G2281="",$F2281,HYPERLINK($G2281,$F2281)))</f>
        <v/>
      </c>
      <c r="H2281" s="1" t="str">
        <f aca="false">IF($I2281="","None Attached",IF(LEFT($I2281,5)="https",HYPERLINK($I2281,"Datasheet"),HYPERLINK(_xlfn.CONCAT("https://",$I2281),"Datasheet")))</f>
        <v>None Attached</v>
      </c>
      <c r="M2281" s="56"/>
      <c r="P2281" s="58"/>
      <c r="Q2281" s="1" t="n">
        <f aca="false">$M2281-$N2281</f>
        <v>0</v>
      </c>
      <c r="R2281" s="56"/>
      <c r="T2281" s="59" t="s">
        <v>15</v>
      </c>
      <c r="U2281" s="1" t="n">
        <f aca="false">$S2281-$R2281</f>
        <v>0</v>
      </c>
      <c r="V2281" s="1" t="n">
        <f aca="false">IF($T2281="±",$Q2281*2,$Q2281)</f>
        <v>0</v>
      </c>
      <c r="W2281" s="60" t="str">
        <f aca="false">IFERROR($U2281/ABS($V2281),"N/A")</f>
        <v>N/A</v>
      </c>
      <c r="X2281" s="61" t="str">
        <f aca="false">IF(OR($W2281="N/A",$R2281="",$S2281=""),"N/A",IF($W2281&gt;=4,"Not Significant",IF($W2281&gt;=2,"Semi-Significant","Significant")))</f>
        <v>N/A</v>
      </c>
      <c r="Z2281" s="1" t="str">
        <f aca="false">IF($D2281="Z540.1 w/data",0,"")</f>
        <v/>
      </c>
      <c r="AA2281" s="1" t="e">
        <f aca="false">$Y2281+$Q2281+$Z2281</f>
        <v>#VALUE!</v>
      </c>
      <c r="AB2281" s="1" t="n">
        <f aca="false">$N2281+$Q2281</f>
        <v>0</v>
      </c>
      <c r="AC2281" s="1" t="str">
        <f aca="false">IF($Y2281="","",IF(AND($AA2281&gt;=$R2281,$AA2281&lt;=$S2281),"Pass","Fail"))</f>
        <v/>
      </c>
      <c r="AD2281" s="1" t="str">
        <f aca="false">IF($Y2281="","",IF($AA2281&gt;$R2281,"Pass","Fail"))</f>
        <v/>
      </c>
      <c r="AE2281" s="1" t="str">
        <f aca="false">IF($Y2281="","",IF($AA2281&gt;=$R2281,"Pass","Fail"))</f>
        <v/>
      </c>
      <c r="AF2281" s="1" t="str">
        <f aca="false">IF($Y2281="","",IF($AA2281&lt;=$S2281,"Pass","Fail"))</f>
        <v/>
      </c>
      <c r="AG2281" s="1" t="str">
        <f aca="false">IF($Y2281="","",IF($AA2281&lt;$S2281,"Pass","Fail"))</f>
        <v/>
      </c>
      <c r="AH2281" s="23" t="str">
        <f aca="true">INDIRECT(CHOOSE(MATCH($T2281,{"±","&gt;","≥","≤","&lt;"},0), "AC", "AD", "AE", "AF", "AG") &amp; ROW())</f>
        <v/>
      </c>
      <c r="AI2281" s="56" t="str">
        <f aca="false">IF($X2281="Not Significant","No Further Action Required",
IF($AH2281="","",
IF(AND($AH2281="Pass",$L2281="0 - Passed "),"Analysis performed; no further action required.",
IF(AND($AH2281="Fail",$L2281="1 - Failed "),"Analysis performed; no further action required.",
IF(AND($AH2281="Pass",$L2281="2 - Limited In Use "),"Analysis performed; no further action required.",
IF(AND($AH2281="Fail",$L2281="3 - Adjusted "),"Analysis performed; no further action required.",
"Unit fails analysis; TSM determination required."))))))</f>
        <v/>
      </c>
      <c r="AJ2281" s="58"/>
    </row>
    <row r="2282" customFormat="false" ht="15" hidden="false" customHeight="false" outlineLevel="0" collapsed="false">
      <c r="A2282" s="56"/>
      <c r="E2282" s="57" t="str">
        <f aca="false">IF(AND($F2282="",$G2282=""),"",IF($G2282="",$F2282,HYPERLINK($G2282,$F2282)))</f>
        <v/>
      </c>
      <c r="H2282" s="1" t="str">
        <f aca="false">IF($I2282="","None Attached",IF(LEFT($I2282,5)="https",HYPERLINK($I2282,"Datasheet"),HYPERLINK(_xlfn.CONCAT("https://",$I2282),"Datasheet")))</f>
        <v>None Attached</v>
      </c>
      <c r="M2282" s="56"/>
      <c r="P2282" s="58"/>
      <c r="Q2282" s="1" t="n">
        <f aca="false">$M2282-$N2282</f>
        <v>0</v>
      </c>
      <c r="R2282" s="56"/>
      <c r="T2282" s="59" t="s">
        <v>15</v>
      </c>
      <c r="U2282" s="1" t="n">
        <f aca="false">$S2282-$R2282</f>
        <v>0</v>
      </c>
      <c r="V2282" s="1" t="n">
        <f aca="false">IF($T2282="±",$Q2282*2,$Q2282)</f>
        <v>0</v>
      </c>
      <c r="W2282" s="60" t="str">
        <f aca="false">IFERROR($U2282/ABS($V2282),"N/A")</f>
        <v>N/A</v>
      </c>
      <c r="X2282" s="61" t="str">
        <f aca="false">IF(OR($W2282="N/A",$R2282="",$S2282=""),"N/A",IF($W2282&gt;=4,"Not Significant",IF($W2282&gt;=2,"Semi-Significant","Significant")))</f>
        <v>N/A</v>
      </c>
      <c r="Z2282" s="1" t="str">
        <f aca="false">IF($D2282="Z540.1 w/data",0,"")</f>
        <v/>
      </c>
      <c r="AA2282" s="1" t="e">
        <f aca="false">$Y2282+$Q2282+$Z2282</f>
        <v>#VALUE!</v>
      </c>
      <c r="AB2282" s="1" t="n">
        <f aca="false">$N2282+$Q2282</f>
        <v>0</v>
      </c>
      <c r="AC2282" s="1" t="str">
        <f aca="false">IF($Y2282="","",IF(AND($AA2282&gt;=$R2282,$AA2282&lt;=$S2282),"Pass","Fail"))</f>
        <v/>
      </c>
      <c r="AD2282" s="1" t="str">
        <f aca="false">IF($Y2282="","",IF($AA2282&gt;$R2282,"Pass","Fail"))</f>
        <v/>
      </c>
      <c r="AE2282" s="1" t="str">
        <f aca="false">IF($Y2282="","",IF($AA2282&gt;=$R2282,"Pass","Fail"))</f>
        <v/>
      </c>
      <c r="AF2282" s="1" t="str">
        <f aca="false">IF($Y2282="","",IF($AA2282&lt;=$S2282,"Pass","Fail"))</f>
        <v/>
      </c>
      <c r="AG2282" s="1" t="str">
        <f aca="false">IF($Y2282="","",IF($AA2282&lt;$S2282,"Pass","Fail"))</f>
        <v/>
      </c>
      <c r="AH2282" s="23" t="str">
        <f aca="true">INDIRECT(CHOOSE(MATCH($T2282,{"±","&gt;","≥","≤","&lt;"},0), "AC", "AD", "AE", "AF", "AG") &amp; ROW())</f>
        <v/>
      </c>
      <c r="AI2282" s="56" t="str">
        <f aca="false">IF($X2282="Not Significant","No Further Action Required",
IF($AH2282="","",
IF(AND($AH2282="Pass",$L2282="0 - Passed "),"Analysis performed; no further action required.",
IF(AND($AH2282="Fail",$L2282="1 - Failed "),"Analysis performed; no further action required.",
IF(AND($AH2282="Pass",$L2282="2 - Limited In Use "),"Analysis performed; no further action required.",
IF(AND($AH2282="Fail",$L2282="3 - Adjusted "),"Analysis performed; no further action required.",
"Unit fails analysis; TSM determination required."))))))</f>
        <v/>
      </c>
      <c r="AJ2282" s="58"/>
    </row>
    <row r="2283" customFormat="false" ht="15" hidden="false" customHeight="false" outlineLevel="0" collapsed="false">
      <c r="A2283" s="56"/>
      <c r="E2283" s="57" t="str">
        <f aca="false">IF(AND($F2283="",$G2283=""),"",IF($G2283="",$F2283,HYPERLINK($G2283,$F2283)))</f>
        <v/>
      </c>
      <c r="H2283" s="1" t="str">
        <f aca="false">IF($I2283="","None Attached",IF(LEFT($I2283,5)="https",HYPERLINK($I2283,"Datasheet"),HYPERLINK(_xlfn.CONCAT("https://",$I2283),"Datasheet")))</f>
        <v>None Attached</v>
      </c>
      <c r="M2283" s="56"/>
      <c r="P2283" s="58"/>
      <c r="Q2283" s="1" t="n">
        <f aca="false">$M2283-$N2283</f>
        <v>0</v>
      </c>
      <c r="R2283" s="56"/>
      <c r="T2283" s="59" t="s">
        <v>15</v>
      </c>
      <c r="U2283" s="1" t="n">
        <f aca="false">$S2283-$R2283</f>
        <v>0</v>
      </c>
      <c r="V2283" s="1" t="n">
        <f aca="false">IF($T2283="±",$Q2283*2,$Q2283)</f>
        <v>0</v>
      </c>
      <c r="W2283" s="60" t="str">
        <f aca="false">IFERROR($U2283/ABS($V2283),"N/A")</f>
        <v>N/A</v>
      </c>
      <c r="X2283" s="61" t="str">
        <f aca="false">IF(OR($W2283="N/A",$R2283="",$S2283=""),"N/A",IF($W2283&gt;=4,"Not Significant",IF($W2283&gt;=2,"Semi-Significant","Significant")))</f>
        <v>N/A</v>
      </c>
      <c r="Z2283" s="1" t="str">
        <f aca="false">IF($D2283="Z540.1 w/data",0,"")</f>
        <v/>
      </c>
      <c r="AA2283" s="1" t="e">
        <f aca="false">$Y2283+$Q2283+$Z2283</f>
        <v>#VALUE!</v>
      </c>
      <c r="AB2283" s="1" t="n">
        <f aca="false">$N2283+$Q2283</f>
        <v>0</v>
      </c>
      <c r="AC2283" s="1" t="str">
        <f aca="false">IF($Y2283="","",IF(AND($AA2283&gt;=$R2283,$AA2283&lt;=$S2283),"Pass","Fail"))</f>
        <v/>
      </c>
      <c r="AD2283" s="1" t="str">
        <f aca="false">IF($Y2283="","",IF($AA2283&gt;$R2283,"Pass","Fail"))</f>
        <v/>
      </c>
      <c r="AE2283" s="1" t="str">
        <f aca="false">IF($Y2283="","",IF($AA2283&gt;=$R2283,"Pass","Fail"))</f>
        <v/>
      </c>
      <c r="AF2283" s="1" t="str">
        <f aca="false">IF($Y2283="","",IF($AA2283&lt;=$S2283,"Pass","Fail"))</f>
        <v/>
      </c>
      <c r="AG2283" s="1" t="str">
        <f aca="false">IF($Y2283="","",IF($AA2283&lt;$S2283,"Pass","Fail"))</f>
        <v/>
      </c>
      <c r="AH2283" s="23" t="str">
        <f aca="true">INDIRECT(CHOOSE(MATCH($T2283,{"±","&gt;","≥","≤","&lt;"},0), "AC", "AD", "AE", "AF", "AG") &amp; ROW())</f>
        <v/>
      </c>
      <c r="AI2283" s="56" t="str">
        <f aca="false">IF($X2283="Not Significant","No Further Action Required",
IF($AH2283="","",
IF(AND($AH2283="Pass",$L2283="0 - Passed "),"Analysis performed; no further action required.",
IF(AND($AH2283="Fail",$L2283="1 - Failed "),"Analysis performed; no further action required.",
IF(AND($AH2283="Pass",$L2283="2 - Limited In Use "),"Analysis performed; no further action required.",
IF(AND($AH2283="Fail",$L2283="3 - Adjusted "),"Analysis performed; no further action required.",
"Unit fails analysis; TSM determination required."))))))</f>
        <v/>
      </c>
      <c r="AJ2283" s="58"/>
    </row>
    <row r="2284" customFormat="false" ht="15" hidden="false" customHeight="false" outlineLevel="0" collapsed="false">
      <c r="A2284" s="56"/>
      <c r="E2284" s="57" t="str">
        <f aca="false">IF(AND($F2284="",$G2284=""),"",IF($G2284="",$F2284,HYPERLINK($G2284,$F2284)))</f>
        <v/>
      </c>
      <c r="H2284" s="1" t="str">
        <f aca="false">IF($I2284="","None Attached",IF(LEFT($I2284,5)="https",HYPERLINK($I2284,"Datasheet"),HYPERLINK(_xlfn.CONCAT("https://",$I2284),"Datasheet")))</f>
        <v>None Attached</v>
      </c>
      <c r="M2284" s="56"/>
      <c r="P2284" s="58"/>
      <c r="Q2284" s="1" t="n">
        <f aca="false">$M2284-$N2284</f>
        <v>0</v>
      </c>
      <c r="R2284" s="56"/>
      <c r="T2284" s="59" t="s">
        <v>15</v>
      </c>
      <c r="U2284" s="1" t="n">
        <f aca="false">$S2284-$R2284</f>
        <v>0</v>
      </c>
      <c r="V2284" s="1" t="n">
        <f aca="false">IF($T2284="±",$Q2284*2,$Q2284)</f>
        <v>0</v>
      </c>
      <c r="W2284" s="60" t="str">
        <f aca="false">IFERROR($U2284/ABS($V2284),"N/A")</f>
        <v>N/A</v>
      </c>
      <c r="X2284" s="61" t="str">
        <f aca="false">IF(OR($W2284="N/A",$R2284="",$S2284=""),"N/A",IF($W2284&gt;=4,"Not Significant",IF($W2284&gt;=2,"Semi-Significant","Significant")))</f>
        <v>N/A</v>
      </c>
      <c r="Z2284" s="1" t="str">
        <f aca="false">IF($D2284="Z540.1 w/data",0,"")</f>
        <v/>
      </c>
      <c r="AA2284" s="1" t="e">
        <f aca="false">$Y2284+$Q2284+$Z2284</f>
        <v>#VALUE!</v>
      </c>
      <c r="AB2284" s="1" t="n">
        <f aca="false">$N2284+$Q2284</f>
        <v>0</v>
      </c>
      <c r="AC2284" s="1" t="str">
        <f aca="false">IF($Y2284="","",IF(AND($AA2284&gt;=$R2284,$AA2284&lt;=$S2284),"Pass","Fail"))</f>
        <v/>
      </c>
      <c r="AD2284" s="1" t="str">
        <f aca="false">IF($Y2284="","",IF($AA2284&gt;$R2284,"Pass","Fail"))</f>
        <v/>
      </c>
      <c r="AE2284" s="1" t="str">
        <f aca="false">IF($Y2284="","",IF($AA2284&gt;=$R2284,"Pass","Fail"))</f>
        <v/>
      </c>
      <c r="AF2284" s="1" t="str">
        <f aca="false">IF($Y2284="","",IF($AA2284&lt;=$S2284,"Pass","Fail"))</f>
        <v/>
      </c>
      <c r="AG2284" s="1" t="str">
        <f aca="false">IF($Y2284="","",IF($AA2284&lt;$S2284,"Pass","Fail"))</f>
        <v/>
      </c>
      <c r="AH2284" s="23" t="str">
        <f aca="true">INDIRECT(CHOOSE(MATCH($T2284,{"±","&gt;","≥","≤","&lt;"},0), "AC", "AD", "AE", "AF", "AG") &amp; ROW())</f>
        <v/>
      </c>
      <c r="AI2284" s="56" t="str">
        <f aca="false">IF($X2284="Not Significant","No Further Action Required",
IF($AH2284="","",
IF(AND($AH2284="Pass",$L2284="0 - Passed "),"Analysis performed; no further action required.",
IF(AND($AH2284="Fail",$L2284="1 - Failed "),"Analysis performed; no further action required.",
IF(AND($AH2284="Pass",$L2284="2 - Limited In Use "),"Analysis performed; no further action required.",
IF(AND($AH2284="Fail",$L2284="3 - Adjusted "),"Analysis performed; no further action required.",
"Unit fails analysis; TSM determination required."))))))</f>
        <v/>
      </c>
      <c r="AJ2284" s="58"/>
    </row>
    <row r="2285" customFormat="false" ht="15" hidden="false" customHeight="false" outlineLevel="0" collapsed="false">
      <c r="A2285" s="56"/>
      <c r="E2285" s="57" t="str">
        <f aca="false">IF(AND($F2285="",$G2285=""),"",IF($G2285="",$F2285,HYPERLINK($G2285,$F2285)))</f>
        <v/>
      </c>
      <c r="H2285" s="1" t="str">
        <f aca="false">IF($I2285="","None Attached",IF(LEFT($I2285,5)="https",HYPERLINK($I2285,"Datasheet"),HYPERLINK(_xlfn.CONCAT("https://",$I2285),"Datasheet")))</f>
        <v>None Attached</v>
      </c>
      <c r="M2285" s="56"/>
      <c r="P2285" s="58"/>
      <c r="Q2285" s="1" t="n">
        <f aca="false">$M2285-$N2285</f>
        <v>0</v>
      </c>
      <c r="R2285" s="56"/>
      <c r="T2285" s="59" t="s">
        <v>15</v>
      </c>
      <c r="U2285" s="1" t="n">
        <f aca="false">$S2285-$R2285</f>
        <v>0</v>
      </c>
      <c r="V2285" s="1" t="n">
        <f aca="false">IF($T2285="±",$Q2285*2,$Q2285)</f>
        <v>0</v>
      </c>
      <c r="W2285" s="60" t="str">
        <f aca="false">IFERROR($U2285/ABS($V2285),"N/A")</f>
        <v>N/A</v>
      </c>
      <c r="X2285" s="61" t="str">
        <f aca="false">IF(OR($W2285="N/A",$R2285="",$S2285=""),"N/A",IF($W2285&gt;=4,"Not Significant",IF($W2285&gt;=2,"Semi-Significant","Significant")))</f>
        <v>N/A</v>
      </c>
      <c r="Z2285" s="1" t="str">
        <f aca="false">IF($D2285="Z540.1 w/data",0,"")</f>
        <v/>
      </c>
      <c r="AA2285" s="1" t="e">
        <f aca="false">$Y2285+$Q2285+$Z2285</f>
        <v>#VALUE!</v>
      </c>
      <c r="AB2285" s="1" t="n">
        <f aca="false">$N2285+$Q2285</f>
        <v>0</v>
      </c>
      <c r="AC2285" s="1" t="str">
        <f aca="false">IF($Y2285="","",IF(AND($AA2285&gt;=$R2285,$AA2285&lt;=$S2285),"Pass","Fail"))</f>
        <v/>
      </c>
      <c r="AD2285" s="1" t="str">
        <f aca="false">IF($Y2285="","",IF($AA2285&gt;$R2285,"Pass","Fail"))</f>
        <v/>
      </c>
      <c r="AE2285" s="1" t="str">
        <f aca="false">IF($Y2285="","",IF($AA2285&gt;=$R2285,"Pass","Fail"))</f>
        <v/>
      </c>
      <c r="AF2285" s="1" t="str">
        <f aca="false">IF($Y2285="","",IF($AA2285&lt;=$S2285,"Pass","Fail"))</f>
        <v/>
      </c>
      <c r="AG2285" s="1" t="str">
        <f aca="false">IF($Y2285="","",IF($AA2285&lt;$S2285,"Pass","Fail"))</f>
        <v/>
      </c>
      <c r="AH2285" s="23" t="str">
        <f aca="true">INDIRECT(CHOOSE(MATCH($T2285,{"±","&gt;","≥","≤","&lt;"},0), "AC", "AD", "AE", "AF", "AG") &amp; ROW())</f>
        <v/>
      </c>
      <c r="AI2285" s="56" t="str">
        <f aca="false">IF($X2285="Not Significant","No Further Action Required",
IF($AH2285="","",
IF(AND($AH2285="Pass",$L2285="0 - Passed "),"Analysis performed; no further action required.",
IF(AND($AH2285="Fail",$L2285="1 - Failed "),"Analysis performed; no further action required.",
IF(AND($AH2285="Pass",$L2285="2 - Limited In Use "),"Analysis performed; no further action required.",
IF(AND($AH2285="Fail",$L2285="3 - Adjusted "),"Analysis performed; no further action required.",
"Unit fails analysis; TSM determination required."))))))</f>
        <v/>
      </c>
      <c r="AJ2285" s="58"/>
    </row>
    <row r="2286" customFormat="false" ht="15" hidden="false" customHeight="false" outlineLevel="0" collapsed="false">
      <c r="A2286" s="56"/>
      <c r="E2286" s="57" t="str">
        <f aca="false">IF(AND($F2286="",$G2286=""),"",IF($G2286="",$F2286,HYPERLINK($G2286,$F2286)))</f>
        <v/>
      </c>
      <c r="H2286" s="1" t="str">
        <f aca="false">IF($I2286="","None Attached",IF(LEFT($I2286,5)="https",HYPERLINK($I2286,"Datasheet"),HYPERLINK(_xlfn.CONCAT("https://",$I2286),"Datasheet")))</f>
        <v>None Attached</v>
      </c>
      <c r="M2286" s="56"/>
      <c r="P2286" s="58"/>
      <c r="Q2286" s="1" t="n">
        <f aca="false">$M2286-$N2286</f>
        <v>0</v>
      </c>
      <c r="R2286" s="56"/>
      <c r="T2286" s="59" t="s">
        <v>15</v>
      </c>
      <c r="U2286" s="1" t="n">
        <f aca="false">$S2286-$R2286</f>
        <v>0</v>
      </c>
      <c r="V2286" s="1" t="n">
        <f aca="false">IF($T2286="±",$Q2286*2,$Q2286)</f>
        <v>0</v>
      </c>
      <c r="W2286" s="60" t="str">
        <f aca="false">IFERROR($U2286/ABS($V2286),"N/A")</f>
        <v>N/A</v>
      </c>
      <c r="X2286" s="61" t="str">
        <f aca="false">IF(OR($W2286="N/A",$R2286="",$S2286=""),"N/A",IF($W2286&gt;=4,"Not Significant",IF($W2286&gt;=2,"Semi-Significant","Significant")))</f>
        <v>N/A</v>
      </c>
      <c r="Z2286" s="1" t="str">
        <f aca="false">IF($D2286="Z540.1 w/data",0,"")</f>
        <v/>
      </c>
      <c r="AA2286" s="1" t="e">
        <f aca="false">$Y2286+$Q2286+$Z2286</f>
        <v>#VALUE!</v>
      </c>
      <c r="AB2286" s="1" t="n">
        <f aca="false">$N2286+$Q2286</f>
        <v>0</v>
      </c>
      <c r="AC2286" s="1" t="str">
        <f aca="false">IF($Y2286="","",IF(AND($AA2286&gt;=$R2286,$AA2286&lt;=$S2286),"Pass","Fail"))</f>
        <v/>
      </c>
      <c r="AD2286" s="1" t="str">
        <f aca="false">IF($Y2286="","",IF($AA2286&gt;$R2286,"Pass","Fail"))</f>
        <v/>
      </c>
      <c r="AE2286" s="1" t="str">
        <f aca="false">IF($Y2286="","",IF($AA2286&gt;=$R2286,"Pass","Fail"))</f>
        <v/>
      </c>
      <c r="AF2286" s="1" t="str">
        <f aca="false">IF($Y2286="","",IF($AA2286&lt;=$S2286,"Pass","Fail"))</f>
        <v/>
      </c>
      <c r="AG2286" s="1" t="str">
        <f aca="false">IF($Y2286="","",IF($AA2286&lt;$S2286,"Pass","Fail"))</f>
        <v/>
      </c>
      <c r="AH2286" s="23" t="str">
        <f aca="true">INDIRECT(CHOOSE(MATCH($T2286,{"±","&gt;","≥","≤","&lt;"},0), "AC", "AD", "AE", "AF", "AG") &amp; ROW())</f>
        <v/>
      </c>
      <c r="AI2286" s="56" t="str">
        <f aca="false">IF($X2286="Not Significant","No Further Action Required",
IF($AH2286="","",
IF(AND($AH2286="Pass",$L2286="0 - Passed "),"Analysis performed; no further action required.",
IF(AND($AH2286="Fail",$L2286="1 - Failed "),"Analysis performed; no further action required.",
IF(AND($AH2286="Pass",$L2286="2 - Limited In Use "),"Analysis performed; no further action required.",
IF(AND($AH2286="Fail",$L2286="3 - Adjusted "),"Analysis performed; no further action required.",
"Unit fails analysis; TSM determination required."))))))</f>
        <v/>
      </c>
      <c r="AJ2286" s="58"/>
    </row>
    <row r="2287" customFormat="false" ht="15" hidden="false" customHeight="false" outlineLevel="0" collapsed="false">
      <c r="A2287" s="56"/>
      <c r="E2287" s="57" t="str">
        <f aca="false">IF(AND($F2287="",$G2287=""),"",IF($G2287="",$F2287,HYPERLINK($G2287,$F2287)))</f>
        <v/>
      </c>
      <c r="H2287" s="1" t="str">
        <f aca="false">IF($I2287="","None Attached",IF(LEFT($I2287,5)="https",HYPERLINK($I2287,"Datasheet"),HYPERLINK(_xlfn.CONCAT("https://",$I2287),"Datasheet")))</f>
        <v>None Attached</v>
      </c>
      <c r="M2287" s="56"/>
      <c r="P2287" s="58"/>
      <c r="Q2287" s="1" t="n">
        <f aca="false">$M2287-$N2287</f>
        <v>0</v>
      </c>
      <c r="R2287" s="56"/>
      <c r="T2287" s="59" t="s">
        <v>15</v>
      </c>
      <c r="U2287" s="1" t="n">
        <f aca="false">$S2287-$R2287</f>
        <v>0</v>
      </c>
      <c r="V2287" s="1" t="n">
        <f aca="false">IF($T2287="±",$Q2287*2,$Q2287)</f>
        <v>0</v>
      </c>
      <c r="W2287" s="60" t="str">
        <f aca="false">IFERROR($U2287/ABS($V2287),"N/A")</f>
        <v>N/A</v>
      </c>
      <c r="X2287" s="61" t="str">
        <f aca="false">IF(OR($W2287="N/A",$R2287="",$S2287=""),"N/A",IF($W2287&gt;=4,"Not Significant",IF($W2287&gt;=2,"Semi-Significant","Significant")))</f>
        <v>N/A</v>
      </c>
      <c r="Z2287" s="1" t="str">
        <f aca="false">IF($D2287="Z540.1 w/data",0,"")</f>
        <v/>
      </c>
      <c r="AA2287" s="1" t="e">
        <f aca="false">$Y2287+$Q2287+$Z2287</f>
        <v>#VALUE!</v>
      </c>
      <c r="AB2287" s="1" t="n">
        <f aca="false">$N2287+$Q2287</f>
        <v>0</v>
      </c>
      <c r="AC2287" s="1" t="str">
        <f aca="false">IF($Y2287="","",IF(AND($AA2287&gt;=$R2287,$AA2287&lt;=$S2287),"Pass","Fail"))</f>
        <v/>
      </c>
      <c r="AD2287" s="1" t="str">
        <f aca="false">IF($Y2287="","",IF($AA2287&gt;$R2287,"Pass","Fail"))</f>
        <v/>
      </c>
      <c r="AE2287" s="1" t="str">
        <f aca="false">IF($Y2287="","",IF($AA2287&gt;=$R2287,"Pass","Fail"))</f>
        <v/>
      </c>
      <c r="AF2287" s="1" t="str">
        <f aca="false">IF($Y2287="","",IF($AA2287&lt;=$S2287,"Pass","Fail"))</f>
        <v/>
      </c>
      <c r="AG2287" s="1" t="str">
        <f aca="false">IF($Y2287="","",IF($AA2287&lt;$S2287,"Pass","Fail"))</f>
        <v/>
      </c>
      <c r="AH2287" s="23" t="str">
        <f aca="true">INDIRECT(CHOOSE(MATCH($T2287,{"±","&gt;","≥","≤","&lt;"},0), "AC", "AD", "AE", "AF", "AG") &amp; ROW())</f>
        <v/>
      </c>
      <c r="AI2287" s="56" t="str">
        <f aca="false">IF($X2287="Not Significant","No Further Action Required",
IF($AH2287="","",
IF(AND($AH2287="Pass",$L2287="0 - Passed "),"Analysis performed; no further action required.",
IF(AND($AH2287="Fail",$L2287="1 - Failed "),"Analysis performed; no further action required.",
IF(AND($AH2287="Pass",$L2287="2 - Limited In Use "),"Analysis performed; no further action required.",
IF(AND($AH2287="Fail",$L2287="3 - Adjusted "),"Analysis performed; no further action required.",
"Unit fails analysis; TSM determination required."))))))</f>
        <v/>
      </c>
      <c r="AJ2287" s="58"/>
    </row>
    <row r="2288" customFormat="false" ht="15" hidden="false" customHeight="false" outlineLevel="0" collapsed="false">
      <c r="A2288" s="56"/>
      <c r="E2288" s="57" t="str">
        <f aca="false">IF(AND($F2288="",$G2288=""),"",IF($G2288="",$F2288,HYPERLINK($G2288,$F2288)))</f>
        <v/>
      </c>
      <c r="H2288" s="1" t="str">
        <f aca="false">IF($I2288="","None Attached",IF(LEFT($I2288,5)="https",HYPERLINK($I2288,"Datasheet"),HYPERLINK(_xlfn.CONCAT("https://",$I2288),"Datasheet")))</f>
        <v>None Attached</v>
      </c>
      <c r="M2288" s="56"/>
      <c r="P2288" s="58"/>
      <c r="Q2288" s="1" t="n">
        <f aca="false">$M2288-$N2288</f>
        <v>0</v>
      </c>
      <c r="R2288" s="56"/>
      <c r="T2288" s="59" t="s">
        <v>15</v>
      </c>
      <c r="U2288" s="1" t="n">
        <f aca="false">$S2288-$R2288</f>
        <v>0</v>
      </c>
      <c r="V2288" s="1" t="n">
        <f aca="false">IF($T2288="±",$Q2288*2,$Q2288)</f>
        <v>0</v>
      </c>
      <c r="W2288" s="60" t="str">
        <f aca="false">IFERROR($U2288/ABS($V2288),"N/A")</f>
        <v>N/A</v>
      </c>
      <c r="X2288" s="61" t="str">
        <f aca="false">IF(OR($W2288="N/A",$R2288="",$S2288=""),"N/A",IF($W2288&gt;=4,"Not Significant",IF($W2288&gt;=2,"Semi-Significant","Significant")))</f>
        <v>N/A</v>
      </c>
      <c r="Z2288" s="1" t="str">
        <f aca="false">IF($D2288="Z540.1 w/data",0,"")</f>
        <v/>
      </c>
      <c r="AA2288" s="1" t="e">
        <f aca="false">$Y2288+$Q2288+$Z2288</f>
        <v>#VALUE!</v>
      </c>
      <c r="AB2288" s="1" t="n">
        <f aca="false">$N2288+$Q2288</f>
        <v>0</v>
      </c>
      <c r="AC2288" s="1" t="str">
        <f aca="false">IF($Y2288="","",IF(AND($AA2288&gt;=$R2288,$AA2288&lt;=$S2288),"Pass","Fail"))</f>
        <v/>
      </c>
      <c r="AD2288" s="1" t="str">
        <f aca="false">IF($Y2288="","",IF($AA2288&gt;$R2288,"Pass","Fail"))</f>
        <v/>
      </c>
      <c r="AE2288" s="1" t="str">
        <f aca="false">IF($Y2288="","",IF($AA2288&gt;=$R2288,"Pass","Fail"))</f>
        <v/>
      </c>
      <c r="AF2288" s="1" t="str">
        <f aca="false">IF($Y2288="","",IF($AA2288&lt;=$S2288,"Pass","Fail"))</f>
        <v/>
      </c>
      <c r="AG2288" s="1" t="str">
        <f aca="false">IF($Y2288="","",IF($AA2288&lt;$S2288,"Pass","Fail"))</f>
        <v/>
      </c>
      <c r="AH2288" s="23" t="str">
        <f aca="true">INDIRECT(CHOOSE(MATCH($T2288,{"±","&gt;","≥","≤","&lt;"},0), "AC", "AD", "AE", "AF", "AG") &amp; ROW())</f>
        <v/>
      </c>
      <c r="AI2288" s="56" t="str">
        <f aca="false">IF($X2288="Not Significant","No Further Action Required",
IF($AH2288="","",
IF(AND($AH2288="Pass",$L2288="0 - Passed "),"Analysis performed; no further action required.",
IF(AND($AH2288="Fail",$L2288="1 - Failed "),"Analysis performed; no further action required.",
IF(AND($AH2288="Pass",$L2288="2 - Limited In Use "),"Analysis performed; no further action required.",
IF(AND($AH2288="Fail",$L2288="3 - Adjusted "),"Analysis performed; no further action required.",
"Unit fails analysis; TSM determination required."))))))</f>
        <v/>
      </c>
      <c r="AJ2288" s="58"/>
    </row>
    <row r="2289" customFormat="false" ht="15" hidden="false" customHeight="false" outlineLevel="0" collapsed="false">
      <c r="A2289" s="56"/>
      <c r="E2289" s="57" t="str">
        <f aca="false">IF(AND($F2289="",$G2289=""),"",IF($G2289="",$F2289,HYPERLINK($G2289,$F2289)))</f>
        <v/>
      </c>
      <c r="H2289" s="1" t="str">
        <f aca="false">IF($I2289="","None Attached",IF(LEFT($I2289,5)="https",HYPERLINK($I2289,"Datasheet"),HYPERLINK(_xlfn.CONCAT("https://",$I2289),"Datasheet")))</f>
        <v>None Attached</v>
      </c>
      <c r="M2289" s="56"/>
      <c r="P2289" s="58"/>
      <c r="Q2289" s="1" t="n">
        <f aca="false">$M2289-$N2289</f>
        <v>0</v>
      </c>
      <c r="R2289" s="56"/>
      <c r="T2289" s="59" t="s">
        <v>15</v>
      </c>
      <c r="U2289" s="1" t="n">
        <f aca="false">$S2289-$R2289</f>
        <v>0</v>
      </c>
      <c r="V2289" s="1" t="n">
        <f aca="false">IF($T2289="±",$Q2289*2,$Q2289)</f>
        <v>0</v>
      </c>
      <c r="W2289" s="60" t="str">
        <f aca="false">IFERROR($U2289/ABS($V2289),"N/A")</f>
        <v>N/A</v>
      </c>
      <c r="X2289" s="61" t="str">
        <f aca="false">IF(OR($W2289="N/A",$R2289="",$S2289=""),"N/A",IF($W2289&gt;=4,"Not Significant",IF($W2289&gt;=2,"Semi-Significant","Significant")))</f>
        <v>N/A</v>
      </c>
      <c r="Z2289" s="1" t="str">
        <f aca="false">IF($D2289="Z540.1 w/data",0,"")</f>
        <v/>
      </c>
      <c r="AA2289" s="1" t="e">
        <f aca="false">$Y2289+$Q2289+$Z2289</f>
        <v>#VALUE!</v>
      </c>
      <c r="AB2289" s="1" t="n">
        <f aca="false">$N2289+$Q2289</f>
        <v>0</v>
      </c>
      <c r="AC2289" s="1" t="str">
        <f aca="false">IF($Y2289="","",IF(AND($AA2289&gt;=$R2289,$AA2289&lt;=$S2289),"Pass","Fail"))</f>
        <v/>
      </c>
      <c r="AD2289" s="1" t="str">
        <f aca="false">IF($Y2289="","",IF($AA2289&gt;$R2289,"Pass","Fail"))</f>
        <v/>
      </c>
      <c r="AE2289" s="1" t="str">
        <f aca="false">IF($Y2289="","",IF($AA2289&gt;=$R2289,"Pass","Fail"))</f>
        <v/>
      </c>
      <c r="AF2289" s="1" t="str">
        <f aca="false">IF($Y2289="","",IF($AA2289&lt;=$S2289,"Pass","Fail"))</f>
        <v/>
      </c>
      <c r="AG2289" s="1" t="str">
        <f aca="false">IF($Y2289="","",IF($AA2289&lt;$S2289,"Pass","Fail"))</f>
        <v/>
      </c>
      <c r="AH2289" s="23" t="str">
        <f aca="true">INDIRECT(CHOOSE(MATCH($T2289,{"±","&gt;","≥","≤","&lt;"},0), "AC", "AD", "AE", "AF", "AG") &amp; ROW())</f>
        <v/>
      </c>
      <c r="AI2289" s="56" t="str">
        <f aca="false">IF($X2289="Not Significant","No Further Action Required",
IF($AH2289="","",
IF(AND($AH2289="Pass",$L2289="0 - Passed "),"Analysis performed; no further action required.",
IF(AND($AH2289="Fail",$L2289="1 - Failed "),"Analysis performed; no further action required.",
IF(AND($AH2289="Pass",$L2289="2 - Limited In Use "),"Analysis performed; no further action required.",
IF(AND($AH2289="Fail",$L2289="3 - Adjusted "),"Analysis performed; no further action required.",
"Unit fails analysis; TSM determination required."))))))</f>
        <v/>
      </c>
      <c r="AJ2289" s="58"/>
    </row>
    <row r="2290" customFormat="false" ht="15" hidden="false" customHeight="false" outlineLevel="0" collapsed="false">
      <c r="A2290" s="56"/>
      <c r="E2290" s="57" t="str">
        <f aca="false">IF(AND($F2290="",$G2290=""),"",IF($G2290="",$F2290,HYPERLINK($G2290,$F2290)))</f>
        <v/>
      </c>
      <c r="H2290" s="1" t="str">
        <f aca="false">IF($I2290="","None Attached",IF(LEFT($I2290,5)="https",HYPERLINK($I2290,"Datasheet"),HYPERLINK(_xlfn.CONCAT("https://",$I2290),"Datasheet")))</f>
        <v>None Attached</v>
      </c>
      <c r="M2290" s="56"/>
      <c r="P2290" s="58"/>
      <c r="Q2290" s="1" t="n">
        <f aca="false">$M2290-$N2290</f>
        <v>0</v>
      </c>
      <c r="R2290" s="56"/>
      <c r="T2290" s="59" t="s">
        <v>15</v>
      </c>
      <c r="U2290" s="1" t="n">
        <f aca="false">$S2290-$R2290</f>
        <v>0</v>
      </c>
      <c r="V2290" s="1" t="n">
        <f aca="false">IF($T2290="±",$Q2290*2,$Q2290)</f>
        <v>0</v>
      </c>
      <c r="W2290" s="60" t="str">
        <f aca="false">IFERROR($U2290/ABS($V2290),"N/A")</f>
        <v>N/A</v>
      </c>
      <c r="X2290" s="61" t="str">
        <f aca="false">IF(OR($W2290="N/A",$R2290="",$S2290=""),"N/A",IF($W2290&gt;=4,"Not Significant",IF($W2290&gt;=2,"Semi-Significant","Significant")))</f>
        <v>N/A</v>
      </c>
      <c r="Z2290" s="1" t="str">
        <f aca="false">IF($D2290="Z540.1 w/data",0,"")</f>
        <v/>
      </c>
      <c r="AA2290" s="1" t="e">
        <f aca="false">$Y2290+$Q2290+$Z2290</f>
        <v>#VALUE!</v>
      </c>
      <c r="AB2290" s="1" t="n">
        <f aca="false">$N2290+$Q2290</f>
        <v>0</v>
      </c>
      <c r="AC2290" s="1" t="str">
        <f aca="false">IF($Y2290="","",IF(AND($AA2290&gt;=$R2290,$AA2290&lt;=$S2290),"Pass","Fail"))</f>
        <v/>
      </c>
      <c r="AD2290" s="1" t="str">
        <f aca="false">IF($Y2290="","",IF($AA2290&gt;$R2290,"Pass","Fail"))</f>
        <v/>
      </c>
      <c r="AE2290" s="1" t="str">
        <f aca="false">IF($Y2290="","",IF($AA2290&gt;=$R2290,"Pass","Fail"))</f>
        <v/>
      </c>
      <c r="AF2290" s="1" t="str">
        <f aca="false">IF($Y2290="","",IF($AA2290&lt;=$S2290,"Pass","Fail"))</f>
        <v/>
      </c>
      <c r="AG2290" s="1" t="str">
        <f aca="false">IF($Y2290="","",IF($AA2290&lt;$S2290,"Pass","Fail"))</f>
        <v/>
      </c>
      <c r="AH2290" s="23" t="str">
        <f aca="true">INDIRECT(CHOOSE(MATCH($T2290,{"±","&gt;","≥","≤","&lt;"},0), "AC", "AD", "AE", "AF", "AG") &amp; ROW())</f>
        <v/>
      </c>
      <c r="AI2290" s="56" t="str">
        <f aca="false">IF($X2290="Not Significant","No Further Action Required",
IF($AH2290="","",
IF(AND($AH2290="Pass",$L2290="0 - Passed "),"Analysis performed; no further action required.",
IF(AND($AH2290="Fail",$L2290="1 - Failed "),"Analysis performed; no further action required.",
IF(AND($AH2290="Pass",$L2290="2 - Limited In Use "),"Analysis performed; no further action required.",
IF(AND($AH2290="Fail",$L2290="3 - Adjusted "),"Analysis performed; no further action required.",
"Unit fails analysis; TSM determination required."))))))</f>
        <v/>
      </c>
      <c r="AJ2290" s="58"/>
    </row>
    <row r="2291" customFormat="false" ht="15" hidden="false" customHeight="false" outlineLevel="0" collapsed="false">
      <c r="A2291" s="56"/>
      <c r="E2291" s="57" t="str">
        <f aca="false">IF(AND($F2291="",$G2291=""),"",IF($G2291="",$F2291,HYPERLINK($G2291,$F2291)))</f>
        <v/>
      </c>
      <c r="H2291" s="1" t="str">
        <f aca="false">IF($I2291="","None Attached",IF(LEFT($I2291,5)="https",HYPERLINK($I2291,"Datasheet"),HYPERLINK(_xlfn.CONCAT("https://",$I2291),"Datasheet")))</f>
        <v>None Attached</v>
      </c>
      <c r="M2291" s="56"/>
      <c r="P2291" s="58"/>
      <c r="Q2291" s="1" t="n">
        <f aca="false">$M2291-$N2291</f>
        <v>0</v>
      </c>
      <c r="R2291" s="56"/>
      <c r="T2291" s="59" t="s">
        <v>15</v>
      </c>
      <c r="U2291" s="1" t="n">
        <f aca="false">$S2291-$R2291</f>
        <v>0</v>
      </c>
      <c r="V2291" s="1" t="n">
        <f aca="false">IF($T2291="±",$Q2291*2,$Q2291)</f>
        <v>0</v>
      </c>
      <c r="W2291" s="60" t="str">
        <f aca="false">IFERROR($U2291/ABS($V2291),"N/A")</f>
        <v>N/A</v>
      </c>
      <c r="X2291" s="61" t="str">
        <f aca="false">IF(OR($W2291="N/A",$R2291="",$S2291=""),"N/A",IF($W2291&gt;=4,"Not Significant",IF($W2291&gt;=2,"Semi-Significant","Significant")))</f>
        <v>N/A</v>
      </c>
      <c r="Z2291" s="1" t="str">
        <f aca="false">IF($D2291="Z540.1 w/data",0,"")</f>
        <v/>
      </c>
      <c r="AA2291" s="1" t="e">
        <f aca="false">$Y2291+$Q2291+$Z2291</f>
        <v>#VALUE!</v>
      </c>
      <c r="AB2291" s="1" t="n">
        <f aca="false">$N2291+$Q2291</f>
        <v>0</v>
      </c>
      <c r="AC2291" s="1" t="str">
        <f aca="false">IF($Y2291="","",IF(AND($AA2291&gt;=$R2291,$AA2291&lt;=$S2291),"Pass","Fail"))</f>
        <v/>
      </c>
      <c r="AD2291" s="1" t="str">
        <f aca="false">IF($Y2291="","",IF($AA2291&gt;$R2291,"Pass","Fail"))</f>
        <v/>
      </c>
      <c r="AE2291" s="1" t="str">
        <f aca="false">IF($Y2291="","",IF($AA2291&gt;=$R2291,"Pass","Fail"))</f>
        <v/>
      </c>
      <c r="AF2291" s="1" t="str">
        <f aca="false">IF($Y2291="","",IF($AA2291&lt;=$S2291,"Pass","Fail"))</f>
        <v/>
      </c>
      <c r="AG2291" s="1" t="str">
        <f aca="false">IF($Y2291="","",IF($AA2291&lt;$S2291,"Pass","Fail"))</f>
        <v/>
      </c>
      <c r="AH2291" s="23" t="str">
        <f aca="true">INDIRECT(CHOOSE(MATCH($T2291,{"±","&gt;","≥","≤","&lt;"},0), "AC", "AD", "AE", "AF", "AG") &amp; ROW())</f>
        <v/>
      </c>
      <c r="AI2291" s="56" t="str">
        <f aca="false">IF($X2291="Not Significant","No Further Action Required",
IF($AH2291="","",
IF(AND($AH2291="Pass",$L2291="0 - Passed "),"Analysis performed; no further action required.",
IF(AND($AH2291="Fail",$L2291="1 - Failed "),"Analysis performed; no further action required.",
IF(AND($AH2291="Pass",$L2291="2 - Limited In Use "),"Analysis performed; no further action required.",
IF(AND($AH2291="Fail",$L2291="3 - Adjusted "),"Analysis performed; no further action required.",
"Unit fails analysis; TSM determination required."))))))</f>
        <v/>
      </c>
      <c r="AJ2291" s="58"/>
    </row>
    <row r="2292" customFormat="false" ht="15" hidden="false" customHeight="false" outlineLevel="0" collapsed="false">
      <c r="A2292" s="56"/>
      <c r="E2292" s="57" t="str">
        <f aca="false">IF(AND($F2292="",$G2292=""),"",IF($G2292="",$F2292,HYPERLINK($G2292,$F2292)))</f>
        <v/>
      </c>
      <c r="H2292" s="1" t="str">
        <f aca="false">IF($I2292="","None Attached",IF(LEFT($I2292,5)="https",HYPERLINK($I2292,"Datasheet"),HYPERLINK(_xlfn.CONCAT("https://",$I2292),"Datasheet")))</f>
        <v>None Attached</v>
      </c>
      <c r="M2292" s="56"/>
      <c r="P2292" s="58"/>
      <c r="Q2292" s="1" t="n">
        <f aca="false">$M2292-$N2292</f>
        <v>0</v>
      </c>
      <c r="R2292" s="56"/>
      <c r="T2292" s="59" t="s">
        <v>15</v>
      </c>
      <c r="U2292" s="1" t="n">
        <f aca="false">$S2292-$R2292</f>
        <v>0</v>
      </c>
      <c r="V2292" s="1" t="n">
        <f aca="false">IF($T2292="±",$Q2292*2,$Q2292)</f>
        <v>0</v>
      </c>
      <c r="W2292" s="60" t="str">
        <f aca="false">IFERROR($U2292/ABS($V2292),"N/A")</f>
        <v>N/A</v>
      </c>
      <c r="X2292" s="61" t="str">
        <f aca="false">IF(OR($W2292="N/A",$R2292="",$S2292=""),"N/A",IF($W2292&gt;=4,"Not Significant",IF($W2292&gt;=2,"Semi-Significant","Significant")))</f>
        <v>N/A</v>
      </c>
      <c r="Z2292" s="1" t="str">
        <f aca="false">IF($D2292="Z540.1 w/data",0,"")</f>
        <v/>
      </c>
      <c r="AA2292" s="1" t="e">
        <f aca="false">$Y2292+$Q2292+$Z2292</f>
        <v>#VALUE!</v>
      </c>
      <c r="AB2292" s="1" t="n">
        <f aca="false">$N2292+$Q2292</f>
        <v>0</v>
      </c>
      <c r="AC2292" s="1" t="str">
        <f aca="false">IF($Y2292="","",IF(AND($AA2292&gt;=$R2292,$AA2292&lt;=$S2292),"Pass","Fail"))</f>
        <v/>
      </c>
      <c r="AD2292" s="1" t="str">
        <f aca="false">IF($Y2292="","",IF($AA2292&gt;$R2292,"Pass","Fail"))</f>
        <v/>
      </c>
      <c r="AE2292" s="1" t="str">
        <f aca="false">IF($Y2292="","",IF($AA2292&gt;=$R2292,"Pass","Fail"))</f>
        <v/>
      </c>
      <c r="AF2292" s="1" t="str">
        <f aca="false">IF($Y2292="","",IF($AA2292&lt;=$S2292,"Pass","Fail"))</f>
        <v/>
      </c>
      <c r="AG2292" s="1" t="str">
        <f aca="false">IF($Y2292="","",IF($AA2292&lt;$S2292,"Pass","Fail"))</f>
        <v/>
      </c>
      <c r="AH2292" s="23" t="str">
        <f aca="true">INDIRECT(CHOOSE(MATCH($T2292,{"±","&gt;","≥","≤","&lt;"},0), "AC", "AD", "AE", "AF", "AG") &amp; ROW())</f>
        <v/>
      </c>
      <c r="AI2292" s="56" t="str">
        <f aca="false">IF($X2292="Not Significant","No Further Action Required",
IF($AH2292="","",
IF(AND($AH2292="Pass",$L2292="0 - Passed "),"Analysis performed; no further action required.",
IF(AND($AH2292="Fail",$L2292="1 - Failed "),"Analysis performed; no further action required.",
IF(AND($AH2292="Pass",$L2292="2 - Limited In Use "),"Analysis performed; no further action required.",
IF(AND($AH2292="Fail",$L2292="3 - Adjusted "),"Analysis performed; no further action required.",
"Unit fails analysis; TSM determination required."))))))</f>
        <v/>
      </c>
      <c r="AJ2292" s="58"/>
    </row>
    <row r="2293" customFormat="false" ht="15" hidden="false" customHeight="false" outlineLevel="0" collapsed="false">
      <c r="A2293" s="56"/>
      <c r="E2293" s="57" t="str">
        <f aca="false">IF(AND($F2293="",$G2293=""),"",IF($G2293="",$F2293,HYPERLINK($G2293,$F2293)))</f>
        <v/>
      </c>
      <c r="H2293" s="1" t="str">
        <f aca="false">IF($I2293="","None Attached",IF(LEFT($I2293,5)="https",HYPERLINK($I2293,"Datasheet"),HYPERLINK(_xlfn.CONCAT("https://",$I2293),"Datasheet")))</f>
        <v>None Attached</v>
      </c>
      <c r="M2293" s="56"/>
      <c r="P2293" s="58"/>
      <c r="Q2293" s="1" t="n">
        <f aca="false">$M2293-$N2293</f>
        <v>0</v>
      </c>
      <c r="R2293" s="56"/>
      <c r="T2293" s="59" t="s">
        <v>15</v>
      </c>
      <c r="U2293" s="1" t="n">
        <f aca="false">$S2293-$R2293</f>
        <v>0</v>
      </c>
      <c r="V2293" s="1" t="n">
        <f aca="false">IF($T2293="±",$Q2293*2,$Q2293)</f>
        <v>0</v>
      </c>
      <c r="W2293" s="60" t="str">
        <f aca="false">IFERROR($U2293/ABS($V2293),"N/A")</f>
        <v>N/A</v>
      </c>
      <c r="X2293" s="61" t="str">
        <f aca="false">IF(OR($W2293="N/A",$R2293="",$S2293=""),"N/A",IF($W2293&gt;=4,"Not Significant",IF($W2293&gt;=2,"Semi-Significant","Significant")))</f>
        <v>N/A</v>
      </c>
      <c r="Z2293" s="1" t="str">
        <f aca="false">IF($D2293="Z540.1 w/data",0,"")</f>
        <v/>
      </c>
      <c r="AA2293" s="1" t="e">
        <f aca="false">$Y2293+$Q2293+$Z2293</f>
        <v>#VALUE!</v>
      </c>
      <c r="AB2293" s="1" t="n">
        <f aca="false">$N2293+$Q2293</f>
        <v>0</v>
      </c>
      <c r="AC2293" s="1" t="str">
        <f aca="false">IF($Y2293="","",IF(AND($AA2293&gt;=$R2293,$AA2293&lt;=$S2293),"Pass","Fail"))</f>
        <v/>
      </c>
      <c r="AD2293" s="1" t="str">
        <f aca="false">IF($Y2293="","",IF($AA2293&gt;$R2293,"Pass","Fail"))</f>
        <v/>
      </c>
      <c r="AE2293" s="1" t="str">
        <f aca="false">IF($Y2293="","",IF($AA2293&gt;=$R2293,"Pass","Fail"))</f>
        <v/>
      </c>
      <c r="AF2293" s="1" t="str">
        <f aca="false">IF($Y2293="","",IF($AA2293&lt;=$S2293,"Pass","Fail"))</f>
        <v/>
      </c>
      <c r="AG2293" s="1" t="str">
        <f aca="false">IF($Y2293="","",IF($AA2293&lt;$S2293,"Pass","Fail"))</f>
        <v/>
      </c>
      <c r="AH2293" s="23" t="str">
        <f aca="true">INDIRECT(CHOOSE(MATCH($T2293,{"±","&gt;","≥","≤","&lt;"},0), "AC", "AD", "AE", "AF", "AG") &amp; ROW())</f>
        <v/>
      </c>
      <c r="AI2293" s="56" t="str">
        <f aca="false">IF($X2293="Not Significant","No Further Action Required",
IF($AH2293="","",
IF(AND($AH2293="Pass",$L2293="0 - Passed "),"Analysis performed; no further action required.",
IF(AND($AH2293="Fail",$L2293="1 - Failed "),"Analysis performed; no further action required.",
IF(AND($AH2293="Pass",$L2293="2 - Limited In Use "),"Analysis performed; no further action required.",
IF(AND($AH2293="Fail",$L2293="3 - Adjusted "),"Analysis performed; no further action required.",
"Unit fails analysis; TSM determination required."))))))</f>
        <v/>
      </c>
      <c r="AJ2293" s="58"/>
    </row>
    <row r="2294" customFormat="false" ht="15" hidden="false" customHeight="false" outlineLevel="0" collapsed="false">
      <c r="A2294" s="56"/>
      <c r="E2294" s="57" t="str">
        <f aca="false">IF(AND($F2294="",$G2294=""),"",IF($G2294="",$F2294,HYPERLINK($G2294,$F2294)))</f>
        <v/>
      </c>
      <c r="H2294" s="1" t="str">
        <f aca="false">IF($I2294="","None Attached",IF(LEFT($I2294,5)="https",HYPERLINK($I2294,"Datasheet"),HYPERLINK(_xlfn.CONCAT("https://",$I2294),"Datasheet")))</f>
        <v>None Attached</v>
      </c>
      <c r="M2294" s="56"/>
      <c r="P2294" s="58"/>
      <c r="Q2294" s="1" t="n">
        <f aca="false">$M2294-$N2294</f>
        <v>0</v>
      </c>
      <c r="R2294" s="56"/>
      <c r="T2294" s="59" t="s">
        <v>15</v>
      </c>
      <c r="U2294" s="1" t="n">
        <f aca="false">$S2294-$R2294</f>
        <v>0</v>
      </c>
      <c r="V2294" s="1" t="n">
        <f aca="false">IF($T2294="±",$Q2294*2,$Q2294)</f>
        <v>0</v>
      </c>
      <c r="W2294" s="60" t="str">
        <f aca="false">IFERROR($U2294/ABS($V2294),"N/A")</f>
        <v>N/A</v>
      </c>
      <c r="X2294" s="61" t="str">
        <f aca="false">IF(OR($W2294="N/A",$R2294="",$S2294=""),"N/A",IF($W2294&gt;=4,"Not Significant",IF($W2294&gt;=2,"Semi-Significant","Significant")))</f>
        <v>N/A</v>
      </c>
      <c r="Z2294" s="1" t="str">
        <f aca="false">IF($D2294="Z540.1 w/data",0,"")</f>
        <v/>
      </c>
      <c r="AA2294" s="1" t="e">
        <f aca="false">$Y2294+$Q2294+$Z2294</f>
        <v>#VALUE!</v>
      </c>
      <c r="AB2294" s="1" t="n">
        <f aca="false">$N2294+$Q2294</f>
        <v>0</v>
      </c>
      <c r="AC2294" s="1" t="str">
        <f aca="false">IF($Y2294="","",IF(AND($AA2294&gt;=$R2294,$AA2294&lt;=$S2294),"Pass","Fail"))</f>
        <v/>
      </c>
      <c r="AD2294" s="1" t="str">
        <f aca="false">IF($Y2294="","",IF($AA2294&gt;$R2294,"Pass","Fail"))</f>
        <v/>
      </c>
      <c r="AE2294" s="1" t="str">
        <f aca="false">IF($Y2294="","",IF($AA2294&gt;=$R2294,"Pass","Fail"))</f>
        <v/>
      </c>
      <c r="AF2294" s="1" t="str">
        <f aca="false">IF($Y2294="","",IF($AA2294&lt;=$S2294,"Pass","Fail"))</f>
        <v/>
      </c>
      <c r="AG2294" s="1" t="str">
        <f aca="false">IF($Y2294="","",IF($AA2294&lt;$S2294,"Pass","Fail"))</f>
        <v/>
      </c>
      <c r="AH2294" s="23" t="str">
        <f aca="true">INDIRECT(CHOOSE(MATCH($T2294,{"±","&gt;","≥","≤","&lt;"},0), "AC", "AD", "AE", "AF", "AG") &amp; ROW())</f>
        <v/>
      </c>
      <c r="AI2294" s="56" t="str">
        <f aca="false">IF($X2294="Not Significant","No Further Action Required",
IF($AH2294="","",
IF(AND($AH2294="Pass",$L2294="0 - Passed "),"Analysis performed; no further action required.",
IF(AND($AH2294="Fail",$L2294="1 - Failed "),"Analysis performed; no further action required.",
IF(AND($AH2294="Pass",$L2294="2 - Limited In Use "),"Analysis performed; no further action required.",
IF(AND($AH2294="Fail",$L2294="3 - Adjusted "),"Analysis performed; no further action required.",
"Unit fails analysis; TSM determination required."))))))</f>
        <v/>
      </c>
      <c r="AJ2294" s="58"/>
    </row>
    <row r="2295" customFormat="false" ht="15" hidden="false" customHeight="false" outlineLevel="0" collapsed="false">
      <c r="A2295" s="56"/>
      <c r="E2295" s="57" t="str">
        <f aca="false">IF(AND($F2295="",$G2295=""),"",IF($G2295="",$F2295,HYPERLINK($G2295,$F2295)))</f>
        <v/>
      </c>
      <c r="H2295" s="1" t="str">
        <f aca="false">IF($I2295="","None Attached",IF(LEFT($I2295,5)="https",HYPERLINK($I2295,"Datasheet"),HYPERLINK(_xlfn.CONCAT("https://",$I2295),"Datasheet")))</f>
        <v>None Attached</v>
      </c>
      <c r="M2295" s="56"/>
      <c r="P2295" s="58"/>
      <c r="Q2295" s="1" t="n">
        <f aca="false">$M2295-$N2295</f>
        <v>0</v>
      </c>
      <c r="R2295" s="56"/>
      <c r="T2295" s="59" t="s">
        <v>15</v>
      </c>
      <c r="U2295" s="1" t="n">
        <f aca="false">$S2295-$R2295</f>
        <v>0</v>
      </c>
      <c r="V2295" s="1" t="n">
        <f aca="false">IF($T2295="±",$Q2295*2,$Q2295)</f>
        <v>0</v>
      </c>
      <c r="W2295" s="60" t="str">
        <f aca="false">IFERROR($U2295/ABS($V2295),"N/A")</f>
        <v>N/A</v>
      </c>
      <c r="X2295" s="61" t="str">
        <f aca="false">IF(OR($W2295="N/A",$R2295="",$S2295=""),"N/A",IF($W2295&gt;=4,"Not Significant",IF($W2295&gt;=2,"Semi-Significant","Significant")))</f>
        <v>N/A</v>
      </c>
      <c r="Z2295" s="1" t="str">
        <f aca="false">IF($D2295="Z540.1 w/data",0,"")</f>
        <v/>
      </c>
      <c r="AA2295" s="1" t="e">
        <f aca="false">$Y2295+$Q2295+$Z2295</f>
        <v>#VALUE!</v>
      </c>
      <c r="AB2295" s="1" t="n">
        <f aca="false">$N2295+$Q2295</f>
        <v>0</v>
      </c>
      <c r="AC2295" s="1" t="str">
        <f aca="false">IF($Y2295="","",IF(AND($AA2295&gt;=$R2295,$AA2295&lt;=$S2295),"Pass","Fail"))</f>
        <v/>
      </c>
      <c r="AD2295" s="1" t="str">
        <f aca="false">IF($Y2295="","",IF($AA2295&gt;$R2295,"Pass","Fail"))</f>
        <v/>
      </c>
      <c r="AE2295" s="1" t="str">
        <f aca="false">IF($Y2295="","",IF($AA2295&gt;=$R2295,"Pass","Fail"))</f>
        <v/>
      </c>
      <c r="AF2295" s="1" t="str">
        <f aca="false">IF($Y2295="","",IF($AA2295&lt;=$S2295,"Pass","Fail"))</f>
        <v/>
      </c>
      <c r="AG2295" s="1" t="str">
        <f aca="false">IF($Y2295="","",IF($AA2295&lt;$S2295,"Pass","Fail"))</f>
        <v/>
      </c>
      <c r="AH2295" s="23" t="str">
        <f aca="true">INDIRECT(CHOOSE(MATCH($T2295,{"±","&gt;","≥","≤","&lt;"},0), "AC", "AD", "AE", "AF", "AG") &amp; ROW())</f>
        <v/>
      </c>
      <c r="AI2295" s="56" t="str">
        <f aca="false">IF($X2295="Not Significant","No Further Action Required",
IF($AH2295="","",
IF(AND($AH2295="Pass",$L2295="0 - Passed "),"Analysis performed; no further action required.",
IF(AND($AH2295="Fail",$L2295="1 - Failed "),"Analysis performed; no further action required.",
IF(AND($AH2295="Pass",$L2295="2 - Limited In Use "),"Analysis performed; no further action required.",
IF(AND($AH2295="Fail",$L2295="3 - Adjusted "),"Analysis performed; no further action required.",
"Unit fails analysis; TSM determination required."))))))</f>
        <v/>
      </c>
      <c r="AJ2295" s="58"/>
    </row>
    <row r="2296" customFormat="false" ht="15" hidden="false" customHeight="false" outlineLevel="0" collapsed="false">
      <c r="A2296" s="56"/>
      <c r="E2296" s="57" t="str">
        <f aca="false">IF(AND($F2296="",$G2296=""),"",IF($G2296="",$F2296,HYPERLINK($G2296,$F2296)))</f>
        <v/>
      </c>
      <c r="H2296" s="1" t="str">
        <f aca="false">IF($I2296="","None Attached",IF(LEFT($I2296,5)="https",HYPERLINK($I2296,"Datasheet"),HYPERLINK(_xlfn.CONCAT("https://",$I2296),"Datasheet")))</f>
        <v>None Attached</v>
      </c>
      <c r="M2296" s="56"/>
      <c r="P2296" s="58"/>
      <c r="Q2296" s="1" t="n">
        <f aca="false">$M2296-$N2296</f>
        <v>0</v>
      </c>
      <c r="R2296" s="56"/>
      <c r="T2296" s="59" t="s">
        <v>15</v>
      </c>
      <c r="U2296" s="1" t="n">
        <f aca="false">$S2296-$R2296</f>
        <v>0</v>
      </c>
      <c r="V2296" s="1" t="n">
        <f aca="false">IF($T2296="±",$Q2296*2,$Q2296)</f>
        <v>0</v>
      </c>
      <c r="W2296" s="60" t="str">
        <f aca="false">IFERROR($U2296/ABS($V2296),"N/A")</f>
        <v>N/A</v>
      </c>
      <c r="X2296" s="61" t="str">
        <f aca="false">IF(OR($W2296="N/A",$R2296="",$S2296=""),"N/A",IF($W2296&gt;=4,"Not Significant",IF($W2296&gt;=2,"Semi-Significant","Significant")))</f>
        <v>N/A</v>
      </c>
      <c r="Z2296" s="1" t="str">
        <f aca="false">IF($D2296="Z540.1 w/data",0,"")</f>
        <v/>
      </c>
      <c r="AA2296" s="1" t="e">
        <f aca="false">$Y2296+$Q2296+$Z2296</f>
        <v>#VALUE!</v>
      </c>
      <c r="AB2296" s="1" t="n">
        <f aca="false">$N2296+$Q2296</f>
        <v>0</v>
      </c>
      <c r="AC2296" s="1" t="str">
        <f aca="false">IF($Y2296="","",IF(AND($AA2296&gt;=$R2296,$AA2296&lt;=$S2296),"Pass","Fail"))</f>
        <v/>
      </c>
      <c r="AD2296" s="1" t="str">
        <f aca="false">IF($Y2296="","",IF($AA2296&gt;$R2296,"Pass","Fail"))</f>
        <v/>
      </c>
      <c r="AE2296" s="1" t="str">
        <f aca="false">IF($Y2296="","",IF($AA2296&gt;=$R2296,"Pass","Fail"))</f>
        <v/>
      </c>
      <c r="AF2296" s="1" t="str">
        <f aca="false">IF($Y2296="","",IF($AA2296&lt;=$S2296,"Pass","Fail"))</f>
        <v/>
      </c>
      <c r="AG2296" s="1" t="str">
        <f aca="false">IF($Y2296="","",IF($AA2296&lt;$S2296,"Pass","Fail"))</f>
        <v/>
      </c>
      <c r="AH2296" s="23" t="str">
        <f aca="true">INDIRECT(CHOOSE(MATCH($T2296,{"±","&gt;","≥","≤","&lt;"},0), "AC", "AD", "AE", "AF", "AG") &amp; ROW())</f>
        <v/>
      </c>
      <c r="AI2296" s="56" t="str">
        <f aca="false">IF($X2296="Not Significant","No Further Action Required",
IF($AH2296="","",
IF(AND($AH2296="Pass",$L2296="0 - Passed "),"Analysis performed; no further action required.",
IF(AND($AH2296="Fail",$L2296="1 - Failed "),"Analysis performed; no further action required.",
IF(AND($AH2296="Pass",$L2296="2 - Limited In Use "),"Analysis performed; no further action required.",
IF(AND($AH2296="Fail",$L2296="3 - Adjusted "),"Analysis performed; no further action required.",
"Unit fails analysis; TSM determination required."))))))</f>
        <v/>
      </c>
      <c r="AJ2296" s="58"/>
    </row>
    <row r="2297" customFormat="false" ht="15" hidden="false" customHeight="false" outlineLevel="0" collapsed="false">
      <c r="A2297" s="56"/>
      <c r="E2297" s="57" t="str">
        <f aca="false">IF(AND($F2297="",$G2297=""),"",IF($G2297="",$F2297,HYPERLINK($G2297,$F2297)))</f>
        <v/>
      </c>
      <c r="H2297" s="1" t="str">
        <f aca="false">IF($I2297="","None Attached",IF(LEFT($I2297,5)="https",HYPERLINK($I2297,"Datasheet"),HYPERLINK(_xlfn.CONCAT("https://",$I2297),"Datasheet")))</f>
        <v>None Attached</v>
      </c>
      <c r="M2297" s="56"/>
      <c r="P2297" s="58"/>
      <c r="Q2297" s="1" t="n">
        <f aca="false">$M2297-$N2297</f>
        <v>0</v>
      </c>
      <c r="R2297" s="56"/>
      <c r="T2297" s="59" t="s">
        <v>15</v>
      </c>
      <c r="U2297" s="1" t="n">
        <f aca="false">$S2297-$R2297</f>
        <v>0</v>
      </c>
      <c r="V2297" s="1" t="n">
        <f aca="false">IF($T2297="±",$Q2297*2,$Q2297)</f>
        <v>0</v>
      </c>
      <c r="W2297" s="60" t="str">
        <f aca="false">IFERROR($U2297/ABS($V2297),"N/A")</f>
        <v>N/A</v>
      </c>
      <c r="X2297" s="61" t="str">
        <f aca="false">IF(OR($W2297="N/A",$R2297="",$S2297=""),"N/A",IF($W2297&gt;=4,"Not Significant",IF($W2297&gt;=2,"Semi-Significant","Significant")))</f>
        <v>N/A</v>
      </c>
      <c r="Z2297" s="1" t="str">
        <f aca="false">IF($D2297="Z540.1 w/data",0,"")</f>
        <v/>
      </c>
      <c r="AA2297" s="1" t="e">
        <f aca="false">$Y2297+$Q2297+$Z2297</f>
        <v>#VALUE!</v>
      </c>
      <c r="AB2297" s="1" t="n">
        <f aca="false">$N2297+$Q2297</f>
        <v>0</v>
      </c>
      <c r="AC2297" s="1" t="str">
        <f aca="false">IF($Y2297="","",IF(AND($AA2297&gt;=$R2297,$AA2297&lt;=$S2297),"Pass","Fail"))</f>
        <v/>
      </c>
      <c r="AD2297" s="1" t="str">
        <f aca="false">IF($Y2297="","",IF($AA2297&gt;$R2297,"Pass","Fail"))</f>
        <v/>
      </c>
      <c r="AE2297" s="1" t="str">
        <f aca="false">IF($Y2297="","",IF($AA2297&gt;=$R2297,"Pass","Fail"))</f>
        <v/>
      </c>
      <c r="AF2297" s="1" t="str">
        <f aca="false">IF($Y2297="","",IF($AA2297&lt;=$S2297,"Pass","Fail"))</f>
        <v/>
      </c>
      <c r="AG2297" s="1" t="str">
        <f aca="false">IF($Y2297="","",IF($AA2297&lt;$S2297,"Pass","Fail"))</f>
        <v/>
      </c>
      <c r="AH2297" s="23" t="str">
        <f aca="true">INDIRECT(CHOOSE(MATCH($T2297,{"±","&gt;","≥","≤","&lt;"},0), "AC", "AD", "AE", "AF", "AG") &amp; ROW())</f>
        <v/>
      </c>
      <c r="AI2297" s="56" t="str">
        <f aca="false">IF($X2297="Not Significant","No Further Action Required",
IF($AH2297="","",
IF(AND($AH2297="Pass",$L2297="0 - Passed "),"Analysis performed; no further action required.",
IF(AND($AH2297="Fail",$L2297="1 - Failed "),"Analysis performed; no further action required.",
IF(AND($AH2297="Pass",$L2297="2 - Limited In Use "),"Analysis performed; no further action required.",
IF(AND($AH2297="Fail",$L2297="3 - Adjusted "),"Analysis performed; no further action required.",
"Unit fails analysis; TSM determination required."))))))</f>
        <v/>
      </c>
      <c r="AJ2297" s="58"/>
    </row>
    <row r="2298" customFormat="false" ht="15" hidden="false" customHeight="false" outlineLevel="0" collapsed="false">
      <c r="A2298" s="56"/>
      <c r="E2298" s="57" t="str">
        <f aca="false">IF(AND($F2298="",$G2298=""),"",IF($G2298="",$F2298,HYPERLINK($G2298,$F2298)))</f>
        <v/>
      </c>
      <c r="H2298" s="1" t="str">
        <f aca="false">IF($I2298="","None Attached",IF(LEFT($I2298,5)="https",HYPERLINK($I2298,"Datasheet"),HYPERLINK(_xlfn.CONCAT("https://",$I2298),"Datasheet")))</f>
        <v>None Attached</v>
      </c>
      <c r="M2298" s="56"/>
      <c r="P2298" s="58"/>
      <c r="Q2298" s="1" t="n">
        <f aca="false">$M2298-$N2298</f>
        <v>0</v>
      </c>
      <c r="R2298" s="56"/>
      <c r="T2298" s="59" t="s">
        <v>15</v>
      </c>
      <c r="U2298" s="1" t="n">
        <f aca="false">$S2298-$R2298</f>
        <v>0</v>
      </c>
      <c r="V2298" s="1" t="n">
        <f aca="false">IF($T2298="±",$Q2298*2,$Q2298)</f>
        <v>0</v>
      </c>
      <c r="W2298" s="60" t="str">
        <f aca="false">IFERROR($U2298/ABS($V2298),"N/A")</f>
        <v>N/A</v>
      </c>
      <c r="X2298" s="61" t="str">
        <f aca="false">IF(OR($W2298="N/A",$R2298="",$S2298=""),"N/A",IF($W2298&gt;=4,"Not Significant",IF($W2298&gt;=2,"Semi-Significant","Significant")))</f>
        <v>N/A</v>
      </c>
      <c r="Z2298" s="1" t="str">
        <f aca="false">IF($D2298="Z540.1 w/data",0,"")</f>
        <v/>
      </c>
      <c r="AA2298" s="1" t="e">
        <f aca="false">$Y2298+$Q2298+$Z2298</f>
        <v>#VALUE!</v>
      </c>
      <c r="AB2298" s="1" t="n">
        <f aca="false">$N2298+$Q2298</f>
        <v>0</v>
      </c>
      <c r="AC2298" s="1" t="str">
        <f aca="false">IF($Y2298="","",IF(AND($AA2298&gt;=$R2298,$AA2298&lt;=$S2298),"Pass","Fail"))</f>
        <v/>
      </c>
      <c r="AD2298" s="1" t="str">
        <f aca="false">IF($Y2298="","",IF($AA2298&gt;$R2298,"Pass","Fail"))</f>
        <v/>
      </c>
      <c r="AE2298" s="1" t="str">
        <f aca="false">IF($Y2298="","",IF($AA2298&gt;=$R2298,"Pass","Fail"))</f>
        <v/>
      </c>
      <c r="AF2298" s="1" t="str">
        <f aca="false">IF($Y2298="","",IF($AA2298&lt;=$S2298,"Pass","Fail"))</f>
        <v/>
      </c>
      <c r="AG2298" s="1" t="str">
        <f aca="false">IF($Y2298="","",IF($AA2298&lt;$S2298,"Pass","Fail"))</f>
        <v/>
      </c>
      <c r="AH2298" s="23" t="str">
        <f aca="true">INDIRECT(CHOOSE(MATCH($T2298,{"±","&gt;","≥","≤","&lt;"},0), "AC", "AD", "AE", "AF", "AG") &amp; ROW())</f>
        <v/>
      </c>
      <c r="AI2298" s="56" t="str">
        <f aca="false">IF($X2298="Not Significant","No Further Action Required",
IF($AH2298="","",
IF(AND($AH2298="Pass",$L2298="0 - Passed "),"Analysis performed; no further action required.",
IF(AND($AH2298="Fail",$L2298="1 - Failed "),"Analysis performed; no further action required.",
IF(AND($AH2298="Pass",$L2298="2 - Limited In Use "),"Analysis performed; no further action required.",
IF(AND($AH2298="Fail",$L2298="3 - Adjusted "),"Analysis performed; no further action required.",
"Unit fails analysis; TSM determination required."))))))</f>
        <v/>
      </c>
      <c r="AJ2298" s="58"/>
    </row>
    <row r="2299" customFormat="false" ht="15" hidden="false" customHeight="false" outlineLevel="0" collapsed="false">
      <c r="A2299" s="56"/>
      <c r="E2299" s="57" t="str">
        <f aca="false">IF(AND($F2299="",$G2299=""),"",IF($G2299="",$F2299,HYPERLINK($G2299,$F2299)))</f>
        <v/>
      </c>
      <c r="H2299" s="1" t="str">
        <f aca="false">IF($I2299="","None Attached",IF(LEFT($I2299,5)="https",HYPERLINK($I2299,"Datasheet"),HYPERLINK(_xlfn.CONCAT("https://",$I2299),"Datasheet")))</f>
        <v>None Attached</v>
      </c>
      <c r="M2299" s="56"/>
      <c r="P2299" s="58"/>
      <c r="Q2299" s="1" t="n">
        <f aca="false">$M2299-$N2299</f>
        <v>0</v>
      </c>
      <c r="R2299" s="56"/>
      <c r="T2299" s="59" t="s">
        <v>15</v>
      </c>
      <c r="U2299" s="1" t="n">
        <f aca="false">$S2299-$R2299</f>
        <v>0</v>
      </c>
      <c r="V2299" s="1" t="n">
        <f aca="false">IF($T2299="±",$Q2299*2,$Q2299)</f>
        <v>0</v>
      </c>
      <c r="W2299" s="60" t="str">
        <f aca="false">IFERROR($U2299/ABS($V2299),"N/A")</f>
        <v>N/A</v>
      </c>
      <c r="X2299" s="61" t="str">
        <f aca="false">IF(OR($W2299="N/A",$R2299="",$S2299=""),"N/A",IF($W2299&gt;=4,"Not Significant",IF($W2299&gt;=2,"Semi-Significant","Significant")))</f>
        <v>N/A</v>
      </c>
      <c r="Z2299" s="1" t="str">
        <f aca="false">IF($D2299="Z540.1 w/data",0,"")</f>
        <v/>
      </c>
      <c r="AA2299" s="1" t="e">
        <f aca="false">$Y2299+$Q2299+$Z2299</f>
        <v>#VALUE!</v>
      </c>
      <c r="AB2299" s="1" t="n">
        <f aca="false">$N2299+$Q2299</f>
        <v>0</v>
      </c>
      <c r="AC2299" s="1" t="str">
        <f aca="false">IF($Y2299="","",IF(AND($AA2299&gt;=$R2299,$AA2299&lt;=$S2299),"Pass","Fail"))</f>
        <v/>
      </c>
      <c r="AD2299" s="1" t="str">
        <f aca="false">IF($Y2299="","",IF($AA2299&gt;$R2299,"Pass","Fail"))</f>
        <v/>
      </c>
      <c r="AE2299" s="1" t="str">
        <f aca="false">IF($Y2299="","",IF($AA2299&gt;=$R2299,"Pass","Fail"))</f>
        <v/>
      </c>
      <c r="AF2299" s="1" t="str">
        <f aca="false">IF($Y2299="","",IF($AA2299&lt;=$S2299,"Pass","Fail"))</f>
        <v/>
      </c>
      <c r="AG2299" s="1" t="str">
        <f aca="false">IF($Y2299="","",IF($AA2299&lt;$S2299,"Pass","Fail"))</f>
        <v/>
      </c>
      <c r="AH2299" s="23" t="str">
        <f aca="true">INDIRECT(CHOOSE(MATCH($T2299,{"±","&gt;","≥","≤","&lt;"},0), "AC", "AD", "AE", "AF", "AG") &amp; ROW())</f>
        <v/>
      </c>
      <c r="AI2299" s="56" t="str">
        <f aca="false">IF($X2299="Not Significant","No Further Action Required",
IF($AH2299="","",
IF(AND($AH2299="Pass",$L2299="0 - Passed "),"Analysis performed; no further action required.",
IF(AND($AH2299="Fail",$L2299="1 - Failed "),"Analysis performed; no further action required.",
IF(AND($AH2299="Pass",$L2299="2 - Limited In Use "),"Analysis performed; no further action required.",
IF(AND($AH2299="Fail",$L2299="3 - Adjusted "),"Analysis performed; no further action required.",
"Unit fails analysis; TSM determination required."))))))</f>
        <v/>
      </c>
      <c r="AJ2299" s="58"/>
    </row>
    <row r="2300" customFormat="false" ht="15" hidden="false" customHeight="false" outlineLevel="0" collapsed="false">
      <c r="A2300" s="56"/>
      <c r="E2300" s="57" t="str">
        <f aca="false">IF(AND($F2300="",$G2300=""),"",IF($G2300="",$F2300,HYPERLINK($G2300,$F2300)))</f>
        <v/>
      </c>
      <c r="H2300" s="1" t="str">
        <f aca="false">IF($I2300="","None Attached",IF(LEFT($I2300,5)="https",HYPERLINK($I2300,"Datasheet"),HYPERLINK(_xlfn.CONCAT("https://",$I2300),"Datasheet")))</f>
        <v>None Attached</v>
      </c>
      <c r="M2300" s="56"/>
      <c r="P2300" s="58"/>
      <c r="Q2300" s="1" t="n">
        <f aca="false">$M2300-$N2300</f>
        <v>0</v>
      </c>
      <c r="R2300" s="56"/>
      <c r="T2300" s="59" t="s">
        <v>15</v>
      </c>
      <c r="U2300" s="1" t="n">
        <f aca="false">$S2300-$R2300</f>
        <v>0</v>
      </c>
      <c r="V2300" s="1" t="n">
        <f aca="false">IF($T2300="±",$Q2300*2,$Q2300)</f>
        <v>0</v>
      </c>
      <c r="W2300" s="60" t="str">
        <f aca="false">IFERROR($U2300/ABS($V2300),"N/A")</f>
        <v>N/A</v>
      </c>
      <c r="X2300" s="61" t="str">
        <f aca="false">IF(OR($W2300="N/A",$R2300="",$S2300=""),"N/A",IF($W2300&gt;=4,"Not Significant",IF($W2300&gt;=2,"Semi-Significant","Significant")))</f>
        <v>N/A</v>
      </c>
      <c r="Z2300" s="1" t="str">
        <f aca="false">IF($D2300="Z540.1 w/data",0,"")</f>
        <v/>
      </c>
      <c r="AA2300" s="1" t="e">
        <f aca="false">$Y2300+$Q2300+$Z2300</f>
        <v>#VALUE!</v>
      </c>
      <c r="AB2300" s="1" t="n">
        <f aca="false">$N2300+$Q2300</f>
        <v>0</v>
      </c>
      <c r="AC2300" s="1" t="str">
        <f aca="false">IF($Y2300="","",IF(AND($AA2300&gt;=$R2300,$AA2300&lt;=$S2300),"Pass","Fail"))</f>
        <v/>
      </c>
      <c r="AD2300" s="1" t="str">
        <f aca="false">IF($Y2300="","",IF($AA2300&gt;$R2300,"Pass","Fail"))</f>
        <v/>
      </c>
      <c r="AE2300" s="1" t="str">
        <f aca="false">IF($Y2300="","",IF($AA2300&gt;=$R2300,"Pass","Fail"))</f>
        <v/>
      </c>
      <c r="AF2300" s="1" t="str">
        <f aca="false">IF($Y2300="","",IF($AA2300&lt;=$S2300,"Pass","Fail"))</f>
        <v/>
      </c>
      <c r="AG2300" s="1" t="str">
        <f aca="false">IF($Y2300="","",IF($AA2300&lt;$S2300,"Pass","Fail"))</f>
        <v/>
      </c>
      <c r="AH2300" s="23" t="str">
        <f aca="true">INDIRECT(CHOOSE(MATCH($T2300,{"±","&gt;","≥","≤","&lt;"},0), "AC", "AD", "AE", "AF", "AG") &amp; ROW())</f>
        <v/>
      </c>
      <c r="AI2300" s="56" t="str">
        <f aca="false">IF($X2300="Not Significant","No Further Action Required",
IF($AH2300="","",
IF(AND($AH2300="Pass",$L2300="0 - Passed "),"Analysis performed; no further action required.",
IF(AND($AH2300="Fail",$L2300="1 - Failed "),"Analysis performed; no further action required.",
IF(AND($AH2300="Pass",$L2300="2 - Limited In Use "),"Analysis performed; no further action required.",
IF(AND($AH2300="Fail",$L2300="3 - Adjusted "),"Analysis performed; no further action required.",
"Unit fails analysis; TSM determination required."))))))</f>
        <v/>
      </c>
      <c r="AJ2300" s="58"/>
    </row>
    <row r="2301" customFormat="false" ht="15" hidden="false" customHeight="false" outlineLevel="0" collapsed="false">
      <c r="A2301" s="56"/>
      <c r="E2301" s="57" t="str">
        <f aca="false">IF(AND($F2301="",$G2301=""),"",IF($G2301="",$F2301,HYPERLINK($G2301,$F2301)))</f>
        <v/>
      </c>
      <c r="H2301" s="1" t="str">
        <f aca="false">IF($I2301="","None Attached",IF(LEFT($I2301,5)="https",HYPERLINK($I2301,"Datasheet"),HYPERLINK(_xlfn.CONCAT("https://",$I2301),"Datasheet")))</f>
        <v>None Attached</v>
      </c>
      <c r="M2301" s="56"/>
      <c r="P2301" s="58"/>
      <c r="Q2301" s="1" t="n">
        <f aca="false">$M2301-$N2301</f>
        <v>0</v>
      </c>
      <c r="R2301" s="56"/>
      <c r="T2301" s="59" t="s">
        <v>15</v>
      </c>
      <c r="U2301" s="1" t="n">
        <f aca="false">$S2301-$R2301</f>
        <v>0</v>
      </c>
      <c r="V2301" s="1" t="n">
        <f aca="false">IF($T2301="±",$Q2301*2,$Q2301)</f>
        <v>0</v>
      </c>
      <c r="W2301" s="60" t="str">
        <f aca="false">IFERROR($U2301/ABS($V2301),"N/A")</f>
        <v>N/A</v>
      </c>
      <c r="X2301" s="61" t="str">
        <f aca="false">IF(OR($W2301="N/A",$R2301="",$S2301=""),"N/A",IF($W2301&gt;=4,"Not Significant",IF($W2301&gt;=2,"Semi-Significant","Significant")))</f>
        <v>N/A</v>
      </c>
      <c r="Z2301" s="1" t="str">
        <f aca="false">IF($D2301="Z540.1 w/data",0,"")</f>
        <v/>
      </c>
      <c r="AA2301" s="1" t="e">
        <f aca="false">$Y2301+$Q2301+$Z2301</f>
        <v>#VALUE!</v>
      </c>
      <c r="AB2301" s="1" t="n">
        <f aca="false">$N2301+$Q2301</f>
        <v>0</v>
      </c>
      <c r="AC2301" s="1" t="str">
        <f aca="false">IF($Y2301="","",IF(AND($AA2301&gt;=$R2301,$AA2301&lt;=$S2301),"Pass","Fail"))</f>
        <v/>
      </c>
      <c r="AD2301" s="1" t="str">
        <f aca="false">IF($Y2301="","",IF($AA2301&gt;$R2301,"Pass","Fail"))</f>
        <v/>
      </c>
      <c r="AE2301" s="1" t="str">
        <f aca="false">IF($Y2301="","",IF($AA2301&gt;=$R2301,"Pass","Fail"))</f>
        <v/>
      </c>
      <c r="AF2301" s="1" t="str">
        <f aca="false">IF($Y2301="","",IF($AA2301&lt;=$S2301,"Pass","Fail"))</f>
        <v/>
      </c>
      <c r="AG2301" s="1" t="str">
        <f aca="false">IF($Y2301="","",IF($AA2301&lt;$S2301,"Pass","Fail"))</f>
        <v/>
      </c>
      <c r="AH2301" s="23" t="str">
        <f aca="true">INDIRECT(CHOOSE(MATCH($T2301,{"±","&gt;","≥","≤","&lt;"},0), "AC", "AD", "AE", "AF", "AG") &amp; ROW())</f>
        <v/>
      </c>
      <c r="AI2301" s="56" t="str">
        <f aca="false">IF($X2301="Not Significant","No Further Action Required",
IF($AH2301="","",
IF(AND($AH2301="Pass",$L2301="0 - Passed "),"Analysis performed; no further action required.",
IF(AND($AH2301="Fail",$L2301="1 - Failed "),"Analysis performed; no further action required.",
IF(AND($AH2301="Pass",$L2301="2 - Limited In Use "),"Analysis performed; no further action required.",
IF(AND($AH2301="Fail",$L2301="3 - Adjusted "),"Analysis performed; no further action required.",
"Unit fails analysis; TSM determination required."))))))</f>
        <v/>
      </c>
      <c r="AJ2301" s="58"/>
    </row>
    <row r="2302" customFormat="false" ht="15" hidden="false" customHeight="false" outlineLevel="0" collapsed="false">
      <c r="A2302" s="56"/>
      <c r="E2302" s="57" t="str">
        <f aca="false">IF(AND($F2302="",$G2302=""),"",IF($G2302="",$F2302,HYPERLINK($G2302,$F2302)))</f>
        <v/>
      </c>
      <c r="H2302" s="1" t="str">
        <f aca="false">IF($I2302="","None Attached",IF(LEFT($I2302,5)="https",HYPERLINK($I2302,"Datasheet"),HYPERLINK(_xlfn.CONCAT("https://",$I2302),"Datasheet")))</f>
        <v>None Attached</v>
      </c>
      <c r="M2302" s="56"/>
      <c r="P2302" s="58"/>
      <c r="Q2302" s="1" t="n">
        <f aca="false">$M2302-$N2302</f>
        <v>0</v>
      </c>
      <c r="R2302" s="56"/>
      <c r="T2302" s="59" t="s">
        <v>15</v>
      </c>
      <c r="U2302" s="1" t="n">
        <f aca="false">$S2302-$R2302</f>
        <v>0</v>
      </c>
      <c r="V2302" s="1" t="n">
        <f aca="false">IF($T2302="±",$Q2302*2,$Q2302)</f>
        <v>0</v>
      </c>
      <c r="W2302" s="60" t="str">
        <f aca="false">IFERROR($U2302/ABS($V2302),"N/A")</f>
        <v>N/A</v>
      </c>
      <c r="X2302" s="61" t="str">
        <f aca="false">IF(OR($W2302="N/A",$R2302="",$S2302=""),"N/A",IF($W2302&gt;=4,"Not Significant",IF($W2302&gt;=2,"Semi-Significant","Significant")))</f>
        <v>N/A</v>
      </c>
      <c r="Z2302" s="1" t="str">
        <f aca="false">IF($D2302="Z540.1 w/data",0,"")</f>
        <v/>
      </c>
      <c r="AA2302" s="1" t="e">
        <f aca="false">$Y2302+$Q2302+$Z2302</f>
        <v>#VALUE!</v>
      </c>
      <c r="AB2302" s="1" t="n">
        <f aca="false">$N2302+$Q2302</f>
        <v>0</v>
      </c>
      <c r="AC2302" s="1" t="str">
        <f aca="false">IF($Y2302="","",IF(AND($AA2302&gt;=$R2302,$AA2302&lt;=$S2302),"Pass","Fail"))</f>
        <v/>
      </c>
      <c r="AD2302" s="1" t="str">
        <f aca="false">IF($Y2302="","",IF($AA2302&gt;$R2302,"Pass","Fail"))</f>
        <v/>
      </c>
      <c r="AE2302" s="1" t="str">
        <f aca="false">IF($Y2302="","",IF($AA2302&gt;=$R2302,"Pass","Fail"))</f>
        <v/>
      </c>
      <c r="AF2302" s="1" t="str">
        <f aca="false">IF($Y2302="","",IF($AA2302&lt;=$S2302,"Pass","Fail"))</f>
        <v/>
      </c>
      <c r="AG2302" s="1" t="str">
        <f aca="false">IF($Y2302="","",IF($AA2302&lt;$S2302,"Pass","Fail"))</f>
        <v/>
      </c>
      <c r="AH2302" s="23" t="str">
        <f aca="true">INDIRECT(CHOOSE(MATCH($T2302,{"±","&gt;","≥","≤","&lt;"},0), "AC", "AD", "AE", "AF", "AG") &amp; ROW())</f>
        <v/>
      </c>
      <c r="AI2302" s="56" t="str">
        <f aca="false">IF($X2302="Not Significant","No Further Action Required",
IF($AH2302="","",
IF(AND($AH2302="Pass",$L2302="0 - Passed "),"Analysis performed; no further action required.",
IF(AND($AH2302="Fail",$L2302="1 - Failed "),"Analysis performed; no further action required.",
IF(AND($AH2302="Pass",$L2302="2 - Limited In Use "),"Analysis performed; no further action required.",
IF(AND($AH2302="Fail",$L2302="3 - Adjusted "),"Analysis performed; no further action required.",
"Unit fails analysis; TSM determination required."))))))</f>
        <v/>
      </c>
      <c r="AJ2302" s="58"/>
    </row>
    <row r="2303" customFormat="false" ht="15" hidden="false" customHeight="false" outlineLevel="0" collapsed="false">
      <c r="A2303" s="56"/>
      <c r="E2303" s="57" t="str">
        <f aca="false">IF(AND($F2303="",$G2303=""),"",IF($G2303="",$F2303,HYPERLINK($G2303,$F2303)))</f>
        <v/>
      </c>
      <c r="H2303" s="1" t="str">
        <f aca="false">IF($I2303="","None Attached",IF(LEFT($I2303,5)="https",HYPERLINK($I2303,"Datasheet"),HYPERLINK(_xlfn.CONCAT("https://",$I2303),"Datasheet")))</f>
        <v>None Attached</v>
      </c>
      <c r="M2303" s="56"/>
      <c r="P2303" s="58"/>
      <c r="Q2303" s="1" t="n">
        <f aca="false">$M2303-$N2303</f>
        <v>0</v>
      </c>
      <c r="R2303" s="56"/>
      <c r="T2303" s="59" t="s">
        <v>15</v>
      </c>
      <c r="U2303" s="1" t="n">
        <f aca="false">$S2303-$R2303</f>
        <v>0</v>
      </c>
      <c r="V2303" s="1" t="n">
        <f aca="false">IF($T2303="±",$Q2303*2,$Q2303)</f>
        <v>0</v>
      </c>
      <c r="W2303" s="60" t="str">
        <f aca="false">IFERROR($U2303/ABS($V2303),"N/A")</f>
        <v>N/A</v>
      </c>
      <c r="X2303" s="61" t="str">
        <f aca="false">IF(OR($W2303="N/A",$R2303="",$S2303=""),"N/A",IF($W2303&gt;=4,"Not Significant",IF($W2303&gt;=2,"Semi-Significant","Significant")))</f>
        <v>N/A</v>
      </c>
      <c r="Z2303" s="1" t="str">
        <f aca="false">IF($D2303="Z540.1 w/data",0,"")</f>
        <v/>
      </c>
      <c r="AA2303" s="1" t="e">
        <f aca="false">$Y2303+$Q2303+$Z2303</f>
        <v>#VALUE!</v>
      </c>
      <c r="AB2303" s="1" t="n">
        <f aca="false">$N2303+$Q2303</f>
        <v>0</v>
      </c>
      <c r="AC2303" s="1" t="str">
        <f aca="false">IF($Y2303="","",IF(AND($AA2303&gt;=$R2303,$AA2303&lt;=$S2303),"Pass","Fail"))</f>
        <v/>
      </c>
      <c r="AD2303" s="1" t="str">
        <f aca="false">IF($Y2303="","",IF($AA2303&gt;$R2303,"Pass","Fail"))</f>
        <v/>
      </c>
      <c r="AE2303" s="1" t="str">
        <f aca="false">IF($Y2303="","",IF($AA2303&gt;=$R2303,"Pass","Fail"))</f>
        <v/>
      </c>
      <c r="AF2303" s="1" t="str">
        <f aca="false">IF($Y2303="","",IF($AA2303&lt;=$S2303,"Pass","Fail"))</f>
        <v/>
      </c>
      <c r="AG2303" s="1" t="str">
        <f aca="false">IF($Y2303="","",IF($AA2303&lt;$S2303,"Pass","Fail"))</f>
        <v/>
      </c>
      <c r="AH2303" s="23" t="str">
        <f aca="true">INDIRECT(CHOOSE(MATCH($T2303,{"±","&gt;","≥","≤","&lt;"},0), "AC", "AD", "AE", "AF", "AG") &amp; ROW())</f>
        <v/>
      </c>
      <c r="AI2303" s="56" t="str">
        <f aca="false">IF($X2303="Not Significant","No Further Action Required",
IF($AH2303="","",
IF(AND($AH2303="Pass",$L2303="0 - Passed "),"Analysis performed; no further action required.",
IF(AND($AH2303="Fail",$L2303="1 - Failed "),"Analysis performed; no further action required.",
IF(AND($AH2303="Pass",$L2303="2 - Limited In Use "),"Analysis performed; no further action required.",
IF(AND($AH2303="Fail",$L2303="3 - Adjusted "),"Analysis performed; no further action required.",
"Unit fails analysis; TSM determination required."))))))</f>
        <v/>
      </c>
      <c r="AJ2303" s="58"/>
    </row>
    <row r="2304" customFormat="false" ht="15" hidden="false" customHeight="false" outlineLevel="0" collapsed="false">
      <c r="A2304" s="56"/>
      <c r="E2304" s="57" t="str">
        <f aca="false">IF(AND($F2304="",$G2304=""),"",IF($G2304="",$F2304,HYPERLINK($G2304,$F2304)))</f>
        <v/>
      </c>
      <c r="H2304" s="1" t="str">
        <f aca="false">IF($I2304="","None Attached",IF(LEFT($I2304,5)="https",HYPERLINK($I2304,"Datasheet"),HYPERLINK(_xlfn.CONCAT("https://",$I2304),"Datasheet")))</f>
        <v>None Attached</v>
      </c>
      <c r="M2304" s="56"/>
      <c r="P2304" s="58"/>
      <c r="Q2304" s="1" t="n">
        <f aca="false">$M2304-$N2304</f>
        <v>0</v>
      </c>
      <c r="R2304" s="56"/>
      <c r="T2304" s="59" t="s">
        <v>15</v>
      </c>
      <c r="U2304" s="1" t="n">
        <f aca="false">$S2304-$R2304</f>
        <v>0</v>
      </c>
      <c r="V2304" s="1" t="n">
        <f aca="false">IF($T2304="±",$Q2304*2,$Q2304)</f>
        <v>0</v>
      </c>
      <c r="W2304" s="60" t="str">
        <f aca="false">IFERROR($U2304/ABS($V2304),"N/A")</f>
        <v>N/A</v>
      </c>
      <c r="X2304" s="61" t="str">
        <f aca="false">IF(OR($W2304="N/A",$R2304="",$S2304=""),"N/A",IF($W2304&gt;=4,"Not Significant",IF($W2304&gt;=2,"Semi-Significant","Significant")))</f>
        <v>N/A</v>
      </c>
      <c r="Z2304" s="1" t="str">
        <f aca="false">IF($D2304="Z540.1 w/data",0,"")</f>
        <v/>
      </c>
      <c r="AA2304" s="1" t="e">
        <f aca="false">$Y2304+$Q2304+$Z2304</f>
        <v>#VALUE!</v>
      </c>
      <c r="AB2304" s="1" t="n">
        <f aca="false">$N2304+$Q2304</f>
        <v>0</v>
      </c>
      <c r="AC2304" s="1" t="str">
        <f aca="false">IF($Y2304="","",IF(AND($AA2304&gt;=$R2304,$AA2304&lt;=$S2304),"Pass","Fail"))</f>
        <v/>
      </c>
      <c r="AD2304" s="1" t="str">
        <f aca="false">IF($Y2304="","",IF($AA2304&gt;$R2304,"Pass","Fail"))</f>
        <v/>
      </c>
      <c r="AE2304" s="1" t="str">
        <f aca="false">IF($Y2304="","",IF($AA2304&gt;=$R2304,"Pass","Fail"))</f>
        <v/>
      </c>
      <c r="AF2304" s="1" t="str">
        <f aca="false">IF($Y2304="","",IF($AA2304&lt;=$S2304,"Pass","Fail"))</f>
        <v/>
      </c>
      <c r="AG2304" s="1" t="str">
        <f aca="false">IF($Y2304="","",IF($AA2304&lt;$S2304,"Pass","Fail"))</f>
        <v/>
      </c>
      <c r="AH2304" s="23" t="str">
        <f aca="true">INDIRECT(CHOOSE(MATCH($T2304,{"±","&gt;","≥","≤","&lt;"},0), "AC", "AD", "AE", "AF", "AG") &amp; ROW())</f>
        <v/>
      </c>
      <c r="AI2304" s="56" t="str">
        <f aca="false">IF($X2304="Not Significant","No Further Action Required",
IF($AH2304="","",
IF(AND($AH2304="Pass",$L2304="0 - Passed "),"Analysis performed; no further action required.",
IF(AND($AH2304="Fail",$L2304="1 - Failed "),"Analysis performed; no further action required.",
IF(AND($AH2304="Pass",$L2304="2 - Limited In Use "),"Analysis performed; no further action required.",
IF(AND($AH2304="Fail",$L2304="3 - Adjusted "),"Analysis performed; no further action required.",
"Unit fails analysis; TSM determination required."))))))</f>
        <v/>
      </c>
      <c r="AJ2304" s="58"/>
    </row>
    <row r="2305" customFormat="false" ht="15" hidden="false" customHeight="false" outlineLevel="0" collapsed="false">
      <c r="A2305" s="56"/>
      <c r="E2305" s="57" t="str">
        <f aca="false">IF(AND($F2305="",$G2305=""),"",IF($G2305="",$F2305,HYPERLINK($G2305,$F2305)))</f>
        <v/>
      </c>
      <c r="H2305" s="1" t="str">
        <f aca="false">IF($I2305="","None Attached",IF(LEFT($I2305,5)="https",HYPERLINK($I2305,"Datasheet"),HYPERLINK(_xlfn.CONCAT("https://",$I2305),"Datasheet")))</f>
        <v>None Attached</v>
      </c>
      <c r="M2305" s="56"/>
      <c r="P2305" s="58"/>
      <c r="Q2305" s="1" t="n">
        <f aca="false">$M2305-$N2305</f>
        <v>0</v>
      </c>
      <c r="R2305" s="56"/>
      <c r="T2305" s="59" t="s">
        <v>15</v>
      </c>
      <c r="U2305" s="1" t="n">
        <f aca="false">$S2305-$R2305</f>
        <v>0</v>
      </c>
      <c r="V2305" s="1" t="n">
        <f aca="false">IF($T2305="±",$Q2305*2,$Q2305)</f>
        <v>0</v>
      </c>
      <c r="W2305" s="60" t="str">
        <f aca="false">IFERROR($U2305/ABS($V2305),"N/A")</f>
        <v>N/A</v>
      </c>
      <c r="X2305" s="61" t="str">
        <f aca="false">IF(OR($W2305="N/A",$R2305="",$S2305=""),"N/A",IF($W2305&gt;=4,"Not Significant",IF($W2305&gt;=2,"Semi-Significant","Significant")))</f>
        <v>N/A</v>
      </c>
      <c r="Z2305" s="1" t="str">
        <f aca="false">IF($D2305="Z540.1 w/data",0,"")</f>
        <v/>
      </c>
      <c r="AA2305" s="1" t="e">
        <f aca="false">$Y2305+$Q2305+$Z2305</f>
        <v>#VALUE!</v>
      </c>
      <c r="AB2305" s="1" t="n">
        <f aca="false">$N2305+$Q2305</f>
        <v>0</v>
      </c>
      <c r="AC2305" s="1" t="str">
        <f aca="false">IF($Y2305="","",IF(AND($AA2305&gt;=$R2305,$AA2305&lt;=$S2305),"Pass","Fail"))</f>
        <v/>
      </c>
      <c r="AD2305" s="1" t="str">
        <f aca="false">IF($Y2305="","",IF($AA2305&gt;$R2305,"Pass","Fail"))</f>
        <v/>
      </c>
      <c r="AE2305" s="1" t="str">
        <f aca="false">IF($Y2305="","",IF($AA2305&gt;=$R2305,"Pass","Fail"))</f>
        <v/>
      </c>
      <c r="AF2305" s="1" t="str">
        <f aca="false">IF($Y2305="","",IF($AA2305&lt;=$S2305,"Pass","Fail"))</f>
        <v/>
      </c>
      <c r="AG2305" s="1" t="str">
        <f aca="false">IF($Y2305="","",IF($AA2305&lt;$S2305,"Pass","Fail"))</f>
        <v/>
      </c>
      <c r="AH2305" s="23" t="str">
        <f aca="true">INDIRECT(CHOOSE(MATCH($T2305,{"±","&gt;","≥","≤","&lt;"},0), "AC", "AD", "AE", "AF", "AG") &amp; ROW())</f>
        <v/>
      </c>
      <c r="AI2305" s="56" t="str">
        <f aca="false">IF($X2305="Not Significant","No Further Action Required",
IF($AH2305="","",
IF(AND($AH2305="Pass",$L2305="0 - Passed "),"Analysis performed; no further action required.",
IF(AND($AH2305="Fail",$L2305="1 - Failed "),"Analysis performed; no further action required.",
IF(AND($AH2305="Pass",$L2305="2 - Limited In Use "),"Analysis performed; no further action required.",
IF(AND($AH2305="Fail",$L2305="3 - Adjusted "),"Analysis performed; no further action required.",
"Unit fails analysis; TSM determination required."))))))</f>
        <v/>
      </c>
      <c r="AJ2305" s="58"/>
    </row>
    <row r="2306" customFormat="false" ht="15" hidden="false" customHeight="false" outlineLevel="0" collapsed="false">
      <c r="A2306" s="56"/>
      <c r="E2306" s="57" t="str">
        <f aca="false">IF(AND($F2306="",$G2306=""),"",IF($G2306="",$F2306,HYPERLINK($G2306,$F2306)))</f>
        <v/>
      </c>
      <c r="H2306" s="1" t="str">
        <f aca="false">IF($I2306="","None Attached",IF(LEFT($I2306,5)="https",HYPERLINK($I2306,"Datasheet"),HYPERLINK(_xlfn.CONCAT("https://",$I2306),"Datasheet")))</f>
        <v>None Attached</v>
      </c>
      <c r="M2306" s="56"/>
      <c r="P2306" s="58"/>
      <c r="Q2306" s="1" t="n">
        <f aca="false">$M2306-$N2306</f>
        <v>0</v>
      </c>
      <c r="R2306" s="56"/>
      <c r="T2306" s="59" t="s">
        <v>15</v>
      </c>
      <c r="U2306" s="1" t="n">
        <f aca="false">$S2306-$R2306</f>
        <v>0</v>
      </c>
      <c r="V2306" s="1" t="n">
        <f aca="false">IF($T2306="±",$Q2306*2,$Q2306)</f>
        <v>0</v>
      </c>
      <c r="W2306" s="60" t="str">
        <f aca="false">IFERROR($U2306/ABS($V2306),"N/A")</f>
        <v>N/A</v>
      </c>
      <c r="X2306" s="61" t="str">
        <f aca="false">IF(OR($W2306="N/A",$R2306="",$S2306=""),"N/A",IF($W2306&gt;=4,"Not Significant",IF($W2306&gt;=2,"Semi-Significant","Significant")))</f>
        <v>N/A</v>
      </c>
      <c r="Z2306" s="1" t="str">
        <f aca="false">IF($D2306="Z540.1 w/data",0,"")</f>
        <v/>
      </c>
      <c r="AA2306" s="1" t="e">
        <f aca="false">$Y2306+$Q2306+$Z2306</f>
        <v>#VALUE!</v>
      </c>
      <c r="AB2306" s="1" t="n">
        <f aca="false">$N2306+$Q2306</f>
        <v>0</v>
      </c>
      <c r="AC2306" s="1" t="str">
        <f aca="false">IF($Y2306="","",IF(AND($AA2306&gt;=$R2306,$AA2306&lt;=$S2306),"Pass","Fail"))</f>
        <v/>
      </c>
      <c r="AD2306" s="1" t="str">
        <f aca="false">IF($Y2306="","",IF($AA2306&gt;$R2306,"Pass","Fail"))</f>
        <v/>
      </c>
      <c r="AE2306" s="1" t="str">
        <f aca="false">IF($Y2306="","",IF($AA2306&gt;=$R2306,"Pass","Fail"))</f>
        <v/>
      </c>
      <c r="AF2306" s="1" t="str">
        <f aca="false">IF($Y2306="","",IF($AA2306&lt;=$S2306,"Pass","Fail"))</f>
        <v/>
      </c>
      <c r="AG2306" s="1" t="str">
        <f aca="false">IF($Y2306="","",IF($AA2306&lt;$S2306,"Pass","Fail"))</f>
        <v/>
      </c>
      <c r="AH2306" s="23" t="str">
        <f aca="true">INDIRECT(CHOOSE(MATCH($T2306,{"±","&gt;","≥","≤","&lt;"},0), "AC", "AD", "AE", "AF", "AG") &amp; ROW())</f>
        <v/>
      </c>
      <c r="AI2306" s="56" t="str">
        <f aca="false">IF($X2306="Not Significant","No Further Action Required",
IF($AH2306="","",
IF(AND($AH2306="Pass",$L2306="0 - Passed "),"Analysis performed; no further action required.",
IF(AND($AH2306="Fail",$L2306="1 - Failed "),"Analysis performed; no further action required.",
IF(AND($AH2306="Pass",$L2306="2 - Limited In Use "),"Analysis performed; no further action required.",
IF(AND($AH2306="Fail",$L2306="3 - Adjusted "),"Analysis performed; no further action required.",
"Unit fails analysis; TSM determination required."))))))</f>
        <v/>
      </c>
      <c r="AJ2306" s="58"/>
    </row>
    <row r="2307" customFormat="false" ht="15" hidden="false" customHeight="false" outlineLevel="0" collapsed="false">
      <c r="A2307" s="56"/>
      <c r="E2307" s="57" t="str">
        <f aca="false">IF(AND($F2307="",$G2307=""),"",IF($G2307="",$F2307,HYPERLINK($G2307,$F2307)))</f>
        <v/>
      </c>
      <c r="H2307" s="1" t="str">
        <f aca="false">IF($I2307="","None Attached",IF(LEFT($I2307,5)="https",HYPERLINK($I2307,"Datasheet"),HYPERLINK(_xlfn.CONCAT("https://",$I2307),"Datasheet")))</f>
        <v>None Attached</v>
      </c>
      <c r="M2307" s="56"/>
      <c r="P2307" s="58"/>
      <c r="Q2307" s="1" t="n">
        <f aca="false">$M2307-$N2307</f>
        <v>0</v>
      </c>
      <c r="R2307" s="56"/>
      <c r="T2307" s="59" t="s">
        <v>15</v>
      </c>
      <c r="U2307" s="1" t="n">
        <f aca="false">$S2307-$R2307</f>
        <v>0</v>
      </c>
      <c r="V2307" s="1" t="n">
        <f aca="false">IF($T2307="±",$Q2307*2,$Q2307)</f>
        <v>0</v>
      </c>
      <c r="W2307" s="60" t="str">
        <f aca="false">IFERROR($U2307/ABS($V2307),"N/A")</f>
        <v>N/A</v>
      </c>
      <c r="X2307" s="61" t="str">
        <f aca="false">IF(OR($W2307="N/A",$R2307="",$S2307=""),"N/A",IF($W2307&gt;=4,"Not Significant",IF($W2307&gt;=2,"Semi-Significant","Significant")))</f>
        <v>N/A</v>
      </c>
      <c r="Z2307" s="1" t="str">
        <f aca="false">IF($D2307="Z540.1 w/data",0,"")</f>
        <v/>
      </c>
      <c r="AA2307" s="1" t="e">
        <f aca="false">$Y2307+$Q2307+$Z2307</f>
        <v>#VALUE!</v>
      </c>
      <c r="AB2307" s="1" t="n">
        <f aca="false">$N2307+$Q2307</f>
        <v>0</v>
      </c>
      <c r="AC2307" s="1" t="str">
        <f aca="false">IF($Y2307="","",IF(AND($AA2307&gt;=$R2307,$AA2307&lt;=$S2307),"Pass","Fail"))</f>
        <v/>
      </c>
      <c r="AD2307" s="1" t="str">
        <f aca="false">IF($Y2307="","",IF($AA2307&gt;$R2307,"Pass","Fail"))</f>
        <v/>
      </c>
      <c r="AE2307" s="1" t="str">
        <f aca="false">IF($Y2307="","",IF($AA2307&gt;=$R2307,"Pass","Fail"))</f>
        <v/>
      </c>
      <c r="AF2307" s="1" t="str">
        <f aca="false">IF($Y2307="","",IF($AA2307&lt;=$S2307,"Pass","Fail"))</f>
        <v/>
      </c>
      <c r="AG2307" s="1" t="str">
        <f aca="false">IF($Y2307="","",IF($AA2307&lt;$S2307,"Pass","Fail"))</f>
        <v/>
      </c>
      <c r="AH2307" s="23" t="str">
        <f aca="true">INDIRECT(CHOOSE(MATCH($T2307,{"±","&gt;","≥","≤","&lt;"},0), "AC", "AD", "AE", "AF", "AG") &amp; ROW())</f>
        <v/>
      </c>
      <c r="AI2307" s="56" t="str">
        <f aca="false">IF($X2307="Not Significant","No Further Action Required",
IF($AH2307="","",
IF(AND($AH2307="Pass",$L2307="0 - Passed "),"Analysis performed; no further action required.",
IF(AND($AH2307="Fail",$L2307="1 - Failed "),"Analysis performed; no further action required.",
IF(AND($AH2307="Pass",$L2307="2 - Limited In Use "),"Analysis performed; no further action required.",
IF(AND($AH2307="Fail",$L2307="3 - Adjusted "),"Analysis performed; no further action required.",
"Unit fails analysis; TSM determination required."))))))</f>
        <v/>
      </c>
      <c r="AJ2307" s="58"/>
    </row>
    <row r="2308" customFormat="false" ht="15" hidden="false" customHeight="false" outlineLevel="0" collapsed="false">
      <c r="A2308" s="56"/>
      <c r="E2308" s="57" t="str">
        <f aca="false">IF(AND($F2308="",$G2308=""),"",IF($G2308="",$F2308,HYPERLINK($G2308,$F2308)))</f>
        <v/>
      </c>
      <c r="H2308" s="1" t="str">
        <f aca="false">IF($I2308="","None Attached",IF(LEFT($I2308,5)="https",HYPERLINK($I2308,"Datasheet"),HYPERLINK(_xlfn.CONCAT("https://",$I2308),"Datasheet")))</f>
        <v>None Attached</v>
      </c>
      <c r="M2308" s="56"/>
      <c r="P2308" s="58"/>
      <c r="Q2308" s="1" t="n">
        <f aca="false">$M2308-$N2308</f>
        <v>0</v>
      </c>
      <c r="R2308" s="56"/>
      <c r="T2308" s="59" t="s">
        <v>15</v>
      </c>
      <c r="U2308" s="1" t="n">
        <f aca="false">$S2308-$R2308</f>
        <v>0</v>
      </c>
      <c r="V2308" s="1" t="n">
        <f aca="false">IF($T2308="±",$Q2308*2,$Q2308)</f>
        <v>0</v>
      </c>
      <c r="W2308" s="60" t="str">
        <f aca="false">IFERROR($U2308/ABS($V2308),"N/A")</f>
        <v>N/A</v>
      </c>
      <c r="X2308" s="61" t="str">
        <f aca="false">IF(OR($W2308="N/A",$R2308="",$S2308=""),"N/A",IF($W2308&gt;=4,"Not Significant",IF($W2308&gt;=2,"Semi-Significant","Significant")))</f>
        <v>N/A</v>
      </c>
      <c r="Z2308" s="1" t="str">
        <f aca="false">IF($D2308="Z540.1 w/data",0,"")</f>
        <v/>
      </c>
      <c r="AA2308" s="1" t="e">
        <f aca="false">$Y2308+$Q2308+$Z2308</f>
        <v>#VALUE!</v>
      </c>
      <c r="AB2308" s="1" t="n">
        <f aca="false">$N2308+$Q2308</f>
        <v>0</v>
      </c>
      <c r="AC2308" s="1" t="str">
        <f aca="false">IF($Y2308="","",IF(AND($AA2308&gt;=$R2308,$AA2308&lt;=$S2308),"Pass","Fail"))</f>
        <v/>
      </c>
      <c r="AD2308" s="1" t="str">
        <f aca="false">IF($Y2308="","",IF($AA2308&gt;$R2308,"Pass","Fail"))</f>
        <v/>
      </c>
      <c r="AE2308" s="1" t="str">
        <f aca="false">IF($Y2308="","",IF($AA2308&gt;=$R2308,"Pass","Fail"))</f>
        <v/>
      </c>
      <c r="AF2308" s="1" t="str">
        <f aca="false">IF($Y2308="","",IF($AA2308&lt;=$S2308,"Pass","Fail"))</f>
        <v/>
      </c>
      <c r="AG2308" s="1" t="str">
        <f aca="false">IF($Y2308="","",IF($AA2308&lt;$S2308,"Pass","Fail"))</f>
        <v/>
      </c>
      <c r="AH2308" s="23" t="str">
        <f aca="true">INDIRECT(CHOOSE(MATCH($T2308,{"±","&gt;","≥","≤","&lt;"},0), "AC", "AD", "AE", "AF", "AG") &amp; ROW())</f>
        <v/>
      </c>
      <c r="AI2308" s="56" t="str">
        <f aca="false">IF($X2308="Not Significant","No Further Action Required",
IF($AH2308="","",
IF(AND($AH2308="Pass",$L2308="0 - Passed "),"Analysis performed; no further action required.",
IF(AND($AH2308="Fail",$L2308="1 - Failed "),"Analysis performed; no further action required.",
IF(AND($AH2308="Pass",$L2308="2 - Limited In Use "),"Analysis performed; no further action required.",
IF(AND($AH2308="Fail",$L2308="3 - Adjusted "),"Analysis performed; no further action required.",
"Unit fails analysis; TSM determination required."))))))</f>
        <v/>
      </c>
      <c r="AJ2308" s="58"/>
    </row>
    <row r="2309" customFormat="false" ht="15" hidden="false" customHeight="false" outlineLevel="0" collapsed="false">
      <c r="A2309" s="56"/>
      <c r="E2309" s="57" t="str">
        <f aca="false">IF(AND($F2309="",$G2309=""),"",IF($G2309="",$F2309,HYPERLINK($G2309,$F2309)))</f>
        <v/>
      </c>
      <c r="H2309" s="1" t="str">
        <f aca="false">IF($I2309="","None Attached",IF(LEFT($I2309,5)="https",HYPERLINK($I2309,"Datasheet"),HYPERLINK(_xlfn.CONCAT("https://",$I2309),"Datasheet")))</f>
        <v>None Attached</v>
      </c>
      <c r="M2309" s="56"/>
      <c r="P2309" s="58"/>
      <c r="Q2309" s="1" t="n">
        <f aca="false">$M2309-$N2309</f>
        <v>0</v>
      </c>
      <c r="R2309" s="56"/>
      <c r="T2309" s="59" t="s">
        <v>15</v>
      </c>
      <c r="U2309" s="1" t="n">
        <f aca="false">$S2309-$R2309</f>
        <v>0</v>
      </c>
      <c r="V2309" s="1" t="n">
        <f aca="false">IF($T2309="±",$Q2309*2,$Q2309)</f>
        <v>0</v>
      </c>
      <c r="W2309" s="60" t="str">
        <f aca="false">IFERROR($U2309/ABS($V2309),"N/A")</f>
        <v>N/A</v>
      </c>
      <c r="X2309" s="61" t="str">
        <f aca="false">IF(OR($W2309="N/A",$R2309="",$S2309=""),"N/A",IF($W2309&gt;=4,"Not Significant",IF($W2309&gt;=2,"Semi-Significant","Significant")))</f>
        <v>N/A</v>
      </c>
      <c r="Z2309" s="1" t="str">
        <f aca="false">IF($D2309="Z540.1 w/data",0,"")</f>
        <v/>
      </c>
      <c r="AA2309" s="1" t="e">
        <f aca="false">$Y2309+$Q2309+$Z2309</f>
        <v>#VALUE!</v>
      </c>
      <c r="AB2309" s="1" t="n">
        <f aca="false">$N2309+$Q2309</f>
        <v>0</v>
      </c>
      <c r="AC2309" s="1" t="str">
        <f aca="false">IF($Y2309="","",IF(AND($AA2309&gt;=$R2309,$AA2309&lt;=$S2309),"Pass","Fail"))</f>
        <v/>
      </c>
      <c r="AD2309" s="1" t="str">
        <f aca="false">IF($Y2309="","",IF($AA2309&gt;$R2309,"Pass","Fail"))</f>
        <v/>
      </c>
      <c r="AE2309" s="1" t="str">
        <f aca="false">IF($Y2309="","",IF($AA2309&gt;=$R2309,"Pass","Fail"))</f>
        <v/>
      </c>
      <c r="AF2309" s="1" t="str">
        <f aca="false">IF($Y2309="","",IF($AA2309&lt;=$S2309,"Pass","Fail"))</f>
        <v/>
      </c>
      <c r="AG2309" s="1" t="str">
        <f aca="false">IF($Y2309="","",IF($AA2309&lt;$S2309,"Pass","Fail"))</f>
        <v/>
      </c>
      <c r="AH2309" s="23" t="str">
        <f aca="true">INDIRECT(CHOOSE(MATCH($T2309,{"±","&gt;","≥","≤","&lt;"},0), "AC", "AD", "AE", "AF", "AG") &amp; ROW())</f>
        <v/>
      </c>
      <c r="AI2309" s="56" t="str">
        <f aca="false">IF($X2309="Not Significant","No Further Action Required",
IF($AH2309="","",
IF(AND($AH2309="Pass",$L2309="0 - Passed "),"Analysis performed; no further action required.",
IF(AND($AH2309="Fail",$L2309="1 - Failed "),"Analysis performed; no further action required.",
IF(AND($AH2309="Pass",$L2309="2 - Limited In Use "),"Analysis performed; no further action required.",
IF(AND($AH2309="Fail",$L2309="3 - Adjusted "),"Analysis performed; no further action required.",
"Unit fails analysis; TSM determination required."))))))</f>
        <v/>
      </c>
      <c r="AJ2309" s="58"/>
    </row>
    <row r="2310" customFormat="false" ht="15" hidden="false" customHeight="false" outlineLevel="0" collapsed="false">
      <c r="A2310" s="56"/>
      <c r="E2310" s="57" t="str">
        <f aca="false">IF(AND($F2310="",$G2310=""),"",IF($G2310="",$F2310,HYPERLINK($G2310,$F2310)))</f>
        <v/>
      </c>
      <c r="H2310" s="1" t="str">
        <f aca="false">IF($I2310="","None Attached",IF(LEFT($I2310,5)="https",HYPERLINK($I2310,"Datasheet"),HYPERLINK(_xlfn.CONCAT("https://",$I2310),"Datasheet")))</f>
        <v>None Attached</v>
      </c>
      <c r="M2310" s="56"/>
      <c r="P2310" s="58"/>
      <c r="Q2310" s="1" t="n">
        <f aca="false">$M2310-$N2310</f>
        <v>0</v>
      </c>
      <c r="R2310" s="56"/>
      <c r="T2310" s="59" t="s">
        <v>15</v>
      </c>
      <c r="U2310" s="1" t="n">
        <f aca="false">$S2310-$R2310</f>
        <v>0</v>
      </c>
      <c r="V2310" s="1" t="n">
        <f aca="false">IF($T2310="±",$Q2310*2,$Q2310)</f>
        <v>0</v>
      </c>
      <c r="W2310" s="60" t="str">
        <f aca="false">IFERROR($U2310/ABS($V2310),"N/A")</f>
        <v>N/A</v>
      </c>
      <c r="X2310" s="61" t="str">
        <f aca="false">IF(OR($W2310="N/A",$R2310="",$S2310=""),"N/A",IF($W2310&gt;=4,"Not Significant",IF($W2310&gt;=2,"Semi-Significant","Significant")))</f>
        <v>N/A</v>
      </c>
      <c r="Z2310" s="1" t="str">
        <f aca="false">IF($D2310="Z540.1 w/data",0,"")</f>
        <v/>
      </c>
      <c r="AA2310" s="1" t="e">
        <f aca="false">$Y2310+$Q2310+$Z2310</f>
        <v>#VALUE!</v>
      </c>
      <c r="AB2310" s="1" t="n">
        <f aca="false">$N2310+$Q2310</f>
        <v>0</v>
      </c>
      <c r="AC2310" s="1" t="str">
        <f aca="false">IF($Y2310="","",IF(AND($AA2310&gt;=$R2310,$AA2310&lt;=$S2310),"Pass","Fail"))</f>
        <v/>
      </c>
      <c r="AD2310" s="1" t="str">
        <f aca="false">IF($Y2310="","",IF($AA2310&gt;$R2310,"Pass","Fail"))</f>
        <v/>
      </c>
      <c r="AE2310" s="1" t="str">
        <f aca="false">IF($Y2310="","",IF($AA2310&gt;=$R2310,"Pass","Fail"))</f>
        <v/>
      </c>
      <c r="AF2310" s="1" t="str">
        <f aca="false">IF($Y2310="","",IF($AA2310&lt;=$S2310,"Pass","Fail"))</f>
        <v/>
      </c>
      <c r="AG2310" s="1" t="str">
        <f aca="false">IF($Y2310="","",IF($AA2310&lt;$S2310,"Pass","Fail"))</f>
        <v/>
      </c>
      <c r="AH2310" s="23" t="str">
        <f aca="true">INDIRECT(CHOOSE(MATCH($T2310,{"±","&gt;","≥","≤","&lt;"},0), "AC", "AD", "AE", "AF", "AG") &amp; ROW())</f>
        <v/>
      </c>
      <c r="AI2310" s="56" t="str">
        <f aca="false">IF($X2310="Not Significant","No Further Action Required",
IF($AH2310="","",
IF(AND($AH2310="Pass",$L2310="0 - Passed "),"Analysis performed; no further action required.",
IF(AND($AH2310="Fail",$L2310="1 - Failed "),"Analysis performed; no further action required.",
IF(AND($AH2310="Pass",$L2310="2 - Limited In Use "),"Analysis performed; no further action required.",
IF(AND($AH2310="Fail",$L2310="3 - Adjusted "),"Analysis performed; no further action required.",
"Unit fails analysis; TSM determination required."))))))</f>
        <v/>
      </c>
      <c r="AJ2310" s="58"/>
    </row>
    <row r="2311" customFormat="false" ht="15" hidden="false" customHeight="false" outlineLevel="0" collapsed="false">
      <c r="A2311" s="56"/>
      <c r="E2311" s="57" t="str">
        <f aca="false">IF(AND($F2311="",$G2311=""),"",IF($G2311="",$F2311,HYPERLINK($G2311,$F2311)))</f>
        <v/>
      </c>
      <c r="H2311" s="1" t="str">
        <f aca="false">IF($I2311="","None Attached",IF(LEFT($I2311,5)="https",HYPERLINK($I2311,"Datasheet"),HYPERLINK(_xlfn.CONCAT("https://",$I2311),"Datasheet")))</f>
        <v>None Attached</v>
      </c>
      <c r="M2311" s="56"/>
      <c r="P2311" s="58"/>
      <c r="Q2311" s="1" t="n">
        <f aca="false">$M2311-$N2311</f>
        <v>0</v>
      </c>
      <c r="R2311" s="56"/>
      <c r="T2311" s="59" t="s">
        <v>15</v>
      </c>
      <c r="U2311" s="1" t="n">
        <f aca="false">$S2311-$R2311</f>
        <v>0</v>
      </c>
      <c r="V2311" s="1" t="n">
        <f aca="false">IF($T2311="±",$Q2311*2,$Q2311)</f>
        <v>0</v>
      </c>
      <c r="W2311" s="60" t="str">
        <f aca="false">IFERROR($U2311/ABS($V2311),"N/A")</f>
        <v>N/A</v>
      </c>
      <c r="X2311" s="61" t="str">
        <f aca="false">IF(OR($W2311="N/A",$R2311="",$S2311=""),"N/A",IF($W2311&gt;=4,"Not Significant",IF($W2311&gt;=2,"Semi-Significant","Significant")))</f>
        <v>N/A</v>
      </c>
      <c r="Z2311" s="1" t="str">
        <f aca="false">IF($D2311="Z540.1 w/data",0,"")</f>
        <v/>
      </c>
      <c r="AA2311" s="1" t="e">
        <f aca="false">$Y2311+$Q2311+$Z2311</f>
        <v>#VALUE!</v>
      </c>
      <c r="AB2311" s="1" t="n">
        <f aca="false">$N2311+$Q2311</f>
        <v>0</v>
      </c>
      <c r="AC2311" s="1" t="str">
        <f aca="false">IF($Y2311="","",IF(AND($AA2311&gt;=$R2311,$AA2311&lt;=$S2311),"Pass","Fail"))</f>
        <v/>
      </c>
      <c r="AD2311" s="1" t="str">
        <f aca="false">IF($Y2311="","",IF($AA2311&gt;$R2311,"Pass","Fail"))</f>
        <v/>
      </c>
      <c r="AE2311" s="1" t="str">
        <f aca="false">IF($Y2311="","",IF($AA2311&gt;=$R2311,"Pass","Fail"))</f>
        <v/>
      </c>
      <c r="AF2311" s="1" t="str">
        <f aca="false">IF($Y2311="","",IF($AA2311&lt;=$S2311,"Pass","Fail"))</f>
        <v/>
      </c>
      <c r="AG2311" s="1" t="str">
        <f aca="false">IF($Y2311="","",IF($AA2311&lt;$S2311,"Pass","Fail"))</f>
        <v/>
      </c>
      <c r="AH2311" s="23" t="str">
        <f aca="true">INDIRECT(CHOOSE(MATCH($T2311,{"±","&gt;","≥","≤","&lt;"},0), "AC", "AD", "AE", "AF", "AG") &amp; ROW())</f>
        <v/>
      </c>
      <c r="AI2311" s="56" t="str">
        <f aca="false">IF($X2311="Not Significant","No Further Action Required",
IF($AH2311="","",
IF(AND($AH2311="Pass",$L2311="0 - Passed "),"Analysis performed; no further action required.",
IF(AND($AH2311="Fail",$L2311="1 - Failed "),"Analysis performed; no further action required.",
IF(AND($AH2311="Pass",$L2311="2 - Limited In Use "),"Analysis performed; no further action required.",
IF(AND($AH2311="Fail",$L2311="3 - Adjusted "),"Analysis performed; no further action required.",
"Unit fails analysis; TSM determination required."))))))</f>
        <v/>
      </c>
      <c r="AJ2311" s="58"/>
    </row>
    <row r="2312" customFormat="false" ht="15" hidden="false" customHeight="false" outlineLevel="0" collapsed="false">
      <c r="A2312" s="56"/>
      <c r="E2312" s="57" t="str">
        <f aca="false">IF(AND($F2312="",$G2312=""),"",IF($G2312="",$F2312,HYPERLINK($G2312,$F2312)))</f>
        <v/>
      </c>
      <c r="H2312" s="1" t="str">
        <f aca="false">IF($I2312="","None Attached",IF(LEFT($I2312,5)="https",HYPERLINK($I2312,"Datasheet"),HYPERLINK(_xlfn.CONCAT("https://",$I2312),"Datasheet")))</f>
        <v>None Attached</v>
      </c>
      <c r="M2312" s="56"/>
      <c r="P2312" s="58"/>
      <c r="Q2312" s="1" t="n">
        <f aca="false">$M2312-$N2312</f>
        <v>0</v>
      </c>
      <c r="R2312" s="56"/>
      <c r="T2312" s="59" t="s">
        <v>15</v>
      </c>
      <c r="U2312" s="1" t="n">
        <f aca="false">$S2312-$R2312</f>
        <v>0</v>
      </c>
      <c r="V2312" s="1" t="n">
        <f aca="false">IF($T2312="±",$Q2312*2,$Q2312)</f>
        <v>0</v>
      </c>
      <c r="W2312" s="60" t="str">
        <f aca="false">IFERROR($U2312/ABS($V2312),"N/A")</f>
        <v>N/A</v>
      </c>
      <c r="X2312" s="61" t="str">
        <f aca="false">IF(OR($W2312="N/A",$R2312="",$S2312=""),"N/A",IF($W2312&gt;=4,"Not Significant",IF($W2312&gt;=2,"Semi-Significant","Significant")))</f>
        <v>N/A</v>
      </c>
      <c r="Z2312" s="1" t="str">
        <f aca="false">IF($D2312="Z540.1 w/data",0,"")</f>
        <v/>
      </c>
      <c r="AA2312" s="1" t="e">
        <f aca="false">$Y2312+$Q2312+$Z2312</f>
        <v>#VALUE!</v>
      </c>
      <c r="AB2312" s="1" t="n">
        <f aca="false">$N2312+$Q2312</f>
        <v>0</v>
      </c>
      <c r="AC2312" s="1" t="str">
        <f aca="false">IF($Y2312="","",IF(AND($AA2312&gt;=$R2312,$AA2312&lt;=$S2312),"Pass","Fail"))</f>
        <v/>
      </c>
      <c r="AD2312" s="1" t="str">
        <f aca="false">IF($Y2312="","",IF($AA2312&gt;$R2312,"Pass","Fail"))</f>
        <v/>
      </c>
      <c r="AE2312" s="1" t="str">
        <f aca="false">IF($Y2312="","",IF($AA2312&gt;=$R2312,"Pass","Fail"))</f>
        <v/>
      </c>
      <c r="AF2312" s="1" t="str">
        <f aca="false">IF($Y2312="","",IF($AA2312&lt;=$S2312,"Pass","Fail"))</f>
        <v/>
      </c>
      <c r="AG2312" s="1" t="str">
        <f aca="false">IF($Y2312="","",IF($AA2312&lt;$S2312,"Pass","Fail"))</f>
        <v/>
      </c>
      <c r="AH2312" s="23" t="str">
        <f aca="true">INDIRECT(CHOOSE(MATCH($T2312,{"±","&gt;","≥","≤","&lt;"},0), "AC", "AD", "AE", "AF", "AG") &amp; ROW())</f>
        <v/>
      </c>
      <c r="AI2312" s="56" t="str">
        <f aca="false">IF($X2312="Not Significant","No Further Action Required",
IF($AH2312="","",
IF(AND($AH2312="Pass",$L2312="0 - Passed "),"Analysis performed; no further action required.",
IF(AND($AH2312="Fail",$L2312="1 - Failed "),"Analysis performed; no further action required.",
IF(AND($AH2312="Pass",$L2312="2 - Limited In Use "),"Analysis performed; no further action required.",
IF(AND($AH2312="Fail",$L2312="3 - Adjusted "),"Analysis performed; no further action required.",
"Unit fails analysis; TSM determination required."))))))</f>
        <v/>
      </c>
      <c r="AJ2312" s="58"/>
    </row>
    <row r="2313" customFormat="false" ht="15" hidden="false" customHeight="false" outlineLevel="0" collapsed="false">
      <c r="A2313" s="56"/>
      <c r="E2313" s="57" t="str">
        <f aca="false">IF(AND($F2313="",$G2313=""),"",IF($G2313="",$F2313,HYPERLINK($G2313,$F2313)))</f>
        <v/>
      </c>
      <c r="H2313" s="1" t="str">
        <f aca="false">IF($I2313="","None Attached",IF(LEFT($I2313,5)="https",HYPERLINK($I2313,"Datasheet"),HYPERLINK(_xlfn.CONCAT("https://",$I2313),"Datasheet")))</f>
        <v>None Attached</v>
      </c>
      <c r="M2313" s="56"/>
      <c r="P2313" s="58"/>
      <c r="Q2313" s="1" t="n">
        <f aca="false">$M2313-$N2313</f>
        <v>0</v>
      </c>
      <c r="R2313" s="56"/>
      <c r="T2313" s="59" t="s">
        <v>15</v>
      </c>
      <c r="U2313" s="1" t="n">
        <f aca="false">$S2313-$R2313</f>
        <v>0</v>
      </c>
      <c r="V2313" s="1" t="n">
        <f aca="false">IF($T2313="±",$Q2313*2,$Q2313)</f>
        <v>0</v>
      </c>
      <c r="W2313" s="60" t="str">
        <f aca="false">IFERROR($U2313/ABS($V2313),"N/A")</f>
        <v>N/A</v>
      </c>
      <c r="X2313" s="61" t="str">
        <f aca="false">IF(OR($W2313="N/A",$R2313="",$S2313=""),"N/A",IF($W2313&gt;=4,"Not Significant",IF($W2313&gt;=2,"Semi-Significant","Significant")))</f>
        <v>N/A</v>
      </c>
      <c r="Z2313" s="1" t="str">
        <f aca="false">IF($D2313="Z540.1 w/data",0,"")</f>
        <v/>
      </c>
      <c r="AA2313" s="1" t="e">
        <f aca="false">$Y2313+$Q2313+$Z2313</f>
        <v>#VALUE!</v>
      </c>
      <c r="AB2313" s="1" t="n">
        <f aca="false">$N2313+$Q2313</f>
        <v>0</v>
      </c>
      <c r="AC2313" s="1" t="str">
        <f aca="false">IF($Y2313="","",IF(AND($AA2313&gt;=$R2313,$AA2313&lt;=$S2313),"Pass","Fail"))</f>
        <v/>
      </c>
      <c r="AD2313" s="1" t="str">
        <f aca="false">IF($Y2313="","",IF($AA2313&gt;$R2313,"Pass","Fail"))</f>
        <v/>
      </c>
      <c r="AE2313" s="1" t="str">
        <f aca="false">IF($Y2313="","",IF($AA2313&gt;=$R2313,"Pass","Fail"))</f>
        <v/>
      </c>
      <c r="AF2313" s="1" t="str">
        <f aca="false">IF($Y2313="","",IF($AA2313&lt;=$S2313,"Pass","Fail"))</f>
        <v/>
      </c>
      <c r="AG2313" s="1" t="str">
        <f aca="false">IF($Y2313="","",IF($AA2313&lt;$S2313,"Pass","Fail"))</f>
        <v/>
      </c>
      <c r="AH2313" s="23" t="str">
        <f aca="true">INDIRECT(CHOOSE(MATCH($T2313,{"±","&gt;","≥","≤","&lt;"},0), "AC", "AD", "AE", "AF", "AG") &amp; ROW())</f>
        <v/>
      </c>
      <c r="AI2313" s="56" t="str">
        <f aca="false">IF($X2313="Not Significant","No Further Action Required",
IF($AH2313="","",
IF(AND($AH2313="Pass",$L2313="0 - Passed "),"Analysis performed; no further action required.",
IF(AND($AH2313="Fail",$L2313="1 - Failed "),"Analysis performed; no further action required.",
IF(AND($AH2313="Pass",$L2313="2 - Limited In Use "),"Analysis performed; no further action required.",
IF(AND($AH2313="Fail",$L2313="3 - Adjusted "),"Analysis performed; no further action required.",
"Unit fails analysis; TSM determination required."))))))</f>
        <v/>
      </c>
      <c r="AJ2313" s="58"/>
    </row>
    <row r="2314" customFormat="false" ht="15" hidden="false" customHeight="false" outlineLevel="0" collapsed="false">
      <c r="A2314" s="56"/>
      <c r="E2314" s="57" t="str">
        <f aca="false">IF(AND($F2314="",$G2314=""),"",IF($G2314="",$F2314,HYPERLINK($G2314,$F2314)))</f>
        <v/>
      </c>
      <c r="H2314" s="1" t="str">
        <f aca="false">IF($I2314="","None Attached",IF(LEFT($I2314,5)="https",HYPERLINK($I2314,"Datasheet"),HYPERLINK(_xlfn.CONCAT("https://",$I2314),"Datasheet")))</f>
        <v>None Attached</v>
      </c>
      <c r="M2314" s="56"/>
      <c r="P2314" s="58"/>
      <c r="Q2314" s="1" t="n">
        <f aca="false">$M2314-$N2314</f>
        <v>0</v>
      </c>
      <c r="R2314" s="56"/>
      <c r="T2314" s="59" t="s">
        <v>15</v>
      </c>
      <c r="U2314" s="1" t="n">
        <f aca="false">$S2314-$R2314</f>
        <v>0</v>
      </c>
      <c r="V2314" s="1" t="n">
        <f aca="false">IF($T2314="±",$Q2314*2,$Q2314)</f>
        <v>0</v>
      </c>
      <c r="W2314" s="60" t="str">
        <f aca="false">IFERROR($U2314/ABS($V2314),"N/A")</f>
        <v>N/A</v>
      </c>
      <c r="X2314" s="61" t="str">
        <f aca="false">IF(OR($W2314="N/A",$R2314="",$S2314=""),"N/A",IF($W2314&gt;=4,"Not Significant",IF($W2314&gt;=2,"Semi-Significant","Significant")))</f>
        <v>N/A</v>
      </c>
      <c r="Z2314" s="1" t="str">
        <f aca="false">IF($D2314="Z540.1 w/data",0,"")</f>
        <v/>
      </c>
      <c r="AA2314" s="1" t="e">
        <f aca="false">$Y2314+$Q2314+$Z2314</f>
        <v>#VALUE!</v>
      </c>
      <c r="AB2314" s="1" t="n">
        <f aca="false">$N2314+$Q2314</f>
        <v>0</v>
      </c>
      <c r="AC2314" s="1" t="str">
        <f aca="false">IF($Y2314="","",IF(AND($AA2314&gt;=$R2314,$AA2314&lt;=$S2314),"Pass","Fail"))</f>
        <v/>
      </c>
      <c r="AD2314" s="1" t="str">
        <f aca="false">IF($Y2314="","",IF($AA2314&gt;$R2314,"Pass","Fail"))</f>
        <v/>
      </c>
      <c r="AE2314" s="1" t="str">
        <f aca="false">IF($Y2314="","",IF($AA2314&gt;=$R2314,"Pass","Fail"))</f>
        <v/>
      </c>
      <c r="AF2314" s="1" t="str">
        <f aca="false">IF($Y2314="","",IF($AA2314&lt;=$S2314,"Pass","Fail"))</f>
        <v/>
      </c>
      <c r="AG2314" s="1" t="str">
        <f aca="false">IF($Y2314="","",IF($AA2314&lt;$S2314,"Pass","Fail"))</f>
        <v/>
      </c>
      <c r="AH2314" s="23" t="str">
        <f aca="true">INDIRECT(CHOOSE(MATCH($T2314,{"±","&gt;","≥","≤","&lt;"},0), "AC", "AD", "AE", "AF", "AG") &amp; ROW())</f>
        <v/>
      </c>
      <c r="AI2314" s="56" t="str">
        <f aca="false">IF($X2314="Not Significant","No Further Action Required",
IF($AH2314="","",
IF(AND($AH2314="Pass",$L2314="0 - Passed "),"Analysis performed; no further action required.",
IF(AND($AH2314="Fail",$L2314="1 - Failed "),"Analysis performed; no further action required.",
IF(AND($AH2314="Pass",$L2314="2 - Limited In Use "),"Analysis performed; no further action required.",
IF(AND($AH2314="Fail",$L2314="3 - Adjusted "),"Analysis performed; no further action required.",
"Unit fails analysis; TSM determination required."))))))</f>
        <v/>
      </c>
      <c r="AJ2314" s="58"/>
    </row>
    <row r="2315" customFormat="false" ht="15" hidden="false" customHeight="false" outlineLevel="0" collapsed="false">
      <c r="A2315" s="56"/>
      <c r="E2315" s="57" t="str">
        <f aca="false">IF(AND($F2315="",$G2315=""),"",IF($G2315="",$F2315,HYPERLINK($G2315,$F2315)))</f>
        <v/>
      </c>
      <c r="H2315" s="1" t="str">
        <f aca="false">IF($I2315="","None Attached",IF(LEFT($I2315,5)="https",HYPERLINK($I2315,"Datasheet"),HYPERLINK(_xlfn.CONCAT("https://",$I2315),"Datasheet")))</f>
        <v>None Attached</v>
      </c>
      <c r="M2315" s="56"/>
      <c r="P2315" s="58"/>
      <c r="Q2315" s="1" t="n">
        <f aca="false">$M2315-$N2315</f>
        <v>0</v>
      </c>
      <c r="R2315" s="56"/>
      <c r="T2315" s="59" t="s">
        <v>15</v>
      </c>
      <c r="U2315" s="1" t="n">
        <f aca="false">$S2315-$R2315</f>
        <v>0</v>
      </c>
      <c r="V2315" s="1" t="n">
        <f aca="false">IF($T2315="±",$Q2315*2,$Q2315)</f>
        <v>0</v>
      </c>
      <c r="W2315" s="60" t="str">
        <f aca="false">IFERROR($U2315/ABS($V2315),"N/A")</f>
        <v>N/A</v>
      </c>
      <c r="X2315" s="61" t="str">
        <f aca="false">IF(OR($W2315="N/A",$R2315="",$S2315=""),"N/A",IF($W2315&gt;=4,"Not Significant",IF($W2315&gt;=2,"Semi-Significant","Significant")))</f>
        <v>N/A</v>
      </c>
      <c r="Z2315" s="1" t="str">
        <f aca="false">IF($D2315="Z540.1 w/data",0,"")</f>
        <v/>
      </c>
      <c r="AA2315" s="1" t="e">
        <f aca="false">$Y2315+$Q2315+$Z2315</f>
        <v>#VALUE!</v>
      </c>
      <c r="AB2315" s="1" t="n">
        <f aca="false">$N2315+$Q2315</f>
        <v>0</v>
      </c>
      <c r="AC2315" s="1" t="str">
        <f aca="false">IF($Y2315="","",IF(AND($AA2315&gt;=$R2315,$AA2315&lt;=$S2315),"Pass","Fail"))</f>
        <v/>
      </c>
      <c r="AD2315" s="1" t="str">
        <f aca="false">IF($Y2315="","",IF($AA2315&gt;$R2315,"Pass","Fail"))</f>
        <v/>
      </c>
      <c r="AE2315" s="1" t="str">
        <f aca="false">IF($Y2315="","",IF($AA2315&gt;=$R2315,"Pass","Fail"))</f>
        <v/>
      </c>
      <c r="AF2315" s="1" t="str">
        <f aca="false">IF($Y2315="","",IF($AA2315&lt;=$S2315,"Pass","Fail"))</f>
        <v/>
      </c>
      <c r="AG2315" s="1" t="str">
        <f aca="false">IF($Y2315="","",IF($AA2315&lt;$S2315,"Pass","Fail"))</f>
        <v/>
      </c>
      <c r="AH2315" s="23" t="str">
        <f aca="true">INDIRECT(CHOOSE(MATCH($T2315,{"±","&gt;","≥","≤","&lt;"},0), "AC", "AD", "AE", "AF", "AG") &amp; ROW())</f>
        <v/>
      </c>
      <c r="AI2315" s="56" t="str">
        <f aca="false">IF($X2315="Not Significant","No Further Action Required",
IF($AH2315="","",
IF(AND($AH2315="Pass",$L2315="0 - Passed "),"Analysis performed; no further action required.",
IF(AND($AH2315="Fail",$L2315="1 - Failed "),"Analysis performed; no further action required.",
IF(AND($AH2315="Pass",$L2315="2 - Limited In Use "),"Analysis performed; no further action required.",
IF(AND($AH2315="Fail",$L2315="3 - Adjusted "),"Analysis performed; no further action required.",
"Unit fails analysis; TSM determination required."))))))</f>
        <v/>
      </c>
      <c r="AJ2315" s="58"/>
    </row>
    <row r="2316" customFormat="false" ht="15" hidden="false" customHeight="false" outlineLevel="0" collapsed="false">
      <c r="A2316" s="56"/>
      <c r="E2316" s="57" t="str">
        <f aca="false">IF(AND($F2316="",$G2316=""),"",IF($G2316="",$F2316,HYPERLINK($G2316,$F2316)))</f>
        <v/>
      </c>
      <c r="H2316" s="1" t="str">
        <f aca="false">IF($I2316="","None Attached",IF(LEFT($I2316,5)="https",HYPERLINK($I2316,"Datasheet"),HYPERLINK(_xlfn.CONCAT("https://",$I2316),"Datasheet")))</f>
        <v>None Attached</v>
      </c>
      <c r="M2316" s="56"/>
      <c r="P2316" s="58"/>
      <c r="Q2316" s="1" t="n">
        <f aca="false">$M2316-$N2316</f>
        <v>0</v>
      </c>
      <c r="R2316" s="56"/>
      <c r="T2316" s="59" t="s">
        <v>15</v>
      </c>
      <c r="U2316" s="1" t="n">
        <f aca="false">$S2316-$R2316</f>
        <v>0</v>
      </c>
      <c r="V2316" s="1" t="n">
        <f aca="false">IF($T2316="±",$Q2316*2,$Q2316)</f>
        <v>0</v>
      </c>
      <c r="W2316" s="60" t="str">
        <f aca="false">IFERROR($U2316/ABS($V2316),"N/A")</f>
        <v>N/A</v>
      </c>
      <c r="X2316" s="61" t="str">
        <f aca="false">IF(OR($W2316="N/A",$R2316="",$S2316=""),"N/A",IF($W2316&gt;=4,"Not Significant",IF($W2316&gt;=2,"Semi-Significant","Significant")))</f>
        <v>N/A</v>
      </c>
      <c r="Z2316" s="1" t="str">
        <f aca="false">IF($D2316="Z540.1 w/data",0,"")</f>
        <v/>
      </c>
      <c r="AA2316" s="1" t="e">
        <f aca="false">$Y2316+$Q2316+$Z2316</f>
        <v>#VALUE!</v>
      </c>
      <c r="AB2316" s="1" t="n">
        <f aca="false">$N2316+$Q2316</f>
        <v>0</v>
      </c>
      <c r="AC2316" s="1" t="str">
        <f aca="false">IF($Y2316="","",IF(AND($AA2316&gt;=$R2316,$AA2316&lt;=$S2316),"Pass","Fail"))</f>
        <v/>
      </c>
      <c r="AD2316" s="1" t="str">
        <f aca="false">IF($Y2316="","",IF($AA2316&gt;$R2316,"Pass","Fail"))</f>
        <v/>
      </c>
      <c r="AE2316" s="1" t="str">
        <f aca="false">IF($Y2316="","",IF($AA2316&gt;=$R2316,"Pass","Fail"))</f>
        <v/>
      </c>
      <c r="AF2316" s="1" t="str">
        <f aca="false">IF($Y2316="","",IF($AA2316&lt;=$S2316,"Pass","Fail"))</f>
        <v/>
      </c>
      <c r="AG2316" s="1" t="str">
        <f aca="false">IF($Y2316="","",IF($AA2316&lt;$S2316,"Pass","Fail"))</f>
        <v/>
      </c>
      <c r="AH2316" s="23" t="str">
        <f aca="true">INDIRECT(CHOOSE(MATCH($T2316,{"±","&gt;","≥","≤","&lt;"},0), "AC", "AD", "AE", "AF", "AG") &amp; ROW())</f>
        <v/>
      </c>
      <c r="AI2316" s="56" t="str">
        <f aca="false">IF($X2316="Not Significant","No Further Action Required",
IF($AH2316="","",
IF(AND($AH2316="Pass",$L2316="0 - Passed "),"Analysis performed; no further action required.",
IF(AND($AH2316="Fail",$L2316="1 - Failed "),"Analysis performed; no further action required.",
IF(AND($AH2316="Pass",$L2316="2 - Limited In Use "),"Analysis performed; no further action required.",
IF(AND($AH2316="Fail",$L2316="3 - Adjusted "),"Analysis performed; no further action required.",
"Unit fails analysis; TSM determination required."))))))</f>
        <v/>
      </c>
      <c r="AJ2316" s="58"/>
    </row>
    <row r="2317" customFormat="false" ht="15" hidden="false" customHeight="false" outlineLevel="0" collapsed="false">
      <c r="A2317" s="56"/>
      <c r="E2317" s="57" t="str">
        <f aca="false">IF(AND($F2317="",$G2317=""),"",IF($G2317="",$F2317,HYPERLINK($G2317,$F2317)))</f>
        <v/>
      </c>
      <c r="H2317" s="1" t="str">
        <f aca="false">IF($I2317="","None Attached",IF(LEFT($I2317,5)="https",HYPERLINK($I2317,"Datasheet"),HYPERLINK(_xlfn.CONCAT("https://",$I2317),"Datasheet")))</f>
        <v>None Attached</v>
      </c>
      <c r="M2317" s="56"/>
      <c r="P2317" s="58"/>
      <c r="Q2317" s="1" t="n">
        <f aca="false">$M2317-$N2317</f>
        <v>0</v>
      </c>
      <c r="R2317" s="56"/>
      <c r="T2317" s="59" t="s">
        <v>15</v>
      </c>
      <c r="U2317" s="1" t="n">
        <f aca="false">$S2317-$R2317</f>
        <v>0</v>
      </c>
      <c r="V2317" s="1" t="n">
        <f aca="false">IF($T2317="±",$Q2317*2,$Q2317)</f>
        <v>0</v>
      </c>
      <c r="W2317" s="60" t="str">
        <f aca="false">IFERROR($U2317/ABS($V2317),"N/A")</f>
        <v>N/A</v>
      </c>
      <c r="X2317" s="61" t="str">
        <f aca="false">IF(OR($W2317="N/A",$R2317="",$S2317=""),"N/A",IF($W2317&gt;=4,"Not Significant",IF($W2317&gt;=2,"Semi-Significant","Significant")))</f>
        <v>N/A</v>
      </c>
      <c r="Z2317" s="1" t="str">
        <f aca="false">IF($D2317="Z540.1 w/data",0,"")</f>
        <v/>
      </c>
      <c r="AA2317" s="1" t="e">
        <f aca="false">$Y2317+$Q2317+$Z2317</f>
        <v>#VALUE!</v>
      </c>
      <c r="AB2317" s="1" t="n">
        <f aca="false">$N2317+$Q2317</f>
        <v>0</v>
      </c>
      <c r="AC2317" s="1" t="str">
        <f aca="false">IF($Y2317="","",IF(AND($AA2317&gt;=$R2317,$AA2317&lt;=$S2317),"Pass","Fail"))</f>
        <v/>
      </c>
      <c r="AD2317" s="1" t="str">
        <f aca="false">IF($Y2317="","",IF($AA2317&gt;$R2317,"Pass","Fail"))</f>
        <v/>
      </c>
      <c r="AE2317" s="1" t="str">
        <f aca="false">IF($Y2317="","",IF($AA2317&gt;=$R2317,"Pass","Fail"))</f>
        <v/>
      </c>
      <c r="AF2317" s="1" t="str">
        <f aca="false">IF($Y2317="","",IF($AA2317&lt;=$S2317,"Pass","Fail"))</f>
        <v/>
      </c>
      <c r="AG2317" s="1" t="str">
        <f aca="false">IF($Y2317="","",IF($AA2317&lt;$S2317,"Pass","Fail"))</f>
        <v/>
      </c>
      <c r="AH2317" s="23" t="str">
        <f aca="true">INDIRECT(CHOOSE(MATCH($T2317,{"±","&gt;","≥","≤","&lt;"},0), "AC", "AD", "AE", "AF", "AG") &amp; ROW())</f>
        <v/>
      </c>
      <c r="AI2317" s="56" t="str">
        <f aca="false">IF($X2317="Not Significant","No Further Action Required",
IF($AH2317="","",
IF(AND($AH2317="Pass",$L2317="0 - Passed "),"Analysis performed; no further action required.",
IF(AND($AH2317="Fail",$L2317="1 - Failed "),"Analysis performed; no further action required.",
IF(AND($AH2317="Pass",$L2317="2 - Limited In Use "),"Analysis performed; no further action required.",
IF(AND($AH2317="Fail",$L2317="3 - Adjusted "),"Analysis performed; no further action required.",
"Unit fails analysis; TSM determination required."))))))</f>
        <v/>
      </c>
      <c r="AJ2317" s="58"/>
    </row>
    <row r="2318" customFormat="false" ht="15" hidden="false" customHeight="false" outlineLevel="0" collapsed="false">
      <c r="A2318" s="56"/>
      <c r="E2318" s="57" t="str">
        <f aca="false">IF(AND($F2318="",$G2318=""),"",IF($G2318="",$F2318,HYPERLINK($G2318,$F2318)))</f>
        <v/>
      </c>
      <c r="H2318" s="1" t="str">
        <f aca="false">IF($I2318="","None Attached",IF(LEFT($I2318,5)="https",HYPERLINK($I2318,"Datasheet"),HYPERLINK(_xlfn.CONCAT("https://",$I2318),"Datasheet")))</f>
        <v>None Attached</v>
      </c>
      <c r="M2318" s="56"/>
      <c r="P2318" s="58"/>
      <c r="Q2318" s="1" t="n">
        <f aca="false">$M2318-$N2318</f>
        <v>0</v>
      </c>
      <c r="R2318" s="56"/>
      <c r="T2318" s="59" t="s">
        <v>15</v>
      </c>
      <c r="U2318" s="1" t="n">
        <f aca="false">$S2318-$R2318</f>
        <v>0</v>
      </c>
      <c r="V2318" s="1" t="n">
        <f aca="false">IF($T2318="±",$Q2318*2,$Q2318)</f>
        <v>0</v>
      </c>
      <c r="W2318" s="60" t="str">
        <f aca="false">IFERROR($U2318/ABS($V2318),"N/A")</f>
        <v>N/A</v>
      </c>
      <c r="X2318" s="61" t="str">
        <f aca="false">IF(OR($W2318="N/A",$R2318="",$S2318=""),"N/A",IF($W2318&gt;=4,"Not Significant",IF($W2318&gt;=2,"Semi-Significant","Significant")))</f>
        <v>N/A</v>
      </c>
      <c r="Z2318" s="1" t="str">
        <f aca="false">IF($D2318="Z540.1 w/data",0,"")</f>
        <v/>
      </c>
      <c r="AA2318" s="1" t="e">
        <f aca="false">$Y2318+$Q2318+$Z2318</f>
        <v>#VALUE!</v>
      </c>
      <c r="AB2318" s="1" t="n">
        <f aca="false">$N2318+$Q2318</f>
        <v>0</v>
      </c>
      <c r="AC2318" s="1" t="str">
        <f aca="false">IF($Y2318="","",IF(AND($AA2318&gt;=$R2318,$AA2318&lt;=$S2318),"Pass","Fail"))</f>
        <v/>
      </c>
      <c r="AD2318" s="1" t="str">
        <f aca="false">IF($Y2318="","",IF($AA2318&gt;$R2318,"Pass","Fail"))</f>
        <v/>
      </c>
      <c r="AE2318" s="1" t="str">
        <f aca="false">IF($Y2318="","",IF($AA2318&gt;=$R2318,"Pass","Fail"))</f>
        <v/>
      </c>
      <c r="AF2318" s="1" t="str">
        <f aca="false">IF($Y2318="","",IF($AA2318&lt;=$S2318,"Pass","Fail"))</f>
        <v/>
      </c>
      <c r="AG2318" s="1" t="str">
        <f aca="false">IF($Y2318="","",IF($AA2318&lt;$S2318,"Pass","Fail"))</f>
        <v/>
      </c>
      <c r="AH2318" s="23" t="str">
        <f aca="true">INDIRECT(CHOOSE(MATCH($T2318,{"±","&gt;","≥","≤","&lt;"},0), "AC", "AD", "AE", "AF", "AG") &amp; ROW())</f>
        <v/>
      </c>
      <c r="AI2318" s="56" t="str">
        <f aca="false">IF($X2318="Not Significant","No Further Action Required",
IF($AH2318="","",
IF(AND($AH2318="Pass",$L2318="0 - Passed "),"Analysis performed; no further action required.",
IF(AND($AH2318="Fail",$L2318="1 - Failed "),"Analysis performed; no further action required.",
IF(AND($AH2318="Pass",$L2318="2 - Limited In Use "),"Analysis performed; no further action required.",
IF(AND($AH2318="Fail",$L2318="3 - Adjusted "),"Analysis performed; no further action required.",
"Unit fails analysis; TSM determination required."))))))</f>
        <v/>
      </c>
      <c r="AJ2318" s="58"/>
    </row>
    <row r="2319" customFormat="false" ht="15" hidden="false" customHeight="false" outlineLevel="0" collapsed="false">
      <c r="A2319" s="56"/>
      <c r="E2319" s="57" t="str">
        <f aca="false">IF(AND($F2319="",$G2319=""),"",IF($G2319="",$F2319,HYPERLINK($G2319,$F2319)))</f>
        <v/>
      </c>
      <c r="H2319" s="1" t="str">
        <f aca="false">IF($I2319="","None Attached",IF(LEFT($I2319,5)="https",HYPERLINK($I2319,"Datasheet"),HYPERLINK(_xlfn.CONCAT("https://",$I2319),"Datasheet")))</f>
        <v>None Attached</v>
      </c>
      <c r="M2319" s="56"/>
      <c r="P2319" s="58"/>
      <c r="Q2319" s="1" t="n">
        <f aca="false">$M2319-$N2319</f>
        <v>0</v>
      </c>
      <c r="R2319" s="56"/>
      <c r="T2319" s="59" t="s">
        <v>15</v>
      </c>
      <c r="U2319" s="1" t="n">
        <f aca="false">$S2319-$R2319</f>
        <v>0</v>
      </c>
      <c r="V2319" s="1" t="n">
        <f aca="false">IF($T2319="±",$Q2319*2,$Q2319)</f>
        <v>0</v>
      </c>
      <c r="W2319" s="60" t="str">
        <f aca="false">IFERROR($U2319/ABS($V2319),"N/A")</f>
        <v>N/A</v>
      </c>
      <c r="X2319" s="61" t="str">
        <f aca="false">IF(OR($W2319="N/A",$R2319="",$S2319=""),"N/A",IF($W2319&gt;=4,"Not Significant",IF($W2319&gt;=2,"Semi-Significant","Significant")))</f>
        <v>N/A</v>
      </c>
      <c r="Z2319" s="1" t="str">
        <f aca="false">IF($D2319="Z540.1 w/data",0,"")</f>
        <v/>
      </c>
      <c r="AA2319" s="1" t="e">
        <f aca="false">$Y2319+$Q2319+$Z2319</f>
        <v>#VALUE!</v>
      </c>
      <c r="AB2319" s="1" t="n">
        <f aca="false">$N2319+$Q2319</f>
        <v>0</v>
      </c>
      <c r="AC2319" s="1" t="str">
        <f aca="false">IF($Y2319="","",IF(AND($AA2319&gt;=$R2319,$AA2319&lt;=$S2319),"Pass","Fail"))</f>
        <v/>
      </c>
      <c r="AD2319" s="1" t="str">
        <f aca="false">IF($Y2319="","",IF($AA2319&gt;$R2319,"Pass","Fail"))</f>
        <v/>
      </c>
      <c r="AE2319" s="1" t="str">
        <f aca="false">IF($Y2319="","",IF($AA2319&gt;=$R2319,"Pass","Fail"))</f>
        <v/>
      </c>
      <c r="AF2319" s="1" t="str">
        <f aca="false">IF($Y2319="","",IF($AA2319&lt;=$S2319,"Pass","Fail"))</f>
        <v/>
      </c>
      <c r="AG2319" s="1" t="str">
        <f aca="false">IF($Y2319="","",IF($AA2319&lt;$S2319,"Pass","Fail"))</f>
        <v/>
      </c>
      <c r="AH2319" s="23" t="str">
        <f aca="true">INDIRECT(CHOOSE(MATCH($T2319,{"±","&gt;","≥","≤","&lt;"},0), "AC", "AD", "AE", "AF", "AG") &amp; ROW())</f>
        <v/>
      </c>
      <c r="AI2319" s="56" t="str">
        <f aca="false">IF($X2319="Not Significant","No Further Action Required",
IF($AH2319="","",
IF(AND($AH2319="Pass",$L2319="0 - Passed "),"Analysis performed; no further action required.",
IF(AND($AH2319="Fail",$L2319="1 - Failed "),"Analysis performed; no further action required.",
IF(AND($AH2319="Pass",$L2319="2 - Limited In Use "),"Analysis performed; no further action required.",
IF(AND($AH2319="Fail",$L2319="3 - Adjusted "),"Analysis performed; no further action required.",
"Unit fails analysis; TSM determination required."))))))</f>
        <v/>
      </c>
      <c r="AJ2319" s="58"/>
    </row>
    <row r="2320" customFormat="false" ht="15" hidden="false" customHeight="false" outlineLevel="0" collapsed="false">
      <c r="A2320" s="56"/>
      <c r="E2320" s="57" t="str">
        <f aca="false">IF(AND($F2320="",$G2320=""),"",IF($G2320="",$F2320,HYPERLINK($G2320,$F2320)))</f>
        <v/>
      </c>
      <c r="H2320" s="1" t="str">
        <f aca="false">IF($I2320="","None Attached",IF(LEFT($I2320,5)="https",HYPERLINK($I2320,"Datasheet"),HYPERLINK(_xlfn.CONCAT("https://",$I2320),"Datasheet")))</f>
        <v>None Attached</v>
      </c>
      <c r="M2320" s="56"/>
      <c r="P2320" s="58"/>
      <c r="Q2320" s="1" t="n">
        <f aca="false">$M2320-$N2320</f>
        <v>0</v>
      </c>
      <c r="R2320" s="56"/>
      <c r="T2320" s="59" t="s">
        <v>15</v>
      </c>
      <c r="U2320" s="1" t="n">
        <f aca="false">$S2320-$R2320</f>
        <v>0</v>
      </c>
      <c r="V2320" s="1" t="n">
        <f aca="false">IF($T2320="±",$Q2320*2,$Q2320)</f>
        <v>0</v>
      </c>
      <c r="W2320" s="60" t="str">
        <f aca="false">IFERROR($U2320/ABS($V2320),"N/A")</f>
        <v>N/A</v>
      </c>
      <c r="X2320" s="61" t="str">
        <f aca="false">IF(OR($W2320="N/A",$R2320="",$S2320=""),"N/A",IF($W2320&gt;=4,"Not Significant",IF($W2320&gt;=2,"Semi-Significant","Significant")))</f>
        <v>N/A</v>
      </c>
      <c r="Z2320" s="1" t="str">
        <f aca="false">IF($D2320="Z540.1 w/data",0,"")</f>
        <v/>
      </c>
      <c r="AA2320" s="1" t="e">
        <f aca="false">$Y2320+$Q2320+$Z2320</f>
        <v>#VALUE!</v>
      </c>
      <c r="AB2320" s="1" t="n">
        <f aca="false">$N2320+$Q2320</f>
        <v>0</v>
      </c>
      <c r="AC2320" s="1" t="str">
        <f aca="false">IF($Y2320="","",IF(AND($AA2320&gt;=$R2320,$AA2320&lt;=$S2320),"Pass","Fail"))</f>
        <v/>
      </c>
      <c r="AD2320" s="1" t="str">
        <f aca="false">IF($Y2320="","",IF($AA2320&gt;$R2320,"Pass","Fail"))</f>
        <v/>
      </c>
      <c r="AE2320" s="1" t="str">
        <f aca="false">IF($Y2320="","",IF($AA2320&gt;=$R2320,"Pass","Fail"))</f>
        <v/>
      </c>
      <c r="AF2320" s="1" t="str">
        <f aca="false">IF($Y2320="","",IF($AA2320&lt;=$S2320,"Pass","Fail"))</f>
        <v/>
      </c>
      <c r="AG2320" s="1" t="str">
        <f aca="false">IF($Y2320="","",IF($AA2320&lt;$S2320,"Pass","Fail"))</f>
        <v/>
      </c>
      <c r="AH2320" s="23" t="str">
        <f aca="true">INDIRECT(CHOOSE(MATCH($T2320,{"±","&gt;","≥","≤","&lt;"},0), "AC", "AD", "AE", "AF", "AG") &amp; ROW())</f>
        <v/>
      </c>
      <c r="AI2320" s="56" t="str">
        <f aca="false">IF($X2320="Not Significant","No Further Action Required",
IF($AH2320="","",
IF(AND($AH2320="Pass",$L2320="0 - Passed "),"Analysis performed; no further action required.",
IF(AND($AH2320="Fail",$L2320="1 - Failed "),"Analysis performed; no further action required.",
IF(AND($AH2320="Pass",$L2320="2 - Limited In Use "),"Analysis performed; no further action required.",
IF(AND($AH2320="Fail",$L2320="3 - Adjusted "),"Analysis performed; no further action required.",
"Unit fails analysis; TSM determination required."))))))</f>
        <v/>
      </c>
      <c r="AJ2320" s="58"/>
    </row>
    <row r="2321" customFormat="false" ht="15" hidden="false" customHeight="false" outlineLevel="0" collapsed="false">
      <c r="A2321" s="56"/>
      <c r="E2321" s="57" t="str">
        <f aca="false">IF(AND($F2321="",$G2321=""),"",IF($G2321="",$F2321,HYPERLINK($G2321,$F2321)))</f>
        <v/>
      </c>
      <c r="H2321" s="1" t="str">
        <f aca="false">IF($I2321="","None Attached",IF(LEFT($I2321,5)="https",HYPERLINK($I2321,"Datasheet"),HYPERLINK(_xlfn.CONCAT("https://",$I2321),"Datasheet")))</f>
        <v>None Attached</v>
      </c>
      <c r="M2321" s="56"/>
      <c r="P2321" s="58"/>
      <c r="Q2321" s="1" t="n">
        <f aca="false">$M2321-$N2321</f>
        <v>0</v>
      </c>
      <c r="R2321" s="56"/>
      <c r="T2321" s="59" t="s">
        <v>15</v>
      </c>
      <c r="U2321" s="1" t="n">
        <f aca="false">$S2321-$R2321</f>
        <v>0</v>
      </c>
      <c r="V2321" s="1" t="n">
        <f aca="false">IF($T2321="±",$Q2321*2,$Q2321)</f>
        <v>0</v>
      </c>
      <c r="W2321" s="60" t="str">
        <f aca="false">IFERROR($U2321/ABS($V2321),"N/A")</f>
        <v>N/A</v>
      </c>
      <c r="X2321" s="61" t="str">
        <f aca="false">IF(OR($W2321="N/A",$R2321="",$S2321=""),"N/A",IF($W2321&gt;=4,"Not Significant",IF($W2321&gt;=2,"Semi-Significant","Significant")))</f>
        <v>N/A</v>
      </c>
      <c r="Z2321" s="1" t="str">
        <f aca="false">IF($D2321="Z540.1 w/data",0,"")</f>
        <v/>
      </c>
      <c r="AA2321" s="1" t="e">
        <f aca="false">$Y2321+$Q2321+$Z2321</f>
        <v>#VALUE!</v>
      </c>
      <c r="AB2321" s="1" t="n">
        <f aca="false">$N2321+$Q2321</f>
        <v>0</v>
      </c>
      <c r="AC2321" s="1" t="str">
        <f aca="false">IF($Y2321="","",IF(AND($AA2321&gt;=$R2321,$AA2321&lt;=$S2321),"Pass","Fail"))</f>
        <v/>
      </c>
      <c r="AD2321" s="1" t="str">
        <f aca="false">IF($Y2321="","",IF($AA2321&gt;$R2321,"Pass","Fail"))</f>
        <v/>
      </c>
      <c r="AE2321" s="1" t="str">
        <f aca="false">IF($Y2321="","",IF($AA2321&gt;=$R2321,"Pass","Fail"))</f>
        <v/>
      </c>
      <c r="AF2321" s="1" t="str">
        <f aca="false">IF($Y2321="","",IF($AA2321&lt;=$S2321,"Pass","Fail"))</f>
        <v/>
      </c>
      <c r="AG2321" s="1" t="str">
        <f aca="false">IF($Y2321="","",IF($AA2321&lt;$S2321,"Pass","Fail"))</f>
        <v/>
      </c>
      <c r="AH2321" s="23" t="str">
        <f aca="true">INDIRECT(CHOOSE(MATCH($T2321,{"±","&gt;","≥","≤","&lt;"},0), "AC", "AD", "AE", "AF", "AG") &amp; ROW())</f>
        <v/>
      </c>
      <c r="AI2321" s="56" t="str">
        <f aca="false">IF($X2321="Not Significant","No Further Action Required",
IF($AH2321="","",
IF(AND($AH2321="Pass",$L2321="0 - Passed "),"Analysis performed; no further action required.",
IF(AND($AH2321="Fail",$L2321="1 - Failed "),"Analysis performed; no further action required.",
IF(AND($AH2321="Pass",$L2321="2 - Limited In Use "),"Analysis performed; no further action required.",
IF(AND($AH2321="Fail",$L2321="3 - Adjusted "),"Analysis performed; no further action required.",
"Unit fails analysis; TSM determination required."))))))</f>
        <v/>
      </c>
      <c r="AJ2321" s="58"/>
    </row>
    <row r="2322" customFormat="false" ht="15" hidden="false" customHeight="false" outlineLevel="0" collapsed="false">
      <c r="A2322" s="56"/>
      <c r="E2322" s="57" t="str">
        <f aca="false">IF(AND($F2322="",$G2322=""),"",IF($G2322="",$F2322,HYPERLINK($G2322,$F2322)))</f>
        <v/>
      </c>
      <c r="H2322" s="1" t="str">
        <f aca="false">IF($I2322="","None Attached",IF(LEFT($I2322,5)="https",HYPERLINK($I2322,"Datasheet"),HYPERLINK(_xlfn.CONCAT("https://",$I2322),"Datasheet")))</f>
        <v>None Attached</v>
      </c>
      <c r="M2322" s="56"/>
      <c r="P2322" s="58"/>
      <c r="Q2322" s="1" t="n">
        <f aca="false">$M2322-$N2322</f>
        <v>0</v>
      </c>
      <c r="R2322" s="56"/>
      <c r="T2322" s="59" t="s">
        <v>15</v>
      </c>
      <c r="U2322" s="1" t="n">
        <f aca="false">$S2322-$R2322</f>
        <v>0</v>
      </c>
      <c r="V2322" s="1" t="n">
        <f aca="false">IF($T2322="±",$Q2322*2,$Q2322)</f>
        <v>0</v>
      </c>
      <c r="W2322" s="60" t="str">
        <f aca="false">IFERROR($U2322/ABS($V2322),"N/A")</f>
        <v>N/A</v>
      </c>
      <c r="X2322" s="61" t="str">
        <f aca="false">IF(OR($W2322="N/A",$R2322="",$S2322=""),"N/A",IF($W2322&gt;=4,"Not Significant",IF($W2322&gt;=2,"Semi-Significant","Significant")))</f>
        <v>N/A</v>
      </c>
      <c r="Z2322" s="1" t="str">
        <f aca="false">IF($D2322="Z540.1 w/data",0,"")</f>
        <v/>
      </c>
      <c r="AA2322" s="1" t="e">
        <f aca="false">$Y2322+$Q2322+$Z2322</f>
        <v>#VALUE!</v>
      </c>
      <c r="AB2322" s="1" t="n">
        <f aca="false">$N2322+$Q2322</f>
        <v>0</v>
      </c>
      <c r="AC2322" s="1" t="str">
        <f aca="false">IF($Y2322="","",IF(AND($AA2322&gt;=$R2322,$AA2322&lt;=$S2322),"Pass","Fail"))</f>
        <v/>
      </c>
      <c r="AD2322" s="1" t="str">
        <f aca="false">IF($Y2322="","",IF($AA2322&gt;$R2322,"Pass","Fail"))</f>
        <v/>
      </c>
      <c r="AE2322" s="1" t="str">
        <f aca="false">IF($Y2322="","",IF($AA2322&gt;=$R2322,"Pass","Fail"))</f>
        <v/>
      </c>
      <c r="AF2322" s="1" t="str">
        <f aca="false">IF($Y2322="","",IF($AA2322&lt;=$S2322,"Pass","Fail"))</f>
        <v/>
      </c>
      <c r="AG2322" s="1" t="str">
        <f aca="false">IF($Y2322="","",IF($AA2322&lt;$S2322,"Pass","Fail"))</f>
        <v/>
      </c>
      <c r="AH2322" s="23" t="str">
        <f aca="true">INDIRECT(CHOOSE(MATCH($T2322,{"±","&gt;","≥","≤","&lt;"},0), "AC", "AD", "AE", "AF", "AG") &amp; ROW())</f>
        <v/>
      </c>
      <c r="AI2322" s="56" t="str">
        <f aca="false">IF($X2322="Not Significant","No Further Action Required",
IF($AH2322="","",
IF(AND($AH2322="Pass",$L2322="0 - Passed "),"Analysis performed; no further action required.",
IF(AND($AH2322="Fail",$L2322="1 - Failed "),"Analysis performed; no further action required.",
IF(AND($AH2322="Pass",$L2322="2 - Limited In Use "),"Analysis performed; no further action required.",
IF(AND($AH2322="Fail",$L2322="3 - Adjusted "),"Analysis performed; no further action required.",
"Unit fails analysis; TSM determination required."))))))</f>
        <v/>
      </c>
      <c r="AJ2322" s="58"/>
    </row>
    <row r="2323" customFormat="false" ht="15" hidden="false" customHeight="false" outlineLevel="0" collapsed="false">
      <c r="A2323" s="56"/>
      <c r="E2323" s="57" t="str">
        <f aca="false">IF(AND($F2323="",$G2323=""),"",IF($G2323="",$F2323,HYPERLINK($G2323,$F2323)))</f>
        <v/>
      </c>
      <c r="H2323" s="1" t="str">
        <f aca="false">IF($I2323="","None Attached",IF(LEFT($I2323,5)="https",HYPERLINK($I2323,"Datasheet"),HYPERLINK(_xlfn.CONCAT("https://",$I2323),"Datasheet")))</f>
        <v>None Attached</v>
      </c>
      <c r="M2323" s="56"/>
      <c r="P2323" s="58"/>
      <c r="Q2323" s="1" t="n">
        <f aca="false">$M2323-$N2323</f>
        <v>0</v>
      </c>
      <c r="R2323" s="56"/>
      <c r="T2323" s="59" t="s">
        <v>15</v>
      </c>
      <c r="U2323" s="1" t="n">
        <f aca="false">$S2323-$R2323</f>
        <v>0</v>
      </c>
      <c r="V2323" s="1" t="n">
        <f aca="false">IF($T2323="±",$Q2323*2,$Q2323)</f>
        <v>0</v>
      </c>
      <c r="W2323" s="60" t="str">
        <f aca="false">IFERROR($U2323/ABS($V2323),"N/A")</f>
        <v>N/A</v>
      </c>
      <c r="X2323" s="61" t="str">
        <f aca="false">IF(OR($W2323="N/A",$R2323="",$S2323=""),"N/A",IF($W2323&gt;=4,"Not Significant",IF($W2323&gt;=2,"Semi-Significant","Significant")))</f>
        <v>N/A</v>
      </c>
      <c r="Z2323" s="1" t="str">
        <f aca="false">IF($D2323="Z540.1 w/data",0,"")</f>
        <v/>
      </c>
      <c r="AA2323" s="1" t="e">
        <f aca="false">$Y2323+$Q2323+$Z2323</f>
        <v>#VALUE!</v>
      </c>
      <c r="AB2323" s="1" t="n">
        <f aca="false">$N2323+$Q2323</f>
        <v>0</v>
      </c>
      <c r="AC2323" s="1" t="str">
        <f aca="false">IF($Y2323="","",IF(AND($AA2323&gt;=$R2323,$AA2323&lt;=$S2323),"Pass","Fail"))</f>
        <v/>
      </c>
      <c r="AD2323" s="1" t="str">
        <f aca="false">IF($Y2323="","",IF($AA2323&gt;$R2323,"Pass","Fail"))</f>
        <v/>
      </c>
      <c r="AE2323" s="1" t="str">
        <f aca="false">IF($Y2323="","",IF($AA2323&gt;=$R2323,"Pass","Fail"))</f>
        <v/>
      </c>
      <c r="AF2323" s="1" t="str">
        <f aca="false">IF($Y2323="","",IF($AA2323&lt;=$S2323,"Pass","Fail"))</f>
        <v/>
      </c>
      <c r="AG2323" s="1" t="str">
        <f aca="false">IF($Y2323="","",IF($AA2323&lt;$S2323,"Pass","Fail"))</f>
        <v/>
      </c>
      <c r="AH2323" s="23" t="str">
        <f aca="true">INDIRECT(CHOOSE(MATCH($T2323,{"±","&gt;","≥","≤","&lt;"},0), "AC", "AD", "AE", "AF", "AG") &amp; ROW())</f>
        <v/>
      </c>
      <c r="AI2323" s="56" t="str">
        <f aca="false">IF($X2323="Not Significant","No Further Action Required",
IF($AH2323="","",
IF(AND($AH2323="Pass",$L2323="0 - Passed "),"Analysis performed; no further action required.",
IF(AND($AH2323="Fail",$L2323="1 - Failed "),"Analysis performed; no further action required.",
IF(AND($AH2323="Pass",$L2323="2 - Limited In Use "),"Analysis performed; no further action required.",
IF(AND($AH2323="Fail",$L2323="3 - Adjusted "),"Analysis performed; no further action required.",
"Unit fails analysis; TSM determination required."))))))</f>
        <v/>
      </c>
      <c r="AJ2323" s="58"/>
    </row>
    <row r="2324" customFormat="false" ht="15" hidden="false" customHeight="false" outlineLevel="0" collapsed="false">
      <c r="A2324" s="56"/>
      <c r="E2324" s="57" t="str">
        <f aca="false">IF(AND($F2324="",$G2324=""),"",IF($G2324="",$F2324,HYPERLINK($G2324,$F2324)))</f>
        <v/>
      </c>
      <c r="H2324" s="1" t="str">
        <f aca="false">IF($I2324="","None Attached",IF(LEFT($I2324,5)="https",HYPERLINK($I2324,"Datasheet"),HYPERLINK(_xlfn.CONCAT("https://",$I2324),"Datasheet")))</f>
        <v>None Attached</v>
      </c>
      <c r="M2324" s="56"/>
      <c r="P2324" s="58"/>
      <c r="Q2324" s="1" t="n">
        <f aca="false">$M2324-$N2324</f>
        <v>0</v>
      </c>
      <c r="R2324" s="56"/>
      <c r="T2324" s="59" t="s">
        <v>15</v>
      </c>
      <c r="U2324" s="1" t="n">
        <f aca="false">$S2324-$R2324</f>
        <v>0</v>
      </c>
      <c r="V2324" s="1" t="n">
        <f aca="false">IF($T2324="±",$Q2324*2,$Q2324)</f>
        <v>0</v>
      </c>
      <c r="W2324" s="60" t="str">
        <f aca="false">IFERROR($U2324/ABS($V2324),"N/A")</f>
        <v>N/A</v>
      </c>
      <c r="X2324" s="61" t="str">
        <f aca="false">IF(OR($W2324="N/A",$R2324="",$S2324=""),"N/A",IF($W2324&gt;=4,"Not Significant",IF($W2324&gt;=2,"Semi-Significant","Significant")))</f>
        <v>N/A</v>
      </c>
      <c r="Z2324" s="1" t="str">
        <f aca="false">IF($D2324="Z540.1 w/data",0,"")</f>
        <v/>
      </c>
      <c r="AA2324" s="1" t="e">
        <f aca="false">$Y2324+$Q2324+$Z2324</f>
        <v>#VALUE!</v>
      </c>
      <c r="AB2324" s="1" t="n">
        <f aca="false">$N2324+$Q2324</f>
        <v>0</v>
      </c>
      <c r="AC2324" s="1" t="str">
        <f aca="false">IF($Y2324="","",IF(AND($AA2324&gt;=$R2324,$AA2324&lt;=$S2324),"Pass","Fail"))</f>
        <v/>
      </c>
      <c r="AD2324" s="1" t="str">
        <f aca="false">IF($Y2324="","",IF($AA2324&gt;$R2324,"Pass","Fail"))</f>
        <v/>
      </c>
      <c r="AE2324" s="1" t="str">
        <f aca="false">IF($Y2324="","",IF($AA2324&gt;=$R2324,"Pass","Fail"))</f>
        <v/>
      </c>
      <c r="AF2324" s="1" t="str">
        <f aca="false">IF($Y2324="","",IF($AA2324&lt;=$S2324,"Pass","Fail"))</f>
        <v/>
      </c>
      <c r="AG2324" s="1" t="str">
        <f aca="false">IF($Y2324="","",IF($AA2324&lt;$S2324,"Pass","Fail"))</f>
        <v/>
      </c>
      <c r="AH2324" s="23" t="str">
        <f aca="true">INDIRECT(CHOOSE(MATCH($T2324,{"±","&gt;","≥","≤","&lt;"},0), "AC", "AD", "AE", "AF", "AG") &amp; ROW())</f>
        <v/>
      </c>
      <c r="AI2324" s="56" t="str">
        <f aca="false">IF($X2324="Not Significant","No Further Action Required",
IF($AH2324="","",
IF(AND($AH2324="Pass",$L2324="0 - Passed "),"Analysis performed; no further action required.",
IF(AND($AH2324="Fail",$L2324="1 - Failed "),"Analysis performed; no further action required.",
IF(AND($AH2324="Pass",$L2324="2 - Limited In Use "),"Analysis performed; no further action required.",
IF(AND($AH2324="Fail",$L2324="3 - Adjusted "),"Analysis performed; no further action required.",
"Unit fails analysis; TSM determination required."))))))</f>
        <v/>
      </c>
      <c r="AJ2324" s="58"/>
    </row>
    <row r="2325" customFormat="false" ht="15" hidden="false" customHeight="false" outlineLevel="0" collapsed="false">
      <c r="A2325" s="56"/>
      <c r="E2325" s="57" t="str">
        <f aca="false">IF(AND($F2325="",$G2325=""),"",IF($G2325="",$F2325,HYPERLINK($G2325,$F2325)))</f>
        <v/>
      </c>
      <c r="H2325" s="1" t="str">
        <f aca="false">IF($I2325="","None Attached",IF(LEFT($I2325,5)="https",HYPERLINK($I2325,"Datasheet"),HYPERLINK(_xlfn.CONCAT("https://",$I2325),"Datasheet")))</f>
        <v>None Attached</v>
      </c>
      <c r="M2325" s="56"/>
      <c r="P2325" s="58"/>
      <c r="Q2325" s="1" t="n">
        <f aca="false">$M2325-$N2325</f>
        <v>0</v>
      </c>
      <c r="R2325" s="56"/>
      <c r="T2325" s="59" t="s">
        <v>15</v>
      </c>
      <c r="U2325" s="1" t="n">
        <f aca="false">$S2325-$R2325</f>
        <v>0</v>
      </c>
      <c r="V2325" s="1" t="n">
        <f aca="false">IF($T2325="±",$Q2325*2,$Q2325)</f>
        <v>0</v>
      </c>
      <c r="W2325" s="60" t="str">
        <f aca="false">IFERROR($U2325/ABS($V2325),"N/A")</f>
        <v>N/A</v>
      </c>
      <c r="X2325" s="61" t="str">
        <f aca="false">IF(OR($W2325="N/A",$R2325="",$S2325=""),"N/A",IF($W2325&gt;=4,"Not Significant",IF($W2325&gt;=2,"Semi-Significant","Significant")))</f>
        <v>N/A</v>
      </c>
      <c r="Z2325" s="1" t="str">
        <f aca="false">IF($D2325="Z540.1 w/data",0,"")</f>
        <v/>
      </c>
      <c r="AA2325" s="1" t="e">
        <f aca="false">$Y2325+$Q2325+$Z2325</f>
        <v>#VALUE!</v>
      </c>
      <c r="AB2325" s="1" t="n">
        <f aca="false">$N2325+$Q2325</f>
        <v>0</v>
      </c>
      <c r="AC2325" s="1" t="str">
        <f aca="false">IF($Y2325="","",IF(AND($AA2325&gt;=$R2325,$AA2325&lt;=$S2325),"Pass","Fail"))</f>
        <v/>
      </c>
      <c r="AD2325" s="1" t="str">
        <f aca="false">IF($Y2325="","",IF($AA2325&gt;$R2325,"Pass","Fail"))</f>
        <v/>
      </c>
      <c r="AE2325" s="1" t="str">
        <f aca="false">IF($Y2325="","",IF($AA2325&gt;=$R2325,"Pass","Fail"))</f>
        <v/>
      </c>
      <c r="AF2325" s="1" t="str">
        <f aca="false">IF($Y2325="","",IF($AA2325&lt;=$S2325,"Pass","Fail"))</f>
        <v/>
      </c>
      <c r="AG2325" s="1" t="str">
        <f aca="false">IF($Y2325="","",IF($AA2325&lt;$S2325,"Pass","Fail"))</f>
        <v/>
      </c>
      <c r="AH2325" s="23" t="str">
        <f aca="true">INDIRECT(CHOOSE(MATCH($T2325,{"±","&gt;","≥","≤","&lt;"},0), "AC", "AD", "AE", "AF", "AG") &amp; ROW())</f>
        <v/>
      </c>
      <c r="AI2325" s="56" t="str">
        <f aca="false">IF($X2325="Not Significant","No Further Action Required",
IF($AH2325="","",
IF(AND($AH2325="Pass",$L2325="0 - Passed "),"Analysis performed; no further action required.",
IF(AND($AH2325="Fail",$L2325="1 - Failed "),"Analysis performed; no further action required.",
IF(AND($AH2325="Pass",$L2325="2 - Limited In Use "),"Analysis performed; no further action required.",
IF(AND($AH2325="Fail",$L2325="3 - Adjusted "),"Analysis performed; no further action required.",
"Unit fails analysis; TSM determination required."))))))</f>
        <v/>
      </c>
      <c r="AJ2325" s="58"/>
    </row>
    <row r="2326" customFormat="false" ht="15" hidden="false" customHeight="false" outlineLevel="0" collapsed="false">
      <c r="A2326" s="56"/>
      <c r="E2326" s="57" t="str">
        <f aca="false">IF(AND($F2326="",$G2326=""),"",IF($G2326="",$F2326,HYPERLINK($G2326,$F2326)))</f>
        <v/>
      </c>
      <c r="H2326" s="1" t="str">
        <f aca="false">IF($I2326="","None Attached",IF(LEFT($I2326,5)="https",HYPERLINK($I2326,"Datasheet"),HYPERLINK(_xlfn.CONCAT("https://",$I2326),"Datasheet")))</f>
        <v>None Attached</v>
      </c>
      <c r="M2326" s="56"/>
      <c r="P2326" s="58"/>
      <c r="Q2326" s="1" t="n">
        <f aca="false">$M2326-$N2326</f>
        <v>0</v>
      </c>
      <c r="R2326" s="56"/>
      <c r="T2326" s="59" t="s">
        <v>15</v>
      </c>
      <c r="U2326" s="1" t="n">
        <f aca="false">$S2326-$R2326</f>
        <v>0</v>
      </c>
      <c r="V2326" s="1" t="n">
        <f aca="false">IF($T2326="±",$Q2326*2,$Q2326)</f>
        <v>0</v>
      </c>
      <c r="W2326" s="60" t="str">
        <f aca="false">IFERROR($U2326/ABS($V2326),"N/A")</f>
        <v>N/A</v>
      </c>
      <c r="X2326" s="61" t="str">
        <f aca="false">IF(OR($W2326="N/A",$R2326="",$S2326=""),"N/A",IF($W2326&gt;=4,"Not Significant",IF($W2326&gt;=2,"Semi-Significant","Significant")))</f>
        <v>N/A</v>
      </c>
      <c r="Z2326" s="1" t="str">
        <f aca="false">IF($D2326="Z540.1 w/data",0,"")</f>
        <v/>
      </c>
      <c r="AA2326" s="1" t="e">
        <f aca="false">$Y2326+$Q2326+$Z2326</f>
        <v>#VALUE!</v>
      </c>
      <c r="AB2326" s="1" t="n">
        <f aca="false">$N2326+$Q2326</f>
        <v>0</v>
      </c>
      <c r="AC2326" s="1" t="str">
        <f aca="false">IF($Y2326="","",IF(AND($AA2326&gt;=$R2326,$AA2326&lt;=$S2326),"Pass","Fail"))</f>
        <v/>
      </c>
      <c r="AD2326" s="1" t="str">
        <f aca="false">IF($Y2326="","",IF($AA2326&gt;$R2326,"Pass","Fail"))</f>
        <v/>
      </c>
      <c r="AE2326" s="1" t="str">
        <f aca="false">IF($Y2326="","",IF($AA2326&gt;=$R2326,"Pass","Fail"))</f>
        <v/>
      </c>
      <c r="AF2326" s="1" t="str">
        <f aca="false">IF($Y2326="","",IF($AA2326&lt;=$S2326,"Pass","Fail"))</f>
        <v/>
      </c>
      <c r="AG2326" s="1" t="str">
        <f aca="false">IF($Y2326="","",IF($AA2326&lt;$S2326,"Pass","Fail"))</f>
        <v/>
      </c>
      <c r="AH2326" s="23" t="str">
        <f aca="true">INDIRECT(CHOOSE(MATCH($T2326,{"±","&gt;","≥","≤","&lt;"},0), "AC", "AD", "AE", "AF", "AG") &amp; ROW())</f>
        <v/>
      </c>
      <c r="AI2326" s="56" t="str">
        <f aca="false">IF($X2326="Not Significant","No Further Action Required",
IF($AH2326="","",
IF(AND($AH2326="Pass",$L2326="0 - Passed "),"Analysis performed; no further action required.",
IF(AND($AH2326="Fail",$L2326="1 - Failed "),"Analysis performed; no further action required.",
IF(AND($AH2326="Pass",$L2326="2 - Limited In Use "),"Analysis performed; no further action required.",
IF(AND($AH2326="Fail",$L2326="3 - Adjusted "),"Analysis performed; no further action required.",
"Unit fails analysis; TSM determination required."))))))</f>
        <v/>
      </c>
      <c r="AJ2326" s="58"/>
    </row>
    <row r="2327" customFormat="false" ht="15" hidden="false" customHeight="false" outlineLevel="0" collapsed="false">
      <c r="A2327" s="56"/>
      <c r="E2327" s="57" t="str">
        <f aca="false">IF(AND($F2327="",$G2327=""),"",IF($G2327="",$F2327,HYPERLINK($G2327,$F2327)))</f>
        <v/>
      </c>
      <c r="H2327" s="1" t="str">
        <f aca="false">IF($I2327="","None Attached",IF(LEFT($I2327,5)="https",HYPERLINK($I2327,"Datasheet"),HYPERLINK(_xlfn.CONCAT("https://",$I2327),"Datasheet")))</f>
        <v>None Attached</v>
      </c>
      <c r="M2327" s="56"/>
      <c r="P2327" s="58"/>
      <c r="Q2327" s="1" t="n">
        <f aca="false">$M2327-$N2327</f>
        <v>0</v>
      </c>
      <c r="R2327" s="56"/>
      <c r="T2327" s="59" t="s">
        <v>15</v>
      </c>
      <c r="U2327" s="1" t="n">
        <f aca="false">$S2327-$R2327</f>
        <v>0</v>
      </c>
      <c r="V2327" s="1" t="n">
        <f aca="false">IF($T2327="±",$Q2327*2,$Q2327)</f>
        <v>0</v>
      </c>
      <c r="W2327" s="60" t="str">
        <f aca="false">IFERROR($U2327/ABS($V2327),"N/A")</f>
        <v>N/A</v>
      </c>
      <c r="X2327" s="61" t="str">
        <f aca="false">IF(OR($W2327="N/A",$R2327="",$S2327=""),"N/A",IF($W2327&gt;=4,"Not Significant",IF($W2327&gt;=2,"Semi-Significant","Significant")))</f>
        <v>N/A</v>
      </c>
      <c r="Z2327" s="1" t="str">
        <f aca="false">IF($D2327="Z540.1 w/data",0,"")</f>
        <v/>
      </c>
      <c r="AA2327" s="1" t="e">
        <f aca="false">$Y2327+$Q2327+$Z2327</f>
        <v>#VALUE!</v>
      </c>
      <c r="AB2327" s="1" t="n">
        <f aca="false">$N2327+$Q2327</f>
        <v>0</v>
      </c>
      <c r="AC2327" s="1" t="str">
        <f aca="false">IF($Y2327="","",IF(AND($AA2327&gt;=$R2327,$AA2327&lt;=$S2327),"Pass","Fail"))</f>
        <v/>
      </c>
      <c r="AD2327" s="1" t="str">
        <f aca="false">IF($Y2327="","",IF($AA2327&gt;$R2327,"Pass","Fail"))</f>
        <v/>
      </c>
      <c r="AE2327" s="1" t="str">
        <f aca="false">IF($Y2327="","",IF($AA2327&gt;=$R2327,"Pass","Fail"))</f>
        <v/>
      </c>
      <c r="AF2327" s="1" t="str">
        <f aca="false">IF($Y2327="","",IF($AA2327&lt;=$S2327,"Pass","Fail"))</f>
        <v/>
      </c>
      <c r="AG2327" s="1" t="str">
        <f aca="false">IF($Y2327="","",IF($AA2327&lt;$S2327,"Pass","Fail"))</f>
        <v/>
      </c>
      <c r="AH2327" s="23" t="str">
        <f aca="true">INDIRECT(CHOOSE(MATCH($T2327,{"±","&gt;","≥","≤","&lt;"},0), "AC", "AD", "AE", "AF", "AG") &amp; ROW())</f>
        <v/>
      </c>
      <c r="AI2327" s="56" t="str">
        <f aca="false">IF($X2327="Not Significant","No Further Action Required",
IF($AH2327="","",
IF(AND($AH2327="Pass",$L2327="0 - Passed "),"Analysis performed; no further action required.",
IF(AND($AH2327="Fail",$L2327="1 - Failed "),"Analysis performed; no further action required.",
IF(AND($AH2327="Pass",$L2327="2 - Limited In Use "),"Analysis performed; no further action required.",
IF(AND($AH2327="Fail",$L2327="3 - Adjusted "),"Analysis performed; no further action required.",
"Unit fails analysis; TSM determination required."))))))</f>
        <v/>
      </c>
      <c r="AJ2327" s="58"/>
    </row>
    <row r="2328" customFormat="false" ht="15" hidden="false" customHeight="false" outlineLevel="0" collapsed="false">
      <c r="A2328" s="56"/>
      <c r="E2328" s="57" t="str">
        <f aca="false">IF(AND($F2328="",$G2328=""),"",IF($G2328="",$F2328,HYPERLINK($G2328,$F2328)))</f>
        <v/>
      </c>
      <c r="H2328" s="1" t="str">
        <f aca="false">IF($I2328="","None Attached",IF(LEFT($I2328,5)="https",HYPERLINK($I2328,"Datasheet"),HYPERLINK(_xlfn.CONCAT("https://",$I2328),"Datasheet")))</f>
        <v>None Attached</v>
      </c>
      <c r="M2328" s="56"/>
      <c r="P2328" s="58"/>
      <c r="Q2328" s="1" t="n">
        <f aca="false">$M2328-$N2328</f>
        <v>0</v>
      </c>
      <c r="R2328" s="56"/>
      <c r="T2328" s="59" t="s">
        <v>15</v>
      </c>
      <c r="U2328" s="1" t="n">
        <f aca="false">$S2328-$R2328</f>
        <v>0</v>
      </c>
      <c r="V2328" s="1" t="n">
        <f aca="false">IF($T2328="±",$Q2328*2,$Q2328)</f>
        <v>0</v>
      </c>
      <c r="W2328" s="60" t="str">
        <f aca="false">IFERROR($U2328/ABS($V2328),"N/A")</f>
        <v>N/A</v>
      </c>
      <c r="X2328" s="61" t="str">
        <f aca="false">IF(OR($W2328="N/A",$R2328="",$S2328=""),"N/A",IF($W2328&gt;=4,"Not Significant",IF($W2328&gt;=2,"Semi-Significant","Significant")))</f>
        <v>N/A</v>
      </c>
      <c r="Z2328" s="1" t="str">
        <f aca="false">IF($D2328="Z540.1 w/data",0,"")</f>
        <v/>
      </c>
      <c r="AA2328" s="1" t="e">
        <f aca="false">$Y2328+$Q2328+$Z2328</f>
        <v>#VALUE!</v>
      </c>
      <c r="AB2328" s="1" t="n">
        <f aca="false">$N2328+$Q2328</f>
        <v>0</v>
      </c>
      <c r="AC2328" s="1" t="str">
        <f aca="false">IF($Y2328="","",IF(AND($AA2328&gt;=$R2328,$AA2328&lt;=$S2328),"Pass","Fail"))</f>
        <v/>
      </c>
      <c r="AD2328" s="1" t="str">
        <f aca="false">IF($Y2328="","",IF($AA2328&gt;$R2328,"Pass","Fail"))</f>
        <v/>
      </c>
      <c r="AE2328" s="1" t="str">
        <f aca="false">IF($Y2328="","",IF($AA2328&gt;=$R2328,"Pass","Fail"))</f>
        <v/>
      </c>
      <c r="AF2328" s="1" t="str">
        <f aca="false">IF($Y2328="","",IF($AA2328&lt;=$S2328,"Pass","Fail"))</f>
        <v/>
      </c>
      <c r="AG2328" s="1" t="str">
        <f aca="false">IF($Y2328="","",IF($AA2328&lt;$S2328,"Pass","Fail"))</f>
        <v/>
      </c>
      <c r="AH2328" s="23" t="str">
        <f aca="true">INDIRECT(CHOOSE(MATCH($T2328,{"±","&gt;","≥","≤","&lt;"},0), "AC", "AD", "AE", "AF", "AG") &amp; ROW())</f>
        <v/>
      </c>
      <c r="AI2328" s="56" t="str">
        <f aca="false">IF($X2328="Not Significant","No Further Action Required",
IF($AH2328="","",
IF(AND($AH2328="Pass",$L2328="0 - Passed "),"Analysis performed; no further action required.",
IF(AND($AH2328="Fail",$L2328="1 - Failed "),"Analysis performed; no further action required.",
IF(AND($AH2328="Pass",$L2328="2 - Limited In Use "),"Analysis performed; no further action required.",
IF(AND($AH2328="Fail",$L2328="3 - Adjusted "),"Analysis performed; no further action required.",
"Unit fails analysis; TSM determination required."))))))</f>
        <v/>
      </c>
      <c r="AJ2328" s="58"/>
    </row>
    <row r="2329" customFormat="false" ht="15" hidden="false" customHeight="false" outlineLevel="0" collapsed="false">
      <c r="A2329" s="56"/>
      <c r="E2329" s="57" t="str">
        <f aca="false">IF(AND($F2329="",$G2329=""),"",IF($G2329="",$F2329,HYPERLINK($G2329,$F2329)))</f>
        <v/>
      </c>
      <c r="H2329" s="1" t="str">
        <f aca="false">IF($I2329="","None Attached",IF(LEFT($I2329,5)="https",HYPERLINK($I2329,"Datasheet"),HYPERLINK(_xlfn.CONCAT("https://",$I2329),"Datasheet")))</f>
        <v>None Attached</v>
      </c>
      <c r="M2329" s="56"/>
      <c r="P2329" s="58"/>
      <c r="Q2329" s="1" t="n">
        <f aca="false">$M2329-$N2329</f>
        <v>0</v>
      </c>
      <c r="R2329" s="56"/>
      <c r="T2329" s="59" t="s">
        <v>15</v>
      </c>
      <c r="U2329" s="1" t="n">
        <f aca="false">$S2329-$R2329</f>
        <v>0</v>
      </c>
      <c r="V2329" s="1" t="n">
        <f aca="false">IF($T2329="±",$Q2329*2,$Q2329)</f>
        <v>0</v>
      </c>
      <c r="W2329" s="60" t="str">
        <f aca="false">IFERROR($U2329/ABS($V2329),"N/A")</f>
        <v>N/A</v>
      </c>
      <c r="X2329" s="61" t="str">
        <f aca="false">IF(OR($W2329="N/A",$R2329="",$S2329=""),"N/A",IF($W2329&gt;=4,"Not Significant",IF($W2329&gt;=2,"Semi-Significant","Significant")))</f>
        <v>N/A</v>
      </c>
      <c r="Z2329" s="1" t="str">
        <f aca="false">IF($D2329="Z540.1 w/data",0,"")</f>
        <v/>
      </c>
      <c r="AA2329" s="1" t="e">
        <f aca="false">$Y2329+$Q2329+$Z2329</f>
        <v>#VALUE!</v>
      </c>
      <c r="AB2329" s="1" t="n">
        <f aca="false">$N2329+$Q2329</f>
        <v>0</v>
      </c>
      <c r="AC2329" s="1" t="str">
        <f aca="false">IF($Y2329="","",IF(AND($AA2329&gt;=$R2329,$AA2329&lt;=$S2329),"Pass","Fail"))</f>
        <v/>
      </c>
      <c r="AD2329" s="1" t="str">
        <f aca="false">IF($Y2329="","",IF($AA2329&gt;$R2329,"Pass","Fail"))</f>
        <v/>
      </c>
      <c r="AE2329" s="1" t="str">
        <f aca="false">IF($Y2329="","",IF($AA2329&gt;=$R2329,"Pass","Fail"))</f>
        <v/>
      </c>
      <c r="AF2329" s="1" t="str">
        <f aca="false">IF($Y2329="","",IF($AA2329&lt;=$S2329,"Pass","Fail"))</f>
        <v/>
      </c>
      <c r="AG2329" s="1" t="str">
        <f aca="false">IF($Y2329="","",IF($AA2329&lt;$S2329,"Pass","Fail"))</f>
        <v/>
      </c>
      <c r="AH2329" s="23" t="str">
        <f aca="true">INDIRECT(CHOOSE(MATCH($T2329,{"±","&gt;","≥","≤","&lt;"},0), "AC", "AD", "AE", "AF", "AG") &amp; ROW())</f>
        <v/>
      </c>
      <c r="AI2329" s="56" t="str">
        <f aca="false">IF($X2329="Not Significant","No Further Action Required",
IF($AH2329="","",
IF(AND($AH2329="Pass",$L2329="0 - Passed "),"Analysis performed; no further action required.",
IF(AND($AH2329="Fail",$L2329="1 - Failed "),"Analysis performed; no further action required.",
IF(AND($AH2329="Pass",$L2329="2 - Limited In Use "),"Analysis performed; no further action required.",
IF(AND($AH2329="Fail",$L2329="3 - Adjusted "),"Analysis performed; no further action required.",
"Unit fails analysis; TSM determination required."))))))</f>
        <v/>
      </c>
      <c r="AJ2329" s="58"/>
    </row>
    <row r="2330" customFormat="false" ht="15" hidden="false" customHeight="false" outlineLevel="0" collapsed="false">
      <c r="A2330" s="56"/>
      <c r="E2330" s="57" t="str">
        <f aca="false">IF(AND($F2330="",$G2330=""),"",IF($G2330="",$F2330,HYPERLINK($G2330,$F2330)))</f>
        <v/>
      </c>
      <c r="H2330" s="1" t="str">
        <f aca="false">IF($I2330="","None Attached",IF(LEFT($I2330,5)="https",HYPERLINK($I2330,"Datasheet"),HYPERLINK(_xlfn.CONCAT("https://",$I2330),"Datasheet")))</f>
        <v>None Attached</v>
      </c>
      <c r="M2330" s="56"/>
      <c r="P2330" s="58"/>
      <c r="Q2330" s="1" t="n">
        <f aca="false">$M2330-$N2330</f>
        <v>0</v>
      </c>
      <c r="R2330" s="56"/>
      <c r="T2330" s="59" t="s">
        <v>15</v>
      </c>
      <c r="U2330" s="1" t="n">
        <f aca="false">$S2330-$R2330</f>
        <v>0</v>
      </c>
      <c r="V2330" s="1" t="n">
        <f aca="false">IF($T2330="±",$Q2330*2,$Q2330)</f>
        <v>0</v>
      </c>
      <c r="W2330" s="60" t="str">
        <f aca="false">IFERROR($U2330/ABS($V2330),"N/A")</f>
        <v>N/A</v>
      </c>
      <c r="X2330" s="61" t="str">
        <f aca="false">IF(OR($W2330="N/A",$R2330="",$S2330=""),"N/A",IF($W2330&gt;=4,"Not Significant",IF($W2330&gt;=2,"Semi-Significant","Significant")))</f>
        <v>N/A</v>
      </c>
      <c r="Z2330" s="1" t="str">
        <f aca="false">IF($D2330="Z540.1 w/data",0,"")</f>
        <v/>
      </c>
      <c r="AA2330" s="1" t="e">
        <f aca="false">$Y2330+$Q2330+$Z2330</f>
        <v>#VALUE!</v>
      </c>
      <c r="AB2330" s="1" t="n">
        <f aca="false">$N2330+$Q2330</f>
        <v>0</v>
      </c>
      <c r="AC2330" s="1" t="str">
        <f aca="false">IF($Y2330="","",IF(AND($AA2330&gt;=$R2330,$AA2330&lt;=$S2330),"Pass","Fail"))</f>
        <v/>
      </c>
      <c r="AD2330" s="1" t="str">
        <f aca="false">IF($Y2330="","",IF($AA2330&gt;$R2330,"Pass","Fail"))</f>
        <v/>
      </c>
      <c r="AE2330" s="1" t="str">
        <f aca="false">IF($Y2330="","",IF($AA2330&gt;=$R2330,"Pass","Fail"))</f>
        <v/>
      </c>
      <c r="AF2330" s="1" t="str">
        <f aca="false">IF($Y2330="","",IF($AA2330&lt;=$S2330,"Pass","Fail"))</f>
        <v/>
      </c>
      <c r="AG2330" s="1" t="str">
        <f aca="false">IF($Y2330="","",IF($AA2330&lt;$S2330,"Pass","Fail"))</f>
        <v/>
      </c>
      <c r="AH2330" s="23" t="str">
        <f aca="true">INDIRECT(CHOOSE(MATCH($T2330,{"±","&gt;","≥","≤","&lt;"},0), "AC", "AD", "AE", "AF", "AG") &amp; ROW())</f>
        <v/>
      </c>
      <c r="AI2330" s="56" t="str">
        <f aca="false">IF($X2330="Not Significant","No Further Action Required",
IF($AH2330="","",
IF(AND($AH2330="Pass",$L2330="0 - Passed "),"Analysis performed; no further action required.",
IF(AND($AH2330="Fail",$L2330="1 - Failed "),"Analysis performed; no further action required.",
IF(AND($AH2330="Pass",$L2330="2 - Limited In Use "),"Analysis performed; no further action required.",
IF(AND($AH2330="Fail",$L2330="3 - Adjusted "),"Analysis performed; no further action required.",
"Unit fails analysis; TSM determination required."))))))</f>
        <v/>
      </c>
      <c r="AJ2330" s="58"/>
    </row>
    <row r="2331" customFormat="false" ht="15" hidden="false" customHeight="false" outlineLevel="0" collapsed="false">
      <c r="A2331" s="56"/>
      <c r="E2331" s="57" t="str">
        <f aca="false">IF(AND($F2331="",$G2331=""),"",IF($G2331="",$F2331,HYPERLINK($G2331,$F2331)))</f>
        <v/>
      </c>
      <c r="H2331" s="1" t="str">
        <f aca="false">IF($I2331="","None Attached",IF(LEFT($I2331,5)="https",HYPERLINK($I2331,"Datasheet"),HYPERLINK(_xlfn.CONCAT("https://",$I2331),"Datasheet")))</f>
        <v>None Attached</v>
      </c>
      <c r="M2331" s="56"/>
      <c r="P2331" s="58"/>
      <c r="Q2331" s="1" t="n">
        <f aca="false">$M2331-$N2331</f>
        <v>0</v>
      </c>
      <c r="R2331" s="56"/>
      <c r="T2331" s="59" t="s">
        <v>15</v>
      </c>
      <c r="U2331" s="1" t="n">
        <f aca="false">$S2331-$R2331</f>
        <v>0</v>
      </c>
      <c r="V2331" s="1" t="n">
        <f aca="false">IF($T2331="±",$Q2331*2,$Q2331)</f>
        <v>0</v>
      </c>
      <c r="W2331" s="60" t="str">
        <f aca="false">IFERROR($U2331/ABS($V2331),"N/A")</f>
        <v>N/A</v>
      </c>
      <c r="X2331" s="61" t="str">
        <f aca="false">IF(OR($W2331="N/A",$R2331="",$S2331=""),"N/A",IF($W2331&gt;=4,"Not Significant",IF($W2331&gt;=2,"Semi-Significant","Significant")))</f>
        <v>N/A</v>
      </c>
      <c r="Z2331" s="1" t="str">
        <f aca="false">IF($D2331="Z540.1 w/data",0,"")</f>
        <v/>
      </c>
      <c r="AA2331" s="1" t="e">
        <f aca="false">$Y2331+$Q2331+$Z2331</f>
        <v>#VALUE!</v>
      </c>
      <c r="AB2331" s="1" t="n">
        <f aca="false">$N2331+$Q2331</f>
        <v>0</v>
      </c>
      <c r="AC2331" s="1" t="str">
        <f aca="false">IF($Y2331="","",IF(AND($AA2331&gt;=$R2331,$AA2331&lt;=$S2331),"Pass","Fail"))</f>
        <v/>
      </c>
      <c r="AD2331" s="1" t="str">
        <f aca="false">IF($Y2331="","",IF($AA2331&gt;$R2331,"Pass","Fail"))</f>
        <v/>
      </c>
      <c r="AE2331" s="1" t="str">
        <f aca="false">IF($Y2331="","",IF($AA2331&gt;=$R2331,"Pass","Fail"))</f>
        <v/>
      </c>
      <c r="AF2331" s="1" t="str">
        <f aca="false">IF($Y2331="","",IF($AA2331&lt;=$S2331,"Pass","Fail"))</f>
        <v/>
      </c>
      <c r="AG2331" s="1" t="str">
        <f aca="false">IF($Y2331="","",IF($AA2331&lt;$S2331,"Pass","Fail"))</f>
        <v/>
      </c>
      <c r="AH2331" s="23" t="str">
        <f aca="true">INDIRECT(CHOOSE(MATCH($T2331,{"±","&gt;","≥","≤","&lt;"},0), "AC", "AD", "AE", "AF", "AG") &amp; ROW())</f>
        <v/>
      </c>
      <c r="AI2331" s="56" t="str">
        <f aca="false">IF($X2331="Not Significant","No Further Action Required",
IF($AH2331="","",
IF(AND($AH2331="Pass",$L2331="0 - Passed "),"Analysis performed; no further action required.",
IF(AND($AH2331="Fail",$L2331="1 - Failed "),"Analysis performed; no further action required.",
IF(AND($AH2331="Pass",$L2331="2 - Limited In Use "),"Analysis performed; no further action required.",
IF(AND($AH2331="Fail",$L2331="3 - Adjusted "),"Analysis performed; no further action required.",
"Unit fails analysis; TSM determination required."))))))</f>
        <v/>
      </c>
      <c r="AJ2331" s="58"/>
    </row>
    <row r="2332" customFormat="false" ht="15" hidden="false" customHeight="false" outlineLevel="0" collapsed="false">
      <c r="A2332" s="56"/>
      <c r="E2332" s="57" t="str">
        <f aca="false">IF(AND($F2332="",$G2332=""),"",IF($G2332="",$F2332,HYPERLINK($G2332,$F2332)))</f>
        <v/>
      </c>
      <c r="H2332" s="1" t="str">
        <f aca="false">IF($I2332="","None Attached",IF(LEFT($I2332,5)="https",HYPERLINK($I2332,"Datasheet"),HYPERLINK(_xlfn.CONCAT("https://",$I2332),"Datasheet")))</f>
        <v>None Attached</v>
      </c>
      <c r="M2332" s="56"/>
      <c r="P2332" s="58"/>
      <c r="Q2332" s="1" t="n">
        <f aca="false">$M2332-$N2332</f>
        <v>0</v>
      </c>
      <c r="R2332" s="56"/>
      <c r="T2332" s="59" t="s">
        <v>15</v>
      </c>
      <c r="U2332" s="1" t="n">
        <f aca="false">$S2332-$R2332</f>
        <v>0</v>
      </c>
      <c r="V2332" s="1" t="n">
        <f aca="false">IF($T2332="±",$Q2332*2,$Q2332)</f>
        <v>0</v>
      </c>
      <c r="W2332" s="60" t="str">
        <f aca="false">IFERROR($U2332/ABS($V2332),"N/A")</f>
        <v>N/A</v>
      </c>
      <c r="X2332" s="61" t="str">
        <f aca="false">IF(OR($W2332="N/A",$R2332="",$S2332=""),"N/A",IF($W2332&gt;=4,"Not Significant",IF($W2332&gt;=2,"Semi-Significant","Significant")))</f>
        <v>N/A</v>
      </c>
      <c r="Z2332" s="1" t="str">
        <f aca="false">IF($D2332="Z540.1 w/data",0,"")</f>
        <v/>
      </c>
      <c r="AA2332" s="1" t="e">
        <f aca="false">$Y2332+$Q2332+$Z2332</f>
        <v>#VALUE!</v>
      </c>
      <c r="AB2332" s="1" t="n">
        <f aca="false">$N2332+$Q2332</f>
        <v>0</v>
      </c>
      <c r="AC2332" s="1" t="str">
        <f aca="false">IF($Y2332="","",IF(AND($AA2332&gt;=$R2332,$AA2332&lt;=$S2332),"Pass","Fail"))</f>
        <v/>
      </c>
      <c r="AD2332" s="1" t="str">
        <f aca="false">IF($Y2332="","",IF($AA2332&gt;$R2332,"Pass","Fail"))</f>
        <v/>
      </c>
      <c r="AE2332" s="1" t="str">
        <f aca="false">IF($Y2332="","",IF($AA2332&gt;=$R2332,"Pass","Fail"))</f>
        <v/>
      </c>
      <c r="AF2332" s="1" t="str">
        <f aca="false">IF($Y2332="","",IF($AA2332&lt;=$S2332,"Pass","Fail"))</f>
        <v/>
      </c>
      <c r="AG2332" s="1" t="str">
        <f aca="false">IF($Y2332="","",IF($AA2332&lt;$S2332,"Pass","Fail"))</f>
        <v/>
      </c>
      <c r="AH2332" s="23" t="str">
        <f aca="true">INDIRECT(CHOOSE(MATCH($T2332,{"±","&gt;","≥","≤","&lt;"},0), "AC", "AD", "AE", "AF", "AG") &amp; ROW())</f>
        <v/>
      </c>
      <c r="AI2332" s="56" t="str">
        <f aca="false">IF($X2332="Not Significant","No Further Action Required",
IF($AH2332="","",
IF(AND($AH2332="Pass",$L2332="0 - Passed "),"Analysis performed; no further action required.",
IF(AND($AH2332="Fail",$L2332="1 - Failed "),"Analysis performed; no further action required.",
IF(AND($AH2332="Pass",$L2332="2 - Limited In Use "),"Analysis performed; no further action required.",
IF(AND($AH2332="Fail",$L2332="3 - Adjusted "),"Analysis performed; no further action required.",
"Unit fails analysis; TSM determination required."))))))</f>
        <v/>
      </c>
      <c r="AJ2332" s="58"/>
    </row>
    <row r="2333" customFormat="false" ht="15" hidden="false" customHeight="false" outlineLevel="0" collapsed="false">
      <c r="A2333" s="56"/>
      <c r="E2333" s="57" t="str">
        <f aca="false">IF(AND($F2333="",$G2333=""),"",IF($G2333="",$F2333,HYPERLINK($G2333,$F2333)))</f>
        <v/>
      </c>
      <c r="H2333" s="1" t="str">
        <f aca="false">IF($I2333="","None Attached",IF(LEFT($I2333,5)="https",HYPERLINK($I2333,"Datasheet"),HYPERLINK(_xlfn.CONCAT("https://",$I2333),"Datasheet")))</f>
        <v>None Attached</v>
      </c>
      <c r="M2333" s="56"/>
      <c r="P2333" s="58"/>
      <c r="Q2333" s="1" t="n">
        <f aca="false">$M2333-$N2333</f>
        <v>0</v>
      </c>
      <c r="R2333" s="56"/>
      <c r="T2333" s="59" t="s">
        <v>15</v>
      </c>
      <c r="U2333" s="1" t="n">
        <f aca="false">$S2333-$R2333</f>
        <v>0</v>
      </c>
      <c r="V2333" s="1" t="n">
        <f aca="false">IF($T2333="±",$Q2333*2,$Q2333)</f>
        <v>0</v>
      </c>
      <c r="W2333" s="60" t="str">
        <f aca="false">IFERROR($U2333/ABS($V2333),"N/A")</f>
        <v>N/A</v>
      </c>
      <c r="X2333" s="61" t="str">
        <f aca="false">IF(OR($W2333="N/A",$R2333="",$S2333=""),"N/A",IF($W2333&gt;=4,"Not Significant",IF($W2333&gt;=2,"Semi-Significant","Significant")))</f>
        <v>N/A</v>
      </c>
      <c r="Z2333" s="1" t="str">
        <f aca="false">IF($D2333="Z540.1 w/data",0,"")</f>
        <v/>
      </c>
      <c r="AA2333" s="1" t="e">
        <f aca="false">$Y2333+$Q2333+$Z2333</f>
        <v>#VALUE!</v>
      </c>
      <c r="AB2333" s="1" t="n">
        <f aca="false">$N2333+$Q2333</f>
        <v>0</v>
      </c>
      <c r="AC2333" s="1" t="str">
        <f aca="false">IF($Y2333="","",IF(AND($AA2333&gt;=$R2333,$AA2333&lt;=$S2333),"Pass","Fail"))</f>
        <v/>
      </c>
      <c r="AD2333" s="1" t="str">
        <f aca="false">IF($Y2333="","",IF($AA2333&gt;$R2333,"Pass","Fail"))</f>
        <v/>
      </c>
      <c r="AE2333" s="1" t="str">
        <f aca="false">IF($Y2333="","",IF($AA2333&gt;=$R2333,"Pass","Fail"))</f>
        <v/>
      </c>
      <c r="AF2333" s="1" t="str">
        <f aca="false">IF($Y2333="","",IF($AA2333&lt;=$S2333,"Pass","Fail"))</f>
        <v/>
      </c>
      <c r="AG2333" s="1" t="str">
        <f aca="false">IF($Y2333="","",IF($AA2333&lt;$S2333,"Pass","Fail"))</f>
        <v/>
      </c>
      <c r="AH2333" s="23" t="str">
        <f aca="true">INDIRECT(CHOOSE(MATCH($T2333,{"±","&gt;","≥","≤","&lt;"},0), "AC", "AD", "AE", "AF", "AG") &amp; ROW())</f>
        <v/>
      </c>
      <c r="AI2333" s="56" t="str">
        <f aca="false">IF($X2333="Not Significant","No Further Action Required",
IF($AH2333="","",
IF(AND($AH2333="Pass",$L2333="0 - Passed "),"Analysis performed; no further action required.",
IF(AND($AH2333="Fail",$L2333="1 - Failed "),"Analysis performed; no further action required.",
IF(AND($AH2333="Pass",$L2333="2 - Limited In Use "),"Analysis performed; no further action required.",
IF(AND($AH2333="Fail",$L2333="3 - Adjusted "),"Analysis performed; no further action required.",
"Unit fails analysis; TSM determination required."))))))</f>
        <v/>
      </c>
      <c r="AJ2333" s="58"/>
    </row>
    <row r="2334" customFormat="false" ht="15" hidden="false" customHeight="false" outlineLevel="0" collapsed="false">
      <c r="A2334" s="56"/>
      <c r="E2334" s="57" t="str">
        <f aca="false">IF(AND($F2334="",$G2334=""),"",IF($G2334="",$F2334,HYPERLINK($G2334,$F2334)))</f>
        <v/>
      </c>
      <c r="H2334" s="1" t="str">
        <f aca="false">IF($I2334="","None Attached",IF(LEFT($I2334,5)="https",HYPERLINK($I2334,"Datasheet"),HYPERLINK(_xlfn.CONCAT("https://",$I2334),"Datasheet")))</f>
        <v>None Attached</v>
      </c>
      <c r="M2334" s="56"/>
      <c r="P2334" s="58"/>
      <c r="Q2334" s="1" t="n">
        <f aca="false">$M2334-$N2334</f>
        <v>0</v>
      </c>
      <c r="R2334" s="56"/>
      <c r="T2334" s="59" t="s">
        <v>15</v>
      </c>
      <c r="U2334" s="1" t="n">
        <f aca="false">$S2334-$R2334</f>
        <v>0</v>
      </c>
      <c r="V2334" s="1" t="n">
        <f aca="false">IF($T2334="±",$Q2334*2,$Q2334)</f>
        <v>0</v>
      </c>
      <c r="W2334" s="60" t="str">
        <f aca="false">IFERROR($U2334/ABS($V2334),"N/A")</f>
        <v>N/A</v>
      </c>
      <c r="X2334" s="61" t="str">
        <f aca="false">IF(OR($W2334="N/A",$R2334="",$S2334=""),"N/A",IF($W2334&gt;=4,"Not Significant",IF($W2334&gt;=2,"Semi-Significant","Significant")))</f>
        <v>N/A</v>
      </c>
      <c r="Z2334" s="1" t="str">
        <f aca="false">IF($D2334="Z540.1 w/data",0,"")</f>
        <v/>
      </c>
      <c r="AA2334" s="1" t="e">
        <f aca="false">$Y2334+$Q2334+$Z2334</f>
        <v>#VALUE!</v>
      </c>
      <c r="AB2334" s="1" t="n">
        <f aca="false">$N2334+$Q2334</f>
        <v>0</v>
      </c>
      <c r="AC2334" s="1" t="str">
        <f aca="false">IF($Y2334="","",IF(AND($AA2334&gt;=$R2334,$AA2334&lt;=$S2334),"Pass","Fail"))</f>
        <v/>
      </c>
      <c r="AD2334" s="1" t="str">
        <f aca="false">IF($Y2334="","",IF($AA2334&gt;$R2334,"Pass","Fail"))</f>
        <v/>
      </c>
      <c r="AE2334" s="1" t="str">
        <f aca="false">IF($Y2334="","",IF($AA2334&gt;=$R2334,"Pass","Fail"))</f>
        <v/>
      </c>
      <c r="AF2334" s="1" t="str">
        <f aca="false">IF($Y2334="","",IF($AA2334&lt;=$S2334,"Pass","Fail"))</f>
        <v/>
      </c>
      <c r="AG2334" s="1" t="str">
        <f aca="false">IF($Y2334="","",IF($AA2334&lt;$S2334,"Pass","Fail"))</f>
        <v/>
      </c>
      <c r="AH2334" s="23" t="str">
        <f aca="true">INDIRECT(CHOOSE(MATCH($T2334,{"±","&gt;","≥","≤","&lt;"},0), "AC", "AD", "AE", "AF", "AG") &amp; ROW())</f>
        <v/>
      </c>
      <c r="AI2334" s="56" t="str">
        <f aca="false">IF($X2334="Not Significant","No Further Action Required",
IF($AH2334="","",
IF(AND($AH2334="Pass",$L2334="0 - Passed "),"Analysis performed; no further action required.",
IF(AND($AH2334="Fail",$L2334="1 - Failed "),"Analysis performed; no further action required.",
IF(AND($AH2334="Pass",$L2334="2 - Limited In Use "),"Analysis performed; no further action required.",
IF(AND($AH2334="Fail",$L2334="3 - Adjusted "),"Analysis performed; no further action required.",
"Unit fails analysis; TSM determination required."))))))</f>
        <v/>
      </c>
      <c r="AJ2334" s="58"/>
    </row>
    <row r="2335" customFormat="false" ht="15" hidden="false" customHeight="false" outlineLevel="0" collapsed="false">
      <c r="A2335" s="56"/>
      <c r="E2335" s="57" t="str">
        <f aca="false">IF(AND($F2335="",$G2335=""),"",IF($G2335="",$F2335,HYPERLINK($G2335,$F2335)))</f>
        <v/>
      </c>
      <c r="H2335" s="1" t="str">
        <f aca="false">IF($I2335="","None Attached",IF(LEFT($I2335,5)="https",HYPERLINK($I2335,"Datasheet"),HYPERLINK(_xlfn.CONCAT("https://",$I2335),"Datasheet")))</f>
        <v>None Attached</v>
      </c>
      <c r="M2335" s="56"/>
      <c r="P2335" s="58"/>
      <c r="Q2335" s="1" t="n">
        <f aca="false">$M2335-$N2335</f>
        <v>0</v>
      </c>
      <c r="R2335" s="56"/>
      <c r="T2335" s="59" t="s">
        <v>15</v>
      </c>
      <c r="U2335" s="1" t="n">
        <f aca="false">$S2335-$R2335</f>
        <v>0</v>
      </c>
      <c r="V2335" s="1" t="n">
        <f aca="false">IF($T2335="±",$Q2335*2,$Q2335)</f>
        <v>0</v>
      </c>
      <c r="W2335" s="60" t="str">
        <f aca="false">IFERROR($U2335/ABS($V2335),"N/A")</f>
        <v>N/A</v>
      </c>
      <c r="X2335" s="61" t="str">
        <f aca="false">IF(OR($W2335="N/A",$R2335="",$S2335=""),"N/A",IF($W2335&gt;=4,"Not Significant",IF($W2335&gt;=2,"Semi-Significant","Significant")))</f>
        <v>N/A</v>
      </c>
      <c r="Z2335" s="1" t="str">
        <f aca="false">IF($D2335="Z540.1 w/data",0,"")</f>
        <v/>
      </c>
      <c r="AA2335" s="1" t="e">
        <f aca="false">$Y2335+$Q2335+$Z2335</f>
        <v>#VALUE!</v>
      </c>
      <c r="AB2335" s="1" t="n">
        <f aca="false">$N2335+$Q2335</f>
        <v>0</v>
      </c>
      <c r="AC2335" s="1" t="str">
        <f aca="false">IF($Y2335="","",IF(AND($AA2335&gt;=$R2335,$AA2335&lt;=$S2335),"Pass","Fail"))</f>
        <v/>
      </c>
      <c r="AD2335" s="1" t="str">
        <f aca="false">IF($Y2335="","",IF($AA2335&gt;$R2335,"Pass","Fail"))</f>
        <v/>
      </c>
      <c r="AE2335" s="1" t="str">
        <f aca="false">IF($Y2335="","",IF($AA2335&gt;=$R2335,"Pass","Fail"))</f>
        <v/>
      </c>
      <c r="AF2335" s="1" t="str">
        <f aca="false">IF($Y2335="","",IF($AA2335&lt;=$S2335,"Pass","Fail"))</f>
        <v/>
      </c>
      <c r="AG2335" s="1" t="str">
        <f aca="false">IF($Y2335="","",IF($AA2335&lt;$S2335,"Pass","Fail"))</f>
        <v/>
      </c>
      <c r="AH2335" s="23" t="str">
        <f aca="true">INDIRECT(CHOOSE(MATCH($T2335,{"±","&gt;","≥","≤","&lt;"},0), "AC", "AD", "AE", "AF", "AG") &amp; ROW())</f>
        <v/>
      </c>
      <c r="AI2335" s="56" t="str">
        <f aca="false">IF($X2335="Not Significant","No Further Action Required",
IF($AH2335="","",
IF(AND($AH2335="Pass",$L2335="0 - Passed "),"Analysis performed; no further action required.",
IF(AND($AH2335="Fail",$L2335="1 - Failed "),"Analysis performed; no further action required.",
IF(AND($AH2335="Pass",$L2335="2 - Limited In Use "),"Analysis performed; no further action required.",
IF(AND($AH2335="Fail",$L2335="3 - Adjusted "),"Analysis performed; no further action required.",
"Unit fails analysis; TSM determination required."))))))</f>
        <v/>
      </c>
      <c r="AJ2335" s="58"/>
    </row>
    <row r="2336" customFormat="false" ht="15" hidden="false" customHeight="false" outlineLevel="0" collapsed="false">
      <c r="A2336" s="56"/>
      <c r="E2336" s="57" t="str">
        <f aca="false">IF(AND($F2336="",$G2336=""),"",IF($G2336="",$F2336,HYPERLINK($G2336,$F2336)))</f>
        <v/>
      </c>
      <c r="H2336" s="1" t="str">
        <f aca="false">IF($I2336="","None Attached",IF(LEFT($I2336,5)="https",HYPERLINK($I2336,"Datasheet"),HYPERLINK(_xlfn.CONCAT("https://",$I2336),"Datasheet")))</f>
        <v>None Attached</v>
      </c>
      <c r="M2336" s="56"/>
      <c r="P2336" s="58"/>
      <c r="Q2336" s="1" t="n">
        <f aca="false">$M2336-$N2336</f>
        <v>0</v>
      </c>
      <c r="R2336" s="56"/>
      <c r="T2336" s="59" t="s">
        <v>15</v>
      </c>
      <c r="U2336" s="1" t="n">
        <f aca="false">$S2336-$R2336</f>
        <v>0</v>
      </c>
      <c r="V2336" s="1" t="n">
        <f aca="false">IF($T2336="±",$Q2336*2,$Q2336)</f>
        <v>0</v>
      </c>
      <c r="W2336" s="60" t="str">
        <f aca="false">IFERROR($U2336/ABS($V2336),"N/A")</f>
        <v>N/A</v>
      </c>
      <c r="X2336" s="61" t="str">
        <f aca="false">IF(OR($W2336="N/A",$R2336="",$S2336=""),"N/A",IF($W2336&gt;=4,"Not Significant",IF($W2336&gt;=2,"Semi-Significant","Significant")))</f>
        <v>N/A</v>
      </c>
      <c r="Z2336" s="1" t="str">
        <f aca="false">IF($D2336="Z540.1 w/data",0,"")</f>
        <v/>
      </c>
      <c r="AA2336" s="1" t="e">
        <f aca="false">$Y2336+$Q2336+$Z2336</f>
        <v>#VALUE!</v>
      </c>
      <c r="AB2336" s="1" t="n">
        <f aca="false">$N2336+$Q2336</f>
        <v>0</v>
      </c>
      <c r="AC2336" s="1" t="str">
        <f aca="false">IF($Y2336="","",IF(AND($AA2336&gt;=$R2336,$AA2336&lt;=$S2336),"Pass","Fail"))</f>
        <v/>
      </c>
      <c r="AD2336" s="1" t="str">
        <f aca="false">IF($Y2336="","",IF($AA2336&gt;$R2336,"Pass","Fail"))</f>
        <v/>
      </c>
      <c r="AE2336" s="1" t="str">
        <f aca="false">IF($Y2336="","",IF($AA2336&gt;=$R2336,"Pass","Fail"))</f>
        <v/>
      </c>
      <c r="AF2336" s="1" t="str">
        <f aca="false">IF($Y2336="","",IF($AA2336&lt;=$S2336,"Pass","Fail"))</f>
        <v/>
      </c>
      <c r="AG2336" s="1" t="str">
        <f aca="false">IF($Y2336="","",IF($AA2336&lt;$S2336,"Pass","Fail"))</f>
        <v/>
      </c>
      <c r="AH2336" s="23" t="str">
        <f aca="true">INDIRECT(CHOOSE(MATCH($T2336,{"±","&gt;","≥","≤","&lt;"},0), "AC", "AD", "AE", "AF", "AG") &amp; ROW())</f>
        <v/>
      </c>
      <c r="AI2336" s="56" t="str">
        <f aca="false">IF($X2336="Not Significant","No Further Action Required",
IF($AH2336="","",
IF(AND($AH2336="Pass",$L2336="0 - Passed "),"Analysis performed; no further action required.",
IF(AND($AH2336="Fail",$L2336="1 - Failed "),"Analysis performed; no further action required.",
IF(AND($AH2336="Pass",$L2336="2 - Limited In Use "),"Analysis performed; no further action required.",
IF(AND($AH2336="Fail",$L2336="3 - Adjusted "),"Analysis performed; no further action required.",
"Unit fails analysis; TSM determination required."))))))</f>
        <v/>
      </c>
      <c r="AJ2336" s="58"/>
    </row>
    <row r="2337" customFormat="false" ht="15" hidden="false" customHeight="false" outlineLevel="0" collapsed="false">
      <c r="A2337" s="56"/>
      <c r="E2337" s="57" t="str">
        <f aca="false">IF(AND($F2337="",$G2337=""),"",IF($G2337="",$F2337,HYPERLINK($G2337,$F2337)))</f>
        <v/>
      </c>
      <c r="H2337" s="1" t="str">
        <f aca="false">IF($I2337="","None Attached",IF(LEFT($I2337,5)="https",HYPERLINK($I2337,"Datasheet"),HYPERLINK(_xlfn.CONCAT("https://",$I2337),"Datasheet")))</f>
        <v>None Attached</v>
      </c>
      <c r="M2337" s="56"/>
      <c r="P2337" s="58"/>
      <c r="Q2337" s="1" t="n">
        <f aca="false">$M2337-$N2337</f>
        <v>0</v>
      </c>
      <c r="R2337" s="56"/>
      <c r="T2337" s="59" t="s">
        <v>15</v>
      </c>
      <c r="U2337" s="1" t="n">
        <f aca="false">$S2337-$R2337</f>
        <v>0</v>
      </c>
      <c r="V2337" s="1" t="n">
        <f aca="false">IF($T2337="±",$Q2337*2,$Q2337)</f>
        <v>0</v>
      </c>
      <c r="W2337" s="60" t="str">
        <f aca="false">IFERROR($U2337/ABS($V2337),"N/A")</f>
        <v>N/A</v>
      </c>
      <c r="X2337" s="61" t="str">
        <f aca="false">IF(OR($W2337="N/A",$R2337="",$S2337=""),"N/A",IF($W2337&gt;=4,"Not Significant",IF($W2337&gt;=2,"Semi-Significant","Significant")))</f>
        <v>N/A</v>
      </c>
      <c r="Z2337" s="1" t="str">
        <f aca="false">IF($D2337="Z540.1 w/data",0,"")</f>
        <v/>
      </c>
      <c r="AA2337" s="1" t="e">
        <f aca="false">$Y2337+$Q2337+$Z2337</f>
        <v>#VALUE!</v>
      </c>
      <c r="AB2337" s="1" t="n">
        <f aca="false">$N2337+$Q2337</f>
        <v>0</v>
      </c>
      <c r="AC2337" s="1" t="str">
        <f aca="false">IF($Y2337="","",IF(AND($AA2337&gt;=$R2337,$AA2337&lt;=$S2337),"Pass","Fail"))</f>
        <v/>
      </c>
      <c r="AD2337" s="1" t="str">
        <f aca="false">IF($Y2337="","",IF($AA2337&gt;$R2337,"Pass","Fail"))</f>
        <v/>
      </c>
      <c r="AE2337" s="1" t="str">
        <f aca="false">IF($Y2337="","",IF($AA2337&gt;=$R2337,"Pass","Fail"))</f>
        <v/>
      </c>
      <c r="AF2337" s="1" t="str">
        <f aca="false">IF($Y2337="","",IF($AA2337&lt;=$S2337,"Pass","Fail"))</f>
        <v/>
      </c>
      <c r="AG2337" s="1" t="str">
        <f aca="false">IF($Y2337="","",IF($AA2337&lt;$S2337,"Pass","Fail"))</f>
        <v/>
      </c>
      <c r="AH2337" s="23" t="str">
        <f aca="true">INDIRECT(CHOOSE(MATCH($T2337,{"±","&gt;","≥","≤","&lt;"},0), "AC", "AD", "AE", "AF", "AG") &amp; ROW())</f>
        <v/>
      </c>
      <c r="AI2337" s="56" t="str">
        <f aca="false">IF($X2337="Not Significant","No Further Action Required",
IF($AH2337="","",
IF(AND($AH2337="Pass",$L2337="0 - Passed "),"Analysis performed; no further action required.",
IF(AND($AH2337="Fail",$L2337="1 - Failed "),"Analysis performed; no further action required.",
IF(AND($AH2337="Pass",$L2337="2 - Limited In Use "),"Analysis performed; no further action required.",
IF(AND($AH2337="Fail",$L2337="3 - Adjusted "),"Analysis performed; no further action required.",
"Unit fails analysis; TSM determination required."))))))</f>
        <v/>
      </c>
      <c r="AJ2337" s="58"/>
    </row>
    <row r="2338" customFormat="false" ht="15" hidden="false" customHeight="false" outlineLevel="0" collapsed="false">
      <c r="A2338" s="56"/>
      <c r="E2338" s="57" t="str">
        <f aca="false">IF(AND($F2338="",$G2338=""),"",IF($G2338="",$F2338,HYPERLINK($G2338,$F2338)))</f>
        <v/>
      </c>
      <c r="H2338" s="1" t="str">
        <f aca="false">IF($I2338="","None Attached",IF(LEFT($I2338,5)="https",HYPERLINK($I2338,"Datasheet"),HYPERLINK(_xlfn.CONCAT("https://",$I2338),"Datasheet")))</f>
        <v>None Attached</v>
      </c>
      <c r="M2338" s="56"/>
      <c r="P2338" s="58"/>
      <c r="Q2338" s="1" t="n">
        <f aca="false">$M2338-$N2338</f>
        <v>0</v>
      </c>
      <c r="R2338" s="56"/>
      <c r="T2338" s="59" t="s">
        <v>15</v>
      </c>
      <c r="U2338" s="1" t="n">
        <f aca="false">$S2338-$R2338</f>
        <v>0</v>
      </c>
      <c r="V2338" s="1" t="n">
        <f aca="false">IF($T2338="±",$Q2338*2,$Q2338)</f>
        <v>0</v>
      </c>
      <c r="W2338" s="60" t="str">
        <f aca="false">IFERROR($U2338/ABS($V2338),"N/A")</f>
        <v>N/A</v>
      </c>
      <c r="X2338" s="61" t="str">
        <f aca="false">IF(OR($W2338="N/A",$R2338="",$S2338=""),"N/A",IF($W2338&gt;=4,"Not Significant",IF($W2338&gt;=2,"Semi-Significant","Significant")))</f>
        <v>N/A</v>
      </c>
      <c r="Z2338" s="1" t="str">
        <f aca="false">IF($D2338="Z540.1 w/data",0,"")</f>
        <v/>
      </c>
      <c r="AA2338" s="1" t="e">
        <f aca="false">$Y2338+$Q2338+$Z2338</f>
        <v>#VALUE!</v>
      </c>
      <c r="AB2338" s="1" t="n">
        <f aca="false">$N2338+$Q2338</f>
        <v>0</v>
      </c>
      <c r="AC2338" s="1" t="str">
        <f aca="false">IF($Y2338="","",IF(AND($AA2338&gt;=$R2338,$AA2338&lt;=$S2338),"Pass","Fail"))</f>
        <v/>
      </c>
      <c r="AD2338" s="1" t="str">
        <f aca="false">IF($Y2338="","",IF($AA2338&gt;$R2338,"Pass","Fail"))</f>
        <v/>
      </c>
      <c r="AE2338" s="1" t="str">
        <f aca="false">IF($Y2338="","",IF($AA2338&gt;=$R2338,"Pass","Fail"))</f>
        <v/>
      </c>
      <c r="AF2338" s="1" t="str">
        <f aca="false">IF($Y2338="","",IF($AA2338&lt;=$S2338,"Pass","Fail"))</f>
        <v/>
      </c>
      <c r="AG2338" s="1" t="str">
        <f aca="false">IF($Y2338="","",IF($AA2338&lt;$S2338,"Pass","Fail"))</f>
        <v/>
      </c>
      <c r="AH2338" s="23" t="str">
        <f aca="true">INDIRECT(CHOOSE(MATCH($T2338,{"±","&gt;","≥","≤","&lt;"},0), "AC", "AD", "AE", "AF", "AG") &amp; ROW())</f>
        <v/>
      </c>
      <c r="AI2338" s="56" t="str">
        <f aca="false">IF($X2338="Not Significant","No Further Action Required",
IF($AH2338="","",
IF(AND($AH2338="Pass",$L2338="0 - Passed "),"Analysis performed; no further action required.",
IF(AND($AH2338="Fail",$L2338="1 - Failed "),"Analysis performed; no further action required.",
IF(AND($AH2338="Pass",$L2338="2 - Limited In Use "),"Analysis performed; no further action required.",
IF(AND($AH2338="Fail",$L2338="3 - Adjusted "),"Analysis performed; no further action required.",
"Unit fails analysis; TSM determination required."))))))</f>
        <v/>
      </c>
      <c r="AJ2338" s="58"/>
    </row>
    <row r="2339" customFormat="false" ht="15" hidden="false" customHeight="false" outlineLevel="0" collapsed="false">
      <c r="A2339" s="56"/>
      <c r="E2339" s="57" t="str">
        <f aca="false">IF(AND($F2339="",$G2339=""),"",IF($G2339="",$F2339,HYPERLINK($G2339,$F2339)))</f>
        <v/>
      </c>
      <c r="H2339" s="1" t="str">
        <f aca="false">IF($I2339="","None Attached",IF(LEFT($I2339,5)="https",HYPERLINK($I2339,"Datasheet"),HYPERLINK(_xlfn.CONCAT("https://",$I2339),"Datasheet")))</f>
        <v>None Attached</v>
      </c>
      <c r="M2339" s="56"/>
      <c r="P2339" s="58"/>
      <c r="Q2339" s="1" t="n">
        <f aca="false">$M2339-$N2339</f>
        <v>0</v>
      </c>
      <c r="R2339" s="56"/>
      <c r="T2339" s="59" t="s">
        <v>15</v>
      </c>
      <c r="U2339" s="1" t="n">
        <f aca="false">$S2339-$R2339</f>
        <v>0</v>
      </c>
      <c r="V2339" s="1" t="n">
        <f aca="false">IF($T2339="±",$Q2339*2,$Q2339)</f>
        <v>0</v>
      </c>
      <c r="W2339" s="60" t="str">
        <f aca="false">IFERROR($U2339/ABS($V2339),"N/A")</f>
        <v>N/A</v>
      </c>
      <c r="X2339" s="61" t="str">
        <f aca="false">IF(OR($W2339="N/A",$R2339="",$S2339=""),"N/A",IF($W2339&gt;=4,"Not Significant",IF($W2339&gt;=2,"Semi-Significant","Significant")))</f>
        <v>N/A</v>
      </c>
      <c r="Z2339" s="1" t="str">
        <f aca="false">IF($D2339="Z540.1 w/data",0,"")</f>
        <v/>
      </c>
      <c r="AA2339" s="1" t="e">
        <f aca="false">$Y2339+$Q2339+$Z2339</f>
        <v>#VALUE!</v>
      </c>
      <c r="AB2339" s="1" t="n">
        <f aca="false">$N2339+$Q2339</f>
        <v>0</v>
      </c>
      <c r="AC2339" s="1" t="str">
        <f aca="false">IF($Y2339="","",IF(AND($AA2339&gt;=$R2339,$AA2339&lt;=$S2339),"Pass","Fail"))</f>
        <v/>
      </c>
      <c r="AD2339" s="1" t="str">
        <f aca="false">IF($Y2339="","",IF($AA2339&gt;$R2339,"Pass","Fail"))</f>
        <v/>
      </c>
      <c r="AE2339" s="1" t="str">
        <f aca="false">IF($Y2339="","",IF($AA2339&gt;=$R2339,"Pass","Fail"))</f>
        <v/>
      </c>
      <c r="AF2339" s="1" t="str">
        <f aca="false">IF($Y2339="","",IF($AA2339&lt;=$S2339,"Pass","Fail"))</f>
        <v/>
      </c>
      <c r="AG2339" s="1" t="str">
        <f aca="false">IF($Y2339="","",IF($AA2339&lt;$S2339,"Pass","Fail"))</f>
        <v/>
      </c>
      <c r="AH2339" s="23" t="str">
        <f aca="true">INDIRECT(CHOOSE(MATCH($T2339,{"±","&gt;","≥","≤","&lt;"},0), "AC", "AD", "AE", "AF", "AG") &amp; ROW())</f>
        <v/>
      </c>
      <c r="AI2339" s="56" t="str">
        <f aca="false">IF($X2339="Not Significant","No Further Action Required",
IF($AH2339="","",
IF(AND($AH2339="Pass",$L2339="0 - Passed "),"Analysis performed; no further action required.",
IF(AND($AH2339="Fail",$L2339="1 - Failed "),"Analysis performed; no further action required.",
IF(AND($AH2339="Pass",$L2339="2 - Limited In Use "),"Analysis performed; no further action required.",
IF(AND($AH2339="Fail",$L2339="3 - Adjusted "),"Analysis performed; no further action required.",
"Unit fails analysis; TSM determination required."))))))</f>
        <v/>
      </c>
      <c r="AJ2339" s="58"/>
    </row>
    <row r="2340" customFormat="false" ht="15" hidden="false" customHeight="false" outlineLevel="0" collapsed="false">
      <c r="A2340" s="56"/>
      <c r="E2340" s="57" t="str">
        <f aca="false">IF(AND($F2340="",$G2340=""),"",IF($G2340="",$F2340,HYPERLINK($G2340,$F2340)))</f>
        <v/>
      </c>
      <c r="H2340" s="1" t="str">
        <f aca="false">IF($I2340="","None Attached",IF(LEFT($I2340,5)="https",HYPERLINK($I2340,"Datasheet"),HYPERLINK(_xlfn.CONCAT("https://",$I2340),"Datasheet")))</f>
        <v>None Attached</v>
      </c>
      <c r="M2340" s="56"/>
      <c r="P2340" s="58"/>
      <c r="Q2340" s="1" t="n">
        <f aca="false">$M2340-$N2340</f>
        <v>0</v>
      </c>
      <c r="R2340" s="56"/>
      <c r="T2340" s="59" t="s">
        <v>15</v>
      </c>
      <c r="U2340" s="1" t="n">
        <f aca="false">$S2340-$R2340</f>
        <v>0</v>
      </c>
      <c r="V2340" s="1" t="n">
        <f aca="false">IF($T2340="±",$Q2340*2,$Q2340)</f>
        <v>0</v>
      </c>
      <c r="W2340" s="60" t="str">
        <f aca="false">IFERROR($U2340/ABS($V2340),"N/A")</f>
        <v>N/A</v>
      </c>
      <c r="X2340" s="61" t="str">
        <f aca="false">IF(OR($W2340="N/A",$R2340="",$S2340=""),"N/A",IF($W2340&gt;=4,"Not Significant",IF($W2340&gt;=2,"Semi-Significant","Significant")))</f>
        <v>N/A</v>
      </c>
      <c r="Z2340" s="1" t="str">
        <f aca="false">IF($D2340="Z540.1 w/data",0,"")</f>
        <v/>
      </c>
      <c r="AA2340" s="1" t="e">
        <f aca="false">$Y2340+$Q2340+$Z2340</f>
        <v>#VALUE!</v>
      </c>
      <c r="AB2340" s="1" t="n">
        <f aca="false">$N2340+$Q2340</f>
        <v>0</v>
      </c>
      <c r="AC2340" s="1" t="str">
        <f aca="false">IF($Y2340="","",IF(AND($AA2340&gt;=$R2340,$AA2340&lt;=$S2340),"Pass","Fail"))</f>
        <v/>
      </c>
      <c r="AD2340" s="1" t="str">
        <f aca="false">IF($Y2340="","",IF($AA2340&gt;$R2340,"Pass","Fail"))</f>
        <v/>
      </c>
      <c r="AE2340" s="1" t="str">
        <f aca="false">IF($Y2340="","",IF($AA2340&gt;=$R2340,"Pass","Fail"))</f>
        <v/>
      </c>
      <c r="AF2340" s="1" t="str">
        <f aca="false">IF($Y2340="","",IF($AA2340&lt;=$S2340,"Pass","Fail"))</f>
        <v/>
      </c>
      <c r="AG2340" s="1" t="str">
        <f aca="false">IF($Y2340="","",IF($AA2340&lt;$S2340,"Pass","Fail"))</f>
        <v/>
      </c>
      <c r="AH2340" s="23" t="str">
        <f aca="true">INDIRECT(CHOOSE(MATCH($T2340,{"±","&gt;","≥","≤","&lt;"},0), "AC", "AD", "AE", "AF", "AG") &amp; ROW())</f>
        <v/>
      </c>
      <c r="AI2340" s="56" t="str">
        <f aca="false">IF($X2340="Not Significant","No Further Action Required",
IF($AH2340="","",
IF(AND($AH2340="Pass",$L2340="0 - Passed "),"Analysis performed; no further action required.",
IF(AND($AH2340="Fail",$L2340="1 - Failed "),"Analysis performed; no further action required.",
IF(AND($AH2340="Pass",$L2340="2 - Limited In Use "),"Analysis performed; no further action required.",
IF(AND($AH2340="Fail",$L2340="3 - Adjusted "),"Analysis performed; no further action required.",
"Unit fails analysis; TSM determination required."))))))</f>
        <v/>
      </c>
      <c r="AJ2340" s="58"/>
    </row>
    <row r="2341" customFormat="false" ht="15" hidden="false" customHeight="false" outlineLevel="0" collapsed="false">
      <c r="A2341" s="56"/>
      <c r="E2341" s="57" t="str">
        <f aca="false">IF(AND($F2341="",$G2341=""),"",IF($G2341="",$F2341,HYPERLINK($G2341,$F2341)))</f>
        <v/>
      </c>
      <c r="H2341" s="1" t="str">
        <f aca="false">IF($I2341="","None Attached",IF(LEFT($I2341,5)="https",HYPERLINK($I2341,"Datasheet"),HYPERLINK(_xlfn.CONCAT("https://",$I2341),"Datasheet")))</f>
        <v>None Attached</v>
      </c>
      <c r="M2341" s="56"/>
      <c r="P2341" s="58"/>
      <c r="Q2341" s="1" t="n">
        <f aca="false">$M2341-$N2341</f>
        <v>0</v>
      </c>
      <c r="R2341" s="56"/>
      <c r="T2341" s="59" t="s">
        <v>15</v>
      </c>
      <c r="U2341" s="1" t="n">
        <f aca="false">$S2341-$R2341</f>
        <v>0</v>
      </c>
      <c r="V2341" s="1" t="n">
        <f aca="false">IF($T2341="±",$Q2341*2,$Q2341)</f>
        <v>0</v>
      </c>
      <c r="W2341" s="60" t="str">
        <f aca="false">IFERROR($U2341/ABS($V2341),"N/A")</f>
        <v>N/A</v>
      </c>
      <c r="X2341" s="61" t="str">
        <f aca="false">IF(OR($W2341="N/A",$R2341="",$S2341=""),"N/A",IF($W2341&gt;=4,"Not Significant",IF($W2341&gt;=2,"Semi-Significant","Significant")))</f>
        <v>N/A</v>
      </c>
      <c r="Z2341" s="1" t="str">
        <f aca="false">IF($D2341="Z540.1 w/data",0,"")</f>
        <v/>
      </c>
      <c r="AA2341" s="1" t="e">
        <f aca="false">$Y2341+$Q2341+$Z2341</f>
        <v>#VALUE!</v>
      </c>
      <c r="AB2341" s="1" t="n">
        <f aca="false">$N2341+$Q2341</f>
        <v>0</v>
      </c>
      <c r="AC2341" s="1" t="str">
        <f aca="false">IF($Y2341="","",IF(AND($AA2341&gt;=$R2341,$AA2341&lt;=$S2341),"Pass","Fail"))</f>
        <v/>
      </c>
      <c r="AD2341" s="1" t="str">
        <f aca="false">IF($Y2341="","",IF($AA2341&gt;$R2341,"Pass","Fail"))</f>
        <v/>
      </c>
      <c r="AE2341" s="1" t="str">
        <f aca="false">IF($Y2341="","",IF($AA2341&gt;=$R2341,"Pass","Fail"))</f>
        <v/>
      </c>
      <c r="AF2341" s="1" t="str">
        <f aca="false">IF($Y2341="","",IF($AA2341&lt;=$S2341,"Pass","Fail"))</f>
        <v/>
      </c>
      <c r="AG2341" s="1" t="str">
        <f aca="false">IF($Y2341="","",IF($AA2341&lt;$S2341,"Pass","Fail"))</f>
        <v/>
      </c>
      <c r="AH2341" s="23" t="str">
        <f aca="true">INDIRECT(CHOOSE(MATCH($T2341,{"±","&gt;","≥","≤","&lt;"},0), "AC", "AD", "AE", "AF", "AG") &amp; ROW())</f>
        <v/>
      </c>
      <c r="AI2341" s="56" t="str">
        <f aca="false">IF($X2341="Not Significant","No Further Action Required",
IF($AH2341="","",
IF(AND($AH2341="Pass",$L2341="0 - Passed "),"Analysis performed; no further action required.",
IF(AND($AH2341="Fail",$L2341="1 - Failed "),"Analysis performed; no further action required.",
IF(AND($AH2341="Pass",$L2341="2 - Limited In Use "),"Analysis performed; no further action required.",
IF(AND($AH2341="Fail",$L2341="3 - Adjusted "),"Analysis performed; no further action required.",
"Unit fails analysis; TSM determination required."))))))</f>
        <v/>
      </c>
      <c r="AJ2341" s="58"/>
    </row>
    <row r="2342" customFormat="false" ht="15" hidden="false" customHeight="false" outlineLevel="0" collapsed="false">
      <c r="A2342" s="56"/>
      <c r="E2342" s="57" t="str">
        <f aca="false">IF(AND($F2342="",$G2342=""),"",IF($G2342="",$F2342,HYPERLINK($G2342,$F2342)))</f>
        <v/>
      </c>
      <c r="H2342" s="1" t="str">
        <f aca="false">IF($I2342="","None Attached",IF(LEFT($I2342,5)="https",HYPERLINK($I2342,"Datasheet"),HYPERLINK(_xlfn.CONCAT("https://",$I2342),"Datasheet")))</f>
        <v>None Attached</v>
      </c>
      <c r="M2342" s="56"/>
      <c r="P2342" s="58"/>
      <c r="Q2342" s="1" t="n">
        <f aca="false">$M2342-$N2342</f>
        <v>0</v>
      </c>
      <c r="R2342" s="56"/>
      <c r="T2342" s="59" t="s">
        <v>15</v>
      </c>
      <c r="U2342" s="1" t="n">
        <f aca="false">$S2342-$R2342</f>
        <v>0</v>
      </c>
      <c r="V2342" s="1" t="n">
        <f aca="false">IF($T2342="±",$Q2342*2,$Q2342)</f>
        <v>0</v>
      </c>
      <c r="W2342" s="60" t="str">
        <f aca="false">IFERROR($U2342/ABS($V2342),"N/A")</f>
        <v>N/A</v>
      </c>
      <c r="X2342" s="61" t="str">
        <f aca="false">IF(OR($W2342="N/A",$R2342="",$S2342=""),"N/A",IF($W2342&gt;=4,"Not Significant",IF($W2342&gt;=2,"Semi-Significant","Significant")))</f>
        <v>N/A</v>
      </c>
      <c r="Z2342" s="1" t="str">
        <f aca="false">IF($D2342="Z540.1 w/data",0,"")</f>
        <v/>
      </c>
      <c r="AA2342" s="1" t="e">
        <f aca="false">$Y2342+$Q2342+$Z2342</f>
        <v>#VALUE!</v>
      </c>
      <c r="AB2342" s="1" t="n">
        <f aca="false">$N2342+$Q2342</f>
        <v>0</v>
      </c>
      <c r="AC2342" s="1" t="str">
        <f aca="false">IF($Y2342="","",IF(AND($AA2342&gt;=$R2342,$AA2342&lt;=$S2342),"Pass","Fail"))</f>
        <v/>
      </c>
      <c r="AD2342" s="1" t="str">
        <f aca="false">IF($Y2342="","",IF($AA2342&gt;$R2342,"Pass","Fail"))</f>
        <v/>
      </c>
      <c r="AE2342" s="1" t="str">
        <f aca="false">IF($Y2342="","",IF($AA2342&gt;=$R2342,"Pass","Fail"))</f>
        <v/>
      </c>
      <c r="AF2342" s="1" t="str">
        <f aca="false">IF($Y2342="","",IF($AA2342&lt;=$S2342,"Pass","Fail"))</f>
        <v/>
      </c>
      <c r="AG2342" s="1" t="str">
        <f aca="false">IF($Y2342="","",IF($AA2342&lt;$S2342,"Pass","Fail"))</f>
        <v/>
      </c>
      <c r="AH2342" s="23" t="str">
        <f aca="true">INDIRECT(CHOOSE(MATCH($T2342,{"±","&gt;","≥","≤","&lt;"},0), "AC", "AD", "AE", "AF", "AG") &amp; ROW())</f>
        <v/>
      </c>
      <c r="AI2342" s="56" t="str">
        <f aca="false">IF($X2342="Not Significant","No Further Action Required",
IF($AH2342="","",
IF(AND($AH2342="Pass",$L2342="0 - Passed "),"Analysis performed; no further action required.",
IF(AND($AH2342="Fail",$L2342="1 - Failed "),"Analysis performed; no further action required.",
IF(AND($AH2342="Pass",$L2342="2 - Limited In Use "),"Analysis performed; no further action required.",
IF(AND($AH2342="Fail",$L2342="3 - Adjusted "),"Analysis performed; no further action required.",
"Unit fails analysis; TSM determination required."))))))</f>
        <v/>
      </c>
      <c r="AJ2342" s="58"/>
    </row>
    <row r="2343" customFormat="false" ht="15" hidden="false" customHeight="false" outlineLevel="0" collapsed="false">
      <c r="A2343" s="56"/>
      <c r="E2343" s="57" t="str">
        <f aca="false">IF(AND($F2343="",$G2343=""),"",IF($G2343="",$F2343,HYPERLINK($G2343,$F2343)))</f>
        <v/>
      </c>
      <c r="H2343" s="1" t="str">
        <f aca="false">IF($I2343="","None Attached",IF(LEFT($I2343,5)="https",HYPERLINK($I2343,"Datasheet"),HYPERLINK(_xlfn.CONCAT("https://",$I2343),"Datasheet")))</f>
        <v>None Attached</v>
      </c>
      <c r="M2343" s="56"/>
      <c r="P2343" s="58"/>
      <c r="Q2343" s="1" t="n">
        <f aca="false">$M2343-$N2343</f>
        <v>0</v>
      </c>
      <c r="R2343" s="56"/>
      <c r="T2343" s="59" t="s">
        <v>15</v>
      </c>
      <c r="U2343" s="1" t="n">
        <f aca="false">$S2343-$R2343</f>
        <v>0</v>
      </c>
      <c r="V2343" s="1" t="n">
        <f aca="false">IF($T2343="±",$Q2343*2,$Q2343)</f>
        <v>0</v>
      </c>
      <c r="W2343" s="60" t="str">
        <f aca="false">IFERROR($U2343/ABS($V2343),"N/A")</f>
        <v>N/A</v>
      </c>
      <c r="X2343" s="61" t="str">
        <f aca="false">IF(OR($W2343="N/A",$R2343="",$S2343=""),"N/A",IF($W2343&gt;=4,"Not Significant",IF($W2343&gt;=2,"Semi-Significant","Significant")))</f>
        <v>N/A</v>
      </c>
      <c r="Z2343" s="1" t="str">
        <f aca="false">IF($D2343="Z540.1 w/data",0,"")</f>
        <v/>
      </c>
      <c r="AA2343" s="1" t="e">
        <f aca="false">$Y2343+$Q2343+$Z2343</f>
        <v>#VALUE!</v>
      </c>
      <c r="AB2343" s="1" t="n">
        <f aca="false">$N2343+$Q2343</f>
        <v>0</v>
      </c>
      <c r="AC2343" s="1" t="str">
        <f aca="false">IF($Y2343="","",IF(AND($AA2343&gt;=$R2343,$AA2343&lt;=$S2343),"Pass","Fail"))</f>
        <v/>
      </c>
      <c r="AD2343" s="1" t="str">
        <f aca="false">IF($Y2343="","",IF($AA2343&gt;$R2343,"Pass","Fail"))</f>
        <v/>
      </c>
      <c r="AE2343" s="1" t="str">
        <f aca="false">IF($Y2343="","",IF($AA2343&gt;=$R2343,"Pass","Fail"))</f>
        <v/>
      </c>
      <c r="AF2343" s="1" t="str">
        <f aca="false">IF($Y2343="","",IF($AA2343&lt;=$S2343,"Pass","Fail"))</f>
        <v/>
      </c>
      <c r="AG2343" s="1" t="str">
        <f aca="false">IF($Y2343="","",IF($AA2343&lt;$S2343,"Pass","Fail"))</f>
        <v/>
      </c>
      <c r="AH2343" s="23" t="str">
        <f aca="true">INDIRECT(CHOOSE(MATCH($T2343,{"±","&gt;","≥","≤","&lt;"},0), "AC", "AD", "AE", "AF", "AG") &amp; ROW())</f>
        <v/>
      </c>
      <c r="AI2343" s="56" t="str">
        <f aca="false">IF($X2343="Not Significant","No Further Action Required",
IF($AH2343="","",
IF(AND($AH2343="Pass",$L2343="0 - Passed "),"Analysis performed; no further action required.",
IF(AND($AH2343="Fail",$L2343="1 - Failed "),"Analysis performed; no further action required.",
IF(AND($AH2343="Pass",$L2343="2 - Limited In Use "),"Analysis performed; no further action required.",
IF(AND($AH2343="Fail",$L2343="3 - Adjusted "),"Analysis performed; no further action required.",
"Unit fails analysis; TSM determination required."))))))</f>
        <v/>
      </c>
      <c r="AJ2343" s="58"/>
    </row>
    <row r="2344" customFormat="false" ht="15" hidden="false" customHeight="false" outlineLevel="0" collapsed="false">
      <c r="A2344" s="56"/>
      <c r="E2344" s="57" t="str">
        <f aca="false">IF(AND($F2344="",$G2344=""),"",IF($G2344="",$F2344,HYPERLINK($G2344,$F2344)))</f>
        <v/>
      </c>
      <c r="H2344" s="1" t="str">
        <f aca="false">IF($I2344="","None Attached",IF(LEFT($I2344,5)="https",HYPERLINK($I2344,"Datasheet"),HYPERLINK(_xlfn.CONCAT("https://",$I2344),"Datasheet")))</f>
        <v>None Attached</v>
      </c>
      <c r="M2344" s="56"/>
      <c r="P2344" s="58"/>
      <c r="Q2344" s="1" t="n">
        <f aca="false">$M2344-$N2344</f>
        <v>0</v>
      </c>
      <c r="R2344" s="56"/>
      <c r="T2344" s="59" t="s">
        <v>15</v>
      </c>
      <c r="U2344" s="1" t="n">
        <f aca="false">$S2344-$R2344</f>
        <v>0</v>
      </c>
      <c r="V2344" s="1" t="n">
        <f aca="false">IF($T2344="±",$Q2344*2,$Q2344)</f>
        <v>0</v>
      </c>
      <c r="W2344" s="60" t="str">
        <f aca="false">IFERROR($U2344/ABS($V2344),"N/A")</f>
        <v>N/A</v>
      </c>
      <c r="X2344" s="61" t="str">
        <f aca="false">IF(OR($W2344="N/A",$R2344="",$S2344=""),"N/A",IF($W2344&gt;=4,"Not Significant",IF($W2344&gt;=2,"Semi-Significant","Significant")))</f>
        <v>N/A</v>
      </c>
      <c r="Z2344" s="1" t="str">
        <f aca="false">IF($D2344="Z540.1 w/data",0,"")</f>
        <v/>
      </c>
      <c r="AA2344" s="1" t="e">
        <f aca="false">$Y2344+$Q2344+$Z2344</f>
        <v>#VALUE!</v>
      </c>
      <c r="AB2344" s="1" t="n">
        <f aca="false">$N2344+$Q2344</f>
        <v>0</v>
      </c>
      <c r="AC2344" s="1" t="str">
        <f aca="false">IF($Y2344="","",IF(AND($AA2344&gt;=$R2344,$AA2344&lt;=$S2344),"Pass","Fail"))</f>
        <v/>
      </c>
      <c r="AD2344" s="1" t="str">
        <f aca="false">IF($Y2344="","",IF($AA2344&gt;$R2344,"Pass","Fail"))</f>
        <v/>
      </c>
      <c r="AE2344" s="1" t="str">
        <f aca="false">IF($Y2344="","",IF($AA2344&gt;=$R2344,"Pass","Fail"))</f>
        <v/>
      </c>
      <c r="AF2344" s="1" t="str">
        <f aca="false">IF($Y2344="","",IF($AA2344&lt;=$S2344,"Pass","Fail"))</f>
        <v/>
      </c>
      <c r="AG2344" s="1" t="str">
        <f aca="false">IF($Y2344="","",IF($AA2344&lt;$S2344,"Pass","Fail"))</f>
        <v/>
      </c>
      <c r="AH2344" s="23" t="str">
        <f aca="true">INDIRECT(CHOOSE(MATCH($T2344,{"±","&gt;","≥","≤","&lt;"},0), "AC", "AD", "AE", "AF", "AG") &amp; ROW())</f>
        <v/>
      </c>
      <c r="AI2344" s="56" t="str">
        <f aca="false">IF($X2344="Not Significant","No Further Action Required",
IF($AH2344="","",
IF(AND($AH2344="Pass",$L2344="0 - Passed "),"Analysis performed; no further action required.",
IF(AND($AH2344="Fail",$L2344="1 - Failed "),"Analysis performed; no further action required.",
IF(AND($AH2344="Pass",$L2344="2 - Limited In Use "),"Analysis performed; no further action required.",
IF(AND($AH2344="Fail",$L2344="3 - Adjusted "),"Analysis performed; no further action required.",
"Unit fails analysis; TSM determination required."))))))</f>
        <v/>
      </c>
      <c r="AJ2344" s="58"/>
    </row>
    <row r="2345" customFormat="false" ht="15" hidden="false" customHeight="false" outlineLevel="0" collapsed="false">
      <c r="A2345" s="56"/>
      <c r="E2345" s="57" t="str">
        <f aca="false">IF(AND($F2345="",$G2345=""),"",IF($G2345="",$F2345,HYPERLINK($G2345,$F2345)))</f>
        <v/>
      </c>
      <c r="H2345" s="1" t="str">
        <f aca="false">IF($I2345="","None Attached",IF(LEFT($I2345,5)="https",HYPERLINK($I2345,"Datasheet"),HYPERLINK(_xlfn.CONCAT("https://",$I2345),"Datasheet")))</f>
        <v>None Attached</v>
      </c>
      <c r="M2345" s="56"/>
      <c r="P2345" s="58"/>
      <c r="Q2345" s="1" t="n">
        <f aca="false">$M2345-$N2345</f>
        <v>0</v>
      </c>
      <c r="R2345" s="56"/>
      <c r="T2345" s="59" t="s">
        <v>15</v>
      </c>
      <c r="U2345" s="1" t="n">
        <f aca="false">$S2345-$R2345</f>
        <v>0</v>
      </c>
      <c r="V2345" s="1" t="n">
        <f aca="false">IF($T2345="±",$Q2345*2,$Q2345)</f>
        <v>0</v>
      </c>
      <c r="W2345" s="60" t="str">
        <f aca="false">IFERROR($U2345/ABS($V2345),"N/A")</f>
        <v>N/A</v>
      </c>
      <c r="X2345" s="61" t="str">
        <f aca="false">IF(OR($W2345="N/A",$R2345="",$S2345=""),"N/A",IF($W2345&gt;=4,"Not Significant",IF($W2345&gt;=2,"Semi-Significant","Significant")))</f>
        <v>N/A</v>
      </c>
      <c r="Z2345" s="1" t="str">
        <f aca="false">IF($D2345="Z540.1 w/data",0,"")</f>
        <v/>
      </c>
      <c r="AA2345" s="1" t="e">
        <f aca="false">$Y2345+$Q2345+$Z2345</f>
        <v>#VALUE!</v>
      </c>
      <c r="AB2345" s="1" t="n">
        <f aca="false">$N2345+$Q2345</f>
        <v>0</v>
      </c>
      <c r="AC2345" s="1" t="str">
        <f aca="false">IF($Y2345="","",IF(AND($AA2345&gt;=$R2345,$AA2345&lt;=$S2345),"Pass","Fail"))</f>
        <v/>
      </c>
      <c r="AD2345" s="1" t="str">
        <f aca="false">IF($Y2345="","",IF($AA2345&gt;$R2345,"Pass","Fail"))</f>
        <v/>
      </c>
      <c r="AE2345" s="1" t="str">
        <f aca="false">IF($Y2345="","",IF($AA2345&gt;=$R2345,"Pass","Fail"))</f>
        <v/>
      </c>
      <c r="AF2345" s="1" t="str">
        <f aca="false">IF($Y2345="","",IF($AA2345&lt;=$S2345,"Pass","Fail"))</f>
        <v/>
      </c>
      <c r="AG2345" s="1" t="str">
        <f aca="false">IF($Y2345="","",IF($AA2345&lt;$S2345,"Pass","Fail"))</f>
        <v/>
      </c>
      <c r="AH2345" s="23" t="str">
        <f aca="true">INDIRECT(CHOOSE(MATCH($T2345,{"±","&gt;","≥","≤","&lt;"},0), "AC", "AD", "AE", "AF", "AG") &amp; ROW())</f>
        <v/>
      </c>
      <c r="AI2345" s="56" t="str">
        <f aca="false">IF($X2345="Not Significant","No Further Action Required",
IF($AH2345="","",
IF(AND($AH2345="Pass",$L2345="0 - Passed "),"Analysis performed; no further action required.",
IF(AND($AH2345="Fail",$L2345="1 - Failed "),"Analysis performed; no further action required.",
IF(AND($AH2345="Pass",$L2345="2 - Limited In Use "),"Analysis performed; no further action required.",
IF(AND($AH2345="Fail",$L2345="3 - Adjusted "),"Analysis performed; no further action required.",
"Unit fails analysis; TSM determination required."))))))</f>
        <v/>
      </c>
      <c r="AJ2345" s="58"/>
    </row>
    <row r="2346" customFormat="false" ht="15" hidden="false" customHeight="false" outlineLevel="0" collapsed="false">
      <c r="A2346" s="56"/>
      <c r="E2346" s="57" t="str">
        <f aca="false">IF(AND($F2346="",$G2346=""),"",IF($G2346="",$F2346,HYPERLINK($G2346,$F2346)))</f>
        <v/>
      </c>
      <c r="H2346" s="1" t="str">
        <f aca="false">IF($I2346="","None Attached",IF(LEFT($I2346,5)="https",HYPERLINK($I2346,"Datasheet"),HYPERLINK(_xlfn.CONCAT("https://",$I2346),"Datasheet")))</f>
        <v>None Attached</v>
      </c>
      <c r="M2346" s="56"/>
      <c r="P2346" s="58"/>
      <c r="Q2346" s="1" t="n">
        <f aca="false">$M2346-$N2346</f>
        <v>0</v>
      </c>
      <c r="R2346" s="56"/>
      <c r="T2346" s="59" t="s">
        <v>15</v>
      </c>
      <c r="U2346" s="1" t="n">
        <f aca="false">$S2346-$R2346</f>
        <v>0</v>
      </c>
      <c r="V2346" s="1" t="n">
        <f aca="false">IF($T2346="±",$Q2346*2,$Q2346)</f>
        <v>0</v>
      </c>
      <c r="W2346" s="60" t="str">
        <f aca="false">IFERROR($U2346/ABS($V2346),"N/A")</f>
        <v>N/A</v>
      </c>
      <c r="X2346" s="61" t="str">
        <f aca="false">IF(OR($W2346="N/A",$R2346="",$S2346=""),"N/A",IF($W2346&gt;=4,"Not Significant",IF($W2346&gt;=2,"Semi-Significant","Significant")))</f>
        <v>N/A</v>
      </c>
      <c r="Z2346" s="1" t="str">
        <f aca="false">IF($D2346="Z540.1 w/data",0,"")</f>
        <v/>
      </c>
      <c r="AA2346" s="1" t="e">
        <f aca="false">$Y2346+$Q2346+$Z2346</f>
        <v>#VALUE!</v>
      </c>
      <c r="AB2346" s="1" t="n">
        <f aca="false">$N2346+$Q2346</f>
        <v>0</v>
      </c>
      <c r="AC2346" s="1" t="str">
        <f aca="false">IF($Y2346="","",IF(AND($AA2346&gt;=$R2346,$AA2346&lt;=$S2346),"Pass","Fail"))</f>
        <v/>
      </c>
      <c r="AD2346" s="1" t="str">
        <f aca="false">IF($Y2346="","",IF($AA2346&gt;$R2346,"Pass","Fail"))</f>
        <v/>
      </c>
      <c r="AE2346" s="1" t="str">
        <f aca="false">IF($Y2346="","",IF($AA2346&gt;=$R2346,"Pass","Fail"))</f>
        <v/>
      </c>
      <c r="AF2346" s="1" t="str">
        <f aca="false">IF($Y2346="","",IF($AA2346&lt;=$S2346,"Pass","Fail"))</f>
        <v/>
      </c>
      <c r="AG2346" s="1" t="str">
        <f aca="false">IF($Y2346="","",IF($AA2346&lt;$S2346,"Pass","Fail"))</f>
        <v/>
      </c>
      <c r="AH2346" s="23" t="str">
        <f aca="true">INDIRECT(CHOOSE(MATCH($T2346,{"±","&gt;","≥","≤","&lt;"},0), "AC", "AD", "AE", "AF", "AG") &amp; ROW())</f>
        <v/>
      </c>
      <c r="AI2346" s="56" t="str">
        <f aca="false">IF($X2346="Not Significant","No Further Action Required",
IF($AH2346="","",
IF(AND($AH2346="Pass",$L2346="0 - Passed "),"Analysis performed; no further action required.",
IF(AND($AH2346="Fail",$L2346="1 - Failed "),"Analysis performed; no further action required.",
IF(AND($AH2346="Pass",$L2346="2 - Limited In Use "),"Analysis performed; no further action required.",
IF(AND($AH2346="Fail",$L2346="3 - Adjusted "),"Analysis performed; no further action required.",
"Unit fails analysis; TSM determination required."))))))</f>
        <v/>
      </c>
      <c r="AJ2346" s="58"/>
    </row>
    <row r="2347" customFormat="false" ht="15" hidden="false" customHeight="false" outlineLevel="0" collapsed="false">
      <c r="A2347" s="56"/>
      <c r="E2347" s="57" t="str">
        <f aca="false">IF(AND($F2347="",$G2347=""),"",IF($G2347="",$F2347,HYPERLINK($G2347,$F2347)))</f>
        <v/>
      </c>
      <c r="H2347" s="1" t="str">
        <f aca="false">IF($I2347="","None Attached",IF(LEFT($I2347,5)="https",HYPERLINK($I2347,"Datasheet"),HYPERLINK(_xlfn.CONCAT("https://",$I2347),"Datasheet")))</f>
        <v>None Attached</v>
      </c>
      <c r="M2347" s="56"/>
      <c r="P2347" s="58"/>
      <c r="Q2347" s="1" t="n">
        <f aca="false">$M2347-$N2347</f>
        <v>0</v>
      </c>
      <c r="R2347" s="56"/>
      <c r="T2347" s="59" t="s">
        <v>15</v>
      </c>
      <c r="U2347" s="1" t="n">
        <f aca="false">$S2347-$R2347</f>
        <v>0</v>
      </c>
      <c r="V2347" s="1" t="n">
        <f aca="false">IF($T2347="±",$Q2347*2,$Q2347)</f>
        <v>0</v>
      </c>
      <c r="W2347" s="60" t="str">
        <f aca="false">IFERROR($U2347/ABS($V2347),"N/A")</f>
        <v>N/A</v>
      </c>
      <c r="X2347" s="61" t="str">
        <f aca="false">IF(OR($W2347="N/A",$R2347="",$S2347=""),"N/A",IF($W2347&gt;=4,"Not Significant",IF($W2347&gt;=2,"Semi-Significant","Significant")))</f>
        <v>N/A</v>
      </c>
      <c r="Z2347" s="1" t="str">
        <f aca="false">IF($D2347="Z540.1 w/data",0,"")</f>
        <v/>
      </c>
      <c r="AA2347" s="1" t="e">
        <f aca="false">$Y2347+$Q2347+$Z2347</f>
        <v>#VALUE!</v>
      </c>
      <c r="AB2347" s="1" t="n">
        <f aca="false">$N2347+$Q2347</f>
        <v>0</v>
      </c>
      <c r="AC2347" s="1" t="str">
        <f aca="false">IF($Y2347="","",IF(AND($AA2347&gt;=$R2347,$AA2347&lt;=$S2347),"Pass","Fail"))</f>
        <v/>
      </c>
      <c r="AD2347" s="1" t="str">
        <f aca="false">IF($Y2347="","",IF($AA2347&gt;$R2347,"Pass","Fail"))</f>
        <v/>
      </c>
      <c r="AE2347" s="1" t="str">
        <f aca="false">IF($Y2347="","",IF($AA2347&gt;=$R2347,"Pass","Fail"))</f>
        <v/>
      </c>
      <c r="AF2347" s="1" t="str">
        <f aca="false">IF($Y2347="","",IF($AA2347&lt;=$S2347,"Pass","Fail"))</f>
        <v/>
      </c>
      <c r="AG2347" s="1" t="str">
        <f aca="false">IF($Y2347="","",IF($AA2347&lt;$S2347,"Pass","Fail"))</f>
        <v/>
      </c>
      <c r="AH2347" s="23" t="str">
        <f aca="true">INDIRECT(CHOOSE(MATCH($T2347,{"±","&gt;","≥","≤","&lt;"},0), "AC", "AD", "AE", "AF", "AG") &amp; ROW())</f>
        <v/>
      </c>
      <c r="AI2347" s="56" t="str">
        <f aca="false">IF($X2347="Not Significant","No Further Action Required",
IF($AH2347="","",
IF(AND($AH2347="Pass",$L2347="0 - Passed "),"Analysis performed; no further action required.",
IF(AND($AH2347="Fail",$L2347="1 - Failed "),"Analysis performed; no further action required.",
IF(AND($AH2347="Pass",$L2347="2 - Limited In Use "),"Analysis performed; no further action required.",
IF(AND($AH2347="Fail",$L2347="3 - Adjusted "),"Analysis performed; no further action required.",
"Unit fails analysis; TSM determination required."))))))</f>
        <v/>
      </c>
      <c r="AJ2347" s="58"/>
    </row>
    <row r="2348" customFormat="false" ht="15" hidden="false" customHeight="false" outlineLevel="0" collapsed="false">
      <c r="A2348" s="56"/>
      <c r="E2348" s="57" t="str">
        <f aca="false">IF(AND($F2348="",$G2348=""),"",IF($G2348="",$F2348,HYPERLINK($G2348,$F2348)))</f>
        <v/>
      </c>
      <c r="H2348" s="1" t="str">
        <f aca="false">IF($I2348="","None Attached",IF(LEFT($I2348,5)="https",HYPERLINK($I2348,"Datasheet"),HYPERLINK(_xlfn.CONCAT("https://",$I2348),"Datasheet")))</f>
        <v>None Attached</v>
      </c>
      <c r="M2348" s="56"/>
      <c r="P2348" s="58"/>
      <c r="Q2348" s="1" t="n">
        <f aca="false">$M2348-$N2348</f>
        <v>0</v>
      </c>
      <c r="R2348" s="56"/>
      <c r="T2348" s="59" t="s">
        <v>15</v>
      </c>
      <c r="U2348" s="1" t="n">
        <f aca="false">$S2348-$R2348</f>
        <v>0</v>
      </c>
      <c r="V2348" s="1" t="n">
        <f aca="false">IF($T2348="±",$Q2348*2,$Q2348)</f>
        <v>0</v>
      </c>
      <c r="W2348" s="60" t="str">
        <f aca="false">IFERROR($U2348/ABS($V2348),"N/A")</f>
        <v>N/A</v>
      </c>
      <c r="X2348" s="61" t="str">
        <f aca="false">IF(OR($W2348="N/A",$R2348="",$S2348=""),"N/A",IF($W2348&gt;=4,"Not Significant",IF($W2348&gt;=2,"Semi-Significant","Significant")))</f>
        <v>N/A</v>
      </c>
      <c r="Z2348" s="1" t="str">
        <f aca="false">IF($D2348="Z540.1 w/data",0,"")</f>
        <v/>
      </c>
      <c r="AA2348" s="1" t="e">
        <f aca="false">$Y2348+$Q2348+$Z2348</f>
        <v>#VALUE!</v>
      </c>
      <c r="AB2348" s="1" t="n">
        <f aca="false">$N2348+$Q2348</f>
        <v>0</v>
      </c>
      <c r="AC2348" s="1" t="str">
        <f aca="false">IF($Y2348="","",IF(AND($AA2348&gt;=$R2348,$AA2348&lt;=$S2348),"Pass","Fail"))</f>
        <v/>
      </c>
      <c r="AD2348" s="1" t="str">
        <f aca="false">IF($Y2348="","",IF($AA2348&gt;$R2348,"Pass","Fail"))</f>
        <v/>
      </c>
      <c r="AE2348" s="1" t="str">
        <f aca="false">IF($Y2348="","",IF($AA2348&gt;=$R2348,"Pass","Fail"))</f>
        <v/>
      </c>
      <c r="AF2348" s="1" t="str">
        <f aca="false">IF($Y2348="","",IF($AA2348&lt;=$S2348,"Pass","Fail"))</f>
        <v/>
      </c>
      <c r="AG2348" s="1" t="str">
        <f aca="false">IF($Y2348="","",IF($AA2348&lt;$S2348,"Pass","Fail"))</f>
        <v/>
      </c>
      <c r="AH2348" s="23" t="str">
        <f aca="true">INDIRECT(CHOOSE(MATCH($T2348,{"±","&gt;","≥","≤","&lt;"},0), "AC", "AD", "AE", "AF", "AG") &amp; ROW())</f>
        <v/>
      </c>
      <c r="AI2348" s="56" t="str">
        <f aca="false">IF($X2348="Not Significant","No Further Action Required",
IF($AH2348="","",
IF(AND($AH2348="Pass",$L2348="0 - Passed "),"Analysis performed; no further action required.",
IF(AND($AH2348="Fail",$L2348="1 - Failed "),"Analysis performed; no further action required.",
IF(AND($AH2348="Pass",$L2348="2 - Limited In Use "),"Analysis performed; no further action required.",
IF(AND($AH2348="Fail",$L2348="3 - Adjusted "),"Analysis performed; no further action required.",
"Unit fails analysis; TSM determination required."))))))</f>
        <v/>
      </c>
      <c r="AJ2348" s="58"/>
    </row>
    <row r="2349" customFormat="false" ht="15" hidden="false" customHeight="false" outlineLevel="0" collapsed="false">
      <c r="A2349" s="56"/>
      <c r="E2349" s="57" t="str">
        <f aca="false">IF(AND($F2349="",$G2349=""),"",IF($G2349="",$F2349,HYPERLINK($G2349,$F2349)))</f>
        <v/>
      </c>
      <c r="H2349" s="1" t="str">
        <f aca="false">IF($I2349="","None Attached",IF(LEFT($I2349,5)="https",HYPERLINK($I2349,"Datasheet"),HYPERLINK(_xlfn.CONCAT("https://",$I2349),"Datasheet")))</f>
        <v>None Attached</v>
      </c>
      <c r="M2349" s="56"/>
      <c r="P2349" s="58"/>
      <c r="Q2349" s="1" t="n">
        <f aca="false">$M2349-$N2349</f>
        <v>0</v>
      </c>
      <c r="R2349" s="56"/>
      <c r="T2349" s="59" t="s">
        <v>15</v>
      </c>
      <c r="U2349" s="1" t="n">
        <f aca="false">$S2349-$R2349</f>
        <v>0</v>
      </c>
      <c r="V2349" s="1" t="n">
        <f aca="false">IF($T2349="±",$Q2349*2,$Q2349)</f>
        <v>0</v>
      </c>
      <c r="W2349" s="60" t="str">
        <f aca="false">IFERROR($U2349/ABS($V2349),"N/A")</f>
        <v>N/A</v>
      </c>
      <c r="X2349" s="61" t="str">
        <f aca="false">IF(OR($W2349="N/A",$R2349="",$S2349=""),"N/A",IF($W2349&gt;=4,"Not Significant",IF($W2349&gt;=2,"Semi-Significant","Significant")))</f>
        <v>N/A</v>
      </c>
      <c r="Z2349" s="1" t="str">
        <f aca="false">IF($D2349="Z540.1 w/data",0,"")</f>
        <v/>
      </c>
      <c r="AA2349" s="1" t="e">
        <f aca="false">$Y2349+$Q2349+$Z2349</f>
        <v>#VALUE!</v>
      </c>
      <c r="AB2349" s="1" t="n">
        <f aca="false">$N2349+$Q2349</f>
        <v>0</v>
      </c>
      <c r="AC2349" s="1" t="str">
        <f aca="false">IF($Y2349="","",IF(AND($AA2349&gt;=$R2349,$AA2349&lt;=$S2349),"Pass","Fail"))</f>
        <v/>
      </c>
      <c r="AD2349" s="1" t="str">
        <f aca="false">IF($Y2349="","",IF($AA2349&gt;$R2349,"Pass","Fail"))</f>
        <v/>
      </c>
      <c r="AE2349" s="1" t="str">
        <f aca="false">IF($Y2349="","",IF($AA2349&gt;=$R2349,"Pass","Fail"))</f>
        <v/>
      </c>
      <c r="AF2349" s="1" t="str">
        <f aca="false">IF($Y2349="","",IF($AA2349&lt;=$S2349,"Pass","Fail"))</f>
        <v/>
      </c>
      <c r="AG2349" s="1" t="str">
        <f aca="false">IF($Y2349="","",IF($AA2349&lt;$S2349,"Pass","Fail"))</f>
        <v/>
      </c>
      <c r="AH2349" s="23" t="str">
        <f aca="true">INDIRECT(CHOOSE(MATCH($T2349,{"±","&gt;","≥","≤","&lt;"},0), "AC", "AD", "AE", "AF", "AG") &amp; ROW())</f>
        <v/>
      </c>
      <c r="AI2349" s="56" t="str">
        <f aca="false">IF($X2349="Not Significant","No Further Action Required",
IF($AH2349="","",
IF(AND($AH2349="Pass",$L2349="0 - Passed "),"Analysis performed; no further action required.",
IF(AND($AH2349="Fail",$L2349="1 - Failed "),"Analysis performed; no further action required.",
IF(AND($AH2349="Pass",$L2349="2 - Limited In Use "),"Analysis performed; no further action required.",
IF(AND($AH2349="Fail",$L2349="3 - Adjusted "),"Analysis performed; no further action required.",
"Unit fails analysis; TSM determination required."))))))</f>
        <v/>
      </c>
      <c r="AJ2349" s="58"/>
    </row>
    <row r="2350" customFormat="false" ht="15" hidden="false" customHeight="false" outlineLevel="0" collapsed="false">
      <c r="A2350" s="56"/>
      <c r="E2350" s="57" t="str">
        <f aca="false">IF(AND($F2350="",$G2350=""),"",IF($G2350="",$F2350,HYPERLINK($G2350,$F2350)))</f>
        <v/>
      </c>
      <c r="H2350" s="1" t="str">
        <f aca="false">IF($I2350="","None Attached",IF(LEFT($I2350,5)="https",HYPERLINK($I2350,"Datasheet"),HYPERLINK(_xlfn.CONCAT("https://",$I2350),"Datasheet")))</f>
        <v>None Attached</v>
      </c>
      <c r="M2350" s="56"/>
      <c r="P2350" s="58"/>
      <c r="Q2350" s="1" t="n">
        <f aca="false">$M2350-$N2350</f>
        <v>0</v>
      </c>
      <c r="R2350" s="56"/>
      <c r="T2350" s="59" t="s">
        <v>15</v>
      </c>
      <c r="U2350" s="1" t="n">
        <f aca="false">$S2350-$R2350</f>
        <v>0</v>
      </c>
      <c r="V2350" s="1" t="n">
        <f aca="false">IF($T2350="±",$Q2350*2,$Q2350)</f>
        <v>0</v>
      </c>
      <c r="W2350" s="60" t="str">
        <f aca="false">IFERROR($U2350/ABS($V2350),"N/A")</f>
        <v>N/A</v>
      </c>
      <c r="X2350" s="61" t="str">
        <f aca="false">IF(OR($W2350="N/A",$R2350="",$S2350=""),"N/A",IF($W2350&gt;=4,"Not Significant",IF($W2350&gt;=2,"Semi-Significant","Significant")))</f>
        <v>N/A</v>
      </c>
      <c r="Z2350" s="1" t="str">
        <f aca="false">IF($D2350="Z540.1 w/data",0,"")</f>
        <v/>
      </c>
      <c r="AA2350" s="1" t="e">
        <f aca="false">$Y2350+$Q2350+$Z2350</f>
        <v>#VALUE!</v>
      </c>
      <c r="AB2350" s="1" t="n">
        <f aca="false">$N2350+$Q2350</f>
        <v>0</v>
      </c>
      <c r="AC2350" s="1" t="str">
        <f aca="false">IF($Y2350="","",IF(AND($AA2350&gt;=$R2350,$AA2350&lt;=$S2350),"Pass","Fail"))</f>
        <v/>
      </c>
      <c r="AD2350" s="1" t="str">
        <f aca="false">IF($Y2350="","",IF($AA2350&gt;$R2350,"Pass","Fail"))</f>
        <v/>
      </c>
      <c r="AE2350" s="1" t="str">
        <f aca="false">IF($Y2350="","",IF($AA2350&gt;=$R2350,"Pass","Fail"))</f>
        <v/>
      </c>
      <c r="AF2350" s="1" t="str">
        <f aca="false">IF($Y2350="","",IF($AA2350&lt;=$S2350,"Pass","Fail"))</f>
        <v/>
      </c>
      <c r="AG2350" s="1" t="str">
        <f aca="false">IF($Y2350="","",IF($AA2350&lt;$S2350,"Pass","Fail"))</f>
        <v/>
      </c>
      <c r="AH2350" s="23" t="str">
        <f aca="true">INDIRECT(CHOOSE(MATCH($T2350,{"±","&gt;","≥","≤","&lt;"},0), "AC", "AD", "AE", "AF", "AG") &amp; ROW())</f>
        <v/>
      </c>
      <c r="AI2350" s="56" t="str">
        <f aca="false">IF($X2350="Not Significant","No Further Action Required",
IF($AH2350="","",
IF(AND($AH2350="Pass",$L2350="0 - Passed "),"Analysis performed; no further action required.",
IF(AND($AH2350="Fail",$L2350="1 - Failed "),"Analysis performed; no further action required.",
IF(AND($AH2350="Pass",$L2350="2 - Limited In Use "),"Analysis performed; no further action required.",
IF(AND($AH2350="Fail",$L2350="3 - Adjusted "),"Analysis performed; no further action required.",
"Unit fails analysis; TSM determination required."))))))</f>
        <v/>
      </c>
      <c r="AJ2350" s="58"/>
    </row>
    <row r="2351" customFormat="false" ht="15" hidden="false" customHeight="false" outlineLevel="0" collapsed="false">
      <c r="A2351" s="56"/>
      <c r="E2351" s="57" t="str">
        <f aca="false">IF(AND($F2351="",$G2351=""),"",IF($G2351="",$F2351,HYPERLINK($G2351,$F2351)))</f>
        <v/>
      </c>
      <c r="H2351" s="1" t="str">
        <f aca="false">IF($I2351="","None Attached",IF(LEFT($I2351,5)="https",HYPERLINK($I2351,"Datasheet"),HYPERLINK(_xlfn.CONCAT("https://",$I2351),"Datasheet")))</f>
        <v>None Attached</v>
      </c>
      <c r="M2351" s="56"/>
      <c r="P2351" s="58"/>
      <c r="Q2351" s="1" t="n">
        <f aca="false">$M2351-$N2351</f>
        <v>0</v>
      </c>
      <c r="R2351" s="56"/>
      <c r="T2351" s="59" t="s">
        <v>15</v>
      </c>
      <c r="U2351" s="1" t="n">
        <f aca="false">$S2351-$R2351</f>
        <v>0</v>
      </c>
      <c r="V2351" s="1" t="n">
        <f aca="false">IF($T2351="±",$Q2351*2,$Q2351)</f>
        <v>0</v>
      </c>
      <c r="W2351" s="60" t="str">
        <f aca="false">IFERROR($U2351/ABS($V2351),"N/A")</f>
        <v>N/A</v>
      </c>
      <c r="X2351" s="61" t="str">
        <f aca="false">IF(OR($W2351="N/A",$R2351="",$S2351=""),"N/A",IF($W2351&gt;=4,"Not Significant",IF($W2351&gt;=2,"Semi-Significant","Significant")))</f>
        <v>N/A</v>
      </c>
      <c r="Z2351" s="1" t="str">
        <f aca="false">IF($D2351="Z540.1 w/data",0,"")</f>
        <v/>
      </c>
      <c r="AA2351" s="1" t="e">
        <f aca="false">$Y2351+$Q2351+$Z2351</f>
        <v>#VALUE!</v>
      </c>
      <c r="AB2351" s="1" t="n">
        <f aca="false">$N2351+$Q2351</f>
        <v>0</v>
      </c>
      <c r="AC2351" s="1" t="str">
        <f aca="false">IF($Y2351="","",IF(AND($AA2351&gt;=$R2351,$AA2351&lt;=$S2351),"Pass","Fail"))</f>
        <v/>
      </c>
      <c r="AD2351" s="1" t="str">
        <f aca="false">IF($Y2351="","",IF($AA2351&gt;$R2351,"Pass","Fail"))</f>
        <v/>
      </c>
      <c r="AE2351" s="1" t="str">
        <f aca="false">IF($Y2351="","",IF($AA2351&gt;=$R2351,"Pass","Fail"))</f>
        <v/>
      </c>
      <c r="AF2351" s="1" t="str">
        <f aca="false">IF($Y2351="","",IF($AA2351&lt;=$S2351,"Pass","Fail"))</f>
        <v/>
      </c>
      <c r="AG2351" s="1" t="str">
        <f aca="false">IF($Y2351="","",IF($AA2351&lt;$S2351,"Pass","Fail"))</f>
        <v/>
      </c>
      <c r="AH2351" s="23" t="str">
        <f aca="true">INDIRECT(CHOOSE(MATCH($T2351,{"±","&gt;","≥","≤","&lt;"},0), "AC", "AD", "AE", "AF", "AG") &amp; ROW())</f>
        <v/>
      </c>
      <c r="AI2351" s="56" t="str">
        <f aca="false">IF($X2351="Not Significant","No Further Action Required",
IF($AH2351="","",
IF(AND($AH2351="Pass",$L2351="0 - Passed "),"Analysis performed; no further action required.",
IF(AND($AH2351="Fail",$L2351="1 - Failed "),"Analysis performed; no further action required.",
IF(AND($AH2351="Pass",$L2351="2 - Limited In Use "),"Analysis performed; no further action required.",
IF(AND($AH2351="Fail",$L2351="3 - Adjusted "),"Analysis performed; no further action required.",
"Unit fails analysis; TSM determination required."))))))</f>
        <v/>
      </c>
      <c r="AJ2351" s="58"/>
    </row>
    <row r="2352" customFormat="false" ht="15" hidden="false" customHeight="false" outlineLevel="0" collapsed="false">
      <c r="A2352" s="56"/>
      <c r="E2352" s="57" t="str">
        <f aca="false">IF(AND($F2352="",$G2352=""),"",IF($G2352="",$F2352,HYPERLINK($G2352,$F2352)))</f>
        <v/>
      </c>
      <c r="H2352" s="1" t="str">
        <f aca="false">IF($I2352="","None Attached",IF(LEFT($I2352,5)="https",HYPERLINK($I2352,"Datasheet"),HYPERLINK(_xlfn.CONCAT("https://",$I2352),"Datasheet")))</f>
        <v>None Attached</v>
      </c>
      <c r="M2352" s="56"/>
      <c r="P2352" s="58"/>
      <c r="Q2352" s="1" t="n">
        <f aca="false">$M2352-$N2352</f>
        <v>0</v>
      </c>
      <c r="R2352" s="56"/>
      <c r="T2352" s="59" t="s">
        <v>15</v>
      </c>
      <c r="U2352" s="1" t="n">
        <f aca="false">$S2352-$R2352</f>
        <v>0</v>
      </c>
      <c r="V2352" s="1" t="n">
        <f aca="false">IF($T2352="±",$Q2352*2,$Q2352)</f>
        <v>0</v>
      </c>
      <c r="W2352" s="60" t="str">
        <f aca="false">IFERROR($U2352/ABS($V2352),"N/A")</f>
        <v>N/A</v>
      </c>
      <c r="X2352" s="61" t="str">
        <f aca="false">IF(OR($W2352="N/A",$R2352="",$S2352=""),"N/A",IF($W2352&gt;=4,"Not Significant",IF($W2352&gt;=2,"Semi-Significant","Significant")))</f>
        <v>N/A</v>
      </c>
      <c r="Z2352" s="1" t="str">
        <f aca="false">IF($D2352="Z540.1 w/data",0,"")</f>
        <v/>
      </c>
      <c r="AA2352" s="1" t="e">
        <f aca="false">$Y2352+$Q2352+$Z2352</f>
        <v>#VALUE!</v>
      </c>
      <c r="AB2352" s="1" t="n">
        <f aca="false">$N2352+$Q2352</f>
        <v>0</v>
      </c>
      <c r="AC2352" s="1" t="str">
        <f aca="false">IF($Y2352="","",IF(AND($AA2352&gt;=$R2352,$AA2352&lt;=$S2352),"Pass","Fail"))</f>
        <v/>
      </c>
      <c r="AD2352" s="1" t="str">
        <f aca="false">IF($Y2352="","",IF($AA2352&gt;$R2352,"Pass","Fail"))</f>
        <v/>
      </c>
      <c r="AE2352" s="1" t="str">
        <f aca="false">IF($Y2352="","",IF($AA2352&gt;=$R2352,"Pass","Fail"))</f>
        <v/>
      </c>
      <c r="AF2352" s="1" t="str">
        <f aca="false">IF($Y2352="","",IF($AA2352&lt;=$S2352,"Pass","Fail"))</f>
        <v/>
      </c>
      <c r="AG2352" s="1" t="str">
        <f aca="false">IF($Y2352="","",IF($AA2352&lt;$S2352,"Pass","Fail"))</f>
        <v/>
      </c>
      <c r="AH2352" s="23" t="str">
        <f aca="true">INDIRECT(CHOOSE(MATCH($T2352,{"±","&gt;","≥","≤","&lt;"},0), "AC", "AD", "AE", "AF", "AG") &amp; ROW())</f>
        <v/>
      </c>
      <c r="AI2352" s="56" t="str">
        <f aca="false">IF($X2352="Not Significant","No Further Action Required",
IF($AH2352="","",
IF(AND($AH2352="Pass",$L2352="0 - Passed "),"Analysis performed; no further action required.",
IF(AND($AH2352="Fail",$L2352="1 - Failed "),"Analysis performed; no further action required.",
IF(AND($AH2352="Pass",$L2352="2 - Limited In Use "),"Analysis performed; no further action required.",
IF(AND($AH2352="Fail",$L2352="3 - Adjusted "),"Analysis performed; no further action required.",
"Unit fails analysis; TSM determination required."))))))</f>
        <v/>
      </c>
      <c r="AJ2352" s="58"/>
    </row>
    <row r="2353" customFormat="false" ht="15" hidden="false" customHeight="false" outlineLevel="0" collapsed="false">
      <c r="A2353" s="56"/>
      <c r="E2353" s="57" t="str">
        <f aca="false">IF(AND($F2353="",$G2353=""),"",IF($G2353="",$F2353,HYPERLINK($G2353,$F2353)))</f>
        <v/>
      </c>
      <c r="H2353" s="1" t="str">
        <f aca="false">IF($I2353="","None Attached",IF(LEFT($I2353,5)="https",HYPERLINK($I2353,"Datasheet"),HYPERLINK(_xlfn.CONCAT("https://",$I2353),"Datasheet")))</f>
        <v>None Attached</v>
      </c>
      <c r="M2353" s="56"/>
      <c r="P2353" s="58"/>
      <c r="Q2353" s="1" t="n">
        <f aca="false">$M2353-$N2353</f>
        <v>0</v>
      </c>
      <c r="R2353" s="56"/>
      <c r="T2353" s="59" t="s">
        <v>15</v>
      </c>
      <c r="U2353" s="1" t="n">
        <f aca="false">$S2353-$R2353</f>
        <v>0</v>
      </c>
      <c r="V2353" s="1" t="n">
        <f aca="false">IF($T2353="±",$Q2353*2,$Q2353)</f>
        <v>0</v>
      </c>
      <c r="W2353" s="60" t="str">
        <f aca="false">IFERROR($U2353/ABS($V2353),"N/A")</f>
        <v>N/A</v>
      </c>
      <c r="X2353" s="61" t="str">
        <f aca="false">IF(OR($W2353="N/A",$R2353="",$S2353=""),"N/A",IF($W2353&gt;=4,"Not Significant",IF($W2353&gt;=2,"Semi-Significant","Significant")))</f>
        <v>N/A</v>
      </c>
      <c r="Z2353" s="1" t="str">
        <f aca="false">IF($D2353="Z540.1 w/data",0,"")</f>
        <v/>
      </c>
      <c r="AA2353" s="1" t="e">
        <f aca="false">$Y2353+$Q2353+$Z2353</f>
        <v>#VALUE!</v>
      </c>
      <c r="AB2353" s="1" t="n">
        <f aca="false">$N2353+$Q2353</f>
        <v>0</v>
      </c>
      <c r="AC2353" s="1" t="str">
        <f aca="false">IF($Y2353="","",IF(AND($AA2353&gt;=$R2353,$AA2353&lt;=$S2353),"Pass","Fail"))</f>
        <v/>
      </c>
      <c r="AD2353" s="1" t="str">
        <f aca="false">IF($Y2353="","",IF($AA2353&gt;$R2353,"Pass","Fail"))</f>
        <v/>
      </c>
      <c r="AE2353" s="1" t="str">
        <f aca="false">IF($Y2353="","",IF($AA2353&gt;=$R2353,"Pass","Fail"))</f>
        <v/>
      </c>
      <c r="AF2353" s="1" t="str">
        <f aca="false">IF($Y2353="","",IF($AA2353&lt;=$S2353,"Pass","Fail"))</f>
        <v/>
      </c>
      <c r="AG2353" s="1" t="str">
        <f aca="false">IF($Y2353="","",IF($AA2353&lt;$S2353,"Pass","Fail"))</f>
        <v/>
      </c>
      <c r="AH2353" s="23" t="str">
        <f aca="true">INDIRECT(CHOOSE(MATCH($T2353,{"±","&gt;","≥","≤","&lt;"},0), "AC", "AD", "AE", "AF", "AG") &amp; ROW())</f>
        <v/>
      </c>
      <c r="AI2353" s="56" t="str">
        <f aca="false">IF($X2353="Not Significant","No Further Action Required",
IF($AH2353="","",
IF(AND($AH2353="Pass",$L2353="0 - Passed "),"Analysis performed; no further action required.",
IF(AND($AH2353="Fail",$L2353="1 - Failed "),"Analysis performed; no further action required.",
IF(AND($AH2353="Pass",$L2353="2 - Limited In Use "),"Analysis performed; no further action required.",
IF(AND($AH2353="Fail",$L2353="3 - Adjusted "),"Analysis performed; no further action required.",
"Unit fails analysis; TSM determination required."))))))</f>
        <v/>
      </c>
      <c r="AJ2353" s="58"/>
    </row>
    <row r="2354" customFormat="false" ht="15" hidden="false" customHeight="false" outlineLevel="0" collapsed="false">
      <c r="A2354" s="56"/>
      <c r="E2354" s="57" t="str">
        <f aca="false">IF(AND($F2354="",$G2354=""),"",IF($G2354="",$F2354,HYPERLINK($G2354,$F2354)))</f>
        <v/>
      </c>
      <c r="H2354" s="1" t="str">
        <f aca="false">IF($I2354="","None Attached",IF(LEFT($I2354,5)="https",HYPERLINK($I2354,"Datasheet"),HYPERLINK(_xlfn.CONCAT("https://",$I2354),"Datasheet")))</f>
        <v>None Attached</v>
      </c>
      <c r="M2354" s="56"/>
      <c r="P2354" s="58"/>
      <c r="Q2354" s="1" t="n">
        <f aca="false">$M2354-$N2354</f>
        <v>0</v>
      </c>
      <c r="R2354" s="56"/>
      <c r="T2354" s="59" t="s">
        <v>15</v>
      </c>
      <c r="U2354" s="1" t="n">
        <f aca="false">$S2354-$R2354</f>
        <v>0</v>
      </c>
      <c r="V2354" s="1" t="n">
        <f aca="false">IF($T2354="±",$Q2354*2,$Q2354)</f>
        <v>0</v>
      </c>
      <c r="W2354" s="60" t="str">
        <f aca="false">IFERROR($U2354/ABS($V2354),"N/A")</f>
        <v>N/A</v>
      </c>
      <c r="X2354" s="61" t="str">
        <f aca="false">IF(OR($W2354="N/A",$R2354="",$S2354=""),"N/A",IF($W2354&gt;=4,"Not Significant",IF($W2354&gt;=2,"Semi-Significant","Significant")))</f>
        <v>N/A</v>
      </c>
      <c r="Z2354" s="1" t="str">
        <f aca="false">IF($D2354="Z540.1 w/data",0,"")</f>
        <v/>
      </c>
      <c r="AA2354" s="1" t="e">
        <f aca="false">$Y2354+$Q2354+$Z2354</f>
        <v>#VALUE!</v>
      </c>
      <c r="AB2354" s="1" t="n">
        <f aca="false">$N2354+$Q2354</f>
        <v>0</v>
      </c>
      <c r="AC2354" s="1" t="str">
        <f aca="false">IF($Y2354="","",IF(AND($AA2354&gt;=$R2354,$AA2354&lt;=$S2354),"Pass","Fail"))</f>
        <v/>
      </c>
      <c r="AD2354" s="1" t="str">
        <f aca="false">IF($Y2354="","",IF($AA2354&gt;$R2354,"Pass","Fail"))</f>
        <v/>
      </c>
      <c r="AE2354" s="1" t="str">
        <f aca="false">IF($Y2354="","",IF($AA2354&gt;=$R2354,"Pass","Fail"))</f>
        <v/>
      </c>
      <c r="AF2354" s="1" t="str">
        <f aca="false">IF($Y2354="","",IF($AA2354&lt;=$S2354,"Pass","Fail"))</f>
        <v/>
      </c>
      <c r="AG2354" s="1" t="str">
        <f aca="false">IF($Y2354="","",IF($AA2354&lt;$S2354,"Pass","Fail"))</f>
        <v/>
      </c>
      <c r="AH2354" s="23" t="str">
        <f aca="true">INDIRECT(CHOOSE(MATCH($T2354,{"±","&gt;","≥","≤","&lt;"},0), "AC", "AD", "AE", "AF", "AG") &amp; ROW())</f>
        <v/>
      </c>
      <c r="AI2354" s="56" t="str">
        <f aca="false">IF($X2354="Not Significant","No Further Action Required",
IF($AH2354="","",
IF(AND($AH2354="Pass",$L2354="0 - Passed "),"Analysis performed; no further action required.",
IF(AND($AH2354="Fail",$L2354="1 - Failed "),"Analysis performed; no further action required.",
IF(AND($AH2354="Pass",$L2354="2 - Limited In Use "),"Analysis performed; no further action required.",
IF(AND($AH2354="Fail",$L2354="3 - Adjusted "),"Analysis performed; no further action required.",
"Unit fails analysis; TSM determination required."))))))</f>
        <v/>
      </c>
      <c r="AJ2354" s="58"/>
    </row>
    <row r="2355" customFormat="false" ht="15" hidden="false" customHeight="false" outlineLevel="0" collapsed="false">
      <c r="A2355" s="56"/>
      <c r="E2355" s="57" t="str">
        <f aca="false">IF(AND($F2355="",$G2355=""),"",IF($G2355="",$F2355,HYPERLINK($G2355,$F2355)))</f>
        <v/>
      </c>
      <c r="H2355" s="1" t="str">
        <f aca="false">IF($I2355="","None Attached",IF(LEFT($I2355,5)="https",HYPERLINK($I2355,"Datasheet"),HYPERLINK(_xlfn.CONCAT("https://",$I2355),"Datasheet")))</f>
        <v>None Attached</v>
      </c>
      <c r="M2355" s="56"/>
      <c r="P2355" s="58"/>
      <c r="Q2355" s="1" t="n">
        <f aca="false">$M2355-$N2355</f>
        <v>0</v>
      </c>
      <c r="R2355" s="56"/>
      <c r="T2355" s="59" t="s">
        <v>15</v>
      </c>
      <c r="U2355" s="1" t="n">
        <f aca="false">$S2355-$R2355</f>
        <v>0</v>
      </c>
      <c r="V2355" s="1" t="n">
        <f aca="false">IF($T2355="±",$Q2355*2,$Q2355)</f>
        <v>0</v>
      </c>
      <c r="W2355" s="60" t="str">
        <f aca="false">IFERROR($U2355/ABS($V2355),"N/A")</f>
        <v>N/A</v>
      </c>
      <c r="X2355" s="61" t="str">
        <f aca="false">IF(OR($W2355="N/A",$R2355="",$S2355=""),"N/A",IF($W2355&gt;=4,"Not Significant",IF($W2355&gt;=2,"Semi-Significant","Significant")))</f>
        <v>N/A</v>
      </c>
      <c r="Z2355" s="1" t="str">
        <f aca="false">IF($D2355="Z540.1 w/data",0,"")</f>
        <v/>
      </c>
      <c r="AA2355" s="1" t="e">
        <f aca="false">$Y2355+$Q2355+$Z2355</f>
        <v>#VALUE!</v>
      </c>
      <c r="AB2355" s="1" t="n">
        <f aca="false">$N2355+$Q2355</f>
        <v>0</v>
      </c>
      <c r="AC2355" s="1" t="str">
        <f aca="false">IF($Y2355="","",IF(AND($AA2355&gt;=$R2355,$AA2355&lt;=$S2355),"Pass","Fail"))</f>
        <v/>
      </c>
      <c r="AD2355" s="1" t="str">
        <f aca="false">IF($Y2355="","",IF($AA2355&gt;$R2355,"Pass","Fail"))</f>
        <v/>
      </c>
      <c r="AE2355" s="1" t="str">
        <f aca="false">IF($Y2355="","",IF($AA2355&gt;=$R2355,"Pass","Fail"))</f>
        <v/>
      </c>
      <c r="AF2355" s="1" t="str">
        <f aca="false">IF($Y2355="","",IF($AA2355&lt;=$S2355,"Pass","Fail"))</f>
        <v/>
      </c>
      <c r="AG2355" s="1" t="str">
        <f aca="false">IF($Y2355="","",IF($AA2355&lt;$S2355,"Pass","Fail"))</f>
        <v/>
      </c>
      <c r="AH2355" s="23" t="str">
        <f aca="true">INDIRECT(CHOOSE(MATCH($T2355,{"±","&gt;","≥","≤","&lt;"},0), "AC", "AD", "AE", "AF", "AG") &amp; ROW())</f>
        <v/>
      </c>
      <c r="AI2355" s="56" t="str">
        <f aca="false">IF($X2355="Not Significant","No Further Action Required",
IF($AH2355="","",
IF(AND($AH2355="Pass",$L2355="0 - Passed "),"Analysis performed; no further action required.",
IF(AND($AH2355="Fail",$L2355="1 - Failed "),"Analysis performed; no further action required.",
IF(AND($AH2355="Pass",$L2355="2 - Limited In Use "),"Analysis performed; no further action required.",
IF(AND($AH2355="Fail",$L2355="3 - Adjusted "),"Analysis performed; no further action required.",
"Unit fails analysis; TSM determination required."))))))</f>
        <v/>
      </c>
      <c r="AJ2355" s="58"/>
    </row>
    <row r="2356" customFormat="false" ht="15" hidden="false" customHeight="false" outlineLevel="0" collapsed="false">
      <c r="A2356" s="56"/>
      <c r="E2356" s="57" t="str">
        <f aca="false">IF(AND($F2356="",$G2356=""),"",IF($G2356="",$F2356,HYPERLINK($G2356,$F2356)))</f>
        <v/>
      </c>
      <c r="H2356" s="1" t="str">
        <f aca="false">IF($I2356="","None Attached",IF(LEFT($I2356,5)="https",HYPERLINK($I2356,"Datasheet"),HYPERLINK(_xlfn.CONCAT("https://",$I2356),"Datasheet")))</f>
        <v>None Attached</v>
      </c>
      <c r="M2356" s="56"/>
      <c r="P2356" s="58"/>
      <c r="Q2356" s="1" t="n">
        <f aca="false">$M2356-$N2356</f>
        <v>0</v>
      </c>
      <c r="R2356" s="56"/>
      <c r="T2356" s="59" t="s">
        <v>15</v>
      </c>
      <c r="U2356" s="1" t="n">
        <f aca="false">$S2356-$R2356</f>
        <v>0</v>
      </c>
      <c r="V2356" s="1" t="n">
        <f aca="false">IF($T2356="±",$Q2356*2,$Q2356)</f>
        <v>0</v>
      </c>
      <c r="W2356" s="60" t="str">
        <f aca="false">IFERROR($U2356/ABS($V2356),"N/A")</f>
        <v>N/A</v>
      </c>
      <c r="X2356" s="61" t="str">
        <f aca="false">IF(OR($W2356="N/A",$R2356="",$S2356=""),"N/A",IF($W2356&gt;=4,"Not Significant",IF($W2356&gt;=2,"Semi-Significant","Significant")))</f>
        <v>N/A</v>
      </c>
      <c r="Z2356" s="1" t="str">
        <f aca="false">IF($D2356="Z540.1 w/data",0,"")</f>
        <v/>
      </c>
      <c r="AA2356" s="1" t="e">
        <f aca="false">$Y2356+$Q2356+$Z2356</f>
        <v>#VALUE!</v>
      </c>
      <c r="AB2356" s="1" t="n">
        <f aca="false">$N2356+$Q2356</f>
        <v>0</v>
      </c>
      <c r="AC2356" s="1" t="str">
        <f aca="false">IF($Y2356="","",IF(AND($AA2356&gt;=$R2356,$AA2356&lt;=$S2356),"Pass","Fail"))</f>
        <v/>
      </c>
      <c r="AD2356" s="1" t="str">
        <f aca="false">IF($Y2356="","",IF($AA2356&gt;$R2356,"Pass","Fail"))</f>
        <v/>
      </c>
      <c r="AE2356" s="1" t="str">
        <f aca="false">IF($Y2356="","",IF($AA2356&gt;=$R2356,"Pass","Fail"))</f>
        <v/>
      </c>
      <c r="AF2356" s="1" t="str">
        <f aca="false">IF($Y2356="","",IF($AA2356&lt;=$S2356,"Pass","Fail"))</f>
        <v/>
      </c>
      <c r="AG2356" s="1" t="str">
        <f aca="false">IF($Y2356="","",IF($AA2356&lt;$S2356,"Pass","Fail"))</f>
        <v/>
      </c>
      <c r="AH2356" s="23" t="str">
        <f aca="true">INDIRECT(CHOOSE(MATCH($T2356,{"±","&gt;","≥","≤","&lt;"},0), "AC", "AD", "AE", "AF", "AG") &amp; ROW())</f>
        <v/>
      </c>
      <c r="AI2356" s="56" t="str">
        <f aca="false">IF($X2356="Not Significant","No Further Action Required",
IF($AH2356="","",
IF(AND($AH2356="Pass",$L2356="0 - Passed "),"Analysis performed; no further action required.",
IF(AND($AH2356="Fail",$L2356="1 - Failed "),"Analysis performed; no further action required.",
IF(AND($AH2356="Pass",$L2356="2 - Limited In Use "),"Analysis performed; no further action required.",
IF(AND($AH2356="Fail",$L2356="3 - Adjusted "),"Analysis performed; no further action required.",
"Unit fails analysis; TSM determination required."))))))</f>
        <v/>
      </c>
      <c r="AJ2356" s="58"/>
    </row>
    <row r="2357" customFormat="false" ht="15" hidden="false" customHeight="false" outlineLevel="0" collapsed="false">
      <c r="A2357" s="56"/>
      <c r="E2357" s="57" t="str">
        <f aca="false">IF(AND($F2357="",$G2357=""),"",IF($G2357="",$F2357,HYPERLINK($G2357,$F2357)))</f>
        <v/>
      </c>
      <c r="H2357" s="1" t="str">
        <f aca="false">IF($I2357="","None Attached",IF(LEFT($I2357,5)="https",HYPERLINK($I2357,"Datasheet"),HYPERLINK(_xlfn.CONCAT("https://",$I2357),"Datasheet")))</f>
        <v>None Attached</v>
      </c>
      <c r="M2357" s="56"/>
      <c r="P2357" s="58"/>
      <c r="Q2357" s="1" t="n">
        <f aca="false">$M2357-$N2357</f>
        <v>0</v>
      </c>
      <c r="R2357" s="56"/>
      <c r="T2357" s="59" t="s">
        <v>15</v>
      </c>
      <c r="U2357" s="1" t="n">
        <f aca="false">$S2357-$R2357</f>
        <v>0</v>
      </c>
      <c r="V2357" s="1" t="n">
        <f aca="false">IF($T2357="±",$Q2357*2,$Q2357)</f>
        <v>0</v>
      </c>
      <c r="W2357" s="60" t="str">
        <f aca="false">IFERROR($U2357/ABS($V2357),"N/A")</f>
        <v>N/A</v>
      </c>
      <c r="X2357" s="61" t="str">
        <f aca="false">IF(OR($W2357="N/A",$R2357="",$S2357=""),"N/A",IF($W2357&gt;=4,"Not Significant",IF($W2357&gt;=2,"Semi-Significant","Significant")))</f>
        <v>N/A</v>
      </c>
      <c r="Z2357" s="1" t="str">
        <f aca="false">IF($D2357="Z540.1 w/data",0,"")</f>
        <v/>
      </c>
      <c r="AA2357" s="1" t="e">
        <f aca="false">$Y2357+$Q2357+$Z2357</f>
        <v>#VALUE!</v>
      </c>
      <c r="AB2357" s="1" t="n">
        <f aca="false">$N2357+$Q2357</f>
        <v>0</v>
      </c>
      <c r="AC2357" s="1" t="str">
        <f aca="false">IF($Y2357="","",IF(AND($AA2357&gt;=$R2357,$AA2357&lt;=$S2357),"Pass","Fail"))</f>
        <v/>
      </c>
      <c r="AD2357" s="1" t="str">
        <f aca="false">IF($Y2357="","",IF($AA2357&gt;$R2357,"Pass","Fail"))</f>
        <v/>
      </c>
      <c r="AE2357" s="1" t="str">
        <f aca="false">IF($Y2357="","",IF($AA2357&gt;=$R2357,"Pass","Fail"))</f>
        <v/>
      </c>
      <c r="AF2357" s="1" t="str">
        <f aca="false">IF($Y2357="","",IF($AA2357&lt;=$S2357,"Pass","Fail"))</f>
        <v/>
      </c>
      <c r="AG2357" s="1" t="str">
        <f aca="false">IF($Y2357="","",IF($AA2357&lt;$S2357,"Pass","Fail"))</f>
        <v/>
      </c>
      <c r="AH2357" s="23" t="str">
        <f aca="true">INDIRECT(CHOOSE(MATCH($T2357,{"±","&gt;","≥","≤","&lt;"},0), "AC", "AD", "AE", "AF", "AG") &amp; ROW())</f>
        <v/>
      </c>
      <c r="AI2357" s="56" t="str">
        <f aca="false">IF($X2357="Not Significant","No Further Action Required",
IF($AH2357="","",
IF(AND($AH2357="Pass",$L2357="0 - Passed "),"Analysis performed; no further action required.",
IF(AND($AH2357="Fail",$L2357="1 - Failed "),"Analysis performed; no further action required.",
IF(AND($AH2357="Pass",$L2357="2 - Limited In Use "),"Analysis performed; no further action required.",
IF(AND($AH2357="Fail",$L2357="3 - Adjusted "),"Analysis performed; no further action required.",
"Unit fails analysis; TSM determination required."))))))</f>
        <v/>
      </c>
      <c r="AJ2357" s="58"/>
    </row>
    <row r="2358" customFormat="false" ht="15" hidden="false" customHeight="false" outlineLevel="0" collapsed="false">
      <c r="A2358" s="56"/>
      <c r="E2358" s="57" t="str">
        <f aca="false">IF(AND($F2358="",$G2358=""),"",IF($G2358="",$F2358,HYPERLINK($G2358,$F2358)))</f>
        <v/>
      </c>
      <c r="H2358" s="1" t="str">
        <f aca="false">IF($I2358="","None Attached",IF(LEFT($I2358,5)="https",HYPERLINK($I2358,"Datasheet"),HYPERLINK(_xlfn.CONCAT("https://",$I2358),"Datasheet")))</f>
        <v>None Attached</v>
      </c>
      <c r="M2358" s="56"/>
      <c r="P2358" s="58"/>
      <c r="Q2358" s="1" t="n">
        <f aca="false">$M2358-$N2358</f>
        <v>0</v>
      </c>
      <c r="R2358" s="56"/>
      <c r="T2358" s="59" t="s">
        <v>15</v>
      </c>
      <c r="U2358" s="1" t="n">
        <f aca="false">$S2358-$R2358</f>
        <v>0</v>
      </c>
      <c r="V2358" s="1" t="n">
        <f aca="false">IF($T2358="±",$Q2358*2,$Q2358)</f>
        <v>0</v>
      </c>
      <c r="W2358" s="60" t="str">
        <f aca="false">IFERROR($U2358/ABS($V2358),"N/A")</f>
        <v>N/A</v>
      </c>
      <c r="X2358" s="61" t="str">
        <f aca="false">IF(OR($W2358="N/A",$R2358="",$S2358=""),"N/A",IF($W2358&gt;=4,"Not Significant",IF($W2358&gt;=2,"Semi-Significant","Significant")))</f>
        <v>N/A</v>
      </c>
      <c r="Z2358" s="1" t="str">
        <f aca="false">IF($D2358="Z540.1 w/data",0,"")</f>
        <v/>
      </c>
      <c r="AA2358" s="1" t="e">
        <f aca="false">$Y2358+$Q2358+$Z2358</f>
        <v>#VALUE!</v>
      </c>
      <c r="AB2358" s="1" t="n">
        <f aca="false">$N2358+$Q2358</f>
        <v>0</v>
      </c>
      <c r="AC2358" s="1" t="str">
        <f aca="false">IF($Y2358="","",IF(AND($AA2358&gt;=$R2358,$AA2358&lt;=$S2358),"Pass","Fail"))</f>
        <v/>
      </c>
      <c r="AD2358" s="1" t="str">
        <f aca="false">IF($Y2358="","",IF($AA2358&gt;$R2358,"Pass","Fail"))</f>
        <v/>
      </c>
      <c r="AE2358" s="1" t="str">
        <f aca="false">IF($Y2358="","",IF($AA2358&gt;=$R2358,"Pass","Fail"))</f>
        <v/>
      </c>
      <c r="AF2358" s="1" t="str">
        <f aca="false">IF($Y2358="","",IF($AA2358&lt;=$S2358,"Pass","Fail"))</f>
        <v/>
      </c>
      <c r="AG2358" s="1" t="str">
        <f aca="false">IF($Y2358="","",IF($AA2358&lt;$S2358,"Pass","Fail"))</f>
        <v/>
      </c>
      <c r="AH2358" s="23" t="str">
        <f aca="true">INDIRECT(CHOOSE(MATCH($T2358,{"±","&gt;","≥","≤","&lt;"},0), "AC", "AD", "AE", "AF", "AG") &amp; ROW())</f>
        <v/>
      </c>
      <c r="AI2358" s="56" t="str">
        <f aca="false">IF($X2358="Not Significant","No Further Action Required",
IF($AH2358="","",
IF(AND($AH2358="Pass",$L2358="0 - Passed "),"Analysis performed; no further action required.",
IF(AND($AH2358="Fail",$L2358="1 - Failed "),"Analysis performed; no further action required.",
IF(AND($AH2358="Pass",$L2358="2 - Limited In Use "),"Analysis performed; no further action required.",
IF(AND($AH2358="Fail",$L2358="3 - Adjusted "),"Analysis performed; no further action required.",
"Unit fails analysis; TSM determination required."))))))</f>
        <v/>
      </c>
      <c r="AJ2358" s="58"/>
    </row>
    <row r="2359" customFormat="false" ht="15" hidden="false" customHeight="false" outlineLevel="0" collapsed="false">
      <c r="A2359" s="56"/>
      <c r="E2359" s="57" t="str">
        <f aca="false">IF(AND($F2359="",$G2359=""),"",IF($G2359="",$F2359,HYPERLINK($G2359,$F2359)))</f>
        <v/>
      </c>
      <c r="H2359" s="1" t="str">
        <f aca="false">IF($I2359="","None Attached",IF(LEFT($I2359,5)="https",HYPERLINK($I2359,"Datasheet"),HYPERLINK(_xlfn.CONCAT("https://",$I2359),"Datasheet")))</f>
        <v>None Attached</v>
      </c>
      <c r="M2359" s="56"/>
      <c r="P2359" s="58"/>
      <c r="Q2359" s="1" t="n">
        <f aca="false">$M2359-$N2359</f>
        <v>0</v>
      </c>
      <c r="R2359" s="56"/>
      <c r="T2359" s="59" t="s">
        <v>15</v>
      </c>
      <c r="U2359" s="1" t="n">
        <f aca="false">$S2359-$R2359</f>
        <v>0</v>
      </c>
      <c r="V2359" s="1" t="n">
        <f aca="false">IF($T2359="±",$Q2359*2,$Q2359)</f>
        <v>0</v>
      </c>
      <c r="W2359" s="60" t="str">
        <f aca="false">IFERROR($U2359/ABS($V2359),"N/A")</f>
        <v>N/A</v>
      </c>
      <c r="X2359" s="61" t="str">
        <f aca="false">IF(OR($W2359="N/A",$R2359="",$S2359=""),"N/A",IF($W2359&gt;=4,"Not Significant",IF($W2359&gt;=2,"Semi-Significant","Significant")))</f>
        <v>N/A</v>
      </c>
      <c r="Z2359" s="1" t="str">
        <f aca="false">IF($D2359="Z540.1 w/data",0,"")</f>
        <v/>
      </c>
      <c r="AA2359" s="1" t="e">
        <f aca="false">$Y2359+$Q2359+$Z2359</f>
        <v>#VALUE!</v>
      </c>
      <c r="AB2359" s="1" t="n">
        <f aca="false">$N2359+$Q2359</f>
        <v>0</v>
      </c>
      <c r="AC2359" s="1" t="str">
        <f aca="false">IF($Y2359="","",IF(AND($AA2359&gt;=$R2359,$AA2359&lt;=$S2359),"Pass","Fail"))</f>
        <v/>
      </c>
      <c r="AD2359" s="1" t="str">
        <f aca="false">IF($Y2359="","",IF($AA2359&gt;$R2359,"Pass","Fail"))</f>
        <v/>
      </c>
      <c r="AE2359" s="1" t="str">
        <f aca="false">IF($Y2359="","",IF($AA2359&gt;=$R2359,"Pass","Fail"))</f>
        <v/>
      </c>
      <c r="AF2359" s="1" t="str">
        <f aca="false">IF($Y2359="","",IF($AA2359&lt;=$S2359,"Pass","Fail"))</f>
        <v/>
      </c>
      <c r="AG2359" s="1" t="str">
        <f aca="false">IF($Y2359="","",IF($AA2359&lt;$S2359,"Pass","Fail"))</f>
        <v/>
      </c>
      <c r="AH2359" s="23" t="str">
        <f aca="true">INDIRECT(CHOOSE(MATCH($T2359,{"±","&gt;","≥","≤","&lt;"},0), "AC", "AD", "AE", "AF", "AG") &amp; ROW())</f>
        <v/>
      </c>
      <c r="AI2359" s="56" t="str">
        <f aca="false">IF($X2359="Not Significant","No Further Action Required",
IF($AH2359="","",
IF(AND($AH2359="Pass",$L2359="0 - Passed "),"Analysis performed; no further action required.",
IF(AND($AH2359="Fail",$L2359="1 - Failed "),"Analysis performed; no further action required.",
IF(AND($AH2359="Pass",$L2359="2 - Limited In Use "),"Analysis performed; no further action required.",
IF(AND($AH2359="Fail",$L2359="3 - Adjusted "),"Analysis performed; no further action required.",
"Unit fails analysis; TSM determination required."))))))</f>
        <v/>
      </c>
      <c r="AJ2359" s="58"/>
    </row>
    <row r="2360" customFormat="false" ht="15" hidden="false" customHeight="false" outlineLevel="0" collapsed="false">
      <c r="A2360" s="56"/>
      <c r="E2360" s="57" t="str">
        <f aca="false">IF(AND($F2360="",$G2360=""),"",IF($G2360="",$F2360,HYPERLINK($G2360,$F2360)))</f>
        <v/>
      </c>
      <c r="H2360" s="1" t="str">
        <f aca="false">IF($I2360="","None Attached",IF(LEFT($I2360,5)="https",HYPERLINK($I2360,"Datasheet"),HYPERLINK(_xlfn.CONCAT("https://",$I2360),"Datasheet")))</f>
        <v>None Attached</v>
      </c>
      <c r="M2360" s="56"/>
      <c r="P2360" s="58"/>
      <c r="Q2360" s="1" t="n">
        <f aca="false">$M2360-$N2360</f>
        <v>0</v>
      </c>
      <c r="R2360" s="56"/>
      <c r="T2360" s="59" t="s">
        <v>15</v>
      </c>
      <c r="U2360" s="1" t="n">
        <f aca="false">$S2360-$R2360</f>
        <v>0</v>
      </c>
      <c r="V2360" s="1" t="n">
        <f aca="false">IF($T2360="±",$Q2360*2,$Q2360)</f>
        <v>0</v>
      </c>
      <c r="W2360" s="60" t="str">
        <f aca="false">IFERROR($U2360/ABS($V2360),"N/A")</f>
        <v>N/A</v>
      </c>
      <c r="X2360" s="61" t="str">
        <f aca="false">IF(OR($W2360="N/A",$R2360="",$S2360=""),"N/A",IF($W2360&gt;=4,"Not Significant",IF($W2360&gt;=2,"Semi-Significant","Significant")))</f>
        <v>N/A</v>
      </c>
      <c r="Z2360" s="1" t="str">
        <f aca="false">IF($D2360="Z540.1 w/data",0,"")</f>
        <v/>
      </c>
      <c r="AA2360" s="1" t="e">
        <f aca="false">$Y2360+$Q2360+$Z2360</f>
        <v>#VALUE!</v>
      </c>
      <c r="AB2360" s="1" t="n">
        <f aca="false">$N2360+$Q2360</f>
        <v>0</v>
      </c>
      <c r="AC2360" s="1" t="str">
        <f aca="false">IF($Y2360="","",IF(AND($AA2360&gt;=$R2360,$AA2360&lt;=$S2360),"Pass","Fail"))</f>
        <v/>
      </c>
      <c r="AD2360" s="1" t="str">
        <f aca="false">IF($Y2360="","",IF($AA2360&gt;$R2360,"Pass","Fail"))</f>
        <v/>
      </c>
      <c r="AE2360" s="1" t="str">
        <f aca="false">IF($Y2360="","",IF($AA2360&gt;=$R2360,"Pass","Fail"))</f>
        <v/>
      </c>
      <c r="AF2360" s="1" t="str">
        <f aca="false">IF($Y2360="","",IF($AA2360&lt;=$S2360,"Pass","Fail"))</f>
        <v/>
      </c>
      <c r="AG2360" s="1" t="str">
        <f aca="false">IF($Y2360="","",IF($AA2360&lt;$S2360,"Pass","Fail"))</f>
        <v/>
      </c>
      <c r="AH2360" s="23" t="str">
        <f aca="true">INDIRECT(CHOOSE(MATCH($T2360,{"±","&gt;","≥","≤","&lt;"},0), "AC", "AD", "AE", "AF", "AG") &amp; ROW())</f>
        <v/>
      </c>
      <c r="AI2360" s="56" t="str">
        <f aca="false">IF($X2360="Not Significant","No Further Action Required",
IF($AH2360="","",
IF(AND($AH2360="Pass",$L2360="0 - Passed "),"Analysis performed; no further action required.",
IF(AND($AH2360="Fail",$L2360="1 - Failed "),"Analysis performed; no further action required.",
IF(AND($AH2360="Pass",$L2360="2 - Limited In Use "),"Analysis performed; no further action required.",
IF(AND($AH2360="Fail",$L2360="3 - Adjusted "),"Analysis performed; no further action required.",
"Unit fails analysis; TSM determination required."))))))</f>
        <v/>
      </c>
      <c r="AJ2360" s="58"/>
    </row>
    <row r="2361" customFormat="false" ht="15" hidden="false" customHeight="false" outlineLevel="0" collapsed="false">
      <c r="A2361" s="56"/>
      <c r="E2361" s="57" t="str">
        <f aca="false">IF(AND($F2361="",$G2361=""),"",IF($G2361="",$F2361,HYPERLINK($G2361,$F2361)))</f>
        <v/>
      </c>
      <c r="H2361" s="1" t="str">
        <f aca="false">IF($I2361="","None Attached",IF(LEFT($I2361,5)="https",HYPERLINK($I2361,"Datasheet"),HYPERLINK(_xlfn.CONCAT("https://",$I2361),"Datasheet")))</f>
        <v>None Attached</v>
      </c>
      <c r="M2361" s="56"/>
      <c r="P2361" s="58"/>
      <c r="Q2361" s="1" t="n">
        <f aca="false">$M2361-$N2361</f>
        <v>0</v>
      </c>
      <c r="R2361" s="56"/>
      <c r="T2361" s="59" t="s">
        <v>15</v>
      </c>
      <c r="U2361" s="1" t="n">
        <f aca="false">$S2361-$R2361</f>
        <v>0</v>
      </c>
      <c r="V2361" s="1" t="n">
        <f aca="false">IF($T2361="±",$Q2361*2,$Q2361)</f>
        <v>0</v>
      </c>
      <c r="W2361" s="60" t="str">
        <f aca="false">IFERROR($U2361/ABS($V2361),"N/A")</f>
        <v>N/A</v>
      </c>
      <c r="X2361" s="61" t="str">
        <f aca="false">IF(OR($W2361="N/A",$R2361="",$S2361=""),"N/A",IF($W2361&gt;=4,"Not Significant",IF($W2361&gt;=2,"Semi-Significant","Significant")))</f>
        <v>N/A</v>
      </c>
      <c r="Z2361" s="1" t="str">
        <f aca="false">IF($D2361="Z540.1 w/data",0,"")</f>
        <v/>
      </c>
      <c r="AA2361" s="1" t="e">
        <f aca="false">$Y2361+$Q2361+$Z2361</f>
        <v>#VALUE!</v>
      </c>
      <c r="AB2361" s="1" t="n">
        <f aca="false">$N2361+$Q2361</f>
        <v>0</v>
      </c>
      <c r="AC2361" s="1" t="str">
        <f aca="false">IF($Y2361="","",IF(AND($AA2361&gt;=$R2361,$AA2361&lt;=$S2361),"Pass","Fail"))</f>
        <v/>
      </c>
      <c r="AD2361" s="1" t="str">
        <f aca="false">IF($Y2361="","",IF($AA2361&gt;$R2361,"Pass","Fail"))</f>
        <v/>
      </c>
      <c r="AE2361" s="1" t="str">
        <f aca="false">IF($Y2361="","",IF($AA2361&gt;=$R2361,"Pass","Fail"))</f>
        <v/>
      </c>
      <c r="AF2361" s="1" t="str">
        <f aca="false">IF($Y2361="","",IF($AA2361&lt;=$S2361,"Pass","Fail"))</f>
        <v/>
      </c>
      <c r="AG2361" s="1" t="str">
        <f aca="false">IF($Y2361="","",IF($AA2361&lt;$S2361,"Pass","Fail"))</f>
        <v/>
      </c>
      <c r="AH2361" s="23" t="str">
        <f aca="true">INDIRECT(CHOOSE(MATCH($T2361,{"±","&gt;","≥","≤","&lt;"},0), "AC", "AD", "AE", "AF", "AG") &amp; ROW())</f>
        <v/>
      </c>
      <c r="AI2361" s="56" t="str">
        <f aca="false">IF($X2361="Not Significant","No Further Action Required",
IF($AH2361="","",
IF(AND($AH2361="Pass",$L2361="0 - Passed "),"Analysis performed; no further action required.",
IF(AND($AH2361="Fail",$L2361="1 - Failed "),"Analysis performed; no further action required.",
IF(AND($AH2361="Pass",$L2361="2 - Limited In Use "),"Analysis performed; no further action required.",
IF(AND($AH2361="Fail",$L2361="3 - Adjusted "),"Analysis performed; no further action required.",
"Unit fails analysis; TSM determination required."))))))</f>
        <v/>
      </c>
      <c r="AJ2361" s="58"/>
    </row>
    <row r="2362" customFormat="false" ht="15" hidden="false" customHeight="false" outlineLevel="0" collapsed="false">
      <c r="A2362" s="56"/>
      <c r="E2362" s="57" t="str">
        <f aca="false">IF(AND($F2362="",$G2362=""),"",IF($G2362="",$F2362,HYPERLINK($G2362,$F2362)))</f>
        <v/>
      </c>
      <c r="H2362" s="1" t="str">
        <f aca="false">IF($I2362="","None Attached",IF(LEFT($I2362,5)="https",HYPERLINK($I2362,"Datasheet"),HYPERLINK(_xlfn.CONCAT("https://",$I2362),"Datasheet")))</f>
        <v>None Attached</v>
      </c>
      <c r="M2362" s="56"/>
      <c r="P2362" s="58"/>
      <c r="Q2362" s="1" t="n">
        <f aca="false">$M2362-$N2362</f>
        <v>0</v>
      </c>
      <c r="R2362" s="56"/>
      <c r="T2362" s="59" t="s">
        <v>15</v>
      </c>
      <c r="U2362" s="1" t="n">
        <f aca="false">$S2362-$R2362</f>
        <v>0</v>
      </c>
      <c r="V2362" s="1" t="n">
        <f aca="false">IF($T2362="±",$Q2362*2,$Q2362)</f>
        <v>0</v>
      </c>
      <c r="W2362" s="60" t="str">
        <f aca="false">IFERROR($U2362/ABS($V2362),"N/A")</f>
        <v>N/A</v>
      </c>
      <c r="X2362" s="61" t="str">
        <f aca="false">IF(OR($W2362="N/A",$R2362="",$S2362=""),"N/A",IF($W2362&gt;=4,"Not Significant",IF($W2362&gt;=2,"Semi-Significant","Significant")))</f>
        <v>N/A</v>
      </c>
      <c r="Z2362" s="1" t="str">
        <f aca="false">IF($D2362="Z540.1 w/data",0,"")</f>
        <v/>
      </c>
      <c r="AA2362" s="1" t="e">
        <f aca="false">$Y2362+$Q2362+$Z2362</f>
        <v>#VALUE!</v>
      </c>
      <c r="AB2362" s="1" t="n">
        <f aca="false">$N2362+$Q2362</f>
        <v>0</v>
      </c>
      <c r="AC2362" s="1" t="str">
        <f aca="false">IF($Y2362="","",IF(AND($AA2362&gt;=$R2362,$AA2362&lt;=$S2362),"Pass","Fail"))</f>
        <v/>
      </c>
      <c r="AD2362" s="1" t="str">
        <f aca="false">IF($Y2362="","",IF($AA2362&gt;$R2362,"Pass","Fail"))</f>
        <v/>
      </c>
      <c r="AE2362" s="1" t="str">
        <f aca="false">IF($Y2362="","",IF($AA2362&gt;=$R2362,"Pass","Fail"))</f>
        <v/>
      </c>
      <c r="AF2362" s="1" t="str">
        <f aca="false">IF($Y2362="","",IF($AA2362&lt;=$S2362,"Pass","Fail"))</f>
        <v/>
      </c>
      <c r="AG2362" s="1" t="str">
        <f aca="false">IF($Y2362="","",IF($AA2362&lt;$S2362,"Pass","Fail"))</f>
        <v/>
      </c>
      <c r="AH2362" s="23" t="str">
        <f aca="true">INDIRECT(CHOOSE(MATCH($T2362,{"±","&gt;","≥","≤","&lt;"},0), "AC", "AD", "AE", "AF", "AG") &amp; ROW())</f>
        <v/>
      </c>
      <c r="AI2362" s="56" t="str">
        <f aca="false">IF($X2362="Not Significant","No Further Action Required",
IF($AH2362="","",
IF(AND($AH2362="Pass",$L2362="0 - Passed "),"Analysis performed; no further action required.",
IF(AND($AH2362="Fail",$L2362="1 - Failed "),"Analysis performed; no further action required.",
IF(AND($AH2362="Pass",$L2362="2 - Limited In Use "),"Analysis performed; no further action required.",
IF(AND($AH2362="Fail",$L2362="3 - Adjusted "),"Analysis performed; no further action required.",
"Unit fails analysis; TSM determination required."))))))</f>
        <v/>
      </c>
      <c r="AJ2362" s="58"/>
    </row>
    <row r="2363" customFormat="false" ht="15" hidden="false" customHeight="false" outlineLevel="0" collapsed="false">
      <c r="A2363" s="56"/>
      <c r="E2363" s="57" t="str">
        <f aca="false">IF(AND($F2363="",$G2363=""),"",IF($G2363="",$F2363,HYPERLINK($G2363,$F2363)))</f>
        <v/>
      </c>
      <c r="H2363" s="1" t="str">
        <f aca="false">IF($I2363="","None Attached",IF(LEFT($I2363,5)="https",HYPERLINK($I2363,"Datasheet"),HYPERLINK(_xlfn.CONCAT("https://",$I2363),"Datasheet")))</f>
        <v>None Attached</v>
      </c>
      <c r="M2363" s="56"/>
      <c r="P2363" s="58"/>
      <c r="Q2363" s="1" t="n">
        <f aca="false">$M2363-$N2363</f>
        <v>0</v>
      </c>
      <c r="R2363" s="56"/>
      <c r="T2363" s="59" t="s">
        <v>15</v>
      </c>
      <c r="U2363" s="1" t="n">
        <f aca="false">$S2363-$R2363</f>
        <v>0</v>
      </c>
      <c r="V2363" s="1" t="n">
        <f aca="false">IF($T2363="±",$Q2363*2,$Q2363)</f>
        <v>0</v>
      </c>
      <c r="W2363" s="60" t="str">
        <f aca="false">IFERROR($U2363/ABS($V2363),"N/A")</f>
        <v>N/A</v>
      </c>
      <c r="X2363" s="61" t="str">
        <f aca="false">IF(OR($W2363="N/A",$R2363="",$S2363=""),"N/A",IF($W2363&gt;=4,"Not Significant",IF($W2363&gt;=2,"Semi-Significant","Significant")))</f>
        <v>N/A</v>
      </c>
      <c r="Z2363" s="1" t="str">
        <f aca="false">IF($D2363="Z540.1 w/data",0,"")</f>
        <v/>
      </c>
      <c r="AA2363" s="1" t="e">
        <f aca="false">$Y2363+$Q2363+$Z2363</f>
        <v>#VALUE!</v>
      </c>
      <c r="AB2363" s="1" t="n">
        <f aca="false">$N2363+$Q2363</f>
        <v>0</v>
      </c>
      <c r="AC2363" s="1" t="str">
        <f aca="false">IF($Y2363="","",IF(AND($AA2363&gt;=$R2363,$AA2363&lt;=$S2363),"Pass","Fail"))</f>
        <v/>
      </c>
      <c r="AD2363" s="1" t="str">
        <f aca="false">IF($Y2363="","",IF($AA2363&gt;$R2363,"Pass","Fail"))</f>
        <v/>
      </c>
      <c r="AE2363" s="1" t="str">
        <f aca="false">IF($Y2363="","",IF($AA2363&gt;=$R2363,"Pass","Fail"))</f>
        <v/>
      </c>
      <c r="AF2363" s="1" t="str">
        <f aca="false">IF($Y2363="","",IF($AA2363&lt;=$S2363,"Pass","Fail"))</f>
        <v/>
      </c>
      <c r="AG2363" s="1" t="str">
        <f aca="false">IF($Y2363="","",IF($AA2363&lt;$S2363,"Pass","Fail"))</f>
        <v/>
      </c>
      <c r="AH2363" s="23" t="str">
        <f aca="true">INDIRECT(CHOOSE(MATCH($T2363,{"±","&gt;","≥","≤","&lt;"},0), "AC", "AD", "AE", "AF", "AG") &amp; ROW())</f>
        <v/>
      </c>
      <c r="AI2363" s="56" t="str">
        <f aca="false">IF($X2363="Not Significant","No Further Action Required",
IF($AH2363="","",
IF(AND($AH2363="Pass",$L2363="0 - Passed "),"Analysis performed; no further action required.",
IF(AND($AH2363="Fail",$L2363="1 - Failed "),"Analysis performed; no further action required.",
IF(AND($AH2363="Pass",$L2363="2 - Limited In Use "),"Analysis performed; no further action required.",
IF(AND($AH2363="Fail",$L2363="3 - Adjusted "),"Analysis performed; no further action required.",
"Unit fails analysis; TSM determination required."))))))</f>
        <v/>
      </c>
      <c r="AJ2363" s="58"/>
    </row>
    <row r="2364" customFormat="false" ht="15" hidden="false" customHeight="false" outlineLevel="0" collapsed="false">
      <c r="A2364" s="56"/>
      <c r="E2364" s="57" t="str">
        <f aca="false">IF(AND($F2364="",$G2364=""),"",IF($G2364="",$F2364,HYPERLINK($G2364,$F2364)))</f>
        <v/>
      </c>
      <c r="H2364" s="1" t="str">
        <f aca="false">IF($I2364="","None Attached",IF(LEFT($I2364,5)="https",HYPERLINK($I2364,"Datasheet"),HYPERLINK(_xlfn.CONCAT("https://",$I2364),"Datasheet")))</f>
        <v>None Attached</v>
      </c>
      <c r="M2364" s="56"/>
      <c r="P2364" s="58"/>
      <c r="Q2364" s="1" t="n">
        <f aca="false">$M2364-$N2364</f>
        <v>0</v>
      </c>
      <c r="R2364" s="56"/>
      <c r="T2364" s="59" t="s">
        <v>15</v>
      </c>
      <c r="U2364" s="1" t="n">
        <f aca="false">$S2364-$R2364</f>
        <v>0</v>
      </c>
      <c r="V2364" s="1" t="n">
        <f aca="false">IF($T2364="±",$Q2364*2,$Q2364)</f>
        <v>0</v>
      </c>
      <c r="W2364" s="60" t="str">
        <f aca="false">IFERROR($U2364/ABS($V2364),"N/A")</f>
        <v>N/A</v>
      </c>
      <c r="X2364" s="61" t="str">
        <f aca="false">IF(OR($W2364="N/A",$R2364="",$S2364=""),"N/A",IF($W2364&gt;=4,"Not Significant",IF($W2364&gt;=2,"Semi-Significant","Significant")))</f>
        <v>N/A</v>
      </c>
      <c r="Z2364" s="1" t="str">
        <f aca="false">IF($D2364="Z540.1 w/data",0,"")</f>
        <v/>
      </c>
      <c r="AA2364" s="1" t="e">
        <f aca="false">$Y2364+$Q2364+$Z2364</f>
        <v>#VALUE!</v>
      </c>
      <c r="AB2364" s="1" t="n">
        <f aca="false">$N2364+$Q2364</f>
        <v>0</v>
      </c>
      <c r="AC2364" s="1" t="str">
        <f aca="false">IF($Y2364="","",IF(AND($AA2364&gt;=$R2364,$AA2364&lt;=$S2364),"Pass","Fail"))</f>
        <v/>
      </c>
      <c r="AD2364" s="1" t="str">
        <f aca="false">IF($Y2364="","",IF($AA2364&gt;$R2364,"Pass","Fail"))</f>
        <v/>
      </c>
      <c r="AE2364" s="1" t="str">
        <f aca="false">IF($Y2364="","",IF($AA2364&gt;=$R2364,"Pass","Fail"))</f>
        <v/>
      </c>
      <c r="AF2364" s="1" t="str">
        <f aca="false">IF($Y2364="","",IF($AA2364&lt;=$S2364,"Pass","Fail"))</f>
        <v/>
      </c>
      <c r="AG2364" s="1" t="str">
        <f aca="false">IF($Y2364="","",IF($AA2364&lt;$S2364,"Pass","Fail"))</f>
        <v/>
      </c>
      <c r="AH2364" s="23" t="str">
        <f aca="true">INDIRECT(CHOOSE(MATCH($T2364,{"±","&gt;","≥","≤","&lt;"},0), "AC", "AD", "AE", "AF", "AG") &amp; ROW())</f>
        <v/>
      </c>
      <c r="AI2364" s="56" t="str">
        <f aca="false">IF($X2364="Not Significant","No Further Action Required",
IF($AH2364="","",
IF(AND($AH2364="Pass",$L2364="0 - Passed "),"Analysis performed; no further action required.",
IF(AND($AH2364="Fail",$L2364="1 - Failed "),"Analysis performed; no further action required.",
IF(AND($AH2364="Pass",$L2364="2 - Limited In Use "),"Analysis performed; no further action required.",
IF(AND($AH2364="Fail",$L2364="3 - Adjusted "),"Analysis performed; no further action required.",
"Unit fails analysis; TSM determination required."))))))</f>
        <v/>
      </c>
      <c r="AJ2364" s="58"/>
    </row>
    <row r="2365" customFormat="false" ht="15" hidden="false" customHeight="false" outlineLevel="0" collapsed="false">
      <c r="A2365" s="56"/>
      <c r="E2365" s="57" t="str">
        <f aca="false">IF(AND($F2365="",$G2365=""),"",IF($G2365="",$F2365,HYPERLINK($G2365,$F2365)))</f>
        <v/>
      </c>
      <c r="H2365" s="1" t="str">
        <f aca="false">IF($I2365="","None Attached",IF(LEFT($I2365,5)="https",HYPERLINK($I2365,"Datasheet"),HYPERLINK(_xlfn.CONCAT("https://",$I2365),"Datasheet")))</f>
        <v>None Attached</v>
      </c>
      <c r="M2365" s="56"/>
      <c r="P2365" s="58"/>
      <c r="Q2365" s="1" t="n">
        <f aca="false">$M2365-$N2365</f>
        <v>0</v>
      </c>
      <c r="R2365" s="56"/>
      <c r="T2365" s="59" t="s">
        <v>15</v>
      </c>
      <c r="U2365" s="1" t="n">
        <f aca="false">$S2365-$R2365</f>
        <v>0</v>
      </c>
      <c r="V2365" s="1" t="n">
        <f aca="false">IF($T2365="±",$Q2365*2,$Q2365)</f>
        <v>0</v>
      </c>
      <c r="W2365" s="60" t="str">
        <f aca="false">IFERROR($U2365/ABS($V2365),"N/A")</f>
        <v>N/A</v>
      </c>
      <c r="X2365" s="61" t="str">
        <f aca="false">IF(OR($W2365="N/A",$R2365="",$S2365=""),"N/A",IF($W2365&gt;=4,"Not Significant",IF($W2365&gt;=2,"Semi-Significant","Significant")))</f>
        <v>N/A</v>
      </c>
      <c r="Z2365" s="1" t="str">
        <f aca="false">IF($D2365="Z540.1 w/data",0,"")</f>
        <v/>
      </c>
      <c r="AA2365" s="1" t="e">
        <f aca="false">$Y2365+$Q2365+$Z2365</f>
        <v>#VALUE!</v>
      </c>
      <c r="AB2365" s="1" t="n">
        <f aca="false">$N2365+$Q2365</f>
        <v>0</v>
      </c>
      <c r="AC2365" s="1" t="str">
        <f aca="false">IF($Y2365="","",IF(AND($AA2365&gt;=$R2365,$AA2365&lt;=$S2365),"Pass","Fail"))</f>
        <v/>
      </c>
      <c r="AD2365" s="1" t="str">
        <f aca="false">IF($Y2365="","",IF($AA2365&gt;$R2365,"Pass","Fail"))</f>
        <v/>
      </c>
      <c r="AE2365" s="1" t="str">
        <f aca="false">IF($Y2365="","",IF($AA2365&gt;=$R2365,"Pass","Fail"))</f>
        <v/>
      </c>
      <c r="AF2365" s="1" t="str">
        <f aca="false">IF($Y2365="","",IF($AA2365&lt;=$S2365,"Pass","Fail"))</f>
        <v/>
      </c>
      <c r="AG2365" s="1" t="str">
        <f aca="false">IF($Y2365="","",IF($AA2365&lt;$S2365,"Pass","Fail"))</f>
        <v/>
      </c>
      <c r="AH2365" s="23" t="str">
        <f aca="true">INDIRECT(CHOOSE(MATCH($T2365,{"±","&gt;","≥","≤","&lt;"},0), "AC", "AD", "AE", "AF", "AG") &amp; ROW())</f>
        <v/>
      </c>
      <c r="AI2365" s="56" t="str">
        <f aca="false">IF($X2365="Not Significant","No Further Action Required",
IF($AH2365="","",
IF(AND($AH2365="Pass",$L2365="0 - Passed "),"Analysis performed; no further action required.",
IF(AND($AH2365="Fail",$L2365="1 - Failed "),"Analysis performed; no further action required.",
IF(AND($AH2365="Pass",$L2365="2 - Limited In Use "),"Analysis performed; no further action required.",
IF(AND($AH2365="Fail",$L2365="3 - Adjusted "),"Analysis performed; no further action required.",
"Unit fails analysis; TSM determination required."))))))</f>
        <v/>
      </c>
      <c r="AJ2365" s="58"/>
    </row>
    <row r="2366" customFormat="false" ht="15" hidden="false" customHeight="false" outlineLevel="0" collapsed="false">
      <c r="A2366" s="56"/>
      <c r="E2366" s="57" t="str">
        <f aca="false">IF(AND($F2366="",$G2366=""),"",IF($G2366="",$F2366,HYPERLINK($G2366,$F2366)))</f>
        <v/>
      </c>
      <c r="H2366" s="1" t="str">
        <f aca="false">IF($I2366="","None Attached",IF(LEFT($I2366,5)="https",HYPERLINK($I2366,"Datasheet"),HYPERLINK(_xlfn.CONCAT("https://",$I2366),"Datasheet")))</f>
        <v>None Attached</v>
      </c>
      <c r="M2366" s="56"/>
      <c r="P2366" s="58"/>
      <c r="Q2366" s="1" t="n">
        <f aca="false">$M2366-$N2366</f>
        <v>0</v>
      </c>
      <c r="R2366" s="56"/>
      <c r="T2366" s="59" t="s">
        <v>15</v>
      </c>
      <c r="U2366" s="1" t="n">
        <f aca="false">$S2366-$R2366</f>
        <v>0</v>
      </c>
      <c r="V2366" s="1" t="n">
        <f aca="false">IF($T2366="±",$Q2366*2,$Q2366)</f>
        <v>0</v>
      </c>
      <c r="W2366" s="60" t="str">
        <f aca="false">IFERROR($U2366/ABS($V2366),"N/A")</f>
        <v>N/A</v>
      </c>
      <c r="X2366" s="61" t="str">
        <f aca="false">IF(OR($W2366="N/A",$R2366="",$S2366=""),"N/A",IF($W2366&gt;=4,"Not Significant",IF($W2366&gt;=2,"Semi-Significant","Significant")))</f>
        <v>N/A</v>
      </c>
      <c r="Z2366" s="1" t="str">
        <f aca="false">IF($D2366="Z540.1 w/data",0,"")</f>
        <v/>
      </c>
      <c r="AA2366" s="1" t="e">
        <f aca="false">$Y2366+$Q2366+$Z2366</f>
        <v>#VALUE!</v>
      </c>
      <c r="AB2366" s="1" t="n">
        <f aca="false">$N2366+$Q2366</f>
        <v>0</v>
      </c>
      <c r="AC2366" s="1" t="str">
        <f aca="false">IF($Y2366="","",IF(AND($AA2366&gt;=$R2366,$AA2366&lt;=$S2366),"Pass","Fail"))</f>
        <v/>
      </c>
      <c r="AD2366" s="1" t="str">
        <f aca="false">IF($Y2366="","",IF($AA2366&gt;$R2366,"Pass","Fail"))</f>
        <v/>
      </c>
      <c r="AE2366" s="1" t="str">
        <f aca="false">IF($Y2366="","",IF($AA2366&gt;=$R2366,"Pass","Fail"))</f>
        <v/>
      </c>
      <c r="AF2366" s="1" t="str">
        <f aca="false">IF($Y2366="","",IF($AA2366&lt;=$S2366,"Pass","Fail"))</f>
        <v/>
      </c>
      <c r="AG2366" s="1" t="str">
        <f aca="false">IF($Y2366="","",IF($AA2366&lt;$S2366,"Pass","Fail"))</f>
        <v/>
      </c>
      <c r="AH2366" s="23" t="str">
        <f aca="true">INDIRECT(CHOOSE(MATCH($T2366,{"±","&gt;","≥","≤","&lt;"},0), "AC", "AD", "AE", "AF", "AG") &amp; ROW())</f>
        <v/>
      </c>
      <c r="AI2366" s="56" t="str">
        <f aca="false">IF($X2366="Not Significant","No Further Action Required",
IF($AH2366="","",
IF(AND($AH2366="Pass",$L2366="0 - Passed "),"Analysis performed; no further action required.",
IF(AND($AH2366="Fail",$L2366="1 - Failed "),"Analysis performed; no further action required.",
IF(AND($AH2366="Pass",$L2366="2 - Limited In Use "),"Analysis performed; no further action required.",
IF(AND($AH2366="Fail",$L2366="3 - Adjusted "),"Analysis performed; no further action required.",
"Unit fails analysis; TSM determination required."))))))</f>
        <v/>
      </c>
      <c r="AJ2366" s="58"/>
    </row>
    <row r="2367" customFormat="false" ht="15" hidden="false" customHeight="false" outlineLevel="0" collapsed="false">
      <c r="A2367" s="56"/>
      <c r="E2367" s="57" t="str">
        <f aca="false">IF(AND($F2367="",$G2367=""),"",IF($G2367="",$F2367,HYPERLINK($G2367,$F2367)))</f>
        <v/>
      </c>
      <c r="H2367" s="1" t="str">
        <f aca="false">IF($I2367="","None Attached",IF(LEFT($I2367,5)="https",HYPERLINK($I2367,"Datasheet"),HYPERLINK(_xlfn.CONCAT("https://",$I2367),"Datasheet")))</f>
        <v>None Attached</v>
      </c>
      <c r="M2367" s="56"/>
      <c r="P2367" s="58"/>
      <c r="Q2367" s="1" t="n">
        <f aca="false">$M2367-$N2367</f>
        <v>0</v>
      </c>
      <c r="R2367" s="56"/>
      <c r="T2367" s="59" t="s">
        <v>15</v>
      </c>
      <c r="U2367" s="1" t="n">
        <f aca="false">$S2367-$R2367</f>
        <v>0</v>
      </c>
      <c r="V2367" s="1" t="n">
        <f aca="false">IF($T2367="±",$Q2367*2,$Q2367)</f>
        <v>0</v>
      </c>
      <c r="W2367" s="60" t="str">
        <f aca="false">IFERROR($U2367/ABS($V2367),"N/A")</f>
        <v>N/A</v>
      </c>
      <c r="X2367" s="61" t="str">
        <f aca="false">IF(OR($W2367="N/A",$R2367="",$S2367=""),"N/A",IF($W2367&gt;=4,"Not Significant",IF($W2367&gt;=2,"Semi-Significant","Significant")))</f>
        <v>N/A</v>
      </c>
      <c r="Z2367" s="1" t="str">
        <f aca="false">IF($D2367="Z540.1 w/data",0,"")</f>
        <v/>
      </c>
      <c r="AA2367" s="1" t="e">
        <f aca="false">$Y2367+$Q2367+$Z2367</f>
        <v>#VALUE!</v>
      </c>
      <c r="AB2367" s="1" t="n">
        <f aca="false">$N2367+$Q2367</f>
        <v>0</v>
      </c>
      <c r="AC2367" s="1" t="str">
        <f aca="false">IF($Y2367="","",IF(AND($AA2367&gt;=$R2367,$AA2367&lt;=$S2367),"Pass","Fail"))</f>
        <v/>
      </c>
      <c r="AD2367" s="1" t="str">
        <f aca="false">IF($Y2367="","",IF($AA2367&gt;$R2367,"Pass","Fail"))</f>
        <v/>
      </c>
      <c r="AE2367" s="1" t="str">
        <f aca="false">IF($Y2367="","",IF($AA2367&gt;=$R2367,"Pass","Fail"))</f>
        <v/>
      </c>
      <c r="AF2367" s="1" t="str">
        <f aca="false">IF($Y2367="","",IF($AA2367&lt;=$S2367,"Pass","Fail"))</f>
        <v/>
      </c>
      <c r="AG2367" s="1" t="str">
        <f aca="false">IF($Y2367="","",IF($AA2367&lt;$S2367,"Pass","Fail"))</f>
        <v/>
      </c>
      <c r="AH2367" s="23" t="str">
        <f aca="true">INDIRECT(CHOOSE(MATCH($T2367,{"±","&gt;","≥","≤","&lt;"},0), "AC", "AD", "AE", "AF", "AG") &amp; ROW())</f>
        <v/>
      </c>
      <c r="AI2367" s="56" t="str">
        <f aca="false">IF($X2367="Not Significant","No Further Action Required",
IF($AH2367="","",
IF(AND($AH2367="Pass",$L2367="0 - Passed "),"Analysis performed; no further action required.",
IF(AND($AH2367="Fail",$L2367="1 - Failed "),"Analysis performed; no further action required.",
IF(AND($AH2367="Pass",$L2367="2 - Limited In Use "),"Analysis performed; no further action required.",
IF(AND($AH2367="Fail",$L2367="3 - Adjusted "),"Analysis performed; no further action required.",
"Unit fails analysis; TSM determination required."))))))</f>
        <v/>
      </c>
      <c r="AJ2367" s="58"/>
    </row>
    <row r="2368" customFormat="false" ht="15" hidden="false" customHeight="false" outlineLevel="0" collapsed="false">
      <c r="A2368" s="56"/>
      <c r="E2368" s="57" t="str">
        <f aca="false">IF(AND($F2368="",$G2368=""),"",IF($G2368="",$F2368,HYPERLINK($G2368,$F2368)))</f>
        <v/>
      </c>
      <c r="H2368" s="1" t="str">
        <f aca="false">IF($I2368="","None Attached",IF(LEFT($I2368,5)="https",HYPERLINK($I2368,"Datasheet"),HYPERLINK(_xlfn.CONCAT("https://",$I2368),"Datasheet")))</f>
        <v>None Attached</v>
      </c>
      <c r="M2368" s="56"/>
      <c r="P2368" s="58"/>
      <c r="Q2368" s="1" t="n">
        <f aca="false">$M2368-$N2368</f>
        <v>0</v>
      </c>
      <c r="R2368" s="56"/>
      <c r="T2368" s="59" t="s">
        <v>15</v>
      </c>
      <c r="U2368" s="1" t="n">
        <f aca="false">$S2368-$R2368</f>
        <v>0</v>
      </c>
      <c r="V2368" s="1" t="n">
        <f aca="false">IF($T2368="±",$Q2368*2,$Q2368)</f>
        <v>0</v>
      </c>
      <c r="W2368" s="60" t="str">
        <f aca="false">IFERROR($U2368/ABS($V2368),"N/A")</f>
        <v>N/A</v>
      </c>
      <c r="X2368" s="61" t="str">
        <f aca="false">IF(OR($W2368="N/A",$R2368="",$S2368=""),"N/A",IF($W2368&gt;=4,"Not Significant",IF($W2368&gt;=2,"Semi-Significant","Significant")))</f>
        <v>N/A</v>
      </c>
      <c r="Z2368" s="1" t="str">
        <f aca="false">IF($D2368="Z540.1 w/data",0,"")</f>
        <v/>
      </c>
      <c r="AA2368" s="1" t="e">
        <f aca="false">$Y2368+$Q2368+$Z2368</f>
        <v>#VALUE!</v>
      </c>
      <c r="AB2368" s="1" t="n">
        <f aca="false">$N2368+$Q2368</f>
        <v>0</v>
      </c>
      <c r="AC2368" s="1" t="str">
        <f aca="false">IF($Y2368="","",IF(AND($AA2368&gt;=$R2368,$AA2368&lt;=$S2368),"Pass","Fail"))</f>
        <v/>
      </c>
      <c r="AD2368" s="1" t="str">
        <f aca="false">IF($Y2368="","",IF($AA2368&gt;$R2368,"Pass","Fail"))</f>
        <v/>
      </c>
      <c r="AE2368" s="1" t="str">
        <f aca="false">IF($Y2368="","",IF($AA2368&gt;=$R2368,"Pass","Fail"))</f>
        <v/>
      </c>
      <c r="AF2368" s="1" t="str">
        <f aca="false">IF($Y2368="","",IF($AA2368&lt;=$S2368,"Pass","Fail"))</f>
        <v/>
      </c>
      <c r="AG2368" s="1" t="str">
        <f aca="false">IF($Y2368="","",IF($AA2368&lt;$S2368,"Pass","Fail"))</f>
        <v/>
      </c>
      <c r="AH2368" s="23" t="str">
        <f aca="true">INDIRECT(CHOOSE(MATCH($T2368,{"±","&gt;","≥","≤","&lt;"},0), "AC", "AD", "AE", "AF", "AG") &amp; ROW())</f>
        <v/>
      </c>
      <c r="AI2368" s="56" t="str">
        <f aca="false">IF($X2368="Not Significant","No Further Action Required",
IF($AH2368="","",
IF(AND($AH2368="Pass",$L2368="0 - Passed "),"Analysis performed; no further action required.",
IF(AND($AH2368="Fail",$L2368="1 - Failed "),"Analysis performed; no further action required.",
IF(AND($AH2368="Pass",$L2368="2 - Limited In Use "),"Analysis performed; no further action required.",
IF(AND($AH2368="Fail",$L2368="3 - Adjusted "),"Analysis performed; no further action required.",
"Unit fails analysis; TSM determination required."))))))</f>
        <v/>
      </c>
      <c r="AJ2368" s="58"/>
    </row>
    <row r="2369" customFormat="false" ht="15" hidden="false" customHeight="false" outlineLevel="0" collapsed="false">
      <c r="A2369" s="56"/>
      <c r="E2369" s="57" t="str">
        <f aca="false">IF(AND($F2369="",$G2369=""),"",IF($G2369="",$F2369,HYPERLINK($G2369,$F2369)))</f>
        <v/>
      </c>
      <c r="H2369" s="1" t="str">
        <f aca="false">IF($I2369="","None Attached",IF(LEFT($I2369,5)="https",HYPERLINK($I2369,"Datasheet"),HYPERLINK(_xlfn.CONCAT("https://",$I2369),"Datasheet")))</f>
        <v>None Attached</v>
      </c>
      <c r="M2369" s="56"/>
      <c r="P2369" s="58"/>
      <c r="Q2369" s="1" t="n">
        <f aca="false">$M2369-$N2369</f>
        <v>0</v>
      </c>
      <c r="R2369" s="56"/>
      <c r="T2369" s="59" t="s">
        <v>15</v>
      </c>
      <c r="U2369" s="1" t="n">
        <f aca="false">$S2369-$R2369</f>
        <v>0</v>
      </c>
      <c r="V2369" s="1" t="n">
        <f aca="false">IF($T2369="±",$Q2369*2,$Q2369)</f>
        <v>0</v>
      </c>
      <c r="W2369" s="60" t="str">
        <f aca="false">IFERROR($U2369/ABS($V2369),"N/A")</f>
        <v>N/A</v>
      </c>
      <c r="X2369" s="61" t="str">
        <f aca="false">IF(OR($W2369="N/A",$R2369="",$S2369=""),"N/A",IF($W2369&gt;=4,"Not Significant",IF($W2369&gt;=2,"Semi-Significant","Significant")))</f>
        <v>N/A</v>
      </c>
      <c r="Z2369" s="1" t="str">
        <f aca="false">IF($D2369="Z540.1 w/data",0,"")</f>
        <v/>
      </c>
      <c r="AA2369" s="1" t="e">
        <f aca="false">$Y2369+$Q2369+$Z2369</f>
        <v>#VALUE!</v>
      </c>
      <c r="AB2369" s="1" t="n">
        <f aca="false">$N2369+$Q2369</f>
        <v>0</v>
      </c>
      <c r="AC2369" s="1" t="str">
        <f aca="false">IF($Y2369="","",IF(AND($AA2369&gt;=$R2369,$AA2369&lt;=$S2369),"Pass","Fail"))</f>
        <v/>
      </c>
      <c r="AD2369" s="1" t="str">
        <f aca="false">IF($Y2369="","",IF($AA2369&gt;$R2369,"Pass","Fail"))</f>
        <v/>
      </c>
      <c r="AE2369" s="1" t="str">
        <f aca="false">IF($Y2369="","",IF($AA2369&gt;=$R2369,"Pass","Fail"))</f>
        <v/>
      </c>
      <c r="AF2369" s="1" t="str">
        <f aca="false">IF($Y2369="","",IF($AA2369&lt;=$S2369,"Pass","Fail"))</f>
        <v/>
      </c>
      <c r="AG2369" s="1" t="str">
        <f aca="false">IF($Y2369="","",IF($AA2369&lt;$S2369,"Pass","Fail"))</f>
        <v/>
      </c>
      <c r="AH2369" s="23" t="str">
        <f aca="true">INDIRECT(CHOOSE(MATCH($T2369,{"±","&gt;","≥","≤","&lt;"},0), "AC", "AD", "AE", "AF", "AG") &amp; ROW())</f>
        <v/>
      </c>
      <c r="AI2369" s="56" t="str">
        <f aca="false">IF($X2369="Not Significant","No Further Action Required",
IF($AH2369="","",
IF(AND($AH2369="Pass",$L2369="0 - Passed "),"Analysis performed; no further action required.",
IF(AND($AH2369="Fail",$L2369="1 - Failed "),"Analysis performed; no further action required.",
IF(AND($AH2369="Pass",$L2369="2 - Limited In Use "),"Analysis performed; no further action required.",
IF(AND($AH2369="Fail",$L2369="3 - Adjusted "),"Analysis performed; no further action required.",
"Unit fails analysis; TSM determination required."))))))</f>
        <v/>
      </c>
      <c r="AJ2369" s="58"/>
    </row>
    <row r="2370" customFormat="false" ht="15" hidden="false" customHeight="false" outlineLevel="0" collapsed="false">
      <c r="A2370" s="56"/>
      <c r="E2370" s="57" t="str">
        <f aca="false">IF(AND($F2370="",$G2370=""),"",IF($G2370="",$F2370,HYPERLINK($G2370,$F2370)))</f>
        <v/>
      </c>
      <c r="H2370" s="1" t="str">
        <f aca="false">IF($I2370="","None Attached",IF(LEFT($I2370,5)="https",HYPERLINK($I2370,"Datasheet"),HYPERLINK(_xlfn.CONCAT("https://",$I2370),"Datasheet")))</f>
        <v>None Attached</v>
      </c>
      <c r="M2370" s="56"/>
      <c r="P2370" s="58"/>
      <c r="Q2370" s="1" t="n">
        <f aca="false">$M2370-$N2370</f>
        <v>0</v>
      </c>
      <c r="R2370" s="56"/>
      <c r="T2370" s="59" t="s">
        <v>15</v>
      </c>
      <c r="U2370" s="1" t="n">
        <f aca="false">$S2370-$R2370</f>
        <v>0</v>
      </c>
      <c r="V2370" s="1" t="n">
        <f aca="false">IF($T2370="±",$Q2370*2,$Q2370)</f>
        <v>0</v>
      </c>
      <c r="W2370" s="60" t="str">
        <f aca="false">IFERROR($U2370/ABS($V2370),"N/A")</f>
        <v>N/A</v>
      </c>
      <c r="X2370" s="61" t="str">
        <f aca="false">IF(OR($W2370="N/A",$R2370="",$S2370=""),"N/A",IF($W2370&gt;=4,"Not Significant",IF($W2370&gt;=2,"Semi-Significant","Significant")))</f>
        <v>N/A</v>
      </c>
      <c r="Z2370" s="1" t="str">
        <f aca="false">IF($D2370="Z540.1 w/data",0,"")</f>
        <v/>
      </c>
      <c r="AA2370" s="1" t="e">
        <f aca="false">$Y2370+$Q2370+$Z2370</f>
        <v>#VALUE!</v>
      </c>
      <c r="AB2370" s="1" t="n">
        <f aca="false">$N2370+$Q2370</f>
        <v>0</v>
      </c>
      <c r="AC2370" s="1" t="str">
        <f aca="false">IF($Y2370="","",IF(AND($AA2370&gt;=$R2370,$AA2370&lt;=$S2370),"Pass","Fail"))</f>
        <v/>
      </c>
      <c r="AD2370" s="1" t="str">
        <f aca="false">IF($Y2370="","",IF($AA2370&gt;$R2370,"Pass","Fail"))</f>
        <v/>
      </c>
      <c r="AE2370" s="1" t="str">
        <f aca="false">IF($Y2370="","",IF($AA2370&gt;=$R2370,"Pass","Fail"))</f>
        <v/>
      </c>
      <c r="AF2370" s="1" t="str">
        <f aca="false">IF($Y2370="","",IF($AA2370&lt;=$S2370,"Pass","Fail"))</f>
        <v/>
      </c>
      <c r="AG2370" s="1" t="str">
        <f aca="false">IF($Y2370="","",IF($AA2370&lt;$S2370,"Pass","Fail"))</f>
        <v/>
      </c>
      <c r="AH2370" s="23" t="str">
        <f aca="true">INDIRECT(CHOOSE(MATCH($T2370,{"±","&gt;","≥","≤","&lt;"},0), "AC", "AD", "AE", "AF", "AG") &amp; ROW())</f>
        <v/>
      </c>
      <c r="AI2370" s="56" t="str">
        <f aca="false">IF($X2370="Not Significant","No Further Action Required",
IF($AH2370="","",
IF(AND($AH2370="Pass",$L2370="0 - Passed "),"Analysis performed; no further action required.",
IF(AND($AH2370="Fail",$L2370="1 - Failed "),"Analysis performed; no further action required.",
IF(AND($AH2370="Pass",$L2370="2 - Limited In Use "),"Analysis performed; no further action required.",
IF(AND($AH2370="Fail",$L2370="3 - Adjusted "),"Analysis performed; no further action required.",
"Unit fails analysis; TSM determination required."))))))</f>
        <v/>
      </c>
      <c r="AJ2370" s="58"/>
    </row>
    <row r="2371" customFormat="false" ht="15" hidden="false" customHeight="false" outlineLevel="0" collapsed="false">
      <c r="A2371" s="56"/>
      <c r="E2371" s="57" t="str">
        <f aca="false">IF(AND($F2371="",$G2371=""),"",IF($G2371="",$F2371,HYPERLINK($G2371,$F2371)))</f>
        <v/>
      </c>
      <c r="H2371" s="1" t="str">
        <f aca="false">IF($I2371="","None Attached",IF(LEFT($I2371,5)="https",HYPERLINK($I2371,"Datasheet"),HYPERLINK(_xlfn.CONCAT("https://",$I2371),"Datasheet")))</f>
        <v>None Attached</v>
      </c>
      <c r="M2371" s="56"/>
      <c r="P2371" s="58"/>
      <c r="Q2371" s="1" t="n">
        <f aca="false">$M2371-$N2371</f>
        <v>0</v>
      </c>
      <c r="R2371" s="56"/>
      <c r="T2371" s="59" t="s">
        <v>15</v>
      </c>
      <c r="U2371" s="1" t="n">
        <f aca="false">$S2371-$R2371</f>
        <v>0</v>
      </c>
      <c r="V2371" s="1" t="n">
        <f aca="false">IF($T2371="±",$Q2371*2,$Q2371)</f>
        <v>0</v>
      </c>
      <c r="W2371" s="60" t="str">
        <f aca="false">IFERROR($U2371/ABS($V2371),"N/A")</f>
        <v>N/A</v>
      </c>
      <c r="X2371" s="61" t="str">
        <f aca="false">IF(OR($W2371="N/A",$R2371="",$S2371=""),"N/A",IF($W2371&gt;=4,"Not Significant",IF($W2371&gt;=2,"Semi-Significant","Significant")))</f>
        <v>N/A</v>
      </c>
      <c r="Z2371" s="1" t="str">
        <f aca="false">IF($D2371="Z540.1 w/data",0,"")</f>
        <v/>
      </c>
      <c r="AA2371" s="1" t="e">
        <f aca="false">$Y2371+$Q2371+$Z2371</f>
        <v>#VALUE!</v>
      </c>
      <c r="AB2371" s="1" t="n">
        <f aca="false">$N2371+$Q2371</f>
        <v>0</v>
      </c>
      <c r="AC2371" s="1" t="str">
        <f aca="false">IF($Y2371="","",IF(AND($AA2371&gt;=$R2371,$AA2371&lt;=$S2371),"Pass","Fail"))</f>
        <v/>
      </c>
      <c r="AD2371" s="1" t="str">
        <f aca="false">IF($Y2371="","",IF($AA2371&gt;$R2371,"Pass","Fail"))</f>
        <v/>
      </c>
      <c r="AE2371" s="1" t="str">
        <f aca="false">IF($Y2371="","",IF($AA2371&gt;=$R2371,"Pass","Fail"))</f>
        <v/>
      </c>
      <c r="AF2371" s="1" t="str">
        <f aca="false">IF($Y2371="","",IF($AA2371&lt;=$S2371,"Pass","Fail"))</f>
        <v/>
      </c>
      <c r="AG2371" s="1" t="str">
        <f aca="false">IF($Y2371="","",IF($AA2371&lt;$S2371,"Pass","Fail"))</f>
        <v/>
      </c>
      <c r="AH2371" s="23" t="str">
        <f aca="true">INDIRECT(CHOOSE(MATCH($T2371,{"±","&gt;","≥","≤","&lt;"},0), "AC", "AD", "AE", "AF", "AG") &amp; ROW())</f>
        <v/>
      </c>
      <c r="AI2371" s="56" t="str">
        <f aca="false">IF($X2371="Not Significant","No Further Action Required",
IF($AH2371="","",
IF(AND($AH2371="Pass",$L2371="0 - Passed "),"Analysis performed; no further action required.",
IF(AND($AH2371="Fail",$L2371="1 - Failed "),"Analysis performed; no further action required.",
IF(AND($AH2371="Pass",$L2371="2 - Limited In Use "),"Analysis performed; no further action required.",
IF(AND($AH2371="Fail",$L2371="3 - Adjusted "),"Analysis performed; no further action required.",
"Unit fails analysis; TSM determination required."))))))</f>
        <v/>
      </c>
      <c r="AJ2371" s="58"/>
    </row>
    <row r="2372" customFormat="false" ht="15" hidden="false" customHeight="false" outlineLevel="0" collapsed="false">
      <c r="A2372" s="56"/>
      <c r="E2372" s="57" t="str">
        <f aca="false">IF(AND($F2372="",$G2372=""),"",IF($G2372="",$F2372,HYPERLINK($G2372,$F2372)))</f>
        <v/>
      </c>
      <c r="H2372" s="1" t="str">
        <f aca="false">IF($I2372="","None Attached",IF(LEFT($I2372,5)="https",HYPERLINK($I2372,"Datasheet"),HYPERLINK(_xlfn.CONCAT("https://",$I2372),"Datasheet")))</f>
        <v>None Attached</v>
      </c>
      <c r="M2372" s="56"/>
      <c r="P2372" s="58"/>
      <c r="Q2372" s="1" t="n">
        <f aca="false">$M2372-$N2372</f>
        <v>0</v>
      </c>
      <c r="R2372" s="56"/>
      <c r="T2372" s="59" t="s">
        <v>15</v>
      </c>
      <c r="U2372" s="1" t="n">
        <f aca="false">$S2372-$R2372</f>
        <v>0</v>
      </c>
      <c r="V2372" s="1" t="n">
        <f aca="false">IF($T2372="±",$Q2372*2,$Q2372)</f>
        <v>0</v>
      </c>
      <c r="W2372" s="60" t="str">
        <f aca="false">IFERROR($U2372/ABS($V2372),"N/A")</f>
        <v>N/A</v>
      </c>
      <c r="X2372" s="61" t="str">
        <f aca="false">IF(OR($W2372="N/A",$R2372="",$S2372=""),"N/A",IF($W2372&gt;=4,"Not Significant",IF($W2372&gt;=2,"Semi-Significant","Significant")))</f>
        <v>N/A</v>
      </c>
      <c r="Z2372" s="1" t="str">
        <f aca="false">IF($D2372="Z540.1 w/data",0,"")</f>
        <v/>
      </c>
      <c r="AA2372" s="1" t="e">
        <f aca="false">$Y2372+$Q2372+$Z2372</f>
        <v>#VALUE!</v>
      </c>
      <c r="AB2372" s="1" t="n">
        <f aca="false">$N2372+$Q2372</f>
        <v>0</v>
      </c>
      <c r="AC2372" s="1" t="str">
        <f aca="false">IF($Y2372="","",IF(AND($AA2372&gt;=$R2372,$AA2372&lt;=$S2372),"Pass","Fail"))</f>
        <v/>
      </c>
      <c r="AD2372" s="1" t="str">
        <f aca="false">IF($Y2372="","",IF($AA2372&gt;$R2372,"Pass","Fail"))</f>
        <v/>
      </c>
      <c r="AE2372" s="1" t="str">
        <f aca="false">IF($Y2372="","",IF($AA2372&gt;=$R2372,"Pass","Fail"))</f>
        <v/>
      </c>
      <c r="AF2372" s="1" t="str">
        <f aca="false">IF($Y2372="","",IF($AA2372&lt;=$S2372,"Pass","Fail"))</f>
        <v/>
      </c>
      <c r="AG2372" s="1" t="str">
        <f aca="false">IF($Y2372="","",IF($AA2372&lt;$S2372,"Pass","Fail"))</f>
        <v/>
      </c>
      <c r="AH2372" s="23" t="str">
        <f aca="true">INDIRECT(CHOOSE(MATCH($T2372,{"±","&gt;","≥","≤","&lt;"},0), "AC", "AD", "AE", "AF", "AG") &amp; ROW())</f>
        <v/>
      </c>
      <c r="AI2372" s="56" t="str">
        <f aca="false">IF($X2372="Not Significant","No Further Action Required",
IF($AH2372="","",
IF(AND($AH2372="Pass",$L2372="0 - Passed "),"Analysis performed; no further action required.",
IF(AND($AH2372="Fail",$L2372="1 - Failed "),"Analysis performed; no further action required.",
IF(AND($AH2372="Pass",$L2372="2 - Limited In Use "),"Analysis performed; no further action required.",
IF(AND($AH2372="Fail",$L2372="3 - Adjusted "),"Analysis performed; no further action required.",
"Unit fails analysis; TSM determination required."))))))</f>
        <v/>
      </c>
      <c r="AJ2372" s="58"/>
    </row>
    <row r="2373" customFormat="false" ht="15" hidden="false" customHeight="false" outlineLevel="0" collapsed="false">
      <c r="A2373" s="56"/>
      <c r="E2373" s="57" t="str">
        <f aca="false">IF(AND($F2373="",$G2373=""),"",IF($G2373="",$F2373,HYPERLINK($G2373,$F2373)))</f>
        <v/>
      </c>
      <c r="H2373" s="1" t="str">
        <f aca="false">IF($I2373="","None Attached",IF(LEFT($I2373,5)="https",HYPERLINK($I2373,"Datasheet"),HYPERLINK(_xlfn.CONCAT("https://",$I2373),"Datasheet")))</f>
        <v>None Attached</v>
      </c>
      <c r="M2373" s="56"/>
      <c r="P2373" s="58"/>
      <c r="Q2373" s="1" t="n">
        <f aca="false">$M2373-$N2373</f>
        <v>0</v>
      </c>
      <c r="R2373" s="56"/>
      <c r="T2373" s="59" t="s">
        <v>15</v>
      </c>
      <c r="U2373" s="1" t="n">
        <f aca="false">$S2373-$R2373</f>
        <v>0</v>
      </c>
      <c r="V2373" s="1" t="n">
        <f aca="false">IF($T2373="±",$Q2373*2,$Q2373)</f>
        <v>0</v>
      </c>
      <c r="W2373" s="60" t="str">
        <f aca="false">IFERROR($U2373/ABS($V2373),"N/A")</f>
        <v>N/A</v>
      </c>
      <c r="X2373" s="61" t="str">
        <f aca="false">IF(OR($W2373="N/A",$R2373="",$S2373=""),"N/A",IF($W2373&gt;=4,"Not Significant",IF($W2373&gt;=2,"Semi-Significant","Significant")))</f>
        <v>N/A</v>
      </c>
      <c r="Z2373" s="1" t="str">
        <f aca="false">IF($D2373="Z540.1 w/data",0,"")</f>
        <v/>
      </c>
      <c r="AA2373" s="1" t="e">
        <f aca="false">$Y2373+$Q2373+$Z2373</f>
        <v>#VALUE!</v>
      </c>
      <c r="AB2373" s="1" t="n">
        <f aca="false">$N2373+$Q2373</f>
        <v>0</v>
      </c>
      <c r="AC2373" s="1" t="str">
        <f aca="false">IF($Y2373="","",IF(AND($AA2373&gt;=$R2373,$AA2373&lt;=$S2373),"Pass","Fail"))</f>
        <v/>
      </c>
      <c r="AD2373" s="1" t="str">
        <f aca="false">IF($Y2373="","",IF($AA2373&gt;$R2373,"Pass","Fail"))</f>
        <v/>
      </c>
      <c r="AE2373" s="1" t="str">
        <f aca="false">IF($Y2373="","",IF($AA2373&gt;=$R2373,"Pass","Fail"))</f>
        <v/>
      </c>
      <c r="AF2373" s="1" t="str">
        <f aca="false">IF($Y2373="","",IF($AA2373&lt;=$S2373,"Pass","Fail"))</f>
        <v/>
      </c>
      <c r="AG2373" s="1" t="str">
        <f aca="false">IF($Y2373="","",IF($AA2373&lt;$S2373,"Pass","Fail"))</f>
        <v/>
      </c>
      <c r="AH2373" s="23" t="str">
        <f aca="true">INDIRECT(CHOOSE(MATCH($T2373,{"±","&gt;","≥","≤","&lt;"},0), "AC", "AD", "AE", "AF", "AG") &amp; ROW())</f>
        <v/>
      </c>
      <c r="AI2373" s="56" t="str">
        <f aca="false">IF($X2373="Not Significant","No Further Action Required",
IF($AH2373="","",
IF(AND($AH2373="Pass",$L2373="0 - Passed "),"Analysis performed; no further action required.",
IF(AND($AH2373="Fail",$L2373="1 - Failed "),"Analysis performed; no further action required.",
IF(AND($AH2373="Pass",$L2373="2 - Limited In Use "),"Analysis performed; no further action required.",
IF(AND($AH2373="Fail",$L2373="3 - Adjusted "),"Analysis performed; no further action required.",
"Unit fails analysis; TSM determination required."))))))</f>
        <v/>
      </c>
      <c r="AJ2373" s="58"/>
    </row>
    <row r="2374" customFormat="false" ht="15" hidden="false" customHeight="false" outlineLevel="0" collapsed="false">
      <c r="A2374" s="56"/>
      <c r="E2374" s="57" t="str">
        <f aca="false">IF(AND($F2374="",$G2374=""),"",IF($G2374="",$F2374,HYPERLINK($G2374,$F2374)))</f>
        <v/>
      </c>
      <c r="H2374" s="1" t="str">
        <f aca="false">IF($I2374="","None Attached",IF(LEFT($I2374,5)="https",HYPERLINK($I2374,"Datasheet"),HYPERLINK(_xlfn.CONCAT("https://",$I2374),"Datasheet")))</f>
        <v>None Attached</v>
      </c>
      <c r="M2374" s="56"/>
      <c r="P2374" s="58"/>
      <c r="Q2374" s="1" t="n">
        <f aca="false">$M2374-$N2374</f>
        <v>0</v>
      </c>
      <c r="R2374" s="56"/>
      <c r="T2374" s="59" t="s">
        <v>15</v>
      </c>
      <c r="U2374" s="1" t="n">
        <f aca="false">$S2374-$R2374</f>
        <v>0</v>
      </c>
      <c r="V2374" s="1" t="n">
        <f aca="false">IF($T2374="±",$Q2374*2,$Q2374)</f>
        <v>0</v>
      </c>
      <c r="W2374" s="60" t="str">
        <f aca="false">IFERROR($U2374/ABS($V2374),"N/A")</f>
        <v>N/A</v>
      </c>
      <c r="X2374" s="61" t="str">
        <f aca="false">IF(OR($W2374="N/A",$R2374="",$S2374=""),"N/A",IF($W2374&gt;=4,"Not Significant",IF($W2374&gt;=2,"Semi-Significant","Significant")))</f>
        <v>N/A</v>
      </c>
      <c r="Z2374" s="1" t="str">
        <f aca="false">IF($D2374="Z540.1 w/data",0,"")</f>
        <v/>
      </c>
      <c r="AA2374" s="1" t="e">
        <f aca="false">$Y2374+$Q2374+$Z2374</f>
        <v>#VALUE!</v>
      </c>
      <c r="AB2374" s="1" t="n">
        <f aca="false">$N2374+$Q2374</f>
        <v>0</v>
      </c>
      <c r="AC2374" s="1" t="str">
        <f aca="false">IF($Y2374="","",IF(AND($AA2374&gt;=$R2374,$AA2374&lt;=$S2374),"Pass","Fail"))</f>
        <v/>
      </c>
      <c r="AD2374" s="1" t="str">
        <f aca="false">IF($Y2374="","",IF($AA2374&gt;$R2374,"Pass","Fail"))</f>
        <v/>
      </c>
      <c r="AE2374" s="1" t="str">
        <f aca="false">IF($Y2374="","",IF($AA2374&gt;=$R2374,"Pass","Fail"))</f>
        <v/>
      </c>
      <c r="AF2374" s="1" t="str">
        <f aca="false">IF($Y2374="","",IF($AA2374&lt;=$S2374,"Pass","Fail"))</f>
        <v/>
      </c>
      <c r="AG2374" s="1" t="str">
        <f aca="false">IF($Y2374="","",IF($AA2374&lt;$S2374,"Pass","Fail"))</f>
        <v/>
      </c>
      <c r="AH2374" s="23" t="str">
        <f aca="true">INDIRECT(CHOOSE(MATCH($T2374,{"±","&gt;","≥","≤","&lt;"},0), "AC", "AD", "AE", "AF", "AG") &amp; ROW())</f>
        <v/>
      </c>
      <c r="AI2374" s="56" t="str">
        <f aca="false">IF($X2374="Not Significant","No Further Action Required",
IF($AH2374="","",
IF(AND($AH2374="Pass",$L2374="0 - Passed "),"Analysis performed; no further action required.",
IF(AND($AH2374="Fail",$L2374="1 - Failed "),"Analysis performed; no further action required.",
IF(AND($AH2374="Pass",$L2374="2 - Limited In Use "),"Analysis performed; no further action required.",
IF(AND($AH2374="Fail",$L2374="3 - Adjusted "),"Analysis performed; no further action required.",
"Unit fails analysis; TSM determination required."))))))</f>
        <v/>
      </c>
      <c r="AJ2374" s="58"/>
    </row>
    <row r="2375" customFormat="false" ht="15" hidden="false" customHeight="false" outlineLevel="0" collapsed="false">
      <c r="A2375" s="56"/>
      <c r="E2375" s="57" t="str">
        <f aca="false">IF(AND($F2375="",$G2375=""),"",IF($G2375="",$F2375,HYPERLINK($G2375,$F2375)))</f>
        <v/>
      </c>
      <c r="H2375" s="1" t="str">
        <f aca="false">IF($I2375="","None Attached",IF(LEFT($I2375,5)="https",HYPERLINK($I2375,"Datasheet"),HYPERLINK(_xlfn.CONCAT("https://",$I2375),"Datasheet")))</f>
        <v>None Attached</v>
      </c>
      <c r="M2375" s="56"/>
      <c r="P2375" s="58"/>
      <c r="Q2375" s="1" t="n">
        <f aca="false">$M2375-$N2375</f>
        <v>0</v>
      </c>
      <c r="R2375" s="56"/>
      <c r="T2375" s="59" t="s">
        <v>15</v>
      </c>
      <c r="U2375" s="1" t="n">
        <f aca="false">$S2375-$R2375</f>
        <v>0</v>
      </c>
      <c r="V2375" s="1" t="n">
        <f aca="false">IF($T2375="±",$Q2375*2,$Q2375)</f>
        <v>0</v>
      </c>
      <c r="W2375" s="60" t="str">
        <f aca="false">IFERROR($U2375/ABS($V2375),"N/A")</f>
        <v>N/A</v>
      </c>
      <c r="X2375" s="61" t="str">
        <f aca="false">IF(OR($W2375="N/A",$R2375="",$S2375=""),"N/A",IF($W2375&gt;=4,"Not Significant",IF($W2375&gt;=2,"Semi-Significant","Significant")))</f>
        <v>N/A</v>
      </c>
      <c r="Z2375" s="1" t="str">
        <f aca="false">IF($D2375="Z540.1 w/data",0,"")</f>
        <v/>
      </c>
      <c r="AA2375" s="1" t="e">
        <f aca="false">$Y2375+$Q2375+$Z2375</f>
        <v>#VALUE!</v>
      </c>
      <c r="AB2375" s="1" t="n">
        <f aca="false">$N2375+$Q2375</f>
        <v>0</v>
      </c>
      <c r="AC2375" s="1" t="str">
        <f aca="false">IF($Y2375="","",IF(AND($AA2375&gt;=$R2375,$AA2375&lt;=$S2375),"Pass","Fail"))</f>
        <v/>
      </c>
      <c r="AD2375" s="1" t="str">
        <f aca="false">IF($Y2375="","",IF($AA2375&gt;$R2375,"Pass","Fail"))</f>
        <v/>
      </c>
      <c r="AE2375" s="1" t="str">
        <f aca="false">IF($Y2375="","",IF($AA2375&gt;=$R2375,"Pass","Fail"))</f>
        <v/>
      </c>
      <c r="AF2375" s="1" t="str">
        <f aca="false">IF($Y2375="","",IF($AA2375&lt;=$S2375,"Pass","Fail"))</f>
        <v/>
      </c>
      <c r="AG2375" s="1" t="str">
        <f aca="false">IF($Y2375="","",IF($AA2375&lt;$S2375,"Pass","Fail"))</f>
        <v/>
      </c>
      <c r="AH2375" s="23" t="str">
        <f aca="true">INDIRECT(CHOOSE(MATCH($T2375,{"±","&gt;","≥","≤","&lt;"},0), "AC", "AD", "AE", "AF", "AG") &amp; ROW())</f>
        <v/>
      </c>
      <c r="AI2375" s="56" t="str">
        <f aca="false">IF($X2375="Not Significant","No Further Action Required",
IF($AH2375="","",
IF(AND($AH2375="Pass",$L2375="0 - Passed "),"Analysis performed; no further action required.",
IF(AND($AH2375="Fail",$L2375="1 - Failed "),"Analysis performed; no further action required.",
IF(AND($AH2375="Pass",$L2375="2 - Limited In Use "),"Analysis performed; no further action required.",
IF(AND($AH2375="Fail",$L2375="3 - Adjusted "),"Analysis performed; no further action required.",
"Unit fails analysis; TSM determination required."))))))</f>
        <v/>
      </c>
      <c r="AJ2375" s="58"/>
    </row>
    <row r="2376" customFormat="false" ht="15" hidden="false" customHeight="false" outlineLevel="0" collapsed="false">
      <c r="A2376" s="56"/>
      <c r="E2376" s="57" t="str">
        <f aca="false">IF(AND($F2376="",$G2376=""),"",IF($G2376="",$F2376,HYPERLINK($G2376,$F2376)))</f>
        <v/>
      </c>
      <c r="H2376" s="1" t="str">
        <f aca="false">IF($I2376="","None Attached",IF(LEFT($I2376,5)="https",HYPERLINK($I2376,"Datasheet"),HYPERLINK(_xlfn.CONCAT("https://",$I2376),"Datasheet")))</f>
        <v>None Attached</v>
      </c>
      <c r="M2376" s="56"/>
      <c r="P2376" s="58"/>
      <c r="Q2376" s="1" t="n">
        <f aca="false">$M2376-$N2376</f>
        <v>0</v>
      </c>
      <c r="R2376" s="56"/>
      <c r="T2376" s="59" t="s">
        <v>15</v>
      </c>
      <c r="U2376" s="1" t="n">
        <f aca="false">$S2376-$R2376</f>
        <v>0</v>
      </c>
      <c r="V2376" s="1" t="n">
        <f aca="false">IF($T2376="±",$Q2376*2,$Q2376)</f>
        <v>0</v>
      </c>
      <c r="W2376" s="60" t="str">
        <f aca="false">IFERROR($U2376/ABS($V2376),"N/A")</f>
        <v>N/A</v>
      </c>
      <c r="X2376" s="61" t="str">
        <f aca="false">IF(OR($W2376="N/A",$R2376="",$S2376=""),"N/A",IF($W2376&gt;=4,"Not Significant",IF($W2376&gt;=2,"Semi-Significant","Significant")))</f>
        <v>N/A</v>
      </c>
      <c r="Z2376" s="1" t="str">
        <f aca="false">IF($D2376="Z540.1 w/data",0,"")</f>
        <v/>
      </c>
      <c r="AA2376" s="1" t="e">
        <f aca="false">$Y2376+$Q2376+$Z2376</f>
        <v>#VALUE!</v>
      </c>
      <c r="AB2376" s="1" t="n">
        <f aca="false">$N2376+$Q2376</f>
        <v>0</v>
      </c>
      <c r="AC2376" s="1" t="str">
        <f aca="false">IF($Y2376="","",IF(AND($AA2376&gt;=$R2376,$AA2376&lt;=$S2376),"Pass","Fail"))</f>
        <v/>
      </c>
      <c r="AD2376" s="1" t="str">
        <f aca="false">IF($Y2376="","",IF($AA2376&gt;$R2376,"Pass","Fail"))</f>
        <v/>
      </c>
      <c r="AE2376" s="1" t="str">
        <f aca="false">IF($Y2376="","",IF($AA2376&gt;=$R2376,"Pass","Fail"))</f>
        <v/>
      </c>
      <c r="AF2376" s="1" t="str">
        <f aca="false">IF($Y2376="","",IF($AA2376&lt;=$S2376,"Pass","Fail"))</f>
        <v/>
      </c>
      <c r="AG2376" s="1" t="str">
        <f aca="false">IF($Y2376="","",IF($AA2376&lt;$S2376,"Pass","Fail"))</f>
        <v/>
      </c>
      <c r="AH2376" s="23" t="str">
        <f aca="true">INDIRECT(CHOOSE(MATCH($T2376,{"±","&gt;","≥","≤","&lt;"},0), "AC", "AD", "AE", "AF", "AG") &amp; ROW())</f>
        <v/>
      </c>
      <c r="AI2376" s="56" t="str">
        <f aca="false">IF($X2376="Not Significant","No Further Action Required",
IF($AH2376="","",
IF(AND($AH2376="Pass",$L2376="0 - Passed "),"Analysis performed; no further action required.",
IF(AND($AH2376="Fail",$L2376="1 - Failed "),"Analysis performed; no further action required.",
IF(AND($AH2376="Pass",$L2376="2 - Limited In Use "),"Analysis performed; no further action required.",
IF(AND($AH2376="Fail",$L2376="3 - Adjusted "),"Analysis performed; no further action required.",
"Unit fails analysis; TSM determination required."))))))</f>
        <v/>
      </c>
      <c r="AJ2376" s="58"/>
    </row>
    <row r="2377" customFormat="false" ht="15" hidden="false" customHeight="false" outlineLevel="0" collapsed="false">
      <c r="A2377" s="56"/>
      <c r="E2377" s="57" t="str">
        <f aca="false">IF(AND($F2377="",$G2377=""),"",IF($G2377="",$F2377,HYPERLINK($G2377,$F2377)))</f>
        <v/>
      </c>
      <c r="H2377" s="1" t="str">
        <f aca="false">IF($I2377="","None Attached",IF(LEFT($I2377,5)="https",HYPERLINK($I2377,"Datasheet"),HYPERLINK(_xlfn.CONCAT("https://",$I2377),"Datasheet")))</f>
        <v>None Attached</v>
      </c>
      <c r="M2377" s="56"/>
      <c r="P2377" s="58"/>
      <c r="Q2377" s="1" t="n">
        <f aca="false">$M2377-$N2377</f>
        <v>0</v>
      </c>
      <c r="R2377" s="56"/>
      <c r="T2377" s="59" t="s">
        <v>15</v>
      </c>
      <c r="U2377" s="1" t="n">
        <f aca="false">$S2377-$R2377</f>
        <v>0</v>
      </c>
      <c r="V2377" s="1" t="n">
        <f aca="false">IF($T2377="±",$Q2377*2,$Q2377)</f>
        <v>0</v>
      </c>
      <c r="W2377" s="60" t="str">
        <f aca="false">IFERROR($U2377/ABS($V2377),"N/A")</f>
        <v>N/A</v>
      </c>
      <c r="X2377" s="61" t="str">
        <f aca="false">IF(OR($W2377="N/A",$R2377="",$S2377=""),"N/A",IF($W2377&gt;=4,"Not Significant",IF($W2377&gt;=2,"Semi-Significant","Significant")))</f>
        <v>N/A</v>
      </c>
      <c r="Z2377" s="1" t="str">
        <f aca="false">IF($D2377="Z540.1 w/data",0,"")</f>
        <v/>
      </c>
      <c r="AA2377" s="1" t="e">
        <f aca="false">$Y2377+$Q2377+$Z2377</f>
        <v>#VALUE!</v>
      </c>
      <c r="AB2377" s="1" t="n">
        <f aca="false">$N2377+$Q2377</f>
        <v>0</v>
      </c>
      <c r="AC2377" s="1" t="str">
        <f aca="false">IF($Y2377="","",IF(AND($AA2377&gt;=$R2377,$AA2377&lt;=$S2377),"Pass","Fail"))</f>
        <v/>
      </c>
      <c r="AD2377" s="1" t="str">
        <f aca="false">IF($Y2377="","",IF($AA2377&gt;$R2377,"Pass","Fail"))</f>
        <v/>
      </c>
      <c r="AE2377" s="1" t="str">
        <f aca="false">IF($Y2377="","",IF($AA2377&gt;=$R2377,"Pass","Fail"))</f>
        <v/>
      </c>
      <c r="AF2377" s="1" t="str">
        <f aca="false">IF($Y2377="","",IF($AA2377&lt;=$S2377,"Pass","Fail"))</f>
        <v/>
      </c>
      <c r="AG2377" s="1" t="str">
        <f aca="false">IF($Y2377="","",IF($AA2377&lt;$S2377,"Pass","Fail"))</f>
        <v/>
      </c>
      <c r="AH2377" s="23" t="str">
        <f aca="true">INDIRECT(CHOOSE(MATCH($T2377,{"±","&gt;","≥","≤","&lt;"},0), "AC", "AD", "AE", "AF", "AG") &amp; ROW())</f>
        <v/>
      </c>
      <c r="AI2377" s="56" t="str">
        <f aca="false">IF($X2377="Not Significant","No Further Action Required",
IF($AH2377="","",
IF(AND($AH2377="Pass",$L2377="0 - Passed "),"Analysis performed; no further action required.",
IF(AND($AH2377="Fail",$L2377="1 - Failed "),"Analysis performed; no further action required.",
IF(AND($AH2377="Pass",$L2377="2 - Limited In Use "),"Analysis performed; no further action required.",
IF(AND($AH2377="Fail",$L2377="3 - Adjusted "),"Analysis performed; no further action required.",
"Unit fails analysis; TSM determination required."))))))</f>
        <v/>
      </c>
      <c r="AJ2377" s="58"/>
    </row>
    <row r="2378" customFormat="false" ht="15" hidden="false" customHeight="false" outlineLevel="0" collapsed="false">
      <c r="A2378" s="56"/>
      <c r="E2378" s="57" t="str">
        <f aca="false">IF(AND($F2378="",$G2378=""),"",IF($G2378="",$F2378,HYPERLINK($G2378,$F2378)))</f>
        <v/>
      </c>
      <c r="H2378" s="1" t="str">
        <f aca="false">IF($I2378="","None Attached",IF(LEFT($I2378,5)="https",HYPERLINK($I2378,"Datasheet"),HYPERLINK(_xlfn.CONCAT("https://",$I2378),"Datasheet")))</f>
        <v>None Attached</v>
      </c>
      <c r="M2378" s="56"/>
      <c r="P2378" s="58"/>
      <c r="Q2378" s="1" t="n">
        <f aca="false">$M2378-$N2378</f>
        <v>0</v>
      </c>
      <c r="R2378" s="56"/>
      <c r="T2378" s="59" t="s">
        <v>15</v>
      </c>
      <c r="U2378" s="1" t="n">
        <f aca="false">$S2378-$R2378</f>
        <v>0</v>
      </c>
      <c r="V2378" s="1" t="n">
        <f aca="false">IF($T2378="±",$Q2378*2,$Q2378)</f>
        <v>0</v>
      </c>
      <c r="W2378" s="60" t="str">
        <f aca="false">IFERROR($U2378/ABS($V2378),"N/A")</f>
        <v>N/A</v>
      </c>
      <c r="X2378" s="61" t="str">
        <f aca="false">IF(OR($W2378="N/A",$R2378="",$S2378=""),"N/A",IF($W2378&gt;=4,"Not Significant",IF($W2378&gt;=2,"Semi-Significant","Significant")))</f>
        <v>N/A</v>
      </c>
      <c r="Z2378" s="1" t="str">
        <f aca="false">IF($D2378="Z540.1 w/data",0,"")</f>
        <v/>
      </c>
      <c r="AA2378" s="1" t="e">
        <f aca="false">$Y2378+$Q2378+$Z2378</f>
        <v>#VALUE!</v>
      </c>
      <c r="AB2378" s="1" t="n">
        <f aca="false">$N2378+$Q2378</f>
        <v>0</v>
      </c>
      <c r="AC2378" s="1" t="str">
        <f aca="false">IF($Y2378="","",IF(AND($AA2378&gt;=$R2378,$AA2378&lt;=$S2378),"Pass","Fail"))</f>
        <v/>
      </c>
      <c r="AD2378" s="1" t="str">
        <f aca="false">IF($Y2378="","",IF($AA2378&gt;$R2378,"Pass","Fail"))</f>
        <v/>
      </c>
      <c r="AE2378" s="1" t="str">
        <f aca="false">IF($Y2378="","",IF($AA2378&gt;=$R2378,"Pass","Fail"))</f>
        <v/>
      </c>
      <c r="AF2378" s="1" t="str">
        <f aca="false">IF($Y2378="","",IF($AA2378&lt;=$S2378,"Pass","Fail"))</f>
        <v/>
      </c>
      <c r="AG2378" s="1" t="str">
        <f aca="false">IF($Y2378="","",IF($AA2378&lt;$S2378,"Pass","Fail"))</f>
        <v/>
      </c>
      <c r="AH2378" s="23" t="str">
        <f aca="true">INDIRECT(CHOOSE(MATCH($T2378,{"±","&gt;","≥","≤","&lt;"},0), "AC", "AD", "AE", "AF", "AG") &amp; ROW())</f>
        <v/>
      </c>
      <c r="AI2378" s="56" t="str">
        <f aca="false">IF($X2378="Not Significant","No Further Action Required",
IF($AH2378="","",
IF(AND($AH2378="Pass",$L2378="0 - Passed "),"Analysis performed; no further action required.",
IF(AND($AH2378="Fail",$L2378="1 - Failed "),"Analysis performed; no further action required.",
IF(AND($AH2378="Pass",$L2378="2 - Limited In Use "),"Analysis performed; no further action required.",
IF(AND($AH2378="Fail",$L2378="3 - Adjusted "),"Analysis performed; no further action required.",
"Unit fails analysis; TSM determination required."))))))</f>
        <v/>
      </c>
      <c r="AJ2378" s="58"/>
    </row>
    <row r="2379" customFormat="false" ht="15" hidden="false" customHeight="false" outlineLevel="0" collapsed="false">
      <c r="A2379" s="56"/>
      <c r="E2379" s="57" t="str">
        <f aca="false">IF(AND($F2379="",$G2379=""),"",IF($G2379="",$F2379,HYPERLINK($G2379,$F2379)))</f>
        <v/>
      </c>
      <c r="H2379" s="1" t="str">
        <f aca="false">IF($I2379="","None Attached",IF(LEFT($I2379,5)="https",HYPERLINK($I2379,"Datasheet"),HYPERLINK(_xlfn.CONCAT("https://",$I2379),"Datasheet")))</f>
        <v>None Attached</v>
      </c>
      <c r="M2379" s="56"/>
      <c r="P2379" s="58"/>
      <c r="Q2379" s="1" t="n">
        <f aca="false">$M2379-$N2379</f>
        <v>0</v>
      </c>
      <c r="R2379" s="56"/>
      <c r="T2379" s="59" t="s">
        <v>15</v>
      </c>
      <c r="U2379" s="1" t="n">
        <f aca="false">$S2379-$R2379</f>
        <v>0</v>
      </c>
      <c r="V2379" s="1" t="n">
        <f aca="false">IF($T2379="±",$Q2379*2,$Q2379)</f>
        <v>0</v>
      </c>
      <c r="W2379" s="60" t="str">
        <f aca="false">IFERROR($U2379/ABS($V2379),"N/A")</f>
        <v>N/A</v>
      </c>
      <c r="X2379" s="61" t="str">
        <f aca="false">IF(OR($W2379="N/A",$R2379="",$S2379=""),"N/A",IF($W2379&gt;=4,"Not Significant",IF($W2379&gt;=2,"Semi-Significant","Significant")))</f>
        <v>N/A</v>
      </c>
      <c r="Z2379" s="1" t="str">
        <f aca="false">IF($D2379="Z540.1 w/data",0,"")</f>
        <v/>
      </c>
      <c r="AA2379" s="1" t="e">
        <f aca="false">$Y2379+$Q2379+$Z2379</f>
        <v>#VALUE!</v>
      </c>
      <c r="AB2379" s="1" t="n">
        <f aca="false">$N2379+$Q2379</f>
        <v>0</v>
      </c>
      <c r="AC2379" s="1" t="str">
        <f aca="false">IF($Y2379="","",IF(AND($AA2379&gt;=$R2379,$AA2379&lt;=$S2379),"Pass","Fail"))</f>
        <v/>
      </c>
      <c r="AD2379" s="1" t="str">
        <f aca="false">IF($Y2379="","",IF($AA2379&gt;$R2379,"Pass","Fail"))</f>
        <v/>
      </c>
      <c r="AE2379" s="1" t="str">
        <f aca="false">IF($Y2379="","",IF($AA2379&gt;=$R2379,"Pass","Fail"))</f>
        <v/>
      </c>
      <c r="AF2379" s="1" t="str">
        <f aca="false">IF($Y2379="","",IF($AA2379&lt;=$S2379,"Pass","Fail"))</f>
        <v/>
      </c>
      <c r="AG2379" s="1" t="str">
        <f aca="false">IF($Y2379="","",IF($AA2379&lt;$S2379,"Pass","Fail"))</f>
        <v/>
      </c>
      <c r="AH2379" s="23" t="str">
        <f aca="true">INDIRECT(CHOOSE(MATCH($T2379,{"±","&gt;","≥","≤","&lt;"},0), "AC", "AD", "AE", "AF", "AG") &amp; ROW())</f>
        <v/>
      </c>
      <c r="AI2379" s="56" t="str">
        <f aca="false">IF($X2379="Not Significant","No Further Action Required",
IF($AH2379="","",
IF(AND($AH2379="Pass",$L2379="0 - Passed "),"Analysis performed; no further action required.",
IF(AND($AH2379="Fail",$L2379="1 - Failed "),"Analysis performed; no further action required.",
IF(AND($AH2379="Pass",$L2379="2 - Limited In Use "),"Analysis performed; no further action required.",
IF(AND($AH2379="Fail",$L2379="3 - Adjusted "),"Analysis performed; no further action required.",
"Unit fails analysis; TSM determination required."))))))</f>
        <v/>
      </c>
      <c r="AJ2379" s="58"/>
    </row>
    <row r="2380" customFormat="false" ht="15" hidden="false" customHeight="false" outlineLevel="0" collapsed="false">
      <c r="A2380" s="56"/>
      <c r="E2380" s="57" t="str">
        <f aca="false">IF(AND($F2380="",$G2380=""),"",IF($G2380="",$F2380,HYPERLINK($G2380,$F2380)))</f>
        <v/>
      </c>
      <c r="H2380" s="1" t="str">
        <f aca="false">IF($I2380="","None Attached",IF(LEFT($I2380,5)="https",HYPERLINK($I2380,"Datasheet"),HYPERLINK(_xlfn.CONCAT("https://",$I2380),"Datasheet")))</f>
        <v>None Attached</v>
      </c>
      <c r="M2380" s="56"/>
      <c r="P2380" s="58"/>
      <c r="Q2380" s="1" t="n">
        <f aca="false">$M2380-$N2380</f>
        <v>0</v>
      </c>
      <c r="R2380" s="56"/>
      <c r="T2380" s="59" t="s">
        <v>15</v>
      </c>
      <c r="U2380" s="1" t="n">
        <f aca="false">$S2380-$R2380</f>
        <v>0</v>
      </c>
      <c r="V2380" s="1" t="n">
        <f aca="false">IF($T2380="±",$Q2380*2,$Q2380)</f>
        <v>0</v>
      </c>
      <c r="W2380" s="60" t="str">
        <f aca="false">IFERROR($U2380/ABS($V2380),"N/A")</f>
        <v>N/A</v>
      </c>
      <c r="X2380" s="61" t="str">
        <f aca="false">IF(OR($W2380="N/A",$R2380="",$S2380=""),"N/A",IF($W2380&gt;=4,"Not Significant",IF($W2380&gt;=2,"Semi-Significant","Significant")))</f>
        <v>N/A</v>
      </c>
      <c r="Z2380" s="1" t="str">
        <f aca="false">IF($D2380="Z540.1 w/data",0,"")</f>
        <v/>
      </c>
      <c r="AA2380" s="1" t="e">
        <f aca="false">$Y2380+$Q2380+$Z2380</f>
        <v>#VALUE!</v>
      </c>
      <c r="AB2380" s="1" t="n">
        <f aca="false">$N2380+$Q2380</f>
        <v>0</v>
      </c>
      <c r="AC2380" s="1" t="str">
        <f aca="false">IF($Y2380="","",IF(AND($AA2380&gt;=$R2380,$AA2380&lt;=$S2380),"Pass","Fail"))</f>
        <v/>
      </c>
      <c r="AD2380" s="1" t="str">
        <f aca="false">IF($Y2380="","",IF($AA2380&gt;$R2380,"Pass","Fail"))</f>
        <v/>
      </c>
      <c r="AE2380" s="1" t="str">
        <f aca="false">IF($Y2380="","",IF($AA2380&gt;=$R2380,"Pass","Fail"))</f>
        <v/>
      </c>
      <c r="AF2380" s="1" t="str">
        <f aca="false">IF($Y2380="","",IF($AA2380&lt;=$S2380,"Pass","Fail"))</f>
        <v/>
      </c>
      <c r="AG2380" s="1" t="str">
        <f aca="false">IF($Y2380="","",IF($AA2380&lt;$S2380,"Pass","Fail"))</f>
        <v/>
      </c>
      <c r="AH2380" s="23" t="str">
        <f aca="true">INDIRECT(CHOOSE(MATCH($T2380,{"±","&gt;","≥","≤","&lt;"},0), "AC", "AD", "AE", "AF", "AG") &amp; ROW())</f>
        <v/>
      </c>
      <c r="AI2380" s="56" t="str">
        <f aca="false">IF($X2380="Not Significant","No Further Action Required",
IF($AH2380="","",
IF(AND($AH2380="Pass",$L2380="0 - Passed "),"Analysis performed; no further action required.",
IF(AND($AH2380="Fail",$L2380="1 - Failed "),"Analysis performed; no further action required.",
IF(AND($AH2380="Pass",$L2380="2 - Limited In Use "),"Analysis performed; no further action required.",
IF(AND($AH2380="Fail",$L2380="3 - Adjusted "),"Analysis performed; no further action required.",
"Unit fails analysis; TSM determination required."))))))</f>
        <v/>
      </c>
      <c r="AJ2380" s="58"/>
    </row>
    <row r="2381" customFormat="false" ht="15" hidden="false" customHeight="false" outlineLevel="0" collapsed="false">
      <c r="A2381" s="56"/>
      <c r="E2381" s="57" t="str">
        <f aca="false">IF(AND($F2381="",$G2381=""),"",IF($G2381="",$F2381,HYPERLINK($G2381,$F2381)))</f>
        <v/>
      </c>
      <c r="H2381" s="1" t="str">
        <f aca="false">IF($I2381="","None Attached",IF(LEFT($I2381,5)="https",HYPERLINK($I2381,"Datasheet"),HYPERLINK(_xlfn.CONCAT("https://",$I2381),"Datasheet")))</f>
        <v>None Attached</v>
      </c>
      <c r="M2381" s="56"/>
      <c r="P2381" s="58"/>
      <c r="Q2381" s="1" t="n">
        <f aca="false">$M2381-$N2381</f>
        <v>0</v>
      </c>
      <c r="R2381" s="56"/>
      <c r="T2381" s="59" t="s">
        <v>15</v>
      </c>
      <c r="U2381" s="1" t="n">
        <f aca="false">$S2381-$R2381</f>
        <v>0</v>
      </c>
      <c r="V2381" s="1" t="n">
        <f aca="false">IF($T2381="±",$Q2381*2,$Q2381)</f>
        <v>0</v>
      </c>
      <c r="W2381" s="60" t="str">
        <f aca="false">IFERROR($U2381/ABS($V2381),"N/A")</f>
        <v>N/A</v>
      </c>
      <c r="X2381" s="61" t="str">
        <f aca="false">IF(OR($W2381="N/A",$R2381="",$S2381=""),"N/A",IF($W2381&gt;=4,"Not Significant",IF($W2381&gt;=2,"Semi-Significant","Significant")))</f>
        <v>N/A</v>
      </c>
      <c r="Z2381" s="1" t="str">
        <f aca="false">IF($D2381="Z540.1 w/data",0,"")</f>
        <v/>
      </c>
      <c r="AA2381" s="1" t="e">
        <f aca="false">$Y2381+$Q2381+$Z2381</f>
        <v>#VALUE!</v>
      </c>
      <c r="AB2381" s="1" t="n">
        <f aca="false">$N2381+$Q2381</f>
        <v>0</v>
      </c>
      <c r="AC2381" s="1" t="str">
        <f aca="false">IF($Y2381="","",IF(AND($AA2381&gt;=$R2381,$AA2381&lt;=$S2381),"Pass","Fail"))</f>
        <v/>
      </c>
      <c r="AD2381" s="1" t="str">
        <f aca="false">IF($Y2381="","",IF($AA2381&gt;$R2381,"Pass","Fail"))</f>
        <v/>
      </c>
      <c r="AE2381" s="1" t="str">
        <f aca="false">IF($Y2381="","",IF($AA2381&gt;=$R2381,"Pass","Fail"))</f>
        <v/>
      </c>
      <c r="AF2381" s="1" t="str">
        <f aca="false">IF($Y2381="","",IF($AA2381&lt;=$S2381,"Pass","Fail"))</f>
        <v/>
      </c>
      <c r="AG2381" s="1" t="str">
        <f aca="false">IF($Y2381="","",IF($AA2381&lt;$S2381,"Pass","Fail"))</f>
        <v/>
      </c>
      <c r="AH2381" s="23" t="str">
        <f aca="true">INDIRECT(CHOOSE(MATCH($T2381,{"±","&gt;","≥","≤","&lt;"},0), "AC", "AD", "AE", "AF", "AG") &amp; ROW())</f>
        <v/>
      </c>
      <c r="AI2381" s="56" t="str">
        <f aca="false">IF($X2381="Not Significant","No Further Action Required",
IF($AH2381="","",
IF(AND($AH2381="Pass",$L2381="0 - Passed "),"Analysis performed; no further action required.",
IF(AND($AH2381="Fail",$L2381="1 - Failed "),"Analysis performed; no further action required.",
IF(AND($AH2381="Pass",$L2381="2 - Limited In Use "),"Analysis performed; no further action required.",
IF(AND($AH2381="Fail",$L2381="3 - Adjusted "),"Analysis performed; no further action required.",
"Unit fails analysis; TSM determination required."))))))</f>
        <v/>
      </c>
      <c r="AJ2381" s="58"/>
    </row>
    <row r="2382" customFormat="false" ht="15" hidden="false" customHeight="false" outlineLevel="0" collapsed="false">
      <c r="A2382" s="56"/>
      <c r="E2382" s="57" t="str">
        <f aca="false">IF(AND($F2382="",$G2382=""),"",IF($G2382="",$F2382,HYPERLINK($G2382,$F2382)))</f>
        <v/>
      </c>
      <c r="H2382" s="1" t="str">
        <f aca="false">IF($I2382="","None Attached",IF(LEFT($I2382,5)="https",HYPERLINK($I2382,"Datasheet"),HYPERLINK(_xlfn.CONCAT("https://",$I2382),"Datasheet")))</f>
        <v>None Attached</v>
      </c>
      <c r="M2382" s="56"/>
      <c r="P2382" s="58"/>
      <c r="Q2382" s="1" t="n">
        <f aca="false">$M2382-$N2382</f>
        <v>0</v>
      </c>
      <c r="R2382" s="56"/>
      <c r="T2382" s="59" t="s">
        <v>15</v>
      </c>
      <c r="U2382" s="1" t="n">
        <f aca="false">$S2382-$R2382</f>
        <v>0</v>
      </c>
      <c r="V2382" s="1" t="n">
        <f aca="false">IF($T2382="±",$Q2382*2,$Q2382)</f>
        <v>0</v>
      </c>
      <c r="W2382" s="60" t="str">
        <f aca="false">IFERROR($U2382/ABS($V2382),"N/A")</f>
        <v>N/A</v>
      </c>
      <c r="X2382" s="61" t="str">
        <f aca="false">IF(OR($W2382="N/A",$R2382="",$S2382=""),"N/A",IF($W2382&gt;=4,"Not Significant",IF($W2382&gt;=2,"Semi-Significant","Significant")))</f>
        <v>N/A</v>
      </c>
      <c r="Z2382" s="1" t="str">
        <f aca="false">IF($D2382="Z540.1 w/data",0,"")</f>
        <v/>
      </c>
      <c r="AA2382" s="1" t="e">
        <f aca="false">$Y2382+$Q2382+$Z2382</f>
        <v>#VALUE!</v>
      </c>
      <c r="AB2382" s="1" t="n">
        <f aca="false">$N2382+$Q2382</f>
        <v>0</v>
      </c>
      <c r="AC2382" s="1" t="str">
        <f aca="false">IF($Y2382="","",IF(AND($AA2382&gt;=$R2382,$AA2382&lt;=$S2382),"Pass","Fail"))</f>
        <v/>
      </c>
      <c r="AD2382" s="1" t="str">
        <f aca="false">IF($Y2382="","",IF($AA2382&gt;$R2382,"Pass","Fail"))</f>
        <v/>
      </c>
      <c r="AE2382" s="1" t="str">
        <f aca="false">IF($Y2382="","",IF($AA2382&gt;=$R2382,"Pass","Fail"))</f>
        <v/>
      </c>
      <c r="AF2382" s="1" t="str">
        <f aca="false">IF($Y2382="","",IF($AA2382&lt;=$S2382,"Pass","Fail"))</f>
        <v/>
      </c>
      <c r="AG2382" s="1" t="str">
        <f aca="false">IF($Y2382="","",IF($AA2382&lt;$S2382,"Pass","Fail"))</f>
        <v/>
      </c>
      <c r="AH2382" s="23" t="str">
        <f aca="true">INDIRECT(CHOOSE(MATCH($T2382,{"±","&gt;","≥","≤","&lt;"},0), "AC", "AD", "AE", "AF", "AG") &amp; ROW())</f>
        <v/>
      </c>
      <c r="AI2382" s="56" t="str">
        <f aca="false">IF($X2382="Not Significant","No Further Action Required",
IF($AH2382="","",
IF(AND($AH2382="Pass",$L2382="0 - Passed "),"Analysis performed; no further action required.",
IF(AND($AH2382="Fail",$L2382="1 - Failed "),"Analysis performed; no further action required.",
IF(AND($AH2382="Pass",$L2382="2 - Limited In Use "),"Analysis performed; no further action required.",
IF(AND($AH2382="Fail",$L2382="3 - Adjusted "),"Analysis performed; no further action required.",
"Unit fails analysis; TSM determination required."))))))</f>
        <v/>
      </c>
      <c r="AJ2382" s="58"/>
    </row>
    <row r="2383" customFormat="false" ht="15" hidden="false" customHeight="false" outlineLevel="0" collapsed="false">
      <c r="A2383" s="56"/>
      <c r="E2383" s="57" t="str">
        <f aca="false">IF(AND($F2383="",$G2383=""),"",IF($G2383="",$F2383,HYPERLINK($G2383,$F2383)))</f>
        <v/>
      </c>
      <c r="H2383" s="1" t="str">
        <f aca="false">IF($I2383="","None Attached",IF(LEFT($I2383,5)="https",HYPERLINK($I2383,"Datasheet"),HYPERLINK(_xlfn.CONCAT("https://",$I2383),"Datasheet")))</f>
        <v>None Attached</v>
      </c>
      <c r="M2383" s="56"/>
      <c r="P2383" s="58"/>
      <c r="Q2383" s="1" t="n">
        <f aca="false">$M2383-$N2383</f>
        <v>0</v>
      </c>
      <c r="R2383" s="56"/>
      <c r="T2383" s="59" t="s">
        <v>15</v>
      </c>
      <c r="U2383" s="1" t="n">
        <f aca="false">$S2383-$R2383</f>
        <v>0</v>
      </c>
      <c r="V2383" s="1" t="n">
        <f aca="false">IF($T2383="±",$Q2383*2,$Q2383)</f>
        <v>0</v>
      </c>
      <c r="W2383" s="60" t="str">
        <f aca="false">IFERROR($U2383/ABS($V2383),"N/A")</f>
        <v>N/A</v>
      </c>
      <c r="X2383" s="61" t="str">
        <f aca="false">IF(OR($W2383="N/A",$R2383="",$S2383=""),"N/A",IF($W2383&gt;=4,"Not Significant",IF($W2383&gt;=2,"Semi-Significant","Significant")))</f>
        <v>N/A</v>
      </c>
      <c r="Z2383" s="1" t="str">
        <f aca="false">IF($D2383="Z540.1 w/data",0,"")</f>
        <v/>
      </c>
      <c r="AA2383" s="1" t="e">
        <f aca="false">$Y2383+$Q2383+$Z2383</f>
        <v>#VALUE!</v>
      </c>
      <c r="AB2383" s="1" t="n">
        <f aca="false">$N2383+$Q2383</f>
        <v>0</v>
      </c>
      <c r="AC2383" s="1" t="str">
        <f aca="false">IF($Y2383="","",IF(AND($AA2383&gt;=$R2383,$AA2383&lt;=$S2383),"Pass","Fail"))</f>
        <v/>
      </c>
      <c r="AD2383" s="1" t="str">
        <f aca="false">IF($Y2383="","",IF($AA2383&gt;$R2383,"Pass","Fail"))</f>
        <v/>
      </c>
      <c r="AE2383" s="1" t="str">
        <f aca="false">IF($Y2383="","",IF($AA2383&gt;=$R2383,"Pass","Fail"))</f>
        <v/>
      </c>
      <c r="AF2383" s="1" t="str">
        <f aca="false">IF($Y2383="","",IF($AA2383&lt;=$S2383,"Pass","Fail"))</f>
        <v/>
      </c>
      <c r="AG2383" s="1" t="str">
        <f aca="false">IF($Y2383="","",IF($AA2383&lt;$S2383,"Pass","Fail"))</f>
        <v/>
      </c>
      <c r="AH2383" s="23" t="str">
        <f aca="true">INDIRECT(CHOOSE(MATCH($T2383,{"±","&gt;","≥","≤","&lt;"},0), "AC", "AD", "AE", "AF", "AG") &amp; ROW())</f>
        <v/>
      </c>
      <c r="AI2383" s="56" t="str">
        <f aca="false">IF($X2383="Not Significant","No Further Action Required",
IF($AH2383="","",
IF(AND($AH2383="Pass",$L2383="0 - Passed "),"Analysis performed; no further action required.",
IF(AND($AH2383="Fail",$L2383="1 - Failed "),"Analysis performed; no further action required.",
IF(AND($AH2383="Pass",$L2383="2 - Limited In Use "),"Analysis performed; no further action required.",
IF(AND($AH2383="Fail",$L2383="3 - Adjusted "),"Analysis performed; no further action required.",
"Unit fails analysis; TSM determination required."))))))</f>
        <v/>
      </c>
      <c r="AJ2383" s="58"/>
    </row>
    <row r="2384" customFormat="false" ht="15" hidden="false" customHeight="false" outlineLevel="0" collapsed="false">
      <c r="A2384" s="56"/>
      <c r="E2384" s="57" t="str">
        <f aca="false">IF(AND($F2384="",$G2384=""),"",IF($G2384="",$F2384,HYPERLINK($G2384,$F2384)))</f>
        <v/>
      </c>
      <c r="H2384" s="1" t="str">
        <f aca="false">IF($I2384="","None Attached",IF(LEFT($I2384,5)="https",HYPERLINK($I2384,"Datasheet"),HYPERLINK(_xlfn.CONCAT("https://",$I2384),"Datasheet")))</f>
        <v>None Attached</v>
      </c>
      <c r="M2384" s="56"/>
      <c r="P2384" s="58"/>
      <c r="Q2384" s="1" t="n">
        <f aca="false">$M2384-$N2384</f>
        <v>0</v>
      </c>
      <c r="R2384" s="56"/>
      <c r="T2384" s="59" t="s">
        <v>15</v>
      </c>
      <c r="U2384" s="1" t="n">
        <f aca="false">$S2384-$R2384</f>
        <v>0</v>
      </c>
      <c r="V2384" s="1" t="n">
        <f aca="false">IF($T2384="±",$Q2384*2,$Q2384)</f>
        <v>0</v>
      </c>
      <c r="W2384" s="60" t="str">
        <f aca="false">IFERROR($U2384/ABS($V2384),"N/A")</f>
        <v>N/A</v>
      </c>
      <c r="X2384" s="61" t="str">
        <f aca="false">IF(OR($W2384="N/A",$R2384="",$S2384=""),"N/A",IF($W2384&gt;=4,"Not Significant",IF($W2384&gt;=2,"Semi-Significant","Significant")))</f>
        <v>N/A</v>
      </c>
      <c r="Z2384" s="1" t="str">
        <f aca="false">IF($D2384="Z540.1 w/data",0,"")</f>
        <v/>
      </c>
      <c r="AA2384" s="1" t="e">
        <f aca="false">$Y2384+$Q2384+$Z2384</f>
        <v>#VALUE!</v>
      </c>
      <c r="AB2384" s="1" t="n">
        <f aca="false">$N2384+$Q2384</f>
        <v>0</v>
      </c>
      <c r="AC2384" s="1" t="str">
        <f aca="false">IF($Y2384="","",IF(AND($AA2384&gt;=$R2384,$AA2384&lt;=$S2384),"Pass","Fail"))</f>
        <v/>
      </c>
      <c r="AD2384" s="1" t="str">
        <f aca="false">IF($Y2384="","",IF($AA2384&gt;$R2384,"Pass","Fail"))</f>
        <v/>
      </c>
      <c r="AE2384" s="1" t="str">
        <f aca="false">IF($Y2384="","",IF($AA2384&gt;=$R2384,"Pass","Fail"))</f>
        <v/>
      </c>
      <c r="AF2384" s="1" t="str">
        <f aca="false">IF($Y2384="","",IF($AA2384&lt;=$S2384,"Pass","Fail"))</f>
        <v/>
      </c>
      <c r="AG2384" s="1" t="str">
        <f aca="false">IF($Y2384="","",IF($AA2384&lt;$S2384,"Pass","Fail"))</f>
        <v/>
      </c>
      <c r="AH2384" s="23" t="str">
        <f aca="true">INDIRECT(CHOOSE(MATCH($T2384,{"±","&gt;","≥","≤","&lt;"},0), "AC", "AD", "AE", "AF", "AG") &amp; ROW())</f>
        <v/>
      </c>
      <c r="AI2384" s="56" t="str">
        <f aca="false">IF($X2384="Not Significant","No Further Action Required",
IF($AH2384="","",
IF(AND($AH2384="Pass",$L2384="0 - Passed "),"Analysis performed; no further action required.",
IF(AND($AH2384="Fail",$L2384="1 - Failed "),"Analysis performed; no further action required.",
IF(AND($AH2384="Pass",$L2384="2 - Limited In Use "),"Analysis performed; no further action required.",
IF(AND($AH2384="Fail",$L2384="3 - Adjusted "),"Analysis performed; no further action required.",
"Unit fails analysis; TSM determination required."))))))</f>
        <v/>
      </c>
      <c r="AJ2384" s="58"/>
    </row>
    <row r="2385" customFormat="false" ht="15" hidden="false" customHeight="false" outlineLevel="0" collapsed="false">
      <c r="A2385" s="56"/>
      <c r="E2385" s="57" t="str">
        <f aca="false">IF(AND($F2385="",$G2385=""),"",IF($G2385="",$F2385,HYPERLINK($G2385,$F2385)))</f>
        <v/>
      </c>
      <c r="H2385" s="1" t="str">
        <f aca="false">IF($I2385="","None Attached",IF(LEFT($I2385,5)="https",HYPERLINK($I2385,"Datasheet"),HYPERLINK(_xlfn.CONCAT("https://",$I2385),"Datasheet")))</f>
        <v>None Attached</v>
      </c>
      <c r="M2385" s="56"/>
      <c r="P2385" s="58"/>
      <c r="Q2385" s="1" t="n">
        <f aca="false">$M2385-$N2385</f>
        <v>0</v>
      </c>
      <c r="R2385" s="56"/>
      <c r="T2385" s="59" t="s">
        <v>15</v>
      </c>
      <c r="U2385" s="1" t="n">
        <f aca="false">$S2385-$R2385</f>
        <v>0</v>
      </c>
      <c r="V2385" s="1" t="n">
        <f aca="false">IF($T2385="±",$Q2385*2,$Q2385)</f>
        <v>0</v>
      </c>
      <c r="W2385" s="60" t="str">
        <f aca="false">IFERROR($U2385/ABS($V2385),"N/A")</f>
        <v>N/A</v>
      </c>
      <c r="X2385" s="61" t="str">
        <f aca="false">IF(OR($W2385="N/A",$R2385="",$S2385=""),"N/A",IF($W2385&gt;=4,"Not Significant",IF($W2385&gt;=2,"Semi-Significant","Significant")))</f>
        <v>N/A</v>
      </c>
      <c r="Z2385" s="1" t="str">
        <f aca="false">IF($D2385="Z540.1 w/data",0,"")</f>
        <v/>
      </c>
      <c r="AA2385" s="1" t="e">
        <f aca="false">$Y2385+$Q2385+$Z2385</f>
        <v>#VALUE!</v>
      </c>
      <c r="AB2385" s="1" t="n">
        <f aca="false">$N2385+$Q2385</f>
        <v>0</v>
      </c>
      <c r="AC2385" s="1" t="str">
        <f aca="false">IF($Y2385="","",IF(AND($AA2385&gt;=$R2385,$AA2385&lt;=$S2385),"Pass","Fail"))</f>
        <v/>
      </c>
      <c r="AD2385" s="1" t="str">
        <f aca="false">IF($Y2385="","",IF($AA2385&gt;$R2385,"Pass","Fail"))</f>
        <v/>
      </c>
      <c r="AE2385" s="1" t="str">
        <f aca="false">IF($Y2385="","",IF($AA2385&gt;=$R2385,"Pass","Fail"))</f>
        <v/>
      </c>
      <c r="AF2385" s="1" t="str">
        <f aca="false">IF($Y2385="","",IF($AA2385&lt;=$S2385,"Pass","Fail"))</f>
        <v/>
      </c>
      <c r="AG2385" s="1" t="str">
        <f aca="false">IF($Y2385="","",IF($AA2385&lt;$S2385,"Pass","Fail"))</f>
        <v/>
      </c>
      <c r="AH2385" s="23" t="str">
        <f aca="true">INDIRECT(CHOOSE(MATCH($T2385,{"±","&gt;","≥","≤","&lt;"},0), "AC", "AD", "AE", "AF", "AG") &amp; ROW())</f>
        <v/>
      </c>
      <c r="AI2385" s="56" t="str">
        <f aca="false">IF($X2385="Not Significant","No Further Action Required",
IF($AH2385="","",
IF(AND($AH2385="Pass",$L2385="0 - Passed "),"Analysis performed; no further action required.",
IF(AND($AH2385="Fail",$L2385="1 - Failed "),"Analysis performed; no further action required.",
IF(AND($AH2385="Pass",$L2385="2 - Limited In Use "),"Analysis performed; no further action required.",
IF(AND($AH2385="Fail",$L2385="3 - Adjusted "),"Analysis performed; no further action required.",
"Unit fails analysis; TSM determination required."))))))</f>
        <v/>
      </c>
      <c r="AJ2385" s="58"/>
    </row>
    <row r="2386" customFormat="false" ht="15" hidden="false" customHeight="false" outlineLevel="0" collapsed="false">
      <c r="A2386" s="56"/>
      <c r="E2386" s="57" t="str">
        <f aca="false">IF(AND($F2386="",$G2386=""),"",IF($G2386="",$F2386,HYPERLINK($G2386,$F2386)))</f>
        <v/>
      </c>
      <c r="H2386" s="1" t="str">
        <f aca="false">IF($I2386="","None Attached",IF(LEFT($I2386,5)="https",HYPERLINK($I2386,"Datasheet"),HYPERLINK(_xlfn.CONCAT("https://",$I2386),"Datasheet")))</f>
        <v>None Attached</v>
      </c>
      <c r="M2386" s="56"/>
      <c r="P2386" s="58"/>
      <c r="Q2386" s="1" t="n">
        <f aca="false">$M2386-$N2386</f>
        <v>0</v>
      </c>
      <c r="R2386" s="56"/>
      <c r="T2386" s="59" t="s">
        <v>15</v>
      </c>
      <c r="U2386" s="1" t="n">
        <f aca="false">$S2386-$R2386</f>
        <v>0</v>
      </c>
      <c r="V2386" s="1" t="n">
        <f aca="false">IF($T2386="±",$Q2386*2,$Q2386)</f>
        <v>0</v>
      </c>
      <c r="W2386" s="60" t="str">
        <f aca="false">IFERROR($U2386/ABS($V2386),"N/A")</f>
        <v>N/A</v>
      </c>
      <c r="X2386" s="61" t="str">
        <f aca="false">IF(OR($W2386="N/A",$R2386="",$S2386=""),"N/A",IF($W2386&gt;=4,"Not Significant",IF($W2386&gt;=2,"Semi-Significant","Significant")))</f>
        <v>N/A</v>
      </c>
      <c r="Z2386" s="1" t="str">
        <f aca="false">IF($D2386="Z540.1 w/data",0,"")</f>
        <v/>
      </c>
      <c r="AA2386" s="1" t="e">
        <f aca="false">$Y2386+$Q2386+$Z2386</f>
        <v>#VALUE!</v>
      </c>
      <c r="AB2386" s="1" t="n">
        <f aca="false">$N2386+$Q2386</f>
        <v>0</v>
      </c>
      <c r="AC2386" s="1" t="str">
        <f aca="false">IF($Y2386="","",IF(AND($AA2386&gt;=$R2386,$AA2386&lt;=$S2386),"Pass","Fail"))</f>
        <v/>
      </c>
      <c r="AD2386" s="1" t="str">
        <f aca="false">IF($Y2386="","",IF($AA2386&gt;$R2386,"Pass","Fail"))</f>
        <v/>
      </c>
      <c r="AE2386" s="1" t="str">
        <f aca="false">IF($Y2386="","",IF($AA2386&gt;=$R2386,"Pass","Fail"))</f>
        <v/>
      </c>
      <c r="AF2386" s="1" t="str">
        <f aca="false">IF($Y2386="","",IF($AA2386&lt;=$S2386,"Pass","Fail"))</f>
        <v/>
      </c>
      <c r="AG2386" s="1" t="str">
        <f aca="false">IF($Y2386="","",IF($AA2386&lt;$S2386,"Pass","Fail"))</f>
        <v/>
      </c>
      <c r="AH2386" s="23" t="str">
        <f aca="true">INDIRECT(CHOOSE(MATCH($T2386,{"±","&gt;","≥","≤","&lt;"},0), "AC", "AD", "AE", "AF", "AG") &amp; ROW())</f>
        <v/>
      </c>
      <c r="AI2386" s="56" t="str">
        <f aca="false">IF($X2386="Not Significant","No Further Action Required",
IF($AH2386="","",
IF(AND($AH2386="Pass",$L2386="0 - Passed "),"Analysis performed; no further action required.",
IF(AND($AH2386="Fail",$L2386="1 - Failed "),"Analysis performed; no further action required.",
IF(AND($AH2386="Pass",$L2386="2 - Limited In Use "),"Analysis performed; no further action required.",
IF(AND($AH2386="Fail",$L2386="3 - Adjusted "),"Analysis performed; no further action required.",
"Unit fails analysis; TSM determination required."))))))</f>
        <v/>
      </c>
      <c r="AJ2386" s="58"/>
    </row>
    <row r="2387" customFormat="false" ht="15" hidden="false" customHeight="false" outlineLevel="0" collapsed="false">
      <c r="A2387" s="56"/>
      <c r="E2387" s="57" t="str">
        <f aca="false">IF(AND($F2387="",$G2387=""),"",IF($G2387="",$F2387,HYPERLINK($G2387,$F2387)))</f>
        <v/>
      </c>
      <c r="H2387" s="1" t="str">
        <f aca="false">IF($I2387="","None Attached",IF(LEFT($I2387,5)="https",HYPERLINK($I2387,"Datasheet"),HYPERLINK(_xlfn.CONCAT("https://",$I2387),"Datasheet")))</f>
        <v>None Attached</v>
      </c>
      <c r="M2387" s="56"/>
      <c r="P2387" s="58"/>
      <c r="Q2387" s="1" t="n">
        <f aca="false">$M2387-$N2387</f>
        <v>0</v>
      </c>
      <c r="R2387" s="56"/>
      <c r="T2387" s="59" t="s">
        <v>15</v>
      </c>
      <c r="U2387" s="1" t="n">
        <f aca="false">$S2387-$R2387</f>
        <v>0</v>
      </c>
      <c r="V2387" s="1" t="n">
        <f aca="false">IF($T2387="±",$Q2387*2,$Q2387)</f>
        <v>0</v>
      </c>
      <c r="W2387" s="60" t="str">
        <f aca="false">IFERROR($U2387/ABS($V2387),"N/A")</f>
        <v>N/A</v>
      </c>
      <c r="X2387" s="61" t="str">
        <f aca="false">IF(OR($W2387="N/A",$R2387="",$S2387=""),"N/A",IF($W2387&gt;=4,"Not Significant",IF($W2387&gt;=2,"Semi-Significant","Significant")))</f>
        <v>N/A</v>
      </c>
      <c r="Z2387" s="1" t="str">
        <f aca="false">IF($D2387="Z540.1 w/data",0,"")</f>
        <v/>
      </c>
      <c r="AA2387" s="1" t="e">
        <f aca="false">$Y2387+$Q2387+$Z2387</f>
        <v>#VALUE!</v>
      </c>
      <c r="AB2387" s="1" t="n">
        <f aca="false">$N2387+$Q2387</f>
        <v>0</v>
      </c>
      <c r="AC2387" s="1" t="str">
        <f aca="false">IF($Y2387="","",IF(AND($AA2387&gt;=$R2387,$AA2387&lt;=$S2387),"Pass","Fail"))</f>
        <v/>
      </c>
      <c r="AD2387" s="1" t="str">
        <f aca="false">IF($Y2387="","",IF($AA2387&gt;$R2387,"Pass","Fail"))</f>
        <v/>
      </c>
      <c r="AE2387" s="1" t="str">
        <f aca="false">IF($Y2387="","",IF($AA2387&gt;=$R2387,"Pass","Fail"))</f>
        <v/>
      </c>
      <c r="AF2387" s="1" t="str">
        <f aca="false">IF($Y2387="","",IF($AA2387&lt;=$S2387,"Pass","Fail"))</f>
        <v/>
      </c>
      <c r="AG2387" s="1" t="str">
        <f aca="false">IF($Y2387="","",IF($AA2387&lt;$S2387,"Pass","Fail"))</f>
        <v/>
      </c>
      <c r="AH2387" s="23" t="str">
        <f aca="true">INDIRECT(CHOOSE(MATCH($T2387,{"±","&gt;","≥","≤","&lt;"},0), "AC", "AD", "AE", "AF", "AG") &amp; ROW())</f>
        <v/>
      </c>
      <c r="AI2387" s="56" t="str">
        <f aca="false">IF($X2387="Not Significant","No Further Action Required",
IF($AH2387="","",
IF(AND($AH2387="Pass",$L2387="0 - Passed "),"Analysis performed; no further action required.",
IF(AND($AH2387="Fail",$L2387="1 - Failed "),"Analysis performed; no further action required.",
IF(AND($AH2387="Pass",$L2387="2 - Limited In Use "),"Analysis performed; no further action required.",
IF(AND($AH2387="Fail",$L2387="3 - Adjusted "),"Analysis performed; no further action required.",
"Unit fails analysis; TSM determination required."))))))</f>
        <v/>
      </c>
      <c r="AJ2387" s="58"/>
    </row>
    <row r="2388" customFormat="false" ht="15" hidden="false" customHeight="false" outlineLevel="0" collapsed="false">
      <c r="A2388" s="56"/>
      <c r="E2388" s="57" t="str">
        <f aca="false">IF(AND($F2388="",$G2388=""),"",IF($G2388="",$F2388,HYPERLINK($G2388,$F2388)))</f>
        <v/>
      </c>
      <c r="H2388" s="1" t="str">
        <f aca="false">IF($I2388="","None Attached",IF(LEFT($I2388,5)="https",HYPERLINK($I2388,"Datasheet"),HYPERLINK(_xlfn.CONCAT("https://",$I2388),"Datasheet")))</f>
        <v>None Attached</v>
      </c>
      <c r="M2388" s="56"/>
      <c r="P2388" s="58"/>
      <c r="Q2388" s="1" t="n">
        <f aca="false">$M2388-$N2388</f>
        <v>0</v>
      </c>
      <c r="R2388" s="56"/>
      <c r="T2388" s="59" t="s">
        <v>15</v>
      </c>
      <c r="U2388" s="1" t="n">
        <f aca="false">$S2388-$R2388</f>
        <v>0</v>
      </c>
      <c r="V2388" s="1" t="n">
        <f aca="false">IF($T2388="±",$Q2388*2,$Q2388)</f>
        <v>0</v>
      </c>
      <c r="W2388" s="60" t="str">
        <f aca="false">IFERROR($U2388/ABS($V2388),"N/A")</f>
        <v>N/A</v>
      </c>
      <c r="X2388" s="61" t="str">
        <f aca="false">IF(OR($W2388="N/A",$R2388="",$S2388=""),"N/A",IF($W2388&gt;=4,"Not Significant",IF($W2388&gt;=2,"Semi-Significant","Significant")))</f>
        <v>N/A</v>
      </c>
      <c r="Z2388" s="1" t="str">
        <f aca="false">IF($D2388="Z540.1 w/data",0,"")</f>
        <v/>
      </c>
      <c r="AA2388" s="1" t="e">
        <f aca="false">$Y2388+$Q2388+$Z2388</f>
        <v>#VALUE!</v>
      </c>
      <c r="AB2388" s="1" t="n">
        <f aca="false">$N2388+$Q2388</f>
        <v>0</v>
      </c>
      <c r="AC2388" s="1" t="str">
        <f aca="false">IF($Y2388="","",IF(AND($AA2388&gt;=$R2388,$AA2388&lt;=$S2388),"Pass","Fail"))</f>
        <v/>
      </c>
      <c r="AD2388" s="1" t="str">
        <f aca="false">IF($Y2388="","",IF($AA2388&gt;$R2388,"Pass","Fail"))</f>
        <v/>
      </c>
      <c r="AE2388" s="1" t="str">
        <f aca="false">IF($Y2388="","",IF($AA2388&gt;=$R2388,"Pass","Fail"))</f>
        <v/>
      </c>
      <c r="AF2388" s="1" t="str">
        <f aca="false">IF($Y2388="","",IF($AA2388&lt;=$S2388,"Pass","Fail"))</f>
        <v/>
      </c>
      <c r="AG2388" s="1" t="str">
        <f aca="false">IF($Y2388="","",IF($AA2388&lt;$S2388,"Pass","Fail"))</f>
        <v/>
      </c>
      <c r="AH2388" s="23" t="str">
        <f aca="true">INDIRECT(CHOOSE(MATCH($T2388,{"±","&gt;","≥","≤","&lt;"},0), "AC", "AD", "AE", "AF", "AG") &amp; ROW())</f>
        <v/>
      </c>
      <c r="AI2388" s="56" t="str">
        <f aca="false">IF($X2388="Not Significant","No Further Action Required",
IF($AH2388="","",
IF(AND($AH2388="Pass",$L2388="0 - Passed "),"Analysis performed; no further action required.",
IF(AND($AH2388="Fail",$L2388="1 - Failed "),"Analysis performed; no further action required.",
IF(AND($AH2388="Pass",$L2388="2 - Limited In Use "),"Analysis performed; no further action required.",
IF(AND($AH2388="Fail",$L2388="3 - Adjusted "),"Analysis performed; no further action required.",
"Unit fails analysis; TSM determination required."))))))</f>
        <v/>
      </c>
      <c r="AJ2388" s="58"/>
    </row>
    <row r="2389" customFormat="false" ht="15" hidden="false" customHeight="false" outlineLevel="0" collapsed="false">
      <c r="A2389" s="56"/>
      <c r="E2389" s="57" t="str">
        <f aca="false">IF(AND($F2389="",$G2389=""),"",IF($G2389="",$F2389,HYPERLINK($G2389,$F2389)))</f>
        <v/>
      </c>
      <c r="H2389" s="1" t="str">
        <f aca="false">IF($I2389="","None Attached",IF(LEFT($I2389,5)="https",HYPERLINK($I2389,"Datasheet"),HYPERLINK(_xlfn.CONCAT("https://",$I2389),"Datasheet")))</f>
        <v>None Attached</v>
      </c>
      <c r="M2389" s="56"/>
      <c r="P2389" s="58"/>
      <c r="Q2389" s="1" t="n">
        <f aca="false">$M2389-$N2389</f>
        <v>0</v>
      </c>
      <c r="R2389" s="56"/>
      <c r="T2389" s="59" t="s">
        <v>15</v>
      </c>
      <c r="U2389" s="1" t="n">
        <f aca="false">$S2389-$R2389</f>
        <v>0</v>
      </c>
      <c r="V2389" s="1" t="n">
        <f aca="false">IF($T2389="±",$Q2389*2,$Q2389)</f>
        <v>0</v>
      </c>
      <c r="W2389" s="60" t="str">
        <f aca="false">IFERROR($U2389/ABS($V2389),"N/A")</f>
        <v>N/A</v>
      </c>
      <c r="X2389" s="61" t="str">
        <f aca="false">IF(OR($W2389="N/A",$R2389="",$S2389=""),"N/A",IF($W2389&gt;=4,"Not Significant",IF($W2389&gt;=2,"Semi-Significant","Significant")))</f>
        <v>N/A</v>
      </c>
      <c r="Z2389" s="1" t="str">
        <f aca="false">IF($D2389="Z540.1 w/data",0,"")</f>
        <v/>
      </c>
      <c r="AA2389" s="1" t="e">
        <f aca="false">$Y2389+$Q2389+$Z2389</f>
        <v>#VALUE!</v>
      </c>
      <c r="AB2389" s="1" t="n">
        <f aca="false">$N2389+$Q2389</f>
        <v>0</v>
      </c>
      <c r="AC2389" s="1" t="str">
        <f aca="false">IF($Y2389="","",IF(AND($AA2389&gt;=$R2389,$AA2389&lt;=$S2389),"Pass","Fail"))</f>
        <v/>
      </c>
      <c r="AD2389" s="1" t="str">
        <f aca="false">IF($Y2389="","",IF($AA2389&gt;$R2389,"Pass","Fail"))</f>
        <v/>
      </c>
      <c r="AE2389" s="1" t="str">
        <f aca="false">IF($Y2389="","",IF($AA2389&gt;=$R2389,"Pass","Fail"))</f>
        <v/>
      </c>
      <c r="AF2389" s="1" t="str">
        <f aca="false">IF($Y2389="","",IF($AA2389&lt;=$S2389,"Pass","Fail"))</f>
        <v/>
      </c>
      <c r="AG2389" s="1" t="str">
        <f aca="false">IF($Y2389="","",IF($AA2389&lt;$S2389,"Pass","Fail"))</f>
        <v/>
      </c>
      <c r="AH2389" s="23" t="str">
        <f aca="true">INDIRECT(CHOOSE(MATCH($T2389,{"±","&gt;","≥","≤","&lt;"},0), "AC", "AD", "AE", "AF", "AG") &amp; ROW())</f>
        <v/>
      </c>
      <c r="AI2389" s="56" t="str">
        <f aca="false">IF($X2389="Not Significant","No Further Action Required",
IF($AH2389="","",
IF(AND($AH2389="Pass",$L2389="0 - Passed "),"Analysis performed; no further action required.",
IF(AND($AH2389="Fail",$L2389="1 - Failed "),"Analysis performed; no further action required.",
IF(AND($AH2389="Pass",$L2389="2 - Limited In Use "),"Analysis performed; no further action required.",
IF(AND($AH2389="Fail",$L2389="3 - Adjusted "),"Analysis performed; no further action required.",
"Unit fails analysis; TSM determination required."))))))</f>
        <v/>
      </c>
      <c r="AJ2389" s="58"/>
    </row>
    <row r="2390" customFormat="false" ht="15" hidden="false" customHeight="false" outlineLevel="0" collapsed="false">
      <c r="A2390" s="56"/>
      <c r="E2390" s="57" t="str">
        <f aca="false">IF(AND($F2390="",$G2390=""),"",IF($G2390="",$F2390,HYPERLINK($G2390,$F2390)))</f>
        <v/>
      </c>
      <c r="H2390" s="1" t="str">
        <f aca="false">IF($I2390="","None Attached",IF(LEFT($I2390,5)="https",HYPERLINK($I2390,"Datasheet"),HYPERLINK(_xlfn.CONCAT("https://",$I2390),"Datasheet")))</f>
        <v>None Attached</v>
      </c>
      <c r="M2390" s="56"/>
      <c r="P2390" s="58"/>
      <c r="Q2390" s="1" t="n">
        <f aca="false">$M2390-$N2390</f>
        <v>0</v>
      </c>
      <c r="R2390" s="56"/>
      <c r="T2390" s="59" t="s">
        <v>15</v>
      </c>
      <c r="U2390" s="1" t="n">
        <f aca="false">$S2390-$R2390</f>
        <v>0</v>
      </c>
      <c r="V2390" s="1" t="n">
        <f aca="false">IF($T2390="±",$Q2390*2,$Q2390)</f>
        <v>0</v>
      </c>
      <c r="W2390" s="60" t="str">
        <f aca="false">IFERROR($U2390/ABS($V2390),"N/A")</f>
        <v>N/A</v>
      </c>
      <c r="X2390" s="61" t="str">
        <f aca="false">IF(OR($W2390="N/A",$R2390="",$S2390=""),"N/A",IF($W2390&gt;=4,"Not Significant",IF($W2390&gt;=2,"Semi-Significant","Significant")))</f>
        <v>N/A</v>
      </c>
      <c r="Z2390" s="1" t="str">
        <f aca="false">IF($D2390="Z540.1 w/data",0,"")</f>
        <v/>
      </c>
      <c r="AA2390" s="1" t="e">
        <f aca="false">$Y2390+$Q2390+$Z2390</f>
        <v>#VALUE!</v>
      </c>
      <c r="AB2390" s="1" t="n">
        <f aca="false">$N2390+$Q2390</f>
        <v>0</v>
      </c>
      <c r="AC2390" s="1" t="str">
        <f aca="false">IF($Y2390="","",IF(AND($AA2390&gt;=$R2390,$AA2390&lt;=$S2390),"Pass","Fail"))</f>
        <v/>
      </c>
      <c r="AD2390" s="1" t="str">
        <f aca="false">IF($Y2390="","",IF($AA2390&gt;$R2390,"Pass","Fail"))</f>
        <v/>
      </c>
      <c r="AE2390" s="1" t="str">
        <f aca="false">IF($Y2390="","",IF($AA2390&gt;=$R2390,"Pass","Fail"))</f>
        <v/>
      </c>
      <c r="AF2390" s="1" t="str">
        <f aca="false">IF($Y2390="","",IF($AA2390&lt;=$S2390,"Pass","Fail"))</f>
        <v/>
      </c>
      <c r="AG2390" s="1" t="str">
        <f aca="false">IF($Y2390="","",IF($AA2390&lt;$S2390,"Pass","Fail"))</f>
        <v/>
      </c>
      <c r="AH2390" s="23" t="str">
        <f aca="true">INDIRECT(CHOOSE(MATCH($T2390,{"±","&gt;","≥","≤","&lt;"},0), "AC", "AD", "AE", "AF", "AG") &amp; ROW())</f>
        <v/>
      </c>
      <c r="AI2390" s="56" t="str">
        <f aca="false">IF($X2390="Not Significant","No Further Action Required",
IF($AH2390="","",
IF(AND($AH2390="Pass",$L2390="0 - Passed "),"Analysis performed; no further action required.",
IF(AND($AH2390="Fail",$L2390="1 - Failed "),"Analysis performed; no further action required.",
IF(AND($AH2390="Pass",$L2390="2 - Limited In Use "),"Analysis performed; no further action required.",
IF(AND($AH2390="Fail",$L2390="3 - Adjusted "),"Analysis performed; no further action required.",
"Unit fails analysis; TSM determination required."))))))</f>
        <v/>
      </c>
      <c r="AJ2390" s="58"/>
    </row>
    <row r="2391" customFormat="false" ht="15" hidden="false" customHeight="false" outlineLevel="0" collapsed="false">
      <c r="A2391" s="56"/>
      <c r="E2391" s="57" t="str">
        <f aca="false">IF(AND($F2391="",$G2391=""),"",IF($G2391="",$F2391,HYPERLINK($G2391,$F2391)))</f>
        <v/>
      </c>
      <c r="H2391" s="1" t="str">
        <f aca="false">IF($I2391="","None Attached",IF(LEFT($I2391,5)="https",HYPERLINK($I2391,"Datasheet"),HYPERLINK(_xlfn.CONCAT("https://",$I2391),"Datasheet")))</f>
        <v>None Attached</v>
      </c>
      <c r="M2391" s="56"/>
      <c r="P2391" s="58"/>
      <c r="Q2391" s="1" t="n">
        <f aca="false">$M2391-$N2391</f>
        <v>0</v>
      </c>
      <c r="R2391" s="56"/>
      <c r="T2391" s="59" t="s">
        <v>15</v>
      </c>
      <c r="U2391" s="1" t="n">
        <f aca="false">$S2391-$R2391</f>
        <v>0</v>
      </c>
      <c r="V2391" s="1" t="n">
        <f aca="false">IF($T2391="±",$Q2391*2,$Q2391)</f>
        <v>0</v>
      </c>
      <c r="W2391" s="60" t="str">
        <f aca="false">IFERROR($U2391/ABS($V2391),"N/A")</f>
        <v>N/A</v>
      </c>
      <c r="X2391" s="61" t="str">
        <f aca="false">IF(OR($W2391="N/A",$R2391="",$S2391=""),"N/A",IF($W2391&gt;=4,"Not Significant",IF($W2391&gt;=2,"Semi-Significant","Significant")))</f>
        <v>N/A</v>
      </c>
      <c r="Z2391" s="1" t="str">
        <f aca="false">IF($D2391="Z540.1 w/data",0,"")</f>
        <v/>
      </c>
      <c r="AA2391" s="1" t="e">
        <f aca="false">$Y2391+$Q2391+$Z2391</f>
        <v>#VALUE!</v>
      </c>
      <c r="AB2391" s="1" t="n">
        <f aca="false">$N2391+$Q2391</f>
        <v>0</v>
      </c>
      <c r="AC2391" s="1" t="str">
        <f aca="false">IF($Y2391="","",IF(AND($AA2391&gt;=$R2391,$AA2391&lt;=$S2391),"Pass","Fail"))</f>
        <v/>
      </c>
      <c r="AD2391" s="1" t="str">
        <f aca="false">IF($Y2391="","",IF($AA2391&gt;$R2391,"Pass","Fail"))</f>
        <v/>
      </c>
      <c r="AE2391" s="1" t="str">
        <f aca="false">IF($Y2391="","",IF($AA2391&gt;=$R2391,"Pass","Fail"))</f>
        <v/>
      </c>
      <c r="AF2391" s="1" t="str">
        <f aca="false">IF($Y2391="","",IF($AA2391&lt;=$S2391,"Pass","Fail"))</f>
        <v/>
      </c>
      <c r="AG2391" s="1" t="str">
        <f aca="false">IF($Y2391="","",IF($AA2391&lt;$S2391,"Pass","Fail"))</f>
        <v/>
      </c>
      <c r="AH2391" s="23" t="str">
        <f aca="true">INDIRECT(CHOOSE(MATCH($T2391,{"±","&gt;","≥","≤","&lt;"},0), "AC", "AD", "AE", "AF", "AG") &amp; ROW())</f>
        <v/>
      </c>
      <c r="AI2391" s="56" t="str">
        <f aca="false">IF($X2391="Not Significant","No Further Action Required",
IF($AH2391="","",
IF(AND($AH2391="Pass",$L2391="0 - Passed "),"Analysis performed; no further action required.",
IF(AND($AH2391="Fail",$L2391="1 - Failed "),"Analysis performed; no further action required.",
IF(AND($AH2391="Pass",$L2391="2 - Limited In Use "),"Analysis performed; no further action required.",
IF(AND($AH2391="Fail",$L2391="3 - Adjusted "),"Analysis performed; no further action required.",
"Unit fails analysis; TSM determination required."))))))</f>
        <v/>
      </c>
      <c r="AJ2391" s="58"/>
    </row>
    <row r="2392" customFormat="false" ht="15" hidden="false" customHeight="false" outlineLevel="0" collapsed="false">
      <c r="A2392" s="56"/>
      <c r="E2392" s="57" t="str">
        <f aca="false">IF(AND($F2392="",$G2392=""),"",IF($G2392="",$F2392,HYPERLINK($G2392,$F2392)))</f>
        <v/>
      </c>
      <c r="H2392" s="1" t="str">
        <f aca="false">IF($I2392="","None Attached",IF(LEFT($I2392,5)="https",HYPERLINK($I2392,"Datasheet"),HYPERLINK(_xlfn.CONCAT("https://",$I2392),"Datasheet")))</f>
        <v>None Attached</v>
      </c>
      <c r="M2392" s="56"/>
      <c r="P2392" s="58"/>
      <c r="Q2392" s="1" t="n">
        <f aca="false">$M2392-$N2392</f>
        <v>0</v>
      </c>
      <c r="R2392" s="56"/>
      <c r="T2392" s="59" t="s">
        <v>15</v>
      </c>
      <c r="U2392" s="1" t="n">
        <f aca="false">$S2392-$R2392</f>
        <v>0</v>
      </c>
      <c r="V2392" s="1" t="n">
        <f aca="false">IF($T2392="±",$Q2392*2,$Q2392)</f>
        <v>0</v>
      </c>
      <c r="W2392" s="60" t="str">
        <f aca="false">IFERROR($U2392/ABS($V2392),"N/A")</f>
        <v>N/A</v>
      </c>
      <c r="X2392" s="61" t="str">
        <f aca="false">IF(OR($W2392="N/A",$R2392="",$S2392=""),"N/A",IF($W2392&gt;=4,"Not Significant",IF($W2392&gt;=2,"Semi-Significant","Significant")))</f>
        <v>N/A</v>
      </c>
      <c r="Z2392" s="1" t="str">
        <f aca="false">IF($D2392="Z540.1 w/data",0,"")</f>
        <v/>
      </c>
      <c r="AA2392" s="1" t="e">
        <f aca="false">$Y2392+$Q2392+$Z2392</f>
        <v>#VALUE!</v>
      </c>
      <c r="AB2392" s="1" t="n">
        <f aca="false">$N2392+$Q2392</f>
        <v>0</v>
      </c>
      <c r="AC2392" s="1" t="str">
        <f aca="false">IF($Y2392="","",IF(AND($AA2392&gt;=$R2392,$AA2392&lt;=$S2392),"Pass","Fail"))</f>
        <v/>
      </c>
      <c r="AD2392" s="1" t="str">
        <f aca="false">IF($Y2392="","",IF($AA2392&gt;$R2392,"Pass","Fail"))</f>
        <v/>
      </c>
      <c r="AE2392" s="1" t="str">
        <f aca="false">IF($Y2392="","",IF($AA2392&gt;=$R2392,"Pass","Fail"))</f>
        <v/>
      </c>
      <c r="AF2392" s="1" t="str">
        <f aca="false">IF($Y2392="","",IF($AA2392&lt;=$S2392,"Pass","Fail"))</f>
        <v/>
      </c>
      <c r="AG2392" s="1" t="str">
        <f aca="false">IF($Y2392="","",IF($AA2392&lt;$S2392,"Pass","Fail"))</f>
        <v/>
      </c>
      <c r="AH2392" s="23" t="str">
        <f aca="true">INDIRECT(CHOOSE(MATCH($T2392,{"±","&gt;","≥","≤","&lt;"},0), "AC", "AD", "AE", "AF", "AG") &amp; ROW())</f>
        <v/>
      </c>
      <c r="AI2392" s="56" t="str">
        <f aca="false">IF($X2392="Not Significant","No Further Action Required",
IF($AH2392="","",
IF(AND($AH2392="Pass",$L2392="0 - Passed "),"Analysis performed; no further action required.",
IF(AND($AH2392="Fail",$L2392="1 - Failed "),"Analysis performed; no further action required.",
IF(AND($AH2392="Pass",$L2392="2 - Limited In Use "),"Analysis performed; no further action required.",
IF(AND($AH2392="Fail",$L2392="3 - Adjusted "),"Analysis performed; no further action required.",
"Unit fails analysis; TSM determination required."))))))</f>
        <v/>
      </c>
      <c r="AJ2392" s="58"/>
    </row>
    <row r="2393" customFormat="false" ht="15" hidden="false" customHeight="false" outlineLevel="0" collapsed="false">
      <c r="A2393" s="56"/>
      <c r="E2393" s="57" t="str">
        <f aca="false">IF(AND($F2393="",$G2393=""),"",IF($G2393="",$F2393,HYPERLINK($G2393,$F2393)))</f>
        <v/>
      </c>
      <c r="H2393" s="1" t="str">
        <f aca="false">IF($I2393="","None Attached",IF(LEFT($I2393,5)="https",HYPERLINK($I2393,"Datasheet"),HYPERLINK(_xlfn.CONCAT("https://",$I2393),"Datasheet")))</f>
        <v>None Attached</v>
      </c>
      <c r="M2393" s="56"/>
      <c r="P2393" s="58"/>
      <c r="Q2393" s="1" t="n">
        <f aca="false">$M2393-$N2393</f>
        <v>0</v>
      </c>
      <c r="R2393" s="56"/>
      <c r="T2393" s="59" t="s">
        <v>15</v>
      </c>
      <c r="U2393" s="1" t="n">
        <f aca="false">$S2393-$R2393</f>
        <v>0</v>
      </c>
      <c r="V2393" s="1" t="n">
        <f aca="false">IF($T2393="±",$Q2393*2,$Q2393)</f>
        <v>0</v>
      </c>
      <c r="W2393" s="60" t="str">
        <f aca="false">IFERROR($U2393/ABS($V2393),"N/A")</f>
        <v>N/A</v>
      </c>
      <c r="X2393" s="61" t="str">
        <f aca="false">IF(OR($W2393="N/A",$R2393="",$S2393=""),"N/A",IF($W2393&gt;=4,"Not Significant",IF($W2393&gt;=2,"Semi-Significant","Significant")))</f>
        <v>N/A</v>
      </c>
      <c r="Z2393" s="1" t="str">
        <f aca="false">IF($D2393="Z540.1 w/data",0,"")</f>
        <v/>
      </c>
      <c r="AA2393" s="1" t="e">
        <f aca="false">$Y2393+$Q2393+$Z2393</f>
        <v>#VALUE!</v>
      </c>
      <c r="AB2393" s="1" t="n">
        <f aca="false">$N2393+$Q2393</f>
        <v>0</v>
      </c>
      <c r="AC2393" s="1" t="str">
        <f aca="false">IF($Y2393="","",IF(AND($AA2393&gt;=$R2393,$AA2393&lt;=$S2393),"Pass","Fail"))</f>
        <v/>
      </c>
      <c r="AD2393" s="1" t="str">
        <f aca="false">IF($Y2393="","",IF($AA2393&gt;$R2393,"Pass","Fail"))</f>
        <v/>
      </c>
      <c r="AE2393" s="1" t="str">
        <f aca="false">IF($Y2393="","",IF($AA2393&gt;=$R2393,"Pass","Fail"))</f>
        <v/>
      </c>
      <c r="AF2393" s="1" t="str">
        <f aca="false">IF($Y2393="","",IF($AA2393&lt;=$S2393,"Pass","Fail"))</f>
        <v/>
      </c>
      <c r="AG2393" s="1" t="str">
        <f aca="false">IF($Y2393="","",IF($AA2393&lt;$S2393,"Pass","Fail"))</f>
        <v/>
      </c>
      <c r="AH2393" s="23" t="str">
        <f aca="true">INDIRECT(CHOOSE(MATCH($T2393,{"±","&gt;","≥","≤","&lt;"},0), "AC", "AD", "AE", "AF", "AG") &amp; ROW())</f>
        <v/>
      </c>
      <c r="AI2393" s="56" t="str">
        <f aca="false">IF($X2393="Not Significant","No Further Action Required",
IF($AH2393="","",
IF(AND($AH2393="Pass",$L2393="0 - Passed "),"Analysis performed; no further action required.",
IF(AND($AH2393="Fail",$L2393="1 - Failed "),"Analysis performed; no further action required.",
IF(AND($AH2393="Pass",$L2393="2 - Limited In Use "),"Analysis performed; no further action required.",
IF(AND($AH2393="Fail",$L2393="3 - Adjusted "),"Analysis performed; no further action required.",
"Unit fails analysis; TSM determination required."))))))</f>
        <v/>
      </c>
      <c r="AJ2393" s="58"/>
    </row>
    <row r="2394" customFormat="false" ht="15" hidden="false" customHeight="false" outlineLevel="0" collapsed="false">
      <c r="A2394" s="56"/>
      <c r="E2394" s="57" t="str">
        <f aca="false">IF(AND($F2394="",$G2394=""),"",IF($G2394="",$F2394,HYPERLINK($G2394,$F2394)))</f>
        <v/>
      </c>
      <c r="H2394" s="1" t="str">
        <f aca="false">IF($I2394="","None Attached",IF(LEFT($I2394,5)="https",HYPERLINK($I2394,"Datasheet"),HYPERLINK(_xlfn.CONCAT("https://",$I2394),"Datasheet")))</f>
        <v>None Attached</v>
      </c>
      <c r="M2394" s="56"/>
      <c r="P2394" s="58"/>
      <c r="Q2394" s="1" t="n">
        <f aca="false">$M2394-$N2394</f>
        <v>0</v>
      </c>
      <c r="R2394" s="56"/>
      <c r="T2394" s="59" t="s">
        <v>15</v>
      </c>
      <c r="U2394" s="1" t="n">
        <f aca="false">$S2394-$R2394</f>
        <v>0</v>
      </c>
      <c r="V2394" s="1" t="n">
        <f aca="false">IF($T2394="±",$Q2394*2,$Q2394)</f>
        <v>0</v>
      </c>
      <c r="W2394" s="60" t="str">
        <f aca="false">IFERROR($U2394/ABS($V2394),"N/A")</f>
        <v>N/A</v>
      </c>
      <c r="X2394" s="61" t="str">
        <f aca="false">IF(OR($W2394="N/A",$R2394="",$S2394=""),"N/A",IF($W2394&gt;=4,"Not Significant",IF($W2394&gt;=2,"Semi-Significant","Significant")))</f>
        <v>N/A</v>
      </c>
      <c r="Z2394" s="1" t="str">
        <f aca="false">IF($D2394="Z540.1 w/data",0,"")</f>
        <v/>
      </c>
      <c r="AA2394" s="1" t="e">
        <f aca="false">$Y2394+$Q2394+$Z2394</f>
        <v>#VALUE!</v>
      </c>
      <c r="AB2394" s="1" t="n">
        <f aca="false">$N2394+$Q2394</f>
        <v>0</v>
      </c>
      <c r="AC2394" s="1" t="str">
        <f aca="false">IF($Y2394="","",IF(AND($AA2394&gt;=$R2394,$AA2394&lt;=$S2394),"Pass","Fail"))</f>
        <v/>
      </c>
      <c r="AD2394" s="1" t="str">
        <f aca="false">IF($Y2394="","",IF($AA2394&gt;$R2394,"Pass","Fail"))</f>
        <v/>
      </c>
      <c r="AE2394" s="1" t="str">
        <f aca="false">IF($Y2394="","",IF($AA2394&gt;=$R2394,"Pass","Fail"))</f>
        <v/>
      </c>
      <c r="AF2394" s="1" t="str">
        <f aca="false">IF($Y2394="","",IF($AA2394&lt;=$S2394,"Pass","Fail"))</f>
        <v/>
      </c>
      <c r="AG2394" s="1" t="str">
        <f aca="false">IF($Y2394="","",IF($AA2394&lt;$S2394,"Pass","Fail"))</f>
        <v/>
      </c>
      <c r="AH2394" s="23" t="str">
        <f aca="true">INDIRECT(CHOOSE(MATCH($T2394,{"±","&gt;","≥","≤","&lt;"},0), "AC", "AD", "AE", "AF", "AG") &amp; ROW())</f>
        <v/>
      </c>
      <c r="AI2394" s="56" t="str">
        <f aca="false">IF($X2394="Not Significant","No Further Action Required",
IF($AH2394="","",
IF(AND($AH2394="Pass",$L2394="0 - Passed "),"Analysis performed; no further action required.",
IF(AND($AH2394="Fail",$L2394="1 - Failed "),"Analysis performed; no further action required.",
IF(AND($AH2394="Pass",$L2394="2 - Limited In Use "),"Analysis performed; no further action required.",
IF(AND($AH2394="Fail",$L2394="3 - Adjusted "),"Analysis performed; no further action required.",
"Unit fails analysis; TSM determination required."))))))</f>
        <v/>
      </c>
      <c r="AJ2394" s="58"/>
    </row>
    <row r="2395" customFormat="false" ht="15" hidden="false" customHeight="false" outlineLevel="0" collapsed="false">
      <c r="A2395" s="56"/>
      <c r="E2395" s="57" t="str">
        <f aca="false">IF(AND($F2395="",$G2395=""),"",IF($G2395="",$F2395,HYPERLINK($G2395,$F2395)))</f>
        <v/>
      </c>
      <c r="H2395" s="1" t="str">
        <f aca="false">IF($I2395="","None Attached",IF(LEFT($I2395,5)="https",HYPERLINK($I2395,"Datasheet"),HYPERLINK(_xlfn.CONCAT("https://",$I2395),"Datasheet")))</f>
        <v>None Attached</v>
      </c>
      <c r="M2395" s="56"/>
      <c r="P2395" s="58"/>
      <c r="Q2395" s="1" t="n">
        <f aca="false">$M2395-$N2395</f>
        <v>0</v>
      </c>
      <c r="R2395" s="56"/>
      <c r="T2395" s="59" t="s">
        <v>15</v>
      </c>
      <c r="U2395" s="1" t="n">
        <f aca="false">$S2395-$R2395</f>
        <v>0</v>
      </c>
      <c r="V2395" s="1" t="n">
        <f aca="false">IF($T2395="±",$Q2395*2,$Q2395)</f>
        <v>0</v>
      </c>
      <c r="W2395" s="60" t="str">
        <f aca="false">IFERROR($U2395/ABS($V2395),"N/A")</f>
        <v>N/A</v>
      </c>
      <c r="X2395" s="61" t="str">
        <f aca="false">IF(OR($W2395="N/A",$R2395="",$S2395=""),"N/A",IF($W2395&gt;=4,"Not Significant",IF($W2395&gt;=2,"Semi-Significant","Significant")))</f>
        <v>N/A</v>
      </c>
      <c r="Z2395" s="1" t="str">
        <f aca="false">IF($D2395="Z540.1 w/data",0,"")</f>
        <v/>
      </c>
      <c r="AA2395" s="1" t="e">
        <f aca="false">$Y2395+$Q2395+$Z2395</f>
        <v>#VALUE!</v>
      </c>
      <c r="AB2395" s="1" t="n">
        <f aca="false">$N2395+$Q2395</f>
        <v>0</v>
      </c>
      <c r="AC2395" s="1" t="str">
        <f aca="false">IF($Y2395="","",IF(AND($AA2395&gt;=$R2395,$AA2395&lt;=$S2395),"Pass","Fail"))</f>
        <v/>
      </c>
      <c r="AD2395" s="1" t="str">
        <f aca="false">IF($Y2395="","",IF($AA2395&gt;$R2395,"Pass","Fail"))</f>
        <v/>
      </c>
      <c r="AE2395" s="1" t="str">
        <f aca="false">IF($Y2395="","",IF($AA2395&gt;=$R2395,"Pass","Fail"))</f>
        <v/>
      </c>
      <c r="AF2395" s="1" t="str">
        <f aca="false">IF($Y2395="","",IF($AA2395&lt;=$S2395,"Pass","Fail"))</f>
        <v/>
      </c>
      <c r="AG2395" s="1" t="str">
        <f aca="false">IF($Y2395="","",IF($AA2395&lt;$S2395,"Pass","Fail"))</f>
        <v/>
      </c>
      <c r="AH2395" s="23" t="str">
        <f aca="true">INDIRECT(CHOOSE(MATCH($T2395,{"±","&gt;","≥","≤","&lt;"},0), "AC", "AD", "AE", "AF", "AG") &amp; ROW())</f>
        <v/>
      </c>
      <c r="AI2395" s="56" t="str">
        <f aca="false">IF($X2395="Not Significant","No Further Action Required",
IF($AH2395="","",
IF(AND($AH2395="Pass",$L2395="0 - Passed "),"Analysis performed; no further action required.",
IF(AND($AH2395="Fail",$L2395="1 - Failed "),"Analysis performed; no further action required.",
IF(AND($AH2395="Pass",$L2395="2 - Limited In Use "),"Analysis performed; no further action required.",
IF(AND($AH2395="Fail",$L2395="3 - Adjusted "),"Analysis performed; no further action required.",
"Unit fails analysis; TSM determination required."))))))</f>
        <v/>
      </c>
      <c r="AJ2395" s="58"/>
    </row>
    <row r="2396" customFormat="false" ht="15" hidden="false" customHeight="false" outlineLevel="0" collapsed="false">
      <c r="A2396" s="56"/>
      <c r="E2396" s="57" t="str">
        <f aca="false">IF(AND($F2396="",$G2396=""),"",IF($G2396="",$F2396,HYPERLINK($G2396,$F2396)))</f>
        <v/>
      </c>
      <c r="H2396" s="1" t="str">
        <f aca="false">IF($I2396="","None Attached",IF(LEFT($I2396,5)="https",HYPERLINK($I2396,"Datasheet"),HYPERLINK(_xlfn.CONCAT("https://",$I2396),"Datasheet")))</f>
        <v>None Attached</v>
      </c>
      <c r="M2396" s="56"/>
      <c r="P2396" s="58"/>
      <c r="Q2396" s="1" t="n">
        <f aca="false">$M2396-$N2396</f>
        <v>0</v>
      </c>
      <c r="R2396" s="56"/>
      <c r="T2396" s="59" t="s">
        <v>15</v>
      </c>
      <c r="U2396" s="1" t="n">
        <f aca="false">$S2396-$R2396</f>
        <v>0</v>
      </c>
      <c r="V2396" s="1" t="n">
        <f aca="false">IF($T2396="±",$Q2396*2,$Q2396)</f>
        <v>0</v>
      </c>
      <c r="W2396" s="60" t="str">
        <f aca="false">IFERROR($U2396/ABS($V2396),"N/A")</f>
        <v>N/A</v>
      </c>
      <c r="X2396" s="61" t="str">
        <f aca="false">IF(OR($W2396="N/A",$R2396="",$S2396=""),"N/A",IF($W2396&gt;=4,"Not Significant",IF($W2396&gt;=2,"Semi-Significant","Significant")))</f>
        <v>N/A</v>
      </c>
      <c r="Z2396" s="1" t="str">
        <f aca="false">IF($D2396="Z540.1 w/data",0,"")</f>
        <v/>
      </c>
      <c r="AA2396" s="1" t="e">
        <f aca="false">$Y2396+$Q2396+$Z2396</f>
        <v>#VALUE!</v>
      </c>
      <c r="AB2396" s="1" t="n">
        <f aca="false">$N2396+$Q2396</f>
        <v>0</v>
      </c>
      <c r="AC2396" s="1" t="str">
        <f aca="false">IF($Y2396="","",IF(AND($AA2396&gt;=$R2396,$AA2396&lt;=$S2396),"Pass","Fail"))</f>
        <v/>
      </c>
      <c r="AD2396" s="1" t="str">
        <f aca="false">IF($Y2396="","",IF($AA2396&gt;$R2396,"Pass","Fail"))</f>
        <v/>
      </c>
      <c r="AE2396" s="1" t="str">
        <f aca="false">IF($Y2396="","",IF($AA2396&gt;=$R2396,"Pass","Fail"))</f>
        <v/>
      </c>
      <c r="AF2396" s="1" t="str">
        <f aca="false">IF($Y2396="","",IF($AA2396&lt;=$S2396,"Pass","Fail"))</f>
        <v/>
      </c>
      <c r="AG2396" s="1" t="str">
        <f aca="false">IF($Y2396="","",IF($AA2396&lt;$S2396,"Pass","Fail"))</f>
        <v/>
      </c>
      <c r="AH2396" s="23" t="str">
        <f aca="true">INDIRECT(CHOOSE(MATCH($T2396,{"±","&gt;","≥","≤","&lt;"},0), "AC", "AD", "AE", "AF", "AG") &amp; ROW())</f>
        <v/>
      </c>
      <c r="AI2396" s="56" t="str">
        <f aca="false">IF($X2396="Not Significant","No Further Action Required",
IF($AH2396="","",
IF(AND($AH2396="Pass",$L2396="0 - Passed "),"Analysis performed; no further action required.",
IF(AND($AH2396="Fail",$L2396="1 - Failed "),"Analysis performed; no further action required.",
IF(AND($AH2396="Pass",$L2396="2 - Limited In Use "),"Analysis performed; no further action required.",
IF(AND($AH2396="Fail",$L2396="3 - Adjusted "),"Analysis performed; no further action required.",
"Unit fails analysis; TSM determination required."))))))</f>
        <v/>
      </c>
      <c r="AJ2396" s="58"/>
    </row>
    <row r="2397" customFormat="false" ht="15" hidden="false" customHeight="false" outlineLevel="0" collapsed="false">
      <c r="A2397" s="56"/>
      <c r="E2397" s="57" t="str">
        <f aca="false">IF(AND($F2397="",$G2397=""),"",IF($G2397="",$F2397,HYPERLINK($G2397,$F2397)))</f>
        <v/>
      </c>
      <c r="H2397" s="1" t="str">
        <f aca="false">IF($I2397="","None Attached",IF(LEFT($I2397,5)="https",HYPERLINK($I2397,"Datasheet"),HYPERLINK(_xlfn.CONCAT("https://",$I2397),"Datasheet")))</f>
        <v>None Attached</v>
      </c>
      <c r="M2397" s="56"/>
      <c r="P2397" s="58"/>
      <c r="Q2397" s="1" t="n">
        <f aca="false">$M2397-$N2397</f>
        <v>0</v>
      </c>
      <c r="R2397" s="56"/>
      <c r="T2397" s="59" t="s">
        <v>15</v>
      </c>
      <c r="U2397" s="1" t="n">
        <f aca="false">$S2397-$R2397</f>
        <v>0</v>
      </c>
      <c r="V2397" s="1" t="n">
        <f aca="false">IF($T2397="±",$Q2397*2,$Q2397)</f>
        <v>0</v>
      </c>
      <c r="W2397" s="60" t="str">
        <f aca="false">IFERROR($U2397/ABS($V2397),"N/A")</f>
        <v>N/A</v>
      </c>
      <c r="X2397" s="61" t="str">
        <f aca="false">IF(OR($W2397="N/A",$R2397="",$S2397=""),"N/A",IF($W2397&gt;=4,"Not Significant",IF($W2397&gt;=2,"Semi-Significant","Significant")))</f>
        <v>N/A</v>
      </c>
      <c r="Z2397" s="1" t="str">
        <f aca="false">IF($D2397="Z540.1 w/data",0,"")</f>
        <v/>
      </c>
      <c r="AA2397" s="1" t="e">
        <f aca="false">$Y2397+$Q2397+$Z2397</f>
        <v>#VALUE!</v>
      </c>
      <c r="AB2397" s="1" t="n">
        <f aca="false">$N2397+$Q2397</f>
        <v>0</v>
      </c>
      <c r="AC2397" s="1" t="str">
        <f aca="false">IF($Y2397="","",IF(AND($AA2397&gt;=$R2397,$AA2397&lt;=$S2397),"Pass","Fail"))</f>
        <v/>
      </c>
      <c r="AD2397" s="1" t="str">
        <f aca="false">IF($Y2397="","",IF($AA2397&gt;$R2397,"Pass","Fail"))</f>
        <v/>
      </c>
      <c r="AE2397" s="1" t="str">
        <f aca="false">IF($Y2397="","",IF($AA2397&gt;=$R2397,"Pass","Fail"))</f>
        <v/>
      </c>
      <c r="AF2397" s="1" t="str">
        <f aca="false">IF($Y2397="","",IF($AA2397&lt;=$S2397,"Pass","Fail"))</f>
        <v/>
      </c>
      <c r="AG2397" s="1" t="str">
        <f aca="false">IF($Y2397="","",IF($AA2397&lt;$S2397,"Pass","Fail"))</f>
        <v/>
      </c>
      <c r="AH2397" s="23" t="str">
        <f aca="true">INDIRECT(CHOOSE(MATCH($T2397,{"±","&gt;","≥","≤","&lt;"},0), "AC", "AD", "AE", "AF", "AG") &amp; ROW())</f>
        <v/>
      </c>
      <c r="AI2397" s="56" t="str">
        <f aca="false">IF($X2397="Not Significant","No Further Action Required",
IF($AH2397="","",
IF(AND($AH2397="Pass",$L2397="0 - Passed "),"Analysis performed; no further action required.",
IF(AND($AH2397="Fail",$L2397="1 - Failed "),"Analysis performed; no further action required.",
IF(AND($AH2397="Pass",$L2397="2 - Limited In Use "),"Analysis performed; no further action required.",
IF(AND($AH2397="Fail",$L2397="3 - Adjusted "),"Analysis performed; no further action required.",
"Unit fails analysis; TSM determination required."))))))</f>
        <v/>
      </c>
      <c r="AJ2397" s="58"/>
    </row>
    <row r="2398" customFormat="false" ht="15" hidden="false" customHeight="false" outlineLevel="0" collapsed="false">
      <c r="A2398" s="56"/>
      <c r="E2398" s="57" t="str">
        <f aca="false">IF(AND($F2398="",$G2398=""),"",IF($G2398="",$F2398,HYPERLINK($G2398,$F2398)))</f>
        <v/>
      </c>
      <c r="H2398" s="1" t="str">
        <f aca="false">IF($I2398="","None Attached",IF(LEFT($I2398,5)="https",HYPERLINK($I2398,"Datasheet"),HYPERLINK(_xlfn.CONCAT("https://",$I2398),"Datasheet")))</f>
        <v>None Attached</v>
      </c>
      <c r="M2398" s="56"/>
      <c r="P2398" s="58"/>
      <c r="Q2398" s="1" t="n">
        <f aca="false">$M2398-$N2398</f>
        <v>0</v>
      </c>
      <c r="R2398" s="56"/>
      <c r="T2398" s="59" t="s">
        <v>15</v>
      </c>
      <c r="U2398" s="1" t="n">
        <f aca="false">$S2398-$R2398</f>
        <v>0</v>
      </c>
      <c r="V2398" s="1" t="n">
        <f aca="false">IF($T2398="±",$Q2398*2,$Q2398)</f>
        <v>0</v>
      </c>
      <c r="W2398" s="60" t="str">
        <f aca="false">IFERROR($U2398/ABS($V2398),"N/A")</f>
        <v>N/A</v>
      </c>
      <c r="X2398" s="61" t="str">
        <f aca="false">IF(OR($W2398="N/A",$R2398="",$S2398=""),"N/A",IF($W2398&gt;=4,"Not Significant",IF($W2398&gt;=2,"Semi-Significant","Significant")))</f>
        <v>N/A</v>
      </c>
      <c r="Z2398" s="1" t="str">
        <f aca="false">IF($D2398="Z540.1 w/data",0,"")</f>
        <v/>
      </c>
      <c r="AA2398" s="1" t="e">
        <f aca="false">$Y2398+$Q2398+$Z2398</f>
        <v>#VALUE!</v>
      </c>
      <c r="AB2398" s="1" t="n">
        <f aca="false">$N2398+$Q2398</f>
        <v>0</v>
      </c>
      <c r="AC2398" s="1" t="str">
        <f aca="false">IF($Y2398="","",IF(AND($AA2398&gt;=$R2398,$AA2398&lt;=$S2398),"Pass","Fail"))</f>
        <v/>
      </c>
      <c r="AD2398" s="1" t="str">
        <f aca="false">IF($Y2398="","",IF($AA2398&gt;$R2398,"Pass","Fail"))</f>
        <v/>
      </c>
      <c r="AE2398" s="1" t="str">
        <f aca="false">IF($Y2398="","",IF($AA2398&gt;=$R2398,"Pass","Fail"))</f>
        <v/>
      </c>
      <c r="AF2398" s="1" t="str">
        <f aca="false">IF($Y2398="","",IF($AA2398&lt;=$S2398,"Pass","Fail"))</f>
        <v/>
      </c>
      <c r="AG2398" s="1" t="str">
        <f aca="false">IF($Y2398="","",IF($AA2398&lt;$S2398,"Pass","Fail"))</f>
        <v/>
      </c>
      <c r="AH2398" s="23" t="str">
        <f aca="true">INDIRECT(CHOOSE(MATCH($T2398,{"±","&gt;","≥","≤","&lt;"},0), "AC", "AD", "AE", "AF", "AG") &amp; ROW())</f>
        <v/>
      </c>
      <c r="AI2398" s="56" t="str">
        <f aca="false">IF($X2398="Not Significant","No Further Action Required",
IF($AH2398="","",
IF(AND($AH2398="Pass",$L2398="0 - Passed "),"Analysis performed; no further action required.",
IF(AND($AH2398="Fail",$L2398="1 - Failed "),"Analysis performed; no further action required.",
IF(AND($AH2398="Pass",$L2398="2 - Limited In Use "),"Analysis performed; no further action required.",
IF(AND($AH2398="Fail",$L2398="3 - Adjusted "),"Analysis performed; no further action required.",
"Unit fails analysis; TSM determination required."))))))</f>
        <v/>
      </c>
      <c r="AJ2398" s="58"/>
    </row>
    <row r="2399" customFormat="false" ht="15" hidden="false" customHeight="false" outlineLevel="0" collapsed="false">
      <c r="A2399" s="56"/>
      <c r="E2399" s="57" t="str">
        <f aca="false">IF(AND($F2399="",$G2399=""),"",IF($G2399="",$F2399,HYPERLINK($G2399,$F2399)))</f>
        <v/>
      </c>
      <c r="H2399" s="1" t="str">
        <f aca="false">IF($I2399="","None Attached",IF(LEFT($I2399,5)="https",HYPERLINK($I2399,"Datasheet"),HYPERLINK(_xlfn.CONCAT("https://",$I2399),"Datasheet")))</f>
        <v>None Attached</v>
      </c>
      <c r="M2399" s="56"/>
      <c r="P2399" s="58"/>
      <c r="Q2399" s="1" t="n">
        <f aca="false">$M2399-$N2399</f>
        <v>0</v>
      </c>
      <c r="R2399" s="56"/>
      <c r="T2399" s="59" t="s">
        <v>15</v>
      </c>
      <c r="U2399" s="1" t="n">
        <f aca="false">$S2399-$R2399</f>
        <v>0</v>
      </c>
      <c r="V2399" s="1" t="n">
        <f aca="false">IF($T2399="±",$Q2399*2,$Q2399)</f>
        <v>0</v>
      </c>
      <c r="W2399" s="60" t="str">
        <f aca="false">IFERROR($U2399/ABS($V2399),"N/A")</f>
        <v>N/A</v>
      </c>
      <c r="X2399" s="61" t="str">
        <f aca="false">IF(OR($W2399="N/A",$R2399="",$S2399=""),"N/A",IF($W2399&gt;=4,"Not Significant",IF($W2399&gt;=2,"Semi-Significant","Significant")))</f>
        <v>N/A</v>
      </c>
      <c r="Z2399" s="1" t="str">
        <f aca="false">IF($D2399="Z540.1 w/data",0,"")</f>
        <v/>
      </c>
      <c r="AA2399" s="1" t="e">
        <f aca="false">$Y2399+$Q2399+$Z2399</f>
        <v>#VALUE!</v>
      </c>
      <c r="AB2399" s="1" t="n">
        <f aca="false">$N2399+$Q2399</f>
        <v>0</v>
      </c>
      <c r="AC2399" s="1" t="str">
        <f aca="false">IF($Y2399="","",IF(AND($AA2399&gt;=$R2399,$AA2399&lt;=$S2399),"Pass","Fail"))</f>
        <v/>
      </c>
      <c r="AD2399" s="1" t="str">
        <f aca="false">IF($Y2399="","",IF($AA2399&gt;$R2399,"Pass","Fail"))</f>
        <v/>
      </c>
      <c r="AE2399" s="1" t="str">
        <f aca="false">IF($Y2399="","",IF($AA2399&gt;=$R2399,"Pass","Fail"))</f>
        <v/>
      </c>
      <c r="AF2399" s="1" t="str">
        <f aca="false">IF($Y2399="","",IF($AA2399&lt;=$S2399,"Pass","Fail"))</f>
        <v/>
      </c>
      <c r="AG2399" s="1" t="str">
        <f aca="false">IF($Y2399="","",IF($AA2399&lt;$S2399,"Pass","Fail"))</f>
        <v/>
      </c>
      <c r="AH2399" s="23" t="str">
        <f aca="true">INDIRECT(CHOOSE(MATCH($T2399,{"±","&gt;","≥","≤","&lt;"},0), "AC", "AD", "AE", "AF", "AG") &amp; ROW())</f>
        <v/>
      </c>
      <c r="AI2399" s="56" t="str">
        <f aca="false">IF($X2399="Not Significant","No Further Action Required",
IF($AH2399="","",
IF(AND($AH2399="Pass",$L2399="0 - Passed "),"Analysis performed; no further action required.",
IF(AND($AH2399="Fail",$L2399="1 - Failed "),"Analysis performed; no further action required.",
IF(AND($AH2399="Pass",$L2399="2 - Limited In Use "),"Analysis performed; no further action required.",
IF(AND($AH2399="Fail",$L2399="3 - Adjusted "),"Analysis performed; no further action required.",
"Unit fails analysis; TSM determination required."))))))</f>
        <v/>
      </c>
      <c r="AJ2399" s="58"/>
    </row>
    <row r="2400" customFormat="false" ht="15" hidden="false" customHeight="false" outlineLevel="0" collapsed="false">
      <c r="A2400" s="56"/>
      <c r="E2400" s="57" t="str">
        <f aca="false">IF(AND($F2400="",$G2400=""),"",IF($G2400="",$F2400,HYPERLINK($G2400,$F2400)))</f>
        <v/>
      </c>
      <c r="H2400" s="1" t="str">
        <f aca="false">IF($I2400="","None Attached",IF(LEFT($I2400,5)="https",HYPERLINK($I2400,"Datasheet"),HYPERLINK(_xlfn.CONCAT("https://",$I2400),"Datasheet")))</f>
        <v>None Attached</v>
      </c>
      <c r="M2400" s="56"/>
      <c r="P2400" s="58"/>
      <c r="Q2400" s="1" t="n">
        <f aca="false">$M2400-$N2400</f>
        <v>0</v>
      </c>
      <c r="R2400" s="56"/>
      <c r="T2400" s="59" t="s">
        <v>15</v>
      </c>
      <c r="U2400" s="1" t="n">
        <f aca="false">$S2400-$R2400</f>
        <v>0</v>
      </c>
      <c r="V2400" s="1" t="n">
        <f aca="false">IF($T2400="±",$Q2400*2,$Q2400)</f>
        <v>0</v>
      </c>
      <c r="W2400" s="60" t="str">
        <f aca="false">IFERROR($U2400/ABS($V2400),"N/A")</f>
        <v>N/A</v>
      </c>
      <c r="X2400" s="61" t="str">
        <f aca="false">IF(OR($W2400="N/A",$R2400="",$S2400=""),"N/A",IF($W2400&gt;=4,"Not Significant",IF($W2400&gt;=2,"Semi-Significant","Significant")))</f>
        <v>N/A</v>
      </c>
      <c r="Z2400" s="1" t="str">
        <f aca="false">IF($D2400="Z540.1 w/data",0,"")</f>
        <v/>
      </c>
      <c r="AA2400" s="1" t="e">
        <f aca="false">$Y2400+$Q2400+$Z2400</f>
        <v>#VALUE!</v>
      </c>
      <c r="AB2400" s="1" t="n">
        <f aca="false">$N2400+$Q2400</f>
        <v>0</v>
      </c>
      <c r="AC2400" s="1" t="str">
        <f aca="false">IF($Y2400="","",IF(AND($AA2400&gt;=$R2400,$AA2400&lt;=$S2400),"Pass","Fail"))</f>
        <v/>
      </c>
      <c r="AD2400" s="1" t="str">
        <f aca="false">IF($Y2400="","",IF($AA2400&gt;$R2400,"Pass","Fail"))</f>
        <v/>
      </c>
      <c r="AE2400" s="1" t="str">
        <f aca="false">IF($Y2400="","",IF($AA2400&gt;=$R2400,"Pass","Fail"))</f>
        <v/>
      </c>
      <c r="AF2400" s="1" t="str">
        <f aca="false">IF($Y2400="","",IF($AA2400&lt;=$S2400,"Pass","Fail"))</f>
        <v/>
      </c>
      <c r="AG2400" s="1" t="str">
        <f aca="false">IF($Y2400="","",IF($AA2400&lt;$S2400,"Pass","Fail"))</f>
        <v/>
      </c>
      <c r="AH2400" s="23" t="str">
        <f aca="true">INDIRECT(CHOOSE(MATCH($T2400,{"±","&gt;","≥","≤","&lt;"},0), "AC", "AD", "AE", "AF", "AG") &amp; ROW())</f>
        <v/>
      </c>
      <c r="AI2400" s="56" t="str">
        <f aca="false">IF($X2400="Not Significant","No Further Action Required",
IF($AH2400="","",
IF(AND($AH2400="Pass",$L2400="0 - Passed "),"Analysis performed; no further action required.",
IF(AND($AH2400="Fail",$L2400="1 - Failed "),"Analysis performed; no further action required.",
IF(AND($AH2400="Pass",$L2400="2 - Limited In Use "),"Analysis performed; no further action required.",
IF(AND($AH2400="Fail",$L2400="3 - Adjusted "),"Analysis performed; no further action required.",
"Unit fails analysis; TSM determination required."))))))</f>
        <v/>
      </c>
      <c r="AJ2400" s="58"/>
    </row>
    <row r="2401" customFormat="false" ht="15" hidden="false" customHeight="false" outlineLevel="0" collapsed="false">
      <c r="A2401" s="56"/>
      <c r="E2401" s="57" t="str">
        <f aca="false">IF(AND($F2401="",$G2401=""),"",IF($G2401="",$F2401,HYPERLINK($G2401,$F2401)))</f>
        <v/>
      </c>
      <c r="H2401" s="1" t="str">
        <f aca="false">IF($I2401="","None Attached",IF(LEFT($I2401,5)="https",HYPERLINK($I2401,"Datasheet"),HYPERLINK(_xlfn.CONCAT("https://",$I2401),"Datasheet")))</f>
        <v>None Attached</v>
      </c>
      <c r="M2401" s="56"/>
      <c r="P2401" s="58"/>
      <c r="Q2401" s="1" t="n">
        <f aca="false">$M2401-$N2401</f>
        <v>0</v>
      </c>
      <c r="R2401" s="56"/>
      <c r="T2401" s="59" t="s">
        <v>15</v>
      </c>
      <c r="U2401" s="1" t="n">
        <f aca="false">$S2401-$R2401</f>
        <v>0</v>
      </c>
      <c r="V2401" s="1" t="n">
        <f aca="false">IF($T2401="±",$Q2401*2,$Q2401)</f>
        <v>0</v>
      </c>
      <c r="W2401" s="60" t="str">
        <f aca="false">IFERROR($U2401/ABS($V2401),"N/A")</f>
        <v>N/A</v>
      </c>
      <c r="X2401" s="61" t="str">
        <f aca="false">IF(OR($W2401="N/A",$R2401="",$S2401=""),"N/A",IF($W2401&gt;=4,"Not Significant",IF($W2401&gt;=2,"Semi-Significant","Significant")))</f>
        <v>N/A</v>
      </c>
      <c r="Z2401" s="1" t="str">
        <f aca="false">IF($D2401="Z540.1 w/data",0,"")</f>
        <v/>
      </c>
      <c r="AA2401" s="1" t="e">
        <f aca="false">$Y2401+$Q2401+$Z2401</f>
        <v>#VALUE!</v>
      </c>
      <c r="AB2401" s="1" t="n">
        <f aca="false">$N2401+$Q2401</f>
        <v>0</v>
      </c>
      <c r="AC2401" s="1" t="str">
        <f aca="false">IF($Y2401="","",IF(AND($AA2401&gt;=$R2401,$AA2401&lt;=$S2401),"Pass","Fail"))</f>
        <v/>
      </c>
      <c r="AD2401" s="1" t="str">
        <f aca="false">IF($Y2401="","",IF($AA2401&gt;$R2401,"Pass","Fail"))</f>
        <v/>
      </c>
      <c r="AE2401" s="1" t="str">
        <f aca="false">IF($Y2401="","",IF($AA2401&gt;=$R2401,"Pass","Fail"))</f>
        <v/>
      </c>
      <c r="AF2401" s="1" t="str">
        <f aca="false">IF($Y2401="","",IF($AA2401&lt;=$S2401,"Pass","Fail"))</f>
        <v/>
      </c>
      <c r="AG2401" s="1" t="str">
        <f aca="false">IF($Y2401="","",IF($AA2401&lt;$S2401,"Pass","Fail"))</f>
        <v/>
      </c>
      <c r="AH2401" s="23" t="str">
        <f aca="true">INDIRECT(CHOOSE(MATCH($T2401,{"±","&gt;","≥","≤","&lt;"},0), "AC", "AD", "AE", "AF", "AG") &amp; ROW())</f>
        <v/>
      </c>
      <c r="AI2401" s="56" t="str">
        <f aca="false">IF($X2401="Not Significant","No Further Action Required",
IF($AH2401="","",
IF(AND($AH2401="Pass",$L2401="0 - Passed "),"Analysis performed; no further action required.",
IF(AND($AH2401="Fail",$L2401="1 - Failed "),"Analysis performed; no further action required.",
IF(AND($AH2401="Pass",$L2401="2 - Limited In Use "),"Analysis performed; no further action required.",
IF(AND($AH2401="Fail",$L2401="3 - Adjusted "),"Analysis performed; no further action required.",
"Unit fails analysis; TSM determination required."))))))</f>
        <v/>
      </c>
      <c r="AJ2401" s="58"/>
    </row>
    <row r="2402" customFormat="false" ht="15" hidden="false" customHeight="false" outlineLevel="0" collapsed="false">
      <c r="A2402" s="56"/>
      <c r="E2402" s="57" t="str">
        <f aca="false">IF(AND($F2402="",$G2402=""),"",IF($G2402="",$F2402,HYPERLINK($G2402,$F2402)))</f>
        <v/>
      </c>
      <c r="H2402" s="1" t="str">
        <f aca="false">IF($I2402="","None Attached",IF(LEFT($I2402,5)="https",HYPERLINK($I2402,"Datasheet"),HYPERLINK(_xlfn.CONCAT("https://",$I2402),"Datasheet")))</f>
        <v>None Attached</v>
      </c>
      <c r="M2402" s="56"/>
      <c r="P2402" s="58"/>
      <c r="Q2402" s="1" t="n">
        <f aca="false">$M2402-$N2402</f>
        <v>0</v>
      </c>
      <c r="R2402" s="56"/>
      <c r="T2402" s="59" t="s">
        <v>15</v>
      </c>
      <c r="U2402" s="1" t="n">
        <f aca="false">$S2402-$R2402</f>
        <v>0</v>
      </c>
      <c r="V2402" s="1" t="n">
        <f aca="false">IF($T2402="±",$Q2402*2,$Q2402)</f>
        <v>0</v>
      </c>
      <c r="W2402" s="60" t="str">
        <f aca="false">IFERROR($U2402/ABS($V2402),"N/A")</f>
        <v>N/A</v>
      </c>
      <c r="X2402" s="61" t="str">
        <f aca="false">IF(OR($W2402="N/A",$R2402="",$S2402=""),"N/A",IF($W2402&gt;=4,"Not Significant",IF($W2402&gt;=2,"Semi-Significant","Significant")))</f>
        <v>N/A</v>
      </c>
      <c r="Z2402" s="1" t="str">
        <f aca="false">IF($D2402="Z540.1 w/data",0,"")</f>
        <v/>
      </c>
      <c r="AA2402" s="1" t="e">
        <f aca="false">$Y2402+$Q2402+$Z2402</f>
        <v>#VALUE!</v>
      </c>
      <c r="AB2402" s="1" t="n">
        <f aca="false">$N2402+$Q2402</f>
        <v>0</v>
      </c>
      <c r="AC2402" s="1" t="str">
        <f aca="false">IF($Y2402="","",IF(AND($AA2402&gt;=$R2402,$AA2402&lt;=$S2402),"Pass","Fail"))</f>
        <v/>
      </c>
      <c r="AD2402" s="1" t="str">
        <f aca="false">IF($Y2402="","",IF($AA2402&gt;$R2402,"Pass","Fail"))</f>
        <v/>
      </c>
      <c r="AE2402" s="1" t="str">
        <f aca="false">IF($Y2402="","",IF($AA2402&gt;=$R2402,"Pass","Fail"))</f>
        <v/>
      </c>
      <c r="AF2402" s="1" t="str">
        <f aca="false">IF($Y2402="","",IF($AA2402&lt;=$S2402,"Pass","Fail"))</f>
        <v/>
      </c>
      <c r="AG2402" s="1" t="str">
        <f aca="false">IF($Y2402="","",IF($AA2402&lt;$S2402,"Pass","Fail"))</f>
        <v/>
      </c>
      <c r="AH2402" s="23" t="str">
        <f aca="true">INDIRECT(CHOOSE(MATCH($T2402,{"±","&gt;","≥","≤","&lt;"},0), "AC", "AD", "AE", "AF", "AG") &amp; ROW())</f>
        <v/>
      </c>
      <c r="AI2402" s="56" t="str">
        <f aca="false">IF($X2402="Not Significant","No Further Action Required",
IF($AH2402="","",
IF(AND($AH2402="Pass",$L2402="0 - Passed "),"Analysis performed; no further action required.",
IF(AND($AH2402="Fail",$L2402="1 - Failed "),"Analysis performed; no further action required.",
IF(AND($AH2402="Pass",$L2402="2 - Limited In Use "),"Analysis performed; no further action required.",
IF(AND($AH2402="Fail",$L2402="3 - Adjusted "),"Analysis performed; no further action required.",
"Unit fails analysis; TSM determination required."))))))</f>
        <v/>
      </c>
      <c r="AJ2402" s="58"/>
    </row>
    <row r="2403" customFormat="false" ht="15" hidden="false" customHeight="false" outlineLevel="0" collapsed="false">
      <c r="A2403" s="56"/>
      <c r="E2403" s="57" t="str">
        <f aca="false">IF(AND($F2403="",$G2403=""),"",IF($G2403="",$F2403,HYPERLINK($G2403,$F2403)))</f>
        <v/>
      </c>
      <c r="H2403" s="1" t="str">
        <f aca="false">IF($I2403="","None Attached",IF(LEFT($I2403,5)="https",HYPERLINK($I2403,"Datasheet"),HYPERLINK(_xlfn.CONCAT("https://",$I2403),"Datasheet")))</f>
        <v>None Attached</v>
      </c>
      <c r="M2403" s="56"/>
      <c r="P2403" s="58"/>
      <c r="Q2403" s="1" t="n">
        <f aca="false">$M2403-$N2403</f>
        <v>0</v>
      </c>
      <c r="R2403" s="56"/>
      <c r="T2403" s="59" t="s">
        <v>15</v>
      </c>
      <c r="U2403" s="1" t="n">
        <f aca="false">$S2403-$R2403</f>
        <v>0</v>
      </c>
      <c r="V2403" s="1" t="n">
        <f aca="false">IF($T2403="±",$Q2403*2,$Q2403)</f>
        <v>0</v>
      </c>
      <c r="W2403" s="60" t="str">
        <f aca="false">IFERROR($U2403/ABS($V2403),"N/A")</f>
        <v>N/A</v>
      </c>
      <c r="X2403" s="61" t="str">
        <f aca="false">IF(OR($W2403="N/A",$R2403="",$S2403=""),"N/A",IF($W2403&gt;=4,"Not Significant",IF($W2403&gt;=2,"Semi-Significant","Significant")))</f>
        <v>N/A</v>
      </c>
      <c r="Z2403" s="1" t="str">
        <f aca="false">IF($D2403="Z540.1 w/data",0,"")</f>
        <v/>
      </c>
      <c r="AA2403" s="1" t="e">
        <f aca="false">$Y2403+$Q2403+$Z2403</f>
        <v>#VALUE!</v>
      </c>
      <c r="AB2403" s="1" t="n">
        <f aca="false">$N2403+$Q2403</f>
        <v>0</v>
      </c>
      <c r="AC2403" s="1" t="str">
        <f aca="false">IF($Y2403="","",IF(AND($AA2403&gt;=$R2403,$AA2403&lt;=$S2403),"Pass","Fail"))</f>
        <v/>
      </c>
      <c r="AD2403" s="1" t="str">
        <f aca="false">IF($Y2403="","",IF($AA2403&gt;$R2403,"Pass","Fail"))</f>
        <v/>
      </c>
      <c r="AE2403" s="1" t="str">
        <f aca="false">IF($Y2403="","",IF($AA2403&gt;=$R2403,"Pass","Fail"))</f>
        <v/>
      </c>
      <c r="AF2403" s="1" t="str">
        <f aca="false">IF($Y2403="","",IF($AA2403&lt;=$S2403,"Pass","Fail"))</f>
        <v/>
      </c>
      <c r="AG2403" s="1" t="str">
        <f aca="false">IF($Y2403="","",IF($AA2403&lt;$S2403,"Pass","Fail"))</f>
        <v/>
      </c>
      <c r="AH2403" s="23" t="str">
        <f aca="true">INDIRECT(CHOOSE(MATCH($T2403,{"±","&gt;","≥","≤","&lt;"},0), "AC", "AD", "AE", "AF", "AG") &amp; ROW())</f>
        <v/>
      </c>
      <c r="AI2403" s="56" t="str">
        <f aca="false">IF($X2403="Not Significant","No Further Action Required",
IF($AH2403="","",
IF(AND($AH2403="Pass",$L2403="0 - Passed "),"Analysis performed; no further action required.",
IF(AND($AH2403="Fail",$L2403="1 - Failed "),"Analysis performed; no further action required.",
IF(AND($AH2403="Pass",$L2403="2 - Limited In Use "),"Analysis performed; no further action required.",
IF(AND($AH2403="Fail",$L2403="3 - Adjusted "),"Analysis performed; no further action required.",
"Unit fails analysis; TSM determination required."))))))</f>
        <v/>
      </c>
      <c r="AJ2403" s="58"/>
    </row>
    <row r="2404" customFormat="false" ht="15" hidden="false" customHeight="false" outlineLevel="0" collapsed="false">
      <c r="A2404" s="56"/>
      <c r="E2404" s="57" t="str">
        <f aca="false">IF(AND($F2404="",$G2404=""),"",IF($G2404="",$F2404,HYPERLINK($G2404,$F2404)))</f>
        <v/>
      </c>
      <c r="H2404" s="1" t="str">
        <f aca="false">IF($I2404="","None Attached",IF(LEFT($I2404,5)="https",HYPERLINK($I2404,"Datasheet"),HYPERLINK(_xlfn.CONCAT("https://",$I2404),"Datasheet")))</f>
        <v>None Attached</v>
      </c>
      <c r="M2404" s="56"/>
      <c r="P2404" s="58"/>
      <c r="Q2404" s="1" t="n">
        <f aca="false">$M2404-$N2404</f>
        <v>0</v>
      </c>
      <c r="R2404" s="56"/>
      <c r="T2404" s="59" t="s">
        <v>15</v>
      </c>
      <c r="U2404" s="1" t="n">
        <f aca="false">$S2404-$R2404</f>
        <v>0</v>
      </c>
      <c r="V2404" s="1" t="n">
        <f aca="false">IF($T2404="±",$Q2404*2,$Q2404)</f>
        <v>0</v>
      </c>
      <c r="W2404" s="60" t="str">
        <f aca="false">IFERROR($U2404/ABS($V2404),"N/A")</f>
        <v>N/A</v>
      </c>
      <c r="X2404" s="61" t="str">
        <f aca="false">IF(OR($W2404="N/A",$R2404="",$S2404=""),"N/A",IF($W2404&gt;=4,"Not Significant",IF($W2404&gt;=2,"Semi-Significant","Significant")))</f>
        <v>N/A</v>
      </c>
      <c r="Z2404" s="1" t="str">
        <f aca="false">IF($D2404="Z540.1 w/data",0,"")</f>
        <v/>
      </c>
      <c r="AA2404" s="1" t="e">
        <f aca="false">$Y2404+$Q2404+$Z2404</f>
        <v>#VALUE!</v>
      </c>
      <c r="AB2404" s="1" t="n">
        <f aca="false">$N2404+$Q2404</f>
        <v>0</v>
      </c>
      <c r="AC2404" s="1" t="str">
        <f aca="false">IF($Y2404="","",IF(AND($AA2404&gt;=$R2404,$AA2404&lt;=$S2404),"Pass","Fail"))</f>
        <v/>
      </c>
      <c r="AD2404" s="1" t="str">
        <f aca="false">IF($Y2404="","",IF($AA2404&gt;$R2404,"Pass","Fail"))</f>
        <v/>
      </c>
      <c r="AE2404" s="1" t="str">
        <f aca="false">IF($Y2404="","",IF($AA2404&gt;=$R2404,"Pass","Fail"))</f>
        <v/>
      </c>
      <c r="AF2404" s="1" t="str">
        <f aca="false">IF($Y2404="","",IF($AA2404&lt;=$S2404,"Pass","Fail"))</f>
        <v/>
      </c>
      <c r="AG2404" s="1" t="str">
        <f aca="false">IF($Y2404="","",IF($AA2404&lt;$S2404,"Pass","Fail"))</f>
        <v/>
      </c>
      <c r="AH2404" s="23" t="str">
        <f aca="true">INDIRECT(CHOOSE(MATCH($T2404,{"±","&gt;","≥","≤","&lt;"},0), "AC", "AD", "AE", "AF", "AG") &amp; ROW())</f>
        <v/>
      </c>
      <c r="AI2404" s="56" t="str">
        <f aca="false">IF($X2404="Not Significant","No Further Action Required",
IF($AH2404="","",
IF(AND($AH2404="Pass",$L2404="0 - Passed "),"Analysis performed; no further action required.",
IF(AND($AH2404="Fail",$L2404="1 - Failed "),"Analysis performed; no further action required.",
IF(AND($AH2404="Pass",$L2404="2 - Limited In Use "),"Analysis performed; no further action required.",
IF(AND($AH2404="Fail",$L2404="3 - Adjusted "),"Analysis performed; no further action required.",
"Unit fails analysis; TSM determination required."))))))</f>
        <v/>
      </c>
      <c r="AJ2404" s="58"/>
    </row>
    <row r="2405" customFormat="false" ht="15" hidden="false" customHeight="false" outlineLevel="0" collapsed="false">
      <c r="A2405" s="56"/>
      <c r="E2405" s="57" t="str">
        <f aca="false">IF(AND($F2405="",$G2405=""),"",IF($G2405="",$F2405,HYPERLINK($G2405,$F2405)))</f>
        <v/>
      </c>
      <c r="H2405" s="1" t="str">
        <f aca="false">IF($I2405="","None Attached",IF(LEFT($I2405,5)="https",HYPERLINK($I2405,"Datasheet"),HYPERLINK(_xlfn.CONCAT("https://",$I2405),"Datasheet")))</f>
        <v>None Attached</v>
      </c>
      <c r="M2405" s="56"/>
      <c r="P2405" s="58"/>
      <c r="Q2405" s="1" t="n">
        <f aca="false">$M2405-$N2405</f>
        <v>0</v>
      </c>
      <c r="R2405" s="56"/>
      <c r="T2405" s="59" t="s">
        <v>15</v>
      </c>
      <c r="U2405" s="1" t="n">
        <f aca="false">$S2405-$R2405</f>
        <v>0</v>
      </c>
      <c r="V2405" s="1" t="n">
        <f aca="false">IF($T2405="±",$Q2405*2,$Q2405)</f>
        <v>0</v>
      </c>
      <c r="W2405" s="60" t="str">
        <f aca="false">IFERROR($U2405/ABS($V2405),"N/A")</f>
        <v>N/A</v>
      </c>
      <c r="X2405" s="61" t="str">
        <f aca="false">IF(OR($W2405="N/A",$R2405="",$S2405=""),"N/A",IF($W2405&gt;=4,"Not Significant",IF($W2405&gt;=2,"Semi-Significant","Significant")))</f>
        <v>N/A</v>
      </c>
      <c r="Z2405" s="1" t="str">
        <f aca="false">IF($D2405="Z540.1 w/data",0,"")</f>
        <v/>
      </c>
      <c r="AA2405" s="1" t="e">
        <f aca="false">$Y2405+$Q2405+$Z2405</f>
        <v>#VALUE!</v>
      </c>
      <c r="AB2405" s="1" t="n">
        <f aca="false">$N2405+$Q2405</f>
        <v>0</v>
      </c>
      <c r="AC2405" s="1" t="str">
        <f aca="false">IF($Y2405="","",IF(AND($AA2405&gt;=$R2405,$AA2405&lt;=$S2405),"Pass","Fail"))</f>
        <v/>
      </c>
      <c r="AD2405" s="1" t="str">
        <f aca="false">IF($Y2405="","",IF($AA2405&gt;$R2405,"Pass","Fail"))</f>
        <v/>
      </c>
      <c r="AE2405" s="1" t="str">
        <f aca="false">IF($Y2405="","",IF($AA2405&gt;=$R2405,"Pass","Fail"))</f>
        <v/>
      </c>
      <c r="AF2405" s="1" t="str">
        <f aca="false">IF($Y2405="","",IF($AA2405&lt;=$S2405,"Pass","Fail"))</f>
        <v/>
      </c>
      <c r="AG2405" s="1" t="str">
        <f aca="false">IF($Y2405="","",IF($AA2405&lt;$S2405,"Pass","Fail"))</f>
        <v/>
      </c>
      <c r="AH2405" s="23" t="str">
        <f aca="true">INDIRECT(CHOOSE(MATCH($T2405,{"±","&gt;","≥","≤","&lt;"},0), "AC", "AD", "AE", "AF", "AG") &amp; ROW())</f>
        <v/>
      </c>
      <c r="AI2405" s="56" t="str">
        <f aca="false">IF($X2405="Not Significant","No Further Action Required",
IF($AH2405="","",
IF(AND($AH2405="Pass",$L2405="0 - Passed "),"Analysis performed; no further action required.",
IF(AND($AH2405="Fail",$L2405="1 - Failed "),"Analysis performed; no further action required.",
IF(AND($AH2405="Pass",$L2405="2 - Limited In Use "),"Analysis performed; no further action required.",
IF(AND($AH2405="Fail",$L2405="3 - Adjusted "),"Analysis performed; no further action required.",
"Unit fails analysis; TSM determination required."))))))</f>
        <v/>
      </c>
      <c r="AJ2405" s="58"/>
    </row>
    <row r="2406" customFormat="false" ht="15" hidden="false" customHeight="false" outlineLevel="0" collapsed="false">
      <c r="A2406" s="56"/>
      <c r="E2406" s="57" t="str">
        <f aca="false">IF(AND($F2406="",$G2406=""),"",IF($G2406="",$F2406,HYPERLINK($G2406,$F2406)))</f>
        <v/>
      </c>
      <c r="H2406" s="1" t="str">
        <f aca="false">IF($I2406="","None Attached",IF(LEFT($I2406,5)="https",HYPERLINK($I2406,"Datasheet"),HYPERLINK(_xlfn.CONCAT("https://",$I2406),"Datasheet")))</f>
        <v>None Attached</v>
      </c>
      <c r="M2406" s="56"/>
      <c r="P2406" s="58"/>
      <c r="Q2406" s="1" t="n">
        <f aca="false">$M2406-$N2406</f>
        <v>0</v>
      </c>
      <c r="R2406" s="56"/>
      <c r="T2406" s="59" t="s">
        <v>15</v>
      </c>
      <c r="U2406" s="1" t="n">
        <f aca="false">$S2406-$R2406</f>
        <v>0</v>
      </c>
      <c r="V2406" s="1" t="n">
        <f aca="false">IF($T2406="±",$Q2406*2,$Q2406)</f>
        <v>0</v>
      </c>
      <c r="W2406" s="60" t="str">
        <f aca="false">IFERROR($U2406/ABS($V2406),"N/A")</f>
        <v>N/A</v>
      </c>
      <c r="X2406" s="61" t="str">
        <f aca="false">IF(OR($W2406="N/A",$R2406="",$S2406=""),"N/A",IF($W2406&gt;=4,"Not Significant",IF($W2406&gt;=2,"Semi-Significant","Significant")))</f>
        <v>N/A</v>
      </c>
      <c r="Z2406" s="1" t="str">
        <f aca="false">IF($D2406="Z540.1 w/data",0,"")</f>
        <v/>
      </c>
      <c r="AA2406" s="1" t="e">
        <f aca="false">$Y2406+$Q2406+$Z2406</f>
        <v>#VALUE!</v>
      </c>
      <c r="AB2406" s="1" t="n">
        <f aca="false">$N2406+$Q2406</f>
        <v>0</v>
      </c>
      <c r="AC2406" s="1" t="str">
        <f aca="false">IF($Y2406="","",IF(AND($AA2406&gt;=$R2406,$AA2406&lt;=$S2406),"Pass","Fail"))</f>
        <v/>
      </c>
      <c r="AD2406" s="1" t="str">
        <f aca="false">IF($Y2406="","",IF($AA2406&gt;$R2406,"Pass","Fail"))</f>
        <v/>
      </c>
      <c r="AE2406" s="1" t="str">
        <f aca="false">IF($Y2406="","",IF($AA2406&gt;=$R2406,"Pass","Fail"))</f>
        <v/>
      </c>
      <c r="AF2406" s="1" t="str">
        <f aca="false">IF($Y2406="","",IF($AA2406&lt;=$S2406,"Pass","Fail"))</f>
        <v/>
      </c>
      <c r="AG2406" s="1" t="str">
        <f aca="false">IF($Y2406="","",IF($AA2406&lt;$S2406,"Pass","Fail"))</f>
        <v/>
      </c>
      <c r="AH2406" s="23" t="str">
        <f aca="true">INDIRECT(CHOOSE(MATCH($T2406,{"±","&gt;","≥","≤","&lt;"},0), "AC", "AD", "AE", "AF", "AG") &amp; ROW())</f>
        <v/>
      </c>
      <c r="AI2406" s="56" t="str">
        <f aca="false">IF($X2406="Not Significant","No Further Action Required",
IF($AH2406="","",
IF(AND($AH2406="Pass",$L2406="0 - Passed "),"Analysis performed; no further action required.",
IF(AND($AH2406="Fail",$L2406="1 - Failed "),"Analysis performed; no further action required.",
IF(AND($AH2406="Pass",$L2406="2 - Limited In Use "),"Analysis performed; no further action required.",
IF(AND($AH2406="Fail",$L2406="3 - Adjusted "),"Analysis performed; no further action required.",
"Unit fails analysis; TSM determination required."))))))</f>
        <v/>
      </c>
      <c r="AJ2406" s="58"/>
    </row>
    <row r="2407" customFormat="false" ht="15" hidden="false" customHeight="false" outlineLevel="0" collapsed="false">
      <c r="A2407" s="56"/>
      <c r="E2407" s="57" t="str">
        <f aca="false">IF(AND($F2407="",$G2407=""),"",IF($G2407="",$F2407,HYPERLINK($G2407,$F2407)))</f>
        <v/>
      </c>
      <c r="H2407" s="1" t="str">
        <f aca="false">IF($I2407="","None Attached",IF(LEFT($I2407,5)="https",HYPERLINK($I2407,"Datasheet"),HYPERLINK(_xlfn.CONCAT("https://",$I2407),"Datasheet")))</f>
        <v>None Attached</v>
      </c>
      <c r="M2407" s="56"/>
      <c r="P2407" s="58"/>
      <c r="Q2407" s="1" t="n">
        <f aca="false">$M2407-$N2407</f>
        <v>0</v>
      </c>
      <c r="R2407" s="56"/>
      <c r="T2407" s="59" t="s">
        <v>15</v>
      </c>
      <c r="U2407" s="1" t="n">
        <f aca="false">$S2407-$R2407</f>
        <v>0</v>
      </c>
      <c r="V2407" s="1" t="n">
        <f aca="false">IF($T2407="±",$Q2407*2,$Q2407)</f>
        <v>0</v>
      </c>
      <c r="W2407" s="60" t="str">
        <f aca="false">IFERROR($U2407/ABS($V2407),"N/A")</f>
        <v>N/A</v>
      </c>
      <c r="X2407" s="61" t="str">
        <f aca="false">IF(OR($W2407="N/A",$R2407="",$S2407=""),"N/A",IF($W2407&gt;=4,"Not Significant",IF($W2407&gt;=2,"Semi-Significant","Significant")))</f>
        <v>N/A</v>
      </c>
      <c r="Z2407" s="1" t="str">
        <f aca="false">IF($D2407="Z540.1 w/data",0,"")</f>
        <v/>
      </c>
      <c r="AA2407" s="1" t="e">
        <f aca="false">$Y2407+$Q2407+$Z2407</f>
        <v>#VALUE!</v>
      </c>
      <c r="AB2407" s="1" t="n">
        <f aca="false">$N2407+$Q2407</f>
        <v>0</v>
      </c>
      <c r="AC2407" s="1" t="str">
        <f aca="false">IF($Y2407="","",IF(AND($AA2407&gt;=$R2407,$AA2407&lt;=$S2407),"Pass","Fail"))</f>
        <v/>
      </c>
      <c r="AD2407" s="1" t="str">
        <f aca="false">IF($Y2407="","",IF($AA2407&gt;$R2407,"Pass","Fail"))</f>
        <v/>
      </c>
      <c r="AE2407" s="1" t="str">
        <f aca="false">IF($Y2407="","",IF($AA2407&gt;=$R2407,"Pass","Fail"))</f>
        <v/>
      </c>
      <c r="AF2407" s="1" t="str">
        <f aca="false">IF($Y2407="","",IF($AA2407&lt;=$S2407,"Pass","Fail"))</f>
        <v/>
      </c>
      <c r="AG2407" s="1" t="str">
        <f aca="false">IF($Y2407="","",IF($AA2407&lt;$S2407,"Pass","Fail"))</f>
        <v/>
      </c>
      <c r="AH2407" s="23" t="str">
        <f aca="true">INDIRECT(CHOOSE(MATCH($T2407,{"±","&gt;","≥","≤","&lt;"},0), "AC", "AD", "AE", "AF", "AG") &amp; ROW())</f>
        <v/>
      </c>
      <c r="AI2407" s="56" t="str">
        <f aca="false">IF($X2407="Not Significant","No Further Action Required",
IF($AH2407="","",
IF(AND($AH2407="Pass",$L2407="0 - Passed "),"Analysis performed; no further action required.",
IF(AND($AH2407="Fail",$L2407="1 - Failed "),"Analysis performed; no further action required.",
IF(AND($AH2407="Pass",$L2407="2 - Limited In Use "),"Analysis performed; no further action required.",
IF(AND($AH2407="Fail",$L2407="3 - Adjusted "),"Analysis performed; no further action required.",
"Unit fails analysis; TSM determination required."))))))</f>
        <v/>
      </c>
      <c r="AJ2407" s="58"/>
    </row>
    <row r="2408" customFormat="false" ht="15" hidden="false" customHeight="false" outlineLevel="0" collapsed="false">
      <c r="A2408" s="56"/>
      <c r="E2408" s="57" t="str">
        <f aca="false">IF(AND($F2408="",$G2408=""),"",IF($G2408="",$F2408,HYPERLINK($G2408,$F2408)))</f>
        <v/>
      </c>
      <c r="H2408" s="1" t="str">
        <f aca="false">IF($I2408="","None Attached",IF(LEFT($I2408,5)="https",HYPERLINK($I2408,"Datasheet"),HYPERLINK(_xlfn.CONCAT("https://",$I2408),"Datasheet")))</f>
        <v>None Attached</v>
      </c>
      <c r="M2408" s="56"/>
      <c r="P2408" s="58"/>
      <c r="Q2408" s="1" t="n">
        <f aca="false">$M2408-$N2408</f>
        <v>0</v>
      </c>
      <c r="R2408" s="56"/>
      <c r="T2408" s="59" t="s">
        <v>15</v>
      </c>
      <c r="U2408" s="1" t="n">
        <f aca="false">$S2408-$R2408</f>
        <v>0</v>
      </c>
      <c r="V2408" s="1" t="n">
        <f aca="false">IF($T2408="±",$Q2408*2,$Q2408)</f>
        <v>0</v>
      </c>
      <c r="W2408" s="60" t="str">
        <f aca="false">IFERROR($U2408/ABS($V2408),"N/A")</f>
        <v>N/A</v>
      </c>
      <c r="X2408" s="61" t="str">
        <f aca="false">IF(OR($W2408="N/A",$R2408="",$S2408=""),"N/A",IF($W2408&gt;=4,"Not Significant",IF($W2408&gt;=2,"Semi-Significant","Significant")))</f>
        <v>N/A</v>
      </c>
      <c r="Z2408" s="1" t="str">
        <f aca="false">IF($D2408="Z540.1 w/data",0,"")</f>
        <v/>
      </c>
      <c r="AA2408" s="1" t="e">
        <f aca="false">$Y2408+$Q2408+$Z2408</f>
        <v>#VALUE!</v>
      </c>
      <c r="AB2408" s="1" t="n">
        <f aca="false">$N2408+$Q2408</f>
        <v>0</v>
      </c>
      <c r="AC2408" s="1" t="str">
        <f aca="false">IF($Y2408="","",IF(AND($AA2408&gt;=$R2408,$AA2408&lt;=$S2408),"Pass","Fail"))</f>
        <v/>
      </c>
      <c r="AD2408" s="1" t="str">
        <f aca="false">IF($Y2408="","",IF($AA2408&gt;$R2408,"Pass","Fail"))</f>
        <v/>
      </c>
      <c r="AE2408" s="1" t="str">
        <f aca="false">IF($Y2408="","",IF($AA2408&gt;=$R2408,"Pass","Fail"))</f>
        <v/>
      </c>
      <c r="AF2408" s="1" t="str">
        <f aca="false">IF($Y2408="","",IF($AA2408&lt;=$S2408,"Pass","Fail"))</f>
        <v/>
      </c>
      <c r="AG2408" s="1" t="str">
        <f aca="false">IF($Y2408="","",IF($AA2408&lt;$S2408,"Pass","Fail"))</f>
        <v/>
      </c>
      <c r="AH2408" s="23" t="str">
        <f aca="true">INDIRECT(CHOOSE(MATCH($T2408,{"±","&gt;","≥","≤","&lt;"},0), "AC", "AD", "AE", "AF", "AG") &amp; ROW())</f>
        <v/>
      </c>
      <c r="AI2408" s="56" t="str">
        <f aca="false">IF($X2408="Not Significant","No Further Action Required",
IF($AH2408="","",
IF(AND($AH2408="Pass",$L2408="0 - Passed "),"Analysis performed; no further action required.",
IF(AND($AH2408="Fail",$L2408="1 - Failed "),"Analysis performed; no further action required.",
IF(AND($AH2408="Pass",$L2408="2 - Limited In Use "),"Analysis performed; no further action required.",
IF(AND($AH2408="Fail",$L2408="3 - Adjusted "),"Analysis performed; no further action required.",
"Unit fails analysis; TSM determination required."))))))</f>
        <v/>
      </c>
      <c r="AJ2408" s="58"/>
    </row>
    <row r="2409" customFormat="false" ht="15" hidden="false" customHeight="false" outlineLevel="0" collapsed="false">
      <c r="A2409" s="56"/>
      <c r="E2409" s="57" t="str">
        <f aca="false">IF(AND($F2409="",$G2409=""),"",IF($G2409="",$F2409,HYPERLINK($G2409,$F2409)))</f>
        <v/>
      </c>
      <c r="H2409" s="1" t="str">
        <f aca="false">IF($I2409="","None Attached",IF(LEFT($I2409,5)="https",HYPERLINK($I2409,"Datasheet"),HYPERLINK(_xlfn.CONCAT("https://",$I2409),"Datasheet")))</f>
        <v>None Attached</v>
      </c>
      <c r="M2409" s="56"/>
      <c r="P2409" s="58"/>
      <c r="Q2409" s="1" t="n">
        <f aca="false">$M2409-$N2409</f>
        <v>0</v>
      </c>
      <c r="R2409" s="56"/>
      <c r="T2409" s="59" t="s">
        <v>15</v>
      </c>
      <c r="U2409" s="1" t="n">
        <f aca="false">$S2409-$R2409</f>
        <v>0</v>
      </c>
      <c r="V2409" s="1" t="n">
        <f aca="false">IF($T2409="±",$Q2409*2,$Q2409)</f>
        <v>0</v>
      </c>
      <c r="W2409" s="60" t="str">
        <f aca="false">IFERROR($U2409/ABS($V2409),"N/A")</f>
        <v>N/A</v>
      </c>
      <c r="X2409" s="61" t="str">
        <f aca="false">IF(OR($W2409="N/A",$R2409="",$S2409=""),"N/A",IF($W2409&gt;=4,"Not Significant",IF($W2409&gt;=2,"Semi-Significant","Significant")))</f>
        <v>N/A</v>
      </c>
      <c r="Z2409" s="1" t="str">
        <f aca="false">IF($D2409="Z540.1 w/data",0,"")</f>
        <v/>
      </c>
      <c r="AA2409" s="1" t="e">
        <f aca="false">$Y2409+$Q2409+$Z2409</f>
        <v>#VALUE!</v>
      </c>
      <c r="AB2409" s="1" t="n">
        <f aca="false">$N2409+$Q2409</f>
        <v>0</v>
      </c>
      <c r="AC2409" s="1" t="str">
        <f aca="false">IF($Y2409="","",IF(AND($AA2409&gt;=$R2409,$AA2409&lt;=$S2409),"Pass","Fail"))</f>
        <v/>
      </c>
      <c r="AD2409" s="1" t="str">
        <f aca="false">IF($Y2409="","",IF($AA2409&gt;$R2409,"Pass","Fail"))</f>
        <v/>
      </c>
      <c r="AE2409" s="1" t="str">
        <f aca="false">IF($Y2409="","",IF($AA2409&gt;=$R2409,"Pass","Fail"))</f>
        <v/>
      </c>
      <c r="AF2409" s="1" t="str">
        <f aca="false">IF($Y2409="","",IF($AA2409&lt;=$S2409,"Pass","Fail"))</f>
        <v/>
      </c>
      <c r="AG2409" s="1" t="str">
        <f aca="false">IF($Y2409="","",IF($AA2409&lt;$S2409,"Pass","Fail"))</f>
        <v/>
      </c>
      <c r="AH2409" s="23" t="str">
        <f aca="true">INDIRECT(CHOOSE(MATCH($T2409,{"±","&gt;","≥","≤","&lt;"},0), "AC", "AD", "AE", "AF", "AG") &amp; ROW())</f>
        <v/>
      </c>
      <c r="AI2409" s="56" t="str">
        <f aca="false">IF($X2409="Not Significant","No Further Action Required",
IF($AH2409="","",
IF(AND($AH2409="Pass",$L2409="0 - Passed "),"Analysis performed; no further action required.",
IF(AND($AH2409="Fail",$L2409="1 - Failed "),"Analysis performed; no further action required.",
IF(AND($AH2409="Pass",$L2409="2 - Limited In Use "),"Analysis performed; no further action required.",
IF(AND($AH2409="Fail",$L2409="3 - Adjusted "),"Analysis performed; no further action required.",
"Unit fails analysis; TSM determination required."))))))</f>
        <v/>
      </c>
      <c r="AJ2409" s="58"/>
    </row>
    <row r="2410" customFormat="false" ht="15" hidden="false" customHeight="false" outlineLevel="0" collapsed="false">
      <c r="A2410" s="56"/>
      <c r="E2410" s="57" t="str">
        <f aca="false">IF(AND($F2410="",$G2410=""),"",IF($G2410="",$F2410,HYPERLINK($G2410,$F2410)))</f>
        <v/>
      </c>
      <c r="H2410" s="1" t="str">
        <f aca="false">IF($I2410="","None Attached",IF(LEFT($I2410,5)="https",HYPERLINK($I2410,"Datasheet"),HYPERLINK(_xlfn.CONCAT("https://",$I2410),"Datasheet")))</f>
        <v>None Attached</v>
      </c>
      <c r="M2410" s="56"/>
      <c r="P2410" s="58"/>
      <c r="Q2410" s="1" t="n">
        <f aca="false">$M2410-$N2410</f>
        <v>0</v>
      </c>
      <c r="R2410" s="56"/>
      <c r="T2410" s="59" t="s">
        <v>15</v>
      </c>
      <c r="U2410" s="1" t="n">
        <f aca="false">$S2410-$R2410</f>
        <v>0</v>
      </c>
      <c r="V2410" s="1" t="n">
        <f aca="false">IF($T2410="±",$Q2410*2,$Q2410)</f>
        <v>0</v>
      </c>
      <c r="W2410" s="60" t="str">
        <f aca="false">IFERROR($U2410/ABS($V2410),"N/A")</f>
        <v>N/A</v>
      </c>
      <c r="X2410" s="61" t="str">
        <f aca="false">IF(OR($W2410="N/A",$R2410="",$S2410=""),"N/A",IF($W2410&gt;=4,"Not Significant",IF($W2410&gt;=2,"Semi-Significant","Significant")))</f>
        <v>N/A</v>
      </c>
      <c r="Z2410" s="1" t="str">
        <f aca="false">IF($D2410="Z540.1 w/data",0,"")</f>
        <v/>
      </c>
      <c r="AA2410" s="1" t="e">
        <f aca="false">$Y2410+$Q2410+$Z2410</f>
        <v>#VALUE!</v>
      </c>
      <c r="AB2410" s="1" t="n">
        <f aca="false">$N2410+$Q2410</f>
        <v>0</v>
      </c>
      <c r="AC2410" s="1" t="str">
        <f aca="false">IF($Y2410="","",IF(AND($AA2410&gt;=$R2410,$AA2410&lt;=$S2410),"Pass","Fail"))</f>
        <v/>
      </c>
      <c r="AD2410" s="1" t="str">
        <f aca="false">IF($Y2410="","",IF($AA2410&gt;$R2410,"Pass","Fail"))</f>
        <v/>
      </c>
      <c r="AE2410" s="1" t="str">
        <f aca="false">IF($Y2410="","",IF($AA2410&gt;=$R2410,"Pass","Fail"))</f>
        <v/>
      </c>
      <c r="AF2410" s="1" t="str">
        <f aca="false">IF($Y2410="","",IF($AA2410&lt;=$S2410,"Pass","Fail"))</f>
        <v/>
      </c>
      <c r="AG2410" s="1" t="str">
        <f aca="false">IF($Y2410="","",IF($AA2410&lt;$S2410,"Pass","Fail"))</f>
        <v/>
      </c>
      <c r="AH2410" s="23" t="str">
        <f aca="true">INDIRECT(CHOOSE(MATCH($T2410,{"±","&gt;","≥","≤","&lt;"},0), "AC", "AD", "AE", "AF", "AG") &amp; ROW())</f>
        <v/>
      </c>
      <c r="AI2410" s="56" t="str">
        <f aca="false">IF($X2410="Not Significant","No Further Action Required",
IF($AH2410="","",
IF(AND($AH2410="Pass",$L2410="0 - Passed "),"Analysis performed; no further action required.",
IF(AND($AH2410="Fail",$L2410="1 - Failed "),"Analysis performed; no further action required.",
IF(AND($AH2410="Pass",$L2410="2 - Limited In Use "),"Analysis performed; no further action required.",
IF(AND($AH2410="Fail",$L2410="3 - Adjusted "),"Analysis performed; no further action required.",
"Unit fails analysis; TSM determination required."))))))</f>
        <v/>
      </c>
      <c r="AJ2410" s="58"/>
    </row>
    <row r="2411" customFormat="false" ht="15" hidden="false" customHeight="false" outlineLevel="0" collapsed="false">
      <c r="A2411" s="56"/>
      <c r="E2411" s="57" t="str">
        <f aca="false">IF(AND($F2411="",$G2411=""),"",IF($G2411="",$F2411,HYPERLINK($G2411,$F2411)))</f>
        <v/>
      </c>
      <c r="H2411" s="1" t="str">
        <f aca="false">IF($I2411="","None Attached",IF(LEFT($I2411,5)="https",HYPERLINK($I2411,"Datasheet"),HYPERLINK(_xlfn.CONCAT("https://",$I2411),"Datasheet")))</f>
        <v>None Attached</v>
      </c>
      <c r="M2411" s="56"/>
      <c r="P2411" s="58"/>
      <c r="Q2411" s="1" t="n">
        <f aca="false">$M2411-$N2411</f>
        <v>0</v>
      </c>
      <c r="R2411" s="56"/>
      <c r="T2411" s="59" t="s">
        <v>15</v>
      </c>
      <c r="U2411" s="1" t="n">
        <f aca="false">$S2411-$R2411</f>
        <v>0</v>
      </c>
      <c r="V2411" s="1" t="n">
        <f aca="false">IF($T2411="±",$Q2411*2,$Q2411)</f>
        <v>0</v>
      </c>
      <c r="W2411" s="60" t="str">
        <f aca="false">IFERROR($U2411/ABS($V2411),"N/A")</f>
        <v>N/A</v>
      </c>
      <c r="X2411" s="61" t="str">
        <f aca="false">IF(OR($W2411="N/A",$R2411="",$S2411=""),"N/A",IF($W2411&gt;=4,"Not Significant",IF($W2411&gt;=2,"Semi-Significant","Significant")))</f>
        <v>N/A</v>
      </c>
      <c r="Z2411" s="1" t="str">
        <f aca="false">IF($D2411="Z540.1 w/data",0,"")</f>
        <v/>
      </c>
      <c r="AA2411" s="1" t="e">
        <f aca="false">$Y2411+$Q2411+$Z2411</f>
        <v>#VALUE!</v>
      </c>
      <c r="AB2411" s="1" t="n">
        <f aca="false">$N2411+$Q2411</f>
        <v>0</v>
      </c>
      <c r="AC2411" s="1" t="str">
        <f aca="false">IF($Y2411="","",IF(AND($AA2411&gt;=$R2411,$AA2411&lt;=$S2411),"Pass","Fail"))</f>
        <v/>
      </c>
      <c r="AD2411" s="1" t="str">
        <f aca="false">IF($Y2411="","",IF($AA2411&gt;$R2411,"Pass","Fail"))</f>
        <v/>
      </c>
      <c r="AE2411" s="1" t="str">
        <f aca="false">IF($Y2411="","",IF($AA2411&gt;=$R2411,"Pass","Fail"))</f>
        <v/>
      </c>
      <c r="AF2411" s="1" t="str">
        <f aca="false">IF($Y2411="","",IF($AA2411&lt;=$S2411,"Pass","Fail"))</f>
        <v/>
      </c>
      <c r="AG2411" s="1" t="str">
        <f aca="false">IF($Y2411="","",IF($AA2411&lt;$S2411,"Pass","Fail"))</f>
        <v/>
      </c>
      <c r="AH2411" s="23" t="str">
        <f aca="true">INDIRECT(CHOOSE(MATCH($T2411,{"±","&gt;","≥","≤","&lt;"},0), "AC", "AD", "AE", "AF", "AG") &amp; ROW())</f>
        <v/>
      </c>
      <c r="AI2411" s="56" t="str">
        <f aca="false">IF($X2411="Not Significant","No Further Action Required",
IF($AH2411="","",
IF(AND($AH2411="Pass",$L2411="0 - Passed "),"Analysis performed; no further action required.",
IF(AND($AH2411="Fail",$L2411="1 - Failed "),"Analysis performed; no further action required.",
IF(AND($AH2411="Pass",$L2411="2 - Limited In Use "),"Analysis performed; no further action required.",
IF(AND($AH2411="Fail",$L2411="3 - Adjusted "),"Analysis performed; no further action required.",
"Unit fails analysis; TSM determination required."))))))</f>
        <v/>
      </c>
      <c r="AJ2411" s="58"/>
    </row>
    <row r="2412" customFormat="false" ht="15" hidden="false" customHeight="false" outlineLevel="0" collapsed="false">
      <c r="A2412" s="56"/>
      <c r="E2412" s="57" t="str">
        <f aca="false">IF(AND($F2412="",$G2412=""),"",IF($G2412="",$F2412,HYPERLINK($G2412,$F2412)))</f>
        <v/>
      </c>
      <c r="H2412" s="1" t="str">
        <f aca="false">IF($I2412="","None Attached",IF(LEFT($I2412,5)="https",HYPERLINK($I2412,"Datasheet"),HYPERLINK(_xlfn.CONCAT("https://",$I2412),"Datasheet")))</f>
        <v>None Attached</v>
      </c>
      <c r="M2412" s="56"/>
      <c r="P2412" s="58"/>
      <c r="Q2412" s="1" t="n">
        <f aca="false">$M2412-$N2412</f>
        <v>0</v>
      </c>
      <c r="R2412" s="56"/>
      <c r="T2412" s="59" t="s">
        <v>15</v>
      </c>
      <c r="U2412" s="1" t="n">
        <f aca="false">$S2412-$R2412</f>
        <v>0</v>
      </c>
      <c r="V2412" s="1" t="n">
        <f aca="false">IF($T2412="±",$Q2412*2,$Q2412)</f>
        <v>0</v>
      </c>
      <c r="W2412" s="60" t="str">
        <f aca="false">IFERROR($U2412/ABS($V2412),"N/A")</f>
        <v>N/A</v>
      </c>
      <c r="X2412" s="61" t="str">
        <f aca="false">IF(OR($W2412="N/A",$R2412="",$S2412=""),"N/A",IF($W2412&gt;=4,"Not Significant",IF($W2412&gt;=2,"Semi-Significant","Significant")))</f>
        <v>N/A</v>
      </c>
      <c r="Z2412" s="1" t="str">
        <f aca="false">IF($D2412="Z540.1 w/data",0,"")</f>
        <v/>
      </c>
      <c r="AA2412" s="1" t="e">
        <f aca="false">$Y2412+$Q2412+$Z2412</f>
        <v>#VALUE!</v>
      </c>
      <c r="AB2412" s="1" t="n">
        <f aca="false">$N2412+$Q2412</f>
        <v>0</v>
      </c>
      <c r="AC2412" s="1" t="str">
        <f aca="false">IF($Y2412="","",IF(AND($AA2412&gt;=$R2412,$AA2412&lt;=$S2412),"Pass","Fail"))</f>
        <v/>
      </c>
      <c r="AD2412" s="1" t="str">
        <f aca="false">IF($Y2412="","",IF($AA2412&gt;$R2412,"Pass","Fail"))</f>
        <v/>
      </c>
      <c r="AE2412" s="1" t="str">
        <f aca="false">IF($Y2412="","",IF($AA2412&gt;=$R2412,"Pass","Fail"))</f>
        <v/>
      </c>
      <c r="AF2412" s="1" t="str">
        <f aca="false">IF($Y2412="","",IF($AA2412&lt;=$S2412,"Pass","Fail"))</f>
        <v/>
      </c>
      <c r="AG2412" s="1" t="str">
        <f aca="false">IF($Y2412="","",IF($AA2412&lt;$S2412,"Pass","Fail"))</f>
        <v/>
      </c>
      <c r="AH2412" s="23" t="str">
        <f aca="true">INDIRECT(CHOOSE(MATCH($T2412,{"±","&gt;","≥","≤","&lt;"},0), "AC", "AD", "AE", "AF", "AG") &amp; ROW())</f>
        <v/>
      </c>
      <c r="AI2412" s="56" t="str">
        <f aca="false">IF($X2412="Not Significant","No Further Action Required",
IF($AH2412="","",
IF(AND($AH2412="Pass",$L2412="0 - Passed "),"Analysis performed; no further action required.",
IF(AND($AH2412="Fail",$L2412="1 - Failed "),"Analysis performed; no further action required.",
IF(AND($AH2412="Pass",$L2412="2 - Limited In Use "),"Analysis performed; no further action required.",
IF(AND($AH2412="Fail",$L2412="3 - Adjusted "),"Analysis performed; no further action required.",
"Unit fails analysis; TSM determination required."))))))</f>
        <v/>
      </c>
      <c r="AJ2412" s="58"/>
    </row>
    <row r="2413" customFormat="false" ht="15" hidden="false" customHeight="false" outlineLevel="0" collapsed="false">
      <c r="A2413" s="56"/>
      <c r="E2413" s="57" t="str">
        <f aca="false">IF(AND($F2413="",$G2413=""),"",IF($G2413="",$F2413,HYPERLINK($G2413,$F2413)))</f>
        <v/>
      </c>
      <c r="H2413" s="1" t="str">
        <f aca="false">IF($I2413="","None Attached",IF(LEFT($I2413,5)="https",HYPERLINK($I2413,"Datasheet"),HYPERLINK(_xlfn.CONCAT("https://",$I2413),"Datasheet")))</f>
        <v>None Attached</v>
      </c>
      <c r="M2413" s="56"/>
      <c r="P2413" s="58"/>
      <c r="Q2413" s="1" t="n">
        <f aca="false">$M2413-$N2413</f>
        <v>0</v>
      </c>
      <c r="R2413" s="56"/>
      <c r="T2413" s="59" t="s">
        <v>15</v>
      </c>
      <c r="U2413" s="1" t="n">
        <f aca="false">$S2413-$R2413</f>
        <v>0</v>
      </c>
      <c r="V2413" s="1" t="n">
        <f aca="false">IF($T2413="±",$Q2413*2,$Q2413)</f>
        <v>0</v>
      </c>
      <c r="W2413" s="60" t="str">
        <f aca="false">IFERROR($U2413/ABS($V2413),"N/A")</f>
        <v>N/A</v>
      </c>
      <c r="X2413" s="61" t="str">
        <f aca="false">IF(OR($W2413="N/A",$R2413="",$S2413=""),"N/A",IF($W2413&gt;=4,"Not Significant",IF($W2413&gt;=2,"Semi-Significant","Significant")))</f>
        <v>N/A</v>
      </c>
      <c r="Z2413" s="1" t="str">
        <f aca="false">IF($D2413="Z540.1 w/data",0,"")</f>
        <v/>
      </c>
      <c r="AA2413" s="1" t="e">
        <f aca="false">$Y2413+$Q2413+$Z2413</f>
        <v>#VALUE!</v>
      </c>
      <c r="AB2413" s="1" t="n">
        <f aca="false">$N2413+$Q2413</f>
        <v>0</v>
      </c>
      <c r="AC2413" s="1" t="str">
        <f aca="false">IF($Y2413="","",IF(AND($AA2413&gt;=$R2413,$AA2413&lt;=$S2413),"Pass","Fail"))</f>
        <v/>
      </c>
      <c r="AD2413" s="1" t="str">
        <f aca="false">IF($Y2413="","",IF($AA2413&gt;$R2413,"Pass","Fail"))</f>
        <v/>
      </c>
      <c r="AE2413" s="1" t="str">
        <f aca="false">IF($Y2413="","",IF($AA2413&gt;=$R2413,"Pass","Fail"))</f>
        <v/>
      </c>
      <c r="AF2413" s="1" t="str">
        <f aca="false">IF($Y2413="","",IF($AA2413&lt;=$S2413,"Pass","Fail"))</f>
        <v/>
      </c>
      <c r="AG2413" s="1" t="str">
        <f aca="false">IF($Y2413="","",IF($AA2413&lt;$S2413,"Pass","Fail"))</f>
        <v/>
      </c>
      <c r="AH2413" s="23" t="str">
        <f aca="true">INDIRECT(CHOOSE(MATCH($T2413,{"±","&gt;","≥","≤","&lt;"},0), "AC", "AD", "AE", "AF", "AG") &amp; ROW())</f>
        <v/>
      </c>
      <c r="AI2413" s="56" t="str">
        <f aca="false">IF($X2413="Not Significant","No Further Action Required",
IF($AH2413="","",
IF(AND($AH2413="Pass",$L2413="0 - Passed "),"Analysis performed; no further action required.",
IF(AND($AH2413="Fail",$L2413="1 - Failed "),"Analysis performed; no further action required.",
IF(AND($AH2413="Pass",$L2413="2 - Limited In Use "),"Analysis performed; no further action required.",
IF(AND($AH2413="Fail",$L2413="3 - Adjusted "),"Analysis performed; no further action required.",
"Unit fails analysis; TSM determination required."))))))</f>
        <v/>
      </c>
      <c r="AJ2413" s="58"/>
    </row>
    <row r="2414" customFormat="false" ht="15" hidden="false" customHeight="false" outlineLevel="0" collapsed="false">
      <c r="A2414" s="56"/>
      <c r="E2414" s="57" t="str">
        <f aca="false">IF(AND($F2414="",$G2414=""),"",IF($G2414="",$F2414,HYPERLINK($G2414,$F2414)))</f>
        <v/>
      </c>
      <c r="H2414" s="1" t="str">
        <f aca="false">IF($I2414="","None Attached",IF(LEFT($I2414,5)="https",HYPERLINK($I2414,"Datasheet"),HYPERLINK(_xlfn.CONCAT("https://",$I2414),"Datasheet")))</f>
        <v>None Attached</v>
      </c>
      <c r="M2414" s="56"/>
      <c r="P2414" s="58"/>
      <c r="Q2414" s="1" t="n">
        <f aca="false">$M2414-$N2414</f>
        <v>0</v>
      </c>
      <c r="R2414" s="56"/>
      <c r="T2414" s="59" t="s">
        <v>15</v>
      </c>
      <c r="U2414" s="1" t="n">
        <f aca="false">$S2414-$R2414</f>
        <v>0</v>
      </c>
      <c r="V2414" s="1" t="n">
        <f aca="false">IF($T2414="±",$Q2414*2,$Q2414)</f>
        <v>0</v>
      </c>
      <c r="W2414" s="60" t="str">
        <f aca="false">IFERROR($U2414/ABS($V2414),"N/A")</f>
        <v>N/A</v>
      </c>
      <c r="X2414" s="61" t="str">
        <f aca="false">IF(OR($W2414="N/A",$R2414="",$S2414=""),"N/A",IF($W2414&gt;=4,"Not Significant",IF($W2414&gt;=2,"Semi-Significant","Significant")))</f>
        <v>N/A</v>
      </c>
      <c r="Z2414" s="1" t="str">
        <f aca="false">IF($D2414="Z540.1 w/data",0,"")</f>
        <v/>
      </c>
      <c r="AA2414" s="1" t="e">
        <f aca="false">$Y2414+$Q2414+$Z2414</f>
        <v>#VALUE!</v>
      </c>
      <c r="AB2414" s="1" t="n">
        <f aca="false">$N2414+$Q2414</f>
        <v>0</v>
      </c>
      <c r="AC2414" s="1" t="str">
        <f aca="false">IF($Y2414="","",IF(AND($AA2414&gt;=$R2414,$AA2414&lt;=$S2414),"Pass","Fail"))</f>
        <v/>
      </c>
      <c r="AD2414" s="1" t="str">
        <f aca="false">IF($Y2414="","",IF($AA2414&gt;$R2414,"Pass","Fail"))</f>
        <v/>
      </c>
      <c r="AE2414" s="1" t="str">
        <f aca="false">IF($Y2414="","",IF($AA2414&gt;=$R2414,"Pass","Fail"))</f>
        <v/>
      </c>
      <c r="AF2414" s="1" t="str">
        <f aca="false">IF($Y2414="","",IF($AA2414&lt;=$S2414,"Pass","Fail"))</f>
        <v/>
      </c>
      <c r="AG2414" s="1" t="str">
        <f aca="false">IF($Y2414="","",IF($AA2414&lt;$S2414,"Pass","Fail"))</f>
        <v/>
      </c>
      <c r="AH2414" s="23" t="str">
        <f aca="true">INDIRECT(CHOOSE(MATCH($T2414,{"±","&gt;","≥","≤","&lt;"},0), "AC", "AD", "AE", "AF", "AG") &amp; ROW())</f>
        <v/>
      </c>
      <c r="AI2414" s="56" t="str">
        <f aca="false">IF($X2414="Not Significant","No Further Action Required",
IF($AH2414="","",
IF(AND($AH2414="Pass",$L2414="0 - Passed "),"Analysis performed; no further action required.",
IF(AND($AH2414="Fail",$L2414="1 - Failed "),"Analysis performed; no further action required.",
IF(AND($AH2414="Pass",$L2414="2 - Limited In Use "),"Analysis performed; no further action required.",
IF(AND($AH2414="Fail",$L2414="3 - Adjusted "),"Analysis performed; no further action required.",
"Unit fails analysis; TSM determination required."))))))</f>
        <v/>
      </c>
      <c r="AJ2414" s="58"/>
    </row>
    <row r="2415" customFormat="false" ht="15" hidden="false" customHeight="false" outlineLevel="0" collapsed="false">
      <c r="A2415" s="56"/>
      <c r="E2415" s="57" t="str">
        <f aca="false">IF(AND($F2415="",$G2415=""),"",IF($G2415="",$F2415,HYPERLINK($G2415,$F2415)))</f>
        <v/>
      </c>
      <c r="H2415" s="1" t="str">
        <f aca="false">IF($I2415="","None Attached",IF(LEFT($I2415,5)="https",HYPERLINK($I2415,"Datasheet"),HYPERLINK(_xlfn.CONCAT("https://",$I2415),"Datasheet")))</f>
        <v>None Attached</v>
      </c>
      <c r="M2415" s="56"/>
      <c r="P2415" s="58"/>
      <c r="Q2415" s="1" t="n">
        <f aca="false">$M2415-$N2415</f>
        <v>0</v>
      </c>
      <c r="R2415" s="56"/>
      <c r="T2415" s="59" t="s">
        <v>15</v>
      </c>
      <c r="U2415" s="1" t="n">
        <f aca="false">$S2415-$R2415</f>
        <v>0</v>
      </c>
      <c r="V2415" s="1" t="n">
        <f aca="false">IF($T2415="±",$Q2415*2,$Q2415)</f>
        <v>0</v>
      </c>
      <c r="W2415" s="60" t="str">
        <f aca="false">IFERROR($U2415/ABS($V2415),"N/A")</f>
        <v>N/A</v>
      </c>
      <c r="X2415" s="61" t="str">
        <f aca="false">IF(OR($W2415="N/A",$R2415="",$S2415=""),"N/A",IF($W2415&gt;=4,"Not Significant",IF($W2415&gt;=2,"Semi-Significant","Significant")))</f>
        <v>N/A</v>
      </c>
      <c r="Z2415" s="1" t="str">
        <f aca="false">IF($D2415="Z540.1 w/data",0,"")</f>
        <v/>
      </c>
      <c r="AA2415" s="1" t="e">
        <f aca="false">$Y2415+$Q2415+$Z2415</f>
        <v>#VALUE!</v>
      </c>
      <c r="AB2415" s="1" t="n">
        <f aca="false">$N2415+$Q2415</f>
        <v>0</v>
      </c>
      <c r="AC2415" s="1" t="str">
        <f aca="false">IF($Y2415="","",IF(AND($AA2415&gt;=$R2415,$AA2415&lt;=$S2415),"Pass","Fail"))</f>
        <v/>
      </c>
      <c r="AD2415" s="1" t="str">
        <f aca="false">IF($Y2415="","",IF($AA2415&gt;$R2415,"Pass","Fail"))</f>
        <v/>
      </c>
      <c r="AE2415" s="1" t="str">
        <f aca="false">IF($Y2415="","",IF($AA2415&gt;=$R2415,"Pass","Fail"))</f>
        <v/>
      </c>
      <c r="AF2415" s="1" t="str">
        <f aca="false">IF($Y2415="","",IF($AA2415&lt;=$S2415,"Pass","Fail"))</f>
        <v/>
      </c>
      <c r="AG2415" s="1" t="str">
        <f aca="false">IF($Y2415="","",IF($AA2415&lt;$S2415,"Pass","Fail"))</f>
        <v/>
      </c>
      <c r="AH2415" s="23" t="str">
        <f aca="true">INDIRECT(CHOOSE(MATCH($T2415,{"±","&gt;","≥","≤","&lt;"},0), "AC", "AD", "AE", "AF", "AG") &amp; ROW())</f>
        <v/>
      </c>
      <c r="AI2415" s="56" t="str">
        <f aca="false">IF($X2415="Not Significant","No Further Action Required",
IF($AH2415="","",
IF(AND($AH2415="Pass",$L2415="0 - Passed "),"Analysis performed; no further action required.",
IF(AND($AH2415="Fail",$L2415="1 - Failed "),"Analysis performed; no further action required.",
IF(AND($AH2415="Pass",$L2415="2 - Limited In Use "),"Analysis performed; no further action required.",
IF(AND($AH2415="Fail",$L2415="3 - Adjusted "),"Analysis performed; no further action required.",
"Unit fails analysis; TSM determination required."))))))</f>
        <v/>
      </c>
      <c r="AJ2415" s="58"/>
    </row>
    <row r="2416" customFormat="false" ht="15" hidden="false" customHeight="false" outlineLevel="0" collapsed="false">
      <c r="A2416" s="56"/>
      <c r="E2416" s="57" t="str">
        <f aca="false">IF(AND($F2416="",$G2416=""),"",IF($G2416="",$F2416,HYPERLINK($G2416,$F2416)))</f>
        <v/>
      </c>
      <c r="H2416" s="1" t="str">
        <f aca="false">IF($I2416="","None Attached",IF(LEFT($I2416,5)="https",HYPERLINK($I2416,"Datasheet"),HYPERLINK(_xlfn.CONCAT("https://",$I2416),"Datasheet")))</f>
        <v>None Attached</v>
      </c>
      <c r="M2416" s="56"/>
      <c r="P2416" s="58"/>
      <c r="Q2416" s="1" t="n">
        <f aca="false">$M2416-$N2416</f>
        <v>0</v>
      </c>
      <c r="R2416" s="56"/>
      <c r="T2416" s="59" t="s">
        <v>15</v>
      </c>
      <c r="U2416" s="1" t="n">
        <f aca="false">$S2416-$R2416</f>
        <v>0</v>
      </c>
      <c r="V2416" s="1" t="n">
        <f aca="false">IF($T2416="±",$Q2416*2,$Q2416)</f>
        <v>0</v>
      </c>
      <c r="W2416" s="60" t="str">
        <f aca="false">IFERROR($U2416/ABS($V2416),"N/A")</f>
        <v>N/A</v>
      </c>
      <c r="X2416" s="61" t="str">
        <f aca="false">IF(OR($W2416="N/A",$R2416="",$S2416=""),"N/A",IF($W2416&gt;=4,"Not Significant",IF($W2416&gt;=2,"Semi-Significant","Significant")))</f>
        <v>N/A</v>
      </c>
      <c r="Z2416" s="1" t="str">
        <f aca="false">IF($D2416="Z540.1 w/data",0,"")</f>
        <v/>
      </c>
      <c r="AA2416" s="1" t="e">
        <f aca="false">$Y2416+$Q2416+$Z2416</f>
        <v>#VALUE!</v>
      </c>
      <c r="AB2416" s="1" t="n">
        <f aca="false">$N2416+$Q2416</f>
        <v>0</v>
      </c>
      <c r="AC2416" s="1" t="str">
        <f aca="false">IF($Y2416="","",IF(AND($AA2416&gt;=$R2416,$AA2416&lt;=$S2416),"Pass","Fail"))</f>
        <v/>
      </c>
      <c r="AD2416" s="1" t="str">
        <f aca="false">IF($Y2416="","",IF($AA2416&gt;$R2416,"Pass","Fail"))</f>
        <v/>
      </c>
      <c r="AE2416" s="1" t="str">
        <f aca="false">IF($Y2416="","",IF($AA2416&gt;=$R2416,"Pass","Fail"))</f>
        <v/>
      </c>
      <c r="AF2416" s="1" t="str">
        <f aca="false">IF($Y2416="","",IF($AA2416&lt;=$S2416,"Pass","Fail"))</f>
        <v/>
      </c>
      <c r="AG2416" s="1" t="str">
        <f aca="false">IF($Y2416="","",IF($AA2416&lt;$S2416,"Pass","Fail"))</f>
        <v/>
      </c>
      <c r="AH2416" s="23" t="str">
        <f aca="true">INDIRECT(CHOOSE(MATCH($T2416,{"±","&gt;","≥","≤","&lt;"},0), "AC", "AD", "AE", "AF", "AG") &amp; ROW())</f>
        <v/>
      </c>
      <c r="AI2416" s="56" t="str">
        <f aca="false">IF($X2416="Not Significant","No Further Action Required",
IF($AH2416="","",
IF(AND($AH2416="Pass",$L2416="0 - Passed "),"Analysis performed; no further action required.",
IF(AND($AH2416="Fail",$L2416="1 - Failed "),"Analysis performed; no further action required.",
IF(AND($AH2416="Pass",$L2416="2 - Limited In Use "),"Analysis performed; no further action required.",
IF(AND($AH2416="Fail",$L2416="3 - Adjusted "),"Analysis performed; no further action required.",
"Unit fails analysis; TSM determination required."))))))</f>
        <v/>
      </c>
      <c r="AJ2416" s="58"/>
    </row>
    <row r="2417" customFormat="false" ht="15" hidden="false" customHeight="false" outlineLevel="0" collapsed="false">
      <c r="A2417" s="56"/>
      <c r="E2417" s="57" t="str">
        <f aca="false">IF(AND($F2417="",$G2417=""),"",IF($G2417="",$F2417,HYPERLINK($G2417,$F2417)))</f>
        <v/>
      </c>
      <c r="H2417" s="1" t="str">
        <f aca="false">IF($I2417="","None Attached",IF(LEFT($I2417,5)="https",HYPERLINK($I2417,"Datasheet"),HYPERLINK(_xlfn.CONCAT("https://",$I2417),"Datasheet")))</f>
        <v>None Attached</v>
      </c>
      <c r="M2417" s="56"/>
      <c r="P2417" s="58"/>
      <c r="Q2417" s="1" t="n">
        <f aca="false">$M2417-$N2417</f>
        <v>0</v>
      </c>
      <c r="R2417" s="56"/>
      <c r="T2417" s="59" t="s">
        <v>15</v>
      </c>
      <c r="U2417" s="1" t="n">
        <f aca="false">$S2417-$R2417</f>
        <v>0</v>
      </c>
      <c r="V2417" s="1" t="n">
        <f aca="false">IF($T2417="±",$Q2417*2,$Q2417)</f>
        <v>0</v>
      </c>
      <c r="W2417" s="60" t="str">
        <f aca="false">IFERROR($U2417/ABS($V2417),"N/A")</f>
        <v>N/A</v>
      </c>
      <c r="X2417" s="61" t="str">
        <f aca="false">IF(OR($W2417="N/A",$R2417="",$S2417=""),"N/A",IF($W2417&gt;=4,"Not Significant",IF($W2417&gt;=2,"Semi-Significant","Significant")))</f>
        <v>N/A</v>
      </c>
      <c r="Z2417" s="1" t="str">
        <f aca="false">IF($D2417="Z540.1 w/data",0,"")</f>
        <v/>
      </c>
      <c r="AA2417" s="1" t="e">
        <f aca="false">$Y2417+$Q2417+$Z2417</f>
        <v>#VALUE!</v>
      </c>
      <c r="AB2417" s="1" t="n">
        <f aca="false">$N2417+$Q2417</f>
        <v>0</v>
      </c>
      <c r="AC2417" s="1" t="str">
        <f aca="false">IF($Y2417="","",IF(AND($AA2417&gt;=$R2417,$AA2417&lt;=$S2417),"Pass","Fail"))</f>
        <v/>
      </c>
      <c r="AD2417" s="1" t="str">
        <f aca="false">IF($Y2417="","",IF($AA2417&gt;$R2417,"Pass","Fail"))</f>
        <v/>
      </c>
      <c r="AE2417" s="1" t="str">
        <f aca="false">IF($Y2417="","",IF($AA2417&gt;=$R2417,"Pass","Fail"))</f>
        <v/>
      </c>
      <c r="AF2417" s="1" t="str">
        <f aca="false">IF($Y2417="","",IF($AA2417&lt;=$S2417,"Pass","Fail"))</f>
        <v/>
      </c>
      <c r="AG2417" s="1" t="str">
        <f aca="false">IF($Y2417="","",IF($AA2417&lt;$S2417,"Pass","Fail"))</f>
        <v/>
      </c>
      <c r="AH2417" s="23" t="str">
        <f aca="true">INDIRECT(CHOOSE(MATCH($T2417,{"±","&gt;","≥","≤","&lt;"},0), "AC", "AD", "AE", "AF", "AG") &amp; ROW())</f>
        <v/>
      </c>
      <c r="AI2417" s="56" t="str">
        <f aca="false">IF($X2417="Not Significant","No Further Action Required",
IF($AH2417="","",
IF(AND($AH2417="Pass",$L2417="0 - Passed "),"Analysis performed; no further action required.",
IF(AND($AH2417="Fail",$L2417="1 - Failed "),"Analysis performed; no further action required.",
IF(AND($AH2417="Pass",$L2417="2 - Limited In Use "),"Analysis performed; no further action required.",
IF(AND($AH2417="Fail",$L2417="3 - Adjusted "),"Analysis performed; no further action required.",
"Unit fails analysis; TSM determination required."))))))</f>
        <v/>
      </c>
      <c r="AJ2417" s="58"/>
    </row>
    <row r="2418" customFormat="false" ht="15" hidden="false" customHeight="false" outlineLevel="0" collapsed="false">
      <c r="A2418" s="56"/>
      <c r="E2418" s="57" t="str">
        <f aca="false">IF(AND($F2418="",$G2418=""),"",IF($G2418="",$F2418,HYPERLINK($G2418,$F2418)))</f>
        <v/>
      </c>
      <c r="H2418" s="1" t="str">
        <f aca="false">IF($I2418="","None Attached",IF(LEFT($I2418,5)="https",HYPERLINK($I2418,"Datasheet"),HYPERLINK(_xlfn.CONCAT("https://",$I2418),"Datasheet")))</f>
        <v>None Attached</v>
      </c>
      <c r="M2418" s="56"/>
      <c r="P2418" s="58"/>
      <c r="Q2418" s="1" t="n">
        <f aca="false">$M2418-$N2418</f>
        <v>0</v>
      </c>
      <c r="R2418" s="56"/>
      <c r="T2418" s="59" t="s">
        <v>15</v>
      </c>
      <c r="U2418" s="1" t="n">
        <f aca="false">$S2418-$R2418</f>
        <v>0</v>
      </c>
      <c r="V2418" s="1" t="n">
        <f aca="false">IF($T2418="±",$Q2418*2,$Q2418)</f>
        <v>0</v>
      </c>
      <c r="W2418" s="60" t="str">
        <f aca="false">IFERROR($U2418/ABS($V2418),"N/A")</f>
        <v>N/A</v>
      </c>
      <c r="X2418" s="61" t="str">
        <f aca="false">IF(OR($W2418="N/A",$R2418="",$S2418=""),"N/A",IF($W2418&gt;=4,"Not Significant",IF($W2418&gt;=2,"Semi-Significant","Significant")))</f>
        <v>N/A</v>
      </c>
      <c r="Z2418" s="1" t="str">
        <f aca="false">IF($D2418="Z540.1 w/data",0,"")</f>
        <v/>
      </c>
      <c r="AA2418" s="1" t="e">
        <f aca="false">$Y2418+$Q2418+$Z2418</f>
        <v>#VALUE!</v>
      </c>
      <c r="AB2418" s="1" t="n">
        <f aca="false">$N2418+$Q2418</f>
        <v>0</v>
      </c>
      <c r="AC2418" s="1" t="str">
        <f aca="false">IF($Y2418="","",IF(AND($AA2418&gt;=$R2418,$AA2418&lt;=$S2418),"Pass","Fail"))</f>
        <v/>
      </c>
      <c r="AD2418" s="1" t="str">
        <f aca="false">IF($Y2418="","",IF($AA2418&gt;$R2418,"Pass","Fail"))</f>
        <v/>
      </c>
      <c r="AE2418" s="1" t="str">
        <f aca="false">IF($Y2418="","",IF($AA2418&gt;=$R2418,"Pass","Fail"))</f>
        <v/>
      </c>
      <c r="AF2418" s="1" t="str">
        <f aca="false">IF($Y2418="","",IF($AA2418&lt;=$S2418,"Pass","Fail"))</f>
        <v/>
      </c>
      <c r="AG2418" s="1" t="str">
        <f aca="false">IF($Y2418="","",IF($AA2418&lt;$S2418,"Pass","Fail"))</f>
        <v/>
      </c>
      <c r="AH2418" s="23" t="str">
        <f aca="true">INDIRECT(CHOOSE(MATCH($T2418,{"±","&gt;","≥","≤","&lt;"},0), "AC", "AD", "AE", "AF", "AG") &amp; ROW())</f>
        <v/>
      </c>
      <c r="AI2418" s="56" t="str">
        <f aca="false">IF($X2418="Not Significant","No Further Action Required",
IF($AH2418="","",
IF(AND($AH2418="Pass",$L2418="0 - Passed "),"Analysis performed; no further action required.",
IF(AND($AH2418="Fail",$L2418="1 - Failed "),"Analysis performed; no further action required.",
IF(AND($AH2418="Pass",$L2418="2 - Limited In Use "),"Analysis performed; no further action required.",
IF(AND($AH2418="Fail",$L2418="3 - Adjusted "),"Analysis performed; no further action required.",
"Unit fails analysis; TSM determination required."))))))</f>
        <v/>
      </c>
      <c r="AJ2418" s="58"/>
    </row>
    <row r="2419" customFormat="false" ht="15" hidden="false" customHeight="false" outlineLevel="0" collapsed="false">
      <c r="A2419" s="56"/>
      <c r="E2419" s="57" t="str">
        <f aca="false">IF(AND($F2419="",$G2419=""),"",IF($G2419="",$F2419,HYPERLINK($G2419,$F2419)))</f>
        <v/>
      </c>
      <c r="H2419" s="1" t="str">
        <f aca="false">IF($I2419="","None Attached",IF(LEFT($I2419,5)="https",HYPERLINK($I2419,"Datasheet"),HYPERLINK(_xlfn.CONCAT("https://",$I2419),"Datasheet")))</f>
        <v>None Attached</v>
      </c>
      <c r="M2419" s="56"/>
      <c r="P2419" s="58"/>
      <c r="Q2419" s="1" t="n">
        <f aca="false">$M2419-$N2419</f>
        <v>0</v>
      </c>
      <c r="R2419" s="56"/>
      <c r="T2419" s="59" t="s">
        <v>15</v>
      </c>
      <c r="U2419" s="1" t="n">
        <f aca="false">$S2419-$R2419</f>
        <v>0</v>
      </c>
      <c r="V2419" s="1" t="n">
        <f aca="false">IF($T2419="±",$Q2419*2,$Q2419)</f>
        <v>0</v>
      </c>
      <c r="W2419" s="60" t="str">
        <f aca="false">IFERROR($U2419/ABS($V2419),"N/A")</f>
        <v>N/A</v>
      </c>
      <c r="X2419" s="61" t="str">
        <f aca="false">IF(OR($W2419="N/A",$R2419="",$S2419=""),"N/A",IF($W2419&gt;=4,"Not Significant",IF($W2419&gt;=2,"Semi-Significant","Significant")))</f>
        <v>N/A</v>
      </c>
      <c r="Z2419" s="1" t="str">
        <f aca="false">IF($D2419="Z540.1 w/data",0,"")</f>
        <v/>
      </c>
      <c r="AA2419" s="1" t="e">
        <f aca="false">$Y2419+$Q2419+$Z2419</f>
        <v>#VALUE!</v>
      </c>
      <c r="AB2419" s="1" t="n">
        <f aca="false">$N2419+$Q2419</f>
        <v>0</v>
      </c>
      <c r="AC2419" s="1" t="str">
        <f aca="false">IF($Y2419="","",IF(AND($AA2419&gt;=$R2419,$AA2419&lt;=$S2419),"Pass","Fail"))</f>
        <v/>
      </c>
      <c r="AD2419" s="1" t="str">
        <f aca="false">IF($Y2419="","",IF($AA2419&gt;$R2419,"Pass","Fail"))</f>
        <v/>
      </c>
      <c r="AE2419" s="1" t="str">
        <f aca="false">IF($Y2419="","",IF($AA2419&gt;=$R2419,"Pass","Fail"))</f>
        <v/>
      </c>
      <c r="AF2419" s="1" t="str">
        <f aca="false">IF($Y2419="","",IF($AA2419&lt;=$S2419,"Pass","Fail"))</f>
        <v/>
      </c>
      <c r="AG2419" s="1" t="str">
        <f aca="false">IF($Y2419="","",IF($AA2419&lt;$S2419,"Pass","Fail"))</f>
        <v/>
      </c>
      <c r="AH2419" s="23" t="str">
        <f aca="true">INDIRECT(CHOOSE(MATCH($T2419,{"±","&gt;","≥","≤","&lt;"},0), "AC", "AD", "AE", "AF", "AG") &amp; ROW())</f>
        <v/>
      </c>
      <c r="AI2419" s="56" t="str">
        <f aca="false">IF($X2419="Not Significant","No Further Action Required",
IF($AH2419="","",
IF(AND($AH2419="Pass",$L2419="0 - Passed "),"Analysis performed; no further action required.",
IF(AND($AH2419="Fail",$L2419="1 - Failed "),"Analysis performed; no further action required.",
IF(AND($AH2419="Pass",$L2419="2 - Limited In Use "),"Analysis performed; no further action required.",
IF(AND($AH2419="Fail",$L2419="3 - Adjusted "),"Analysis performed; no further action required.",
"Unit fails analysis; TSM determination required."))))))</f>
        <v/>
      </c>
      <c r="AJ2419" s="58"/>
    </row>
    <row r="2420" customFormat="false" ht="15" hidden="false" customHeight="false" outlineLevel="0" collapsed="false">
      <c r="A2420" s="56"/>
      <c r="E2420" s="57" t="str">
        <f aca="false">IF(AND($F2420="",$G2420=""),"",IF($G2420="",$F2420,HYPERLINK($G2420,$F2420)))</f>
        <v/>
      </c>
      <c r="H2420" s="1" t="str">
        <f aca="false">IF($I2420="","None Attached",IF(LEFT($I2420,5)="https",HYPERLINK($I2420,"Datasheet"),HYPERLINK(_xlfn.CONCAT("https://",$I2420),"Datasheet")))</f>
        <v>None Attached</v>
      </c>
      <c r="M2420" s="56"/>
      <c r="P2420" s="58"/>
      <c r="Q2420" s="1" t="n">
        <f aca="false">$M2420-$N2420</f>
        <v>0</v>
      </c>
      <c r="R2420" s="56"/>
      <c r="T2420" s="59" t="s">
        <v>15</v>
      </c>
      <c r="U2420" s="1" t="n">
        <f aca="false">$S2420-$R2420</f>
        <v>0</v>
      </c>
      <c r="V2420" s="1" t="n">
        <f aca="false">IF($T2420="±",$Q2420*2,$Q2420)</f>
        <v>0</v>
      </c>
      <c r="W2420" s="60" t="str">
        <f aca="false">IFERROR($U2420/ABS($V2420),"N/A")</f>
        <v>N/A</v>
      </c>
      <c r="X2420" s="61" t="str">
        <f aca="false">IF(OR($W2420="N/A",$R2420="",$S2420=""),"N/A",IF($W2420&gt;=4,"Not Significant",IF($W2420&gt;=2,"Semi-Significant","Significant")))</f>
        <v>N/A</v>
      </c>
      <c r="Z2420" s="1" t="str">
        <f aca="false">IF($D2420="Z540.1 w/data",0,"")</f>
        <v/>
      </c>
      <c r="AA2420" s="1" t="e">
        <f aca="false">$Y2420+$Q2420+$Z2420</f>
        <v>#VALUE!</v>
      </c>
      <c r="AB2420" s="1" t="n">
        <f aca="false">$N2420+$Q2420</f>
        <v>0</v>
      </c>
      <c r="AC2420" s="1" t="str">
        <f aca="false">IF($Y2420="","",IF(AND($AA2420&gt;=$R2420,$AA2420&lt;=$S2420),"Pass","Fail"))</f>
        <v/>
      </c>
      <c r="AD2420" s="1" t="str">
        <f aca="false">IF($Y2420="","",IF($AA2420&gt;$R2420,"Pass","Fail"))</f>
        <v/>
      </c>
      <c r="AE2420" s="1" t="str">
        <f aca="false">IF($Y2420="","",IF($AA2420&gt;=$R2420,"Pass","Fail"))</f>
        <v/>
      </c>
      <c r="AF2420" s="1" t="str">
        <f aca="false">IF($Y2420="","",IF($AA2420&lt;=$S2420,"Pass","Fail"))</f>
        <v/>
      </c>
      <c r="AG2420" s="1" t="str">
        <f aca="false">IF($Y2420="","",IF($AA2420&lt;$S2420,"Pass","Fail"))</f>
        <v/>
      </c>
      <c r="AH2420" s="23" t="str">
        <f aca="true">INDIRECT(CHOOSE(MATCH($T2420,{"±","&gt;","≥","≤","&lt;"},0), "AC", "AD", "AE", "AF", "AG") &amp; ROW())</f>
        <v/>
      </c>
      <c r="AI2420" s="56" t="str">
        <f aca="false">IF($X2420="Not Significant","No Further Action Required",
IF($AH2420="","",
IF(AND($AH2420="Pass",$L2420="0 - Passed "),"Analysis performed; no further action required.",
IF(AND($AH2420="Fail",$L2420="1 - Failed "),"Analysis performed; no further action required.",
IF(AND($AH2420="Pass",$L2420="2 - Limited In Use "),"Analysis performed; no further action required.",
IF(AND($AH2420="Fail",$L2420="3 - Adjusted "),"Analysis performed; no further action required.",
"Unit fails analysis; TSM determination required."))))))</f>
        <v/>
      </c>
      <c r="AJ2420" s="58"/>
    </row>
    <row r="2421" customFormat="false" ht="15" hidden="false" customHeight="false" outlineLevel="0" collapsed="false">
      <c r="A2421" s="56"/>
      <c r="E2421" s="57" t="str">
        <f aca="false">IF(AND($F2421="",$G2421=""),"",IF($G2421="",$F2421,HYPERLINK($G2421,$F2421)))</f>
        <v/>
      </c>
      <c r="H2421" s="1" t="str">
        <f aca="false">IF($I2421="","None Attached",IF(LEFT($I2421,5)="https",HYPERLINK($I2421,"Datasheet"),HYPERLINK(_xlfn.CONCAT("https://",$I2421),"Datasheet")))</f>
        <v>None Attached</v>
      </c>
      <c r="M2421" s="56"/>
      <c r="P2421" s="58"/>
      <c r="Q2421" s="1" t="n">
        <f aca="false">$M2421-$N2421</f>
        <v>0</v>
      </c>
      <c r="R2421" s="56"/>
      <c r="T2421" s="59" t="s">
        <v>15</v>
      </c>
      <c r="U2421" s="1" t="n">
        <f aca="false">$S2421-$R2421</f>
        <v>0</v>
      </c>
      <c r="V2421" s="1" t="n">
        <f aca="false">IF($T2421="±",$Q2421*2,$Q2421)</f>
        <v>0</v>
      </c>
      <c r="W2421" s="60" t="str">
        <f aca="false">IFERROR($U2421/ABS($V2421),"N/A")</f>
        <v>N/A</v>
      </c>
      <c r="X2421" s="61" t="str">
        <f aca="false">IF(OR($W2421="N/A",$R2421="",$S2421=""),"N/A",IF($W2421&gt;=4,"Not Significant",IF($W2421&gt;=2,"Semi-Significant","Significant")))</f>
        <v>N/A</v>
      </c>
      <c r="Z2421" s="1" t="str">
        <f aca="false">IF($D2421="Z540.1 w/data",0,"")</f>
        <v/>
      </c>
      <c r="AA2421" s="1" t="e">
        <f aca="false">$Y2421+$Q2421+$Z2421</f>
        <v>#VALUE!</v>
      </c>
      <c r="AB2421" s="1" t="n">
        <f aca="false">$N2421+$Q2421</f>
        <v>0</v>
      </c>
      <c r="AC2421" s="1" t="str">
        <f aca="false">IF($Y2421="","",IF(AND($AA2421&gt;=$R2421,$AA2421&lt;=$S2421),"Pass","Fail"))</f>
        <v/>
      </c>
      <c r="AD2421" s="1" t="str">
        <f aca="false">IF($Y2421="","",IF($AA2421&gt;$R2421,"Pass","Fail"))</f>
        <v/>
      </c>
      <c r="AE2421" s="1" t="str">
        <f aca="false">IF($Y2421="","",IF($AA2421&gt;=$R2421,"Pass","Fail"))</f>
        <v/>
      </c>
      <c r="AF2421" s="1" t="str">
        <f aca="false">IF($Y2421="","",IF($AA2421&lt;=$S2421,"Pass","Fail"))</f>
        <v/>
      </c>
      <c r="AG2421" s="1" t="str">
        <f aca="false">IF($Y2421="","",IF($AA2421&lt;$S2421,"Pass","Fail"))</f>
        <v/>
      </c>
      <c r="AH2421" s="23" t="str">
        <f aca="true">INDIRECT(CHOOSE(MATCH($T2421,{"±","&gt;","≥","≤","&lt;"},0), "AC", "AD", "AE", "AF", "AG") &amp; ROW())</f>
        <v/>
      </c>
      <c r="AI2421" s="56" t="str">
        <f aca="false">IF($X2421="Not Significant","No Further Action Required",
IF($AH2421="","",
IF(AND($AH2421="Pass",$L2421="0 - Passed "),"Analysis performed; no further action required.",
IF(AND($AH2421="Fail",$L2421="1 - Failed "),"Analysis performed; no further action required.",
IF(AND($AH2421="Pass",$L2421="2 - Limited In Use "),"Analysis performed; no further action required.",
IF(AND($AH2421="Fail",$L2421="3 - Adjusted "),"Analysis performed; no further action required.",
"Unit fails analysis; TSM determination required."))))))</f>
        <v/>
      </c>
      <c r="AJ2421" s="58"/>
    </row>
    <row r="2422" customFormat="false" ht="15" hidden="false" customHeight="false" outlineLevel="0" collapsed="false">
      <c r="A2422" s="56"/>
      <c r="E2422" s="57" t="str">
        <f aca="false">IF(AND($F2422="",$G2422=""),"",IF($G2422="",$F2422,HYPERLINK($G2422,$F2422)))</f>
        <v/>
      </c>
      <c r="H2422" s="1" t="str">
        <f aca="false">IF($I2422="","None Attached",IF(LEFT($I2422,5)="https",HYPERLINK($I2422,"Datasheet"),HYPERLINK(_xlfn.CONCAT("https://",$I2422),"Datasheet")))</f>
        <v>None Attached</v>
      </c>
      <c r="M2422" s="56"/>
      <c r="P2422" s="58"/>
      <c r="Q2422" s="1" t="n">
        <f aca="false">$M2422-$N2422</f>
        <v>0</v>
      </c>
      <c r="R2422" s="56"/>
      <c r="T2422" s="59" t="s">
        <v>15</v>
      </c>
      <c r="U2422" s="1" t="n">
        <f aca="false">$S2422-$R2422</f>
        <v>0</v>
      </c>
      <c r="V2422" s="1" t="n">
        <f aca="false">IF($T2422="±",$Q2422*2,$Q2422)</f>
        <v>0</v>
      </c>
      <c r="W2422" s="60" t="str">
        <f aca="false">IFERROR($U2422/ABS($V2422),"N/A")</f>
        <v>N/A</v>
      </c>
      <c r="X2422" s="61" t="str">
        <f aca="false">IF(OR($W2422="N/A",$R2422="",$S2422=""),"N/A",IF($W2422&gt;=4,"Not Significant",IF($W2422&gt;=2,"Semi-Significant","Significant")))</f>
        <v>N/A</v>
      </c>
      <c r="Z2422" s="1" t="str">
        <f aca="false">IF($D2422="Z540.1 w/data",0,"")</f>
        <v/>
      </c>
      <c r="AA2422" s="1" t="e">
        <f aca="false">$Y2422+$Q2422+$Z2422</f>
        <v>#VALUE!</v>
      </c>
      <c r="AB2422" s="1" t="n">
        <f aca="false">$N2422+$Q2422</f>
        <v>0</v>
      </c>
      <c r="AC2422" s="1" t="str">
        <f aca="false">IF($Y2422="","",IF(AND($AA2422&gt;=$R2422,$AA2422&lt;=$S2422),"Pass","Fail"))</f>
        <v/>
      </c>
      <c r="AD2422" s="1" t="str">
        <f aca="false">IF($Y2422="","",IF($AA2422&gt;$R2422,"Pass","Fail"))</f>
        <v/>
      </c>
      <c r="AE2422" s="1" t="str">
        <f aca="false">IF($Y2422="","",IF($AA2422&gt;=$R2422,"Pass","Fail"))</f>
        <v/>
      </c>
      <c r="AF2422" s="1" t="str">
        <f aca="false">IF($Y2422="","",IF($AA2422&lt;=$S2422,"Pass","Fail"))</f>
        <v/>
      </c>
      <c r="AG2422" s="1" t="str">
        <f aca="false">IF($Y2422="","",IF($AA2422&lt;$S2422,"Pass","Fail"))</f>
        <v/>
      </c>
      <c r="AH2422" s="23" t="str">
        <f aca="true">INDIRECT(CHOOSE(MATCH($T2422,{"±","&gt;","≥","≤","&lt;"},0), "AC", "AD", "AE", "AF", "AG") &amp; ROW())</f>
        <v/>
      </c>
      <c r="AI2422" s="56" t="str">
        <f aca="false">IF($X2422="Not Significant","No Further Action Required",
IF($AH2422="","",
IF(AND($AH2422="Pass",$L2422="0 - Passed "),"Analysis performed; no further action required.",
IF(AND($AH2422="Fail",$L2422="1 - Failed "),"Analysis performed; no further action required.",
IF(AND($AH2422="Pass",$L2422="2 - Limited In Use "),"Analysis performed; no further action required.",
IF(AND($AH2422="Fail",$L2422="3 - Adjusted "),"Analysis performed; no further action required.",
"Unit fails analysis; TSM determination required."))))))</f>
        <v/>
      </c>
      <c r="AJ2422" s="58"/>
    </row>
    <row r="2423" customFormat="false" ht="15" hidden="false" customHeight="false" outlineLevel="0" collapsed="false">
      <c r="A2423" s="56"/>
      <c r="E2423" s="57" t="str">
        <f aca="false">IF(AND($F2423="",$G2423=""),"",IF($G2423="",$F2423,HYPERLINK($G2423,$F2423)))</f>
        <v/>
      </c>
      <c r="H2423" s="1" t="str">
        <f aca="false">IF($I2423="","None Attached",IF(LEFT($I2423,5)="https",HYPERLINK($I2423,"Datasheet"),HYPERLINK(_xlfn.CONCAT("https://",$I2423),"Datasheet")))</f>
        <v>None Attached</v>
      </c>
      <c r="M2423" s="56"/>
      <c r="P2423" s="58"/>
      <c r="Q2423" s="1" t="n">
        <f aca="false">$M2423-$N2423</f>
        <v>0</v>
      </c>
      <c r="R2423" s="56"/>
      <c r="T2423" s="59" t="s">
        <v>15</v>
      </c>
      <c r="U2423" s="1" t="n">
        <f aca="false">$S2423-$R2423</f>
        <v>0</v>
      </c>
      <c r="V2423" s="1" t="n">
        <f aca="false">IF($T2423="±",$Q2423*2,$Q2423)</f>
        <v>0</v>
      </c>
      <c r="W2423" s="60" t="str">
        <f aca="false">IFERROR($U2423/ABS($V2423),"N/A")</f>
        <v>N/A</v>
      </c>
      <c r="X2423" s="61" t="str">
        <f aca="false">IF(OR($W2423="N/A",$R2423="",$S2423=""),"N/A",IF($W2423&gt;=4,"Not Significant",IF($W2423&gt;=2,"Semi-Significant","Significant")))</f>
        <v>N/A</v>
      </c>
      <c r="Z2423" s="1" t="str">
        <f aca="false">IF($D2423="Z540.1 w/data",0,"")</f>
        <v/>
      </c>
      <c r="AA2423" s="1" t="e">
        <f aca="false">$Y2423+$Q2423+$Z2423</f>
        <v>#VALUE!</v>
      </c>
      <c r="AB2423" s="1" t="n">
        <f aca="false">$N2423+$Q2423</f>
        <v>0</v>
      </c>
      <c r="AC2423" s="1" t="str">
        <f aca="false">IF($Y2423="","",IF(AND($AA2423&gt;=$R2423,$AA2423&lt;=$S2423),"Pass","Fail"))</f>
        <v/>
      </c>
      <c r="AD2423" s="1" t="str">
        <f aca="false">IF($Y2423="","",IF($AA2423&gt;$R2423,"Pass","Fail"))</f>
        <v/>
      </c>
      <c r="AE2423" s="1" t="str">
        <f aca="false">IF($Y2423="","",IF($AA2423&gt;=$R2423,"Pass","Fail"))</f>
        <v/>
      </c>
      <c r="AF2423" s="1" t="str">
        <f aca="false">IF($Y2423="","",IF($AA2423&lt;=$S2423,"Pass","Fail"))</f>
        <v/>
      </c>
      <c r="AG2423" s="1" t="str">
        <f aca="false">IF($Y2423="","",IF($AA2423&lt;$S2423,"Pass","Fail"))</f>
        <v/>
      </c>
      <c r="AH2423" s="23" t="str">
        <f aca="true">INDIRECT(CHOOSE(MATCH($T2423,{"±","&gt;","≥","≤","&lt;"},0), "AC", "AD", "AE", "AF", "AG") &amp; ROW())</f>
        <v/>
      </c>
      <c r="AI2423" s="56" t="str">
        <f aca="false">IF($X2423="Not Significant","No Further Action Required",
IF($AH2423="","",
IF(AND($AH2423="Pass",$L2423="0 - Passed "),"Analysis performed; no further action required.",
IF(AND($AH2423="Fail",$L2423="1 - Failed "),"Analysis performed; no further action required.",
IF(AND($AH2423="Pass",$L2423="2 - Limited In Use "),"Analysis performed; no further action required.",
IF(AND($AH2423="Fail",$L2423="3 - Adjusted "),"Analysis performed; no further action required.",
"Unit fails analysis; TSM determination required."))))))</f>
        <v/>
      </c>
      <c r="AJ2423" s="58"/>
    </row>
    <row r="2424" customFormat="false" ht="15" hidden="false" customHeight="false" outlineLevel="0" collapsed="false">
      <c r="A2424" s="56"/>
      <c r="E2424" s="57" t="str">
        <f aca="false">IF(AND($F2424="",$G2424=""),"",IF($G2424="",$F2424,HYPERLINK($G2424,$F2424)))</f>
        <v/>
      </c>
      <c r="H2424" s="1" t="str">
        <f aca="false">IF($I2424="","None Attached",IF(LEFT($I2424,5)="https",HYPERLINK($I2424,"Datasheet"),HYPERLINK(_xlfn.CONCAT("https://",$I2424),"Datasheet")))</f>
        <v>None Attached</v>
      </c>
      <c r="M2424" s="56"/>
      <c r="P2424" s="58"/>
      <c r="Q2424" s="1" t="n">
        <f aca="false">$M2424-$N2424</f>
        <v>0</v>
      </c>
      <c r="R2424" s="56"/>
      <c r="T2424" s="59" t="s">
        <v>15</v>
      </c>
      <c r="U2424" s="1" t="n">
        <f aca="false">$S2424-$R2424</f>
        <v>0</v>
      </c>
      <c r="V2424" s="1" t="n">
        <f aca="false">IF($T2424="±",$Q2424*2,$Q2424)</f>
        <v>0</v>
      </c>
      <c r="W2424" s="60" t="str">
        <f aca="false">IFERROR($U2424/ABS($V2424),"N/A")</f>
        <v>N/A</v>
      </c>
      <c r="X2424" s="61" t="str">
        <f aca="false">IF(OR($W2424="N/A",$R2424="",$S2424=""),"N/A",IF($W2424&gt;=4,"Not Significant",IF($W2424&gt;=2,"Semi-Significant","Significant")))</f>
        <v>N/A</v>
      </c>
      <c r="Z2424" s="1" t="str">
        <f aca="false">IF($D2424="Z540.1 w/data",0,"")</f>
        <v/>
      </c>
      <c r="AA2424" s="1" t="e">
        <f aca="false">$Y2424+$Q2424+$Z2424</f>
        <v>#VALUE!</v>
      </c>
      <c r="AB2424" s="1" t="n">
        <f aca="false">$N2424+$Q2424</f>
        <v>0</v>
      </c>
      <c r="AC2424" s="1" t="str">
        <f aca="false">IF($Y2424="","",IF(AND($AA2424&gt;=$R2424,$AA2424&lt;=$S2424),"Pass","Fail"))</f>
        <v/>
      </c>
      <c r="AD2424" s="1" t="str">
        <f aca="false">IF($Y2424="","",IF($AA2424&gt;$R2424,"Pass","Fail"))</f>
        <v/>
      </c>
      <c r="AE2424" s="1" t="str">
        <f aca="false">IF($Y2424="","",IF($AA2424&gt;=$R2424,"Pass","Fail"))</f>
        <v/>
      </c>
      <c r="AF2424" s="1" t="str">
        <f aca="false">IF($Y2424="","",IF($AA2424&lt;=$S2424,"Pass","Fail"))</f>
        <v/>
      </c>
      <c r="AG2424" s="1" t="str">
        <f aca="false">IF($Y2424="","",IF($AA2424&lt;$S2424,"Pass","Fail"))</f>
        <v/>
      </c>
      <c r="AH2424" s="23" t="str">
        <f aca="true">INDIRECT(CHOOSE(MATCH($T2424,{"±","&gt;","≥","≤","&lt;"},0), "AC", "AD", "AE", "AF", "AG") &amp; ROW())</f>
        <v/>
      </c>
      <c r="AI2424" s="56" t="str">
        <f aca="false">IF($X2424="Not Significant","No Further Action Required",
IF($AH2424="","",
IF(AND($AH2424="Pass",$L2424="0 - Passed "),"Analysis performed; no further action required.",
IF(AND($AH2424="Fail",$L2424="1 - Failed "),"Analysis performed; no further action required.",
IF(AND($AH2424="Pass",$L2424="2 - Limited In Use "),"Analysis performed; no further action required.",
IF(AND($AH2424="Fail",$L2424="3 - Adjusted "),"Analysis performed; no further action required.",
"Unit fails analysis; TSM determination required."))))))</f>
        <v/>
      </c>
      <c r="AJ2424" s="58"/>
    </row>
    <row r="2425" customFormat="false" ht="15" hidden="false" customHeight="false" outlineLevel="0" collapsed="false">
      <c r="A2425" s="56"/>
      <c r="E2425" s="57" t="str">
        <f aca="false">IF(AND($F2425="",$G2425=""),"",IF($G2425="",$F2425,HYPERLINK($G2425,$F2425)))</f>
        <v/>
      </c>
      <c r="H2425" s="1" t="str">
        <f aca="false">IF($I2425="","None Attached",IF(LEFT($I2425,5)="https",HYPERLINK($I2425,"Datasheet"),HYPERLINK(_xlfn.CONCAT("https://",$I2425),"Datasheet")))</f>
        <v>None Attached</v>
      </c>
      <c r="M2425" s="56"/>
      <c r="P2425" s="58"/>
      <c r="Q2425" s="1" t="n">
        <f aca="false">$M2425-$N2425</f>
        <v>0</v>
      </c>
      <c r="R2425" s="56"/>
      <c r="T2425" s="59" t="s">
        <v>15</v>
      </c>
      <c r="U2425" s="1" t="n">
        <f aca="false">$S2425-$R2425</f>
        <v>0</v>
      </c>
      <c r="V2425" s="1" t="n">
        <f aca="false">IF($T2425="±",$Q2425*2,$Q2425)</f>
        <v>0</v>
      </c>
      <c r="W2425" s="60" t="str">
        <f aca="false">IFERROR($U2425/ABS($V2425),"N/A")</f>
        <v>N/A</v>
      </c>
      <c r="X2425" s="61" t="str">
        <f aca="false">IF(OR($W2425="N/A",$R2425="",$S2425=""),"N/A",IF($W2425&gt;=4,"Not Significant",IF($W2425&gt;=2,"Semi-Significant","Significant")))</f>
        <v>N/A</v>
      </c>
      <c r="Z2425" s="1" t="str">
        <f aca="false">IF($D2425="Z540.1 w/data",0,"")</f>
        <v/>
      </c>
      <c r="AA2425" s="1" t="e">
        <f aca="false">$Y2425+$Q2425+$Z2425</f>
        <v>#VALUE!</v>
      </c>
      <c r="AB2425" s="1" t="n">
        <f aca="false">$N2425+$Q2425</f>
        <v>0</v>
      </c>
      <c r="AC2425" s="1" t="str">
        <f aca="false">IF($Y2425="","",IF(AND($AA2425&gt;=$R2425,$AA2425&lt;=$S2425),"Pass","Fail"))</f>
        <v/>
      </c>
      <c r="AD2425" s="1" t="str">
        <f aca="false">IF($Y2425="","",IF($AA2425&gt;$R2425,"Pass","Fail"))</f>
        <v/>
      </c>
      <c r="AE2425" s="1" t="str">
        <f aca="false">IF($Y2425="","",IF($AA2425&gt;=$R2425,"Pass","Fail"))</f>
        <v/>
      </c>
      <c r="AF2425" s="1" t="str">
        <f aca="false">IF($Y2425="","",IF($AA2425&lt;=$S2425,"Pass","Fail"))</f>
        <v/>
      </c>
      <c r="AG2425" s="1" t="str">
        <f aca="false">IF($Y2425="","",IF($AA2425&lt;$S2425,"Pass","Fail"))</f>
        <v/>
      </c>
      <c r="AH2425" s="23" t="str">
        <f aca="true">INDIRECT(CHOOSE(MATCH($T2425,{"±","&gt;","≥","≤","&lt;"},0), "AC", "AD", "AE", "AF", "AG") &amp; ROW())</f>
        <v/>
      </c>
      <c r="AI2425" s="56" t="str">
        <f aca="false">IF($X2425="Not Significant","No Further Action Required",
IF($AH2425="","",
IF(AND($AH2425="Pass",$L2425="0 - Passed "),"Analysis performed; no further action required.",
IF(AND($AH2425="Fail",$L2425="1 - Failed "),"Analysis performed; no further action required.",
IF(AND($AH2425="Pass",$L2425="2 - Limited In Use "),"Analysis performed; no further action required.",
IF(AND($AH2425="Fail",$L2425="3 - Adjusted "),"Analysis performed; no further action required.",
"Unit fails analysis; TSM determination required."))))))</f>
        <v/>
      </c>
      <c r="AJ2425" s="58"/>
    </row>
    <row r="2426" customFormat="false" ht="15" hidden="false" customHeight="false" outlineLevel="0" collapsed="false">
      <c r="A2426" s="56"/>
      <c r="E2426" s="57" t="str">
        <f aca="false">IF(AND($F2426="",$G2426=""),"",IF($G2426="",$F2426,HYPERLINK($G2426,$F2426)))</f>
        <v/>
      </c>
      <c r="H2426" s="1" t="str">
        <f aca="false">IF($I2426="","None Attached",IF(LEFT($I2426,5)="https",HYPERLINK($I2426,"Datasheet"),HYPERLINK(_xlfn.CONCAT("https://",$I2426),"Datasheet")))</f>
        <v>None Attached</v>
      </c>
      <c r="M2426" s="56"/>
      <c r="P2426" s="58"/>
      <c r="Q2426" s="1" t="n">
        <f aca="false">$M2426-$N2426</f>
        <v>0</v>
      </c>
      <c r="R2426" s="56"/>
      <c r="T2426" s="59" t="s">
        <v>15</v>
      </c>
      <c r="U2426" s="1" t="n">
        <f aca="false">$S2426-$R2426</f>
        <v>0</v>
      </c>
      <c r="V2426" s="1" t="n">
        <f aca="false">IF($T2426="±",$Q2426*2,$Q2426)</f>
        <v>0</v>
      </c>
      <c r="W2426" s="60" t="str">
        <f aca="false">IFERROR($U2426/ABS($V2426),"N/A")</f>
        <v>N/A</v>
      </c>
      <c r="X2426" s="61" t="str">
        <f aca="false">IF(OR($W2426="N/A",$R2426="",$S2426=""),"N/A",IF($W2426&gt;=4,"Not Significant",IF($W2426&gt;=2,"Semi-Significant","Significant")))</f>
        <v>N/A</v>
      </c>
      <c r="Z2426" s="1" t="str">
        <f aca="false">IF($D2426="Z540.1 w/data",0,"")</f>
        <v/>
      </c>
      <c r="AA2426" s="1" t="e">
        <f aca="false">$Y2426+$Q2426+$Z2426</f>
        <v>#VALUE!</v>
      </c>
      <c r="AB2426" s="1" t="n">
        <f aca="false">$N2426+$Q2426</f>
        <v>0</v>
      </c>
      <c r="AC2426" s="1" t="str">
        <f aca="false">IF($Y2426="","",IF(AND($AA2426&gt;=$R2426,$AA2426&lt;=$S2426),"Pass","Fail"))</f>
        <v/>
      </c>
      <c r="AD2426" s="1" t="str">
        <f aca="false">IF($Y2426="","",IF($AA2426&gt;$R2426,"Pass","Fail"))</f>
        <v/>
      </c>
      <c r="AE2426" s="1" t="str">
        <f aca="false">IF($Y2426="","",IF($AA2426&gt;=$R2426,"Pass","Fail"))</f>
        <v/>
      </c>
      <c r="AF2426" s="1" t="str">
        <f aca="false">IF($Y2426="","",IF($AA2426&lt;=$S2426,"Pass","Fail"))</f>
        <v/>
      </c>
      <c r="AG2426" s="1" t="str">
        <f aca="false">IF($Y2426="","",IF($AA2426&lt;$S2426,"Pass","Fail"))</f>
        <v/>
      </c>
      <c r="AH2426" s="23" t="str">
        <f aca="true">INDIRECT(CHOOSE(MATCH($T2426,{"±","&gt;","≥","≤","&lt;"},0), "AC", "AD", "AE", "AF", "AG") &amp; ROW())</f>
        <v/>
      </c>
      <c r="AI2426" s="56" t="str">
        <f aca="false">IF($X2426="Not Significant","No Further Action Required",
IF($AH2426="","",
IF(AND($AH2426="Pass",$L2426="0 - Passed "),"Analysis performed; no further action required.",
IF(AND($AH2426="Fail",$L2426="1 - Failed "),"Analysis performed; no further action required.",
IF(AND($AH2426="Pass",$L2426="2 - Limited In Use "),"Analysis performed; no further action required.",
IF(AND($AH2426="Fail",$L2426="3 - Adjusted "),"Analysis performed; no further action required.",
"Unit fails analysis; TSM determination required."))))))</f>
        <v/>
      </c>
      <c r="AJ2426" s="58"/>
    </row>
    <row r="2427" customFormat="false" ht="15" hidden="false" customHeight="false" outlineLevel="0" collapsed="false">
      <c r="A2427" s="56"/>
      <c r="E2427" s="57" t="str">
        <f aca="false">IF(AND($F2427="",$G2427=""),"",IF($G2427="",$F2427,HYPERLINK($G2427,$F2427)))</f>
        <v/>
      </c>
      <c r="H2427" s="1" t="str">
        <f aca="false">IF($I2427="","None Attached",IF(LEFT($I2427,5)="https",HYPERLINK($I2427,"Datasheet"),HYPERLINK(_xlfn.CONCAT("https://",$I2427),"Datasheet")))</f>
        <v>None Attached</v>
      </c>
      <c r="M2427" s="56"/>
      <c r="P2427" s="58"/>
      <c r="Q2427" s="1" t="n">
        <f aca="false">$M2427-$N2427</f>
        <v>0</v>
      </c>
      <c r="R2427" s="56"/>
      <c r="T2427" s="59" t="s">
        <v>15</v>
      </c>
      <c r="U2427" s="1" t="n">
        <f aca="false">$S2427-$R2427</f>
        <v>0</v>
      </c>
      <c r="V2427" s="1" t="n">
        <f aca="false">IF($T2427="±",$Q2427*2,$Q2427)</f>
        <v>0</v>
      </c>
      <c r="W2427" s="60" t="str">
        <f aca="false">IFERROR($U2427/ABS($V2427),"N/A")</f>
        <v>N/A</v>
      </c>
      <c r="X2427" s="61" t="str">
        <f aca="false">IF(OR($W2427="N/A",$R2427="",$S2427=""),"N/A",IF($W2427&gt;=4,"Not Significant",IF($W2427&gt;=2,"Semi-Significant","Significant")))</f>
        <v>N/A</v>
      </c>
      <c r="Z2427" s="1" t="str">
        <f aca="false">IF($D2427="Z540.1 w/data",0,"")</f>
        <v/>
      </c>
      <c r="AA2427" s="1" t="e">
        <f aca="false">$Y2427+$Q2427+$Z2427</f>
        <v>#VALUE!</v>
      </c>
      <c r="AB2427" s="1" t="n">
        <f aca="false">$N2427+$Q2427</f>
        <v>0</v>
      </c>
      <c r="AC2427" s="1" t="str">
        <f aca="false">IF($Y2427="","",IF(AND($AA2427&gt;=$R2427,$AA2427&lt;=$S2427),"Pass","Fail"))</f>
        <v/>
      </c>
      <c r="AD2427" s="1" t="str">
        <f aca="false">IF($Y2427="","",IF($AA2427&gt;$R2427,"Pass","Fail"))</f>
        <v/>
      </c>
      <c r="AE2427" s="1" t="str">
        <f aca="false">IF($Y2427="","",IF($AA2427&gt;=$R2427,"Pass","Fail"))</f>
        <v/>
      </c>
      <c r="AF2427" s="1" t="str">
        <f aca="false">IF($Y2427="","",IF($AA2427&lt;=$S2427,"Pass","Fail"))</f>
        <v/>
      </c>
      <c r="AG2427" s="1" t="str">
        <f aca="false">IF($Y2427="","",IF($AA2427&lt;$S2427,"Pass","Fail"))</f>
        <v/>
      </c>
      <c r="AH2427" s="23" t="str">
        <f aca="true">INDIRECT(CHOOSE(MATCH($T2427,{"±","&gt;","≥","≤","&lt;"},0), "AC", "AD", "AE", "AF", "AG") &amp; ROW())</f>
        <v/>
      </c>
      <c r="AI2427" s="56" t="str">
        <f aca="false">IF($X2427="Not Significant","No Further Action Required",
IF($AH2427="","",
IF(AND($AH2427="Pass",$L2427="0 - Passed "),"Analysis performed; no further action required.",
IF(AND($AH2427="Fail",$L2427="1 - Failed "),"Analysis performed; no further action required.",
IF(AND($AH2427="Pass",$L2427="2 - Limited In Use "),"Analysis performed; no further action required.",
IF(AND($AH2427="Fail",$L2427="3 - Adjusted "),"Analysis performed; no further action required.",
"Unit fails analysis; TSM determination required."))))))</f>
        <v/>
      </c>
      <c r="AJ2427" s="58"/>
    </row>
    <row r="2428" customFormat="false" ht="15" hidden="false" customHeight="false" outlineLevel="0" collapsed="false">
      <c r="A2428" s="56"/>
      <c r="E2428" s="57" t="str">
        <f aca="false">IF(AND($F2428="",$G2428=""),"",IF($G2428="",$F2428,HYPERLINK($G2428,$F2428)))</f>
        <v/>
      </c>
      <c r="H2428" s="1" t="str">
        <f aca="false">IF($I2428="","None Attached",IF(LEFT($I2428,5)="https",HYPERLINK($I2428,"Datasheet"),HYPERLINK(_xlfn.CONCAT("https://",$I2428),"Datasheet")))</f>
        <v>None Attached</v>
      </c>
      <c r="M2428" s="56"/>
      <c r="P2428" s="58"/>
      <c r="Q2428" s="1" t="n">
        <f aca="false">$M2428-$N2428</f>
        <v>0</v>
      </c>
      <c r="R2428" s="56"/>
      <c r="T2428" s="59" t="s">
        <v>15</v>
      </c>
      <c r="U2428" s="1" t="n">
        <f aca="false">$S2428-$R2428</f>
        <v>0</v>
      </c>
      <c r="V2428" s="1" t="n">
        <f aca="false">IF($T2428="±",$Q2428*2,$Q2428)</f>
        <v>0</v>
      </c>
      <c r="W2428" s="60" t="str">
        <f aca="false">IFERROR($U2428/ABS($V2428),"N/A")</f>
        <v>N/A</v>
      </c>
      <c r="X2428" s="61" t="str">
        <f aca="false">IF(OR($W2428="N/A",$R2428="",$S2428=""),"N/A",IF($W2428&gt;=4,"Not Significant",IF($W2428&gt;=2,"Semi-Significant","Significant")))</f>
        <v>N/A</v>
      </c>
      <c r="Z2428" s="1" t="str">
        <f aca="false">IF($D2428="Z540.1 w/data",0,"")</f>
        <v/>
      </c>
      <c r="AA2428" s="1" t="e">
        <f aca="false">$Y2428+$Q2428+$Z2428</f>
        <v>#VALUE!</v>
      </c>
      <c r="AB2428" s="1" t="n">
        <f aca="false">$N2428+$Q2428</f>
        <v>0</v>
      </c>
      <c r="AC2428" s="1" t="str">
        <f aca="false">IF($Y2428="","",IF(AND($AA2428&gt;=$R2428,$AA2428&lt;=$S2428),"Pass","Fail"))</f>
        <v/>
      </c>
      <c r="AD2428" s="1" t="str">
        <f aca="false">IF($Y2428="","",IF($AA2428&gt;$R2428,"Pass","Fail"))</f>
        <v/>
      </c>
      <c r="AE2428" s="1" t="str">
        <f aca="false">IF($Y2428="","",IF($AA2428&gt;=$R2428,"Pass","Fail"))</f>
        <v/>
      </c>
      <c r="AF2428" s="1" t="str">
        <f aca="false">IF($Y2428="","",IF($AA2428&lt;=$S2428,"Pass","Fail"))</f>
        <v/>
      </c>
      <c r="AG2428" s="1" t="str">
        <f aca="false">IF($Y2428="","",IF($AA2428&lt;$S2428,"Pass","Fail"))</f>
        <v/>
      </c>
      <c r="AH2428" s="23" t="str">
        <f aca="true">INDIRECT(CHOOSE(MATCH($T2428,{"±","&gt;","≥","≤","&lt;"},0), "AC", "AD", "AE", "AF", "AG") &amp; ROW())</f>
        <v/>
      </c>
      <c r="AI2428" s="56" t="str">
        <f aca="false">IF($X2428="Not Significant","No Further Action Required",
IF($AH2428="","",
IF(AND($AH2428="Pass",$L2428="0 - Passed "),"Analysis performed; no further action required.",
IF(AND($AH2428="Fail",$L2428="1 - Failed "),"Analysis performed; no further action required.",
IF(AND($AH2428="Pass",$L2428="2 - Limited In Use "),"Analysis performed; no further action required.",
IF(AND($AH2428="Fail",$L2428="3 - Adjusted "),"Analysis performed; no further action required.",
"Unit fails analysis; TSM determination required."))))))</f>
        <v/>
      </c>
      <c r="AJ2428" s="58"/>
    </row>
    <row r="2429" customFormat="false" ht="15" hidden="false" customHeight="false" outlineLevel="0" collapsed="false">
      <c r="A2429" s="56"/>
      <c r="E2429" s="57" t="str">
        <f aca="false">IF(AND($F2429="",$G2429=""),"",IF($G2429="",$F2429,HYPERLINK($G2429,$F2429)))</f>
        <v/>
      </c>
      <c r="H2429" s="1" t="str">
        <f aca="false">IF($I2429="","None Attached",IF(LEFT($I2429,5)="https",HYPERLINK($I2429,"Datasheet"),HYPERLINK(_xlfn.CONCAT("https://",$I2429),"Datasheet")))</f>
        <v>None Attached</v>
      </c>
      <c r="M2429" s="56"/>
      <c r="P2429" s="58"/>
      <c r="Q2429" s="1" t="n">
        <f aca="false">$M2429-$N2429</f>
        <v>0</v>
      </c>
      <c r="R2429" s="56"/>
      <c r="T2429" s="59" t="s">
        <v>15</v>
      </c>
      <c r="U2429" s="1" t="n">
        <f aca="false">$S2429-$R2429</f>
        <v>0</v>
      </c>
      <c r="V2429" s="1" t="n">
        <f aca="false">IF($T2429="±",$Q2429*2,$Q2429)</f>
        <v>0</v>
      </c>
      <c r="W2429" s="60" t="str">
        <f aca="false">IFERROR($U2429/ABS($V2429),"N/A")</f>
        <v>N/A</v>
      </c>
      <c r="X2429" s="61" t="str">
        <f aca="false">IF(OR($W2429="N/A",$R2429="",$S2429=""),"N/A",IF($W2429&gt;=4,"Not Significant",IF($W2429&gt;=2,"Semi-Significant","Significant")))</f>
        <v>N/A</v>
      </c>
      <c r="Z2429" s="1" t="str">
        <f aca="false">IF($D2429="Z540.1 w/data",0,"")</f>
        <v/>
      </c>
      <c r="AA2429" s="1" t="e">
        <f aca="false">$Y2429+$Q2429+$Z2429</f>
        <v>#VALUE!</v>
      </c>
      <c r="AB2429" s="1" t="n">
        <f aca="false">$N2429+$Q2429</f>
        <v>0</v>
      </c>
      <c r="AC2429" s="1" t="str">
        <f aca="false">IF($Y2429="","",IF(AND($AA2429&gt;=$R2429,$AA2429&lt;=$S2429),"Pass","Fail"))</f>
        <v/>
      </c>
      <c r="AD2429" s="1" t="str">
        <f aca="false">IF($Y2429="","",IF($AA2429&gt;$R2429,"Pass","Fail"))</f>
        <v/>
      </c>
      <c r="AE2429" s="1" t="str">
        <f aca="false">IF($Y2429="","",IF($AA2429&gt;=$R2429,"Pass","Fail"))</f>
        <v/>
      </c>
      <c r="AF2429" s="1" t="str">
        <f aca="false">IF($Y2429="","",IF($AA2429&lt;=$S2429,"Pass","Fail"))</f>
        <v/>
      </c>
      <c r="AG2429" s="1" t="str">
        <f aca="false">IF($Y2429="","",IF($AA2429&lt;$S2429,"Pass","Fail"))</f>
        <v/>
      </c>
      <c r="AH2429" s="23" t="str">
        <f aca="true">INDIRECT(CHOOSE(MATCH($T2429,{"±","&gt;","≥","≤","&lt;"},0), "AC", "AD", "AE", "AF", "AG") &amp; ROW())</f>
        <v/>
      </c>
      <c r="AI2429" s="56" t="str">
        <f aca="false">IF($X2429="Not Significant","No Further Action Required",
IF($AH2429="","",
IF(AND($AH2429="Pass",$L2429="0 - Passed "),"Analysis performed; no further action required.",
IF(AND($AH2429="Fail",$L2429="1 - Failed "),"Analysis performed; no further action required.",
IF(AND($AH2429="Pass",$L2429="2 - Limited In Use "),"Analysis performed; no further action required.",
IF(AND($AH2429="Fail",$L2429="3 - Adjusted "),"Analysis performed; no further action required.",
"Unit fails analysis; TSM determination required."))))))</f>
        <v/>
      </c>
      <c r="AJ2429" s="58"/>
    </row>
    <row r="2430" customFormat="false" ht="15" hidden="false" customHeight="false" outlineLevel="0" collapsed="false">
      <c r="A2430" s="56"/>
      <c r="E2430" s="57" t="str">
        <f aca="false">IF(AND($F2430="",$G2430=""),"",IF($G2430="",$F2430,HYPERLINK($G2430,$F2430)))</f>
        <v/>
      </c>
      <c r="H2430" s="1" t="str">
        <f aca="false">IF($I2430="","None Attached",IF(LEFT($I2430,5)="https",HYPERLINK($I2430,"Datasheet"),HYPERLINK(_xlfn.CONCAT("https://",$I2430),"Datasheet")))</f>
        <v>None Attached</v>
      </c>
      <c r="M2430" s="56"/>
      <c r="P2430" s="58"/>
      <c r="Q2430" s="1" t="n">
        <f aca="false">$M2430-$N2430</f>
        <v>0</v>
      </c>
      <c r="R2430" s="56"/>
      <c r="T2430" s="59" t="s">
        <v>15</v>
      </c>
      <c r="U2430" s="1" t="n">
        <f aca="false">$S2430-$R2430</f>
        <v>0</v>
      </c>
      <c r="V2430" s="1" t="n">
        <f aca="false">IF($T2430="±",$Q2430*2,$Q2430)</f>
        <v>0</v>
      </c>
      <c r="W2430" s="60" t="str">
        <f aca="false">IFERROR($U2430/ABS($V2430),"N/A")</f>
        <v>N/A</v>
      </c>
      <c r="X2430" s="61" t="str">
        <f aca="false">IF(OR($W2430="N/A",$R2430="",$S2430=""),"N/A",IF($W2430&gt;=4,"Not Significant",IF($W2430&gt;=2,"Semi-Significant","Significant")))</f>
        <v>N/A</v>
      </c>
      <c r="Z2430" s="1" t="str">
        <f aca="false">IF($D2430="Z540.1 w/data",0,"")</f>
        <v/>
      </c>
      <c r="AA2430" s="1" t="e">
        <f aca="false">$Y2430+$Q2430+$Z2430</f>
        <v>#VALUE!</v>
      </c>
      <c r="AB2430" s="1" t="n">
        <f aca="false">$N2430+$Q2430</f>
        <v>0</v>
      </c>
      <c r="AC2430" s="1" t="str">
        <f aca="false">IF($Y2430="","",IF(AND($AA2430&gt;=$R2430,$AA2430&lt;=$S2430),"Pass","Fail"))</f>
        <v/>
      </c>
      <c r="AD2430" s="1" t="str">
        <f aca="false">IF($Y2430="","",IF($AA2430&gt;$R2430,"Pass","Fail"))</f>
        <v/>
      </c>
      <c r="AE2430" s="1" t="str">
        <f aca="false">IF($Y2430="","",IF($AA2430&gt;=$R2430,"Pass","Fail"))</f>
        <v/>
      </c>
      <c r="AF2430" s="1" t="str">
        <f aca="false">IF($Y2430="","",IF($AA2430&lt;=$S2430,"Pass","Fail"))</f>
        <v/>
      </c>
      <c r="AG2430" s="1" t="str">
        <f aca="false">IF($Y2430="","",IF($AA2430&lt;$S2430,"Pass","Fail"))</f>
        <v/>
      </c>
      <c r="AH2430" s="23" t="str">
        <f aca="true">INDIRECT(CHOOSE(MATCH($T2430,{"±","&gt;","≥","≤","&lt;"},0), "AC", "AD", "AE", "AF", "AG") &amp; ROW())</f>
        <v/>
      </c>
      <c r="AI2430" s="56" t="str">
        <f aca="false">IF($X2430="Not Significant","No Further Action Required",
IF($AH2430="","",
IF(AND($AH2430="Pass",$L2430="0 - Passed "),"Analysis performed; no further action required.",
IF(AND($AH2430="Fail",$L2430="1 - Failed "),"Analysis performed; no further action required.",
IF(AND($AH2430="Pass",$L2430="2 - Limited In Use "),"Analysis performed; no further action required.",
IF(AND($AH2430="Fail",$L2430="3 - Adjusted "),"Analysis performed; no further action required.",
"Unit fails analysis; TSM determination required."))))))</f>
        <v/>
      </c>
      <c r="AJ2430" s="58"/>
    </row>
    <row r="2431" customFormat="false" ht="15" hidden="false" customHeight="false" outlineLevel="0" collapsed="false">
      <c r="A2431" s="56"/>
      <c r="E2431" s="57" t="str">
        <f aca="false">IF(AND($F2431="",$G2431=""),"",IF($G2431="",$F2431,HYPERLINK($G2431,$F2431)))</f>
        <v/>
      </c>
      <c r="H2431" s="1" t="str">
        <f aca="false">IF($I2431="","None Attached",IF(LEFT($I2431,5)="https",HYPERLINK($I2431,"Datasheet"),HYPERLINK(_xlfn.CONCAT("https://",$I2431),"Datasheet")))</f>
        <v>None Attached</v>
      </c>
      <c r="M2431" s="56"/>
      <c r="P2431" s="58"/>
      <c r="Q2431" s="1" t="n">
        <f aca="false">$M2431-$N2431</f>
        <v>0</v>
      </c>
      <c r="R2431" s="56"/>
      <c r="T2431" s="59" t="s">
        <v>15</v>
      </c>
      <c r="U2431" s="1" t="n">
        <f aca="false">$S2431-$R2431</f>
        <v>0</v>
      </c>
      <c r="V2431" s="1" t="n">
        <f aca="false">IF($T2431="±",$Q2431*2,$Q2431)</f>
        <v>0</v>
      </c>
      <c r="W2431" s="60" t="str">
        <f aca="false">IFERROR($U2431/ABS($V2431),"N/A")</f>
        <v>N/A</v>
      </c>
      <c r="X2431" s="61" t="str">
        <f aca="false">IF(OR($W2431="N/A",$R2431="",$S2431=""),"N/A",IF($W2431&gt;=4,"Not Significant",IF($W2431&gt;=2,"Semi-Significant","Significant")))</f>
        <v>N/A</v>
      </c>
      <c r="Z2431" s="1" t="str">
        <f aca="false">IF($D2431="Z540.1 w/data",0,"")</f>
        <v/>
      </c>
      <c r="AA2431" s="1" t="e">
        <f aca="false">$Y2431+$Q2431+$Z2431</f>
        <v>#VALUE!</v>
      </c>
      <c r="AB2431" s="1" t="n">
        <f aca="false">$N2431+$Q2431</f>
        <v>0</v>
      </c>
      <c r="AC2431" s="1" t="str">
        <f aca="false">IF($Y2431="","",IF(AND($AA2431&gt;=$R2431,$AA2431&lt;=$S2431),"Pass","Fail"))</f>
        <v/>
      </c>
      <c r="AD2431" s="1" t="str">
        <f aca="false">IF($Y2431="","",IF($AA2431&gt;$R2431,"Pass","Fail"))</f>
        <v/>
      </c>
      <c r="AE2431" s="1" t="str">
        <f aca="false">IF($Y2431="","",IF($AA2431&gt;=$R2431,"Pass","Fail"))</f>
        <v/>
      </c>
      <c r="AF2431" s="1" t="str">
        <f aca="false">IF($Y2431="","",IF($AA2431&lt;=$S2431,"Pass","Fail"))</f>
        <v/>
      </c>
      <c r="AG2431" s="1" t="str">
        <f aca="false">IF($Y2431="","",IF($AA2431&lt;$S2431,"Pass","Fail"))</f>
        <v/>
      </c>
      <c r="AH2431" s="23" t="str">
        <f aca="true">INDIRECT(CHOOSE(MATCH($T2431,{"±","&gt;","≥","≤","&lt;"},0), "AC", "AD", "AE", "AF", "AG") &amp; ROW())</f>
        <v/>
      </c>
      <c r="AI2431" s="56" t="str">
        <f aca="false">IF($X2431="Not Significant","No Further Action Required",
IF($AH2431="","",
IF(AND($AH2431="Pass",$L2431="0 - Passed "),"Analysis performed; no further action required.",
IF(AND($AH2431="Fail",$L2431="1 - Failed "),"Analysis performed; no further action required.",
IF(AND($AH2431="Pass",$L2431="2 - Limited In Use "),"Analysis performed; no further action required.",
IF(AND($AH2431="Fail",$L2431="3 - Adjusted "),"Analysis performed; no further action required.",
"Unit fails analysis; TSM determination required."))))))</f>
        <v/>
      </c>
      <c r="AJ2431" s="58"/>
    </row>
    <row r="2432" customFormat="false" ht="15" hidden="false" customHeight="false" outlineLevel="0" collapsed="false">
      <c r="A2432" s="56"/>
      <c r="E2432" s="57" t="str">
        <f aca="false">IF(AND($F2432="",$G2432=""),"",IF($G2432="",$F2432,HYPERLINK($G2432,$F2432)))</f>
        <v/>
      </c>
      <c r="H2432" s="1" t="str">
        <f aca="false">IF($I2432="","None Attached",IF(LEFT($I2432,5)="https",HYPERLINK($I2432,"Datasheet"),HYPERLINK(_xlfn.CONCAT("https://",$I2432),"Datasheet")))</f>
        <v>None Attached</v>
      </c>
      <c r="M2432" s="56"/>
      <c r="P2432" s="58"/>
      <c r="Q2432" s="1" t="n">
        <f aca="false">$M2432-$N2432</f>
        <v>0</v>
      </c>
      <c r="R2432" s="56"/>
      <c r="T2432" s="59" t="s">
        <v>15</v>
      </c>
      <c r="U2432" s="1" t="n">
        <f aca="false">$S2432-$R2432</f>
        <v>0</v>
      </c>
      <c r="V2432" s="1" t="n">
        <f aca="false">IF($T2432="±",$Q2432*2,$Q2432)</f>
        <v>0</v>
      </c>
      <c r="W2432" s="60" t="str">
        <f aca="false">IFERROR($U2432/ABS($V2432),"N/A")</f>
        <v>N/A</v>
      </c>
      <c r="X2432" s="61" t="str">
        <f aca="false">IF(OR($W2432="N/A",$R2432="",$S2432=""),"N/A",IF($W2432&gt;=4,"Not Significant",IF($W2432&gt;=2,"Semi-Significant","Significant")))</f>
        <v>N/A</v>
      </c>
      <c r="Z2432" s="1" t="str">
        <f aca="false">IF($D2432="Z540.1 w/data",0,"")</f>
        <v/>
      </c>
      <c r="AA2432" s="1" t="e">
        <f aca="false">$Y2432+$Q2432+$Z2432</f>
        <v>#VALUE!</v>
      </c>
      <c r="AB2432" s="1" t="n">
        <f aca="false">$N2432+$Q2432</f>
        <v>0</v>
      </c>
      <c r="AC2432" s="1" t="str">
        <f aca="false">IF($Y2432="","",IF(AND($AA2432&gt;=$R2432,$AA2432&lt;=$S2432),"Pass","Fail"))</f>
        <v/>
      </c>
      <c r="AD2432" s="1" t="str">
        <f aca="false">IF($Y2432="","",IF($AA2432&gt;$R2432,"Pass","Fail"))</f>
        <v/>
      </c>
      <c r="AE2432" s="1" t="str">
        <f aca="false">IF($Y2432="","",IF($AA2432&gt;=$R2432,"Pass","Fail"))</f>
        <v/>
      </c>
      <c r="AF2432" s="1" t="str">
        <f aca="false">IF($Y2432="","",IF($AA2432&lt;=$S2432,"Pass","Fail"))</f>
        <v/>
      </c>
      <c r="AG2432" s="1" t="str">
        <f aca="false">IF($Y2432="","",IF($AA2432&lt;$S2432,"Pass","Fail"))</f>
        <v/>
      </c>
      <c r="AH2432" s="23" t="str">
        <f aca="true">INDIRECT(CHOOSE(MATCH($T2432,{"±","&gt;","≥","≤","&lt;"},0), "AC", "AD", "AE", "AF", "AG") &amp; ROW())</f>
        <v/>
      </c>
      <c r="AI2432" s="56" t="str">
        <f aca="false">IF($X2432="Not Significant","No Further Action Required",
IF($AH2432="","",
IF(AND($AH2432="Pass",$L2432="0 - Passed "),"Analysis performed; no further action required.",
IF(AND($AH2432="Fail",$L2432="1 - Failed "),"Analysis performed; no further action required.",
IF(AND($AH2432="Pass",$L2432="2 - Limited In Use "),"Analysis performed; no further action required.",
IF(AND($AH2432="Fail",$L2432="3 - Adjusted "),"Analysis performed; no further action required.",
"Unit fails analysis; TSM determination required."))))))</f>
        <v/>
      </c>
      <c r="AJ2432" s="58"/>
    </row>
    <row r="2433" customFormat="false" ht="15" hidden="false" customHeight="false" outlineLevel="0" collapsed="false">
      <c r="A2433" s="56"/>
      <c r="E2433" s="57" t="str">
        <f aca="false">IF(AND($F2433="",$G2433=""),"",IF($G2433="",$F2433,HYPERLINK($G2433,$F2433)))</f>
        <v/>
      </c>
      <c r="H2433" s="1" t="str">
        <f aca="false">IF($I2433="","None Attached",IF(LEFT($I2433,5)="https",HYPERLINK($I2433,"Datasheet"),HYPERLINK(_xlfn.CONCAT("https://",$I2433),"Datasheet")))</f>
        <v>None Attached</v>
      </c>
      <c r="M2433" s="56"/>
      <c r="P2433" s="58"/>
      <c r="Q2433" s="1" t="n">
        <f aca="false">$M2433-$N2433</f>
        <v>0</v>
      </c>
      <c r="R2433" s="56"/>
      <c r="T2433" s="59" t="s">
        <v>15</v>
      </c>
      <c r="U2433" s="1" t="n">
        <f aca="false">$S2433-$R2433</f>
        <v>0</v>
      </c>
      <c r="V2433" s="1" t="n">
        <f aca="false">IF($T2433="±",$Q2433*2,$Q2433)</f>
        <v>0</v>
      </c>
      <c r="W2433" s="60" t="str">
        <f aca="false">IFERROR($U2433/ABS($V2433),"N/A")</f>
        <v>N/A</v>
      </c>
      <c r="X2433" s="61" t="str">
        <f aca="false">IF(OR($W2433="N/A",$R2433="",$S2433=""),"N/A",IF($W2433&gt;=4,"Not Significant",IF($W2433&gt;=2,"Semi-Significant","Significant")))</f>
        <v>N/A</v>
      </c>
      <c r="Z2433" s="1" t="str">
        <f aca="false">IF($D2433="Z540.1 w/data",0,"")</f>
        <v/>
      </c>
      <c r="AA2433" s="1" t="e">
        <f aca="false">$Y2433+$Q2433+$Z2433</f>
        <v>#VALUE!</v>
      </c>
      <c r="AB2433" s="1" t="n">
        <f aca="false">$N2433+$Q2433</f>
        <v>0</v>
      </c>
      <c r="AC2433" s="1" t="str">
        <f aca="false">IF($Y2433="","",IF(AND($AA2433&gt;=$R2433,$AA2433&lt;=$S2433),"Pass","Fail"))</f>
        <v/>
      </c>
      <c r="AD2433" s="1" t="str">
        <f aca="false">IF($Y2433="","",IF($AA2433&gt;$R2433,"Pass","Fail"))</f>
        <v/>
      </c>
      <c r="AE2433" s="1" t="str">
        <f aca="false">IF($Y2433="","",IF($AA2433&gt;=$R2433,"Pass","Fail"))</f>
        <v/>
      </c>
      <c r="AF2433" s="1" t="str">
        <f aca="false">IF($Y2433="","",IF($AA2433&lt;=$S2433,"Pass","Fail"))</f>
        <v/>
      </c>
      <c r="AG2433" s="1" t="str">
        <f aca="false">IF($Y2433="","",IF($AA2433&lt;$S2433,"Pass","Fail"))</f>
        <v/>
      </c>
      <c r="AH2433" s="23" t="str">
        <f aca="true">INDIRECT(CHOOSE(MATCH($T2433,{"±","&gt;","≥","≤","&lt;"},0), "AC", "AD", "AE", "AF", "AG") &amp; ROW())</f>
        <v/>
      </c>
      <c r="AI2433" s="56" t="str">
        <f aca="false">IF($X2433="Not Significant","No Further Action Required",
IF($AH2433="","",
IF(AND($AH2433="Pass",$L2433="0 - Passed "),"Analysis performed; no further action required.",
IF(AND($AH2433="Fail",$L2433="1 - Failed "),"Analysis performed; no further action required.",
IF(AND($AH2433="Pass",$L2433="2 - Limited In Use "),"Analysis performed; no further action required.",
IF(AND($AH2433="Fail",$L2433="3 - Adjusted "),"Analysis performed; no further action required.",
"Unit fails analysis; TSM determination required."))))))</f>
        <v/>
      </c>
      <c r="AJ2433" s="58"/>
    </row>
    <row r="2434" customFormat="false" ht="15" hidden="false" customHeight="false" outlineLevel="0" collapsed="false">
      <c r="A2434" s="56"/>
      <c r="E2434" s="57" t="str">
        <f aca="false">IF(AND($F2434="",$G2434=""),"",IF($G2434="",$F2434,HYPERLINK($G2434,$F2434)))</f>
        <v/>
      </c>
      <c r="H2434" s="1" t="str">
        <f aca="false">IF($I2434="","None Attached",IF(LEFT($I2434,5)="https",HYPERLINK($I2434,"Datasheet"),HYPERLINK(_xlfn.CONCAT("https://",$I2434),"Datasheet")))</f>
        <v>None Attached</v>
      </c>
      <c r="M2434" s="56"/>
      <c r="P2434" s="58"/>
      <c r="Q2434" s="1" t="n">
        <f aca="false">$M2434-$N2434</f>
        <v>0</v>
      </c>
      <c r="R2434" s="56"/>
      <c r="T2434" s="59" t="s">
        <v>15</v>
      </c>
      <c r="U2434" s="1" t="n">
        <f aca="false">$S2434-$R2434</f>
        <v>0</v>
      </c>
      <c r="V2434" s="1" t="n">
        <f aca="false">IF($T2434="±",$Q2434*2,$Q2434)</f>
        <v>0</v>
      </c>
      <c r="W2434" s="60" t="str">
        <f aca="false">IFERROR($U2434/ABS($V2434),"N/A")</f>
        <v>N/A</v>
      </c>
      <c r="X2434" s="61" t="str">
        <f aca="false">IF(OR($W2434="N/A",$R2434="",$S2434=""),"N/A",IF($W2434&gt;=4,"Not Significant",IF($W2434&gt;=2,"Semi-Significant","Significant")))</f>
        <v>N/A</v>
      </c>
      <c r="Z2434" s="1" t="str">
        <f aca="false">IF($D2434="Z540.1 w/data",0,"")</f>
        <v/>
      </c>
      <c r="AA2434" s="1" t="e">
        <f aca="false">$Y2434+$Q2434+$Z2434</f>
        <v>#VALUE!</v>
      </c>
      <c r="AB2434" s="1" t="n">
        <f aca="false">$N2434+$Q2434</f>
        <v>0</v>
      </c>
      <c r="AC2434" s="1" t="str">
        <f aca="false">IF($Y2434="","",IF(AND($AA2434&gt;=$R2434,$AA2434&lt;=$S2434),"Pass","Fail"))</f>
        <v/>
      </c>
      <c r="AD2434" s="1" t="str">
        <f aca="false">IF($Y2434="","",IF($AA2434&gt;$R2434,"Pass","Fail"))</f>
        <v/>
      </c>
      <c r="AE2434" s="1" t="str">
        <f aca="false">IF($Y2434="","",IF($AA2434&gt;=$R2434,"Pass","Fail"))</f>
        <v/>
      </c>
      <c r="AF2434" s="1" t="str">
        <f aca="false">IF($Y2434="","",IF($AA2434&lt;=$S2434,"Pass","Fail"))</f>
        <v/>
      </c>
      <c r="AG2434" s="1" t="str">
        <f aca="false">IF($Y2434="","",IF($AA2434&lt;$S2434,"Pass","Fail"))</f>
        <v/>
      </c>
      <c r="AH2434" s="23" t="str">
        <f aca="true">INDIRECT(CHOOSE(MATCH($T2434,{"±","&gt;","≥","≤","&lt;"},0), "AC", "AD", "AE", "AF", "AG") &amp; ROW())</f>
        <v/>
      </c>
      <c r="AI2434" s="56" t="str">
        <f aca="false">IF($X2434="Not Significant","No Further Action Required",
IF($AH2434="","",
IF(AND($AH2434="Pass",$L2434="0 - Passed "),"Analysis performed; no further action required.",
IF(AND($AH2434="Fail",$L2434="1 - Failed "),"Analysis performed; no further action required.",
IF(AND($AH2434="Pass",$L2434="2 - Limited In Use "),"Analysis performed; no further action required.",
IF(AND($AH2434="Fail",$L2434="3 - Adjusted "),"Analysis performed; no further action required.",
"Unit fails analysis; TSM determination required."))))))</f>
        <v/>
      </c>
      <c r="AJ2434" s="58"/>
    </row>
    <row r="2435" customFormat="false" ht="15" hidden="false" customHeight="false" outlineLevel="0" collapsed="false">
      <c r="A2435" s="56"/>
      <c r="E2435" s="57" t="str">
        <f aca="false">IF(AND($F2435="",$G2435=""),"",IF($G2435="",$F2435,HYPERLINK($G2435,$F2435)))</f>
        <v/>
      </c>
      <c r="H2435" s="1" t="str">
        <f aca="false">IF($I2435="","None Attached",IF(LEFT($I2435,5)="https",HYPERLINK($I2435,"Datasheet"),HYPERLINK(_xlfn.CONCAT("https://",$I2435),"Datasheet")))</f>
        <v>None Attached</v>
      </c>
      <c r="M2435" s="56"/>
      <c r="P2435" s="58"/>
      <c r="Q2435" s="1" t="n">
        <f aca="false">$M2435-$N2435</f>
        <v>0</v>
      </c>
      <c r="R2435" s="56"/>
      <c r="T2435" s="59" t="s">
        <v>15</v>
      </c>
      <c r="U2435" s="1" t="n">
        <f aca="false">$S2435-$R2435</f>
        <v>0</v>
      </c>
      <c r="V2435" s="1" t="n">
        <f aca="false">IF($T2435="±",$Q2435*2,$Q2435)</f>
        <v>0</v>
      </c>
      <c r="W2435" s="60" t="str">
        <f aca="false">IFERROR($U2435/ABS($V2435),"N/A")</f>
        <v>N/A</v>
      </c>
      <c r="X2435" s="61" t="str">
        <f aca="false">IF(OR($W2435="N/A",$R2435="",$S2435=""),"N/A",IF($W2435&gt;=4,"Not Significant",IF($W2435&gt;=2,"Semi-Significant","Significant")))</f>
        <v>N/A</v>
      </c>
      <c r="Z2435" s="1" t="str">
        <f aca="false">IF($D2435="Z540.1 w/data",0,"")</f>
        <v/>
      </c>
      <c r="AA2435" s="1" t="e">
        <f aca="false">$Y2435+$Q2435+$Z2435</f>
        <v>#VALUE!</v>
      </c>
      <c r="AB2435" s="1" t="n">
        <f aca="false">$N2435+$Q2435</f>
        <v>0</v>
      </c>
      <c r="AC2435" s="1" t="str">
        <f aca="false">IF($Y2435="","",IF(AND($AA2435&gt;=$R2435,$AA2435&lt;=$S2435),"Pass","Fail"))</f>
        <v/>
      </c>
      <c r="AD2435" s="1" t="str">
        <f aca="false">IF($Y2435="","",IF($AA2435&gt;$R2435,"Pass","Fail"))</f>
        <v/>
      </c>
      <c r="AE2435" s="1" t="str">
        <f aca="false">IF($Y2435="","",IF($AA2435&gt;=$R2435,"Pass","Fail"))</f>
        <v/>
      </c>
      <c r="AF2435" s="1" t="str">
        <f aca="false">IF($Y2435="","",IF($AA2435&lt;=$S2435,"Pass","Fail"))</f>
        <v/>
      </c>
      <c r="AG2435" s="1" t="str">
        <f aca="false">IF($Y2435="","",IF($AA2435&lt;$S2435,"Pass","Fail"))</f>
        <v/>
      </c>
      <c r="AH2435" s="23" t="str">
        <f aca="true">INDIRECT(CHOOSE(MATCH($T2435,{"±","&gt;","≥","≤","&lt;"},0), "AC", "AD", "AE", "AF", "AG") &amp; ROW())</f>
        <v/>
      </c>
      <c r="AI2435" s="56" t="str">
        <f aca="false">IF($X2435="Not Significant","No Further Action Required",
IF($AH2435="","",
IF(AND($AH2435="Pass",$L2435="0 - Passed "),"Analysis performed; no further action required.",
IF(AND($AH2435="Fail",$L2435="1 - Failed "),"Analysis performed; no further action required.",
IF(AND($AH2435="Pass",$L2435="2 - Limited In Use "),"Analysis performed; no further action required.",
IF(AND($AH2435="Fail",$L2435="3 - Adjusted "),"Analysis performed; no further action required.",
"Unit fails analysis; TSM determination required."))))))</f>
        <v/>
      </c>
      <c r="AJ2435" s="58"/>
    </row>
    <row r="2436" customFormat="false" ht="15" hidden="false" customHeight="false" outlineLevel="0" collapsed="false">
      <c r="A2436" s="56"/>
      <c r="E2436" s="57" t="str">
        <f aca="false">IF(AND($F2436="",$G2436=""),"",IF($G2436="",$F2436,HYPERLINK($G2436,$F2436)))</f>
        <v/>
      </c>
      <c r="H2436" s="1" t="str">
        <f aca="false">IF($I2436="","None Attached",IF(LEFT($I2436,5)="https",HYPERLINK($I2436,"Datasheet"),HYPERLINK(_xlfn.CONCAT("https://",$I2436),"Datasheet")))</f>
        <v>None Attached</v>
      </c>
      <c r="M2436" s="56"/>
      <c r="P2436" s="58"/>
      <c r="Q2436" s="1" t="n">
        <f aca="false">$M2436-$N2436</f>
        <v>0</v>
      </c>
      <c r="R2436" s="56"/>
      <c r="T2436" s="59" t="s">
        <v>15</v>
      </c>
      <c r="U2436" s="1" t="n">
        <f aca="false">$S2436-$R2436</f>
        <v>0</v>
      </c>
      <c r="V2436" s="1" t="n">
        <f aca="false">IF($T2436="±",$Q2436*2,$Q2436)</f>
        <v>0</v>
      </c>
      <c r="W2436" s="60" t="str">
        <f aca="false">IFERROR($U2436/ABS($V2436),"N/A")</f>
        <v>N/A</v>
      </c>
      <c r="X2436" s="61" t="str">
        <f aca="false">IF(OR($W2436="N/A",$R2436="",$S2436=""),"N/A",IF($W2436&gt;=4,"Not Significant",IF($W2436&gt;=2,"Semi-Significant","Significant")))</f>
        <v>N/A</v>
      </c>
      <c r="Z2436" s="1" t="str">
        <f aca="false">IF($D2436="Z540.1 w/data",0,"")</f>
        <v/>
      </c>
      <c r="AA2436" s="1" t="e">
        <f aca="false">$Y2436+$Q2436+$Z2436</f>
        <v>#VALUE!</v>
      </c>
      <c r="AB2436" s="1" t="n">
        <f aca="false">$N2436+$Q2436</f>
        <v>0</v>
      </c>
      <c r="AC2436" s="1" t="str">
        <f aca="false">IF($Y2436="","",IF(AND($AA2436&gt;=$R2436,$AA2436&lt;=$S2436),"Pass","Fail"))</f>
        <v/>
      </c>
      <c r="AD2436" s="1" t="str">
        <f aca="false">IF($Y2436="","",IF($AA2436&gt;$R2436,"Pass","Fail"))</f>
        <v/>
      </c>
      <c r="AE2436" s="1" t="str">
        <f aca="false">IF($Y2436="","",IF($AA2436&gt;=$R2436,"Pass","Fail"))</f>
        <v/>
      </c>
      <c r="AF2436" s="1" t="str">
        <f aca="false">IF($Y2436="","",IF($AA2436&lt;=$S2436,"Pass","Fail"))</f>
        <v/>
      </c>
      <c r="AG2436" s="1" t="str">
        <f aca="false">IF($Y2436="","",IF($AA2436&lt;$S2436,"Pass","Fail"))</f>
        <v/>
      </c>
      <c r="AH2436" s="23" t="str">
        <f aca="true">INDIRECT(CHOOSE(MATCH($T2436,{"±","&gt;","≥","≤","&lt;"},0), "AC", "AD", "AE", "AF", "AG") &amp; ROW())</f>
        <v/>
      </c>
      <c r="AI2436" s="56" t="str">
        <f aca="false">IF($X2436="Not Significant","No Further Action Required",
IF($AH2436="","",
IF(AND($AH2436="Pass",$L2436="0 - Passed "),"Analysis performed; no further action required.",
IF(AND($AH2436="Fail",$L2436="1 - Failed "),"Analysis performed; no further action required.",
IF(AND($AH2436="Pass",$L2436="2 - Limited In Use "),"Analysis performed; no further action required.",
IF(AND($AH2436="Fail",$L2436="3 - Adjusted "),"Analysis performed; no further action required.",
"Unit fails analysis; TSM determination required."))))))</f>
        <v/>
      </c>
      <c r="AJ2436" s="58"/>
    </row>
    <row r="2437" customFormat="false" ht="15" hidden="false" customHeight="false" outlineLevel="0" collapsed="false">
      <c r="A2437" s="56"/>
      <c r="E2437" s="57" t="str">
        <f aca="false">IF(AND($F2437="",$G2437=""),"",IF($G2437="",$F2437,HYPERLINK($G2437,$F2437)))</f>
        <v/>
      </c>
      <c r="H2437" s="1" t="str">
        <f aca="false">IF($I2437="","None Attached",IF(LEFT($I2437,5)="https",HYPERLINK($I2437,"Datasheet"),HYPERLINK(_xlfn.CONCAT("https://",$I2437),"Datasheet")))</f>
        <v>None Attached</v>
      </c>
      <c r="M2437" s="56"/>
      <c r="P2437" s="58"/>
      <c r="Q2437" s="1" t="n">
        <f aca="false">$M2437-$N2437</f>
        <v>0</v>
      </c>
      <c r="R2437" s="56"/>
      <c r="T2437" s="59" t="s">
        <v>15</v>
      </c>
      <c r="U2437" s="1" t="n">
        <f aca="false">$S2437-$R2437</f>
        <v>0</v>
      </c>
      <c r="V2437" s="1" t="n">
        <f aca="false">IF($T2437="±",$Q2437*2,$Q2437)</f>
        <v>0</v>
      </c>
      <c r="W2437" s="60" t="str">
        <f aca="false">IFERROR($U2437/ABS($V2437),"N/A")</f>
        <v>N/A</v>
      </c>
      <c r="X2437" s="61" t="str">
        <f aca="false">IF(OR($W2437="N/A",$R2437="",$S2437=""),"N/A",IF($W2437&gt;=4,"Not Significant",IF($W2437&gt;=2,"Semi-Significant","Significant")))</f>
        <v>N/A</v>
      </c>
      <c r="Z2437" s="1" t="str">
        <f aca="false">IF($D2437="Z540.1 w/data",0,"")</f>
        <v/>
      </c>
      <c r="AA2437" s="1" t="e">
        <f aca="false">$Y2437+$Q2437+$Z2437</f>
        <v>#VALUE!</v>
      </c>
      <c r="AB2437" s="1" t="n">
        <f aca="false">$N2437+$Q2437</f>
        <v>0</v>
      </c>
      <c r="AC2437" s="1" t="str">
        <f aca="false">IF($Y2437="","",IF(AND($AA2437&gt;=$R2437,$AA2437&lt;=$S2437),"Pass","Fail"))</f>
        <v/>
      </c>
      <c r="AD2437" s="1" t="str">
        <f aca="false">IF($Y2437="","",IF($AA2437&gt;$R2437,"Pass","Fail"))</f>
        <v/>
      </c>
      <c r="AE2437" s="1" t="str">
        <f aca="false">IF($Y2437="","",IF($AA2437&gt;=$R2437,"Pass","Fail"))</f>
        <v/>
      </c>
      <c r="AF2437" s="1" t="str">
        <f aca="false">IF($Y2437="","",IF($AA2437&lt;=$S2437,"Pass","Fail"))</f>
        <v/>
      </c>
      <c r="AG2437" s="1" t="str">
        <f aca="false">IF($Y2437="","",IF($AA2437&lt;$S2437,"Pass","Fail"))</f>
        <v/>
      </c>
      <c r="AH2437" s="23" t="str">
        <f aca="true">INDIRECT(CHOOSE(MATCH($T2437,{"±","&gt;","≥","≤","&lt;"},0), "AC", "AD", "AE", "AF", "AG") &amp; ROW())</f>
        <v/>
      </c>
      <c r="AI2437" s="56" t="str">
        <f aca="false">IF($X2437="Not Significant","No Further Action Required",
IF($AH2437="","",
IF(AND($AH2437="Pass",$L2437="0 - Passed "),"Analysis performed; no further action required.",
IF(AND($AH2437="Fail",$L2437="1 - Failed "),"Analysis performed; no further action required.",
IF(AND($AH2437="Pass",$L2437="2 - Limited In Use "),"Analysis performed; no further action required.",
IF(AND($AH2437="Fail",$L2437="3 - Adjusted "),"Analysis performed; no further action required.",
"Unit fails analysis; TSM determination required."))))))</f>
        <v/>
      </c>
      <c r="AJ2437" s="58"/>
    </row>
    <row r="2438" customFormat="false" ht="15" hidden="false" customHeight="false" outlineLevel="0" collapsed="false">
      <c r="A2438" s="56"/>
      <c r="E2438" s="57" t="str">
        <f aca="false">IF(AND($F2438="",$G2438=""),"",IF($G2438="",$F2438,HYPERLINK($G2438,$F2438)))</f>
        <v/>
      </c>
      <c r="H2438" s="1" t="str">
        <f aca="false">IF($I2438="","None Attached",IF(LEFT($I2438,5)="https",HYPERLINK($I2438,"Datasheet"),HYPERLINK(_xlfn.CONCAT("https://",$I2438),"Datasheet")))</f>
        <v>None Attached</v>
      </c>
      <c r="M2438" s="56"/>
      <c r="P2438" s="58"/>
      <c r="Q2438" s="1" t="n">
        <f aca="false">$M2438-$N2438</f>
        <v>0</v>
      </c>
      <c r="R2438" s="56"/>
      <c r="T2438" s="59" t="s">
        <v>15</v>
      </c>
      <c r="U2438" s="1" t="n">
        <f aca="false">$S2438-$R2438</f>
        <v>0</v>
      </c>
      <c r="V2438" s="1" t="n">
        <f aca="false">IF($T2438="±",$Q2438*2,$Q2438)</f>
        <v>0</v>
      </c>
      <c r="W2438" s="60" t="str">
        <f aca="false">IFERROR($U2438/ABS($V2438),"N/A")</f>
        <v>N/A</v>
      </c>
      <c r="X2438" s="61" t="str">
        <f aca="false">IF(OR($W2438="N/A",$R2438="",$S2438=""),"N/A",IF($W2438&gt;=4,"Not Significant",IF($W2438&gt;=2,"Semi-Significant","Significant")))</f>
        <v>N/A</v>
      </c>
      <c r="Z2438" s="1" t="str">
        <f aca="false">IF($D2438="Z540.1 w/data",0,"")</f>
        <v/>
      </c>
      <c r="AA2438" s="1" t="e">
        <f aca="false">$Y2438+$Q2438+$Z2438</f>
        <v>#VALUE!</v>
      </c>
      <c r="AB2438" s="1" t="n">
        <f aca="false">$N2438+$Q2438</f>
        <v>0</v>
      </c>
      <c r="AC2438" s="1" t="str">
        <f aca="false">IF($Y2438="","",IF(AND($AA2438&gt;=$R2438,$AA2438&lt;=$S2438),"Pass","Fail"))</f>
        <v/>
      </c>
      <c r="AD2438" s="1" t="str">
        <f aca="false">IF($Y2438="","",IF($AA2438&gt;$R2438,"Pass","Fail"))</f>
        <v/>
      </c>
      <c r="AE2438" s="1" t="str">
        <f aca="false">IF($Y2438="","",IF($AA2438&gt;=$R2438,"Pass","Fail"))</f>
        <v/>
      </c>
      <c r="AF2438" s="1" t="str">
        <f aca="false">IF($Y2438="","",IF($AA2438&lt;=$S2438,"Pass","Fail"))</f>
        <v/>
      </c>
      <c r="AG2438" s="1" t="str">
        <f aca="false">IF($Y2438="","",IF($AA2438&lt;$S2438,"Pass","Fail"))</f>
        <v/>
      </c>
      <c r="AH2438" s="23" t="str">
        <f aca="true">INDIRECT(CHOOSE(MATCH($T2438,{"±","&gt;","≥","≤","&lt;"},0), "AC", "AD", "AE", "AF", "AG") &amp; ROW())</f>
        <v/>
      </c>
      <c r="AI2438" s="56" t="str">
        <f aca="false">IF($X2438="Not Significant","No Further Action Required",
IF($AH2438="","",
IF(AND($AH2438="Pass",$L2438="0 - Passed "),"Analysis performed; no further action required.",
IF(AND($AH2438="Fail",$L2438="1 - Failed "),"Analysis performed; no further action required.",
IF(AND($AH2438="Pass",$L2438="2 - Limited In Use "),"Analysis performed; no further action required.",
IF(AND($AH2438="Fail",$L2438="3 - Adjusted "),"Analysis performed; no further action required.",
"Unit fails analysis; TSM determination required."))))))</f>
        <v/>
      </c>
      <c r="AJ2438" s="58"/>
    </row>
    <row r="2439" customFormat="false" ht="15" hidden="false" customHeight="false" outlineLevel="0" collapsed="false">
      <c r="A2439" s="56"/>
      <c r="E2439" s="57" t="str">
        <f aca="false">IF(AND($F2439="",$G2439=""),"",IF($G2439="",$F2439,HYPERLINK($G2439,$F2439)))</f>
        <v/>
      </c>
      <c r="H2439" s="1" t="str">
        <f aca="false">IF($I2439="","None Attached",IF(LEFT($I2439,5)="https",HYPERLINK($I2439,"Datasheet"),HYPERLINK(_xlfn.CONCAT("https://",$I2439),"Datasheet")))</f>
        <v>None Attached</v>
      </c>
      <c r="M2439" s="56"/>
      <c r="P2439" s="58"/>
      <c r="Q2439" s="1" t="n">
        <f aca="false">$M2439-$N2439</f>
        <v>0</v>
      </c>
      <c r="R2439" s="56"/>
      <c r="T2439" s="59" t="s">
        <v>15</v>
      </c>
      <c r="U2439" s="1" t="n">
        <f aca="false">$S2439-$R2439</f>
        <v>0</v>
      </c>
      <c r="V2439" s="1" t="n">
        <f aca="false">IF($T2439="±",$Q2439*2,$Q2439)</f>
        <v>0</v>
      </c>
      <c r="W2439" s="60" t="str">
        <f aca="false">IFERROR($U2439/ABS($V2439),"N/A")</f>
        <v>N/A</v>
      </c>
      <c r="X2439" s="61" t="str">
        <f aca="false">IF(OR($W2439="N/A",$R2439="",$S2439=""),"N/A",IF($W2439&gt;=4,"Not Significant",IF($W2439&gt;=2,"Semi-Significant","Significant")))</f>
        <v>N/A</v>
      </c>
      <c r="Z2439" s="1" t="str">
        <f aca="false">IF($D2439="Z540.1 w/data",0,"")</f>
        <v/>
      </c>
      <c r="AA2439" s="1" t="e">
        <f aca="false">$Y2439+$Q2439+$Z2439</f>
        <v>#VALUE!</v>
      </c>
      <c r="AB2439" s="1" t="n">
        <f aca="false">$N2439+$Q2439</f>
        <v>0</v>
      </c>
      <c r="AC2439" s="1" t="str">
        <f aca="false">IF($Y2439="","",IF(AND($AA2439&gt;=$R2439,$AA2439&lt;=$S2439),"Pass","Fail"))</f>
        <v/>
      </c>
      <c r="AD2439" s="1" t="str">
        <f aca="false">IF($Y2439="","",IF($AA2439&gt;$R2439,"Pass","Fail"))</f>
        <v/>
      </c>
      <c r="AE2439" s="1" t="str">
        <f aca="false">IF($Y2439="","",IF($AA2439&gt;=$R2439,"Pass","Fail"))</f>
        <v/>
      </c>
      <c r="AF2439" s="1" t="str">
        <f aca="false">IF($Y2439="","",IF($AA2439&lt;=$S2439,"Pass","Fail"))</f>
        <v/>
      </c>
      <c r="AG2439" s="1" t="str">
        <f aca="false">IF($Y2439="","",IF($AA2439&lt;$S2439,"Pass","Fail"))</f>
        <v/>
      </c>
      <c r="AH2439" s="23" t="str">
        <f aca="true">INDIRECT(CHOOSE(MATCH($T2439,{"±","&gt;","≥","≤","&lt;"},0), "AC", "AD", "AE", "AF", "AG") &amp; ROW())</f>
        <v/>
      </c>
      <c r="AI2439" s="56" t="str">
        <f aca="false">IF($X2439="Not Significant","No Further Action Required",
IF($AH2439="","",
IF(AND($AH2439="Pass",$L2439="0 - Passed "),"Analysis performed; no further action required.",
IF(AND($AH2439="Fail",$L2439="1 - Failed "),"Analysis performed; no further action required.",
IF(AND($AH2439="Pass",$L2439="2 - Limited In Use "),"Analysis performed; no further action required.",
IF(AND($AH2439="Fail",$L2439="3 - Adjusted "),"Analysis performed; no further action required.",
"Unit fails analysis; TSM determination required."))))))</f>
        <v/>
      </c>
      <c r="AJ2439" s="58"/>
    </row>
    <row r="2440" customFormat="false" ht="15" hidden="false" customHeight="false" outlineLevel="0" collapsed="false">
      <c r="A2440" s="56"/>
      <c r="E2440" s="57" t="str">
        <f aca="false">IF(AND($F2440="",$G2440=""),"",IF($G2440="",$F2440,HYPERLINK($G2440,$F2440)))</f>
        <v/>
      </c>
      <c r="H2440" s="1" t="str">
        <f aca="false">IF($I2440="","None Attached",IF(LEFT($I2440,5)="https",HYPERLINK($I2440,"Datasheet"),HYPERLINK(_xlfn.CONCAT("https://",$I2440),"Datasheet")))</f>
        <v>None Attached</v>
      </c>
      <c r="M2440" s="56"/>
      <c r="P2440" s="58"/>
      <c r="Q2440" s="1" t="n">
        <f aca="false">$M2440-$N2440</f>
        <v>0</v>
      </c>
      <c r="R2440" s="56"/>
      <c r="T2440" s="59" t="s">
        <v>15</v>
      </c>
      <c r="U2440" s="1" t="n">
        <f aca="false">$S2440-$R2440</f>
        <v>0</v>
      </c>
      <c r="V2440" s="1" t="n">
        <f aca="false">IF($T2440="±",$Q2440*2,$Q2440)</f>
        <v>0</v>
      </c>
      <c r="W2440" s="60" t="str">
        <f aca="false">IFERROR($U2440/ABS($V2440),"N/A")</f>
        <v>N/A</v>
      </c>
      <c r="X2440" s="61" t="str">
        <f aca="false">IF(OR($W2440="N/A",$R2440="",$S2440=""),"N/A",IF($W2440&gt;=4,"Not Significant",IF($W2440&gt;=2,"Semi-Significant","Significant")))</f>
        <v>N/A</v>
      </c>
      <c r="Z2440" s="1" t="str">
        <f aca="false">IF($D2440="Z540.1 w/data",0,"")</f>
        <v/>
      </c>
      <c r="AA2440" s="1" t="e">
        <f aca="false">$Y2440+$Q2440+$Z2440</f>
        <v>#VALUE!</v>
      </c>
      <c r="AB2440" s="1" t="n">
        <f aca="false">$N2440+$Q2440</f>
        <v>0</v>
      </c>
      <c r="AC2440" s="1" t="str">
        <f aca="false">IF($Y2440="","",IF(AND($AA2440&gt;=$R2440,$AA2440&lt;=$S2440),"Pass","Fail"))</f>
        <v/>
      </c>
      <c r="AD2440" s="1" t="str">
        <f aca="false">IF($Y2440="","",IF($AA2440&gt;$R2440,"Pass","Fail"))</f>
        <v/>
      </c>
      <c r="AE2440" s="1" t="str">
        <f aca="false">IF($Y2440="","",IF($AA2440&gt;=$R2440,"Pass","Fail"))</f>
        <v/>
      </c>
      <c r="AF2440" s="1" t="str">
        <f aca="false">IF($Y2440="","",IF($AA2440&lt;=$S2440,"Pass","Fail"))</f>
        <v/>
      </c>
      <c r="AG2440" s="1" t="str">
        <f aca="false">IF($Y2440="","",IF($AA2440&lt;$S2440,"Pass","Fail"))</f>
        <v/>
      </c>
      <c r="AH2440" s="23" t="str">
        <f aca="true">INDIRECT(CHOOSE(MATCH($T2440,{"±","&gt;","≥","≤","&lt;"},0), "AC", "AD", "AE", "AF", "AG") &amp; ROW())</f>
        <v/>
      </c>
      <c r="AI2440" s="56" t="str">
        <f aca="false">IF($X2440="Not Significant","No Further Action Required",
IF($AH2440="","",
IF(AND($AH2440="Pass",$L2440="0 - Passed "),"Analysis performed; no further action required.",
IF(AND($AH2440="Fail",$L2440="1 - Failed "),"Analysis performed; no further action required.",
IF(AND($AH2440="Pass",$L2440="2 - Limited In Use "),"Analysis performed; no further action required.",
IF(AND($AH2440="Fail",$L2440="3 - Adjusted "),"Analysis performed; no further action required.",
"Unit fails analysis; TSM determination required."))))))</f>
        <v/>
      </c>
      <c r="AJ2440" s="58"/>
    </row>
    <row r="2441" customFormat="false" ht="15" hidden="false" customHeight="false" outlineLevel="0" collapsed="false">
      <c r="A2441" s="56"/>
      <c r="E2441" s="57" t="str">
        <f aca="false">IF(AND($F2441="",$G2441=""),"",IF($G2441="",$F2441,HYPERLINK($G2441,$F2441)))</f>
        <v/>
      </c>
      <c r="H2441" s="1" t="str">
        <f aca="false">IF($I2441="","None Attached",IF(LEFT($I2441,5)="https",HYPERLINK($I2441,"Datasheet"),HYPERLINK(_xlfn.CONCAT("https://",$I2441),"Datasheet")))</f>
        <v>None Attached</v>
      </c>
      <c r="M2441" s="56"/>
      <c r="P2441" s="58"/>
      <c r="Q2441" s="1" t="n">
        <f aca="false">$M2441-$N2441</f>
        <v>0</v>
      </c>
      <c r="R2441" s="56"/>
      <c r="T2441" s="59" t="s">
        <v>15</v>
      </c>
      <c r="U2441" s="1" t="n">
        <f aca="false">$S2441-$R2441</f>
        <v>0</v>
      </c>
      <c r="V2441" s="1" t="n">
        <f aca="false">IF($T2441="±",$Q2441*2,$Q2441)</f>
        <v>0</v>
      </c>
      <c r="W2441" s="60" t="str">
        <f aca="false">IFERROR($U2441/ABS($V2441),"N/A")</f>
        <v>N/A</v>
      </c>
      <c r="X2441" s="61" t="str">
        <f aca="false">IF(OR($W2441="N/A",$R2441="",$S2441=""),"N/A",IF($W2441&gt;=4,"Not Significant",IF($W2441&gt;=2,"Semi-Significant","Significant")))</f>
        <v>N/A</v>
      </c>
      <c r="Z2441" s="1" t="str">
        <f aca="false">IF($D2441="Z540.1 w/data",0,"")</f>
        <v/>
      </c>
      <c r="AA2441" s="1" t="e">
        <f aca="false">$Y2441+$Q2441+$Z2441</f>
        <v>#VALUE!</v>
      </c>
      <c r="AB2441" s="1" t="n">
        <f aca="false">$N2441+$Q2441</f>
        <v>0</v>
      </c>
      <c r="AC2441" s="1" t="str">
        <f aca="false">IF($Y2441="","",IF(AND($AA2441&gt;=$R2441,$AA2441&lt;=$S2441),"Pass","Fail"))</f>
        <v/>
      </c>
      <c r="AD2441" s="1" t="str">
        <f aca="false">IF($Y2441="","",IF($AA2441&gt;$R2441,"Pass","Fail"))</f>
        <v/>
      </c>
      <c r="AE2441" s="1" t="str">
        <f aca="false">IF($Y2441="","",IF($AA2441&gt;=$R2441,"Pass","Fail"))</f>
        <v/>
      </c>
      <c r="AF2441" s="1" t="str">
        <f aca="false">IF($Y2441="","",IF($AA2441&lt;=$S2441,"Pass","Fail"))</f>
        <v/>
      </c>
      <c r="AG2441" s="1" t="str">
        <f aca="false">IF($Y2441="","",IF($AA2441&lt;$S2441,"Pass","Fail"))</f>
        <v/>
      </c>
      <c r="AH2441" s="23" t="str">
        <f aca="true">INDIRECT(CHOOSE(MATCH($T2441,{"±","&gt;","≥","≤","&lt;"},0), "AC", "AD", "AE", "AF", "AG") &amp; ROW())</f>
        <v/>
      </c>
      <c r="AI2441" s="56" t="str">
        <f aca="false">IF($X2441="Not Significant","No Further Action Required",
IF($AH2441="","",
IF(AND($AH2441="Pass",$L2441="0 - Passed "),"Analysis performed; no further action required.",
IF(AND($AH2441="Fail",$L2441="1 - Failed "),"Analysis performed; no further action required.",
IF(AND($AH2441="Pass",$L2441="2 - Limited In Use "),"Analysis performed; no further action required.",
IF(AND($AH2441="Fail",$L2441="3 - Adjusted "),"Analysis performed; no further action required.",
"Unit fails analysis; TSM determination required."))))))</f>
        <v/>
      </c>
      <c r="AJ2441" s="58"/>
    </row>
    <row r="2442" customFormat="false" ht="15" hidden="false" customHeight="false" outlineLevel="0" collapsed="false">
      <c r="A2442" s="56"/>
      <c r="E2442" s="57" t="str">
        <f aca="false">IF(AND($F2442="",$G2442=""),"",IF($G2442="",$F2442,HYPERLINK($G2442,$F2442)))</f>
        <v/>
      </c>
      <c r="H2442" s="1" t="str">
        <f aca="false">IF($I2442="","None Attached",IF(LEFT($I2442,5)="https",HYPERLINK($I2442,"Datasheet"),HYPERLINK(_xlfn.CONCAT("https://",$I2442),"Datasheet")))</f>
        <v>None Attached</v>
      </c>
      <c r="M2442" s="56"/>
      <c r="P2442" s="58"/>
      <c r="Q2442" s="1" t="n">
        <f aca="false">$M2442-$N2442</f>
        <v>0</v>
      </c>
      <c r="R2442" s="56"/>
      <c r="T2442" s="59" t="s">
        <v>15</v>
      </c>
      <c r="U2442" s="1" t="n">
        <f aca="false">$S2442-$R2442</f>
        <v>0</v>
      </c>
      <c r="V2442" s="1" t="n">
        <f aca="false">IF($T2442="±",$Q2442*2,$Q2442)</f>
        <v>0</v>
      </c>
      <c r="W2442" s="60" t="str">
        <f aca="false">IFERROR($U2442/ABS($V2442),"N/A")</f>
        <v>N/A</v>
      </c>
      <c r="X2442" s="61" t="str">
        <f aca="false">IF(OR($W2442="N/A",$R2442="",$S2442=""),"N/A",IF($W2442&gt;=4,"Not Significant",IF($W2442&gt;=2,"Semi-Significant","Significant")))</f>
        <v>N/A</v>
      </c>
      <c r="Z2442" s="1" t="str">
        <f aca="false">IF($D2442="Z540.1 w/data",0,"")</f>
        <v/>
      </c>
      <c r="AA2442" s="1" t="e">
        <f aca="false">$Y2442+$Q2442+$Z2442</f>
        <v>#VALUE!</v>
      </c>
      <c r="AB2442" s="1" t="n">
        <f aca="false">$N2442+$Q2442</f>
        <v>0</v>
      </c>
      <c r="AC2442" s="1" t="str">
        <f aca="false">IF($Y2442="","",IF(AND($AA2442&gt;=$R2442,$AA2442&lt;=$S2442),"Pass","Fail"))</f>
        <v/>
      </c>
      <c r="AD2442" s="1" t="str">
        <f aca="false">IF($Y2442="","",IF($AA2442&gt;$R2442,"Pass","Fail"))</f>
        <v/>
      </c>
      <c r="AE2442" s="1" t="str">
        <f aca="false">IF($Y2442="","",IF($AA2442&gt;=$R2442,"Pass","Fail"))</f>
        <v/>
      </c>
      <c r="AF2442" s="1" t="str">
        <f aca="false">IF($Y2442="","",IF($AA2442&lt;=$S2442,"Pass","Fail"))</f>
        <v/>
      </c>
      <c r="AG2442" s="1" t="str">
        <f aca="false">IF($Y2442="","",IF($AA2442&lt;$S2442,"Pass","Fail"))</f>
        <v/>
      </c>
      <c r="AH2442" s="23" t="str">
        <f aca="true">INDIRECT(CHOOSE(MATCH($T2442,{"±","&gt;","≥","≤","&lt;"},0), "AC", "AD", "AE", "AF", "AG") &amp; ROW())</f>
        <v/>
      </c>
      <c r="AI2442" s="56" t="str">
        <f aca="false">IF($X2442="Not Significant","No Further Action Required",
IF($AH2442="","",
IF(AND($AH2442="Pass",$L2442="0 - Passed "),"Analysis performed; no further action required.",
IF(AND($AH2442="Fail",$L2442="1 - Failed "),"Analysis performed; no further action required.",
IF(AND($AH2442="Pass",$L2442="2 - Limited In Use "),"Analysis performed; no further action required.",
IF(AND($AH2442="Fail",$L2442="3 - Adjusted "),"Analysis performed; no further action required.",
"Unit fails analysis; TSM determination required."))))))</f>
        <v/>
      </c>
      <c r="AJ2442" s="58"/>
    </row>
    <row r="2443" customFormat="false" ht="15" hidden="false" customHeight="false" outlineLevel="0" collapsed="false">
      <c r="A2443" s="56"/>
      <c r="E2443" s="57" t="str">
        <f aca="false">IF(AND($F2443="",$G2443=""),"",IF($G2443="",$F2443,HYPERLINK($G2443,$F2443)))</f>
        <v/>
      </c>
      <c r="H2443" s="1" t="str">
        <f aca="false">IF($I2443="","None Attached",IF(LEFT($I2443,5)="https",HYPERLINK($I2443,"Datasheet"),HYPERLINK(_xlfn.CONCAT("https://",$I2443),"Datasheet")))</f>
        <v>None Attached</v>
      </c>
      <c r="M2443" s="56"/>
      <c r="P2443" s="58"/>
      <c r="Q2443" s="1" t="n">
        <f aca="false">$M2443-$N2443</f>
        <v>0</v>
      </c>
      <c r="R2443" s="56"/>
      <c r="T2443" s="59" t="s">
        <v>15</v>
      </c>
      <c r="U2443" s="1" t="n">
        <f aca="false">$S2443-$R2443</f>
        <v>0</v>
      </c>
      <c r="V2443" s="1" t="n">
        <f aca="false">IF($T2443="±",$Q2443*2,$Q2443)</f>
        <v>0</v>
      </c>
      <c r="W2443" s="60" t="str">
        <f aca="false">IFERROR($U2443/ABS($V2443),"N/A")</f>
        <v>N/A</v>
      </c>
      <c r="X2443" s="61" t="str">
        <f aca="false">IF(OR($W2443="N/A",$R2443="",$S2443=""),"N/A",IF($W2443&gt;=4,"Not Significant",IF($W2443&gt;=2,"Semi-Significant","Significant")))</f>
        <v>N/A</v>
      </c>
      <c r="Z2443" s="1" t="str">
        <f aca="false">IF($D2443="Z540.1 w/data",0,"")</f>
        <v/>
      </c>
      <c r="AA2443" s="1" t="e">
        <f aca="false">$Y2443+$Q2443+$Z2443</f>
        <v>#VALUE!</v>
      </c>
      <c r="AB2443" s="1" t="n">
        <f aca="false">$N2443+$Q2443</f>
        <v>0</v>
      </c>
      <c r="AC2443" s="1" t="str">
        <f aca="false">IF($Y2443="","",IF(AND($AA2443&gt;=$R2443,$AA2443&lt;=$S2443),"Pass","Fail"))</f>
        <v/>
      </c>
      <c r="AD2443" s="1" t="str">
        <f aca="false">IF($Y2443="","",IF($AA2443&gt;$R2443,"Pass","Fail"))</f>
        <v/>
      </c>
      <c r="AE2443" s="1" t="str">
        <f aca="false">IF($Y2443="","",IF($AA2443&gt;=$R2443,"Pass","Fail"))</f>
        <v/>
      </c>
      <c r="AF2443" s="1" t="str">
        <f aca="false">IF($Y2443="","",IF($AA2443&lt;=$S2443,"Pass","Fail"))</f>
        <v/>
      </c>
      <c r="AG2443" s="1" t="str">
        <f aca="false">IF($Y2443="","",IF($AA2443&lt;$S2443,"Pass","Fail"))</f>
        <v/>
      </c>
      <c r="AH2443" s="23" t="str">
        <f aca="true">INDIRECT(CHOOSE(MATCH($T2443,{"±","&gt;","≥","≤","&lt;"},0), "AC", "AD", "AE", "AF", "AG") &amp; ROW())</f>
        <v/>
      </c>
      <c r="AI2443" s="56" t="str">
        <f aca="false">IF($X2443="Not Significant","No Further Action Required",
IF($AH2443="","",
IF(AND($AH2443="Pass",$L2443="0 - Passed "),"Analysis performed; no further action required.",
IF(AND($AH2443="Fail",$L2443="1 - Failed "),"Analysis performed; no further action required.",
IF(AND($AH2443="Pass",$L2443="2 - Limited In Use "),"Analysis performed; no further action required.",
IF(AND($AH2443="Fail",$L2443="3 - Adjusted "),"Analysis performed; no further action required.",
"Unit fails analysis; TSM determination required."))))))</f>
        <v/>
      </c>
      <c r="AJ2443" s="58"/>
    </row>
    <row r="2444" customFormat="false" ht="15" hidden="false" customHeight="false" outlineLevel="0" collapsed="false">
      <c r="A2444" s="56"/>
      <c r="E2444" s="57" t="str">
        <f aca="false">IF(AND($F2444="",$G2444=""),"",IF($G2444="",$F2444,HYPERLINK($G2444,$F2444)))</f>
        <v/>
      </c>
      <c r="H2444" s="1" t="str">
        <f aca="false">IF($I2444="","None Attached",IF(LEFT($I2444,5)="https",HYPERLINK($I2444,"Datasheet"),HYPERLINK(_xlfn.CONCAT("https://",$I2444),"Datasheet")))</f>
        <v>None Attached</v>
      </c>
      <c r="M2444" s="56"/>
      <c r="P2444" s="58"/>
      <c r="Q2444" s="1" t="n">
        <f aca="false">$M2444-$N2444</f>
        <v>0</v>
      </c>
      <c r="R2444" s="56"/>
      <c r="T2444" s="59" t="s">
        <v>15</v>
      </c>
      <c r="U2444" s="1" t="n">
        <f aca="false">$S2444-$R2444</f>
        <v>0</v>
      </c>
      <c r="V2444" s="1" t="n">
        <f aca="false">IF($T2444="±",$Q2444*2,$Q2444)</f>
        <v>0</v>
      </c>
      <c r="W2444" s="60" t="str">
        <f aca="false">IFERROR($U2444/ABS($V2444),"N/A")</f>
        <v>N/A</v>
      </c>
      <c r="X2444" s="61" t="str">
        <f aca="false">IF(OR($W2444="N/A",$R2444="",$S2444=""),"N/A",IF($W2444&gt;=4,"Not Significant",IF($W2444&gt;=2,"Semi-Significant","Significant")))</f>
        <v>N/A</v>
      </c>
      <c r="Z2444" s="1" t="str">
        <f aca="false">IF($D2444="Z540.1 w/data",0,"")</f>
        <v/>
      </c>
      <c r="AA2444" s="1" t="e">
        <f aca="false">$Y2444+$Q2444+$Z2444</f>
        <v>#VALUE!</v>
      </c>
      <c r="AB2444" s="1" t="n">
        <f aca="false">$N2444+$Q2444</f>
        <v>0</v>
      </c>
      <c r="AC2444" s="1" t="str">
        <f aca="false">IF($Y2444="","",IF(AND($AA2444&gt;=$R2444,$AA2444&lt;=$S2444),"Pass","Fail"))</f>
        <v/>
      </c>
      <c r="AD2444" s="1" t="str">
        <f aca="false">IF($Y2444="","",IF($AA2444&gt;$R2444,"Pass","Fail"))</f>
        <v/>
      </c>
      <c r="AE2444" s="1" t="str">
        <f aca="false">IF($Y2444="","",IF($AA2444&gt;=$R2444,"Pass","Fail"))</f>
        <v/>
      </c>
      <c r="AF2444" s="1" t="str">
        <f aca="false">IF($Y2444="","",IF($AA2444&lt;=$S2444,"Pass","Fail"))</f>
        <v/>
      </c>
      <c r="AG2444" s="1" t="str">
        <f aca="false">IF($Y2444="","",IF($AA2444&lt;$S2444,"Pass","Fail"))</f>
        <v/>
      </c>
      <c r="AH2444" s="23" t="str">
        <f aca="true">INDIRECT(CHOOSE(MATCH($T2444,{"±","&gt;","≥","≤","&lt;"},0), "AC", "AD", "AE", "AF", "AG") &amp; ROW())</f>
        <v/>
      </c>
      <c r="AI2444" s="56" t="str">
        <f aca="false">IF($X2444="Not Significant","No Further Action Required",
IF($AH2444="","",
IF(AND($AH2444="Pass",$L2444="0 - Passed "),"Analysis performed; no further action required.",
IF(AND($AH2444="Fail",$L2444="1 - Failed "),"Analysis performed; no further action required.",
IF(AND($AH2444="Pass",$L2444="2 - Limited In Use "),"Analysis performed; no further action required.",
IF(AND($AH2444="Fail",$L2444="3 - Adjusted "),"Analysis performed; no further action required.",
"Unit fails analysis; TSM determination required."))))))</f>
        <v/>
      </c>
      <c r="AJ2444" s="58"/>
    </row>
    <row r="2445" customFormat="false" ht="15" hidden="false" customHeight="false" outlineLevel="0" collapsed="false">
      <c r="A2445" s="56"/>
      <c r="E2445" s="57" t="str">
        <f aca="false">IF(AND($F2445="",$G2445=""),"",IF($G2445="",$F2445,HYPERLINK($G2445,$F2445)))</f>
        <v/>
      </c>
      <c r="H2445" s="1" t="str">
        <f aca="false">IF($I2445="","None Attached",IF(LEFT($I2445,5)="https",HYPERLINK($I2445,"Datasheet"),HYPERLINK(_xlfn.CONCAT("https://",$I2445),"Datasheet")))</f>
        <v>None Attached</v>
      </c>
      <c r="M2445" s="56"/>
      <c r="P2445" s="58"/>
      <c r="Q2445" s="1" t="n">
        <f aca="false">$M2445-$N2445</f>
        <v>0</v>
      </c>
      <c r="R2445" s="56"/>
      <c r="T2445" s="59" t="s">
        <v>15</v>
      </c>
      <c r="U2445" s="1" t="n">
        <f aca="false">$S2445-$R2445</f>
        <v>0</v>
      </c>
      <c r="V2445" s="1" t="n">
        <f aca="false">IF($T2445="±",$Q2445*2,$Q2445)</f>
        <v>0</v>
      </c>
      <c r="W2445" s="60" t="str">
        <f aca="false">IFERROR($U2445/ABS($V2445),"N/A")</f>
        <v>N/A</v>
      </c>
      <c r="X2445" s="61" t="str">
        <f aca="false">IF(OR($W2445="N/A",$R2445="",$S2445=""),"N/A",IF($W2445&gt;=4,"Not Significant",IF($W2445&gt;=2,"Semi-Significant","Significant")))</f>
        <v>N/A</v>
      </c>
      <c r="Z2445" s="1" t="str">
        <f aca="false">IF($D2445="Z540.1 w/data",0,"")</f>
        <v/>
      </c>
      <c r="AA2445" s="1" t="e">
        <f aca="false">$Y2445+$Q2445+$Z2445</f>
        <v>#VALUE!</v>
      </c>
      <c r="AB2445" s="1" t="n">
        <f aca="false">$N2445+$Q2445</f>
        <v>0</v>
      </c>
      <c r="AC2445" s="1" t="str">
        <f aca="false">IF($Y2445="","",IF(AND($AA2445&gt;=$R2445,$AA2445&lt;=$S2445),"Pass","Fail"))</f>
        <v/>
      </c>
      <c r="AD2445" s="1" t="str">
        <f aca="false">IF($Y2445="","",IF($AA2445&gt;$R2445,"Pass","Fail"))</f>
        <v/>
      </c>
      <c r="AE2445" s="1" t="str">
        <f aca="false">IF($Y2445="","",IF($AA2445&gt;=$R2445,"Pass","Fail"))</f>
        <v/>
      </c>
      <c r="AF2445" s="1" t="str">
        <f aca="false">IF($Y2445="","",IF($AA2445&lt;=$S2445,"Pass","Fail"))</f>
        <v/>
      </c>
      <c r="AG2445" s="1" t="str">
        <f aca="false">IF($Y2445="","",IF($AA2445&lt;$S2445,"Pass","Fail"))</f>
        <v/>
      </c>
      <c r="AH2445" s="23" t="str">
        <f aca="true">INDIRECT(CHOOSE(MATCH($T2445,{"±","&gt;","≥","≤","&lt;"},0), "AC", "AD", "AE", "AF", "AG") &amp; ROW())</f>
        <v/>
      </c>
      <c r="AI2445" s="56" t="str">
        <f aca="false">IF($X2445="Not Significant","No Further Action Required",
IF($AH2445="","",
IF(AND($AH2445="Pass",$L2445="0 - Passed "),"Analysis performed; no further action required.",
IF(AND($AH2445="Fail",$L2445="1 - Failed "),"Analysis performed; no further action required.",
IF(AND($AH2445="Pass",$L2445="2 - Limited In Use "),"Analysis performed; no further action required.",
IF(AND($AH2445="Fail",$L2445="3 - Adjusted "),"Analysis performed; no further action required.",
"Unit fails analysis; TSM determination required."))))))</f>
        <v/>
      </c>
      <c r="AJ2445" s="58"/>
    </row>
    <row r="2446" customFormat="false" ht="15" hidden="false" customHeight="false" outlineLevel="0" collapsed="false">
      <c r="A2446" s="56"/>
      <c r="E2446" s="57" t="str">
        <f aca="false">IF(AND($F2446="",$G2446=""),"",IF($G2446="",$F2446,HYPERLINK($G2446,$F2446)))</f>
        <v/>
      </c>
      <c r="H2446" s="1" t="str">
        <f aca="false">IF($I2446="","None Attached",IF(LEFT($I2446,5)="https",HYPERLINK($I2446,"Datasheet"),HYPERLINK(_xlfn.CONCAT("https://",$I2446),"Datasheet")))</f>
        <v>None Attached</v>
      </c>
      <c r="M2446" s="56"/>
      <c r="P2446" s="58"/>
      <c r="Q2446" s="1" t="n">
        <f aca="false">$M2446-$N2446</f>
        <v>0</v>
      </c>
      <c r="R2446" s="56"/>
      <c r="T2446" s="59" t="s">
        <v>15</v>
      </c>
      <c r="U2446" s="1" t="n">
        <f aca="false">$S2446-$R2446</f>
        <v>0</v>
      </c>
      <c r="V2446" s="1" t="n">
        <f aca="false">IF($T2446="±",$Q2446*2,$Q2446)</f>
        <v>0</v>
      </c>
      <c r="W2446" s="60" t="str">
        <f aca="false">IFERROR($U2446/ABS($V2446),"N/A")</f>
        <v>N/A</v>
      </c>
      <c r="X2446" s="61" t="str">
        <f aca="false">IF(OR($W2446="N/A",$R2446="",$S2446=""),"N/A",IF($W2446&gt;=4,"Not Significant",IF($W2446&gt;=2,"Semi-Significant","Significant")))</f>
        <v>N/A</v>
      </c>
      <c r="Z2446" s="1" t="str">
        <f aca="false">IF($D2446="Z540.1 w/data",0,"")</f>
        <v/>
      </c>
      <c r="AA2446" s="1" t="e">
        <f aca="false">$Y2446+$Q2446+$Z2446</f>
        <v>#VALUE!</v>
      </c>
      <c r="AB2446" s="1" t="n">
        <f aca="false">$N2446+$Q2446</f>
        <v>0</v>
      </c>
      <c r="AC2446" s="1" t="str">
        <f aca="false">IF($Y2446="","",IF(AND($AA2446&gt;=$R2446,$AA2446&lt;=$S2446),"Pass","Fail"))</f>
        <v/>
      </c>
      <c r="AD2446" s="1" t="str">
        <f aca="false">IF($Y2446="","",IF($AA2446&gt;$R2446,"Pass","Fail"))</f>
        <v/>
      </c>
      <c r="AE2446" s="1" t="str">
        <f aca="false">IF($Y2446="","",IF($AA2446&gt;=$R2446,"Pass","Fail"))</f>
        <v/>
      </c>
      <c r="AF2446" s="1" t="str">
        <f aca="false">IF($Y2446="","",IF($AA2446&lt;=$S2446,"Pass","Fail"))</f>
        <v/>
      </c>
      <c r="AG2446" s="1" t="str">
        <f aca="false">IF($Y2446="","",IF($AA2446&lt;$S2446,"Pass","Fail"))</f>
        <v/>
      </c>
      <c r="AH2446" s="23" t="str">
        <f aca="true">INDIRECT(CHOOSE(MATCH($T2446,{"±","&gt;","≥","≤","&lt;"},0), "AC", "AD", "AE", "AF", "AG") &amp; ROW())</f>
        <v/>
      </c>
      <c r="AI2446" s="56" t="str">
        <f aca="false">IF($X2446="Not Significant","No Further Action Required",
IF($AH2446="","",
IF(AND($AH2446="Pass",$L2446="0 - Passed "),"Analysis performed; no further action required.",
IF(AND($AH2446="Fail",$L2446="1 - Failed "),"Analysis performed; no further action required.",
IF(AND($AH2446="Pass",$L2446="2 - Limited In Use "),"Analysis performed; no further action required.",
IF(AND($AH2446="Fail",$L2446="3 - Adjusted "),"Analysis performed; no further action required.",
"Unit fails analysis; TSM determination required."))))))</f>
        <v/>
      </c>
      <c r="AJ2446" s="58"/>
    </row>
    <row r="2447" customFormat="false" ht="15" hidden="false" customHeight="false" outlineLevel="0" collapsed="false">
      <c r="A2447" s="56"/>
      <c r="E2447" s="57" t="str">
        <f aca="false">IF(AND($F2447="",$G2447=""),"",IF($G2447="",$F2447,HYPERLINK($G2447,$F2447)))</f>
        <v/>
      </c>
      <c r="H2447" s="1" t="str">
        <f aca="false">IF($I2447="","None Attached",IF(LEFT($I2447,5)="https",HYPERLINK($I2447,"Datasheet"),HYPERLINK(_xlfn.CONCAT("https://",$I2447),"Datasheet")))</f>
        <v>None Attached</v>
      </c>
      <c r="M2447" s="56"/>
      <c r="P2447" s="58"/>
      <c r="Q2447" s="1" t="n">
        <f aca="false">$M2447-$N2447</f>
        <v>0</v>
      </c>
      <c r="R2447" s="56"/>
      <c r="T2447" s="59" t="s">
        <v>15</v>
      </c>
      <c r="U2447" s="1" t="n">
        <f aca="false">$S2447-$R2447</f>
        <v>0</v>
      </c>
      <c r="V2447" s="1" t="n">
        <f aca="false">IF($T2447="±",$Q2447*2,$Q2447)</f>
        <v>0</v>
      </c>
      <c r="W2447" s="60" t="str">
        <f aca="false">IFERROR($U2447/ABS($V2447),"N/A")</f>
        <v>N/A</v>
      </c>
      <c r="X2447" s="61" t="str">
        <f aca="false">IF(OR($W2447="N/A",$R2447="",$S2447=""),"N/A",IF($W2447&gt;=4,"Not Significant",IF($W2447&gt;=2,"Semi-Significant","Significant")))</f>
        <v>N/A</v>
      </c>
      <c r="Z2447" s="1" t="str">
        <f aca="false">IF($D2447="Z540.1 w/data",0,"")</f>
        <v/>
      </c>
      <c r="AA2447" s="1" t="e">
        <f aca="false">$Y2447+$Q2447+$Z2447</f>
        <v>#VALUE!</v>
      </c>
      <c r="AB2447" s="1" t="n">
        <f aca="false">$N2447+$Q2447</f>
        <v>0</v>
      </c>
      <c r="AC2447" s="1" t="str">
        <f aca="false">IF($Y2447="","",IF(AND($AA2447&gt;=$R2447,$AA2447&lt;=$S2447),"Pass","Fail"))</f>
        <v/>
      </c>
      <c r="AD2447" s="1" t="str">
        <f aca="false">IF($Y2447="","",IF($AA2447&gt;$R2447,"Pass","Fail"))</f>
        <v/>
      </c>
      <c r="AE2447" s="1" t="str">
        <f aca="false">IF($Y2447="","",IF($AA2447&gt;=$R2447,"Pass","Fail"))</f>
        <v/>
      </c>
      <c r="AF2447" s="1" t="str">
        <f aca="false">IF($Y2447="","",IF($AA2447&lt;=$S2447,"Pass","Fail"))</f>
        <v/>
      </c>
      <c r="AG2447" s="1" t="str">
        <f aca="false">IF($Y2447="","",IF($AA2447&lt;$S2447,"Pass","Fail"))</f>
        <v/>
      </c>
      <c r="AH2447" s="23" t="str">
        <f aca="true">INDIRECT(CHOOSE(MATCH($T2447,{"±","&gt;","≥","≤","&lt;"},0), "AC", "AD", "AE", "AF", "AG") &amp; ROW())</f>
        <v/>
      </c>
      <c r="AI2447" s="56" t="str">
        <f aca="false">IF($X2447="Not Significant","No Further Action Required",
IF($AH2447="","",
IF(AND($AH2447="Pass",$L2447="0 - Passed "),"Analysis performed; no further action required.",
IF(AND($AH2447="Fail",$L2447="1 - Failed "),"Analysis performed; no further action required.",
IF(AND($AH2447="Pass",$L2447="2 - Limited In Use "),"Analysis performed; no further action required.",
IF(AND($AH2447="Fail",$L2447="3 - Adjusted "),"Analysis performed; no further action required.",
"Unit fails analysis; TSM determination required."))))))</f>
        <v/>
      </c>
      <c r="AJ2447" s="58"/>
    </row>
    <row r="2448" customFormat="false" ht="15" hidden="false" customHeight="false" outlineLevel="0" collapsed="false">
      <c r="A2448" s="56"/>
      <c r="E2448" s="57" t="str">
        <f aca="false">IF(AND($F2448="",$G2448=""),"",IF($G2448="",$F2448,HYPERLINK($G2448,$F2448)))</f>
        <v/>
      </c>
      <c r="H2448" s="1" t="str">
        <f aca="false">IF($I2448="","None Attached",IF(LEFT($I2448,5)="https",HYPERLINK($I2448,"Datasheet"),HYPERLINK(_xlfn.CONCAT("https://",$I2448),"Datasheet")))</f>
        <v>None Attached</v>
      </c>
      <c r="M2448" s="56"/>
      <c r="P2448" s="58"/>
      <c r="Q2448" s="1" t="n">
        <f aca="false">$M2448-$N2448</f>
        <v>0</v>
      </c>
      <c r="R2448" s="56"/>
      <c r="T2448" s="59" t="s">
        <v>15</v>
      </c>
      <c r="U2448" s="1" t="n">
        <f aca="false">$S2448-$R2448</f>
        <v>0</v>
      </c>
      <c r="V2448" s="1" t="n">
        <f aca="false">IF($T2448="±",$Q2448*2,$Q2448)</f>
        <v>0</v>
      </c>
      <c r="W2448" s="60" t="str">
        <f aca="false">IFERROR($U2448/ABS($V2448),"N/A")</f>
        <v>N/A</v>
      </c>
      <c r="X2448" s="61" t="str">
        <f aca="false">IF(OR($W2448="N/A",$R2448="",$S2448=""),"N/A",IF($W2448&gt;=4,"Not Significant",IF($W2448&gt;=2,"Semi-Significant","Significant")))</f>
        <v>N/A</v>
      </c>
      <c r="Z2448" s="1" t="str">
        <f aca="false">IF($D2448="Z540.1 w/data",0,"")</f>
        <v/>
      </c>
      <c r="AA2448" s="1" t="e">
        <f aca="false">$Y2448+$Q2448+$Z2448</f>
        <v>#VALUE!</v>
      </c>
      <c r="AB2448" s="1" t="n">
        <f aca="false">$N2448+$Q2448</f>
        <v>0</v>
      </c>
      <c r="AC2448" s="1" t="str">
        <f aca="false">IF($Y2448="","",IF(AND($AA2448&gt;=$R2448,$AA2448&lt;=$S2448),"Pass","Fail"))</f>
        <v/>
      </c>
      <c r="AD2448" s="1" t="str">
        <f aca="false">IF($Y2448="","",IF($AA2448&gt;$R2448,"Pass","Fail"))</f>
        <v/>
      </c>
      <c r="AE2448" s="1" t="str">
        <f aca="false">IF($Y2448="","",IF($AA2448&gt;=$R2448,"Pass","Fail"))</f>
        <v/>
      </c>
      <c r="AF2448" s="1" t="str">
        <f aca="false">IF($Y2448="","",IF($AA2448&lt;=$S2448,"Pass","Fail"))</f>
        <v/>
      </c>
      <c r="AG2448" s="1" t="str">
        <f aca="false">IF($Y2448="","",IF($AA2448&lt;$S2448,"Pass","Fail"))</f>
        <v/>
      </c>
      <c r="AH2448" s="23" t="str">
        <f aca="true">INDIRECT(CHOOSE(MATCH($T2448,{"±","&gt;","≥","≤","&lt;"},0), "AC", "AD", "AE", "AF", "AG") &amp; ROW())</f>
        <v/>
      </c>
      <c r="AI2448" s="56" t="str">
        <f aca="false">IF($X2448="Not Significant","No Further Action Required",
IF($AH2448="","",
IF(AND($AH2448="Pass",$L2448="0 - Passed "),"Analysis performed; no further action required.",
IF(AND($AH2448="Fail",$L2448="1 - Failed "),"Analysis performed; no further action required.",
IF(AND($AH2448="Pass",$L2448="2 - Limited In Use "),"Analysis performed; no further action required.",
IF(AND($AH2448="Fail",$L2448="3 - Adjusted "),"Analysis performed; no further action required.",
"Unit fails analysis; TSM determination required."))))))</f>
        <v/>
      </c>
      <c r="AJ2448" s="58"/>
    </row>
    <row r="2449" customFormat="false" ht="15" hidden="false" customHeight="false" outlineLevel="0" collapsed="false">
      <c r="A2449" s="56"/>
      <c r="E2449" s="57" t="str">
        <f aca="false">IF(AND($F2449="",$G2449=""),"",IF($G2449="",$F2449,HYPERLINK($G2449,$F2449)))</f>
        <v/>
      </c>
      <c r="H2449" s="1" t="str">
        <f aca="false">IF($I2449="","None Attached",IF(LEFT($I2449,5)="https",HYPERLINK($I2449,"Datasheet"),HYPERLINK(_xlfn.CONCAT("https://",$I2449),"Datasheet")))</f>
        <v>None Attached</v>
      </c>
      <c r="M2449" s="56"/>
      <c r="P2449" s="58"/>
      <c r="Q2449" s="1" t="n">
        <f aca="false">$M2449-$N2449</f>
        <v>0</v>
      </c>
      <c r="R2449" s="56"/>
      <c r="T2449" s="59" t="s">
        <v>15</v>
      </c>
      <c r="U2449" s="1" t="n">
        <f aca="false">$S2449-$R2449</f>
        <v>0</v>
      </c>
      <c r="V2449" s="1" t="n">
        <f aca="false">IF($T2449="±",$Q2449*2,$Q2449)</f>
        <v>0</v>
      </c>
      <c r="W2449" s="60" t="str">
        <f aca="false">IFERROR($U2449/ABS($V2449),"N/A")</f>
        <v>N/A</v>
      </c>
      <c r="X2449" s="61" t="str">
        <f aca="false">IF(OR($W2449="N/A",$R2449="",$S2449=""),"N/A",IF($W2449&gt;=4,"Not Significant",IF($W2449&gt;=2,"Semi-Significant","Significant")))</f>
        <v>N/A</v>
      </c>
      <c r="Z2449" s="1" t="str">
        <f aca="false">IF($D2449="Z540.1 w/data",0,"")</f>
        <v/>
      </c>
      <c r="AA2449" s="1" t="e">
        <f aca="false">$Y2449+$Q2449+$Z2449</f>
        <v>#VALUE!</v>
      </c>
      <c r="AB2449" s="1" t="n">
        <f aca="false">$N2449+$Q2449</f>
        <v>0</v>
      </c>
      <c r="AC2449" s="1" t="str">
        <f aca="false">IF($Y2449="","",IF(AND($AA2449&gt;=$R2449,$AA2449&lt;=$S2449),"Pass","Fail"))</f>
        <v/>
      </c>
      <c r="AD2449" s="1" t="str">
        <f aca="false">IF($Y2449="","",IF($AA2449&gt;$R2449,"Pass","Fail"))</f>
        <v/>
      </c>
      <c r="AE2449" s="1" t="str">
        <f aca="false">IF($Y2449="","",IF($AA2449&gt;=$R2449,"Pass","Fail"))</f>
        <v/>
      </c>
      <c r="AF2449" s="1" t="str">
        <f aca="false">IF($Y2449="","",IF($AA2449&lt;=$S2449,"Pass","Fail"))</f>
        <v/>
      </c>
      <c r="AG2449" s="1" t="str">
        <f aca="false">IF($Y2449="","",IF($AA2449&lt;$S2449,"Pass","Fail"))</f>
        <v/>
      </c>
      <c r="AH2449" s="23" t="str">
        <f aca="true">INDIRECT(CHOOSE(MATCH($T2449,{"±","&gt;","≥","≤","&lt;"},0), "AC", "AD", "AE", "AF", "AG") &amp; ROW())</f>
        <v/>
      </c>
      <c r="AI2449" s="56" t="str">
        <f aca="false">IF($X2449="Not Significant","No Further Action Required",
IF($AH2449="","",
IF(AND($AH2449="Pass",$L2449="0 - Passed "),"Analysis performed; no further action required.",
IF(AND($AH2449="Fail",$L2449="1 - Failed "),"Analysis performed; no further action required.",
IF(AND($AH2449="Pass",$L2449="2 - Limited In Use "),"Analysis performed; no further action required.",
IF(AND($AH2449="Fail",$L2449="3 - Adjusted "),"Analysis performed; no further action required.",
"Unit fails analysis; TSM determination required."))))))</f>
        <v/>
      </c>
      <c r="AJ2449" s="58"/>
    </row>
    <row r="2450" customFormat="false" ht="15" hidden="false" customHeight="false" outlineLevel="0" collapsed="false">
      <c r="A2450" s="56"/>
      <c r="E2450" s="57" t="str">
        <f aca="false">IF(AND($F2450="",$G2450=""),"",IF($G2450="",$F2450,HYPERLINK($G2450,$F2450)))</f>
        <v/>
      </c>
      <c r="H2450" s="1" t="str">
        <f aca="false">IF($I2450="","None Attached",IF(LEFT($I2450,5)="https",HYPERLINK($I2450,"Datasheet"),HYPERLINK(_xlfn.CONCAT("https://",$I2450),"Datasheet")))</f>
        <v>None Attached</v>
      </c>
      <c r="M2450" s="56"/>
      <c r="P2450" s="58"/>
      <c r="Q2450" s="1" t="n">
        <f aca="false">$M2450-$N2450</f>
        <v>0</v>
      </c>
      <c r="R2450" s="56"/>
      <c r="T2450" s="59" t="s">
        <v>15</v>
      </c>
      <c r="U2450" s="1" t="n">
        <f aca="false">$S2450-$R2450</f>
        <v>0</v>
      </c>
      <c r="V2450" s="1" t="n">
        <f aca="false">IF($T2450="±",$Q2450*2,$Q2450)</f>
        <v>0</v>
      </c>
      <c r="W2450" s="60" t="str">
        <f aca="false">IFERROR($U2450/ABS($V2450),"N/A")</f>
        <v>N/A</v>
      </c>
      <c r="X2450" s="61" t="str">
        <f aca="false">IF(OR($W2450="N/A",$R2450="",$S2450=""),"N/A",IF($W2450&gt;=4,"Not Significant",IF($W2450&gt;=2,"Semi-Significant","Significant")))</f>
        <v>N/A</v>
      </c>
      <c r="Z2450" s="1" t="str">
        <f aca="false">IF($D2450="Z540.1 w/data",0,"")</f>
        <v/>
      </c>
      <c r="AA2450" s="1" t="e">
        <f aca="false">$Y2450+$Q2450+$Z2450</f>
        <v>#VALUE!</v>
      </c>
      <c r="AB2450" s="1" t="n">
        <f aca="false">$N2450+$Q2450</f>
        <v>0</v>
      </c>
      <c r="AC2450" s="1" t="str">
        <f aca="false">IF($Y2450="","",IF(AND($AA2450&gt;=$R2450,$AA2450&lt;=$S2450),"Pass","Fail"))</f>
        <v/>
      </c>
      <c r="AD2450" s="1" t="str">
        <f aca="false">IF($Y2450="","",IF($AA2450&gt;$R2450,"Pass","Fail"))</f>
        <v/>
      </c>
      <c r="AE2450" s="1" t="str">
        <f aca="false">IF($Y2450="","",IF($AA2450&gt;=$R2450,"Pass","Fail"))</f>
        <v/>
      </c>
      <c r="AF2450" s="1" t="str">
        <f aca="false">IF($Y2450="","",IF($AA2450&lt;=$S2450,"Pass","Fail"))</f>
        <v/>
      </c>
      <c r="AG2450" s="1" t="str">
        <f aca="false">IF($Y2450="","",IF($AA2450&lt;$S2450,"Pass","Fail"))</f>
        <v/>
      </c>
      <c r="AH2450" s="23" t="str">
        <f aca="true">INDIRECT(CHOOSE(MATCH($T2450,{"±","&gt;","≥","≤","&lt;"},0), "AC", "AD", "AE", "AF", "AG") &amp; ROW())</f>
        <v/>
      </c>
      <c r="AI2450" s="56" t="str">
        <f aca="false">IF($X2450="Not Significant","No Further Action Required",
IF($AH2450="","",
IF(AND($AH2450="Pass",$L2450="0 - Passed "),"Analysis performed; no further action required.",
IF(AND($AH2450="Fail",$L2450="1 - Failed "),"Analysis performed; no further action required.",
IF(AND($AH2450="Pass",$L2450="2 - Limited In Use "),"Analysis performed; no further action required.",
IF(AND($AH2450="Fail",$L2450="3 - Adjusted "),"Analysis performed; no further action required.",
"Unit fails analysis; TSM determination required."))))))</f>
        <v/>
      </c>
      <c r="AJ2450" s="58"/>
    </row>
    <row r="2451" customFormat="false" ht="15" hidden="false" customHeight="false" outlineLevel="0" collapsed="false">
      <c r="A2451" s="56"/>
      <c r="E2451" s="57" t="str">
        <f aca="false">IF(AND($F2451="",$G2451=""),"",IF($G2451="",$F2451,HYPERLINK($G2451,$F2451)))</f>
        <v/>
      </c>
      <c r="H2451" s="1" t="str">
        <f aca="false">IF($I2451="","None Attached",IF(LEFT($I2451,5)="https",HYPERLINK($I2451,"Datasheet"),HYPERLINK(_xlfn.CONCAT("https://",$I2451),"Datasheet")))</f>
        <v>None Attached</v>
      </c>
      <c r="M2451" s="56"/>
      <c r="P2451" s="58"/>
      <c r="Q2451" s="1" t="n">
        <f aca="false">$M2451-$N2451</f>
        <v>0</v>
      </c>
      <c r="R2451" s="56"/>
      <c r="T2451" s="59" t="s">
        <v>15</v>
      </c>
      <c r="U2451" s="1" t="n">
        <f aca="false">$S2451-$R2451</f>
        <v>0</v>
      </c>
      <c r="V2451" s="1" t="n">
        <f aca="false">IF($T2451="±",$Q2451*2,$Q2451)</f>
        <v>0</v>
      </c>
      <c r="W2451" s="60" t="str">
        <f aca="false">IFERROR($U2451/ABS($V2451),"N/A")</f>
        <v>N/A</v>
      </c>
      <c r="X2451" s="61" t="str">
        <f aca="false">IF(OR($W2451="N/A",$R2451="",$S2451=""),"N/A",IF($W2451&gt;=4,"Not Significant",IF($W2451&gt;=2,"Semi-Significant","Significant")))</f>
        <v>N/A</v>
      </c>
      <c r="Z2451" s="1" t="str">
        <f aca="false">IF($D2451="Z540.1 w/data",0,"")</f>
        <v/>
      </c>
      <c r="AA2451" s="1" t="e">
        <f aca="false">$Y2451+$Q2451+$Z2451</f>
        <v>#VALUE!</v>
      </c>
      <c r="AB2451" s="1" t="n">
        <f aca="false">$N2451+$Q2451</f>
        <v>0</v>
      </c>
      <c r="AC2451" s="1" t="str">
        <f aca="false">IF($Y2451="","",IF(AND($AA2451&gt;=$R2451,$AA2451&lt;=$S2451),"Pass","Fail"))</f>
        <v/>
      </c>
      <c r="AD2451" s="1" t="str">
        <f aca="false">IF($Y2451="","",IF($AA2451&gt;$R2451,"Pass","Fail"))</f>
        <v/>
      </c>
      <c r="AE2451" s="1" t="str">
        <f aca="false">IF($Y2451="","",IF($AA2451&gt;=$R2451,"Pass","Fail"))</f>
        <v/>
      </c>
      <c r="AF2451" s="1" t="str">
        <f aca="false">IF($Y2451="","",IF($AA2451&lt;=$S2451,"Pass","Fail"))</f>
        <v/>
      </c>
      <c r="AG2451" s="1" t="str">
        <f aca="false">IF($Y2451="","",IF($AA2451&lt;$S2451,"Pass","Fail"))</f>
        <v/>
      </c>
      <c r="AH2451" s="23" t="str">
        <f aca="true">INDIRECT(CHOOSE(MATCH($T2451,{"±","&gt;","≥","≤","&lt;"},0), "AC", "AD", "AE", "AF", "AG") &amp; ROW())</f>
        <v/>
      </c>
      <c r="AI2451" s="56" t="str">
        <f aca="false">IF($X2451="Not Significant","No Further Action Required",
IF($AH2451="","",
IF(AND($AH2451="Pass",$L2451="0 - Passed "),"Analysis performed; no further action required.",
IF(AND($AH2451="Fail",$L2451="1 - Failed "),"Analysis performed; no further action required.",
IF(AND($AH2451="Pass",$L2451="2 - Limited In Use "),"Analysis performed; no further action required.",
IF(AND($AH2451="Fail",$L2451="3 - Adjusted "),"Analysis performed; no further action required.",
"Unit fails analysis; TSM determination required."))))))</f>
        <v/>
      </c>
      <c r="AJ2451" s="58"/>
    </row>
    <row r="2452" customFormat="false" ht="15" hidden="false" customHeight="false" outlineLevel="0" collapsed="false">
      <c r="A2452" s="56"/>
      <c r="E2452" s="57" t="str">
        <f aca="false">IF(AND($F2452="",$G2452=""),"",IF($G2452="",$F2452,HYPERLINK($G2452,$F2452)))</f>
        <v/>
      </c>
      <c r="H2452" s="1" t="str">
        <f aca="false">IF($I2452="","None Attached",IF(LEFT($I2452,5)="https",HYPERLINK($I2452,"Datasheet"),HYPERLINK(_xlfn.CONCAT("https://",$I2452),"Datasheet")))</f>
        <v>None Attached</v>
      </c>
      <c r="M2452" s="56"/>
      <c r="P2452" s="58"/>
      <c r="Q2452" s="1" t="n">
        <f aca="false">$M2452-$N2452</f>
        <v>0</v>
      </c>
      <c r="R2452" s="56"/>
      <c r="T2452" s="59" t="s">
        <v>15</v>
      </c>
      <c r="U2452" s="1" t="n">
        <f aca="false">$S2452-$R2452</f>
        <v>0</v>
      </c>
      <c r="V2452" s="1" t="n">
        <f aca="false">IF($T2452="±",$Q2452*2,$Q2452)</f>
        <v>0</v>
      </c>
      <c r="W2452" s="60" t="str">
        <f aca="false">IFERROR($U2452/ABS($V2452),"N/A")</f>
        <v>N/A</v>
      </c>
      <c r="X2452" s="61" t="str">
        <f aca="false">IF(OR($W2452="N/A",$R2452="",$S2452=""),"N/A",IF($W2452&gt;=4,"Not Significant",IF($W2452&gt;=2,"Semi-Significant","Significant")))</f>
        <v>N/A</v>
      </c>
      <c r="Z2452" s="1" t="str">
        <f aca="false">IF($D2452="Z540.1 w/data",0,"")</f>
        <v/>
      </c>
      <c r="AA2452" s="1" t="e">
        <f aca="false">$Y2452+$Q2452+$Z2452</f>
        <v>#VALUE!</v>
      </c>
      <c r="AB2452" s="1" t="n">
        <f aca="false">$N2452+$Q2452</f>
        <v>0</v>
      </c>
      <c r="AC2452" s="1" t="str">
        <f aca="false">IF($Y2452="","",IF(AND($AA2452&gt;=$R2452,$AA2452&lt;=$S2452),"Pass","Fail"))</f>
        <v/>
      </c>
      <c r="AD2452" s="1" t="str">
        <f aca="false">IF($Y2452="","",IF($AA2452&gt;$R2452,"Pass","Fail"))</f>
        <v/>
      </c>
      <c r="AE2452" s="1" t="str">
        <f aca="false">IF($Y2452="","",IF($AA2452&gt;=$R2452,"Pass","Fail"))</f>
        <v/>
      </c>
      <c r="AF2452" s="1" t="str">
        <f aca="false">IF($Y2452="","",IF($AA2452&lt;=$S2452,"Pass","Fail"))</f>
        <v/>
      </c>
      <c r="AG2452" s="1" t="str">
        <f aca="false">IF($Y2452="","",IF($AA2452&lt;$S2452,"Pass","Fail"))</f>
        <v/>
      </c>
      <c r="AH2452" s="23" t="str">
        <f aca="true">INDIRECT(CHOOSE(MATCH($T2452,{"±","&gt;","≥","≤","&lt;"},0), "AC", "AD", "AE", "AF", "AG") &amp; ROW())</f>
        <v/>
      </c>
      <c r="AI2452" s="56" t="str">
        <f aca="false">IF($X2452="Not Significant","No Further Action Required",
IF($AH2452="","",
IF(AND($AH2452="Pass",$L2452="0 - Passed "),"Analysis performed; no further action required.",
IF(AND($AH2452="Fail",$L2452="1 - Failed "),"Analysis performed; no further action required.",
IF(AND($AH2452="Pass",$L2452="2 - Limited In Use "),"Analysis performed; no further action required.",
IF(AND($AH2452="Fail",$L2452="3 - Adjusted "),"Analysis performed; no further action required.",
"Unit fails analysis; TSM determination required."))))))</f>
        <v/>
      </c>
      <c r="AJ2452" s="58"/>
    </row>
    <row r="2453" customFormat="false" ht="15" hidden="false" customHeight="false" outlineLevel="0" collapsed="false">
      <c r="A2453" s="56"/>
      <c r="E2453" s="57" t="str">
        <f aca="false">IF(AND($F2453="",$G2453=""),"",IF($G2453="",$F2453,HYPERLINK($G2453,$F2453)))</f>
        <v/>
      </c>
      <c r="H2453" s="1" t="str">
        <f aca="false">IF($I2453="","None Attached",IF(LEFT($I2453,5)="https",HYPERLINK($I2453,"Datasheet"),HYPERLINK(_xlfn.CONCAT("https://",$I2453),"Datasheet")))</f>
        <v>None Attached</v>
      </c>
      <c r="M2453" s="56"/>
      <c r="P2453" s="58"/>
      <c r="Q2453" s="1" t="n">
        <f aca="false">$M2453-$N2453</f>
        <v>0</v>
      </c>
      <c r="R2453" s="56"/>
      <c r="T2453" s="59" t="s">
        <v>15</v>
      </c>
      <c r="U2453" s="1" t="n">
        <f aca="false">$S2453-$R2453</f>
        <v>0</v>
      </c>
      <c r="V2453" s="1" t="n">
        <f aca="false">IF($T2453="±",$Q2453*2,$Q2453)</f>
        <v>0</v>
      </c>
      <c r="W2453" s="60" t="str">
        <f aca="false">IFERROR($U2453/ABS($V2453),"N/A")</f>
        <v>N/A</v>
      </c>
      <c r="X2453" s="61" t="str">
        <f aca="false">IF(OR($W2453="N/A",$R2453="",$S2453=""),"N/A",IF($W2453&gt;=4,"Not Significant",IF($W2453&gt;=2,"Semi-Significant","Significant")))</f>
        <v>N/A</v>
      </c>
      <c r="Z2453" s="1" t="str">
        <f aca="false">IF($D2453="Z540.1 w/data",0,"")</f>
        <v/>
      </c>
      <c r="AA2453" s="1" t="e">
        <f aca="false">$Y2453+$Q2453+$Z2453</f>
        <v>#VALUE!</v>
      </c>
      <c r="AB2453" s="1" t="n">
        <f aca="false">$N2453+$Q2453</f>
        <v>0</v>
      </c>
      <c r="AC2453" s="1" t="str">
        <f aca="false">IF($Y2453="","",IF(AND($AA2453&gt;=$R2453,$AA2453&lt;=$S2453),"Pass","Fail"))</f>
        <v/>
      </c>
      <c r="AD2453" s="1" t="str">
        <f aca="false">IF($Y2453="","",IF($AA2453&gt;$R2453,"Pass","Fail"))</f>
        <v/>
      </c>
      <c r="AE2453" s="1" t="str">
        <f aca="false">IF($Y2453="","",IF($AA2453&gt;=$R2453,"Pass","Fail"))</f>
        <v/>
      </c>
      <c r="AF2453" s="1" t="str">
        <f aca="false">IF($Y2453="","",IF($AA2453&lt;=$S2453,"Pass","Fail"))</f>
        <v/>
      </c>
      <c r="AG2453" s="1" t="str">
        <f aca="false">IF($Y2453="","",IF($AA2453&lt;$S2453,"Pass","Fail"))</f>
        <v/>
      </c>
      <c r="AH2453" s="23" t="str">
        <f aca="true">INDIRECT(CHOOSE(MATCH($T2453,{"±","&gt;","≥","≤","&lt;"},0), "AC", "AD", "AE", "AF", "AG") &amp; ROW())</f>
        <v/>
      </c>
      <c r="AI2453" s="56" t="str">
        <f aca="false">IF($X2453="Not Significant","No Further Action Required",
IF($AH2453="","",
IF(AND($AH2453="Pass",$L2453="0 - Passed "),"Analysis performed; no further action required.",
IF(AND($AH2453="Fail",$L2453="1 - Failed "),"Analysis performed; no further action required.",
IF(AND($AH2453="Pass",$L2453="2 - Limited In Use "),"Analysis performed; no further action required.",
IF(AND($AH2453="Fail",$L2453="3 - Adjusted "),"Analysis performed; no further action required.",
"Unit fails analysis; TSM determination required."))))))</f>
        <v/>
      </c>
      <c r="AJ2453" s="58"/>
    </row>
    <row r="2454" customFormat="false" ht="15" hidden="false" customHeight="false" outlineLevel="0" collapsed="false">
      <c r="A2454" s="56"/>
      <c r="E2454" s="57" t="str">
        <f aca="false">IF(AND($F2454="",$G2454=""),"",IF($G2454="",$F2454,HYPERLINK($G2454,$F2454)))</f>
        <v/>
      </c>
      <c r="H2454" s="1" t="str">
        <f aca="false">IF($I2454="","None Attached",IF(LEFT($I2454,5)="https",HYPERLINK($I2454,"Datasheet"),HYPERLINK(_xlfn.CONCAT("https://",$I2454),"Datasheet")))</f>
        <v>None Attached</v>
      </c>
      <c r="M2454" s="56"/>
      <c r="P2454" s="58"/>
      <c r="Q2454" s="1" t="n">
        <f aca="false">$M2454-$N2454</f>
        <v>0</v>
      </c>
      <c r="R2454" s="56"/>
      <c r="T2454" s="59" t="s">
        <v>15</v>
      </c>
      <c r="U2454" s="1" t="n">
        <f aca="false">$S2454-$R2454</f>
        <v>0</v>
      </c>
      <c r="V2454" s="1" t="n">
        <f aca="false">IF($T2454="±",$Q2454*2,$Q2454)</f>
        <v>0</v>
      </c>
      <c r="W2454" s="60" t="str">
        <f aca="false">IFERROR($U2454/ABS($V2454),"N/A")</f>
        <v>N/A</v>
      </c>
      <c r="X2454" s="61" t="str">
        <f aca="false">IF(OR($W2454="N/A",$R2454="",$S2454=""),"N/A",IF($W2454&gt;=4,"Not Significant",IF($W2454&gt;=2,"Semi-Significant","Significant")))</f>
        <v>N/A</v>
      </c>
      <c r="Z2454" s="1" t="str">
        <f aca="false">IF($D2454="Z540.1 w/data",0,"")</f>
        <v/>
      </c>
      <c r="AA2454" s="1" t="e">
        <f aca="false">$Y2454+$Q2454+$Z2454</f>
        <v>#VALUE!</v>
      </c>
      <c r="AB2454" s="1" t="n">
        <f aca="false">$N2454+$Q2454</f>
        <v>0</v>
      </c>
      <c r="AC2454" s="1" t="str">
        <f aca="false">IF($Y2454="","",IF(AND($AA2454&gt;=$R2454,$AA2454&lt;=$S2454),"Pass","Fail"))</f>
        <v/>
      </c>
      <c r="AD2454" s="1" t="str">
        <f aca="false">IF($Y2454="","",IF($AA2454&gt;$R2454,"Pass","Fail"))</f>
        <v/>
      </c>
      <c r="AE2454" s="1" t="str">
        <f aca="false">IF($Y2454="","",IF($AA2454&gt;=$R2454,"Pass","Fail"))</f>
        <v/>
      </c>
      <c r="AF2454" s="1" t="str">
        <f aca="false">IF($Y2454="","",IF($AA2454&lt;=$S2454,"Pass","Fail"))</f>
        <v/>
      </c>
      <c r="AG2454" s="1" t="str">
        <f aca="false">IF($Y2454="","",IF($AA2454&lt;$S2454,"Pass","Fail"))</f>
        <v/>
      </c>
      <c r="AH2454" s="23" t="str">
        <f aca="true">INDIRECT(CHOOSE(MATCH($T2454,{"±","&gt;","≥","≤","&lt;"},0), "AC", "AD", "AE", "AF", "AG") &amp; ROW())</f>
        <v/>
      </c>
      <c r="AI2454" s="56" t="str">
        <f aca="false">IF($X2454="Not Significant","No Further Action Required",
IF($AH2454="","",
IF(AND($AH2454="Pass",$L2454="0 - Passed "),"Analysis performed; no further action required.",
IF(AND($AH2454="Fail",$L2454="1 - Failed "),"Analysis performed; no further action required.",
IF(AND($AH2454="Pass",$L2454="2 - Limited In Use "),"Analysis performed; no further action required.",
IF(AND($AH2454="Fail",$L2454="3 - Adjusted "),"Analysis performed; no further action required.",
"Unit fails analysis; TSM determination required."))))))</f>
        <v/>
      </c>
      <c r="AJ2454" s="58"/>
    </row>
    <row r="2455" customFormat="false" ht="15" hidden="false" customHeight="false" outlineLevel="0" collapsed="false">
      <c r="A2455" s="56"/>
      <c r="E2455" s="57" t="str">
        <f aca="false">IF(AND($F2455="",$G2455=""),"",IF($G2455="",$F2455,HYPERLINK($G2455,$F2455)))</f>
        <v/>
      </c>
      <c r="H2455" s="1" t="str">
        <f aca="false">IF($I2455="","None Attached",IF(LEFT($I2455,5)="https",HYPERLINK($I2455,"Datasheet"),HYPERLINK(_xlfn.CONCAT("https://",$I2455),"Datasheet")))</f>
        <v>None Attached</v>
      </c>
      <c r="M2455" s="56"/>
      <c r="P2455" s="58"/>
      <c r="Q2455" s="1" t="n">
        <f aca="false">$M2455-$N2455</f>
        <v>0</v>
      </c>
      <c r="R2455" s="56"/>
      <c r="T2455" s="59" t="s">
        <v>15</v>
      </c>
      <c r="U2455" s="1" t="n">
        <f aca="false">$S2455-$R2455</f>
        <v>0</v>
      </c>
      <c r="V2455" s="1" t="n">
        <f aca="false">IF($T2455="±",$Q2455*2,$Q2455)</f>
        <v>0</v>
      </c>
      <c r="W2455" s="60" t="str">
        <f aca="false">IFERROR($U2455/ABS($V2455),"N/A")</f>
        <v>N/A</v>
      </c>
      <c r="X2455" s="61" t="str">
        <f aca="false">IF(OR($W2455="N/A",$R2455="",$S2455=""),"N/A",IF($W2455&gt;=4,"Not Significant",IF($W2455&gt;=2,"Semi-Significant","Significant")))</f>
        <v>N/A</v>
      </c>
      <c r="Z2455" s="1" t="str">
        <f aca="false">IF($D2455="Z540.1 w/data",0,"")</f>
        <v/>
      </c>
      <c r="AA2455" s="1" t="e">
        <f aca="false">$Y2455+$Q2455+$Z2455</f>
        <v>#VALUE!</v>
      </c>
      <c r="AB2455" s="1" t="n">
        <f aca="false">$N2455+$Q2455</f>
        <v>0</v>
      </c>
      <c r="AC2455" s="1" t="str">
        <f aca="false">IF($Y2455="","",IF(AND($AA2455&gt;=$R2455,$AA2455&lt;=$S2455),"Pass","Fail"))</f>
        <v/>
      </c>
      <c r="AD2455" s="1" t="str">
        <f aca="false">IF($Y2455="","",IF($AA2455&gt;$R2455,"Pass","Fail"))</f>
        <v/>
      </c>
      <c r="AE2455" s="1" t="str">
        <f aca="false">IF($Y2455="","",IF($AA2455&gt;=$R2455,"Pass","Fail"))</f>
        <v/>
      </c>
      <c r="AF2455" s="1" t="str">
        <f aca="false">IF($Y2455="","",IF($AA2455&lt;=$S2455,"Pass","Fail"))</f>
        <v/>
      </c>
      <c r="AG2455" s="1" t="str">
        <f aca="false">IF($Y2455="","",IF($AA2455&lt;$S2455,"Pass","Fail"))</f>
        <v/>
      </c>
      <c r="AH2455" s="23" t="str">
        <f aca="true">INDIRECT(CHOOSE(MATCH($T2455,{"±","&gt;","≥","≤","&lt;"},0), "AC", "AD", "AE", "AF", "AG") &amp; ROW())</f>
        <v/>
      </c>
      <c r="AI2455" s="56" t="str">
        <f aca="false">IF($X2455="Not Significant","No Further Action Required",
IF($AH2455="","",
IF(AND($AH2455="Pass",$L2455="0 - Passed "),"Analysis performed; no further action required.",
IF(AND($AH2455="Fail",$L2455="1 - Failed "),"Analysis performed; no further action required.",
IF(AND($AH2455="Pass",$L2455="2 - Limited In Use "),"Analysis performed; no further action required.",
IF(AND($AH2455="Fail",$L2455="3 - Adjusted "),"Analysis performed; no further action required.",
"Unit fails analysis; TSM determination required."))))))</f>
        <v/>
      </c>
      <c r="AJ2455" s="58"/>
    </row>
    <row r="2456" customFormat="false" ht="15" hidden="false" customHeight="false" outlineLevel="0" collapsed="false">
      <c r="A2456" s="56"/>
      <c r="E2456" s="57" t="str">
        <f aca="false">IF(AND($F2456="",$G2456=""),"",IF($G2456="",$F2456,HYPERLINK($G2456,$F2456)))</f>
        <v/>
      </c>
      <c r="H2456" s="1" t="str">
        <f aca="false">IF($I2456="","None Attached",IF(LEFT($I2456,5)="https",HYPERLINK($I2456,"Datasheet"),HYPERLINK(_xlfn.CONCAT("https://",$I2456),"Datasheet")))</f>
        <v>None Attached</v>
      </c>
      <c r="M2456" s="56"/>
      <c r="P2456" s="58"/>
      <c r="Q2456" s="1" t="n">
        <f aca="false">$M2456-$N2456</f>
        <v>0</v>
      </c>
      <c r="R2456" s="56"/>
      <c r="T2456" s="59" t="s">
        <v>15</v>
      </c>
      <c r="U2456" s="1" t="n">
        <f aca="false">$S2456-$R2456</f>
        <v>0</v>
      </c>
      <c r="V2456" s="1" t="n">
        <f aca="false">IF($T2456="±",$Q2456*2,$Q2456)</f>
        <v>0</v>
      </c>
      <c r="W2456" s="60" t="str">
        <f aca="false">IFERROR($U2456/ABS($V2456),"N/A")</f>
        <v>N/A</v>
      </c>
      <c r="X2456" s="61" t="str">
        <f aca="false">IF(OR($W2456="N/A",$R2456="",$S2456=""),"N/A",IF($W2456&gt;=4,"Not Significant",IF($W2456&gt;=2,"Semi-Significant","Significant")))</f>
        <v>N/A</v>
      </c>
      <c r="Z2456" s="1" t="str">
        <f aca="false">IF($D2456="Z540.1 w/data",0,"")</f>
        <v/>
      </c>
      <c r="AA2456" s="1" t="e">
        <f aca="false">$Y2456+$Q2456+$Z2456</f>
        <v>#VALUE!</v>
      </c>
      <c r="AB2456" s="1" t="n">
        <f aca="false">$N2456+$Q2456</f>
        <v>0</v>
      </c>
      <c r="AC2456" s="1" t="str">
        <f aca="false">IF($Y2456="","",IF(AND($AA2456&gt;=$R2456,$AA2456&lt;=$S2456),"Pass","Fail"))</f>
        <v/>
      </c>
      <c r="AD2456" s="1" t="str">
        <f aca="false">IF($Y2456="","",IF($AA2456&gt;$R2456,"Pass","Fail"))</f>
        <v/>
      </c>
      <c r="AE2456" s="1" t="str">
        <f aca="false">IF($Y2456="","",IF($AA2456&gt;=$R2456,"Pass","Fail"))</f>
        <v/>
      </c>
      <c r="AF2456" s="1" t="str">
        <f aca="false">IF($Y2456="","",IF($AA2456&lt;=$S2456,"Pass","Fail"))</f>
        <v/>
      </c>
      <c r="AG2456" s="1" t="str">
        <f aca="false">IF($Y2456="","",IF($AA2456&lt;$S2456,"Pass","Fail"))</f>
        <v/>
      </c>
      <c r="AH2456" s="23" t="str">
        <f aca="true">INDIRECT(CHOOSE(MATCH($T2456,{"±","&gt;","≥","≤","&lt;"},0), "AC", "AD", "AE", "AF", "AG") &amp; ROW())</f>
        <v/>
      </c>
      <c r="AI2456" s="56" t="str">
        <f aca="false">IF($X2456="Not Significant","No Further Action Required",
IF($AH2456="","",
IF(AND($AH2456="Pass",$L2456="0 - Passed "),"Analysis performed; no further action required.",
IF(AND($AH2456="Fail",$L2456="1 - Failed "),"Analysis performed; no further action required.",
IF(AND($AH2456="Pass",$L2456="2 - Limited In Use "),"Analysis performed; no further action required.",
IF(AND($AH2456="Fail",$L2456="3 - Adjusted "),"Analysis performed; no further action required.",
"Unit fails analysis; TSM determination required."))))))</f>
        <v/>
      </c>
      <c r="AJ2456" s="58"/>
    </row>
    <row r="2457" customFormat="false" ht="15" hidden="false" customHeight="false" outlineLevel="0" collapsed="false">
      <c r="A2457" s="56"/>
      <c r="E2457" s="57" t="str">
        <f aca="false">IF(AND($F2457="",$G2457=""),"",IF($G2457="",$F2457,HYPERLINK($G2457,$F2457)))</f>
        <v/>
      </c>
      <c r="H2457" s="1" t="str">
        <f aca="false">IF($I2457="","None Attached",IF(LEFT($I2457,5)="https",HYPERLINK($I2457,"Datasheet"),HYPERLINK(_xlfn.CONCAT("https://",$I2457),"Datasheet")))</f>
        <v>None Attached</v>
      </c>
      <c r="M2457" s="56"/>
      <c r="P2457" s="58"/>
      <c r="Q2457" s="1" t="n">
        <f aca="false">$M2457-$N2457</f>
        <v>0</v>
      </c>
      <c r="R2457" s="56"/>
      <c r="T2457" s="59" t="s">
        <v>15</v>
      </c>
      <c r="U2457" s="1" t="n">
        <f aca="false">$S2457-$R2457</f>
        <v>0</v>
      </c>
      <c r="V2457" s="1" t="n">
        <f aca="false">IF($T2457="±",$Q2457*2,$Q2457)</f>
        <v>0</v>
      </c>
      <c r="W2457" s="60" t="str">
        <f aca="false">IFERROR($U2457/ABS($V2457),"N/A")</f>
        <v>N/A</v>
      </c>
      <c r="X2457" s="61" t="str">
        <f aca="false">IF(OR($W2457="N/A",$R2457="",$S2457=""),"N/A",IF($W2457&gt;=4,"Not Significant",IF($W2457&gt;=2,"Semi-Significant","Significant")))</f>
        <v>N/A</v>
      </c>
      <c r="Z2457" s="1" t="str">
        <f aca="false">IF($D2457="Z540.1 w/data",0,"")</f>
        <v/>
      </c>
      <c r="AA2457" s="1" t="e">
        <f aca="false">$Y2457+$Q2457+$Z2457</f>
        <v>#VALUE!</v>
      </c>
      <c r="AB2457" s="1" t="n">
        <f aca="false">$N2457+$Q2457</f>
        <v>0</v>
      </c>
      <c r="AC2457" s="1" t="str">
        <f aca="false">IF($Y2457="","",IF(AND($AA2457&gt;=$R2457,$AA2457&lt;=$S2457),"Pass","Fail"))</f>
        <v/>
      </c>
      <c r="AD2457" s="1" t="str">
        <f aca="false">IF($Y2457="","",IF($AA2457&gt;$R2457,"Pass","Fail"))</f>
        <v/>
      </c>
      <c r="AE2457" s="1" t="str">
        <f aca="false">IF($Y2457="","",IF($AA2457&gt;=$R2457,"Pass","Fail"))</f>
        <v/>
      </c>
      <c r="AF2457" s="1" t="str">
        <f aca="false">IF($Y2457="","",IF($AA2457&lt;=$S2457,"Pass","Fail"))</f>
        <v/>
      </c>
      <c r="AG2457" s="1" t="str">
        <f aca="false">IF($Y2457="","",IF($AA2457&lt;$S2457,"Pass","Fail"))</f>
        <v/>
      </c>
      <c r="AH2457" s="23" t="str">
        <f aca="true">INDIRECT(CHOOSE(MATCH($T2457,{"±","&gt;","≥","≤","&lt;"},0), "AC", "AD", "AE", "AF", "AG") &amp; ROW())</f>
        <v/>
      </c>
      <c r="AI2457" s="56" t="str">
        <f aca="false">IF($X2457="Not Significant","No Further Action Required",
IF($AH2457="","",
IF(AND($AH2457="Pass",$L2457="0 - Passed "),"Analysis performed; no further action required.",
IF(AND($AH2457="Fail",$L2457="1 - Failed "),"Analysis performed; no further action required.",
IF(AND($AH2457="Pass",$L2457="2 - Limited In Use "),"Analysis performed; no further action required.",
IF(AND($AH2457="Fail",$L2457="3 - Adjusted "),"Analysis performed; no further action required.",
"Unit fails analysis; TSM determination required."))))))</f>
        <v/>
      </c>
      <c r="AJ2457" s="58"/>
    </row>
    <row r="2458" customFormat="false" ht="15" hidden="false" customHeight="false" outlineLevel="0" collapsed="false">
      <c r="A2458" s="56"/>
      <c r="E2458" s="57" t="str">
        <f aca="false">IF(AND($F2458="",$G2458=""),"",IF($G2458="",$F2458,HYPERLINK($G2458,$F2458)))</f>
        <v/>
      </c>
      <c r="H2458" s="1" t="str">
        <f aca="false">IF($I2458="","None Attached",IF(LEFT($I2458,5)="https",HYPERLINK($I2458,"Datasheet"),HYPERLINK(_xlfn.CONCAT("https://",$I2458),"Datasheet")))</f>
        <v>None Attached</v>
      </c>
      <c r="M2458" s="56"/>
      <c r="P2458" s="58"/>
      <c r="Q2458" s="1" t="n">
        <f aca="false">$M2458-$N2458</f>
        <v>0</v>
      </c>
      <c r="R2458" s="56"/>
      <c r="T2458" s="59" t="s">
        <v>15</v>
      </c>
      <c r="U2458" s="1" t="n">
        <f aca="false">$S2458-$R2458</f>
        <v>0</v>
      </c>
      <c r="V2458" s="1" t="n">
        <f aca="false">IF($T2458="±",$Q2458*2,$Q2458)</f>
        <v>0</v>
      </c>
      <c r="W2458" s="60" t="str">
        <f aca="false">IFERROR($U2458/ABS($V2458),"N/A")</f>
        <v>N/A</v>
      </c>
      <c r="X2458" s="61" t="str">
        <f aca="false">IF(OR($W2458="N/A",$R2458="",$S2458=""),"N/A",IF($W2458&gt;=4,"Not Significant",IF($W2458&gt;=2,"Semi-Significant","Significant")))</f>
        <v>N/A</v>
      </c>
      <c r="Z2458" s="1" t="str">
        <f aca="false">IF($D2458="Z540.1 w/data",0,"")</f>
        <v/>
      </c>
      <c r="AA2458" s="1" t="e">
        <f aca="false">$Y2458+$Q2458+$Z2458</f>
        <v>#VALUE!</v>
      </c>
      <c r="AB2458" s="1" t="n">
        <f aca="false">$N2458+$Q2458</f>
        <v>0</v>
      </c>
      <c r="AC2458" s="1" t="str">
        <f aca="false">IF($Y2458="","",IF(AND($AA2458&gt;=$R2458,$AA2458&lt;=$S2458),"Pass","Fail"))</f>
        <v/>
      </c>
      <c r="AD2458" s="1" t="str">
        <f aca="false">IF($Y2458="","",IF($AA2458&gt;$R2458,"Pass","Fail"))</f>
        <v/>
      </c>
      <c r="AE2458" s="1" t="str">
        <f aca="false">IF($Y2458="","",IF($AA2458&gt;=$R2458,"Pass","Fail"))</f>
        <v/>
      </c>
      <c r="AF2458" s="1" t="str">
        <f aca="false">IF($Y2458="","",IF($AA2458&lt;=$S2458,"Pass","Fail"))</f>
        <v/>
      </c>
      <c r="AG2458" s="1" t="str">
        <f aca="false">IF($Y2458="","",IF($AA2458&lt;$S2458,"Pass","Fail"))</f>
        <v/>
      </c>
      <c r="AH2458" s="23" t="str">
        <f aca="true">INDIRECT(CHOOSE(MATCH($T2458,{"±","&gt;","≥","≤","&lt;"},0), "AC", "AD", "AE", "AF", "AG") &amp; ROW())</f>
        <v/>
      </c>
      <c r="AI2458" s="56" t="str">
        <f aca="false">IF($X2458="Not Significant","No Further Action Required",
IF($AH2458="","",
IF(AND($AH2458="Pass",$L2458="0 - Passed "),"Analysis performed; no further action required.",
IF(AND($AH2458="Fail",$L2458="1 - Failed "),"Analysis performed; no further action required.",
IF(AND($AH2458="Pass",$L2458="2 - Limited In Use "),"Analysis performed; no further action required.",
IF(AND($AH2458="Fail",$L2458="3 - Adjusted "),"Analysis performed; no further action required.",
"Unit fails analysis; TSM determination required."))))))</f>
        <v/>
      </c>
      <c r="AJ2458" s="58"/>
    </row>
    <row r="2459" customFormat="false" ht="15" hidden="false" customHeight="false" outlineLevel="0" collapsed="false">
      <c r="A2459" s="56"/>
      <c r="E2459" s="57" t="str">
        <f aca="false">IF(AND($F2459="",$G2459=""),"",IF($G2459="",$F2459,HYPERLINK($G2459,$F2459)))</f>
        <v/>
      </c>
      <c r="H2459" s="1" t="str">
        <f aca="false">IF($I2459="","None Attached",IF(LEFT($I2459,5)="https",HYPERLINK($I2459,"Datasheet"),HYPERLINK(_xlfn.CONCAT("https://",$I2459),"Datasheet")))</f>
        <v>None Attached</v>
      </c>
      <c r="M2459" s="56"/>
      <c r="P2459" s="58"/>
      <c r="Q2459" s="1" t="n">
        <f aca="false">$M2459-$N2459</f>
        <v>0</v>
      </c>
      <c r="R2459" s="56"/>
      <c r="T2459" s="59" t="s">
        <v>15</v>
      </c>
      <c r="U2459" s="1" t="n">
        <f aca="false">$S2459-$R2459</f>
        <v>0</v>
      </c>
      <c r="V2459" s="1" t="n">
        <f aca="false">IF($T2459="±",$Q2459*2,$Q2459)</f>
        <v>0</v>
      </c>
      <c r="W2459" s="60" t="str">
        <f aca="false">IFERROR($U2459/ABS($V2459),"N/A")</f>
        <v>N/A</v>
      </c>
      <c r="X2459" s="61" t="str">
        <f aca="false">IF(OR($W2459="N/A",$R2459="",$S2459=""),"N/A",IF($W2459&gt;=4,"Not Significant",IF($W2459&gt;=2,"Semi-Significant","Significant")))</f>
        <v>N/A</v>
      </c>
      <c r="Z2459" s="1" t="str">
        <f aca="false">IF($D2459="Z540.1 w/data",0,"")</f>
        <v/>
      </c>
      <c r="AA2459" s="1" t="e">
        <f aca="false">$Y2459+$Q2459+$Z2459</f>
        <v>#VALUE!</v>
      </c>
      <c r="AB2459" s="1" t="n">
        <f aca="false">$N2459+$Q2459</f>
        <v>0</v>
      </c>
      <c r="AC2459" s="1" t="str">
        <f aca="false">IF($Y2459="","",IF(AND($AA2459&gt;=$R2459,$AA2459&lt;=$S2459),"Pass","Fail"))</f>
        <v/>
      </c>
      <c r="AD2459" s="1" t="str">
        <f aca="false">IF($Y2459="","",IF($AA2459&gt;$R2459,"Pass","Fail"))</f>
        <v/>
      </c>
      <c r="AE2459" s="1" t="str">
        <f aca="false">IF($Y2459="","",IF($AA2459&gt;=$R2459,"Pass","Fail"))</f>
        <v/>
      </c>
      <c r="AF2459" s="1" t="str">
        <f aca="false">IF($Y2459="","",IF($AA2459&lt;=$S2459,"Pass","Fail"))</f>
        <v/>
      </c>
      <c r="AG2459" s="1" t="str">
        <f aca="false">IF($Y2459="","",IF($AA2459&lt;$S2459,"Pass","Fail"))</f>
        <v/>
      </c>
      <c r="AH2459" s="23" t="str">
        <f aca="true">INDIRECT(CHOOSE(MATCH($T2459,{"±","&gt;","≥","≤","&lt;"},0), "AC", "AD", "AE", "AF", "AG") &amp; ROW())</f>
        <v/>
      </c>
      <c r="AI2459" s="56" t="str">
        <f aca="false">IF($X2459="Not Significant","No Further Action Required",
IF($AH2459="","",
IF(AND($AH2459="Pass",$L2459="0 - Passed "),"Analysis performed; no further action required.",
IF(AND($AH2459="Fail",$L2459="1 - Failed "),"Analysis performed; no further action required.",
IF(AND($AH2459="Pass",$L2459="2 - Limited In Use "),"Analysis performed; no further action required.",
IF(AND($AH2459="Fail",$L2459="3 - Adjusted "),"Analysis performed; no further action required.",
"Unit fails analysis; TSM determination required."))))))</f>
        <v/>
      </c>
      <c r="AJ2459" s="58"/>
    </row>
    <row r="2460" customFormat="false" ht="15" hidden="false" customHeight="false" outlineLevel="0" collapsed="false">
      <c r="A2460" s="56"/>
      <c r="E2460" s="57" t="str">
        <f aca="false">IF(AND($F2460="",$G2460=""),"",IF($G2460="",$F2460,HYPERLINK($G2460,$F2460)))</f>
        <v/>
      </c>
      <c r="H2460" s="1" t="str">
        <f aca="false">IF($I2460="","None Attached",IF(LEFT($I2460,5)="https",HYPERLINK($I2460,"Datasheet"),HYPERLINK(_xlfn.CONCAT("https://",$I2460),"Datasheet")))</f>
        <v>None Attached</v>
      </c>
      <c r="M2460" s="56"/>
      <c r="P2460" s="58"/>
      <c r="Q2460" s="1" t="n">
        <f aca="false">$M2460-$N2460</f>
        <v>0</v>
      </c>
      <c r="R2460" s="56"/>
      <c r="T2460" s="59" t="s">
        <v>15</v>
      </c>
      <c r="U2460" s="1" t="n">
        <f aca="false">$S2460-$R2460</f>
        <v>0</v>
      </c>
      <c r="V2460" s="1" t="n">
        <f aca="false">IF($T2460="±",$Q2460*2,$Q2460)</f>
        <v>0</v>
      </c>
      <c r="W2460" s="60" t="str">
        <f aca="false">IFERROR($U2460/ABS($V2460),"N/A")</f>
        <v>N/A</v>
      </c>
      <c r="X2460" s="61" t="str">
        <f aca="false">IF(OR($W2460="N/A",$R2460="",$S2460=""),"N/A",IF($W2460&gt;=4,"Not Significant",IF($W2460&gt;=2,"Semi-Significant","Significant")))</f>
        <v>N/A</v>
      </c>
      <c r="Z2460" s="1" t="str">
        <f aca="false">IF($D2460="Z540.1 w/data",0,"")</f>
        <v/>
      </c>
      <c r="AA2460" s="1" t="e">
        <f aca="false">$Y2460+$Q2460+$Z2460</f>
        <v>#VALUE!</v>
      </c>
      <c r="AB2460" s="1" t="n">
        <f aca="false">$N2460+$Q2460</f>
        <v>0</v>
      </c>
      <c r="AC2460" s="1" t="str">
        <f aca="false">IF($Y2460="","",IF(AND($AA2460&gt;=$R2460,$AA2460&lt;=$S2460),"Pass","Fail"))</f>
        <v/>
      </c>
      <c r="AD2460" s="1" t="str">
        <f aca="false">IF($Y2460="","",IF($AA2460&gt;$R2460,"Pass","Fail"))</f>
        <v/>
      </c>
      <c r="AE2460" s="1" t="str">
        <f aca="false">IF($Y2460="","",IF($AA2460&gt;=$R2460,"Pass","Fail"))</f>
        <v/>
      </c>
      <c r="AF2460" s="1" t="str">
        <f aca="false">IF($Y2460="","",IF($AA2460&lt;=$S2460,"Pass","Fail"))</f>
        <v/>
      </c>
      <c r="AG2460" s="1" t="str">
        <f aca="false">IF($Y2460="","",IF($AA2460&lt;$S2460,"Pass","Fail"))</f>
        <v/>
      </c>
      <c r="AH2460" s="23" t="str">
        <f aca="true">INDIRECT(CHOOSE(MATCH($T2460,{"±","&gt;","≥","≤","&lt;"},0), "AC", "AD", "AE", "AF", "AG") &amp; ROW())</f>
        <v/>
      </c>
      <c r="AI2460" s="56" t="str">
        <f aca="false">IF($X2460="Not Significant","No Further Action Required",
IF($AH2460="","",
IF(AND($AH2460="Pass",$L2460="0 - Passed "),"Analysis performed; no further action required.",
IF(AND($AH2460="Fail",$L2460="1 - Failed "),"Analysis performed; no further action required.",
IF(AND($AH2460="Pass",$L2460="2 - Limited In Use "),"Analysis performed; no further action required.",
IF(AND($AH2460="Fail",$L2460="3 - Adjusted "),"Analysis performed; no further action required.",
"Unit fails analysis; TSM determination required."))))))</f>
        <v/>
      </c>
      <c r="AJ2460" s="58"/>
    </row>
    <row r="2461" customFormat="false" ht="15" hidden="false" customHeight="false" outlineLevel="0" collapsed="false">
      <c r="A2461" s="56"/>
      <c r="E2461" s="57" t="str">
        <f aca="false">IF(AND($F2461="",$G2461=""),"",IF($G2461="",$F2461,HYPERLINK($G2461,$F2461)))</f>
        <v/>
      </c>
      <c r="H2461" s="1" t="str">
        <f aca="false">IF($I2461="","None Attached",IF(LEFT($I2461,5)="https",HYPERLINK($I2461,"Datasheet"),HYPERLINK(_xlfn.CONCAT("https://",$I2461),"Datasheet")))</f>
        <v>None Attached</v>
      </c>
      <c r="M2461" s="56"/>
      <c r="P2461" s="58"/>
      <c r="Q2461" s="1" t="n">
        <f aca="false">$M2461-$N2461</f>
        <v>0</v>
      </c>
      <c r="R2461" s="56"/>
      <c r="T2461" s="59" t="s">
        <v>15</v>
      </c>
      <c r="U2461" s="1" t="n">
        <f aca="false">$S2461-$R2461</f>
        <v>0</v>
      </c>
      <c r="V2461" s="1" t="n">
        <f aca="false">IF($T2461="±",$Q2461*2,$Q2461)</f>
        <v>0</v>
      </c>
      <c r="W2461" s="60" t="str">
        <f aca="false">IFERROR($U2461/ABS($V2461),"N/A")</f>
        <v>N/A</v>
      </c>
      <c r="X2461" s="61" t="str">
        <f aca="false">IF(OR($W2461="N/A",$R2461="",$S2461=""),"N/A",IF($W2461&gt;=4,"Not Significant",IF($W2461&gt;=2,"Semi-Significant","Significant")))</f>
        <v>N/A</v>
      </c>
      <c r="Z2461" s="1" t="str">
        <f aca="false">IF($D2461="Z540.1 w/data",0,"")</f>
        <v/>
      </c>
      <c r="AA2461" s="1" t="e">
        <f aca="false">$Y2461+$Q2461+$Z2461</f>
        <v>#VALUE!</v>
      </c>
      <c r="AB2461" s="1" t="n">
        <f aca="false">$N2461+$Q2461</f>
        <v>0</v>
      </c>
      <c r="AC2461" s="1" t="str">
        <f aca="false">IF($Y2461="","",IF(AND($AA2461&gt;=$R2461,$AA2461&lt;=$S2461),"Pass","Fail"))</f>
        <v/>
      </c>
      <c r="AD2461" s="1" t="str">
        <f aca="false">IF($Y2461="","",IF($AA2461&gt;$R2461,"Pass","Fail"))</f>
        <v/>
      </c>
      <c r="AE2461" s="1" t="str">
        <f aca="false">IF($Y2461="","",IF($AA2461&gt;=$R2461,"Pass","Fail"))</f>
        <v/>
      </c>
      <c r="AF2461" s="1" t="str">
        <f aca="false">IF($Y2461="","",IF($AA2461&lt;=$S2461,"Pass","Fail"))</f>
        <v/>
      </c>
      <c r="AG2461" s="1" t="str">
        <f aca="false">IF($Y2461="","",IF($AA2461&lt;$S2461,"Pass","Fail"))</f>
        <v/>
      </c>
      <c r="AH2461" s="23" t="str">
        <f aca="true">INDIRECT(CHOOSE(MATCH($T2461,{"±","&gt;","≥","≤","&lt;"},0), "AC", "AD", "AE", "AF", "AG") &amp; ROW())</f>
        <v/>
      </c>
      <c r="AI2461" s="56" t="str">
        <f aca="false">IF($X2461="Not Significant","No Further Action Required",
IF($AH2461="","",
IF(AND($AH2461="Pass",$L2461="0 - Passed "),"Analysis performed; no further action required.",
IF(AND($AH2461="Fail",$L2461="1 - Failed "),"Analysis performed; no further action required.",
IF(AND($AH2461="Pass",$L2461="2 - Limited In Use "),"Analysis performed; no further action required.",
IF(AND($AH2461="Fail",$L2461="3 - Adjusted "),"Analysis performed; no further action required.",
"Unit fails analysis; TSM determination required."))))))</f>
        <v/>
      </c>
      <c r="AJ2461" s="58"/>
    </row>
    <row r="2462" customFormat="false" ht="15" hidden="false" customHeight="false" outlineLevel="0" collapsed="false">
      <c r="A2462" s="56"/>
      <c r="E2462" s="57" t="str">
        <f aca="false">IF(AND($F2462="",$G2462=""),"",IF($G2462="",$F2462,HYPERLINK($G2462,$F2462)))</f>
        <v/>
      </c>
      <c r="H2462" s="1" t="str">
        <f aca="false">IF($I2462="","None Attached",IF(LEFT($I2462,5)="https",HYPERLINK($I2462,"Datasheet"),HYPERLINK(_xlfn.CONCAT("https://",$I2462),"Datasheet")))</f>
        <v>None Attached</v>
      </c>
      <c r="M2462" s="56"/>
      <c r="P2462" s="58"/>
      <c r="Q2462" s="1" t="n">
        <f aca="false">$M2462-$N2462</f>
        <v>0</v>
      </c>
      <c r="R2462" s="56"/>
      <c r="T2462" s="59" t="s">
        <v>15</v>
      </c>
      <c r="U2462" s="1" t="n">
        <f aca="false">$S2462-$R2462</f>
        <v>0</v>
      </c>
      <c r="V2462" s="1" t="n">
        <f aca="false">IF($T2462="±",$Q2462*2,$Q2462)</f>
        <v>0</v>
      </c>
      <c r="W2462" s="60" t="str">
        <f aca="false">IFERROR($U2462/ABS($V2462),"N/A")</f>
        <v>N/A</v>
      </c>
      <c r="X2462" s="61" t="str">
        <f aca="false">IF(OR($W2462="N/A",$R2462="",$S2462=""),"N/A",IF($W2462&gt;=4,"Not Significant",IF($W2462&gt;=2,"Semi-Significant","Significant")))</f>
        <v>N/A</v>
      </c>
      <c r="Z2462" s="1" t="str">
        <f aca="false">IF($D2462="Z540.1 w/data",0,"")</f>
        <v/>
      </c>
      <c r="AA2462" s="1" t="e">
        <f aca="false">$Y2462+$Q2462+$Z2462</f>
        <v>#VALUE!</v>
      </c>
      <c r="AB2462" s="1" t="n">
        <f aca="false">$N2462+$Q2462</f>
        <v>0</v>
      </c>
      <c r="AC2462" s="1" t="str">
        <f aca="false">IF($Y2462="","",IF(AND($AA2462&gt;=$R2462,$AA2462&lt;=$S2462),"Pass","Fail"))</f>
        <v/>
      </c>
      <c r="AD2462" s="1" t="str">
        <f aca="false">IF($Y2462="","",IF($AA2462&gt;$R2462,"Pass","Fail"))</f>
        <v/>
      </c>
      <c r="AE2462" s="1" t="str">
        <f aca="false">IF($Y2462="","",IF($AA2462&gt;=$R2462,"Pass","Fail"))</f>
        <v/>
      </c>
      <c r="AF2462" s="1" t="str">
        <f aca="false">IF($Y2462="","",IF($AA2462&lt;=$S2462,"Pass","Fail"))</f>
        <v/>
      </c>
      <c r="AG2462" s="1" t="str">
        <f aca="false">IF($Y2462="","",IF($AA2462&lt;$S2462,"Pass","Fail"))</f>
        <v/>
      </c>
      <c r="AH2462" s="23" t="str">
        <f aca="true">INDIRECT(CHOOSE(MATCH($T2462,{"±","&gt;","≥","≤","&lt;"},0), "AC", "AD", "AE", "AF", "AG") &amp; ROW())</f>
        <v/>
      </c>
      <c r="AI2462" s="56" t="str">
        <f aca="false">IF($X2462="Not Significant","No Further Action Required",
IF($AH2462="","",
IF(AND($AH2462="Pass",$L2462="0 - Passed "),"Analysis performed; no further action required.",
IF(AND($AH2462="Fail",$L2462="1 - Failed "),"Analysis performed; no further action required.",
IF(AND($AH2462="Pass",$L2462="2 - Limited In Use "),"Analysis performed; no further action required.",
IF(AND($AH2462="Fail",$L2462="3 - Adjusted "),"Analysis performed; no further action required.",
"Unit fails analysis; TSM determination required."))))))</f>
        <v/>
      </c>
      <c r="AJ2462" s="58"/>
    </row>
    <row r="2463" customFormat="false" ht="15" hidden="false" customHeight="false" outlineLevel="0" collapsed="false">
      <c r="A2463" s="56"/>
      <c r="E2463" s="57" t="str">
        <f aca="false">IF(AND($F2463="",$G2463=""),"",IF($G2463="",$F2463,HYPERLINK($G2463,$F2463)))</f>
        <v/>
      </c>
      <c r="H2463" s="1" t="str">
        <f aca="false">IF($I2463="","None Attached",IF(LEFT($I2463,5)="https",HYPERLINK($I2463,"Datasheet"),HYPERLINK(_xlfn.CONCAT("https://",$I2463),"Datasheet")))</f>
        <v>None Attached</v>
      </c>
      <c r="M2463" s="56"/>
      <c r="P2463" s="58"/>
      <c r="Q2463" s="1" t="n">
        <f aca="false">$M2463-$N2463</f>
        <v>0</v>
      </c>
      <c r="R2463" s="56"/>
      <c r="T2463" s="59" t="s">
        <v>15</v>
      </c>
      <c r="U2463" s="1" t="n">
        <f aca="false">$S2463-$R2463</f>
        <v>0</v>
      </c>
      <c r="V2463" s="1" t="n">
        <f aca="false">IF($T2463="±",$Q2463*2,$Q2463)</f>
        <v>0</v>
      </c>
      <c r="W2463" s="60" t="str">
        <f aca="false">IFERROR($U2463/ABS($V2463),"N/A")</f>
        <v>N/A</v>
      </c>
      <c r="X2463" s="61" t="str">
        <f aca="false">IF(OR($W2463="N/A",$R2463="",$S2463=""),"N/A",IF($W2463&gt;=4,"Not Significant",IF($W2463&gt;=2,"Semi-Significant","Significant")))</f>
        <v>N/A</v>
      </c>
      <c r="Z2463" s="1" t="str">
        <f aca="false">IF($D2463="Z540.1 w/data",0,"")</f>
        <v/>
      </c>
      <c r="AA2463" s="1" t="e">
        <f aca="false">$Y2463+$Q2463+$Z2463</f>
        <v>#VALUE!</v>
      </c>
      <c r="AB2463" s="1" t="n">
        <f aca="false">$N2463+$Q2463</f>
        <v>0</v>
      </c>
      <c r="AC2463" s="1" t="str">
        <f aca="false">IF($Y2463="","",IF(AND($AA2463&gt;=$R2463,$AA2463&lt;=$S2463),"Pass","Fail"))</f>
        <v/>
      </c>
      <c r="AD2463" s="1" t="str">
        <f aca="false">IF($Y2463="","",IF($AA2463&gt;$R2463,"Pass","Fail"))</f>
        <v/>
      </c>
      <c r="AE2463" s="1" t="str">
        <f aca="false">IF($Y2463="","",IF($AA2463&gt;=$R2463,"Pass","Fail"))</f>
        <v/>
      </c>
      <c r="AF2463" s="1" t="str">
        <f aca="false">IF($Y2463="","",IF($AA2463&lt;=$S2463,"Pass","Fail"))</f>
        <v/>
      </c>
      <c r="AG2463" s="1" t="str">
        <f aca="false">IF($Y2463="","",IF($AA2463&lt;$S2463,"Pass","Fail"))</f>
        <v/>
      </c>
      <c r="AH2463" s="23" t="str">
        <f aca="true">INDIRECT(CHOOSE(MATCH($T2463,{"±","&gt;","≥","≤","&lt;"},0), "AC", "AD", "AE", "AF", "AG") &amp; ROW())</f>
        <v/>
      </c>
      <c r="AI2463" s="56" t="str">
        <f aca="false">IF($X2463="Not Significant","No Further Action Required",
IF($AH2463="","",
IF(AND($AH2463="Pass",$L2463="0 - Passed "),"Analysis performed; no further action required.",
IF(AND($AH2463="Fail",$L2463="1 - Failed "),"Analysis performed; no further action required.",
IF(AND($AH2463="Pass",$L2463="2 - Limited In Use "),"Analysis performed; no further action required.",
IF(AND($AH2463="Fail",$L2463="3 - Adjusted "),"Analysis performed; no further action required.",
"Unit fails analysis; TSM determination required."))))))</f>
        <v/>
      </c>
      <c r="AJ2463" s="58"/>
    </row>
    <row r="2464" customFormat="false" ht="15" hidden="false" customHeight="false" outlineLevel="0" collapsed="false">
      <c r="A2464" s="56"/>
      <c r="E2464" s="57" t="str">
        <f aca="false">IF(AND($F2464="",$G2464=""),"",IF($G2464="",$F2464,HYPERLINK($G2464,$F2464)))</f>
        <v/>
      </c>
      <c r="H2464" s="1" t="str">
        <f aca="false">IF($I2464="","None Attached",IF(LEFT($I2464,5)="https",HYPERLINK($I2464,"Datasheet"),HYPERLINK(_xlfn.CONCAT("https://",$I2464),"Datasheet")))</f>
        <v>None Attached</v>
      </c>
      <c r="M2464" s="56"/>
      <c r="P2464" s="58"/>
      <c r="Q2464" s="1" t="n">
        <f aca="false">$M2464-$N2464</f>
        <v>0</v>
      </c>
      <c r="R2464" s="56"/>
      <c r="T2464" s="59" t="s">
        <v>15</v>
      </c>
      <c r="U2464" s="1" t="n">
        <f aca="false">$S2464-$R2464</f>
        <v>0</v>
      </c>
      <c r="V2464" s="1" t="n">
        <f aca="false">IF($T2464="±",$Q2464*2,$Q2464)</f>
        <v>0</v>
      </c>
      <c r="W2464" s="60" t="str">
        <f aca="false">IFERROR($U2464/ABS($V2464),"N/A")</f>
        <v>N/A</v>
      </c>
      <c r="X2464" s="61" t="str">
        <f aca="false">IF(OR($W2464="N/A",$R2464="",$S2464=""),"N/A",IF($W2464&gt;=4,"Not Significant",IF($W2464&gt;=2,"Semi-Significant","Significant")))</f>
        <v>N/A</v>
      </c>
      <c r="Z2464" s="1" t="str">
        <f aca="false">IF($D2464="Z540.1 w/data",0,"")</f>
        <v/>
      </c>
      <c r="AA2464" s="1" t="e">
        <f aca="false">$Y2464+$Q2464+$Z2464</f>
        <v>#VALUE!</v>
      </c>
      <c r="AB2464" s="1" t="n">
        <f aca="false">$N2464+$Q2464</f>
        <v>0</v>
      </c>
      <c r="AC2464" s="1" t="str">
        <f aca="false">IF($Y2464="","",IF(AND($AA2464&gt;=$R2464,$AA2464&lt;=$S2464),"Pass","Fail"))</f>
        <v/>
      </c>
      <c r="AD2464" s="1" t="str">
        <f aca="false">IF($Y2464="","",IF($AA2464&gt;$R2464,"Pass","Fail"))</f>
        <v/>
      </c>
      <c r="AE2464" s="1" t="str">
        <f aca="false">IF($Y2464="","",IF($AA2464&gt;=$R2464,"Pass","Fail"))</f>
        <v/>
      </c>
      <c r="AF2464" s="1" t="str">
        <f aca="false">IF($Y2464="","",IF($AA2464&lt;=$S2464,"Pass","Fail"))</f>
        <v/>
      </c>
      <c r="AG2464" s="1" t="str">
        <f aca="false">IF($Y2464="","",IF($AA2464&lt;$S2464,"Pass","Fail"))</f>
        <v/>
      </c>
      <c r="AH2464" s="23" t="str">
        <f aca="true">INDIRECT(CHOOSE(MATCH($T2464,{"±","&gt;","≥","≤","&lt;"},0), "AC", "AD", "AE", "AF", "AG") &amp; ROW())</f>
        <v/>
      </c>
      <c r="AI2464" s="56" t="str">
        <f aca="false">IF($X2464="Not Significant","No Further Action Required",
IF($AH2464="","",
IF(AND($AH2464="Pass",$L2464="0 - Passed "),"Analysis performed; no further action required.",
IF(AND($AH2464="Fail",$L2464="1 - Failed "),"Analysis performed; no further action required.",
IF(AND($AH2464="Pass",$L2464="2 - Limited In Use "),"Analysis performed; no further action required.",
IF(AND($AH2464="Fail",$L2464="3 - Adjusted "),"Analysis performed; no further action required.",
"Unit fails analysis; TSM determination required."))))))</f>
        <v/>
      </c>
      <c r="AJ2464" s="58"/>
    </row>
    <row r="2465" customFormat="false" ht="15" hidden="false" customHeight="false" outlineLevel="0" collapsed="false">
      <c r="A2465" s="56"/>
      <c r="E2465" s="57" t="str">
        <f aca="false">IF(AND($F2465="",$G2465=""),"",IF($G2465="",$F2465,HYPERLINK($G2465,$F2465)))</f>
        <v/>
      </c>
      <c r="H2465" s="1" t="str">
        <f aca="false">IF($I2465="","None Attached",IF(LEFT($I2465,5)="https",HYPERLINK($I2465,"Datasheet"),HYPERLINK(_xlfn.CONCAT("https://",$I2465),"Datasheet")))</f>
        <v>None Attached</v>
      </c>
      <c r="M2465" s="56"/>
      <c r="P2465" s="58"/>
      <c r="Q2465" s="1" t="n">
        <f aca="false">$M2465-$N2465</f>
        <v>0</v>
      </c>
      <c r="R2465" s="56"/>
      <c r="T2465" s="59" t="s">
        <v>15</v>
      </c>
      <c r="U2465" s="1" t="n">
        <f aca="false">$S2465-$R2465</f>
        <v>0</v>
      </c>
      <c r="V2465" s="1" t="n">
        <f aca="false">IF($T2465="±",$Q2465*2,$Q2465)</f>
        <v>0</v>
      </c>
      <c r="W2465" s="60" t="str">
        <f aca="false">IFERROR($U2465/ABS($V2465),"N/A")</f>
        <v>N/A</v>
      </c>
      <c r="X2465" s="61" t="str">
        <f aca="false">IF(OR($W2465="N/A",$R2465="",$S2465=""),"N/A",IF($W2465&gt;=4,"Not Significant",IF($W2465&gt;=2,"Semi-Significant","Significant")))</f>
        <v>N/A</v>
      </c>
      <c r="Z2465" s="1" t="str">
        <f aca="false">IF($D2465="Z540.1 w/data",0,"")</f>
        <v/>
      </c>
      <c r="AA2465" s="1" t="e">
        <f aca="false">$Y2465+$Q2465+$Z2465</f>
        <v>#VALUE!</v>
      </c>
      <c r="AB2465" s="1" t="n">
        <f aca="false">$N2465+$Q2465</f>
        <v>0</v>
      </c>
      <c r="AC2465" s="1" t="str">
        <f aca="false">IF($Y2465="","",IF(AND($AA2465&gt;=$R2465,$AA2465&lt;=$S2465),"Pass","Fail"))</f>
        <v/>
      </c>
      <c r="AD2465" s="1" t="str">
        <f aca="false">IF($Y2465="","",IF($AA2465&gt;$R2465,"Pass","Fail"))</f>
        <v/>
      </c>
      <c r="AE2465" s="1" t="str">
        <f aca="false">IF($Y2465="","",IF($AA2465&gt;=$R2465,"Pass","Fail"))</f>
        <v/>
      </c>
      <c r="AF2465" s="1" t="str">
        <f aca="false">IF($Y2465="","",IF($AA2465&lt;=$S2465,"Pass","Fail"))</f>
        <v/>
      </c>
      <c r="AG2465" s="1" t="str">
        <f aca="false">IF($Y2465="","",IF($AA2465&lt;$S2465,"Pass","Fail"))</f>
        <v/>
      </c>
      <c r="AH2465" s="23" t="str">
        <f aca="true">INDIRECT(CHOOSE(MATCH($T2465,{"±","&gt;","≥","≤","&lt;"},0), "AC", "AD", "AE", "AF", "AG") &amp; ROW())</f>
        <v/>
      </c>
      <c r="AI2465" s="56" t="str">
        <f aca="false">IF($X2465="Not Significant","No Further Action Required",
IF($AH2465="","",
IF(AND($AH2465="Pass",$L2465="0 - Passed "),"Analysis performed; no further action required.",
IF(AND($AH2465="Fail",$L2465="1 - Failed "),"Analysis performed; no further action required.",
IF(AND($AH2465="Pass",$L2465="2 - Limited In Use "),"Analysis performed; no further action required.",
IF(AND($AH2465="Fail",$L2465="3 - Adjusted "),"Analysis performed; no further action required.",
"Unit fails analysis; TSM determination required."))))))</f>
        <v/>
      </c>
      <c r="AJ2465" s="58"/>
    </row>
    <row r="2466" customFormat="false" ht="15" hidden="false" customHeight="false" outlineLevel="0" collapsed="false">
      <c r="A2466" s="56"/>
      <c r="E2466" s="57" t="str">
        <f aca="false">IF(AND($F2466="",$G2466=""),"",IF($G2466="",$F2466,HYPERLINK($G2466,$F2466)))</f>
        <v/>
      </c>
      <c r="H2466" s="1" t="str">
        <f aca="false">IF($I2466="","None Attached",IF(LEFT($I2466,5)="https",HYPERLINK($I2466,"Datasheet"),HYPERLINK(_xlfn.CONCAT("https://",$I2466),"Datasheet")))</f>
        <v>None Attached</v>
      </c>
      <c r="M2466" s="56"/>
      <c r="P2466" s="58"/>
      <c r="Q2466" s="1" t="n">
        <f aca="false">$M2466-$N2466</f>
        <v>0</v>
      </c>
      <c r="R2466" s="56"/>
      <c r="T2466" s="59" t="s">
        <v>15</v>
      </c>
      <c r="U2466" s="1" t="n">
        <f aca="false">$S2466-$R2466</f>
        <v>0</v>
      </c>
      <c r="V2466" s="1" t="n">
        <f aca="false">IF($T2466="±",$Q2466*2,$Q2466)</f>
        <v>0</v>
      </c>
      <c r="W2466" s="60" t="str">
        <f aca="false">IFERROR($U2466/ABS($V2466),"N/A")</f>
        <v>N/A</v>
      </c>
      <c r="X2466" s="61" t="str">
        <f aca="false">IF(OR($W2466="N/A",$R2466="",$S2466=""),"N/A",IF($W2466&gt;=4,"Not Significant",IF($W2466&gt;=2,"Semi-Significant","Significant")))</f>
        <v>N/A</v>
      </c>
      <c r="Z2466" s="1" t="str">
        <f aca="false">IF($D2466="Z540.1 w/data",0,"")</f>
        <v/>
      </c>
      <c r="AA2466" s="1" t="e">
        <f aca="false">$Y2466+$Q2466+$Z2466</f>
        <v>#VALUE!</v>
      </c>
      <c r="AB2466" s="1" t="n">
        <f aca="false">$N2466+$Q2466</f>
        <v>0</v>
      </c>
      <c r="AC2466" s="1" t="str">
        <f aca="false">IF($Y2466="","",IF(AND($AA2466&gt;=$R2466,$AA2466&lt;=$S2466),"Pass","Fail"))</f>
        <v/>
      </c>
      <c r="AD2466" s="1" t="str">
        <f aca="false">IF($Y2466="","",IF($AA2466&gt;$R2466,"Pass","Fail"))</f>
        <v/>
      </c>
      <c r="AE2466" s="1" t="str">
        <f aca="false">IF($Y2466="","",IF($AA2466&gt;=$R2466,"Pass","Fail"))</f>
        <v/>
      </c>
      <c r="AF2466" s="1" t="str">
        <f aca="false">IF($Y2466="","",IF($AA2466&lt;=$S2466,"Pass","Fail"))</f>
        <v/>
      </c>
      <c r="AG2466" s="1" t="str">
        <f aca="false">IF($Y2466="","",IF($AA2466&lt;$S2466,"Pass","Fail"))</f>
        <v/>
      </c>
      <c r="AH2466" s="23" t="str">
        <f aca="true">INDIRECT(CHOOSE(MATCH($T2466,{"±","&gt;","≥","≤","&lt;"},0), "AC", "AD", "AE", "AF", "AG") &amp; ROW())</f>
        <v/>
      </c>
      <c r="AI2466" s="56" t="str">
        <f aca="false">IF($X2466="Not Significant","No Further Action Required",
IF($AH2466="","",
IF(AND($AH2466="Pass",$L2466="0 - Passed "),"Analysis performed; no further action required.",
IF(AND($AH2466="Fail",$L2466="1 - Failed "),"Analysis performed; no further action required.",
IF(AND($AH2466="Pass",$L2466="2 - Limited In Use "),"Analysis performed; no further action required.",
IF(AND($AH2466="Fail",$L2466="3 - Adjusted "),"Analysis performed; no further action required.",
"Unit fails analysis; TSM determination required."))))))</f>
        <v/>
      </c>
      <c r="AJ2466" s="58"/>
    </row>
    <row r="2467" customFormat="false" ht="15" hidden="false" customHeight="false" outlineLevel="0" collapsed="false">
      <c r="A2467" s="56"/>
      <c r="E2467" s="57" t="str">
        <f aca="false">IF(AND($F2467="",$G2467=""),"",IF($G2467="",$F2467,HYPERLINK($G2467,$F2467)))</f>
        <v/>
      </c>
      <c r="H2467" s="1" t="str">
        <f aca="false">IF($I2467="","None Attached",IF(LEFT($I2467,5)="https",HYPERLINK($I2467,"Datasheet"),HYPERLINK(_xlfn.CONCAT("https://",$I2467),"Datasheet")))</f>
        <v>None Attached</v>
      </c>
      <c r="M2467" s="56"/>
      <c r="P2467" s="58"/>
      <c r="Q2467" s="1" t="n">
        <f aca="false">$M2467-$N2467</f>
        <v>0</v>
      </c>
      <c r="R2467" s="56"/>
      <c r="T2467" s="59" t="s">
        <v>15</v>
      </c>
      <c r="U2467" s="1" t="n">
        <f aca="false">$S2467-$R2467</f>
        <v>0</v>
      </c>
      <c r="V2467" s="1" t="n">
        <f aca="false">IF($T2467="±",$Q2467*2,$Q2467)</f>
        <v>0</v>
      </c>
      <c r="W2467" s="60" t="str">
        <f aca="false">IFERROR($U2467/ABS($V2467),"N/A")</f>
        <v>N/A</v>
      </c>
      <c r="X2467" s="61" t="str">
        <f aca="false">IF(OR($W2467="N/A",$R2467="",$S2467=""),"N/A",IF($W2467&gt;=4,"Not Significant",IF($W2467&gt;=2,"Semi-Significant","Significant")))</f>
        <v>N/A</v>
      </c>
      <c r="Z2467" s="1" t="str">
        <f aca="false">IF($D2467="Z540.1 w/data",0,"")</f>
        <v/>
      </c>
      <c r="AA2467" s="1" t="e">
        <f aca="false">$Y2467+$Q2467+$Z2467</f>
        <v>#VALUE!</v>
      </c>
      <c r="AB2467" s="1" t="n">
        <f aca="false">$N2467+$Q2467</f>
        <v>0</v>
      </c>
      <c r="AC2467" s="1" t="str">
        <f aca="false">IF($Y2467="","",IF(AND($AA2467&gt;=$R2467,$AA2467&lt;=$S2467),"Pass","Fail"))</f>
        <v/>
      </c>
      <c r="AD2467" s="1" t="str">
        <f aca="false">IF($Y2467="","",IF($AA2467&gt;$R2467,"Pass","Fail"))</f>
        <v/>
      </c>
      <c r="AE2467" s="1" t="str">
        <f aca="false">IF($Y2467="","",IF($AA2467&gt;=$R2467,"Pass","Fail"))</f>
        <v/>
      </c>
      <c r="AF2467" s="1" t="str">
        <f aca="false">IF($Y2467="","",IF($AA2467&lt;=$S2467,"Pass","Fail"))</f>
        <v/>
      </c>
      <c r="AG2467" s="1" t="str">
        <f aca="false">IF($Y2467="","",IF($AA2467&lt;$S2467,"Pass","Fail"))</f>
        <v/>
      </c>
      <c r="AH2467" s="23" t="str">
        <f aca="true">INDIRECT(CHOOSE(MATCH($T2467,{"±","&gt;","≥","≤","&lt;"},0), "AC", "AD", "AE", "AF", "AG") &amp; ROW())</f>
        <v/>
      </c>
      <c r="AI2467" s="56" t="str">
        <f aca="false">IF($X2467="Not Significant","No Further Action Required",
IF($AH2467="","",
IF(AND($AH2467="Pass",$L2467="0 - Passed "),"Analysis performed; no further action required.",
IF(AND($AH2467="Fail",$L2467="1 - Failed "),"Analysis performed; no further action required.",
IF(AND($AH2467="Pass",$L2467="2 - Limited In Use "),"Analysis performed; no further action required.",
IF(AND($AH2467="Fail",$L2467="3 - Adjusted "),"Analysis performed; no further action required.",
"Unit fails analysis; TSM determination required."))))))</f>
        <v/>
      </c>
      <c r="AJ2467" s="58"/>
    </row>
    <row r="2468" customFormat="false" ht="15" hidden="false" customHeight="false" outlineLevel="0" collapsed="false">
      <c r="A2468" s="56"/>
      <c r="E2468" s="57" t="str">
        <f aca="false">IF(AND($F2468="",$G2468=""),"",IF($G2468="",$F2468,HYPERLINK($G2468,$F2468)))</f>
        <v/>
      </c>
      <c r="H2468" s="1" t="str">
        <f aca="false">IF($I2468="","None Attached",IF(LEFT($I2468,5)="https",HYPERLINK($I2468,"Datasheet"),HYPERLINK(_xlfn.CONCAT("https://",$I2468),"Datasheet")))</f>
        <v>None Attached</v>
      </c>
      <c r="M2468" s="56"/>
      <c r="P2468" s="58"/>
      <c r="Q2468" s="1" t="n">
        <f aca="false">$M2468-$N2468</f>
        <v>0</v>
      </c>
      <c r="R2468" s="56"/>
      <c r="T2468" s="59" t="s">
        <v>15</v>
      </c>
      <c r="U2468" s="1" t="n">
        <f aca="false">$S2468-$R2468</f>
        <v>0</v>
      </c>
      <c r="V2468" s="1" t="n">
        <f aca="false">IF($T2468="±",$Q2468*2,$Q2468)</f>
        <v>0</v>
      </c>
      <c r="W2468" s="60" t="str">
        <f aca="false">IFERROR($U2468/ABS($V2468),"N/A")</f>
        <v>N/A</v>
      </c>
      <c r="X2468" s="61" t="str">
        <f aca="false">IF(OR($W2468="N/A",$R2468="",$S2468=""),"N/A",IF($W2468&gt;=4,"Not Significant",IF($W2468&gt;=2,"Semi-Significant","Significant")))</f>
        <v>N/A</v>
      </c>
      <c r="Z2468" s="1" t="str">
        <f aca="false">IF($D2468="Z540.1 w/data",0,"")</f>
        <v/>
      </c>
      <c r="AA2468" s="1" t="e">
        <f aca="false">$Y2468+$Q2468+$Z2468</f>
        <v>#VALUE!</v>
      </c>
      <c r="AB2468" s="1" t="n">
        <f aca="false">$N2468+$Q2468</f>
        <v>0</v>
      </c>
      <c r="AC2468" s="1" t="str">
        <f aca="false">IF($Y2468="","",IF(AND($AA2468&gt;=$R2468,$AA2468&lt;=$S2468),"Pass","Fail"))</f>
        <v/>
      </c>
      <c r="AD2468" s="1" t="str">
        <f aca="false">IF($Y2468="","",IF($AA2468&gt;$R2468,"Pass","Fail"))</f>
        <v/>
      </c>
      <c r="AE2468" s="1" t="str">
        <f aca="false">IF($Y2468="","",IF($AA2468&gt;=$R2468,"Pass","Fail"))</f>
        <v/>
      </c>
      <c r="AF2468" s="1" t="str">
        <f aca="false">IF($Y2468="","",IF($AA2468&lt;=$S2468,"Pass","Fail"))</f>
        <v/>
      </c>
      <c r="AG2468" s="1" t="str">
        <f aca="false">IF($Y2468="","",IF($AA2468&lt;$S2468,"Pass","Fail"))</f>
        <v/>
      </c>
      <c r="AH2468" s="23" t="str">
        <f aca="true">INDIRECT(CHOOSE(MATCH($T2468,{"±","&gt;","≥","≤","&lt;"},0), "AC", "AD", "AE", "AF", "AG") &amp; ROW())</f>
        <v/>
      </c>
      <c r="AI2468" s="56" t="str">
        <f aca="false">IF($X2468="Not Significant","No Further Action Required",
IF($AH2468="","",
IF(AND($AH2468="Pass",$L2468="0 - Passed "),"Analysis performed; no further action required.",
IF(AND($AH2468="Fail",$L2468="1 - Failed "),"Analysis performed; no further action required.",
IF(AND($AH2468="Pass",$L2468="2 - Limited In Use "),"Analysis performed; no further action required.",
IF(AND($AH2468="Fail",$L2468="3 - Adjusted "),"Analysis performed; no further action required.",
"Unit fails analysis; TSM determination required."))))))</f>
        <v/>
      </c>
      <c r="AJ2468" s="58"/>
    </row>
    <row r="2469" customFormat="false" ht="15" hidden="false" customHeight="false" outlineLevel="0" collapsed="false">
      <c r="A2469" s="56"/>
      <c r="E2469" s="57" t="str">
        <f aca="false">IF(AND($F2469="",$G2469=""),"",IF($G2469="",$F2469,HYPERLINK($G2469,$F2469)))</f>
        <v/>
      </c>
      <c r="H2469" s="1" t="str">
        <f aca="false">IF($I2469="","None Attached",IF(LEFT($I2469,5)="https",HYPERLINK($I2469,"Datasheet"),HYPERLINK(_xlfn.CONCAT("https://",$I2469),"Datasheet")))</f>
        <v>None Attached</v>
      </c>
      <c r="M2469" s="56"/>
      <c r="P2469" s="58"/>
      <c r="Q2469" s="1" t="n">
        <f aca="false">$M2469-$N2469</f>
        <v>0</v>
      </c>
      <c r="R2469" s="56"/>
      <c r="T2469" s="59" t="s">
        <v>15</v>
      </c>
      <c r="U2469" s="1" t="n">
        <f aca="false">$S2469-$R2469</f>
        <v>0</v>
      </c>
      <c r="V2469" s="1" t="n">
        <f aca="false">IF($T2469="±",$Q2469*2,$Q2469)</f>
        <v>0</v>
      </c>
      <c r="W2469" s="60" t="str">
        <f aca="false">IFERROR($U2469/ABS($V2469),"N/A")</f>
        <v>N/A</v>
      </c>
      <c r="X2469" s="61" t="str">
        <f aca="false">IF(OR($W2469="N/A",$R2469="",$S2469=""),"N/A",IF($W2469&gt;=4,"Not Significant",IF($W2469&gt;=2,"Semi-Significant","Significant")))</f>
        <v>N/A</v>
      </c>
      <c r="Z2469" s="1" t="str">
        <f aca="false">IF($D2469="Z540.1 w/data",0,"")</f>
        <v/>
      </c>
      <c r="AA2469" s="1" t="e">
        <f aca="false">$Y2469+$Q2469+$Z2469</f>
        <v>#VALUE!</v>
      </c>
      <c r="AB2469" s="1" t="n">
        <f aca="false">$N2469+$Q2469</f>
        <v>0</v>
      </c>
      <c r="AC2469" s="1" t="str">
        <f aca="false">IF($Y2469="","",IF(AND($AA2469&gt;=$R2469,$AA2469&lt;=$S2469),"Pass","Fail"))</f>
        <v/>
      </c>
      <c r="AD2469" s="1" t="str">
        <f aca="false">IF($Y2469="","",IF($AA2469&gt;$R2469,"Pass","Fail"))</f>
        <v/>
      </c>
      <c r="AE2469" s="1" t="str">
        <f aca="false">IF($Y2469="","",IF($AA2469&gt;=$R2469,"Pass","Fail"))</f>
        <v/>
      </c>
      <c r="AF2469" s="1" t="str">
        <f aca="false">IF($Y2469="","",IF($AA2469&lt;=$S2469,"Pass","Fail"))</f>
        <v/>
      </c>
      <c r="AG2469" s="1" t="str">
        <f aca="false">IF($Y2469="","",IF($AA2469&lt;$S2469,"Pass","Fail"))</f>
        <v/>
      </c>
      <c r="AH2469" s="23" t="str">
        <f aca="true">INDIRECT(CHOOSE(MATCH($T2469,{"±","&gt;","≥","≤","&lt;"},0), "AC", "AD", "AE", "AF", "AG") &amp; ROW())</f>
        <v/>
      </c>
      <c r="AI2469" s="56" t="str">
        <f aca="false">IF($X2469="Not Significant","No Further Action Required",
IF($AH2469="","",
IF(AND($AH2469="Pass",$L2469="0 - Passed "),"Analysis performed; no further action required.",
IF(AND($AH2469="Fail",$L2469="1 - Failed "),"Analysis performed; no further action required.",
IF(AND($AH2469="Pass",$L2469="2 - Limited In Use "),"Analysis performed; no further action required.",
IF(AND($AH2469="Fail",$L2469="3 - Adjusted "),"Analysis performed; no further action required.",
"Unit fails analysis; TSM determination required."))))))</f>
        <v/>
      </c>
      <c r="AJ2469" s="58"/>
    </row>
    <row r="2470" customFormat="false" ht="15" hidden="false" customHeight="false" outlineLevel="0" collapsed="false">
      <c r="A2470" s="56"/>
      <c r="E2470" s="57" t="str">
        <f aca="false">IF(AND($F2470="",$G2470=""),"",IF($G2470="",$F2470,HYPERLINK($G2470,$F2470)))</f>
        <v/>
      </c>
      <c r="H2470" s="1" t="str">
        <f aca="false">IF($I2470="","None Attached",IF(LEFT($I2470,5)="https",HYPERLINK($I2470,"Datasheet"),HYPERLINK(_xlfn.CONCAT("https://",$I2470),"Datasheet")))</f>
        <v>None Attached</v>
      </c>
      <c r="M2470" s="56"/>
      <c r="P2470" s="58"/>
      <c r="Q2470" s="1" t="n">
        <f aca="false">$M2470-$N2470</f>
        <v>0</v>
      </c>
      <c r="R2470" s="56"/>
      <c r="T2470" s="59" t="s">
        <v>15</v>
      </c>
      <c r="U2470" s="1" t="n">
        <f aca="false">$S2470-$R2470</f>
        <v>0</v>
      </c>
      <c r="V2470" s="1" t="n">
        <f aca="false">IF($T2470="±",$Q2470*2,$Q2470)</f>
        <v>0</v>
      </c>
      <c r="W2470" s="60" t="str">
        <f aca="false">IFERROR($U2470/ABS($V2470),"N/A")</f>
        <v>N/A</v>
      </c>
      <c r="X2470" s="61" t="str">
        <f aca="false">IF(OR($W2470="N/A",$R2470="",$S2470=""),"N/A",IF($W2470&gt;=4,"Not Significant",IF($W2470&gt;=2,"Semi-Significant","Significant")))</f>
        <v>N/A</v>
      </c>
      <c r="Z2470" s="1" t="str">
        <f aca="false">IF($D2470="Z540.1 w/data",0,"")</f>
        <v/>
      </c>
      <c r="AA2470" s="1" t="e">
        <f aca="false">$Y2470+$Q2470+$Z2470</f>
        <v>#VALUE!</v>
      </c>
      <c r="AB2470" s="1" t="n">
        <f aca="false">$N2470+$Q2470</f>
        <v>0</v>
      </c>
      <c r="AC2470" s="1" t="str">
        <f aca="false">IF($Y2470="","",IF(AND($AA2470&gt;=$R2470,$AA2470&lt;=$S2470),"Pass","Fail"))</f>
        <v/>
      </c>
      <c r="AD2470" s="1" t="str">
        <f aca="false">IF($Y2470="","",IF($AA2470&gt;$R2470,"Pass","Fail"))</f>
        <v/>
      </c>
      <c r="AE2470" s="1" t="str">
        <f aca="false">IF($Y2470="","",IF($AA2470&gt;=$R2470,"Pass","Fail"))</f>
        <v/>
      </c>
      <c r="AF2470" s="1" t="str">
        <f aca="false">IF($Y2470="","",IF($AA2470&lt;=$S2470,"Pass","Fail"))</f>
        <v/>
      </c>
      <c r="AG2470" s="1" t="str">
        <f aca="false">IF($Y2470="","",IF($AA2470&lt;$S2470,"Pass","Fail"))</f>
        <v/>
      </c>
      <c r="AH2470" s="23" t="str">
        <f aca="true">INDIRECT(CHOOSE(MATCH($T2470,{"±","&gt;","≥","≤","&lt;"},0), "AC", "AD", "AE", "AF", "AG") &amp; ROW())</f>
        <v/>
      </c>
      <c r="AI2470" s="56" t="str">
        <f aca="false">IF($X2470="Not Significant","No Further Action Required",
IF($AH2470="","",
IF(AND($AH2470="Pass",$L2470="0 - Passed "),"Analysis performed; no further action required.",
IF(AND($AH2470="Fail",$L2470="1 - Failed "),"Analysis performed; no further action required.",
IF(AND($AH2470="Pass",$L2470="2 - Limited In Use "),"Analysis performed; no further action required.",
IF(AND($AH2470="Fail",$L2470="3 - Adjusted "),"Analysis performed; no further action required.",
"Unit fails analysis; TSM determination required."))))))</f>
        <v/>
      </c>
      <c r="AJ2470" s="58"/>
    </row>
    <row r="2471" customFormat="false" ht="15" hidden="false" customHeight="false" outlineLevel="0" collapsed="false">
      <c r="A2471" s="56"/>
      <c r="E2471" s="57" t="str">
        <f aca="false">IF(AND($F2471="",$G2471=""),"",IF($G2471="",$F2471,HYPERLINK($G2471,$F2471)))</f>
        <v/>
      </c>
      <c r="H2471" s="1" t="str">
        <f aca="false">IF($I2471="","None Attached",IF(LEFT($I2471,5)="https",HYPERLINK($I2471,"Datasheet"),HYPERLINK(_xlfn.CONCAT("https://",$I2471),"Datasheet")))</f>
        <v>None Attached</v>
      </c>
      <c r="M2471" s="56"/>
      <c r="P2471" s="58"/>
      <c r="Q2471" s="1" t="n">
        <f aca="false">$M2471-$N2471</f>
        <v>0</v>
      </c>
      <c r="R2471" s="56"/>
      <c r="T2471" s="59" t="s">
        <v>15</v>
      </c>
      <c r="U2471" s="1" t="n">
        <f aca="false">$S2471-$R2471</f>
        <v>0</v>
      </c>
      <c r="V2471" s="1" t="n">
        <f aca="false">IF($T2471="±",$Q2471*2,$Q2471)</f>
        <v>0</v>
      </c>
      <c r="W2471" s="60" t="str">
        <f aca="false">IFERROR($U2471/ABS($V2471),"N/A")</f>
        <v>N/A</v>
      </c>
      <c r="X2471" s="61" t="str">
        <f aca="false">IF(OR($W2471="N/A",$R2471="",$S2471=""),"N/A",IF($W2471&gt;=4,"Not Significant",IF($W2471&gt;=2,"Semi-Significant","Significant")))</f>
        <v>N/A</v>
      </c>
      <c r="Z2471" s="1" t="str">
        <f aca="false">IF($D2471="Z540.1 w/data",0,"")</f>
        <v/>
      </c>
      <c r="AA2471" s="1" t="e">
        <f aca="false">$Y2471+$Q2471+$Z2471</f>
        <v>#VALUE!</v>
      </c>
      <c r="AB2471" s="1" t="n">
        <f aca="false">$N2471+$Q2471</f>
        <v>0</v>
      </c>
      <c r="AC2471" s="1" t="str">
        <f aca="false">IF($Y2471="","",IF(AND($AA2471&gt;=$R2471,$AA2471&lt;=$S2471),"Pass","Fail"))</f>
        <v/>
      </c>
      <c r="AD2471" s="1" t="str">
        <f aca="false">IF($Y2471="","",IF($AA2471&gt;$R2471,"Pass","Fail"))</f>
        <v/>
      </c>
      <c r="AE2471" s="1" t="str">
        <f aca="false">IF($Y2471="","",IF($AA2471&gt;=$R2471,"Pass","Fail"))</f>
        <v/>
      </c>
      <c r="AF2471" s="1" t="str">
        <f aca="false">IF($Y2471="","",IF($AA2471&lt;=$S2471,"Pass","Fail"))</f>
        <v/>
      </c>
      <c r="AG2471" s="1" t="str">
        <f aca="false">IF($Y2471="","",IF($AA2471&lt;$S2471,"Pass","Fail"))</f>
        <v/>
      </c>
      <c r="AH2471" s="23" t="str">
        <f aca="true">INDIRECT(CHOOSE(MATCH($T2471,{"±","&gt;","≥","≤","&lt;"},0), "AC", "AD", "AE", "AF", "AG") &amp; ROW())</f>
        <v/>
      </c>
      <c r="AI2471" s="56" t="str">
        <f aca="false">IF($X2471="Not Significant","No Further Action Required",
IF($AH2471="","",
IF(AND($AH2471="Pass",$L2471="0 - Passed "),"Analysis performed; no further action required.",
IF(AND($AH2471="Fail",$L2471="1 - Failed "),"Analysis performed; no further action required.",
IF(AND($AH2471="Pass",$L2471="2 - Limited In Use "),"Analysis performed; no further action required.",
IF(AND($AH2471="Fail",$L2471="3 - Adjusted "),"Analysis performed; no further action required.",
"Unit fails analysis; TSM determination required."))))))</f>
        <v/>
      </c>
      <c r="AJ2471" s="58"/>
    </row>
    <row r="2472" customFormat="false" ht="15" hidden="false" customHeight="false" outlineLevel="0" collapsed="false">
      <c r="A2472" s="56"/>
      <c r="E2472" s="57" t="str">
        <f aca="false">IF(AND($F2472="",$G2472=""),"",IF($G2472="",$F2472,HYPERLINK($G2472,$F2472)))</f>
        <v/>
      </c>
      <c r="H2472" s="1" t="str">
        <f aca="false">IF($I2472="","None Attached",IF(LEFT($I2472,5)="https",HYPERLINK($I2472,"Datasheet"),HYPERLINK(_xlfn.CONCAT("https://",$I2472),"Datasheet")))</f>
        <v>None Attached</v>
      </c>
      <c r="M2472" s="56"/>
      <c r="P2472" s="58"/>
      <c r="Q2472" s="1" t="n">
        <f aca="false">$M2472-$N2472</f>
        <v>0</v>
      </c>
      <c r="R2472" s="56"/>
      <c r="T2472" s="59" t="s">
        <v>15</v>
      </c>
      <c r="U2472" s="1" t="n">
        <f aca="false">$S2472-$R2472</f>
        <v>0</v>
      </c>
      <c r="V2472" s="1" t="n">
        <f aca="false">IF($T2472="±",$Q2472*2,$Q2472)</f>
        <v>0</v>
      </c>
      <c r="W2472" s="60" t="str">
        <f aca="false">IFERROR($U2472/ABS($V2472),"N/A")</f>
        <v>N/A</v>
      </c>
      <c r="X2472" s="61" t="str">
        <f aca="false">IF(OR($W2472="N/A",$R2472="",$S2472=""),"N/A",IF($W2472&gt;=4,"Not Significant",IF($W2472&gt;=2,"Semi-Significant","Significant")))</f>
        <v>N/A</v>
      </c>
      <c r="Z2472" s="1" t="str">
        <f aca="false">IF($D2472="Z540.1 w/data",0,"")</f>
        <v/>
      </c>
      <c r="AA2472" s="1" t="e">
        <f aca="false">$Y2472+$Q2472+$Z2472</f>
        <v>#VALUE!</v>
      </c>
      <c r="AB2472" s="1" t="n">
        <f aca="false">$N2472+$Q2472</f>
        <v>0</v>
      </c>
      <c r="AC2472" s="1" t="str">
        <f aca="false">IF($Y2472="","",IF(AND($AA2472&gt;=$R2472,$AA2472&lt;=$S2472),"Pass","Fail"))</f>
        <v/>
      </c>
      <c r="AD2472" s="1" t="str">
        <f aca="false">IF($Y2472="","",IF($AA2472&gt;$R2472,"Pass","Fail"))</f>
        <v/>
      </c>
      <c r="AE2472" s="1" t="str">
        <f aca="false">IF($Y2472="","",IF($AA2472&gt;=$R2472,"Pass","Fail"))</f>
        <v/>
      </c>
      <c r="AF2472" s="1" t="str">
        <f aca="false">IF($Y2472="","",IF($AA2472&lt;=$S2472,"Pass","Fail"))</f>
        <v/>
      </c>
      <c r="AG2472" s="1" t="str">
        <f aca="false">IF($Y2472="","",IF($AA2472&lt;$S2472,"Pass","Fail"))</f>
        <v/>
      </c>
      <c r="AH2472" s="23" t="str">
        <f aca="true">INDIRECT(CHOOSE(MATCH($T2472,{"±","&gt;","≥","≤","&lt;"},0), "AC", "AD", "AE", "AF", "AG") &amp; ROW())</f>
        <v/>
      </c>
      <c r="AI2472" s="56" t="str">
        <f aca="false">IF($X2472="Not Significant","No Further Action Required",
IF($AH2472="","",
IF(AND($AH2472="Pass",$L2472="0 - Passed "),"Analysis performed; no further action required.",
IF(AND($AH2472="Fail",$L2472="1 - Failed "),"Analysis performed; no further action required.",
IF(AND($AH2472="Pass",$L2472="2 - Limited In Use "),"Analysis performed; no further action required.",
IF(AND($AH2472="Fail",$L2472="3 - Adjusted "),"Analysis performed; no further action required.",
"Unit fails analysis; TSM determination required."))))))</f>
        <v/>
      </c>
      <c r="AJ2472" s="58"/>
    </row>
    <row r="2473" customFormat="false" ht="15" hidden="false" customHeight="false" outlineLevel="0" collapsed="false">
      <c r="A2473" s="56"/>
      <c r="E2473" s="57" t="str">
        <f aca="false">IF(AND($F2473="",$G2473=""),"",IF($G2473="",$F2473,HYPERLINK($G2473,$F2473)))</f>
        <v/>
      </c>
      <c r="H2473" s="1" t="str">
        <f aca="false">IF($I2473="","None Attached",IF(LEFT($I2473,5)="https",HYPERLINK($I2473,"Datasheet"),HYPERLINK(_xlfn.CONCAT("https://",$I2473),"Datasheet")))</f>
        <v>None Attached</v>
      </c>
      <c r="M2473" s="56"/>
      <c r="P2473" s="58"/>
      <c r="Q2473" s="1" t="n">
        <f aca="false">$M2473-$N2473</f>
        <v>0</v>
      </c>
      <c r="R2473" s="56"/>
      <c r="T2473" s="59" t="s">
        <v>15</v>
      </c>
      <c r="U2473" s="1" t="n">
        <f aca="false">$S2473-$R2473</f>
        <v>0</v>
      </c>
      <c r="V2473" s="1" t="n">
        <f aca="false">IF($T2473="±",$Q2473*2,$Q2473)</f>
        <v>0</v>
      </c>
      <c r="W2473" s="60" t="str">
        <f aca="false">IFERROR($U2473/ABS($V2473),"N/A")</f>
        <v>N/A</v>
      </c>
      <c r="X2473" s="61" t="str">
        <f aca="false">IF(OR($W2473="N/A",$R2473="",$S2473=""),"N/A",IF($W2473&gt;=4,"Not Significant",IF($W2473&gt;=2,"Semi-Significant","Significant")))</f>
        <v>N/A</v>
      </c>
      <c r="Z2473" s="1" t="str">
        <f aca="false">IF($D2473="Z540.1 w/data",0,"")</f>
        <v/>
      </c>
      <c r="AA2473" s="1" t="e">
        <f aca="false">$Y2473+$Q2473+$Z2473</f>
        <v>#VALUE!</v>
      </c>
      <c r="AB2473" s="1" t="n">
        <f aca="false">$N2473+$Q2473</f>
        <v>0</v>
      </c>
      <c r="AC2473" s="1" t="str">
        <f aca="false">IF($Y2473="","",IF(AND($AA2473&gt;=$R2473,$AA2473&lt;=$S2473),"Pass","Fail"))</f>
        <v/>
      </c>
      <c r="AD2473" s="1" t="str">
        <f aca="false">IF($Y2473="","",IF($AA2473&gt;$R2473,"Pass","Fail"))</f>
        <v/>
      </c>
      <c r="AE2473" s="1" t="str">
        <f aca="false">IF($Y2473="","",IF($AA2473&gt;=$R2473,"Pass","Fail"))</f>
        <v/>
      </c>
      <c r="AF2473" s="1" t="str">
        <f aca="false">IF($Y2473="","",IF($AA2473&lt;=$S2473,"Pass","Fail"))</f>
        <v/>
      </c>
      <c r="AG2473" s="1" t="str">
        <f aca="false">IF($Y2473="","",IF($AA2473&lt;$S2473,"Pass","Fail"))</f>
        <v/>
      </c>
      <c r="AH2473" s="23" t="str">
        <f aca="true">INDIRECT(CHOOSE(MATCH($T2473,{"±","&gt;","≥","≤","&lt;"},0), "AC", "AD", "AE", "AF", "AG") &amp; ROW())</f>
        <v/>
      </c>
      <c r="AI2473" s="56" t="str">
        <f aca="false">IF($X2473="Not Significant","No Further Action Required",
IF($AH2473="","",
IF(AND($AH2473="Pass",$L2473="0 - Passed "),"Analysis performed; no further action required.",
IF(AND($AH2473="Fail",$L2473="1 - Failed "),"Analysis performed; no further action required.",
IF(AND($AH2473="Pass",$L2473="2 - Limited In Use "),"Analysis performed; no further action required.",
IF(AND($AH2473="Fail",$L2473="3 - Adjusted "),"Analysis performed; no further action required.",
"Unit fails analysis; TSM determination required."))))))</f>
        <v/>
      </c>
      <c r="AJ2473" s="58"/>
    </row>
    <row r="2474" customFormat="false" ht="15" hidden="false" customHeight="false" outlineLevel="0" collapsed="false">
      <c r="A2474" s="56"/>
      <c r="E2474" s="57" t="str">
        <f aca="false">IF(AND($F2474="",$G2474=""),"",IF($G2474="",$F2474,HYPERLINK($G2474,$F2474)))</f>
        <v/>
      </c>
      <c r="H2474" s="1" t="str">
        <f aca="false">IF($I2474="","None Attached",IF(LEFT($I2474,5)="https",HYPERLINK($I2474,"Datasheet"),HYPERLINK(_xlfn.CONCAT("https://",$I2474),"Datasheet")))</f>
        <v>None Attached</v>
      </c>
      <c r="M2474" s="56"/>
      <c r="P2474" s="58"/>
      <c r="Q2474" s="1" t="n">
        <f aca="false">$M2474-$N2474</f>
        <v>0</v>
      </c>
      <c r="R2474" s="56"/>
      <c r="T2474" s="59" t="s">
        <v>15</v>
      </c>
      <c r="U2474" s="1" t="n">
        <f aca="false">$S2474-$R2474</f>
        <v>0</v>
      </c>
      <c r="V2474" s="1" t="n">
        <f aca="false">IF($T2474="±",$Q2474*2,$Q2474)</f>
        <v>0</v>
      </c>
      <c r="W2474" s="60" t="str">
        <f aca="false">IFERROR($U2474/ABS($V2474),"N/A")</f>
        <v>N/A</v>
      </c>
      <c r="X2474" s="61" t="str">
        <f aca="false">IF(OR($W2474="N/A",$R2474="",$S2474=""),"N/A",IF($W2474&gt;=4,"Not Significant",IF($W2474&gt;=2,"Semi-Significant","Significant")))</f>
        <v>N/A</v>
      </c>
      <c r="Z2474" s="1" t="str">
        <f aca="false">IF($D2474="Z540.1 w/data",0,"")</f>
        <v/>
      </c>
      <c r="AA2474" s="1" t="e">
        <f aca="false">$Y2474+$Q2474+$Z2474</f>
        <v>#VALUE!</v>
      </c>
      <c r="AB2474" s="1" t="n">
        <f aca="false">$N2474+$Q2474</f>
        <v>0</v>
      </c>
      <c r="AC2474" s="1" t="str">
        <f aca="false">IF($Y2474="","",IF(AND($AA2474&gt;=$R2474,$AA2474&lt;=$S2474),"Pass","Fail"))</f>
        <v/>
      </c>
      <c r="AD2474" s="1" t="str">
        <f aca="false">IF($Y2474="","",IF($AA2474&gt;$R2474,"Pass","Fail"))</f>
        <v/>
      </c>
      <c r="AE2474" s="1" t="str">
        <f aca="false">IF($Y2474="","",IF($AA2474&gt;=$R2474,"Pass","Fail"))</f>
        <v/>
      </c>
      <c r="AF2474" s="1" t="str">
        <f aca="false">IF($Y2474="","",IF($AA2474&lt;=$S2474,"Pass","Fail"))</f>
        <v/>
      </c>
      <c r="AG2474" s="1" t="str">
        <f aca="false">IF($Y2474="","",IF($AA2474&lt;$S2474,"Pass","Fail"))</f>
        <v/>
      </c>
      <c r="AH2474" s="23" t="str">
        <f aca="true">INDIRECT(CHOOSE(MATCH($T2474,{"±","&gt;","≥","≤","&lt;"},0), "AC", "AD", "AE", "AF", "AG") &amp; ROW())</f>
        <v/>
      </c>
      <c r="AI2474" s="56" t="str">
        <f aca="false">IF($X2474="Not Significant","No Further Action Required",
IF($AH2474="","",
IF(AND($AH2474="Pass",$L2474="0 - Passed "),"Analysis performed; no further action required.",
IF(AND($AH2474="Fail",$L2474="1 - Failed "),"Analysis performed; no further action required.",
IF(AND($AH2474="Pass",$L2474="2 - Limited In Use "),"Analysis performed; no further action required.",
IF(AND($AH2474="Fail",$L2474="3 - Adjusted "),"Analysis performed; no further action required.",
"Unit fails analysis; TSM determination required."))))))</f>
        <v/>
      </c>
      <c r="AJ2474" s="58"/>
    </row>
    <row r="2475" customFormat="false" ht="15" hidden="false" customHeight="false" outlineLevel="0" collapsed="false">
      <c r="A2475" s="56"/>
      <c r="E2475" s="57" t="str">
        <f aca="false">IF(AND($F2475="",$G2475=""),"",IF($G2475="",$F2475,HYPERLINK($G2475,$F2475)))</f>
        <v/>
      </c>
      <c r="H2475" s="1" t="str">
        <f aca="false">IF($I2475="","None Attached",IF(LEFT($I2475,5)="https",HYPERLINK($I2475,"Datasheet"),HYPERLINK(_xlfn.CONCAT("https://",$I2475),"Datasheet")))</f>
        <v>None Attached</v>
      </c>
      <c r="M2475" s="56"/>
      <c r="P2475" s="58"/>
      <c r="Q2475" s="1" t="n">
        <f aca="false">$M2475-$N2475</f>
        <v>0</v>
      </c>
      <c r="R2475" s="56"/>
      <c r="T2475" s="59" t="s">
        <v>15</v>
      </c>
      <c r="U2475" s="1" t="n">
        <f aca="false">$S2475-$R2475</f>
        <v>0</v>
      </c>
      <c r="V2475" s="1" t="n">
        <f aca="false">IF($T2475="±",$Q2475*2,$Q2475)</f>
        <v>0</v>
      </c>
      <c r="W2475" s="60" t="str">
        <f aca="false">IFERROR($U2475/ABS($V2475),"N/A")</f>
        <v>N/A</v>
      </c>
      <c r="X2475" s="61" t="str">
        <f aca="false">IF(OR($W2475="N/A",$R2475="",$S2475=""),"N/A",IF($W2475&gt;=4,"Not Significant",IF($W2475&gt;=2,"Semi-Significant","Significant")))</f>
        <v>N/A</v>
      </c>
      <c r="Z2475" s="1" t="str">
        <f aca="false">IF($D2475="Z540.1 w/data",0,"")</f>
        <v/>
      </c>
      <c r="AA2475" s="1" t="e">
        <f aca="false">$Y2475+$Q2475+$Z2475</f>
        <v>#VALUE!</v>
      </c>
      <c r="AB2475" s="1" t="n">
        <f aca="false">$N2475+$Q2475</f>
        <v>0</v>
      </c>
      <c r="AC2475" s="1" t="str">
        <f aca="false">IF($Y2475="","",IF(AND($AA2475&gt;=$R2475,$AA2475&lt;=$S2475),"Pass","Fail"))</f>
        <v/>
      </c>
      <c r="AD2475" s="1" t="str">
        <f aca="false">IF($Y2475="","",IF($AA2475&gt;$R2475,"Pass","Fail"))</f>
        <v/>
      </c>
      <c r="AE2475" s="1" t="str">
        <f aca="false">IF($Y2475="","",IF($AA2475&gt;=$R2475,"Pass","Fail"))</f>
        <v/>
      </c>
      <c r="AF2475" s="1" t="str">
        <f aca="false">IF($Y2475="","",IF($AA2475&lt;=$S2475,"Pass","Fail"))</f>
        <v/>
      </c>
      <c r="AG2475" s="1" t="str">
        <f aca="false">IF($Y2475="","",IF($AA2475&lt;$S2475,"Pass","Fail"))</f>
        <v/>
      </c>
      <c r="AH2475" s="23" t="str">
        <f aca="true">INDIRECT(CHOOSE(MATCH($T2475,{"±","&gt;","≥","≤","&lt;"},0), "AC", "AD", "AE", "AF", "AG") &amp; ROW())</f>
        <v/>
      </c>
      <c r="AI2475" s="56" t="str">
        <f aca="false">IF($X2475="Not Significant","No Further Action Required",
IF($AH2475="","",
IF(AND($AH2475="Pass",$L2475="0 - Passed "),"Analysis performed; no further action required.",
IF(AND($AH2475="Fail",$L2475="1 - Failed "),"Analysis performed; no further action required.",
IF(AND($AH2475="Pass",$L2475="2 - Limited In Use "),"Analysis performed; no further action required.",
IF(AND($AH2475="Fail",$L2475="3 - Adjusted "),"Analysis performed; no further action required.",
"Unit fails analysis; TSM determination required."))))))</f>
        <v/>
      </c>
      <c r="AJ2475" s="58"/>
    </row>
    <row r="2476" customFormat="false" ht="15" hidden="false" customHeight="false" outlineLevel="0" collapsed="false">
      <c r="A2476" s="56"/>
      <c r="E2476" s="57" t="str">
        <f aca="false">IF(AND($F2476="",$G2476=""),"",IF($G2476="",$F2476,HYPERLINK($G2476,$F2476)))</f>
        <v/>
      </c>
      <c r="H2476" s="1" t="str">
        <f aca="false">IF($I2476="","None Attached",IF(LEFT($I2476,5)="https",HYPERLINK($I2476,"Datasheet"),HYPERLINK(_xlfn.CONCAT("https://",$I2476),"Datasheet")))</f>
        <v>None Attached</v>
      </c>
      <c r="M2476" s="56"/>
      <c r="P2476" s="58"/>
      <c r="Q2476" s="1" t="n">
        <f aca="false">$M2476-$N2476</f>
        <v>0</v>
      </c>
      <c r="R2476" s="56"/>
      <c r="T2476" s="59" t="s">
        <v>15</v>
      </c>
      <c r="U2476" s="1" t="n">
        <f aca="false">$S2476-$R2476</f>
        <v>0</v>
      </c>
      <c r="V2476" s="1" t="n">
        <f aca="false">IF($T2476="±",$Q2476*2,$Q2476)</f>
        <v>0</v>
      </c>
      <c r="W2476" s="60" t="str">
        <f aca="false">IFERROR($U2476/ABS($V2476),"N/A")</f>
        <v>N/A</v>
      </c>
      <c r="X2476" s="61" t="str">
        <f aca="false">IF(OR($W2476="N/A",$R2476="",$S2476=""),"N/A",IF($W2476&gt;=4,"Not Significant",IF($W2476&gt;=2,"Semi-Significant","Significant")))</f>
        <v>N/A</v>
      </c>
      <c r="Z2476" s="1" t="str">
        <f aca="false">IF($D2476="Z540.1 w/data",0,"")</f>
        <v/>
      </c>
      <c r="AA2476" s="1" t="e">
        <f aca="false">$Y2476+$Q2476+$Z2476</f>
        <v>#VALUE!</v>
      </c>
      <c r="AB2476" s="1" t="n">
        <f aca="false">$N2476+$Q2476</f>
        <v>0</v>
      </c>
      <c r="AC2476" s="1" t="str">
        <f aca="false">IF($Y2476="","",IF(AND($AA2476&gt;=$R2476,$AA2476&lt;=$S2476),"Pass","Fail"))</f>
        <v/>
      </c>
      <c r="AD2476" s="1" t="str">
        <f aca="false">IF($Y2476="","",IF($AA2476&gt;$R2476,"Pass","Fail"))</f>
        <v/>
      </c>
      <c r="AE2476" s="1" t="str">
        <f aca="false">IF($Y2476="","",IF($AA2476&gt;=$R2476,"Pass","Fail"))</f>
        <v/>
      </c>
      <c r="AF2476" s="1" t="str">
        <f aca="false">IF($Y2476="","",IF($AA2476&lt;=$S2476,"Pass","Fail"))</f>
        <v/>
      </c>
      <c r="AG2476" s="1" t="str">
        <f aca="false">IF($Y2476="","",IF($AA2476&lt;$S2476,"Pass","Fail"))</f>
        <v/>
      </c>
      <c r="AH2476" s="23" t="str">
        <f aca="true">INDIRECT(CHOOSE(MATCH($T2476,{"±","&gt;","≥","≤","&lt;"},0), "AC", "AD", "AE", "AF", "AG") &amp; ROW())</f>
        <v/>
      </c>
      <c r="AI2476" s="56" t="str">
        <f aca="false">IF($X2476="Not Significant","No Further Action Required",
IF($AH2476="","",
IF(AND($AH2476="Pass",$L2476="0 - Passed "),"Analysis performed; no further action required.",
IF(AND($AH2476="Fail",$L2476="1 - Failed "),"Analysis performed; no further action required.",
IF(AND($AH2476="Pass",$L2476="2 - Limited In Use "),"Analysis performed; no further action required.",
IF(AND($AH2476="Fail",$L2476="3 - Adjusted "),"Analysis performed; no further action required.",
"Unit fails analysis; TSM determination required."))))))</f>
        <v/>
      </c>
      <c r="AJ2476" s="58"/>
    </row>
    <row r="2477" customFormat="false" ht="15" hidden="false" customHeight="false" outlineLevel="0" collapsed="false">
      <c r="A2477" s="56"/>
      <c r="E2477" s="57" t="str">
        <f aca="false">IF(AND($F2477="",$G2477=""),"",IF($G2477="",$F2477,HYPERLINK($G2477,$F2477)))</f>
        <v/>
      </c>
      <c r="H2477" s="1" t="str">
        <f aca="false">IF($I2477="","None Attached",IF(LEFT($I2477,5)="https",HYPERLINK($I2477,"Datasheet"),HYPERLINK(_xlfn.CONCAT("https://",$I2477),"Datasheet")))</f>
        <v>None Attached</v>
      </c>
      <c r="M2477" s="56"/>
      <c r="P2477" s="58"/>
      <c r="Q2477" s="1" t="n">
        <f aca="false">$M2477-$N2477</f>
        <v>0</v>
      </c>
      <c r="R2477" s="56"/>
      <c r="T2477" s="59" t="s">
        <v>15</v>
      </c>
      <c r="U2477" s="1" t="n">
        <f aca="false">$S2477-$R2477</f>
        <v>0</v>
      </c>
      <c r="V2477" s="1" t="n">
        <f aca="false">IF($T2477="±",$Q2477*2,$Q2477)</f>
        <v>0</v>
      </c>
      <c r="W2477" s="60" t="str">
        <f aca="false">IFERROR($U2477/ABS($V2477),"N/A")</f>
        <v>N/A</v>
      </c>
      <c r="X2477" s="61" t="str">
        <f aca="false">IF(OR($W2477="N/A",$R2477="",$S2477=""),"N/A",IF($W2477&gt;=4,"Not Significant",IF($W2477&gt;=2,"Semi-Significant","Significant")))</f>
        <v>N/A</v>
      </c>
      <c r="Z2477" s="1" t="str">
        <f aca="false">IF($D2477="Z540.1 w/data",0,"")</f>
        <v/>
      </c>
      <c r="AA2477" s="1" t="e">
        <f aca="false">$Y2477+$Q2477+$Z2477</f>
        <v>#VALUE!</v>
      </c>
      <c r="AB2477" s="1" t="n">
        <f aca="false">$N2477+$Q2477</f>
        <v>0</v>
      </c>
      <c r="AC2477" s="1" t="str">
        <f aca="false">IF($Y2477="","",IF(AND($AA2477&gt;=$R2477,$AA2477&lt;=$S2477),"Pass","Fail"))</f>
        <v/>
      </c>
      <c r="AD2477" s="1" t="str">
        <f aca="false">IF($Y2477="","",IF($AA2477&gt;$R2477,"Pass","Fail"))</f>
        <v/>
      </c>
      <c r="AE2477" s="1" t="str">
        <f aca="false">IF($Y2477="","",IF($AA2477&gt;=$R2477,"Pass","Fail"))</f>
        <v/>
      </c>
      <c r="AF2477" s="1" t="str">
        <f aca="false">IF($Y2477="","",IF($AA2477&lt;=$S2477,"Pass","Fail"))</f>
        <v/>
      </c>
      <c r="AG2477" s="1" t="str">
        <f aca="false">IF($Y2477="","",IF($AA2477&lt;$S2477,"Pass","Fail"))</f>
        <v/>
      </c>
      <c r="AH2477" s="23" t="str">
        <f aca="true">INDIRECT(CHOOSE(MATCH($T2477,{"±","&gt;","≥","≤","&lt;"},0), "AC", "AD", "AE", "AF", "AG") &amp; ROW())</f>
        <v/>
      </c>
      <c r="AI2477" s="56" t="str">
        <f aca="false">IF($X2477="Not Significant","No Further Action Required",
IF($AH2477="","",
IF(AND($AH2477="Pass",$L2477="0 - Passed "),"Analysis performed; no further action required.",
IF(AND($AH2477="Fail",$L2477="1 - Failed "),"Analysis performed; no further action required.",
IF(AND($AH2477="Pass",$L2477="2 - Limited In Use "),"Analysis performed; no further action required.",
IF(AND($AH2477="Fail",$L2477="3 - Adjusted "),"Analysis performed; no further action required.",
"Unit fails analysis; TSM determination required."))))))</f>
        <v/>
      </c>
      <c r="AJ2477" s="58"/>
    </row>
    <row r="2478" customFormat="false" ht="15" hidden="false" customHeight="false" outlineLevel="0" collapsed="false">
      <c r="A2478" s="56"/>
      <c r="E2478" s="57" t="str">
        <f aca="false">IF(AND($F2478="",$G2478=""),"",IF($G2478="",$F2478,HYPERLINK($G2478,$F2478)))</f>
        <v/>
      </c>
      <c r="H2478" s="1" t="str">
        <f aca="false">IF($I2478="","None Attached",IF(LEFT($I2478,5)="https",HYPERLINK($I2478,"Datasheet"),HYPERLINK(_xlfn.CONCAT("https://",$I2478),"Datasheet")))</f>
        <v>None Attached</v>
      </c>
      <c r="M2478" s="56"/>
      <c r="P2478" s="58"/>
      <c r="Q2478" s="1" t="n">
        <f aca="false">$M2478-$N2478</f>
        <v>0</v>
      </c>
      <c r="R2478" s="56"/>
      <c r="T2478" s="59" t="s">
        <v>15</v>
      </c>
      <c r="U2478" s="1" t="n">
        <f aca="false">$S2478-$R2478</f>
        <v>0</v>
      </c>
      <c r="V2478" s="1" t="n">
        <f aca="false">IF($T2478="±",$Q2478*2,$Q2478)</f>
        <v>0</v>
      </c>
      <c r="W2478" s="60" t="str">
        <f aca="false">IFERROR($U2478/ABS($V2478),"N/A")</f>
        <v>N/A</v>
      </c>
      <c r="X2478" s="61" t="str">
        <f aca="false">IF(OR($W2478="N/A",$R2478="",$S2478=""),"N/A",IF($W2478&gt;=4,"Not Significant",IF($W2478&gt;=2,"Semi-Significant","Significant")))</f>
        <v>N/A</v>
      </c>
      <c r="Z2478" s="1" t="str">
        <f aca="false">IF($D2478="Z540.1 w/data",0,"")</f>
        <v/>
      </c>
      <c r="AA2478" s="1" t="e">
        <f aca="false">$Y2478+$Q2478+$Z2478</f>
        <v>#VALUE!</v>
      </c>
      <c r="AB2478" s="1" t="n">
        <f aca="false">$N2478+$Q2478</f>
        <v>0</v>
      </c>
      <c r="AC2478" s="1" t="str">
        <f aca="false">IF($Y2478="","",IF(AND($AA2478&gt;=$R2478,$AA2478&lt;=$S2478),"Pass","Fail"))</f>
        <v/>
      </c>
      <c r="AD2478" s="1" t="str">
        <f aca="false">IF($Y2478="","",IF($AA2478&gt;$R2478,"Pass","Fail"))</f>
        <v/>
      </c>
      <c r="AE2478" s="1" t="str">
        <f aca="false">IF($Y2478="","",IF($AA2478&gt;=$R2478,"Pass","Fail"))</f>
        <v/>
      </c>
      <c r="AF2478" s="1" t="str">
        <f aca="false">IF($Y2478="","",IF($AA2478&lt;=$S2478,"Pass","Fail"))</f>
        <v/>
      </c>
      <c r="AG2478" s="1" t="str">
        <f aca="false">IF($Y2478="","",IF($AA2478&lt;$S2478,"Pass","Fail"))</f>
        <v/>
      </c>
      <c r="AH2478" s="23" t="str">
        <f aca="true">INDIRECT(CHOOSE(MATCH($T2478,{"±","&gt;","≥","≤","&lt;"},0), "AC", "AD", "AE", "AF", "AG") &amp; ROW())</f>
        <v/>
      </c>
      <c r="AI2478" s="56" t="str">
        <f aca="false">IF($X2478="Not Significant","No Further Action Required",
IF($AH2478="","",
IF(AND($AH2478="Pass",$L2478="0 - Passed "),"Analysis performed; no further action required.",
IF(AND($AH2478="Fail",$L2478="1 - Failed "),"Analysis performed; no further action required.",
IF(AND($AH2478="Pass",$L2478="2 - Limited In Use "),"Analysis performed; no further action required.",
IF(AND($AH2478="Fail",$L2478="3 - Adjusted "),"Analysis performed; no further action required.",
"Unit fails analysis; TSM determination required."))))))</f>
        <v/>
      </c>
      <c r="AJ2478" s="58"/>
    </row>
    <row r="2479" customFormat="false" ht="15" hidden="false" customHeight="false" outlineLevel="0" collapsed="false">
      <c r="A2479" s="56"/>
      <c r="E2479" s="57" t="str">
        <f aca="false">IF(AND($F2479="",$G2479=""),"",IF($G2479="",$F2479,HYPERLINK($G2479,$F2479)))</f>
        <v/>
      </c>
      <c r="H2479" s="1" t="str">
        <f aca="false">IF($I2479="","None Attached",IF(LEFT($I2479,5)="https",HYPERLINK($I2479,"Datasheet"),HYPERLINK(_xlfn.CONCAT("https://",$I2479),"Datasheet")))</f>
        <v>None Attached</v>
      </c>
      <c r="M2479" s="56"/>
      <c r="P2479" s="58"/>
      <c r="Q2479" s="1" t="n">
        <f aca="false">$M2479-$N2479</f>
        <v>0</v>
      </c>
      <c r="R2479" s="56"/>
      <c r="T2479" s="59" t="s">
        <v>15</v>
      </c>
      <c r="U2479" s="1" t="n">
        <f aca="false">$S2479-$R2479</f>
        <v>0</v>
      </c>
      <c r="V2479" s="1" t="n">
        <f aca="false">IF($T2479="±",$Q2479*2,$Q2479)</f>
        <v>0</v>
      </c>
      <c r="W2479" s="60" t="str">
        <f aca="false">IFERROR($U2479/ABS($V2479),"N/A")</f>
        <v>N/A</v>
      </c>
      <c r="X2479" s="61" t="str">
        <f aca="false">IF(OR($W2479="N/A",$R2479="",$S2479=""),"N/A",IF($W2479&gt;=4,"Not Significant",IF($W2479&gt;=2,"Semi-Significant","Significant")))</f>
        <v>N/A</v>
      </c>
      <c r="Z2479" s="1" t="str">
        <f aca="false">IF($D2479="Z540.1 w/data",0,"")</f>
        <v/>
      </c>
      <c r="AA2479" s="1" t="e">
        <f aca="false">$Y2479+$Q2479+$Z2479</f>
        <v>#VALUE!</v>
      </c>
      <c r="AB2479" s="1" t="n">
        <f aca="false">$N2479+$Q2479</f>
        <v>0</v>
      </c>
      <c r="AC2479" s="1" t="str">
        <f aca="false">IF($Y2479="","",IF(AND($AA2479&gt;=$R2479,$AA2479&lt;=$S2479),"Pass","Fail"))</f>
        <v/>
      </c>
      <c r="AD2479" s="1" t="str">
        <f aca="false">IF($Y2479="","",IF($AA2479&gt;$R2479,"Pass","Fail"))</f>
        <v/>
      </c>
      <c r="AE2479" s="1" t="str">
        <f aca="false">IF($Y2479="","",IF($AA2479&gt;=$R2479,"Pass","Fail"))</f>
        <v/>
      </c>
      <c r="AF2479" s="1" t="str">
        <f aca="false">IF($Y2479="","",IF($AA2479&lt;=$S2479,"Pass","Fail"))</f>
        <v/>
      </c>
      <c r="AG2479" s="1" t="str">
        <f aca="false">IF($Y2479="","",IF($AA2479&lt;$S2479,"Pass","Fail"))</f>
        <v/>
      </c>
      <c r="AH2479" s="23" t="str">
        <f aca="true">INDIRECT(CHOOSE(MATCH($T2479,{"±","&gt;","≥","≤","&lt;"},0), "AC", "AD", "AE", "AF", "AG") &amp; ROW())</f>
        <v/>
      </c>
      <c r="AI2479" s="56" t="str">
        <f aca="false">IF($X2479="Not Significant","No Further Action Required",
IF($AH2479="","",
IF(AND($AH2479="Pass",$L2479="0 - Passed "),"Analysis performed; no further action required.",
IF(AND($AH2479="Fail",$L2479="1 - Failed "),"Analysis performed; no further action required.",
IF(AND($AH2479="Pass",$L2479="2 - Limited In Use "),"Analysis performed; no further action required.",
IF(AND($AH2479="Fail",$L2479="3 - Adjusted "),"Analysis performed; no further action required.",
"Unit fails analysis; TSM determination required."))))))</f>
        <v/>
      </c>
      <c r="AJ2479" s="58"/>
    </row>
    <row r="2480" customFormat="false" ht="15" hidden="false" customHeight="false" outlineLevel="0" collapsed="false">
      <c r="A2480" s="56"/>
      <c r="E2480" s="57" t="str">
        <f aca="false">IF(AND($F2480="",$G2480=""),"",IF($G2480="",$F2480,HYPERLINK($G2480,$F2480)))</f>
        <v/>
      </c>
      <c r="H2480" s="1" t="str">
        <f aca="false">IF($I2480="","None Attached",IF(LEFT($I2480,5)="https",HYPERLINK($I2480,"Datasheet"),HYPERLINK(_xlfn.CONCAT("https://",$I2480),"Datasheet")))</f>
        <v>None Attached</v>
      </c>
      <c r="M2480" s="56"/>
      <c r="P2480" s="58"/>
      <c r="Q2480" s="1" t="n">
        <f aca="false">$M2480-$N2480</f>
        <v>0</v>
      </c>
      <c r="R2480" s="56"/>
      <c r="T2480" s="59" t="s">
        <v>15</v>
      </c>
      <c r="U2480" s="1" t="n">
        <f aca="false">$S2480-$R2480</f>
        <v>0</v>
      </c>
      <c r="V2480" s="1" t="n">
        <f aca="false">IF($T2480="±",$Q2480*2,$Q2480)</f>
        <v>0</v>
      </c>
      <c r="W2480" s="60" t="str">
        <f aca="false">IFERROR($U2480/ABS($V2480),"N/A")</f>
        <v>N/A</v>
      </c>
      <c r="X2480" s="61" t="str">
        <f aca="false">IF(OR($W2480="N/A",$R2480="",$S2480=""),"N/A",IF($W2480&gt;=4,"Not Significant",IF($W2480&gt;=2,"Semi-Significant","Significant")))</f>
        <v>N/A</v>
      </c>
      <c r="Z2480" s="1" t="str">
        <f aca="false">IF($D2480="Z540.1 w/data",0,"")</f>
        <v/>
      </c>
      <c r="AA2480" s="1" t="e">
        <f aca="false">$Y2480+$Q2480+$Z2480</f>
        <v>#VALUE!</v>
      </c>
      <c r="AB2480" s="1" t="n">
        <f aca="false">$N2480+$Q2480</f>
        <v>0</v>
      </c>
      <c r="AC2480" s="1" t="str">
        <f aca="false">IF($Y2480="","",IF(AND($AA2480&gt;=$R2480,$AA2480&lt;=$S2480),"Pass","Fail"))</f>
        <v/>
      </c>
      <c r="AD2480" s="1" t="str">
        <f aca="false">IF($Y2480="","",IF($AA2480&gt;$R2480,"Pass","Fail"))</f>
        <v/>
      </c>
      <c r="AE2480" s="1" t="str">
        <f aca="false">IF($Y2480="","",IF($AA2480&gt;=$R2480,"Pass","Fail"))</f>
        <v/>
      </c>
      <c r="AF2480" s="1" t="str">
        <f aca="false">IF($Y2480="","",IF($AA2480&lt;=$S2480,"Pass","Fail"))</f>
        <v/>
      </c>
      <c r="AG2480" s="1" t="str">
        <f aca="false">IF($Y2480="","",IF($AA2480&lt;$S2480,"Pass","Fail"))</f>
        <v/>
      </c>
      <c r="AH2480" s="23" t="str">
        <f aca="true">INDIRECT(CHOOSE(MATCH($T2480,{"±","&gt;","≥","≤","&lt;"},0), "AC", "AD", "AE", "AF", "AG") &amp; ROW())</f>
        <v/>
      </c>
      <c r="AI2480" s="56" t="str">
        <f aca="false">IF($X2480="Not Significant","No Further Action Required",
IF($AH2480="","",
IF(AND($AH2480="Pass",$L2480="0 - Passed "),"Analysis performed; no further action required.",
IF(AND($AH2480="Fail",$L2480="1 - Failed "),"Analysis performed; no further action required.",
IF(AND($AH2480="Pass",$L2480="2 - Limited In Use "),"Analysis performed; no further action required.",
IF(AND($AH2480="Fail",$L2480="3 - Adjusted "),"Analysis performed; no further action required.",
"Unit fails analysis; TSM determination required."))))))</f>
        <v/>
      </c>
      <c r="AJ2480" s="58"/>
    </row>
    <row r="2481" customFormat="false" ht="15" hidden="false" customHeight="false" outlineLevel="0" collapsed="false">
      <c r="A2481" s="56"/>
      <c r="E2481" s="57" t="str">
        <f aca="false">IF(AND($F2481="",$G2481=""),"",IF($G2481="",$F2481,HYPERLINK($G2481,$F2481)))</f>
        <v/>
      </c>
      <c r="H2481" s="1" t="str">
        <f aca="false">IF($I2481="","None Attached",IF(LEFT($I2481,5)="https",HYPERLINK($I2481,"Datasheet"),HYPERLINK(_xlfn.CONCAT("https://",$I2481),"Datasheet")))</f>
        <v>None Attached</v>
      </c>
      <c r="M2481" s="56"/>
      <c r="P2481" s="58"/>
      <c r="Q2481" s="1" t="n">
        <f aca="false">$M2481-$N2481</f>
        <v>0</v>
      </c>
      <c r="R2481" s="56"/>
      <c r="T2481" s="59" t="s">
        <v>15</v>
      </c>
      <c r="U2481" s="1" t="n">
        <f aca="false">$S2481-$R2481</f>
        <v>0</v>
      </c>
      <c r="V2481" s="1" t="n">
        <f aca="false">IF($T2481="±",$Q2481*2,$Q2481)</f>
        <v>0</v>
      </c>
      <c r="W2481" s="60" t="str">
        <f aca="false">IFERROR($U2481/ABS($V2481),"N/A")</f>
        <v>N/A</v>
      </c>
      <c r="X2481" s="61" t="str">
        <f aca="false">IF(OR($W2481="N/A",$R2481="",$S2481=""),"N/A",IF($W2481&gt;=4,"Not Significant",IF($W2481&gt;=2,"Semi-Significant","Significant")))</f>
        <v>N/A</v>
      </c>
      <c r="Z2481" s="1" t="str">
        <f aca="false">IF($D2481="Z540.1 w/data",0,"")</f>
        <v/>
      </c>
      <c r="AA2481" s="1" t="e">
        <f aca="false">$Y2481+$Q2481+$Z2481</f>
        <v>#VALUE!</v>
      </c>
      <c r="AB2481" s="1" t="n">
        <f aca="false">$N2481+$Q2481</f>
        <v>0</v>
      </c>
      <c r="AC2481" s="1" t="str">
        <f aca="false">IF($Y2481="","",IF(AND($AA2481&gt;=$R2481,$AA2481&lt;=$S2481),"Pass","Fail"))</f>
        <v/>
      </c>
      <c r="AD2481" s="1" t="str">
        <f aca="false">IF($Y2481="","",IF($AA2481&gt;$R2481,"Pass","Fail"))</f>
        <v/>
      </c>
      <c r="AE2481" s="1" t="str">
        <f aca="false">IF($Y2481="","",IF($AA2481&gt;=$R2481,"Pass","Fail"))</f>
        <v/>
      </c>
      <c r="AF2481" s="1" t="str">
        <f aca="false">IF($Y2481="","",IF($AA2481&lt;=$S2481,"Pass","Fail"))</f>
        <v/>
      </c>
      <c r="AG2481" s="1" t="str">
        <f aca="false">IF($Y2481="","",IF($AA2481&lt;$S2481,"Pass","Fail"))</f>
        <v/>
      </c>
      <c r="AH2481" s="23" t="str">
        <f aca="true">INDIRECT(CHOOSE(MATCH($T2481,{"±","&gt;","≥","≤","&lt;"},0), "AC", "AD", "AE", "AF", "AG") &amp; ROW())</f>
        <v/>
      </c>
      <c r="AI2481" s="56" t="str">
        <f aca="false">IF($X2481="Not Significant","No Further Action Required",
IF($AH2481="","",
IF(AND($AH2481="Pass",$L2481="0 - Passed "),"Analysis performed; no further action required.",
IF(AND($AH2481="Fail",$L2481="1 - Failed "),"Analysis performed; no further action required.",
IF(AND($AH2481="Pass",$L2481="2 - Limited In Use "),"Analysis performed; no further action required.",
IF(AND($AH2481="Fail",$L2481="3 - Adjusted "),"Analysis performed; no further action required.",
"Unit fails analysis; TSM determination required."))))))</f>
        <v/>
      </c>
      <c r="AJ2481" s="58"/>
    </row>
    <row r="2482" customFormat="false" ht="15" hidden="false" customHeight="false" outlineLevel="0" collapsed="false">
      <c r="A2482" s="56"/>
      <c r="E2482" s="57" t="str">
        <f aca="false">IF(AND($F2482="",$G2482=""),"",IF($G2482="",$F2482,HYPERLINK($G2482,$F2482)))</f>
        <v/>
      </c>
      <c r="H2482" s="1" t="str">
        <f aca="false">IF($I2482="","None Attached",IF(LEFT($I2482,5)="https",HYPERLINK($I2482,"Datasheet"),HYPERLINK(_xlfn.CONCAT("https://",$I2482),"Datasheet")))</f>
        <v>None Attached</v>
      </c>
      <c r="M2482" s="56"/>
      <c r="P2482" s="58"/>
      <c r="Q2482" s="1" t="n">
        <f aca="false">$M2482-$N2482</f>
        <v>0</v>
      </c>
      <c r="R2482" s="56"/>
      <c r="T2482" s="59" t="s">
        <v>15</v>
      </c>
      <c r="U2482" s="1" t="n">
        <f aca="false">$S2482-$R2482</f>
        <v>0</v>
      </c>
      <c r="V2482" s="1" t="n">
        <f aca="false">IF($T2482="±",$Q2482*2,$Q2482)</f>
        <v>0</v>
      </c>
      <c r="W2482" s="60" t="str">
        <f aca="false">IFERROR($U2482/ABS($V2482),"N/A")</f>
        <v>N/A</v>
      </c>
      <c r="X2482" s="61" t="str">
        <f aca="false">IF(OR($W2482="N/A",$R2482="",$S2482=""),"N/A",IF($W2482&gt;=4,"Not Significant",IF($W2482&gt;=2,"Semi-Significant","Significant")))</f>
        <v>N/A</v>
      </c>
      <c r="Z2482" s="1" t="str">
        <f aca="false">IF($D2482="Z540.1 w/data",0,"")</f>
        <v/>
      </c>
      <c r="AA2482" s="1" t="e">
        <f aca="false">$Y2482+$Q2482+$Z2482</f>
        <v>#VALUE!</v>
      </c>
      <c r="AB2482" s="1" t="n">
        <f aca="false">$N2482+$Q2482</f>
        <v>0</v>
      </c>
      <c r="AC2482" s="1" t="str">
        <f aca="false">IF($Y2482="","",IF(AND($AA2482&gt;=$R2482,$AA2482&lt;=$S2482),"Pass","Fail"))</f>
        <v/>
      </c>
      <c r="AD2482" s="1" t="str">
        <f aca="false">IF($Y2482="","",IF($AA2482&gt;$R2482,"Pass","Fail"))</f>
        <v/>
      </c>
      <c r="AE2482" s="1" t="str">
        <f aca="false">IF($Y2482="","",IF($AA2482&gt;=$R2482,"Pass","Fail"))</f>
        <v/>
      </c>
      <c r="AF2482" s="1" t="str">
        <f aca="false">IF($Y2482="","",IF($AA2482&lt;=$S2482,"Pass","Fail"))</f>
        <v/>
      </c>
      <c r="AG2482" s="1" t="str">
        <f aca="false">IF($Y2482="","",IF($AA2482&lt;$S2482,"Pass","Fail"))</f>
        <v/>
      </c>
      <c r="AH2482" s="23" t="str">
        <f aca="true">INDIRECT(CHOOSE(MATCH($T2482,{"±","&gt;","≥","≤","&lt;"},0), "AC", "AD", "AE", "AF", "AG") &amp; ROW())</f>
        <v/>
      </c>
      <c r="AI2482" s="56" t="str">
        <f aca="false">IF($X2482="Not Significant","No Further Action Required",
IF($AH2482="","",
IF(AND($AH2482="Pass",$L2482="0 - Passed "),"Analysis performed; no further action required.",
IF(AND($AH2482="Fail",$L2482="1 - Failed "),"Analysis performed; no further action required.",
IF(AND($AH2482="Pass",$L2482="2 - Limited In Use "),"Analysis performed; no further action required.",
IF(AND($AH2482="Fail",$L2482="3 - Adjusted "),"Analysis performed; no further action required.",
"Unit fails analysis; TSM determination required."))))))</f>
        <v/>
      </c>
      <c r="AJ2482" s="58"/>
    </row>
    <row r="2483" customFormat="false" ht="15" hidden="false" customHeight="false" outlineLevel="0" collapsed="false">
      <c r="A2483" s="56"/>
      <c r="E2483" s="57" t="str">
        <f aca="false">IF(AND($F2483="",$G2483=""),"",IF($G2483="",$F2483,HYPERLINK($G2483,$F2483)))</f>
        <v/>
      </c>
      <c r="H2483" s="1" t="str">
        <f aca="false">IF($I2483="","None Attached",IF(LEFT($I2483,5)="https",HYPERLINK($I2483,"Datasheet"),HYPERLINK(_xlfn.CONCAT("https://",$I2483),"Datasheet")))</f>
        <v>None Attached</v>
      </c>
      <c r="M2483" s="56"/>
      <c r="P2483" s="58"/>
      <c r="Q2483" s="1" t="n">
        <f aca="false">$M2483-$N2483</f>
        <v>0</v>
      </c>
      <c r="R2483" s="56"/>
      <c r="T2483" s="59" t="s">
        <v>15</v>
      </c>
      <c r="U2483" s="1" t="n">
        <f aca="false">$S2483-$R2483</f>
        <v>0</v>
      </c>
      <c r="V2483" s="1" t="n">
        <f aca="false">IF($T2483="±",$Q2483*2,$Q2483)</f>
        <v>0</v>
      </c>
      <c r="W2483" s="60" t="str">
        <f aca="false">IFERROR($U2483/ABS($V2483),"N/A")</f>
        <v>N/A</v>
      </c>
      <c r="X2483" s="61" t="str">
        <f aca="false">IF(OR($W2483="N/A",$R2483="",$S2483=""),"N/A",IF($W2483&gt;=4,"Not Significant",IF($W2483&gt;=2,"Semi-Significant","Significant")))</f>
        <v>N/A</v>
      </c>
      <c r="Z2483" s="1" t="str">
        <f aca="false">IF($D2483="Z540.1 w/data",0,"")</f>
        <v/>
      </c>
      <c r="AA2483" s="1" t="e">
        <f aca="false">$Y2483+$Q2483+$Z2483</f>
        <v>#VALUE!</v>
      </c>
      <c r="AB2483" s="1" t="n">
        <f aca="false">$N2483+$Q2483</f>
        <v>0</v>
      </c>
      <c r="AC2483" s="1" t="str">
        <f aca="false">IF($Y2483="","",IF(AND($AA2483&gt;=$R2483,$AA2483&lt;=$S2483),"Pass","Fail"))</f>
        <v/>
      </c>
      <c r="AD2483" s="1" t="str">
        <f aca="false">IF($Y2483="","",IF($AA2483&gt;$R2483,"Pass","Fail"))</f>
        <v/>
      </c>
      <c r="AE2483" s="1" t="str">
        <f aca="false">IF($Y2483="","",IF($AA2483&gt;=$R2483,"Pass","Fail"))</f>
        <v/>
      </c>
      <c r="AF2483" s="1" t="str">
        <f aca="false">IF($Y2483="","",IF($AA2483&lt;=$S2483,"Pass","Fail"))</f>
        <v/>
      </c>
      <c r="AG2483" s="1" t="str">
        <f aca="false">IF($Y2483="","",IF($AA2483&lt;$S2483,"Pass","Fail"))</f>
        <v/>
      </c>
      <c r="AH2483" s="23" t="str">
        <f aca="true">INDIRECT(CHOOSE(MATCH($T2483,{"±","&gt;","≥","≤","&lt;"},0), "AC", "AD", "AE", "AF", "AG") &amp; ROW())</f>
        <v/>
      </c>
      <c r="AI2483" s="56" t="str">
        <f aca="false">IF($X2483="Not Significant","No Further Action Required",
IF($AH2483="","",
IF(AND($AH2483="Pass",$L2483="0 - Passed "),"Analysis performed; no further action required.",
IF(AND($AH2483="Fail",$L2483="1 - Failed "),"Analysis performed; no further action required.",
IF(AND($AH2483="Pass",$L2483="2 - Limited In Use "),"Analysis performed; no further action required.",
IF(AND($AH2483="Fail",$L2483="3 - Adjusted "),"Analysis performed; no further action required.",
"Unit fails analysis; TSM determination required."))))))</f>
        <v/>
      </c>
      <c r="AJ2483" s="58"/>
    </row>
    <row r="2484" customFormat="false" ht="15" hidden="false" customHeight="false" outlineLevel="0" collapsed="false">
      <c r="A2484" s="56"/>
      <c r="E2484" s="57" t="str">
        <f aca="false">IF(AND($F2484="",$G2484=""),"",IF($G2484="",$F2484,HYPERLINK($G2484,$F2484)))</f>
        <v/>
      </c>
      <c r="H2484" s="1" t="str">
        <f aca="false">IF($I2484="","None Attached",IF(LEFT($I2484,5)="https",HYPERLINK($I2484,"Datasheet"),HYPERLINK(_xlfn.CONCAT("https://",$I2484),"Datasheet")))</f>
        <v>None Attached</v>
      </c>
      <c r="M2484" s="56"/>
      <c r="P2484" s="58"/>
      <c r="Q2484" s="1" t="n">
        <f aca="false">$M2484-$N2484</f>
        <v>0</v>
      </c>
      <c r="R2484" s="56"/>
      <c r="T2484" s="59" t="s">
        <v>15</v>
      </c>
      <c r="U2484" s="1" t="n">
        <f aca="false">$S2484-$R2484</f>
        <v>0</v>
      </c>
      <c r="V2484" s="1" t="n">
        <f aca="false">IF($T2484="±",$Q2484*2,$Q2484)</f>
        <v>0</v>
      </c>
      <c r="W2484" s="60" t="str">
        <f aca="false">IFERROR($U2484/ABS($V2484),"N/A")</f>
        <v>N/A</v>
      </c>
      <c r="X2484" s="61" t="str">
        <f aca="false">IF(OR($W2484="N/A",$R2484="",$S2484=""),"N/A",IF($W2484&gt;=4,"Not Significant",IF($W2484&gt;=2,"Semi-Significant","Significant")))</f>
        <v>N/A</v>
      </c>
      <c r="Z2484" s="1" t="str">
        <f aca="false">IF($D2484="Z540.1 w/data",0,"")</f>
        <v/>
      </c>
      <c r="AA2484" s="1" t="e">
        <f aca="false">$Y2484+$Q2484+$Z2484</f>
        <v>#VALUE!</v>
      </c>
      <c r="AB2484" s="1" t="n">
        <f aca="false">$N2484+$Q2484</f>
        <v>0</v>
      </c>
      <c r="AC2484" s="1" t="str">
        <f aca="false">IF($Y2484="","",IF(AND($AA2484&gt;=$R2484,$AA2484&lt;=$S2484),"Pass","Fail"))</f>
        <v/>
      </c>
      <c r="AD2484" s="1" t="str">
        <f aca="false">IF($Y2484="","",IF($AA2484&gt;$R2484,"Pass","Fail"))</f>
        <v/>
      </c>
      <c r="AE2484" s="1" t="str">
        <f aca="false">IF($Y2484="","",IF($AA2484&gt;=$R2484,"Pass","Fail"))</f>
        <v/>
      </c>
      <c r="AF2484" s="1" t="str">
        <f aca="false">IF($Y2484="","",IF($AA2484&lt;=$S2484,"Pass","Fail"))</f>
        <v/>
      </c>
      <c r="AG2484" s="1" t="str">
        <f aca="false">IF($Y2484="","",IF($AA2484&lt;$S2484,"Pass","Fail"))</f>
        <v/>
      </c>
      <c r="AH2484" s="23" t="str">
        <f aca="true">INDIRECT(CHOOSE(MATCH($T2484,{"±","&gt;","≥","≤","&lt;"},0), "AC", "AD", "AE", "AF", "AG") &amp; ROW())</f>
        <v/>
      </c>
      <c r="AI2484" s="56" t="str">
        <f aca="false">IF($X2484="Not Significant","No Further Action Required",
IF($AH2484="","",
IF(AND($AH2484="Pass",$L2484="0 - Passed "),"Analysis performed; no further action required.",
IF(AND($AH2484="Fail",$L2484="1 - Failed "),"Analysis performed; no further action required.",
IF(AND($AH2484="Pass",$L2484="2 - Limited In Use "),"Analysis performed; no further action required.",
IF(AND($AH2484="Fail",$L2484="3 - Adjusted "),"Analysis performed; no further action required.",
"Unit fails analysis; TSM determination required."))))))</f>
        <v/>
      </c>
      <c r="AJ2484" s="58"/>
    </row>
    <row r="2485" customFormat="false" ht="15" hidden="false" customHeight="false" outlineLevel="0" collapsed="false">
      <c r="A2485" s="56"/>
      <c r="E2485" s="57" t="str">
        <f aca="false">IF(AND($F2485="",$G2485=""),"",IF($G2485="",$F2485,HYPERLINK($G2485,$F2485)))</f>
        <v/>
      </c>
      <c r="H2485" s="1" t="str">
        <f aca="false">IF($I2485="","None Attached",IF(LEFT($I2485,5)="https",HYPERLINK($I2485,"Datasheet"),HYPERLINK(_xlfn.CONCAT("https://",$I2485),"Datasheet")))</f>
        <v>None Attached</v>
      </c>
      <c r="M2485" s="56"/>
      <c r="P2485" s="58"/>
      <c r="Q2485" s="1" t="n">
        <f aca="false">$M2485-$N2485</f>
        <v>0</v>
      </c>
      <c r="R2485" s="56"/>
      <c r="T2485" s="59" t="s">
        <v>15</v>
      </c>
      <c r="U2485" s="1" t="n">
        <f aca="false">$S2485-$R2485</f>
        <v>0</v>
      </c>
      <c r="V2485" s="1" t="n">
        <f aca="false">IF($T2485="±",$Q2485*2,$Q2485)</f>
        <v>0</v>
      </c>
      <c r="W2485" s="60" t="str">
        <f aca="false">IFERROR($U2485/ABS($V2485),"N/A")</f>
        <v>N/A</v>
      </c>
      <c r="X2485" s="61" t="str">
        <f aca="false">IF(OR($W2485="N/A",$R2485="",$S2485=""),"N/A",IF($W2485&gt;=4,"Not Significant",IF($W2485&gt;=2,"Semi-Significant","Significant")))</f>
        <v>N/A</v>
      </c>
      <c r="Z2485" s="1" t="str">
        <f aca="false">IF($D2485="Z540.1 w/data",0,"")</f>
        <v/>
      </c>
      <c r="AA2485" s="1" t="e">
        <f aca="false">$Y2485+$Q2485+$Z2485</f>
        <v>#VALUE!</v>
      </c>
      <c r="AB2485" s="1" t="n">
        <f aca="false">$N2485+$Q2485</f>
        <v>0</v>
      </c>
      <c r="AC2485" s="1" t="str">
        <f aca="false">IF($Y2485="","",IF(AND($AA2485&gt;=$R2485,$AA2485&lt;=$S2485),"Pass","Fail"))</f>
        <v/>
      </c>
      <c r="AD2485" s="1" t="str">
        <f aca="false">IF($Y2485="","",IF($AA2485&gt;$R2485,"Pass","Fail"))</f>
        <v/>
      </c>
      <c r="AE2485" s="1" t="str">
        <f aca="false">IF($Y2485="","",IF($AA2485&gt;=$R2485,"Pass","Fail"))</f>
        <v/>
      </c>
      <c r="AF2485" s="1" t="str">
        <f aca="false">IF($Y2485="","",IF($AA2485&lt;=$S2485,"Pass","Fail"))</f>
        <v/>
      </c>
      <c r="AG2485" s="1" t="str">
        <f aca="false">IF($Y2485="","",IF($AA2485&lt;$S2485,"Pass","Fail"))</f>
        <v/>
      </c>
      <c r="AH2485" s="23" t="str">
        <f aca="true">INDIRECT(CHOOSE(MATCH($T2485,{"±","&gt;","≥","≤","&lt;"},0), "AC", "AD", "AE", "AF", "AG") &amp; ROW())</f>
        <v/>
      </c>
      <c r="AI2485" s="56" t="str">
        <f aca="false">IF($X2485="Not Significant","No Further Action Required",
IF($AH2485="","",
IF(AND($AH2485="Pass",$L2485="0 - Passed "),"Analysis performed; no further action required.",
IF(AND($AH2485="Fail",$L2485="1 - Failed "),"Analysis performed; no further action required.",
IF(AND($AH2485="Pass",$L2485="2 - Limited In Use "),"Analysis performed; no further action required.",
IF(AND($AH2485="Fail",$L2485="3 - Adjusted "),"Analysis performed; no further action required.",
"Unit fails analysis; TSM determination required."))))))</f>
        <v/>
      </c>
      <c r="AJ2485" s="58"/>
    </row>
    <row r="2486" customFormat="false" ht="15" hidden="false" customHeight="false" outlineLevel="0" collapsed="false">
      <c r="A2486" s="56"/>
      <c r="E2486" s="57" t="str">
        <f aca="false">IF(AND($F2486="",$G2486=""),"",IF($G2486="",$F2486,HYPERLINK($G2486,$F2486)))</f>
        <v/>
      </c>
      <c r="H2486" s="1" t="str">
        <f aca="false">IF($I2486="","None Attached",IF(LEFT($I2486,5)="https",HYPERLINK($I2486,"Datasheet"),HYPERLINK(_xlfn.CONCAT("https://",$I2486),"Datasheet")))</f>
        <v>None Attached</v>
      </c>
      <c r="M2486" s="56"/>
      <c r="P2486" s="58"/>
      <c r="Q2486" s="1" t="n">
        <f aca="false">$M2486-$N2486</f>
        <v>0</v>
      </c>
      <c r="R2486" s="56"/>
      <c r="T2486" s="59" t="s">
        <v>15</v>
      </c>
      <c r="U2486" s="1" t="n">
        <f aca="false">$S2486-$R2486</f>
        <v>0</v>
      </c>
      <c r="V2486" s="1" t="n">
        <f aca="false">IF($T2486="±",$Q2486*2,$Q2486)</f>
        <v>0</v>
      </c>
      <c r="W2486" s="60" t="str">
        <f aca="false">IFERROR($U2486/ABS($V2486),"N/A")</f>
        <v>N/A</v>
      </c>
      <c r="X2486" s="61" t="str">
        <f aca="false">IF(OR($W2486="N/A",$R2486="",$S2486=""),"N/A",IF($W2486&gt;=4,"Not Significant",IF($W2486&gt;=2,"Semi-Significant","Significant")))</f>
        <v>N/A</v>
      </c>
      <c r="Z2486" s="1" t="str">
        <f aca="false">IF($D2486="Z540.1 w/data",0,"")</f>
        <v/>
      </c>
      <c r="AA2486" s="1" t="e">
        <f aca="false">$Y2486+$Q2486+$Z2486</f>
        <v>#VALUE!</v>
      </c>
      <c r="AB2486" s="1" t="n">
        <f aca="false">$N2486+$Q2486</f>
        <v>0</v>
      </c>
      <c r="AC2486" s="1" t="str">
        <f aca="false">IF($Y2486="","",IF(AND($AA2486&gt;=$R2486,$AA2486&lt;=$S2486),"Pass","Fail"))</f>
        <v/>
      </c>
      <c r="AD2486" s="1" t="str">
        <f aca="false">IF($Y2486="","",IF($AA2486&gt;$R2486,"Pass","Fail"))</f>
        <v/>
      </c>
      <c r="AE2486" s="1" t="str">
        <f aca="false">IF($Y2486="","",IF($AA2486&gt;=$R2486,"Pass","Fail"))</f>
        <v/>
      </c>
      <c r="AF2486" s="1" t="str">
        <f aca="false">IF($Y2486="","",IF($AA2486&lt;=$S2486,"Pass","Fail"))</f>
        <v/>
      </c>
      <c r="AG2486" s="1" t="str">
        <f aca="false">IF($Y2486="","",IF($AA2486&lt;$S2486,"Pass","Fail"))</f>
        <v/>
      </c>
      <c r="AH2486" s="23" t="str">
        <f aca="true">INDIRECT(CHOOSE(MATCH($T2486,{"±","&gt;","≥","≤","&lt;"},0), "AC", "AD", "AE", "AF", "AG") &amp; ROW())</f>
        <v/>
      </c>
      <c r="AI2486" s="56" t="str">
        <f aca="false">IF($X2486="Not Significant","No Further Action Required",
IF($AH2486="","",
IF(AND($AH2486="Pass",$L2486="0 - Passed "),"Analysis performed; no further action required.",
IF(AND($AH2486="Fail",$L2486="1 - Failed "),"Analysis performed; no further action required.",
IF(AND($AH2486="Pass",$L2486="2 - Limited In Use "),"Analysis performed; no further action required.",
IF(AND($AH2486="Fail",$L2486="3 - Adjusted "),"Analysis performed; no further action required.",
"Unit fails analysis; TSM determination required."))))))</f>
        <v/>
      </c>
      <c r="AJ2486" s="58"/>
    </row>
    <row r="2487" customFormat="false" ht="15" hidden="false" customHeight="false" outlineLevel="0" collapsed="false">
      <c r="A2487" s="56"/>
      <c r="E2487" s="57" t="str">
        <f aca="false">IF(AND($F2487="",$G2487=""),"",IF($G2487="",$F2487,HYPERLINK($G2487,$F2487)))</f>
        <v/>
      </c>
      <c r="H2487" s="1" t="str">
        <f aca="false">IF($I2487="","None Attached",IF(LEFT($I2487,5)="https",HYPERLINK($I2487,"Datasheet"),HYPERLINK(_xlfn.CONCAT("https://",$I2487),"Datasheet")))</f>
        <v>None Attached</v>
      </c>
      <c r="M2487" s="56"/>
      <c r="P2487" s="58"/>
      <c r="Q2487" s="1" t="n">
        <f aca="false">$M2487-$N2487</f>
        <v>0</v>
      </c>
      <c r="R2487" s="56"/>
      <c r="T2487" s="59" t="s">
        <v>15</v>
      </c>
      <c r="U2487" s="1" t="n">
        <f aca="false">$S2487-$R2487</f>
        <v>0</v>
      </c>
      <c r="V2487" s="1" t="n">
        <f aca="false">IF($T2487="±",$Q2487*2,$Q2487)</f>
        <v>0</v>
      </c>
      <c r="W2487" s="60" t="str">
        <f aca="false">IFERROR($U2487/ABS($V2487),"N/A")</f>
        <v>N/A</v>
      </c>
      <c r="X2487" s="61" t="str">
        <f aca="false">IF(OR($W2487="N/A",$R2487="",$S2487=""),"N/A",IF($W2487&gt;=4,"Not Significant",IF($W2487&gt;=2,"Semi-Significant","Significant")))</f>
        <v>N/A</v>
      </c>
      <c r="Z2487" s="1" t="str">
        <f aca="false">IF($D2487="Z540.1 w/data",0,"")</f>
        <v/>
      </c>
      <c r="AA2487" s="1" t="e">
        <f aca="false">$Y2487+$Q2487+$Z2487</f>
        <v>#VALUE!</v>
      </c>
      <c r="AB2487" s="1" t="n">
        <f aca="false">$N2487+$Q2487</f>
        <v>0</v>
      </c>
      <c r="AC2487" s="1" t="str">
        <f aca="false">IF($Y2487="","",IF(AND($AA2487&gt;=$R2487,$AA2487&lt;=$S2487),"Pass","Fail"))</f>
        <v/>
      </c>
      <c r="AD2487" s="1" t="str">
        <f aca="false">IF($Y2487="","",IF($AA2487&gt;$R2487,"Pass","Fail"))</f>
        <v/>
      </c>
      <c r="AE2487" s="1" t="str">
        <f aca="false">IF($Y2487="","",IF($AA2487&gt;=$R2487,"Pass","Fail"))</f>
        <v/>
      </c>
      <c r="AF2487" s="1" t="str">
        <f aca="false">IF($Y2487="","",IF($AA2487&lt;=$S2487,"Pass","Fail"))</f>
        <v/>
      </c>
      <c r="AG2487" s="1" t="str">
        <f aca="false">IF($Y2487="","",IF($AA2487&lt;$S2487,"Pass","Fail"))</f>
        <v/>
      </c>
      <c r="AH2487" s="23" t="str">
        <f aca="true">INDIRECT(CHOOSE(MATCH($T2487,{"±","&gt;","≥","≤","&lt;"},0), "AC", "AD", "AE", "AF", "AG") &amp; ROW())</f>
        <v/>
      </c>
      <c r="AI2487" s="56" t="str">
        <f aca="false">IF($X2487="Not Significant","No Further Action Required",
IF($AH2487="","",
IF(AND($AH2487="Pass",$L2487="0 - Passed "),"Analysis performed; no further action required.",
IF(AND($AH2487="Fail",$L2487="1 - Failed "),"Analysis performed; no further action required.",
IF(AND($AH2487="Pass",$L2487="2 - Limited In Use "),"Analysis performed; no further action required.",
IF(AND($AH2487="Fail",$L2487="3 - Adjusted "),"Analysis performed; no further action required.",
"Unit fails analysis; TSM determination required."))))))</f>
        <v/>
      </c>
      <c r="AJ2487" s="58"/>
    </row>
    <row r="2488" customFormat="false" ht="15" hidden="false" customHeight="false" outlineLevel="0" collapsed="false">
      <c r="A2488" s="56"/>
      <c r="E2488" s="57" t="str">
        <f aca="false">IF(AND($F2488="",$G2488=""),"",IF($G2488="",$F2488,HYPERLINK($G2488,$F2488)))</f>
        <v/>
      </c>
      <c r="H2488" s="1" t="str">
        <f aca="false">IF($I2488="","None Attached",IF(LEFT($I2488,5)="https",HYPERLINK($I2488,"Datasheet"),HYPERLINK(_xlfn.CONCAT("https://",$I2488),"Datasheet")))</f>
        <v>None Attached</v>
      </c>
      <c r="M2488" s="56"/>
      <c r="P2488" s="58"/>
      <c r="Q2488" s="1" t="n">
        <f aca="false">$M2488-$N2488</f>
        <v>0</v>
      </c>
      <c r="R2488" s="56"/>
      <c r="T2488" s="59" t="s">
        <v>15</v>
      </c>
      <c r="U2488" s="1" t="n">
        <f aca="false">$S2488-$R2488</f>
        <v>0</v>
      </c>
      <c r="V2488" s="1" t="n">
        <f aca="false">IF($T2488="±",$Q2488*2,$Q2488)</f>
        <v>0</v>
      </c>
      <c r="W2488" s="60" t="str">
        <f aca="false">IFERROR($U2488/ABS($V2488),"N/A")</f>
        <v>N/A</v>
      </c>
      <c r="X2488" s="61" t="str">
        <f aca="false">IF(OR($W2488="N/A",$R2488="",$S2488=""),"N/A",IF($W2488&gt;=4,"Not Significant",IF($W2488&gt;=2,"Semi-Significant","Significant")))</f>
        <v>N/A</v>
      </c>
      <c r="Z2488" s="1" t="str">
        <f aca="false">IF($D2488="Z540.1 w/data",0,"")</f>
        <v/>
      </c>
      <c r="AA2488" s="1" t="e">
        <f aca="false">$Y2488+$Q2488+$Z2488</f>
        <v>#VALUE!</v>
      </c>
      <c r="AB2488" s="1" t="n">
        <f aca="false">$N2488+$Q2488</f>
        <v>0</v>
      </c>
      <c r="AC2488" s="1" t="str">
        <f aca="false">IF($Y2488="","",IF(AND($AA2488&gt;=$R2488,$AA2488&lt;=$S2488),"Pass","Fail"))</f>
        <v/>
      </c>
      <c r="AD2488" s="1" t="str">
        <f aca="false">IF($Y2488="","",IF($AA2488&gt;$R2488,"Pass","Fail"))</f>
        <v/>
      </c>
      <c r="AE2488" s="1" t="str">
        <f aca="false">IF($Y2488="","",IF($AA2488&gt;=$R2488,"Pass","Fail"))</f>
        <v/>
      </c>
      <c r="AF2488" s="1" t="str">
        <f aca="false">IF($Y2488="","",IF($AA2488&lt;=$S2488,"Pass","Fail"))</f>
        <v/>
      </c>
      <c r="AG2488" s="1" t="str">
        <f aca="false">IF($Y2488="","",IF($AA2488&lt;$S2488,"Pass","Fail"))</f>
        <v/>
      </c>
      <c r="AH2488" s="23" t="str">
        <f aca="true">INDIRECT(CHOOSE(MATCH($T2488,{"±","&gt;","≥","≤","&lt;"},0), "AC", "AD", "AE", "AF", "AG") &amp; ROW())</f>
        <v/>
      </c>
      <c r="AI2488" s="56" t="str">
        <f aca="false">IF($X2488="Not Significant","No Further Action Required",
IF($AH2488="","",
IF(AND($AH2488="Pass",$L2488="0 - Passed "),"Analysis performed; no further action required.",
IF(AND($AH2488="Fail",$L2488="1 - Failed "),"Analysis performed; no further action required.",
IF(AND($AH2488="Pass",$L2488="2 - Limited In Use "),"Analysis performed; no further action required.",
IF(AND($AH2488="Fail",$L2488="3 - Adjusted "),"Analysis performed; no further action required.",
"Unit fails analysis; TSM determination required."))))))</f>
        <v/>
      </c>
      <c r="AJ2488" s="58"/>
    </row>
    <row r="2489" customFormat="false" ht="15" hidden="false" customHeight="false" outlineLevel="0" collapsed="false">
      <c r="A2489" s="56"/>
      <c r="E2489" s="57" t="str">
        <f aca="false">IF(AND($F2489="",$G2489=""),"",IF($G2489="",$F2489,HYPERLINK($G2489,$F2489)))</f>
        <v/>
      </c>
      <c r="H2489" s="1" t="str">
        <f aca="false">IF($I2489="","None Attached",IF(LEFT($I2489,5)="https",HYPERLINK($I2489,"Datasheet"),HYPERLINK(_xlfn.CONCAT("https://",$I2489),"Datasheet")))</f>
        <v>None Attached</v>
      </c>
      <c r="M2489" s="56"/>
      <c r="P2489" s="58"/>
      <c r="Q2489" s="1" t="n">
        <f aca="false">$M2489-$N2489</f>
        <v>0</v>
      </c>
      <c r="R2489" s="56"/>
      <c r="T2489" s="59" t="s">
        <v>15</v>
      </c>
      <c r="U2489" s="1" t="n">
        <f aca="false">$S2489-$R2489</f>
        <v>0</v>
      </c>
      <c r="V2489" s="1" t="n">
        <f aca="false">IF($T2489="±",$Q2489*2,$Q2489)</f>
        <v>0</v>
      </c>
      <c r="W2489" s="60" t="str">
        <f aca="false">IFERROR($U2489/ABS($V2489),"N/A")</f>
        <v>N/A</v>
      </c>
      <c r="X2489" s="61" t="str">
        <f aca="false">IF(OR($W2489="N/A",$R2489="",$S2489=""),"N/A",IF($W2489&gt;=4,"Not Significant",IF($W2489&gt;=2,"Semi-Significant","Significant")))</f>
        <v>N/A</v>
      </c>
      <c r="Z2489" s="1" t="str">
        <f aca="false">IF($D2489="Z540.1 w/data",0,"")</f>
        <v/>
      </c>
      <c r="AA2489" s="1" t="e">
        <f aca="false">$Y2489+$Q2489+$Z2489</f>
        <v>#VALUE!</v>
      </c>
      <c r="AB2489" s="1" t="n">
        <f aca="false">$N2489+$Q2489</f>
        <v>0</v>
      </c>
      <c r="AC2489" s="1" t="str">
        <f aca="false">IF($Y2489="","",IF(AND($AA2489&gt;=$R2489,$AA2489&lt;=$S2489),"Pass","Fail"))</f>
        <v/>
      </c>
      <c r="AD2489" s="1" t="str">
        <f aca="false">IF($Y2489="","",IF($AA2489&gt;$R2489,"Pass","Fail"))</f>
        <v/>
      </c>
      <c r="AE2489" s="1" t="str">
        <f aca="false">IF($Y2489="","",IF($AA2489&gt;=$R2489,"Pass","Fail"))</f>
        <v/>
      </c>
      <c r="AF2489" s="1" t="str">
        <f aca="false">IF($Y2489="","",IF($AA2489&lt;=$S2489,"Pass","Fail"))</f>
        <v/>
      </c>
      <c r="AG2489" s="1" t="str">
        <f aca="false">IF($Y2489="","",IF($AA2489&lt;$S2489,"Pass","Fail"))</f>
        <v/>
      </c>
      <c r="AH2489" s="23" t="str">
        <f aca="true">INDIRECT(CHOOSE(MATCH($T2489,{"±","&gt;","≥","≤","&lt;"},0), "AC", "AD", "AE", "AF", "AG") &amp; ROW())</f>
        <v/>
      </c>
      <c r="AI2489" s="56" t="str">
        <f aca="false">IF($X2489="Not Significant","No Further Action Required",
IF($AH2489="","",
IF(AND($AH2489="Pass",$L2489="0 - Passed "),"Analysis performed; no further action required.",
IF(AND($AH2489="Fail",$L2489="1 - Failed "),"Analysis performed; no further action required.",
IF(AND($AH2489="Pass",$L2489="2 - Limited In Use "),"Analysis performed; no further action required.",
IF(AND($AH2489="Fail",$L2489="3 - Adjusted "),"Analysis performed; no further action required.",
"Unit fails analysis; TSM determination required."))))))</f>
        <v/>
      </c>
      <c r="AJ2489" s="58"/>
    </row>
    <row r="2490" customFormat="false" ht="15" hidden="false" customHeight="false" outlineLevel="0" collapsed="false">
      <c r="A2490" s="56"/>
      <c r="E2490" s="57" t="str">
        <f aca="false">IF(AND($F2490="",$G2490=""),"",IF($G2490="",$F2490,HYPERLINK($G2490,$F2490)))</f>
        <v/>
      </c>
      <c r="H2490" s="1" t="str">
        <f aca="false">IF($I2490="","None Attached",IF(LEFT($I2490,5)="https",HYPERLINK($I2490,"Datasheet"),HYPERLINK(_xlfn.CONCAT("https://",$I2490),"Datasheet")))</f>
        <v>None Attached</v>
      </c>
      <c r="M2490" s="56"/>
      <c r="P2490" s="58"/>
      <c r="Q2490" s="1" t="n">
        <f aca="false">$M2490-$N2490</f>
        <v>0</v>
      </c>
      <c r="R2490" s="56"/>
      <c r="T2490" s="59" t="s">
        <v>15</v>
      </c>
      <c r="U2490" s="1" t="n">
        <f aca="false">$S2490-$R2490</f>
        <v>0</v>
      </c>
      <c r="V2490" s="1" t="n">
        <f aca="false">IF($T2490="±",$Q2490*2,$Q2490)</f>
        <v>0</v>
      </c>
      <c r="W2490" s="60" t="str">
        <f aca="false">IFERROR($U2490/ABS($V2490),"N/A")</f>
        <v>N/A</v>
      </c>
      <c r="X2490" s="61" t="str">
        <f aca="false">IF(OR($W2490="N/A",$R2490="",$S2490=""),"N/A",IF($W2490&gt;=4,"Not Significant",IF($W2490&gt;=2,"Semi-Significant","Significant")))</f>
        <v>N/A</v>
      </c>
      <c r="Z2490" s="1" t="str">
        <f aca="false">IF($D2490="Z540.1 w/data",0,"")</f>
        <v/>
      </c>
      <c r="AA2490" s="1" t="e">
        <f aca="false">$Y2490+$Q2490+$Z2490</f>
        <v>#VALUE!</v>
      </c>
      <c r="AB2490" s="1" t="n">
        <f aca="false">$N2490+$Q2490</f>
        <v>0</v>
      </c>
      <c r="AC2490" s="1" t="str">
        <f aca="false">IF($Y2490="","",IF(AND($AA2490&gt;=$R2490,$AA2490&lt;=$S2490),"Pass","Fail"))</f>
        <v/>
      </c>
      <c r="AD2490" s="1" t="str">
        <f aca="false">IF($Y2490="","",IF($AA2490&gt;$R2490,"Pass","Fail"))</f>
        <v/>
      </c>
      <c r="AE2490" s="1" t="str">
        <f aca="false">IF($Y2490="","",IF($AA2490&gt;=$R2490,"Pass","Fail"))</f>
        <v/>
      </c>
      <c r="AF2490" s="1" t="str">
        <f aca="false">IF($Y2490="","",IF($AA2490&lt;=$S2490,"Pass","Fail"))</f>
        <v/>
      </c>
      <c r="AG2490" s="1" t="str">
        <f aca="false">IF($Y2490="","",IF($AA2490&lt;$S2490,"Pass","Fail"))</f>
        <v/>
      </c>
      <c r="AH2490" s="23" t="str">
        <f aca="true">INDIRECT(CHOOSE(MATCH($T2490,{"±","&gt;","≥","≤","&lt;"},0), "AC", "AD", "AE", "AF", "AG") &amp; ROW())</f>
        <v/>
      </c>
      <c r="AI2490" s="56" t="str">
        <f aca="false">IF($X2490="Not Significant","No Further Action Required",
IF($AH2490="","",
IF(AND($AH2490="Pass",$L2490="0 - Passed "),"Analysis performed; no further action required.",
IF(AND($AH2490="Fail",$L2490="1 - Failed "),"Analysis performed; no further action required.",
IF(AND($AH2490="Pass",$L2490="2 - Limited In Use "),"Analysis performed; no further action required.",
IF(AND($AH2490="Fail",$L2490="3 - Adjusted "),"Analysis performed; no further action required.",
"Unit fails analysis; TSM determination required."))))))</f>
        <v/>
      </c>
      <c r="AJ2490" s="58"/>
    </row>
    <row r="2491" customFormat="false" ht="15" hidden="false" customHeight="false" outlineLevel="0" collapsed="false">
      <c r="A2491" s="56"/>
      <c r="E2491" s="57" t="str">
        <f aca="false">IF(AND($F2491="",$G2491=""),"",IF($G2491="",$F2491,HYPERLINK($G2491,$F2491)))</f>
        <v/>
      </c>
      <c r="H2491" s="1" t="str">
        <f aca="false">IF($I2491="","None Attached",IF(LEFT($I2491,5)="https",HYPERLINK($I2491,"Datasheet"),HYPERLINK(_xlfn.CONCAT("https://",$I2491),"Datasheet")))</f>
        <v>None Attached</v>
      </c>
      <c r="M2491" s="56"/>
      <c r="P2491" s="58"/>
      <c r="Q2491" s="1" t="n">
        <f aca="false">$M2491-$N2491</f>
        <v>0</v>
      </c>
      <c r="R2491" s="56"/>
      <c r="T2491" s="59" t="s">
        <v>15</v>
      </c>
      <c r="U2491" s="1" t="n">
        <f aca="false">$S2491-$R2491</f>
        <v>0</v>
      </c>
      <c r="V2491" s="1" t="n">
        <f aca="false">IF($T2491="±",$Q2491*2,$Q2491)</f>
        <v>0</v>
      </c>
      <c r="W2491" s="60" t="str">
        <f aca="false">IFERROR($U2491/ABS($V2491),"N/A")</f>
        <v>N/A</v>
      </c>
      <c r="X2491" s="61" t="str">
        <f aca="false">IF(OR($W2491="N/A",$R2491="",$S2491=""),"N/A",IF($W2491&gt;=4,"Not Significant",IF($W2491&gt;=2,"Semi-Significant","Significant")))</f>
        <v>N/A</v>
      </c>
      <c r="Z2491" s="1" t="str">
        <f aca="false">IF($D2491="Z540.1 w/data",0,"")</f>
        <v/>
      </c>
      <c r="AA2491" s="1" t="e">
        <f aca="false">$Y2491+$Q2491+$Z2491</f>
        <v>#VALUE!</v>
      </c>
      <c r="AB2491" s="1" t="n">
        <f aca="false">$N2491+$Q2491</f>
        <v>0</v>
      </c>
      <c r="AC2491" s="1" t="str">
        <f aca="false">IF($Y2491="","",IF(AND($AA2491&gt;=$R2491,$AA2491&lt;=$S2491),"Pass","Fail"))</f>
        <v/>
      </c>
      <c r="AD2491" s="1" t="str">
        <f aca="false">IF($Y2491="","",IF($AA2491&gt;$R2491,"Pass","Fail"))</f>
        <v/>
      </c>
      <c r="AE2491" s="1" t="str">
        <f aca="false">IF($Y2491="","",IF($AA2491&gt;=$R2491,"Pass","Fail"))</f>
        <v/>
      </c>
      <c r="AF2491" s="1" t="str">
        <f aca="false">IF($Y2491="","",IF($AA2491&lt;=$S2491,"Pass","Fail"))</f>
        <v/>
      </c>
      <c r="AG2491" s="1" t="str">
        <f aca="false">IF($Y2491="","",IF($AA2491&lt;$S2491,"Pass","Fail"))</f>
        <v/>
      </c>
      <c r="AH2491" s="23" t="str">
        <f aca="true">INDIRECT(CHOOSE(MATCH($T2491,{"±","&gt;","≥","≤","&lt;"},0), "AC", "AD", "AE", "AF", "AG") &amp; ROW())</f>
        <v/>
      </c>
      <c r="AI2491" s="56" t="str">
        <f aca="false">IF($X2491="Not Significant","No Further Action Required",
IF($AH2491="","",
IF(AND($AH2491="Pass",$L2491="0 - Passed "),"Analysis performed; no further action required.",
IF(AND($AH2491="Fail",$L2491="1 - Failed "),"Analysis performed; no further action required.",
IF(AND($AH2491="Pass",$L2491="2 - Limited In Use "),"Analysis performed; no further action required.",
IF(AND($AH2491="Fail",$L2491="3 - Adjusted "),"Analysis performed; no further action required.",
"Unit fails analysis; TSM determination required."))))))</f>
        <v/>
      </c>
      <c r="AJ2491" s="58"/>
    </row>
    <row r="2492" customFormat="false" ht="15" hidden="false" customHeight="false" outlineLevel="0" collapsed="false">
      <c r="A2492" s="56"/>
      <c r="E2492" s="57" t="str">
        <f aca="false">IF(AND($F2492="",$G2492=""),"",IF($G2492="",$F2492,HYPERLINK($G2492,$F2492)))</f>
        <v/>
      </c>
      <c r="H2492" s="1" t="str">
        <f aca="false">IF($I2492="","None Attached",IF(LEFT($I2492,5)="https",HYPERLINK($I2492,"Datasheet"),HYPERLINK(_xlfn.CONCAT("https://",$I2492),"Datasheet")))</f>
        <v>None Attached</v>
      </c>
      <c r="M2492" s="56"/>
      <c r="P2492" s="58"/>
      <c r="Q2492" s="1" t="n">
        <f aca="false">$M2492-$N2492</f>
        <v>0</v>
      </c>
      <c r="R2492" s="56"/>
      <c r="T2492" s="59" t="s">
        <v>15</v>
      </c>
      <c r="U2492" s="1" t="n">
        <f aca="false">$S2492-$R2492</f>
        <v>0</v>
      </c>
      <c r="V2492" s="1" t="n">
        <f aca="false">IF($T2492="±",$Q2492*2,$Q2492)</f>
        <v>0</v>
      </c>
      <c r="W2492" s="60" t="str">
        <f aca="false">IFERROR($U2492/ABS($V2492),"N/A")</f>
        <v>N/A</v>
      </c>
      <c r="X2492" s="61" t="str">
        <f aca="false">IF(OR($W2492="N/A",$R2492="",$S2492=""),"N/A",IF($W2492&gt;=4,"Not Significant",IF($W2492&gt;=2,"Semi-Significant","Significant")))</f>
        <v>N/A</v>
      </c>
      <c r="Z2492" s="1" t="str">
        <f aca="false">IF($D2492="Z540.1 w/data",0,"")</f>
        <v/>
      </c>
      <c r="AA2492" s="1" t="e">
        <f aca="false">$Y2492+$Q2492+$Z2492</f>
        <v>#VALUE!</v>
      </c>
      <c r="AB2492" s="1" t="n">
        <f aca="false">$N2492+$Q2492</f>
        <v>0</v>
      </c>
      <c r="AC2492" s="1" t="str">
        <f aca="false">IF($Y2492="","",IF(AND($AA2492&gt;=$R2492,$AA2492&lt;=$S2492),"Pass","Fail"))</f>
        <v/>
      </c>
      <c r="AD2492" s="1" t="str">
        <f aca="false">IF($Y2492="","",IF($AA2492&gt;$R2492,"Pass","Fail"))</f>
        <v/>
      </c>
      <c r="AE2492" s="1" t="str">
        <f aca="false">IF($Y2492="","",IF($AA2492&gt;=$R2492,"Pass","Fail"))</f>
        <v/>
      </c>
      <c r="AF2492" s="1" t="str">
        <f aca="false">IF($Y2492="","",IF($AA2492&lt;=$S2492,"Pass","Fail"))</f>
        <v/>
      </c>
      <c r="AG2492" s="1" t="str">
        <f aca="false">IF($Y2492="","",IF($AA2492&lt;$S2492,"Pass","Fail"))</f>
        <v/>
      </c>
      <c r="AH2492" s="23" t="str">
        <f aca="true">INDIRECT(CHOOSE(MATCH($T2492,{"±","&gt;","≥","≤","&lt;"},0), "AC", "AD", "AE", "AF", "AG") &amp; ROW())</f>
        <v/>
      </c>
      <c r="AI2492" s="56" t="str">
        <f aca="false">IF($X2492="Not Significant","No Further Action Required",
IF($AH2492="","",
IF(AND($AH2492="Pass",$L2492="0 - Passed "),"Analysis performed; no further action required.",
IF(AND($AH2492="Fail",$L2492="1 - Failed "),"Analysis performed; no further action required.",
IF(AND($AH2492="Pass",$L2492="2 - Limited In Use "),"Analysis performed; no further action required.",
IF(AND($AH2492="Fail",$L2492="3 - Adjusted "),"Analysis performed; no further action required.",
"Unit fails analysis; TSM determination required."))))))</f>
        <v/>
      </c>
      <c r="AJ2492" s="58"/>
    </row>
    <row r="2493" customFormat="false" ht="15" hidden="false" customHeight="false" outlineLevel="0" collapsed="false">
      <c r="A2493" s="56"/>
      <c r="E2493" s="57" t="str">
        <f aca="false">IF(AND($F2493="",$G2493=""),"",IF($G2493="",$F2493,HYPERLINK($G2493,$F2493)))</f>
        <v/>
      </c>
      <c r="H2493" s="1" t="str">
        <f aca="false">IF($I2493="","None Attached",IF(LEFT($I2493,5)="https",HYPERLINK($I2493,"Datasheet"),HYPERLINK(_xlfn.CONCAT("https://",$I2493),"Datasheet")))</f>
        <v>None Attached</v>
      </c>
      <c r="M2493" s="56"/>
      <c r="P2493" s="58"/>
      <c r="Q2493" s="1" t="n">
        <f aca="false">$M2493-$N2493</f>
        <v>0</v>
      </c>
      <c r="R2493" s="56"/>
      <c r="T2493" s="59" t="s">
        <v>15</v>
      </c>
      <c r="U2493" s="1" t="n">
        <f aca="false">$S2493-$R2493</f>
        <v>0</v>
      </c>
      <c r="V2493" s="1" t="n">
        <f aca="false">IF($T2493="±",$Q2493*2,$Q2493)</f>
        <v>0</v>
      </c>
      <c r="W2493" s="60" t="str">
        <f aca="false">IFERROR($U2493/ABS($V2493),"N/A")</f>
        <v>N/A</v>
      </c>
      <c r="X2493" s="61" t="str">
        <f aca="false">IF(OR($W2493="N/A",$R2493="",$S2493=""),"N/A",IF($W2493&gt;=4,"Not Significant",IF($W2493&gt;=2,"Semi-Significant","Significant")))</f>
        <v>N/A</v>
      </c>
      <c r="Z2493" s="1" t="str">
        <f aca="false">IF($D2493="Z540.1 w/data",0,"")</f>
        <v/>
      </c>
      <c r="AA2493" s="1" t="e">
        <f aca="false">$Y2493+$Q2493+$Z2493</f>
        <v>#VALUE!</v>
      </c>
      <c r="AB2493" s="1" t="n">
        <f aca="false">$N2493+$Q2493</f>
        <v>0</v>
      </c>
      <c r="AC2493" s="1" t="str">
        <f aca="false">IF($Y2493="","",IF(AND($AA2493&gt;=$R2493,$AA2493&lt;=$S2493),"Pass","Fail"))</f>
        <v/>
      </c>
      <c r="AD2493" s="1" t="str">
        <f aca="false">IF($Y2493="","",IF($AA2493&gt;$R2493,"Pass","Fail"))</f>
        <v/>
      </c>
      <c r="AE2493" s="1" t="str">
        <f aca="false">IF($Y2493="","",IF($AA2493&gt;=$R2493,"Pass","Fail"))</f>
        <v/>
      </c>
      <c r="AF2493" s="1" t="str">
        <f aca="false">IF($Y2493="","",IF($AA2493&lt;=$S2493,"Pass","Fail"))</f>
        <v/>
      </c>
      <c r="AG2493" s="1" t="str">
        <f aca="false">IF($Y2493="","",IF($AA2493&lt;$S2493,"Pass","Fail"))</f>
        <v/>
      </c>
      <c r="AH2493" s="23" t="str">
        <f aca="true">INDIRECT(CHOOSE(MATCH($T2493,{"±","&gt;","≥","≤","&lt;"},0), "AC", "AD", "AE", "AF", "AG") &amp; ROW())</f>
        <v/>
      </c>
      <c r="AI2493" s="56" t="str">
        <f aca="false">IF($X2493="Not Significant","No Further Action Required",
IF($AH2493="","",
IF(AND($AH2493="Pass",$L2493="0 - Passed "),"Analysis performed; no further action required.",
IF(AND($AH2493="Fail",$L2493="1 - Failed "),"Analysis performed; no further action required.",
IF(AND($AH2493="Pass",$L2493="2 - Limited In Use "),"Analysis performed; no further action required.",
IF(AND($AH2493="Fail",$L2493="3 - Adjusted "),"Analysis performed; no further action required.",
"Unit fails analysis; TSM determination required."))))))</f>
        <v/>
      </c>
      <c r="AJ2493" s="58"/>
    </row>
    <row r="2494" customFormat="false" ht="15" hidden="false" customHeight="false" outlineLevel="0" collapsed="false">
      <c r="A2494" s="56"/>
      <c r="E2494" s="57" t="str">
        <f aca="false">IF(AND($F2494="",$G2494=""),"",IF($G2494="",$F2494,HYPERLINK($G2494,$F2494)))</f>
        <v/>
      </c>
      <c r="H2494" s="1" t="str">
        <f aca="false">IF($I2494="","None Attached",IF(LEFT($I2494,5)="https",HYPERLINK($I2494,"Datasheet"),HYPERLINK(_xlfn.CONCAT("https://",$I2494),"Datasheet")))</f>
        <v>None Attached</v>
      </c>
      <c r="M2494" s="56"/>
      <c r="P2494" s="58"/>
      <c r="Q2494" s="1" t="n">
        <f aca="false">$M2494-$N2494</f>
        <v>0</v>
      </c>
      <c r="R2494" s="56"/>
      <c r="T2494" s="59" t="s">
        <v>15</v>
      </c>
      <c r="U2494" s="1" t="n">
        <f aca="false">$S2494-$R2494</f>
        <v>0</v>
      </c>
      <c r="V2494" s="1" t="n">
        <f aca="false">IF($T2494="±",$Q2494*2,$Q2494)</f>
        <v>0</v>
      </c>
      <c r="W2494" s="60" t="str">
        <f aca="false">IFERROR($U2494/ABS($V2494),"N/A")</f>
        <v>N/A</v>
      </c>
      <c r="X2494" s="61" t="str">
        <f aca="false">IF(OR($W2494="N/A",$R2494="",$S2494=""),"N/A",IF($W2494&gt;=4,"Not Significant",IF($W2494&gt;=2,"Semi-Significant","Significant")))</f>
        <v>N/A</v>
      </c>
      <c r="Z2494" s="1" t="str">
        <f aca="false">IF($D2494="Z540.1 w/data",0,"")</f>
        <v/>
      </c>
      <c r="AA2494" s="1" t="e">
        <f aca="false">$Y2494+$Q2494+$Z2494</f>
        <v>#VALUE!</v>
      </c>
      <c r="AB2494" s="1" t="n">
        <f aca="false">$N2494+$Q2494</f>
        <v>0</v>
      </c>
      <c r="AC2494" s="1" t="str">
        <f aca="false">IF($Y2494="","",IF(AND($AA2494&gt;=$R2494,$AA2494&lt;=$S2494),"Pass","Fail"))</f>
        <v/>
      </c>
      <c r="AD2494" s="1" t="str">
        <f aca="false">IF($Y2494="","",IF($AA2494&gt;$R2494,"Pass","Fail"))</f>
        <v/>
      </c>
      <c r="AE2494" s="1" t="str">
        <f aca="false">IF($Y2494="","",IF($AA2494&gt;=$R2494,"Pass","Fail"))</f>
        <v/>
      </c>
      <c r="AF2494" s="1" t="str">
        <f aca="false">IF($Y2494="","",IF($AA2494&lt;=$S2494,"Pass","Fail"))</f>
        <v/>
      </c>
      <c r="AG2494" s="1" t="str">
        <f aca="false">IF($Y2494="","",IF($AA2494&lt;$S2494,"Pass","Fail"))</f>
        <v/>
      </c>
      <c r="AH2494" s="23" t="str">
        <f aca="true">INDIRECT(CHOOSE(MATCH($T2494,{"±","&gt;","≥","≤","&lt;"},0), "AC", "AD", "AE", "AF", "AG") &amp; ROW())</f>
        <v/>
      </c>
      <c r="AI2494" s="56" t="str">
        <f aca="false">IF($X2494="Not Significant","No Further Action Required",
IF($AH2494="","",
IF(AND($AH2494="Pass",$L2494="0 - Passed "),"Analysis performed; no further action required.",
IF(AND($AH2494="Fail",$L2494="1 - Failed "),"Analysis performed; no further action required.",
IF(AND($AH2494="Pass",$L2494="2 - Limited In Use "),"Analysis performed; no further action required.",
IF(AND($AH2494="Fail",$L2494="3 - Adjusted "),"Analysis performed; no further action required.",
"Unit fails analysis; TSM determination required."))))))</f>
        <v/>
      </c>
      <c r="AJ2494" s="58"/>
    </row>
    <row r="2495" customFormat="false" ht="15" hidden="false" customHeight="false" outlineLevel="0" collapsed="false">
      <c r="A2495" s="56"/>
      <c r="E2495" s="57" t="str">
        <f aca="false">IF(AND($F2495="",$G2495=""),"",IF($G2495="",$F2495,HYPERLINK($G2495,$F2495)))</f>
        <v/>
      </c>
      <c r="H2495" s="1" t="str">
        <f aca="false">IF($I2495="","None Attached",IF(LEFT($I2495,5)="https",HYPERLINK($I2495,"Datasheet"),HYPERLINK(_xlfn.CONCAT("https://",$I2495),"Datasheet")))</f>
        <v>None Attached</v>
      </c>
      <c r="M2495" s="56"/>
      <c r="P2495" s="58"/>
      <c r="Q2495" s="1" t="n">
        <f aca="false">$M2495-$N2495</f>
        <v>0</v>
      </c>
      <c r="R2495" s="56"/>
      <c r="T2495" s="59" t="s">
        <v>15</v>
      </c>
      <c r="U2495" s="1" t="n">
        <f aca="false">$S2495-$R2495</f>
        <v>0</v>
      </c>
      <c r="V2495" s="1" t="n">
        <f aca="false">IF($T2495="±",$Q2495*2,$Q2495)</f>
        <v>0</v>
      </c>
      <c r="W2495" s="60" t="str">
        <f aca="false">IFERROR($U2495/ABS($V2495),"N/A")</f>
        <v>N/A</v>
      </c>
      <c r="X2495" s="61" t="str">
        <f aca="false">IF(OR($W2495="N/A",$R2495="",$S2495=""),"N/A",IF($W2495&gt;=4,"Not Significant",IF($W2495&gt;=2,"Semi-Significant","Significant")))</f>
        <v>N/A</v>
      </c>
      <c r="Z2495" s="1" t="str">
        <f aca="false">IF($D2495="Z540.1 w/data",0,"")</f>
        <v/>
      </c>
      <c r="AA2495" s="1" t="e">
        <f aca="false">$Y2495+$Q2495+$Z2495</f>
        <v>#VALUE!</v>
      </c>
      <c r="AB2495" s="1" t="n">
        <f aca="false">$N2495+$Q2495</f>
        <v>0</v>
      </c>
      <c r="AC2495" s="1" t="str">
        <f aca="false">IF($Y2495="","",IF(AND($AA2495&gt;=$R2495,$AA2495&lt;=$S2495),"Pass","Fail"))</f>
        <v/>
      </c>
      <c r="AD2495" s="1" t="str">
        <f aca="false">IF($Y2495="","",IF($AA2495&gt;$R2495,"Pass","Fail"))</f>
        <v/>
      </c>
      <c r="AE2495" s="1" t="str">
        <f aca="false">IF($Y2495="","",IF($AA2495&gt;=$R2495,"Pass","Fail"))</f>
        <v/>
      </c>
      <c r="AF2495" s="1" t="str">
        <f aca="false">IF($Y2495="","",IF($AA2495&lt;=$S2495,"Pass","Fail"))</f>
        <v/>
      </c>
      <c r="AG2495" s="1" t="str">
        <f aca="false">IF($Y2495="","",IF($AA2495&lt;$S2495,"Pass","Fail"))</f>
        <v/>
      </c>
      <c r="AH2495" s="23" t="str">
        <f aca="true">INDIRECT(CHOOSE(MATCH($T2495,{"±","&gt;","≥","≤","&lt;"},0), "AC", "AD", "AE", "AF", "AG") &amp; ROW())</f>
        <v/>
      </c>
      <c r="AI2495" s="56" t="str">
        <f aca="false">IF($X2495="Not Significant","No Further Action Required",
IF($AH2495="","",
IF(AND($AH2495="Pass",$L2495="0 - Passed "),"Analysis performed; no further action required.",
IF(AND($AH2495="Fail",$L2495="1 - Failed "),"Analysis performed; no further action required.",
IF(AND($AH2495="Pass",$L2495="2 - Limited In Use "),"Analysis performed; no further action required.",
IF(AND($AH2495="Fail",$L2495="3 - Adjusted "),"Analysis performed; no further action required.",
"Unit fails analysis; TSM determination required."))))))</f>
        <v/>
      </c>
      <c r="AJ2495" s="58"/>
    </row>
    <row r="2496" customFormat="false" ht="15" hidden="false" customHeight="false" outlineLevel="0" collapsed="false">
      <c r="A2496" s="56"/>
      <c r="E2496" s="57" t="str">
        <f aca="false">IF(AND($F2496="",$G2496=""),"",IF($G2496="",$F2496,HYPERLINK($G2496,$F2496)))</f>
        <v/>
      </c>
      <c r="H2496" s="1" t="str">
        <f aca="false">IF($I2496="","None Attached",IF(LEFT($I2496,5)="https",HYPERLINK($I2496,"Datasheet"),HYPERLINK(_xlfn.CONCAT("https://",$I2496),"Datasheet")))</f>
        <v>None Attached</v>
      </c>
      <c r="M2496" s="56"/>
      <c r="P2496" s="58"/>
      <c r="Q2496" s="1" t="n">
        <f aca="false">$M2496-$N2496</f>
        <v>0</v>
      </c>
      <c r="R2496" s="56"/>
      <c r="T2496" s="59" t="s">
        <v>15</v>
      </c>
      <c r="U2496" s="1" t="n">
        <f aca="false">$S2496-$R2496</f>
        <v>0</v>
      </c>
      <c r="V2496" s="1" t="n">
        <f aca="false">IF($T2496="±",$Q2496*2,$Q2496)</f>
        <v>0</v>
      </c>
      <c r="W2496" s="60" t="str">
        <f aca="false">IFERROR($U2496/ABS($V2496),"N/A")</f>
        <v>N/A</v>
      </c>
      <c r="X2496" s="61" t="str">
        <f aca="false">IF(OR($W2496="N/A",$R2496="",$S2496=""),"N/A",IF($W2496&gt;=4,"Not Significant",IF($W2496&gt;=2,"Semi-Significant","Significant")))</f>
        <v>N/A</v>
      </c>
      <c r="Z2496" s="1" t="str">
        <f aca="false">IF($D2496="Z540.1 w/data",0,"")</f>
        <v/>
      </c>
      <c r="AA2496" s="1" t="e">
        <f aca="false">$Y2496+$Q2496+$Z2496</f>
        <v>#VALUE!</v>
      </c>
      <c r="AB2496" s="1" t="n">
        <f aca="false">$N2496+$Q2496</f>
        <v>0</v>
      </c>
      <c r="AC2496" s="1" t="str">
        <f aca="false">IF($Y2496="","",IF(AND($AA2496&gt;=$R2496,$AA2496&lt;=$S2496),"Pass","Fail"))</f>
        <v/>
      </c>
      <c r="AD2496" s="1" t="str">
        <f aca="false">IF($Y2496="","",IF($AA2496&gt;$R2496,"Pass","Fail"))</f>
        <v/>
      </c>
      <c r="AE2496" s="1" t="str">
        <f aca="false">IF($Y2496="","",IF($AA2496&gt;=$R2496,"Pass","Fail"))</f>
        <v/>
      </c>
      <c r="AF2496" s="1" t="str">
        <f aca="false">IF($Y2496="","",IF($AA2496&lt;=$S2496,"Pass","Fail"))</f>
        <v/>
      </c>
      <c r="AG2496" s="1" t="str">
        <f aca="false">IF($Y2496="","",IF($AA2496&lt;$S2496,"Pass","Fail"))</f>
        <v/>
      </c>
      <c r="AH2496" s="23" t="str">
        <f aca="true">INDIRECT(CHOOSE(MATCH($T2496,{"±","&gt;","≥","≤","&lt;"},0), "AC", "AD", "AE", "AF", "AG") &amp; ROW())</f>
        <v/>
      </c>
      <c r="AI2496" s="56" t="str">
        <f aca="false">IF($X2496="Not Significant","No Further Action Required",
IF($AH2496="","",
IF(AND($AH2496="Pass",$L2496="0 - Passed "),"Analysis performed; no further action required.",
IF(AND($AH2496="Fail",$L2496="1 - Failed "),"Analysis performed; no further action required.",
IF(AND($AH2496="Pass",$L2496="2 - Limited In Use "),"Analysis performed; no further action required.",
IF(AND($AH2496="Fail",$L2496="3 - Adjusted "),"Analysis performed; no further action required.",
"Unit fails analysis; TSM determination required."))))))</f>
        <v/>
      </c>
      <c r="AJ2496" s="58"/>
    </row>
    <row r="2497" customFormat="false" ht="15" hidden="false" customHeight="false" outlineLevel="0" collapsed="false">
      <c r="A2497" s="56"/>
      <c r="E2497" s="57" t="str">
        <f aca="false">IF(AND($F2497="",$G2497=""),"",IF($G2497="",$F2497,HYPERLINK($G2497,$F2497)))</f>
        <v/>
      </c>
      <c r="H2497" s="1" t="str">
        <f aca="false">IF($I2497="","None Attached",IF(LEFT($I2497,5)="https",HYPERLINK($I2497,"Datasheet"),HYPERLINK(_xlfn.CONCAT("https://",$I2497),"Datasheet")))</f>
        <v>None Attached</v>
      </c>
      <c r="M2497" s="56"/>
      <c r="P2497" s="58"/>
      <c r="Q2497" s="1" t="n">
        <f aca="false">$M2497-$N2497</f>
        <v>0</v>
      </c>
      <c r="R2497" s="56"/>
      <c r="T2497" s="59" t="s">
        <v>15</v>
      </c>
      <c r="U2497" s="1" t="n">
        <f aca="false">$S2497-$R2497</f>
        <v>0</v>
      </c>
      <c r="V2497" s="1" t="n">
        <f aca="false">IF($T2497="±",$Q2497*2,$Q2497)</f>
        <v>0</v>
      </c>
      <c r="W2497" s="60" t="str">
        <f aca="false">IFERROR($U2497/ABS($V2497),"N/A")</f>
        <v>N/A</v>
      </c>
      <c r="X2497" s="61" t="str">
        <f aca="false">IF(OR($W2497="N/A",$R2497="",$S2497=""),"N/A",IF($W2497&gt;=4,"Not Significant",IF($W2497&gt;=2,"Semi-Significant","Significant")))</f>
        <v>N/A</v>
      </c>
      <c r="Z2497" s="1" t="str">
        <f aca="false">IF($D2497="Z540.1 w/data",0,"")</f>
        <v/>
      </c>
      <c r="AA2497" s="1" t="e">
        <f aca="false">$Y2497+$Q2497+$Z2497</f>
        <v>#VALUE!</v>
      </c>
      <c r="AB2497" s="1" t="n">
        <f aca="false">$N2497+$Q2497</f>
        <v>0</v>
      </c>
      <c r="AC2497" s="1" t="str">
        <f aca="false">IF($Y2497="","",IF(AND($AA2497&gt;=$R2497,$AA2497&lt;=$S2497),"Pass","Fail"))</f>
        <v/>
      </c>
      <c r="AD2497" s="1" t="str">
        <f aca="false">IF($Y2497="","",IF($AA2497&gt;$R2497,"Pass","Fail"))</f>
        <v/>
      </c>
      <c r="AE2497" s="1" t="str">
        <f aca="false">IF($Y2497="","",IF($AA2497&gt;=$R2497,"Pass","Fail"))</f>
        <v/>
      </c>
      <c r="AF2497" s="1" t="str">
        <f aca="false">IF($Y2497="","",IF($AA2497&lt;=$S2497,"Pass","Fail"))</f>
        <v/>
      </c>
      <c r="AG2497" s="1" t="str">
        <f aca="false">IF($Y2497="","",IF($AA2497&lt;$S2497,"Pass","Fail"))</f>
        <v/>
      </c>
      <c r="AH2497" s="23" t="str">
        <f aca="true">INDIRECT(CHOOSE(MATCH($T2497,{"±","&gt;","≥","≤","&lt;"},0), "AC", "AD", "AE", "AF", "AG") &amp; ROW())</f>
        <v/>
      </c>
      <c r="AI2497" s="56" t="str">
        <f aca="false">IF($X2497="Not Significant","No Further Action Required",
IF($AH2497="","",
IF(AND($AH2497="Pass",$L2497="0 - Passed "),"Analysis performed; no further action required.",
IF(AND($AH2497="Fail",$L2497="1 - Failed "),"Analysis performed; no further action required.",
IF(AND($AH2497="Pass",$L2497="2 - Limited In Use "),"Analysis performed; no further action required.",
IF(AND($AH2497="Fail",$L2497="3 - Adjusted "),"Analysis performed; no further action required.",
"Unit fails analysis; TSM determination required."))))))</f>
        <v/>
      </c>
      <c r="AJ2497" s="58"/>
    </row>
    <row r="2498" customFormat="false" ht="15" hidden="false" customHeight="false" outlineLevel="0" collapsed="false">
      <c r="A2498" s="56"/>
      <c r="E2498" s="57" t="str">
        <f aca="false">IF(AND($F2498="",$G2498=""),"",IF($G2498="",$F2498,HYPERLINK($G2498,$F2498)))</f>
        <v/>
      </c>
      <c r="H2498" s="1" t="str">
        <f aca="false">IF($I2498="","None Attached",IF(LEFT($I2498,5)="https",HYPERLINK($I2498,"Datasheet"),HYPERLINK(_xlfn.CONCAT("https://",$I2498),"Datasheet")))</f>
        <v>None Attached</v>
      </c>
      <c r="M2498" s="56"/>
      <c r="P2498" s="58"/>
      <c r="Q2498" s="1" t="n">
        <f aca="false">$M2498-$N2498</f>
        <v>0</v>
      </c>
      <c r="R2498" s="56"/>
      <c r="T2498" s="59" t="s">
        <v>15</v>
      </c>
      <c r="U2498" s="1" t="n">
        <f aca="false">$S2498-$R2498</f>
        <v>0</v>
      </c>
      <c r="V2498" s="1" t="n">
        <f aca="false">IF($T2498="±",$Q2498*2,$Q2498)</f>
        <v>0</v>
      </c>
      <c r="W2498" s="60" t="str">
        <f aca="false">IFERROR($U2498/ABS($V2498),"N/A")</f>
        <v>N/A</v>
      </c>
      <c r="X2498" s="61" t="str">
        <f aca="false">IF(OR($W2498="N/A",$R2498="",$S2498=""),"N/A",IF($W2498&gt;=4,"Not Significant",IF($W2498&gt;=2,"Semi-Significant","Significant")))</f>
        <v>N/A</v>
      </c>
      <c r="Z2498" s="1" t="str">
        <f aca="false">IF($D2498="Z540.1 w/data",0,"")</f>
        <v/>
      </c>
      <c r="AA2498" s="1" t="e">
        <f aca="false">$Y2498+$Q2498+$Z2498</f>
        <v>#VALUE!</v>
      </c>
      <c r="AB2498" s="1" t="n">
        <f aca="false">$N2498+$Q2498</f>
        <v>0</v>
      </c>
      <c r="AC2498" s="1" t="str">
        <f aca="false">IF($Y2498="","",IF(AND($AA2498&gt;=$R2498,$AA2498&lt;=$S2498),"Pass","Fail"))</f>
        <v/>
      </c>
      <c r="AD2498" s="1" t="str">
        <f aca="false">IF($Y2498="","",IF($AA2498&gt;$R2498,"Pass","Fail"))</f>
        <v/>
      </c>
      <c r="AE2498" s="1" t="str">
        <f aca="false">IF($Y2498="","",IF($AA2498&gt;=$R2498,"Pass","Fail"))</f>
        <v/>
      </c>
      <c r="AF2498" s="1" t="str">
        <f aca="false">IF($Y2498="","",IF($AA2498&lt;=$S2498,"Pass","Fail"))</f>
        <v/>
      </c>
      <c r="AG2498" s="1" t="str">
        <f aca="false">IF($Y2498="","",IF($AA2498&lt;$S2498,"Pass","Fail"))</f>
        <v/>
      </c>
      <c r="AH2498" s="23" t="str">
        <f aca="true">INDIRECT(CHOOSE(MATCH($T2498,{"±","&gt;","≥","≤","&lt;"},0), "AC", "AD", "AE", "AF", "AG") &amp; ROW())</f>
        <v/>
      </c>
      <c r="AI2498" s="56" t="str">
        <f aca="false">IF($X2498="Not Significant","No Further Action Required",
IF($AH2498="","",
IF(AND($AH2498="Pass",$L2498="0 - Passed "),"Analysis performed; no further action required.",
IF(AND($AH2498="Fail",$L2498="1 - Failed "),"Analysis performed; no further action required.",
IF(AND($AH2498="Pass",$L2498="2 - Limited In Use "),"Analysis performed; no further action required.",
IF(AND($AH2498="Fail",$L2498="3 - Adjusted "),"Analysis performed; no further action required.",
"Unit fails analysis; TSM determination required."))))))</f>
        <v/>
      </c>
      <c r="AJ2498" s="58"/>
    </row>
    <row r="2499" customFormat="false" ht="15" hidden="false" customHeight="false" outlineLevel="0" collapsed="false">
      <c r="A2499" s="56"/>
      <c r="E2499" s="57" t="str">
        <f aca="false">IF(AND($F2499="",$G2499=""),"",IF($G2499="",$F2499,HYPERLINK($G2499,$F2499)))</f>
        <v/>
      </c>
      <c r="H2499" s="1" t="str">
        <f aca="false">IF($I2499="","None Attached",IF(LEFT($I2499,5)="https",HYPERLINK($I2499,"Datasheet"),HYPERLINK(_xlfn.CONCAT("https://",$I2499),"Datasheet")))</f>
        <v>None Attached</v>
      </c>
      <c r="M2499" s="56"/>
      <c r="P2499" s="58"/>
      <c r="Q2499" s="1" t="n">
        <f aca="false">$M2499-$N2499</f>
        <v>0</v>
      </c>
      <c r="R2499" s="56"/>
      <c r="T2499" s="59" t="s">
        <v>15</v>
      </c>
      <c r="U2499" s="1" t="n">
        <f aca="false">$S2499-$R2499</f>
        <v>0</v>
      </c>
      <c r="V2499" s="1" t="n">
        <f aca="false">IF($T2499="±",$Q2499*2,$Q2499)</f>
        <v>0</v>
      </c>
      <c r="W2499" s="60" t="str">
        <f aca="false">IFERROR($U2499/ABS($V2499),"N/A")</f>
        <v>N/A</v>
      </c>
      <c r="X2499" s="61" t="str">
        <f aca="false">IF(OR($W2499="N/A",$R2499="",$S2499=""),"N/A",IF($W2499&gt;=4,"Not Significant",IF($W2499&gt;=2,"Semi-Significant","Significant")))</f>
        <v>N/A</v>
      </c>
      <c r="Z2499" s="1" t="str">
        <f aca="false">IF($D2499="Z540.1 w/data",0,"")</f>
        <v/>
      </c>
      <c r="AA2499" s="1" t="e">
        <f aca="false">$Y2499+$Q2499+$Z2499</f>
        <v>#VALUE!</v>
      </c>
      <c r="AB2499" s="1" t="n">
        <f aca="false">$N2499+$Q2499</f>
        <v>0</v>
      </c>
      <c r="AC2499" s="1" t="str">
        <f aca="false">IF($Y2499="","",IF(AND($AA2499&gt;=$R2499,$AA2499&lt;=$S2499),"Pass","Fail"))</f>
        <v/>
      </c>
      <c r="AD2499" s="1" t="str">
        <f aca="false">IF($Y2499="","",IF($AA2499&gt;$R2499,"Pass","Fail"))</f>
        <v/>
      </c>
      <c r="AE2499" s="1" t="str">
        <f aca="false">IF($Y2499="","",IF($AA2499&gt;=$R2499,"Pass","Fail"))</f>
        <v/>
      </c>
      <c r="AF2499" s="1" t="str">
        <f aca="false">IF($Y2499="","",IF($AA2499&lt;=$S2499,"Pass","Fail"))</f>
        <v/>
      </c>
      <c r="AG2499" s="1" t="str">
        <f aca="false">IF($Y2499="","",IF($AA2499&lt;$S2499,"Pass","Fail"))</f>
        <v/>
      </c>
      <c r="AH2499" s="23" t="str">
        <f aca="true">INDIRECT(CHOOSE(MATCH($T2499,{"±","&gt;","≥","≤","&lt;"},0), "AC", "AD", "AE", "AF", "AG") &amp; ROW())</f>
        <v/>
      </c>
      <c r="AI2499" s="56" t="str">
        <f aca="false">IF($X2499="Not Significant","No Further Action Required",
IF($AH2499="","",
IF(AND($AH2499="Pass",$L2499="0 - Passed "),"Analysis performed; no further action required.",
IF(AND($AH2499="Fail",$L2499="1 - Failed "),"Analysis performed; no further action required.",
IF(AND($AH2499="Pass",$L2499="2 - Limited In Use "),"Analysis performed; no further action required.",
IF(AND($AH2499="Fail",$L2499="3 - Adjusted "),"Analysis performed; no further action required.",
"Unit fails analysis; TSM determination required."))))))</f>
        <v/>
      </c>
      <c r="AJ2499" s="58"/>
    </row>
    <row r="2500" customFormat="false" ht="15" hidden="false" customHeight="false" outlineLevel="0" collapsed="false">
      <c r="A2500" s="56"/>
      <c r="E2500" s="57" t="str">
        <f aca="false">IF(AND($F2500="",$G2500=""),"",IF($G2500="",$F2500,HYPERLINK($G2500,$F2500)))</f>
        <v/>
      </c>
      <c r="H2500" s="1" t="str">
        <f aca="false">IF($I2500="","None Attached",IF(LEFT($I2500,5)="https",HYPERLINK($I2500,"Datasheet"),HYPERLINK(_xlfn.CONCAT("https://",$I2500),"Datasheet")))</f>
        <v>None Attached</v>
      </c>
      <c r="M2500" s="56"/>
      <c r="P2500" s="58"/>
      <c r="Q2500" s="1" t="n">
        <f aca="false">$M2500-$N2500</f>
        <v>0</v>
      </c>
      <c r="R2500" s="56"/>
      <c r="T2500" s="59" t="s">
        <v>15</v>
      </c>
      <c r="U2500" s="1" t="n">
        <f aca="false">$S2500-$R2500</f>
        <v>0</v>
      </c>
      <c r="V2500" s="1" t="n">
        <f aca="false">IF($T2500="±",$Q2500*2,$Q2500)</f>
        <v>0</v>
      </c>
      <c r="W2500" s="60" t="str">
        <f aca="false">IFERROR($U2500/ABS($V2500),"N/A")</f>
        <v>N/A</v>
      </c>
      <c r="X2500" s="61" t="str">
        <f aca="false">IF(OR($W2500="N/A",$R2500="",$S2500=""),"N/A",IF($W2500&gt;=4,"Not Significant",IF($W2500&gt;=2,"Semi-Significant","Significant")))</f>
        <v>N/A</v>
      </c>
      <c r="Z2500" s="1" t="str">
        <f aca="false">IF($D2500="Z540.1 w/data",0,"")</f>
        <v/>
      </c>
      <c r="AA2500" s="1" t="e">
        <f aca="false">$Y2500+$Q2500+$Z2500</f>
        <v>#VALUE!</v>
      </c>
      <c r="AB2500" s="1" t="n">
        <f aca="false">$N2500+$Q2500</f>
        <v>0</v>
      </c>
      <c r="AC2500" s="1" t="str">
        <f aca="false">IF($Y2500="","",IF(AND($AA2500&gt;=$R2500,$AA2500&lt;=$S2500),"Pass","Fail"))</f>
        <v/>
      </c>
      <c r="AD2500" s="1" t="str">
        <f aca="false">IF($Y2500="","",IF($AA2500&gt;$R2500,"Pass","Fail"))</f>
        <v/>
      </c>
      <c r="AE2500" s="1" t="str">
        <f aca="false">IF($Y2500="","",IF($AA2500&gt;=$R2500,"Pass","Fail"))</f>
        <v/>
      </c>
      <c r="AF2500" s="1" t="str">
        <f aca="false">IF($Y2500="","",IF($AA2500&lt;=$S2500,"Pass","Fail"))</f>
        <v/>
      </c>
      <c r="AG2500" s="1" t="str">
        <f aca="false">IF($Y2500="","",IF($AA2500&lt;$S2500,"Pass","Fail"))</f>
        <v/>
      </c>
      <c r="AH2500" s="23" t="str">
        <f aca="true">INDIRECT(CHOOSE(MATCH($T2500,{"±","&gt;","≥","≤","&lt;"},0), "AC", "AD", "AE", "AF", "AG") &amp; ROW())</f>
        <v/>
      </c>
      <c r="AI2500" s="56" t="str">
        <f aca="false">IF($X2500="Not Significant","No Further Action Required",
IF($AH2500="","",
IF(AND($AH2500="Pass",$L2500="0 - Passed "),"Analysis performed; no further action required.",
IF(AND($AH2500="Fail",$L2500="1 - Failed "),"Analysis performed; no further action required.",
IF(AND($AH2500="Pass",$L2500="2 - Limited In Use "),"Analysis performed; no further action required.",
IF(AND($AH2500="Fail",$L2500="3 - Adjusted "),"Analysis performed; no further action required.",
"Unit fails analysis; TSM determination required."))))))</f>
        <v/>
      </c>
      <c r="AJ2500" s="58"/>
    </row>
    <row r="2501" customFormat="false" ht="15" hidden="false" customHeight="false" outlineLevel="0" collapsed="false">
      <c r="A2501" s="56"/>
      <c r="E2501" s="57" t="str">
        <f aca="false">IF(AND($F2501="",$G2501=""),"",IF($G2501="",$F2501,HYPERLINK($G2501,$F2501)))</f>
        <v/>
      </c>
      <c r="H2501" s="1" t="str">
        <f aca="false">IF($I2501="","None Attached",IF(LEFT($I2501,5)="https",HYPERLINK($I2501,"Datasheet"),HYPERLINK(_xlfn.CONCAT("https://",$I2501),"Datasheet")))</f>
        <v>None Attached</v>
      </c>
      <c r="M2501" s="56"/>
      <c r="P2501" s="58"/>
      <c r="Q2501" s="1" t="n">
        <f aca="false">$M2501-$N2501</f>
        <v>0</v>
      </c>
      <c r="R2501" s="56"/>
      <c r="T2501" s="59" t="s">
        <v>15</v>
      </c>
      <c r="U2501" s="1" t="n">
        <f aca="false">$S2501-$R2501</f>
        <v>0</v>
      </c>
      <c r="V2501" s="1" t="n">
        <f aca="false">IF($T2501="±",$Q2501*2,$Q2501)</f>
        <v>0</v>
      </c>
      <c r="W2501" s="60" t="str">
        <f aca="false">IFERROR($U2501/ABS($V2501),"N/A")</f>
        <v>N/A</v>
      </c>
      <c r="X2501" s="61" t="str">
        <f aca="false">IF(OR($W2501="N/A",$R2501="",$S2501=""),"N/A",IF($W2501&gt;=4,"Not Significant",IF($W2501&gt;=2,"Semi-Significant","Significant")))</f>
        <v>N/A</v>
      </c>
      <c r="Z2501" s="1" t="str">
        <f aca="false">IF($D2501="Z540.1 w/data",0,"")</f>
        <v/>
      </c>
      <c r="AA2501" s="1" t="e">
        <f aca="false">$Y2501+$Q2501+$Z2501</f>
        <v>#VALUE!</v>
      </c>
      <c r="AB2501" s="1" t="n">
        <f aca="false">$N2501+$Q2501</f>
        <v>0</v>
      </c>
      <c r="AC2501" s="1" t="str">
        <f aca="false">IF($Y2501="","",IF(AND($AA2501&gt;=$R2501,$AA2501&lt;=$S2501),"Pass","Fail"))</f>
        <v/>
      </c>
      <c r="AD2501" s="1" t="str">
        <f aca="false">IF($Y2501="","",IF($AA2501&gt;$R2501,"Pass","Fail"))</f>
        <v/>
      </c>
      <c r="AE2501" s="1" t="str">
        <f aca="false">IF($Y2501="","",IF($AA2501&gt;=$R2501,"Pass","Fail"))</f>
        <v/>
      </c>
      <c r="AF2501" s="1" t="str">
        <f aca="false">IF($Y2501="","",IF($AA2501&lt;=$S2501,"Pass","Fail"))</f>
        <v/>
      </c>
      <c r="AG2501" s="1" t="str">
        <f aca="false">IF($Y2501="","",IF($AA2501&lt;$S2501,"Pass","Fail"))</f>
        <v/>
      </c>
      <c r="AH2501" s="23" t="str">
        <f aca="true">INDIRECT(CHOOSE(MATCH($T2501,{"±","&gt;","≥","≤","&lt;"},0), "AC", "AD", "AE", "AF", "AG") &amp; ROW())</f>
        <v/>
      </c>
      <c r="AI2501" s="56" t="str">
        <f aca="false">IF($X2501="Not Significant","No Further Action Required",
IF($AH2501="","",
IF(AND($AH2501="Pass",$L2501="0 - Passed "),"Analysis performed; no further action required.",
IF(AND($AH2501="Fail",$L2501="1 - Failed "),"Analysis performed; no further action required.",
IF(AND($AH2501="Pass",$L2501="2 - Limited In Use "),"Analysis performed; no further action required.",
IF(AND($AH2501="Fail",$L2501="3 - Adjusted "),"Analysis performed; no further action required.",
"Unit fails analysis; TSM determination required."))))))</f>
        <v/>
      </c>
      <c r="AJ2501" s="58"/>
    </row>
    <row r="2502" customFormat="false" ht="15" hidden="false" customHeight="false" outlineLevel="0" collapsed="false">
      <c r="A2502" s="56"/>
      <c r="E2502" s="57" t="str">
        <f aca="false">IF(AND($F2502="",$G2502=""),"",IF($G2502="",$F2502,HYPERLINK($G2502,$F2502)))</f>
        <v/>
      </c>
      <c r="H2502" s="1" t="str">
        <f aca="false">IF($I2502="","None Attached",IF(LEFT($I2502,5)="https",HYPERLINK($I2502,"Datasheet"),HYPERLINK(_xlfn.CONCAT("https://",$I2502),"Datasheet")))</f>
        <v>None Attached</v>
      </c>
      <c r="M2502" s="56"/>
      <c r="P2502" s="58"/>
      <c r="Q2502" s="1" t="n">
        <f aca="false">$M2502-$N2502</f>
        <v>0</v>
      </c>
      <c r="R2502" s="56"/>
      <c r="T2502" s="59" t="s">
        <v>15</v>
      </c>
      <c r="U2502" s="1" t="n">
        <f aca="false">$S2502-$R2502</f>
        <v>0</v>
      </c>
      <c r="V2502" s="1" t="n">
        <f aca="false">IF($T2502="±",$Q2502*2,$Q2502)</f>
        <v>0</v>
      </c>
      <c r="W2502" s="60" t="str">
        <f aca="false">IFERROR($U2502/ABS($V2502),"N/A")</f>
        <v>N/A</v>
      </c>
      <c r="X2502" s="61" t="str">
        <f aca="false">IF(OR($W2502="N/A",$R2502="",$S2502=""),"N/A",IF($W2502&gt;=4,"Not Significant",IF($W2502&gt;=2,"Semi-Significant","Significant")))</f>
        <v>N/A</v>
      </c>
      <c r="Z2502" s="1" t="str">
        <f aca="false">IF($D2502="Z540.1 w/data",0,"")</f>
        <v/>
      </c>
      <c r="AA2502" s="1" t="e">
        <f aca="false">$Y2502+$Q2502+$Z2502</f>
        <v>#VALUE!</v>
      </c>
      <c r="AB2502" s="1" t="n">
        <f aca="false">$N2502+$Q2502</f>
        <v>0</v>
      </c>
      <c r="AC2502" s="1" t="str">
        <f aca="false">IF($Y2502="","",IF(AND($AA2502&gt;=$R2502,$AA2502&lt;=$S2502),"Pass","Fail"))</f>
        <v/>
      </c>
      <c r="AD2502" s="1" t="str">
        <f aca="false">IF($Y2502="","",IF($AA2502&gt;$R2502,"Pass","Fail"))</f>
        <v/>
      </c>
      <c r="AE2502" s="1" t="str">
        <f aca="false">IF($Y2502="","",IF($AA2502&gt;=$R2502,"Pass","Fail"))</f>
        <v/>
      </c>
      <c r="AF2502" s="1" t="str">
        <f aca="false">IF($Y2502="","",IF($AA2502&lt;=$S2502,"Pass","Fail"))</f>
        <v/>
      </c>
      <c r="AG2502" s="1" t="str">
        <f aca="false">IF($Y2502="","",IF($AA2502&lt;$S2502,"Pass","Fail"))</f>
        <v/>
      </c>
      <c r="AH2502" s="23" t="str">
        <f aca="true">INDIRECT(CHOOSE(MATCH($T2502,{"±","&gt;","≥","≤","&lt;"},0), "AC", "AD", "AE", "AF", "AG") &amp; ROW())</f>
        <v/>
      </c>
      <c r="AI2502" s="56" t="str">
        <f aca="false">IF($X2502="Not Significant","No Further Action Required",
IF($AH2502="","",
IF(AND($AH2502="Pass",$L2502="0 - Passed "),"Analysis performed; no further action required.",
IF(AND($AH2502="Fail",$L2502="1 - Failed "),"Analysis performed; no further action required.",
IF(AND($AH2502="Pass",$L2502="2 - Limited In Use "),"Analysis performed; no further action required.",
IF(AND($AH2502="Fail",$L2502="3 - Adjusted "),"Analysis performed; no further action required.",
"Unit fails analysis; TSM determination required."))))))</f>
        <v/>
      </c>
      <c r="AJ2502" s="58"/>
    </row>
    <row r="2503" customFormat="false" ht="15" hidden="false" customHeight="false" outlineLevel="0" collapsed="false">
      <c r="A2503" s="56"/>
      <c r="E2503" s="57" t="str">
        <f aca="false">IF(AND($F2503="",$G2503=""),"",IF($G2503="",$F2503,HYPERLINK($G2503,$F2503)))</f>
        <v/>
      </c>
      <c r="H2503" s="1" t="str">
        <f aca="false">IF($I2503="","None Attached",IF(LEFT($I2503,5)="https",HYPERLINK($I2503,"Datasheet"),HYPERLINK(_xlfn.CONCAT("https://",$I2503),"Datasheet")))</f>
        <v>None Attached</v>
      </c>
      <c r="M2503" s="56"/>
      <c r="P2503" s="58"/>
      <c r="Q2503" s="1" t="n">
        <f aca="false">$M2503-$N2503</f>
        <v>0</v>
      </c>
      <c r="R2503" s="56"/>
      <c r="T2503" s="59" t="s">
        <v>15</v>
      </c>
      <c r="U2503" s="1" t="n">
        <f aca="false">$S2503-$R2503</f>
        <v>0</v>
      </c>
      <c r="V2503" s="1" t="n">
        <f aca="false">IF($T2503="±",$Q2503*2,$Q2503)</f>
        <v>0</v>
      </c>
      <c r="W2503" s="60" t="str">
        <f aca="false">IFERROR($U2503/ABS($V2503),"N/A")</f>
        <v>N/A</v>
      </c>
      <c r="X2503" s="61" t="str">
        <f aca="false">IF(OR($W2503="N/A",$R2503="",$S2503=""),"N/A",IF($W2503&gt;=4,"Not Significant",IF($W2503&gt;=2,"Semi-Significant","Significant")))</f>
        <v>N/A</v>
      </c>
      <c r="Z2503" s="1" t="str">
        <f aca="false">IF($D2503="Z540.1 w/data",0,"")</f>
        <v/>
      </c>
      <c r="AA2503" s="1" t="e">
        <f aca="false">$Y2503+$Q2503+$Z2503</f>
        <v>#VALUE!</v>
      </c>
      <c r="AB2503" s="1" t="n">
        <f aca="false">$N2503+$Q2503</f>
        <v>0</v>
      </c>
      <c r="AC2503" s="1" t="str">
        <f aca="false">IF($Y2503="","",IF(AND($AA2503&gt;=$R2503,$AA2503&lt;=$S2503),"Pass","Fail"))</f>
        <v/>
      </c>
      <c r="AD2503" s="1" t="str">
        <f aca="false">IF($Y2503="","",IF($AA2503&gt;$R2503,"Pass","Fail"))</f>
        <v/>
      </c>
      <c r="AE2503" s="1" t="str">
        <f aca="false">IF($Y2503="","",IF($AA2503&gt;=$R2503,"Pass","Fail"))</f>
        <v/>
      </c>
      <c r="AF2503" s="1" t="str">
        <f aca="false">IF($Y2503="","",IF($AA2503&lt;=$S2503,"Pass","Fail"))</f>
        <v/>
      </c>
      <c r="AG2503" s="1" t="str">
        <f aca="false">IF($Y2503="","",IF($AA2503&lt;$S2503,"Pass","Fail"))</f>
        <v/>
      </c>
      <c r="AH2503" s="23" t="str">
        <f aca="true">INDIRECT(CHOOSE(MATCH($T2503,{"±","&gt;","≥","≤","&lt;"},0), "AC", "AD", "AE", "AF", "AG") &amp; ROW())</f>
        <v/>
      </c>
      <c r="AI2503" s="56" t="str">
        <f aca="false">IF($X2503="Not Significant","No Further Action Required",
IF($AH2503="","",
IF(AND($AH2503="Pass",$L2503="0 - Passed "),"Analysis performed; no further action required.",
IF(AND($AH2503="Fail",$L2503="1 - Failed "),"Analysis performed; no further action required.",
IF(AND($AH2503="Pass",$L2503="2 - Limited In Use "),"Analysis performed; no further action required.",
IF(AND($AH2503="Fail",$L2503="3 - Adjusted "),"Analysis performed; no further action required.",
"Unit fails analysis; TSM determination required."))))))</f>
        <v/>
      </c>
      <c r="AJ2503" s="58"/>
    </row>
    <row r="2504" customFormat="false" ht="15" hidden="false" customHeight="false" outlineLevel="0" collapsed="false">
      <c r="A2504" s="56"/>
      <c r="E2504" s="57" t="str">
        <f aca="false">IF(AND($F2504="",$G2504=""),"",IF($G2504="",$F2504,HYPERLINK($G2504,$F2504)))</f>
        <v/>
      </c>
      <c r="H2504" s="1" t="str">
        <f aca="false">IF($I2504="","None Attached",IF(LEFT($I2504,5)="https",HYPERLINK($I2504,"Datasheet"),HYPERLINK(_xlfn.CONCAT("https://",$I2504),"Datasheet")))</f>
        <v>None Attached</v>
      </c>
      <c r="M2504" s="56"/>
      <c r="P2504" s="58"/>
      <c r="Q2504" s="1" t="n">
        <f aca="false">$M2504-$N2504</f>
        <v>0</v>
      </c>
      <c r="R2504" s="56"/>
      <c r="T2504" s="59" t="s">
        <v>15</v>
      </c>
      <c r="U2504" s="1" t="n">
        <f aca="false">$S2504-$R2504</f>
        <v>0</v>
      </c>
      <c r="V2504" s="1" t="n">
        <f aca="false">IF($T2504="±",$Q2504*2,$Q2504)</f>
        <v>0</v>
      </c>
      <c r="W2504" s="60" t="str">
        <f aca="false">IFERROR($U2504/ABS($V2504),"N/A")</f>
        <v>N/A</v>
      </c>
      <c r="X2504" s="61" t="str">
        <f aca="false">IF(OR($W2504="N/A",$R2504="",$S2504=""),"N/A",IF($W2504&gt;=4,"Not Significant",IF($W2504&gt;=2,"Semi-Significant","Significant")))</f>
        <v>N/A</v>
      </c>
      <c r="Z2504" s="1" t="str">
        <f aca="false">IF($D2504="Z540.1 w/data",0,"")</f>
        <v/>
      </c>
      <c r="AA2504" s="1" t="e">
        <f aca="false">$Y2504+$Q2504+$Z2504</f>
        <v>#VALUE!</v>
      </c>
      <c r="AB2504" s="1" t="n">
        <f aca="false">$N2504+$Q2504</f>
        <v>0</v>
      </c>
      <c r="AC2504" s="1" t="str">
        <f aca="false">IF($Y2504="","",IF(AND($AA2504&gt;=$R2504,$AA2504&lt;=$S2504),"Pass","Fail"))</f>
        <v/>
      </c>
      <c r="AD2504" s="1" t="str">
        <f aca="false">IF($Y2504="","",IF($AA2504&gt;$R2504,"Pass","Fail"))</f>
        <v/>
      </c>
      <c r="AE2504" s="1" t="str">
        <f aca="false">IF($Y2504="","",IF($AA2504&gt;=$R2504,"Pass","Fail"))</f>
        <v/>
      </c>
      <c r="AF2504" s="1" t="str">
        <f aca="false">IF($Y2504="","",IF($AA2504&lt;=$S2504,"Pass","Fail"))</f>
        <v/>
      </c>
      <c r="AG2504" s="1" t="str">
        <f aca="false">IF($Y2504="","",IF($AA2504&lt;$S2504,"Pass","Fail"))</f>
        <v/>
      </c>
      <c r="AH2504" s="23" t="str">
        <f aca="true">INDIRECT(CHOOSE(MATCH($T2504,{"±","&gt;","≥","≤","&lt;"},0), "AC", "AD", "AE", "AF", "AG") &amp; ROW())</f>
        <v/>
      </c>
      <c r="AI2504" s="56" t="str">
        <f aca="false">IF($X2504="Not Significant","No Further Action Required",
IF($AH2504="","",
IF(AND($AH2504="Pass",$L2504="0 - Passed "),"Analysis performed; no further action required.",
IF(AND($AH2504="Fail",$L2504="1 - Failed "),"Analysis performed; no further action required.",
IF(AND($AH2504="Pass",$L2504="2 - Limited In Use "),"Analysis performed; no further action required.",
IF(AND($AH2504="Fail",$L2504="3 - Adjusted "),"Analysis performed; no further action required.",
"Unit fails analysis; TSM determination required."))))))</f>
        <v/>
      </c>
      <c r="AJ2504" s="58"/>
    </row>
    <row r="2505" customFormat="false" ht="15" hidden="false" customHeight="false" outlineLevel="0" collapsed="false">
      <c r="A2505" s="56"/>
      <c r="E2505" s="57" t="str">
        <f aca="false">IF(AND($F2505="",$G2505=""),"",IF($G2505="",$F2505,HYPERLINK($G2505,$F2505)))</f>
        <v/>
      </c>
      <c r="H2505" s="1" t="str">
        <f aca="false">IF($I2505="","None Attached",IF(LEFT($I2505,5)="https",HYPERLINK($I2505,"Datasheet"),HYPERLINK(_xlfn.CONCAT("https://",$I2505),"Datasheet")))</f>
        <v>None Attached</v>
      </c>
      <c r="M2505" s="56"/>
      <c r="P2505" s="58"/>
      <c r="Q2505" s="1" t="n">
        <f aca="false">$M2505-$N2505</f>
        <v>0</v>
      </c>
      <c r="R2505" s="56"/>
      <c r="T2505" s="59" t="s">
        <v>15</v>
      </c>
      <c r="U2505" s="1" t="n">
        <f aca="false">$S2505-$R2505</f>
        <v>0</v>
      </c>
      <c r="V2505" s="1" t="n">
        <f aca="false">IF($T2505="±",$Q2505*2,$Q2505)</f>
        <v>0</v>
      </c>
      <c r="W2505" s="60" t="str">
        <f aca="false">IFERROR($U2505/ABS($V2505),"N/A")</f>
        <v>N/A</v>
      </c>
      <c r="X2505" s="61" t="str">
        <f aca="false">IF(OR($W2505="N/A",$R2505="",$S2505=""),"N/A",IF($W2505&gt;=4,"Not Significant",IF($W2505&gt;=2,"Semi-Significant","Significant")))</f>
        <v>N/A</v>
      </c>
      <c r="Z2505" s="1" t="str">
        <f aca="false">IF($D2505="Z540.1 w/data",0,"")</f>
        <v/>
      </c>
      <c r="AA2505" s="1" t="e">
        <f aca="false">$Y2505+$Q2505+$Z2505</f>
        <v>#VALUE!</v>
      </c>
      <c r="AB2505" s="1" t="n">
        <f aca="false">$N2505+$Q2505</f>
        <v>0</v>
      </c>
      <c r="AC2505" s="1" t="str">
        <f aca="false">IF($Y2505="","",IF(AND($AA2505&gt;=$R2505,$AA2505&lt;=$S2505),"Pass","Fail"))</f>
        <v/>
      </c>
      <c r="AD2505" s="1" t="str">
        <f aca="false">IF($Y2505="","",IF($AA2505&gt;$R2505,"Pass","Fail"))</f>
        <v/>
      </c>
      <c r="AE2505" s="1" t="str">
        <f aca="false">IF($Y2505="","",IF($AA2505&gt;=$R2505,"Pass","Fail"))</f>
        <v/>
      </c>
      <c r="AF2505" s="1" t="str">
        <f aca="false">IF($Y2505="","",IF($AA2505&lt;=$S2505,"Pass","Fail"))</f>
        <v/>
      </c>
      <c r="AG2505" s="1" t="str">
        <f aca="false">IF($Y2505="","",IF($AA2505&lt;$S2505,"Pass","Fail"))</f>
        <v/>
      </c>
      <c r="AH2505" s="23" t="str">
        <f aca="true">INDIRECT(CHOOSE(MATCH($T2505,{"±","&gt;","≥","≤","&lt;"},0), "AC", "AD", "AE", "AF", "AG") &amp; ROW())</f>
        <v/>
      </c>
      <c r="AI2505" s="56" t="str">
        <f aca="false">IF($X2505="Not Significant","No Further Action Required",
IF($AH2505="","",
IF(AND($AH2505="Pass",$L2505="0 - Passed "),"Analysis performed; no further action required.",
IF(AND($AH2505="Fail",$L2505="1 - Failed "),"Analysis performed; no further action required.",
IF(AND($AH2505="Pass",$L2505="2 - Limited In Use "),"Analysis performed; no further action required.",
IF(AND($AH2505="Fail",$L2505="3 - Adjusted "),"Analysis performed; no further action required.",
"Unit fails analysis; TSM determination required."))))))</f>
        <v/>
      </c>
      <c r="AJ2505" s="58"/>
    </row>
    <row r="2506" customFormat="false" ht="15" hidden="false" customHeight="false" outlineLevel="0" collapsed="false">
      <c r="A2506" s="56"/>
      <c r="E2506" s="57" t="str">
        <f aca="false">IF(AND($F2506="",$G2506=""),"",IF($G2506="",$F2506,HYPERLINK($G2506,$F2506)))</f>
        <v/>
      </c>
      <c r="H2506" s="1" t="str">
        <f aca="false">IF($I2506="","None Attached",IF(LEFT($I2506,5)="https",HYPERLINK($I2506,"Datasheet"),HYPERLINK(_xlfn.CONCAT("https://",$I2506),"Datasheet")))</f>
        <v>None Attached</v>
      </c>
      <c r="M2506" s="56"/>
      <c r="P2506" s="58"/>
      <c r="Q2506" s="1" t="n">
        <f aca="false">$M2506-$N2506</f>
        <v>0</v>
      </c>
      <c r="R2506" s="56"/>
      <c r="T2506" s="59" t="s">
        <v>15</v>
      </c>
      <c r="U2506" s="1" t="n">
        <f aca="false">$S2506-$R2506</f>
        <v>0</v>
      </c>
      <c r="V2506" s="1" t="n">
        <f aca="false">IF($T2506="±",$Q2506*2,$Q2506)</f>
        <v>0</v>
      </c>
      <c r="W2506" s="60" t="str">
        <f aca="false">IFERROR($U2506/ABS($V2506),"N/A")</f>
        <v>N/A</v>
      </c>
      <c r="X2506" s="61" t="str">
        <f aca="false">IF(OR($W2506="N/A",$R2506="",$S2506=""),"N/A",IF($W2506&gt;=4,"Not Significant",IF($W2506&gt;=2,"Semi-Significant","Significant")))</f>
        <v>N/A</v>
      </c>
      <c r="Z2506" s="1" t="str">
        <f aca="false">IF($D2506="Z540.1 w/data",0,"")</f>
        <v/>
      </c>
      <c r="AA2506" s="1" t="e">
        <f aca="false">$Y2506+$Q2506+$Z2506</f>
        <v>#VALUE!</v>
      </c>
      <c r="AB2506" s="1" t="n">
        <f aca="false">$N2506+$Q2506</f>
        <v>0</v>
      </c>
      <c r="AC2506" s="1" t="str">
        <f aca="false">IF($Y2506="","",IF(AND($AA2506&gt;=$R2506,$AA2506&lt;=$S2506),"Pass","Fail"))</f>
        <v/>
      </c>
      <c r="AD2506" s="1" t="str">
        <f aca="false">IF($Y2506="","",IF($AA2506&gt;$R2506,"Pass","Fail"))</f>
        <v/>
      </c>
      <c r="AE2506" s="1" t="str">
        <f aca="false">IF($Y2506="","",IF($AA2506&gt;=$R2506,"Pass","Fail"))</f>
        <v/>
      </c>
      <c r="AF2506" s="1" t="str">
        <f aca="false">IF($Y2506="","",IF($AA2506&lt;=$S2506,"Pass","Fail"))</f>
        <v/>
      </c>
      <c r="AG2506" s="1" t="str">
        <f aca="false">IF($Y2506="","",IF($AA2506&lt;$S2506,"Pass","Fail"))</f>
        <v/>
      </c>
      <c r="AH2506" s="23" t="str">
        <f aca="true">INDIRECT(CHOOSE(MATCH($T2506,{"±","&gt;","≥","≤","&lt;"},0), "AC", "AD", "AE", "AF", "AG") &amp; ROW())</f>
        <v/>
      </c>
      <c r="AI2506" s="56" t="str">
        <f aca="false">IF($X2506="Not Significant","No Further Action Required",
IF($AH2506="","",
IF(AND($AH2506="Pass",$L2506="0 - Passed "),"Analysis performed; no further action required.",
IF(AND($AH2506="Fail",$L2506="1 - Failed "),"Analysis performed; no further action required.",
IF(AND($AH2506="Pass",$L2506="2 - Limited In Use "),"Analysis performed; no further action required.",
IF(AND($AH2506="Fail",$L2506="3 - Adjusted "),"Analysis performed; no further action required.",
"Unit fails analysis; TSM determination required."))))))</f>
        <v/>
      </c>
      <c r="AJ2506" s="58"/>
    </row>
    <row r="2507" customFormat="false" ht="15" hidden="false" customHeight="false" outlineLevel="0" collapsed="false">
      <c r="A2507" s="56"/>
      <c r="E2507" s="57" t="str">
        <f aca="false">IF(AND($F2507="",$G2507=""),"",IF($G2507="",$F2507,HYPERLINK($G2507,$F2507)))</f>
        <v/>
      </c>
      <c r="H2507" s="1" t="str">
        <f aca="false">IF($I2507="","None Attached",IF(LEFT($I2507,5)="https",HYPERLINK($I2507,"Datasheet"),HYPERLINK(_xlfn.CONCAT("https://",$I2507),"Datasheet")))</f>
        <v>None Attached</v>
      </c>
      <c r="M2507" s="56"/>
      <c r="P2507" s="58"/>
      <c r="Q2507" s="1" t="n">
        <f aca="false">$M2507-$N2507</f>
        <v>0</v>
      </c>
      <c r="R2507" s="56"/>
      <c r="T2507" s="59" t="s">
        <v>15</v>
      </c>
      <c r="U2507" s="1" t="n">
        <f aca="false">$S2507-$R2507</f>
        <v>0</v>
      </c>
      <c r="V2507" s="1" t="n">
        <f aca="false">IF($T2507="±",$Q2507*2,$Q2507)</f>
        <v>0</v>
      </c>
      <c r="W2507" s="60" t="str">
        <f aca="false">IFERROR($U2507/ABS($V2507),"N/A")</f>
        <v>N/A</v>
      </c>
      <c r="X2507" s="61" t="str">
        <f aca="false">IF(OR($W2507="N/A",$R2507="",$S2507=""),"N/A",IF($W2507&gt;=4,"Not Significant",IF($W2507&gt;=2,"Semi-Significant","Significant")))</f>
        <v>N/A</v>
      </c>
      <c r="Z2507" s="1" t="str">
        <f aca="false">IF($D2507="Z540.1 w/data",0,"")</f>
        <v/>
      </c>
      <c r="AA2507" s="1" t="e">
        <f aca="false">$Y2507+$Q2507+$Z2507</f>
        <v>#VALUE!</v>
      </c>
      <c r="AB2507" s="1" t="n">
        <f aca="false">$N2507+$Q2507</f>
        <v>0</v>
      </c>
      <c r="AC2507" s="1" t="str">
        <f aca="false">IF($Y2507="","",IF(AND($AA2507&gt;=$R2507,$AA2507&lt;=$S2507),"Pass","Fail"))</f>
        <v/>
      </c>
      <c r="AD2507" s="1" t="str">
        <f aca="false">IF($Y2507="","",IF($AA2507&gt;$R2507,"Pass","Fail"))</f>
        <v/>
      </c>
      <c r="AE2507" s="1" t="str">
        <f aca="false">IF($Y2507="","",IF($AA2507&gt;=$R2507,"Pass","Fail"))</f>
        <v/>
      </c>
      <c r="AF2507" s="1" t="str">
        <f aca="false">IF($Y2507="","",IF($AA2507&lt;=$S2507,"Pass","Fail"))</f>
        <v/>
      </c>
      <c r="AG2507" s="1" t="str">
        <f aca="false">IF($Y2507="","",IF($AA2507&lt;$S2507,"Pass","Fail"))</f>
        <v/>
      </c>
      <c r="AH2507" s="23" t="str">
        <f aca="true">INDIRECT(CHOOSE(MATCH($T2507,{"±","&gt;","≥","≤","&lt;"},0), "AC", "AD", "AE", "AF", "AG") &amp; ROW())</f>
        <v/>
      </c>
      <c r="AI2507" s="56" t="str">
        <f aca="false">IF($X2507="Not Significant","No Further Action Required",
IF($AH2507="","",
IF(AND($AH2507="Pass",$L2507="0 - Passed "),"Analysis performed; no further action required.",
IF(AND($AH2507="Fail",$L2507="1 - Failed "),"Analysis performed; no further action required.",
IF(AND($AH2507="Pass",$L2507="2 - Limited In Use "),"Analysis performed; no further action required.",
IF(AND($AH2507="Fail",$L2507="3 - Adjusted "),"Analysis performed; no further action required.",
"Unit fails analysis; TSM determination required."))))))</f>
        <v/>
      </c>
      <c r="AJ2507" s="58"/>
    </row>
    <row r="2508" customFormat="false" ht="15" hidden="false" customHeight="false" outlineLevel="0" collapsed="false">
      <c r="A2508" s="56"/>
      <c r="E2508" s="57" t="str">
        <f aca="false">IF(AND($F2508="",$G2508=""),"",IF($G2508="",$F2508,HYPERLINK($G2508,$F2508)))</f>
        <v/>
      </c>
      <c r="H2508" s="1" t="str">
        <f aca="false">IF($I2508="","None Attached",IF(LEFT($I2508,5)="https",HYPERLINK($I2508,"Datasheet"),HYPERLINK(_xlfn.CONCAT("https://",$I2508),"Datasheet")))</f>
        <v>None Attached</v>
      </c>
      <c r="M2508" s="56"/>
      <c r="P2508" s="58"/>
      <c r="Q2508" s="1" t="n">
        <f aca="false">$M2508-$N2508</f>
        <v>0</v>
      </c>
      <c r="R2508" s="56"/>
      <c r="T2508" s="59" t="s">
        <v>15</v>
      </c>
      <c r="U2508" s="1" t="n">
        <f aca="false">$S2508-$R2508</f>
        <v>0</v>
      </c>
      <c r="V2508" s="1" t="n">
        <f aca="false">IF($T2508="±",$Q2508*2,$Q2508)</f>
        <v>0</v>
      </c>
      <c r="W2508" s="60" t="str">
        <f aca="false">IFERROR($U2508/ABS($V2508),"N/A")</f>
        <v>N/A</v>
      </c>
      <c r="X2508" s="61" t="str">
        <f aca="false">IF(OR($W2508="N/A",$R2508="",$S2508=""),"N/A",IF($W2508&gt;=4,"Not Significant",IF($W2508&gt;=2,"Semi-Significant","Significant")))</f>
        <v>N/A</v>
      </c>
      <c r="Z2508" s="1" t="str">
        <f aca="false">IF($D2508="Z540.1 w/data",0,"")</f>
        <v/>
      </c>
      <c r="AA2508" s="1" t="e">
        <f aca="false">$Y2508+$Q2508+$Z2508</f>
        <v>#VALUE!</v>
      </c>
      <c r="AB2508" s="1" t="n">
        <f aca="false">$N2508+$Q2508</f>
        <v>0</v>
      </c>
      <c r="AC2508" s="1" t="str">
        <f aca="false">IF($Y2508="","",IF(AND($AA2508&gt;=$R2508,$AA2508&lt;=$S2508),"Pass","Fail"))</f>
        <v/>
      </c>
      <c r="AD2508" s="1" t="str">
        <f aca="false">IF($Y2508="","",IF($AA2508&gt;$R2508,"Pass","Fail"))</f>
        <v/>
      </c>
      <c r="AE2508" s="1" t="str">
        <f aca="false">IF($Y2508="","",IF($AA2508&gt;=$R2508,"Pass","Fail"))</f>
        <v/>
      </c>
      <c r="AF2508" s="1" t="str">
        <f aca="false">IF($Y2508="","",IF($AA2508&lt;=$S2508,"Pass","Fail"))</f>
        <v/>
      </c>
      <c r="AG2508" s="1" t="str">
        <f aca="false">IF($Y2508="","",IF($AA2508&lt;$S2508,"Pass","Fail"))</f>
        <v/>
      </c>
      <c r="AH2508" s="23" t="str">
        <f aca="true">INDIRECT(CHOOSE(MATCH($T2508,{"±","&gt;","≥","≤","&lt;"},0), "AC", "AD", "AE", "AF", "AG") &amp; ROW())</f>
        <v/>
      </c>
      <c r="AI2508" s="56" t="str">
        <f aca="false">IF($X2508="Not Significant","No Further Action Required",
IF($AH2508="","",
IF(AND($AH2508="Pass",$L2508="0 - Passed "),"Analysis performed; no further action required.",
IF(AND($AH2508="Fail",$L2508="1 - Failed "),"Analysis performed; no further action required.",
IF(AND($AH2508="Pass",$L2508="2 - Limited In Use "),"Analysis performed; no further action required.",
IF(AND($AH2508="Fail",$L2508="3 - Adjusted "),"Analysis performed; no further action required.",
"Unit fails analysis; TSM determination required."))))))</f>
        <v/>
      </c>
      <c r="AJ2508" s="58"/>
    </row>
    <row r="2509" customFormat="false" ht="15" hidden="false" customHeight="false" outlineLevel="0" collapsed="false">
      <c r="A2509" s="56"/>
      <c r="E2509" s="57" t="str">
        <f aca="false">IF(AND($F2509="",$G2509=""),"",IF($G2509="",$F2509,HYPERLINK($G2509,$F2509)))</f>
        <v/>
      </c>
      <c r="H2509" s="1" t="str">
        <f aca="false">IF($I2509="","None Attached",IF(LEFT($I2509,5)="https",HYPERLINK($I2509,"Datasheet"),HYPERLINK(_xlfn.CONCAT("https://",$I2509),"Datasheet")))</f>
        <v>None Attached</v>
      </c>
      <c r="M2509" s="56"/>
      <c r="P2509" s="58"/>
      <c r="Q2509" s="1" t="n">
        <f aca="false">$M2509-$N2509</f>
        <v>0</v>
      </c>
      <c r="R2509" s="56"/>
      <c r="T2509" s="59" t="s">
        <v>15</v>
      </c>
      <c r="U2509" s="1" t="n">
        <f aca="false">$S2509-$R2509</f>
        <v>0</v>
      </c>
      <c r="V2509" s="1" t="n">
        <f aca="false">IF($T2509="±",$Q2509*2,$Q2509)</f>
        <v>0</v>
      </c>
      <c r="W2509" s="60" t="str">
        <f aca="false">IFERROR($U2509/ABS($V2509),"N/A")</f>
        <v>N/A</v>
      </c>
      <c r="X2509" s="61" t="str">
        <f aca="false">IF(OR($W2509="N/A",$R2509="",$S2509=""),"N/A",IF($W2509&gt;=4,"Not Significant",IF($W2509&gt;=2,"Semi-Significant","Significant")))</f>
        <v>N/A</v>
      </c>
      <c r="Z2509" s="1" t="str">
        <f aca="false">IF($D2509="Z540.1 w/data",0,"")</f>
        <v/>
      </c>
      <c r="AA2509" s="1" t="e">
        <f aca="false">$Y2509+$Q2509+$Z2509</f>
        <v>#VALUE!</v>
      </c>
      <c r="AB2509" s="1" t="n">
        <f aca="false">$N2509+$Q2509</f>
        <v>0</v>
      </c>
      <c r="AC2509" s="1" t="str">
        <f aca="false">IF($Y2509="","",IF(AND($AA2509&gt;=$R2509,$AA2509&lt;=$S2509),"Pass","Fail"))</f>
        <v/>
      </c>
      <c r="AD2509" s="1" t="str">
        <f aca="false">IF($Y2509="","",IF($AA2509&gt;$R2509,"Pass","Fail"))</f>
        <v/>
      </c>
      <c r="AE2509" s="1" t="str">
        <f aca="false">IF($Y2509="","",IF($AA2509&gt;=$R2509,"Pass","Fail"))</f>
        <v/>
      </c>
      <c r="AF2509" s="1" t="str">
        <f aca="false">IF($Y2509="","",IF($AA2509&lt;=$S2509,"Pass","Fail"))</f>
        <v/>
      </c>
      <c r="AG2509" s="1" t="str">
        <f aca="false">IF($Y2509="","",IF($AA2509&lt;$S2509,"Pass","Fail"))</f>
        <v/>
      </c>
      <c r="AH2509" s="23" t="str">
        <f aca="true">INDIRECT(CHOOSE(MATCH($T2509,{"±","&gt;","≥","≤","&lt;"},0), "AC", "AD", "AE", "AF", "AG") &amp; ROW())</f>
        <v/>
      </c>
      <c r="AI2509" s="56" t="str">
        <f aca="false">IF($X2509="Not Significant","No Further Action Required",
IF($AH2509="","",
IF(AND($AH2509="Pass",$L2509="0 - Passed "),"Analysis performed; no further action required.",
IF(AND($AH2509="Fail",$L2509="1 - Failed "),"Analysis performed; no further action required.",
IF(AND($AH2509="Pass",$L2509="2 - Limited In Use "),"Analysis performed; no further action required.",
IF(AND($AH2509="Fail",$L2509="3 - Adjusted "),"Analysis performed; no further action required.",
"Unit fails analysis; TSM determination required."))))))</f>
        <v/>
      </c>
      <c r="AJ2509" s="58"/>
    </row>
    <row r="2510" customFormat="false" ht="15" hidden="false" customHeight="false" outlineLevel="0" collapsed="false">
      <c r="A2510" s="56"/>
      <c r="E2510" s="57" t="str">
        <f aca="false">IF(AND($F2510="",$G2510=""),"",IF($G2510="",$F2510,HYPERLINK($G2510,$F2510)))</f>
        <v/>
      </c>
      <c r="H2510" s="1" t="str">
        <f aca="false">IF($I2510="","None Attached",IF(LEFT($I2510,5)="https",HYPERLINK($I2510,"Datasheet"),HYPERLINK(_xlfn.CONCAT("https://",$I2510),"Datasheet")))</f>
        <v>None Attached</v>
      </c>
      <c r="M2510" s="56"/>
      <c r="P2510" s="58"/>
      <c r="Q2510" s="1" t="n">
        <f aca="false">$M2510-$N2510</f>
        <v>0</v>
      </c>
      <c r="R2510" s="56"/>
      <c r="T2510" s="59" t="s">
        <v>15</v>
      </c>
      <c r="U2510" s="1" t="n">
        <f aca="false">$S2510-$R2510</f>
        <v>0</v>
      </c>
      <c r="V2510" s="1" t="n">
        <f aca="false">IF($T2510="±",$Q2510*2,$Q2510)</f>
        <v>0</v>
      </c>
      <c r="W2510" s="60" t="str">
        <f aca="false">IFERROR($U2510/ABS($V2510),"N/A")</f>
        <v>N/A</v>
      </c>
      <c r="X2510" s="61" t="str">
        <f aca="false">IF(OR($W2510="N/A",$R2510="",$S2510=""),"N/A",IF($W2510&gt;=4,"Not Significant",IF($W2510&gt;=2,"Semi-Significant","Significant")))</f>
        <v>N/A</v>
      </c>
      <c r="Z2510" s="1" t="str">
        <f aca="false">IF($D2510="Z540.1 w/data",0,"")</f>
        <v/>
      </c>
      <c r="AA2510" s="1" t="e">
        <f aca="false">$Y2510+$Q2510+$Z2510</f>
        <v>#VALUE!</v>
      </c>
      <c r="AB2510" s="1" t="n">
        <f aca="false">$N2510+$Q2510</f>
        <v>0</v>
      </c>
      <c r="AC2510" s="1" t="str">
        <f aca="false">IF($Y2510="","",IF(AND($AA2510&gt;=$R2510,$AA2510&lt;=$S2510),"Pass","Fail"))</f>
        <v/>
      </c>
      <c r="AD2510" s="1" t="str">
        <f aca="false">IF($Y2510="","",IF($AA2510&gt;$R2510,"Pass","Fail"))</f>
        <v/>
      </c>
      <c r="AE2510" s="1" t="str">
        <f aca="false">IF($Y2510="","",IF($AA2510&gt;=$R2510,"Pass","Fail"))</f>
        <v/>
      </c>
      <c r="AF2510" s="1" t="str">
        <f aca="false">IF($Y2510="","",IF($AA2510&lt;=$S2510,"Pass","Fail"))</f>
        <v/>
      </c>
      <c r="AG2510" s="1" t="str">
        <f aca="false">IF($Y2510="","",IF($AA2510&lt;$S2510,"Pass","Fail"))</f>
        <v/>
      </c>
      <c r="AH2510" s="23" t="str">
        <f aca="true">INDIRECT(CHOOSE(MATCH($T2510,{"±","&gt;","≥","≤","&lt;"},0), "AC", "AD", "AE", "AF", "AG") &amp; ROW())</f>
        <v/>
      </c>
      <c r="AI2510" s="56" t="str">
        <f aca="false">IF($X2510="Not Significant","No Further Action Required",
IF($AH2510="","",
IF(AND($AH2510="Pass",$L2510="0 - Passed "),"Analysis performed; no further action required.",
IF(AND($AH2510="Fail",$L2510="1 - Failed "),"Analysis performed; no further action required.",
IF(AND($AH2510="Pass",$L2510="2 - Limited In Use "),"Analysis performed; no further action required.",
IF(AND($AH2510="Fail",$L2510="3 - Adjusted "),"Analysis performed; no further action required.",
"Unit fails analysis; TSM determination required."))))))</f>
        <v/>
      </c>
      <c r="AJ2510" s="58"/>
    </row>
    <row r="2511" customFormat="false" ht="15" hidden="false" customHeight="false" outlineLevel="0" collapsed="false">
      <c r="A2511" s="56"/>
      <c r="E2511" s="57" t="str">
        <f aca="false">IF(AND($F2511="",$G2511=""),"",IF($G2511="",$F2511,HYPERLINK($G2511,$F2511)))</f>
        <v/>
      </c>
      <c r="H2511" s="1" t="str">
        <f aca="false">IF($I2511="","None Attached",IF(LEFT($I2511,5)="https",HYPERLINK($I2511,"Datasheet"),HYPERLINK(_xlfn.CONCAT("https://",$I2511),"Datasheet")))</f>
        <v>None Attached</v>
      </c>
      <c r="M2511" s="56"/>
      <c r="P2511" s="58"/>
      <c r="Q2511" s="1" t="n">
        <f aca="false">$M2511-$N2511</f>
        <v>0</v>
      </c>
      <c r="R2511" s="56"/>
      <c r="T2511" s="59" t="s">
        <v>15</v>
      </c>
      <c r="U2511" s="1" t="n">
        <f aca="false">$S2511-$R2511</f>
        <v>0</v>
      </c>
      <c r="V2511" s="1" t="n">
        <f aca="false">IF($T2511="±",$Q2511*2,$Q2511)</f>
        <v>0</v>
      </c>
      <c r="W2511" s="60" t="str">
        <f aca="false">IFERROR($U2511/ABS($V2511),"N/A")</f>
        <v>N/A</v>
      </c>
      <c r="X2511" s="61" t="str">
        <f aca="false">IF(OR($W2511="N/A",$R2511="",$S2511=""),"N/A",IF($W2511&gt;=4,"Not Significant",IF($W2511&gt;=2,"Semi-Significant","Significant")))</f>
        <v>N/A</v>
      </c>
      <c r="Z2511" s="1" t="str">
        <f aca="false">IF($D2511="Z540.1 w/data",0,"")</f>
        <v/>
      </c>
      <c r="AA2511" s="1" t="e">
        <f aca="false">$Y2511+$Q2511+$Z2511</f>
        <v>#VALUE!</v>
      </c>
      <c r="AB2511" s="1" t="n">
        <f aca="false">$N2511+$Q2511</f>
        <v>0</v>
      </c>
      <c r="AC2511" s="1" t="str">
        <f aca="false">IF($Y2511="","",IF(AND($AA2511&gt;=$R2511,$AA2511&lt;=$S2511),"Pass","Fail"))</f>
        <v/>
      </c>
      <c r="AD2511" s="1" t="str">
        <f aca="false">IF($Y2511="","",IF($AA2511&gt;$R2511,"Pass","Fail"))</f>
        <v/>
      </c>
      <c r="AE2511" s="1" t="str">
        <f aca="false">IF($Y2511="","",IF($AA2511&gt;=$R2511,"Pass","Fail"))</f>
        <v/>
      </c>
      <c r="AF2511" s="1" t="str">
        <f aca="false">IF($Y2511="","",IF($AA2511&lt;=$S2511,"Pass","Fail"))</f>
        <v/>
      </c>
      <c r="AG2511" s="1" t="str">
        <f aca="false">IF($Y2511="","",IF($AA2511&lt;$S2511,"Pass","Fail"))</f>
        <v/>
      </c>
      <c r="AH2511" s="23" t="str">
        <f aca="true">INDIRECT(CHOOSE(MATCH($T2511,{"±","&gt;","≥","≤","&lt;"},0), "AC", "AD", "AE", "AF", "AG") &amp; ROW())</f>
        <v/>
      </c>
      <c r="AI2511" s="56" t="str">
        <f aca="false">IF($X2511="Not Significant","No Further Action Required",
IF($AH2511="","",
IF(AND($AH2511="Pass",$L2511="0 - Passed "),"Analysis performed; no further action required.",
IF(AND($AH2511="Fail",$L2511="1 - Failed "),"Analysis performed; no further action required.",
IF(AND($AH2511="Pass",$L2511="2 - Limited In Use "),"Analysis performed; no further action required.",
IF(AND($AH2511="Fail",$L2511="3 - Adjusted "),"Analysis performed; no further action required.",
"Unit fails analysis; TSM determination required."))))))</f>
        <v/>
      </c>
      <c r="AJ2511" s="58"/>
    </row>
    <row r="2512" customFormat="false" ht="15" hidden="false" customHeight="false" outlineLevel="0" collapsed="false">
      <c r="A2512" s="56"/>
      <c r="E2512" s="57" t="str">
        <f aca="false">IF(AND($F2512="",$G2512=""),"",IF($G2512="",$F2512,HYPERLINK($G2512,$F2512)))</f>
        <v/>
      </c>
      <c r="H2512" s="1" t="str">
        <f aca="false">IF($I2512="","None Attached",IF(LEFT($I2512,5)="https",HYPERLINK($I2512,"Datasheet"),HYPERLINK(_xlfn.CONCAT("https://",$I2512),"Datasheet")))</f>
        <v>None Attached</v>
      </c>
      <c r="M2512" s="56"/>
      <c r="P2512" s="58"/>
      <c r="Q2512" s="1" t="n">
        <f aca="false">$M2512-$N2512</f>
        <v>0</v>
      </c>
      <c r="R2512" s="56"/>
      <c r="T2512" s="59" t="s">
        <v>15</v>
      </c>
      <c r="U2512" s="1" t="n">
        <f aca="false">$S2512-$R2512</f>
        <v>0</v>
      </c>
      <c r="V2512" s="1" t="n">
        <f aca="false">IF($T2512="±",$Q2512*2,$Q2512)</f>
        <v>0</v>
      </c>
      <c r="W2512" s="60" t="str">
        <f aca="false">IFERROR($U2512/ABS($V2512),"N/A")</f>
        <v>N/A</v>
      </c>
      <c r="X2512" s="61" t="str">
        <f aca="false">IF(OR($W2512="N/A",$R2512="",$S2512=""),"N/A",IF($W2512&gt;=4,"Not Significant",IF($W2512&gt;=2,"Semi-Significant","Significant")))</f>
        <v>N/A</v>
      </c>
      <c r="Z2512" s="1" t="str">
        <f aca="false">IF($D2512="Z540.1 w/data",0,"")</f>
        <v/>
      </c>
      <c r="AA2512" s="1" t="e">
        <f aca="false">$Y2512+$Q2512+$Z2512</f>
        <v>#VALUE!</v>
      </c>
      <c r="AB2512" s="1" t="n">
        <f aca="false">$N2512+$Q2512</f>
        <v>0</v>
      </c>
      <c r="AC2512" s="1" t="str">
        <f aca="false">IF($Y2512="","",IF(AND($AA2512&gt;=$R2512,$AA2512&lt;=$S2512),"Pass","Fail"))</f>
        <v/>
      </c>
      <c r="AD2512" s="1" t="str">
        <f aca="false">IF($Y2512="","",IF($AA2512&gt;$R2512,"Pass","Fail"))</f>
        <v/>
      </c>
      <c r="AE2512" s="1" t="str">
        <f aca="false">IF($Y2512="","",IF($AA2512&gt;=$R2512,"Pass","Fail"))</f>
        <v/>
      </c>
      <c r="AF2512" s="1" t="str">
        <f aca="false">IF($Y2512="","",IF($AA2512&lt;=$S2512,"Pass","Fail"))</f>
        <v/>
      </c>
      <c r="AG2512" s="1" t="str">
        <f aca="false">IF($Y2512="","",IF($AA2512&lt;$S2512,"Pass","Fail"))</f>
        <v/>
      </c>
      <c r="AH2512" s="23" t="str">
        <f aca="true">INDIRECT(CHOOSE(MATCH($T2512,{"±","&gt;","≥","≤","&lt;"},0), "AC", "AD", "AE", "AF", "AG") &amp; ROW())</f>
        <v/>
      </c>
      <c r="AI2512" s="56" t="str">
        <f aca="false">IF($X2512="Not Significant","No Further Action Required",
IF($AH2512="","",
IF(AND($AH2512="Pass",$L2512="0 - Passed "),"Analysis performed; no further action required.",
IF(AND($AH2512="Fail",$L2512="1 - Failed "),"Analysis performed; no further action required.",
IF(AND($AH2512="Pass",$L2512="2 - Limited In Use "),"Analysis performed; no further action required.",
IF(AND($AH2512="Fail",$L2512="3 - Adjusted "),"Analysis performed; no further action required.",
"Unit fails analysis; TSM determination required."))))))</f>
        <v/>
      </c>
      <c r="AJ2512" s="58"/>
    </row>
    <row r="2513" customFormat="false" ht="15" hidden="false" customHeight="false" outlineLevel="0" collapsed="false">
      <c r="A2513" s="56"/>
      <c r="E2513" s="57" t="str">
        <f aca="false">IF(AND($F2513="",$G2513=""),"",IF($G2513="",$F2513,HYPERLINK($G2513,$F2513)))</f>
        <v/>
      </c>
      <c r="H2513" s="1" t="str">
        <f aca="false">IF($I2513="","None Attached",IF(LEFT($I2513,5)="https",HYPERLINK($I2513,"Datasheet"),HYPERLINK(_xlfn.CONCAT("https://",$I2513),"Datasheet")))</f>
        <v>None Attached</v>
      </c>
      <c r="M2513" s="56"/>
      <c r="P2513" s="58"/>
      <c r="Q2513" s="1" t="n">
        <f aca="false">$M2513-$N2513</f>
        <v>0</v>
      </c>
      <c r="R2513" s="56"/>
      <c r="T2513" s="59" t="s">
        <v>15</v>
      </c>
      <c r="U2513" s="1" t="n">
        <f aca="false">$S2513-$R2513</f>
        <v>0</v>
      </c>
      <c r="V2513" s="1" t="n">
        <f aca="false">IF($T2513="±",$Q2513*2,$Q2513)</f>
        <v>0</v>
      </c>
      <c r="W2513" s="60" t="str">
        <f aca="false">IFERROR($U2513/ABS($V2513),"N/A")</f>
        <v>N/A</v>
      </c>
      <c r="X2513" s="61" t="str">
        <f aca="false">IF(OR($W2513="N/A",$R2513="",$S2513=""),"N/A",IF($W2513&gt;=4,"Not Significant",IF($W2513&gt;=2,"Semi-Significant","Significant")))</f>
        <v>N/A</v>
      </c>
      <c r="Z2513" s="1" t="str">
        <f aca="false">IF($D2513="Z540.1 w/data",0,"")</f>
        <v/>
      </c>
      <c r="AA2513" s="1" t="e">
        <f aca="false">$Y2513+$Q2513+$Z2513</f>
        <v>#VALUE!</v>
      </c>
      <c r="AB2513" s="1" t="n">
        <f aca="false">$N2513+$Q2513</f>
        <v>0</v>
      </c>
      <c r="AC2513" s="1" t="str">
        <f aca="false">IF($Y2513="","",IF(AND($AA2513&gt;=$R2513,$AA2513&lt;=$S2513),"Pass","Fail"))</f>
        <v/>
      </c>
      <c r="AD2513" s="1" t="str">
        <f aca="false">IF($Y2513="","",IF($AA2513&gt;$R2513,"Pass","Fail"))</f>
        <v/>
      </c>
      <c r="AE2513" s="1" t="str">
        <f aca="false">IF($Y2513="","",IF($AA2513&gt;=$R2513,"Pass","Fail"))</f>
        <v/>
      </c>
      <c r="AF2513" s="1" t="str">
        <f aca="false">IF($Y2513="","",IF($AA2513&lt;=$S2513,"Pass","Fail"))</f>
        <v/>
      </c>
      <c r="AG2513" s="1" t="str">
        <f aca="false">IF($Y2513="","",IF($AA2513&lt;$S2513,"Pass","Fail"))</f>
        <v/>
      </c>
      <c r="AH2513" s="23" t="str">
        <f aca="true">INDIRECT(CHOOSE(MATCH($T2513,{"±","&gt;","≥","≤","&lt;"},0), "AC", "AD", "AE", "AF", "AG") &amp; ROW())</f>
        <v/>
      </c>
      <c r="AI2513" s="56" t="str">
        <f aca="false">IF($X2513="Not Significant","No Further Action Required",
IF($AH2513="","",
IF(AND($AH2513="Pass",$L2513="0 - Passed "),"Analysis performed; no further action required.",
IF(AND($AH2513="Fail",$L2513="1 - Failed "),"Analysis performed; no further action required.",
IF(AND($AH2513="Pass",$L2513="2 - Limited In Use "),"Analysis performed; no further action required.",
IF(AND($AH2513="Fail",$L2513="3 - Adjusted "),"Analysis performed; no further action required.",
"Unit fails analysis; TSM determination required."))))))</f>
        <v/>
      </c>
      <c r="AJ2513" s="58"/>
    </row>
    <row r="2514" customFormat="false" ht="15" hidden="false" customHeight="false" outlineLevel="0" collapsed="false">
      <c r="A2514" s="56"/>
      <c r="E2514" s="57" t="str">
        <f aca="false">IF(AND($F2514="",$G2514=""),"",IF($G2514="",$F2514,HYPERLINK($G2514,$F2514)))</f>
        <v/>
      </c>
      <c r="H2514" s="1" t="str">
        <f aca="false">IF($I2514="","None Attached",IF(LEFT($I2514,5)="https",HYPERLINK($I2514,"Datasheet"),HYPERLINK(_xlfn.CONCAT("https://",$I2514),"Datasheet")))</f>
        <v>None Attached</v>
      </c>
      <c r="M2514" s="56"/>
      <c r="P2514" s="58"/>
      <c r="Q2514" s="1" t="n">
        <f aca="false">$M2514-$N2514</f>
        <v>0</v>
      </c>
      <c r="R2514" s="56"/>
      <c r="T2514" s="59" t="s">
        <v>15</v>
      </c>
      <c r="U2514" s="1" t="n">
        <f aca="false">$S2514-$R2514</f>
        <v>0</v>
      </c>
      <c r="V2514" s="1" t="n">
        <f aca="false">IF($T2514="±",$Q2514*2,$Q2514)</f>
        <v>0</v>
      </c>
      <c r="W2514" s="60" t="str">
        <f aca="false">IFERROR($U2514/ABS($V2514),"N/A")</f>
        <v>N/A</v>
      </c>
      <c r="X2514" s="61" t="str">
        <f aca="false">IF(OR($W2514="N/A",$R2514="",$S2514=""),"N/A",IF($W2514&gt;=4,"Not Significant",IF($W2514&gt;=2,"Semi-Significant","Significant")))</f>
        <v>N/A</v>
      </c>
      <c r="Z2514" s="1" t="str">
        <f aca="false">IF($D2514="Z540.1 w/data",0,"")</f>
        <v/>
      </c>
      <c r="AA2514" s="1" t="e">
        <f aca="false">$Y2514+$Q2514+$Z2514</f>
        <v>#VALUE!</v>
      </c>
      <c r="AB2514" s="1" t="n">
        <f aca="false">$N2514+$Q2514</f>
        <v>0</v>
      </c>
      <c r="AC2514" s="1" t="str">
        <f aca="false">IF($Y2514="","",IF(AND($AA2514&gt;=$R2514,$AA2514&lt;=$S2514),"Pass","Fail"))</f>
        <v/>
      </c>
      <c r="AD2514" s="1" t="str">
        <f aca="false">IF($Y2514="","",IF($AA2514&gt;$R2514,"Pass","Fail"))</f>
        <v/>
      </c>
      <c r="AE2514" s="1" t="str">
        <f aca="false">IF($Y2514="","",IF($AA2514&gt;=$R2514,"Pass","Fail"))</f>
        <v/>
      </c>
      <c r="AF2514" s="1" t="str">
        <f aca="false">IF($Y2514="","",IF($AA2514&lt;=$S2514,"Pass","Fail"))</f>
        <v/>
      </c>
      <c r="AG2514" s="1" t="str">
        <f aca="false">IF($Y2514="","",IF($AA2514&lt;$S2514,"Pass","Fail"))</f>
        <v/>
      </c>
      <c r="AH2514" s="23" t="str">
        <f aca="true">INDIRECT(CHOOSE(MATCH($T2514,{"±","&gt;","≥","≤","&lt;"},0), "AC", "AD", "AE", "AF", "AG") &amp; ROW())</f>
        <v/>
      </c>
      <c r="AI2514" s="56" t="str">
        <f aca="false">IF($X2514="Not Significant","No Further Action Required",
IF($AH2514="","",
IF(AND($AH2514="Pass",$L2514="0 - Passed "),"Analysis performed; no further action required.",
IF(AND($AH2514="Fail",$L2514="1 - Failed "),"Analysis performed; no further action required.",
IF(AND($AH2514="Pass",$L2514="2 - Limited In Use "),"Analysis performed; no further action required.",
IF(AND($AH2514="Fail",$L2514="3 - Adjusted "),"Analysis performed; no further action required.",
"Unit fails analysis; TSM determination required."))))))</f>
        <v/>
      </c>
      <c r="AJ2514" s="58"/>
    </row>
    <row r="2515" customFormat="false" ht="15" hidden="false" customHeight="false" outlineLevel="0" collapsed="false">
      <c r="A2515" s="56"/>
      <c r="E2515" s="57" t="str">
        <f aca="false">IF(AND($F2515="",$G2515=""),"",IF($G2515="",$F2515,HYPERLINK($G2515,$F2515)))</f>
        <v/>
      </c>
      <c r="H2515" s="1" t="str">
        <f aca="false">IF($I2515="","None Attached",IF(LEFT($I2515,5)="https",HYPERLINK($I2515,"Datasheet"),HYPERLINK(_xlfn.CONCAT("https://",$I2515),"Datasheet")))</f>
        <v>None Attached</v>
      </c>
      <c r="M2515" s="56"/>
      <c r="P2515" s="58"/>
      <c r="Q2515" s="1" t="n">
        <f aca="false">$M2515-$N2515</f>
        <v>0</v>
      </c>
      <c r="R2515" s="56"/>
      <c r="T2515" s="59" t="s">
        <v>15</v>
      </c>
      <c r="U2515" s="1" t="n">
        <f aca="false">$S2515-$R2515</f>
        <v>0</v>
      </c>
      <c r="V2515" s="1" t="n">
        <f aca="false">IF($T2515="±",$Q2515*2,$Q2515)</f>
        <v>0</v>
      </c>
      <c r="W2515" s="60" t="str">
        <f aca="false">IFERROR($U2515/ABS($V2515),"N/A")</f>
        <v>N/A</v>
      </c>
      <c r="X2515" s="61" t="str">
        <f aca="false">IF(OR($W2515="N/A",$R2515="",$S2515=""),"N/A",IF($W2515&gt;=4,"Not Significant",IF($W2515&gt;=2,"Semi-Significant","Significant")))</f>
        <v>N/A</v>
      </c>
      <c r="Z2515" s="1" t="str">
        <f aca="false">IF($D2515="Z540.1 w/data",0,"")</f>
        <v/>
      </c>
      <c r="AA2515" s="1" t="e">
        <f aca="false">$Y2515+$Q2515+$Z2515</f>
        <v>#VALUE!</v>
      </c>
      <c r="AB2515" s="1" t="n">
        <f aca="false">$N2515+$Q2515</f>
        <v>0</v>
      </c>
      <c r="AC2515" s="1" t="str">
        <f aca="false">IF($Y2515="","",IF(AND($AA2515&gt;=$R2515,$AA2515&lt;=$S2515),"Pass","Fail"))</f>
        <v/>
      </c>
      <c r="AD2515" s="1" t="str">
        <f aca="false">IF($Y2515="","",IF($AA2515&gt;$R2515,"Pass","Fail"))</f>
        <v/>
      </c>
      <c r="AE2515" s="1" t="str">
        <f aca="false">IF($Y2515="","",IF($AA2515&gt;=$R2515,"Pass","Fail"))</f>
        <v/>
      </c>
      <c r="AF2515" s="1" t="str">
        <f aca="false">IF($Y2515="","",IF($AA2515&lt;=$S2515,"Pass","Fail"))</f>
        <v/>
      </c>
      <c r="AG2515" s="1" t="str">
        <f aca="false">IF($Y2515="","",IF($AA2515&lt;$S2515,"Pass","Fail"))</f>
        <v/>
      </c>
      <c r="AH2515" s="23" t="str">
        <f aca="true">INDIRECT(CHOOSE(MATCH($T2515,{"±","&gt;","≥","≤","&lt;"},0), "AC", "AD", "AE", "AF", "AG") &amp; ROW())</f>
        <v/>
      </c>
      <c r="AI2515" s="56" t="str">
        <f aca="false">IF($X2515="Not Significant","No Further Action Required",
IF($AH2515="","",
IF(AND($AH2515="Pass",$L2515="0 - Passed "),"Analysis performed; no further action required.",
IF(AND($AH2515="Fail",$L2515="1 - Failed "),"Analysis performed; no further action required.",
IF(AND($AH2515="Pass",$L2515="2 - Limited In Use "),"Analysis performed; no further action required.",
IF(AND($AH2515="Fail",$L2515="3 - Adjusted "),"Analysis performed; no further action required.",
"Unit fails analysis; TSM determination required."))))))</f>
        <v/>
      </c>
      <c r="AJ2515" s="58"/>
    </row>
    <row r="2516" customFormat="false" ht="15" hidden="false" customHeight="false" outlineLevel="0" collapsed="false">
      <c r="A2516" s="56"/>
      <c r="E2516" s="57" t="str">
        <f aca="false">IF(AND($F2516="",$G2516=""),"",IF($G2516="",$F2516,HYPERLINK($G2516,$F2516)))</f>
        <v/>
      </c>
      <c r="H2516" s="1" t="str">
        <f aca="false">IF($I2516="","None Attached",IF(LEFT($I2516,5)="https",HYPERLINK($I2516,"Datasheet"),HYPERLINK(_xlfn.CONCAT("https://",$I2516),"Datasheet")))</f>
        <v>None Attached</v>
      </c>
      <c r="M2516" s="56"/>
      <c r="P2516" s="58"/>
      <c r="Q2516" s="1" t="n">
        <f aca="false">$M2516-$N2516</f>
        <v>0</v>
      </c>
      <c r="R2516" s="56"/>
      <c r="T2516" s="59" t="s">
        <v>15</v>
      </c>
      <c r="U2516" s="1" t="n">
        <f aca="false">$S2516-$R2516</f>
        <v>0</v>
      </c>
      <c r="V2516" s="1" t="n">
        <f aca="false">IF($T2516="±",$Q2516*2,$Q2516)</f>
        <v>0</v>
      </c>
      <c r="W2516" s="60" t="str">
        <f aca="false">IFERROR($U2516/ABS($V2516),"N/A")</f>
        <v>N/A</v>
      </c>
      <c r="X2516" s="61" t="str">
        <f aca="false">IF(OR($W2516="N/A",$R2516="",$S2516=""),"N/A",IF($W2516&gt;=4,"Not Significant",IF($W2516&gt;=2,"Semi-Significant","Significant")))</f>
        <v>N/A</v>
      </c>
      <c r="Z2516" s="1" t="str">
        <f aca="false">IF($D2516="Z540.1 w/data",0,"")</f>
        <v/>
      </c>
      <c r="AA2516" s="1" t="e">
        <f aca="false">$Y2516+$Q2516+$Z2516</f>
        <v>#VALUE!</v>
      </c>
      <c r="AB2516" s="1" t="n">
        <f aca="false">$N2516+$Q2516</f>
        <v>0</v>
      </c>
      <c r="AC2516" s="1" t="str">
        <f aca="false">IF($Y2516="","",IF(AND($AA2516&gt;=$R2516,$AA2516&lt;=$S2516),"Pass","Fail"))</f>
        <v/>
      </c>
      <c r="AD2516" s="1" t="str">
        <f aca="false">IF($Y2516="","",IF($AA2516&gt;$R2516,"Pass","Fail"))</f>
        <v/>
      </c>
      <c r="AE2516" s="1" t="str">
        <f aca="false">IF($Y2516="","",IF($AA2516&gt;=$R2516,"Pass","Fail"))</f>
        <v/>
      </c>
      <c r="AF2516" s="1" t="str">
        <f aca="false">IF($Y2516="","",IF($AA2516&lt;=$S2516,"Pass","Fail"))</f>
        <v/>
      </c>
      <c r="AG2516" s="1" t="str">
        <f aca="false">IF($Y2516="","",IF($AA2516&lt;$S2516,"Pass","Fail"))</f>
        <v/>
      </c>
      <c r="AH2516" s="23" t="str">
        <f aca="true">INDIRECT(CHOOSE(MATCH($T2516,{"±","&gt;","≥","≤","&lt;"},0), "AC", "AD", "AE", "AF", "AG") &amp; ROW())</f>
        <v/>
      </c>
      <c r="AI2516" s="56" t="str">
        <f aca="false">IF($X2516="Not Significant","No Further Action Required",
IF($AH2516="","",
IF(AND($AH2516="Pass",$L2516="0 - Passed "),"Analysis performed; no further action required.",
IF(AND($AH2516="Fail",$L2516="1 - Failed "),"Analysis performed; no further action required.",
IF(AND($AH2516="Pass",$L2516="2 - Limited In Use "),"Analysis performed; no further action required.",
IF(AND($AH2516="Fail",$L2516="3 - Adjusted "),"Analysis performed; no further action required.",
"Unit fails analysis; TSM determination required."))))))</f>
        <v/>
      </c>
      <c r="AJ2516" s="58"/>
    </row>
    <row r="2517" customFormat="false" ht="15" hidden="false" customHeight="false" outlineLevel="0" collapsed="false">
      <c r="A2517" s="56"/>
      <c r="E2517" s="57" t="str">
        <f aca="false">IF(AND($F2517="",$G2517=""),"",IF($G2517="",$F2517,HYPERLINK($G2517,$F2517)))</f>
        <v/>
      </c>
      <c r="H2517" s="1" t="str">
        <f aca="false">IF($I2517="","None Attached",IF(LEFT($I2517,5)="https",HYPERLINK($I2517,"Datasheet"),HYPERLINK(_xlfn.CONCAT("https://",$I2517),"Datasheet")))</f>
        <v>None Attached</v>
      </c>
      <c r="M2517" s="56"/>
      <c r="P2517" s="58"/>
      <c r="Q2517" s="1" t="n">
        <f aca="false">$M2517-$N2517</f>
        <v>0</v>
      </c>
      <c r="R2517" s="56"/>
      <c r="T2517" s="59" t="s">
        <v>15</v>
      </c>
      <c r="U2517" s="1" t="n">
        <f aca="false">$S2517-$R2517</f>
        <v>0</v>
      </c>
      <c r="V2517" s="1" t="n">
        <f aca="false">IF($T2517="±",$Q2517*2,$Q2517)</f>
        <v>0</v>
      </c>
      <c r="W2517" s="60" t="str">
        <f aca="false">IFERROR($U2517/ABS($V2517),"N/A")</f>
        <v>N/A</v>
      </c>
      <c r="X2517" s="61" t="str">
        <f aca="false">IF(OR($W2517="N/A",$R2517="",$S2517=""),"N/A",IF($W2517&gt;=4,"Not Significant",IF($W2517&gt;=2,"Semi-Significant","Significant")))</f>
        <v>N/A</v>
      </c>
      <c r="Z2517" s="1" t="str">
        <f aca="false">IF($D2517="Z540.1 w/data",0,"")</f>
        <v/>
      </c>
      <c r="AA2517" s="1" t="e">
        <f aca="false">$Y2517+$Q2517+$Z2517</f>
        <v>#VALUE!</v>
      </c>
      <c r="AB2517" s="1" t="n">
        <f aca="false">$N2517+$Q2517</f>
        <v>0</v>
      </c>
      <c r="AC2517" s="1" t="str">
        <f aca="false">IF($Y2517="","",IF(AND($AA2517&gt;=$R2517,$AA2517&lt;=$S2517),"Pass","Fail"))</f>
        <v/>
      </c>
      <c r="AD2517" s="1" t="str">
        <f aca="false">IF($Y2517="","",IF($AA2517&gt;$R2517,"Pass","Fail"))</f>
        <v/>
      </c>
      <c r="AE2517" s="1" t="str">
        <f aca="false">IF($Y2517="","",IF($AA2517&gt;=$R2517,"Pass","Fail"))</f>
        <v/>
      </c>
      <c r="AF2517" s="1" t="str">
        <f aca="false">IF($Y2517="","",IF($AA2517&lt;=$S2517,"Pass","Fail"))</f>
        <v/>
      </c>
      <c r="AG2517" s="1" t="str">
        <f aca="false">IF($Y2517="","",IF($AA2517&lt;$S2517,"Pass","Fail"))</f>
        <v/>
      </c>
      <c r="AH2517" s="23" t="str">
        <f aca="true">INDIRECT(CHOOSE(MATCH($T2517,{"±","&gt;","≥","≤","&lt;"},0), "AC", "AD", "AE", "AF", "AG") &amp; ROW())</f>
        <v/>
      </c>
      <c r="AI2517" s="56" t="str">
        <f aca="false">IF($X2517="Not Significant","No Further Action Required",
IF($AH2517="","",
IF(AND($AH2517="Pass",$L2517="0 - Passed "),"Analysis performed; no further action required.",
IF(AND($AH2517="Fail",$L2517="1 - Failed "),"Analysis performed; no further action required.",
IF(AND($AH2517="Pass",$L2517="2 - Limited In Use "),"Analysis performed; no further action required.",
IF(AND($AH2517="Fail",$L2517="3 - Adjusted "),"Analysis performed; no further action required.",
"Unit fails analysis; TSM determination required."))))))</f>
        <v/>
      </c>
      <c r="AJ2517" s="58"/>
    </row>
    <row r="2518" customFormat="false" ht="15" hidden="false" customHeight="false" outlineLevel="0" collapsed="false">
      <c r="A2518" s="56"/>
      <c r="E2518" s="57" t="str">
        <f aca="false">IF(AND($F2518="",$G2518=""),"",IF($G2518="",$F2518,HYPERLINK($G2518,$F2518)))</f>
        <v/>
      </c>
      <c r="H2518" s="1" t="str">
        <f aca="false">IF($I2518="","None Attached",IF(LEFT($I2518,5)="https",HYPERLINK($I2518,"Datasheet"),HYPERLINK(_xlfn.CONCAT("https://",$I2518),"Datasheet")))</f>
        <v>None Attached</v>
      </c>
      <c r="M2518" s="56"/>
      <c r="P2518" s="58"/>
      <c r="Q2518" s="1" t="n">
        <f aca="false">$M2518-$N2518</f>
        <v>0</v>
      </c>
      <c r="R2518" s="56"/>
      <c r="T2518" s="59" t="s">
        <v>15</v>
      </c>
      <c r="U2518" s="1" t="n">
        <f aca="false">$S2518-$R2518</f>
        <v>0</v>
      </c>
      <c r="V2518" s="1" t="n">
        <f aca="false">IF($T2518="±",$Q2518*2,$Q2518)</f>
        <v>0</v>
      </c>
      <c r="W2518" s="60" t="str">
        <f aca="false">IFERROR($U2518/ABS($V2518),"N/A")</f>
        <v>N/A</v>
      </c>
      <c r="X2518" s="61" t="str">
        <f aca="false">IF(OR($W2518="N/A",$R2518="",$S2518=""),"N/A",IF($W2518&gt;=4,"Not Significant",IF($W2518&gt;=2,"Semi-Significant","Significant")))</f>
        <v>N/A</v>
      </c>
      <c r="Z2518" s="1" t="str">
        <f aca="false">IF($D2518="Z540.1 w/data",0,"")</f>
        <v/>
      </c>
      <c r="AA2518" s="1" t="e">
        <f aca="false">$Y2518+$Q2518+$Z2518</f>
        <v>#VALUE!</v>
      </c>
      <c r="AB2518" s="1" t="n">
        <f aca="false">$N2518+$Q2518</f>
        <v>0</v>
      </c>
      <c r="AC2518" s="1" t="str">
        <f aca="false">IF($Y2518="","",IF(AND($AA2518&gt;=$R2518,$AA2518&lt;=$S2518),"Pass","Fail"))</f>
        <v/>
      </c>
      <c r="AD2518" s="1" t="str">
        <f aca="false">IF($Y2518="","",IF($AA2518&gt;$R2518,"Pass","Fail"))</f>
        <v/>
      </c>
      <c r="AE2518" s="1" t="str">
        <f aca="false">IF($Y2518="","",IF($AA2518&gt;=$R2518,"Pass","Fail"))</f>
        <v/>
      </c>
      <c r="AF2518" s="1" t="str">
        <f aca="false">IF($Y2518="","",IF($AA2518&lt;=$S2518,"Pass","Fail"))</f>
        <v/>
      </c>
      <c r="AG2518" s="1" t="str">
        <f aca="false">IF($Y2518="","",IF($AA2518&lt;$S2518,"Pass","Fail"))</f>
        <v/>
      </c>
      <c r="AH2518" s="23" t="str">
        <f aca="true">INDIRECT(CHOOSE(MATCH($T2518,{"±","&gt;","≥","≤","&lt;"},0), "AC", "AD", "AE", "AF", "AG") &amp; ROW())</f>
        <v/>
      </c>
      <c r="AI2518" s="56" t="str">
        <f aca="false">IF($X2518="Not Significant","No Further Action Required",
IF($AH2518="","",
IF(AND($AH2518="Pass",$L2518="0 - Passed "),"Analysis performed; no further action required.",
IF(AND($AH2518="Fail",$L2518="1 - Failed "),"Analysis performed; no further action required.",
IF(AND($AH2518="Pass",$L2518="2 - Limited In Use "),"Analysis performed; no further action required.",
IF(AND($AH2518="Fail",$L2518="3 - Adjusted "),"Analysis performed; no further action required.",
"Unit fails analysis; TSM determination required."))))))</f>
        <v/>
      </c>
      <c r="AJ2518" s="58"/>
    </row>
    <row r="2519" customFormat="false" ht="15" hidden="false" customHeight="false" outlineLevel="0" collapsed="false">
      <c r="A2519" s="56"/>
      <c r="E2519" s="57" t="str">
        <f aca="false">IF(AND($F2519="",$G2519=""),"",IF($G2519="",$F2519,HYPERLINK($G2519,$F2519)))</f>
        <v/>
      </c>
      <c r="H2519" s="1" t="str">
        <f aca="false">IF($I2519="","None Attached",IF(LEFT($I2519,5)="https",HYPERLINK($I2519,"Datasheet"),HYPERLINK(_xlfn.CONCAT("https://",$I2519),"Datasheet")))</f>
        <v>None Attached</v>
      </c>
      <c r="M2519" s="56"/>
      <c r="P2519" s="58"/>
      <c r="Q2519" s="1" t="n">
        <f aca="false">$M2519-$N2519</f>
        <v>0</v>
      </c>
      <c r="R2519" s="56"/>
      <c r="T2519" s="59" t="s">
        <v>15</v>
      </c>
      <c r="U2519" s="1" t="n">
        <f aca="false">$S2519-$R2519</f>
        <v>0</v>
      </c>
      <c r="V2519" s="1" t="n">
        <f aca="false">IF($T2519="±",$Q2519*2,$Q2519)</f>
        <v>0</v>
      </c>
      <c r="W2519" s="60" t="str">
        <f aca="false">IFERROR($U2519/ABS($V2519),"N/A")</f>
        <v>N/A</v>
      </c>
      <c r="X2519" s="61" t="str">
        <f aca="false">IF(OR($W2519="N/A",$R2519="",$S2519=""),"N/A",IF($W2519&gt;=4,"Not Significant",IF($W2519&gt;=2,"Semi-Significant","Significant")))</f>
        <v>N/A</v>
      </c>
      <c r="Z2519" s="1" t="str">
        <f aca="false">IF($D2519="Z540.1 w/data",0,"")</f>
        <v/>
      </c>
      <c r="AA2519" s="1" t="e">
        <f aca="false">$Y2519+$Q2519+$Z2519</f>
        <v>#VALUE!</v>
      </c>
      <c r="AB2519" s="1" t="n">
        <f aca="false">$N2519+$Q2519</f>
        <v>0</v>
      </c>
      <c r="AC2519" s="1" t="str">
        <f aca="false">IF($Y2519="","",IF(AND($AA2519&gt;=$R2519,$AA2519&lt;=$S2519),"Pass","Fail"))</f>
        <v/>
      </c>
      <c r="AD2519" s="1" t="str">
        <f aca="false">IF($Y2519="","",IF($AA2519&gt;$R2519,"Pass","Fail"))</f>
        <v/>
      </c>
      <c r="AE2519" s="1" t="str">
        <f aca="false">IF($Y2519="","",IF($AA2519&gt;=$R2519,"Pass","Fail"))</f>
        <v/>
      </c>
      <c r="AF2519" s="1" t="str">
        <f aca="false">IF($Y2519="","",IF($AA2519&lt;=$S2519,"Pass","Fail"))</f>
        <v/>
      </c>
      <c r="AG2519" s="1" t="str">
        <f aca="false">IF($Y2519="","",IF($AA2519&lt;$S2519,"Pass","Fail"))</f>
        <v/>
      </c>
      <c r="AH2519" s="23" t="str">
        <f aca="true">INDIRECT(CHOOSE(MATCH($T2519,{"±","&gt;","≥","≤","&lt;"},0), "AC", "AD", "AE", "AF", "AG") &amp; ROW())</f>
        <v/>
      </c>
      <c r="AI2519" s="56" t="str">
        <f aca="false">IF($X2519="Not Significant","No Further Action Required",
IF($AH2519="","",
IF(AND($AH2519="Pass",$L2519="0 - Passed "),"Analysis performed; no further action required.",
IF(AND($AH2519="Fail",$L2519="1 - Failed "),"Analysis performed; no further action required.",
IF(AND($AH2519="Pass",$L2519="2 - Limited In Use "),"Analysis performed; no further action required.",
IF(AND($AH2519="Fail",$L2519="3 - Adjusted "),"Analysis performed; no further action required.",
"Unit fails analysis; TSM determination required."))))))</f>
        <v/>
      </c>
      <c r="AJ2519" s="58"/>
    </row>
    <row r="2520" customFormat="false" ht="15" hidden="false" customHeight="false" outlineLevel="0" collapsed="false">
      <c r="A2520" s="56"/>
      <c r="E2520" s="57" t="str">
        <f aca="false">IF(AND($F2520="",$G2520=""),"",IF($G2520="",$F2520,HYPERLINK($G2520,$F2520)))</f>
        <v/>
      </c>
      <c r="H2520" s="1" t="str">
        <f aca="false">IF($I2520="","None Attached",IF(LEFT($I2520,5)="https",HYPERLINK($I2520,"Datasheet"),HYPERLINK(_xlfn.CONCAT("https://",$I2520),"Datasheet")))</f>
        <v>None Attached</v>
      </c>
      <c r="M2520" s="56"/>
      <c r="P2520" s="58"/>
      <c r="Q2520" s="1" t="n">
        <f aca="false">$M2520-$N2520</f>
        <v>0</v>
      </c>
      <c r="R2520" s="56"/>
      <c r="T2520" s="59" t="s">
        <v>15</v>
      </c>
      <c r="U2520" s="1" t="n">
        <f aca="false">$S2520-$R2520</f>
        <v>0</v>
      </c>
      <c r="V2520" s="1" t="n">
        <f aca="false">IF($T2520="±",$Q2520*2,$Q2520)</f>
        <v>0</v>
      </c>
      <c r="W2520" s="60" t="str">
        <f aca="false">IFERROR($U2520/ABS($V2520),"N/A")</f>
        <v>N/A</v>
      </c>
      <c r="X2520" s="61" t="str">
        <f aca="false">IF(OR($W2520="N/A",$R2520="",$S2520=""),"N/A",IF($W2520&gt;=4,"Not Significant",IF($W2520&gt;=2,"Semi-Significant","Significant")))</f>
        <v>N/A</v>
      </c>
      <c r="Z2520" s="1" t="str">
        <f aca="false">IF($D2520="Z540.1 w/data",0,"")</f>
        <v/>
      </c>
      <c r="AA2520" s="1" t="e">
        <f aca="false">$Y2520+$Q2520+$Z2520</f>
        <v>#VALUE!</v>
      </c>
      <c r="AB2520" s="1" t="n">
        <f aca="false">$N2520+$Q2520</f>
        <v>0</v>
      </c>
      <c r="AC2520" s="1" t="str">
        <f aca="false">IF($Y2520="","",IF(AND($AA2520&gt;=$R2520,$AA2520&lt;=$S2520),"Pass","Fail"))</f>
        <v/>
      </c>
      <c r="AD2520" s="1" t="str">
        <f aca="false">IF($Y2520="","",IF($AA2520&gt;$R2520,"Pass","Fail"))</f>
        <v/>
      </c>
      <c r="AE2520" s="1" t="str">
        <f aca="false">IF($Y2520="","",IF($AA2520&gt;=$R2520,"Pass","Fail"))</f>
        <v/>
      </c>
      <c r="AF2520" s="1" t="str">
        <f aca="false">IF($Y2520="","",IF($AA2520&lt;=$S2520,"Pass","Fail"))</f>
        <v/>
      </c>
      <c r="AG2520" s="1" t="str">
        <f aca="false">IF($Y2520="","",IF($AA2520&lt;$S2520,"Pass","Fail"))</f>
        <v/>
      </c>
      <c r="AH2520" s="23" t="str">
        <f aca="true">INDIRECT(CHOOSE(MATCH($T2520,{"±","&gt;","≥","≤","&lt;"},0), "AC", "AD", "AE", "AF", "AG") &amp; ROW())</f>
        <v/>
      </c>
      <c r="AI2520" s="56" t="str">
        <f aca="false">IF($X2520="Not Significant","No Further Action Required",
IF($AH2520="","",
IF(AND($AH2520="Pass",$L2520="0 - Passed "),"Analysis performed; no further action required.",
IF(AND($AH2520="Fail",$L2520="1 - Failed "),"Analysis performed; no further action required.",
IF(AND($AH2520="Pass",$L2520="2 - Limited In Use "),"Analysis performed; no further action required.",
IF(AND($AH2520="Fail",$L2520="3 - Adjusted "),"Analysis performed; no further action required.",
"Unit fails analysis; TSM determination required."))))))</f>
        <v/>
      </c>
      <c r="AJ2520" s="58"/>
    </row>
    <row r="2521" customFormat="false" ht="15" hidden="false" customHeight="false" outlineLevel="0" collapsed="false">
      <c r="A2521" s="56"/>
      <c r="E2521" s="57" t="str">
        <f aca="false">IF(AND($F2521="",$G2521=""),"",IF($G2521="",$F2521,HYPERLINK($G2521,$F2521)))</f>
        <v/>
      </c>
      <c r="H2521" s="1" t="str">
        <f aca="false">IF($I2521="","None Attached",IF(LEFT($I2521,5)="https",HYPERLINK($I2521,"Datasheet"),HYPERLINK(_xlfn.CONCAT("https://",$I2521),"Datasheet")))</f>
        <v>None Attached</v>
      </c>
      <c r="M2521" s="56"/>
      <c r="P2521" s="58"/>
      <c r="Q2521" s="1" t="n">
        <f aca="false">$M2521-$N2521</f>
        <v>0</v>
      </c>
      <c r="R2521" s="56"/>
      <c r="T2521" s="59" t="s">
        <v>15</v>
      </c>
      <c r="U2521" s="1" t="n">
        <f aca="false">$S2521-$R2521</f>
        <v>0</v>
      </c>
      <c r="V2521" s="1" t="n">
        <f aca="false">IF($T2521="±",$Q2521*2,$Q2521)</f>
        <v>0</v>
      </c>
      <c r="W2521" s="60" t="str">
        <f aca="false">IFERROR($U2521/ABS($V2521),"N/A")</f>
        <v>N/A</v>
      </c>
      <c r="X2521" s="61" t="str">
        <f aca="false">IF(OR($W2521="N/A",$R2521="",$S2521=""),"N/A",IF($W2521&gt;=4,"Not Significant",IF($W2521&gt;=2,"Semi-Significant","Significant")))</f>
        <v>N/A</v>
      </c>
      <c r="Z2521" s="1" t="str">
        <f aca="false">IF($D2521="Z540.1 w/data",0,"")</f>
        <v/>
      </c>
      <c r="AA2521" s="1" t="e">
        <f aca="false">$Y2521+$Q2521+$Z2521</f>
        <v>#VALUE!</v>
      </c>
      <c r="AB2521" s="1" t="n">
        <f aca="false">$N2521+$Q2521</f>
        <v>0</v>
      </c>
      <c r="AC2521" s="1" t="str">
        <f aca="false">IF($Y2521="","",IF(AND($AA2521&gt;=$R2521,$AA2521&lt;=$S2521),"Pass","Fail"))</f>
        <v/>
      </c>
      <c r="AD2521" s="1" t="str">
        <f aca="false">IF($Y2521="","",IF($AA2521&gt;$R2521,"Pass","Fail"))</f>
        <v/>
      </c>
      <c r="AE2521" s="1" t="str">
        <f aca="false">IF($Y2521="","",IF($AA2521&gt;=$R2521,"Pass","Fail"))</f>
        <v/>
      </c>
      <c r="AF2521" s="1" t="str">
        <f aca="false">IF($Y2521="","",IF($AA2521&lt;=$S2521,"Pass","Fail"))</f>
        <v/>
      </c>
      <c r="AG2521" s="1" t="str">
        <f aca="false">IF($Y2521="","",IF($AA2521&lt;$S2521,"Pass","Fail"))</f>
        <v/>
      </c>
      <c r="AH2521" s="23" t="str">
        <f aca="true">INDIRECT(CHOOSE(MATCH($T2521,{"±","&gt;","≥","≤","&lt;"},0), "AC", "AD", "AE", "AF", "AG") &amp; ROW())</f>
        <v/>
      </c>
      <c r="AI2521" s="56" t="str">
        <f aca="false">IF($X2521="Not Significant","No Further Action Required",
IF($AH2521="","",
IF(AND($AH2521="Pass",$L2521="0 - Passed "),"Analysis performed; no further action required.",
IF(AND($AH2521="Fail",$L2521="1 - Failed "),"Analysis performed; no further action required.",
IF(AND($AH2521="Pass",$L2521="2 - Limited In Use "),"Analysis performed; no further action required.",
IF(AND($AH2521="Fail",$L2521="3 - Adjusted "),"Analysis performed; no further action required.",
"Unit fails analysis; TSM determination required."))))))</f>
        <v/>
      </c>
      <c r="AJ2521" s="58"/>
    </row>
    <row r="2522" customFormat="false" ht="15" hidden="false" customHeight="false" outlineLevel="0" collapsed="false">
      <c r="A2522" s="56"/>
      <c r="E2522" s="57" t="str">
        <f aca="false">IF(AND($F2522="",$G2522=""),"",IF($G2522="",$F2522,HYPERLINK($G2522,$F2522)))</f>
        <v/>
      </c>
      <c r="H2522" s="1" t="str">
        <f aca="false">IF($I2522="","None Attached",IF(LEFT($I2522,5)="https",HYPERLINK($I2522,"Datasheet"),HYPERLINK(_xlfn.CONCAT("https://",$I2522),"Datasheet")))</f>
        <v>None Attached</v>
      </c>
      <c r="M2522" s="56"/>
      <c r="P2522" s="58"/>
      <c r="Q2522" s="1" t="n">
        <f aca="false">$M2522-$N2522</f>
        <v>0</v>
      </c>
      <c r="R2522" s="56"/>
      <c r="T2522" s="59" t="s">
        <v>15</v>
      </c>
      <c r="U2522" s="1" t="n">
        <f aca="false">$S2522-$R2522</f>
        <v>0</v>
      </c>
      <c r="V2522" s="1" t="n">
        <f aca="false">IF($T2522="±",$Q2522*2,$Q2522)</f>
        <v>0</v>
      </c>
      <c r="W2522" s="60" t="str">
        <f aca="false">IFERROR($U2522/ABS($V2522),"N/A")</f>
        <v>N/A</v>
      </c>
      <c r="X2522" s="61" t="str">
        <f aca="false">IF(OR($W2522="N/A",$R2522="",$S2522=""),"N/A",IF($W2522&gt;=4,"Not Significant",IF($W2522&gt;=2,"Semi-Significant","Significant")))</f>
        <v>N/A</v>
      </c>
      <c r="Z2522" s="1" t="str">
        <f aca="false">IF($D2522="Z540.1 w/data",0,"")</f>
        <v/>
      </c>
      <c r="AA2522" s="1" t="e">
        <f aca="false">$Y2522+$Q2522+$Z2522</f>
        <v>#VALUE!</v>
      </c>
      <c r="AB2522" s="1" t="n">
        <f aca="false">$N2522+$Q2522</f>
        <v>0</v>
      </c>
      <c r="AC2522" s="1" t="str">
        <f aca="false">IF($Y2522="","",IF(AND($AA2522&gt;=$R2522,$AA2522&lt;=$S2522),"Pass","Fail"))</f>
        <v/>
      </c>
      <c r="AD2522" s="1" t="str">
        <f aca="false">IF($Y2522="","",IF($AA2522&gt;$R2522,"Pass","Fail"))</f>
        <v/>
      </c>
      <c r="AE2522" s="1" t="str">
        <f aca="false">IF($Y2522="","",IF($AA2522&gt;=$R2522,"Pass","Fail"))</f>
        <v/>
      </c>
      <c r="AF2522" s="1" t="str">
        <f aca="false">IF($Y2522="","",IF($AA2522&lt;=$S2522,"Pass","Fail"))</f>
        <v/>
      </c>
      <c r="AG2522" s="1" t="str">
        <f aca="false">IF($Y2522="","",IF($AA2522&lt;$S2522,"Pass","Fail"))</f>
        <v/>
      </c>
      <c r="AH2522" s="23" t="str">
        <f aca="true">INDIRECT(CHOOSE(MATCH($T2522,{"±","&gt;","≥","≤","&lt;"},0), "AC", "AD", "AE", "AF", "AG") &amp; ROW())</f>
        <v/>
      </c>
      <c r="AI2522" s="56" t="str">
        <f aca="false">IF($X2522="Not Significant","No Further Action Required",
IF($AH2522="","",
IF(AND($AH2522="Pass",$L2522="0 - Passed "),"Analysis performed; no further action required.",
IF(AND($AH2522="Fail",$L2522="1 - Failed "),"Analysis performed; no further action required.",
IF(AND($AH2522="Pass",$L2522="2 - Limited In Use "),"Analysis performed; no further action required.",
IF(AND($AH2522="Fail",$L2522="3 - Adjusted "),"Analysis performed; no further action required.",
"Unit fails analysis; TSM determination required."))))))</f>
        <v/>
      </c>
      <c r="AJ2522" s="58"/>
    </row>
    <row r="2523" customFormat="false" ht="15" hidden="false" customHeight="false" outlineLevel="0" collapsed="false">
      <c r="A2523" s="56"/>
      <c r="E2523" s="57" t="str">
        <f aca="false">IF(AND($F2523="",$G2523=""),"",IF($G2523="",$F2523,HYPERLINK($G2523,$F2523)))</f>
        <v/>
      </c>
      <c r="H2523" s="1" t="str">
        <f aca="false">IF($I2523="","None Attached",IF(LEFT($I2523,5)="https",HYPERLINK($I2523,"Datasheet"),HYPERLINK(_xlfn.CONCAT("https://",$I2523),"Datasheet")))</f>
        <v>None Attached</v>
      </c>
      <c r="M2523" s="56"/>
      <c r="P2523" s="58"/>
      <c r="Q2523" s="1" t="n">
        <f aca="false">$M2523-$N2523</f>
        <v>0</v>
      </c>
      <c r="R2523" s="56"/>
      <c r="T2523" s="59" t="s">
        <v>15</v>
      </c>
      <c r="U2523" s="1" t="n">
        <f aca="false">$S2523-$R2523</f>
        <v>0</v>
      </c>
      <c r="V2523" s="1" t="n">
        <f aca="false">IF($T2523="±",$Q2523*2,$Q2523)</f>
        <v>0</v>
      </c>
      <c r="W2523" s="60" t="str">
        <f aca="false">IFERROR($U2523/ABS($V2523),"N/A")</f>
        <v>N/A</v>
      </c>
      <c r="X2523" s="61" t="str">
        <f aca="false">IF(OR($W2523="N/A",$R2523="",$S2523=""),"N/A",IF($W2523&gt;=4,"Not Significant",IF($W2523&gt;=2,"Semi-Significant","Significant")))</f>
        <v>N/A</v>
      </c>
      <c r="Z2523" s="1" t="str">
        <f aca="false">IF($D2523="Z540.1 w/data",0,"")</f>
        <v/>
      </c>
      <c r="AA2523" s="1" t="e">
        <f aca="false">$Y2523+$Q2523+$Z2523</f>
        <v>#VALUE!</v>
      </c>
      <c r="AB2523" s="1" t="n">
        <f aca="false">$N2523+$Q2523</f>
        <v>0</v>
      </c>
      <c r="AC2523" s="1" t="str">
        <f aca="false">IF($Y2523="","",IF(AND($AA2523&gt;=$R2523,$AA2523&lt;=$S2523),"Pass","Fail"))</f>
        <v/>
      </c>
      <c r="AD2523" s="1" t="str">
        <f aca="false">IF($Y2523="","",IF($AA2523&gt;$R2523,"Pass","Fail"))</f>
        <v/>
      </c>
      <c r="AE2523" s="1" t="str">
        <f aca="false">IF($Y2523="","",IF($AA2523&gt;=$R2523,"Pass","Fail"))</f>
        <v/>
      </c>
      <c r="AF2523" s="1" t="str">
        <f aca="false">IF($Y2523="","",IF($AA2523&lt;=$S2523,"Pass","Fail"))</f>
        <v/>
      </c>
      <c r="AG2523" s="1" t="str">
        <f aca="false">IF($Y2523="","",IF($AA2523&lt;$S2523,"Pass","Fail"))</f>
        <v/>
      </c>
      <c r="AH2523" s="23" t="str">
        <f aca="true">INDIRECT(CHOOSE(MATCH($T2523,{"±","&gt;","≥","≤","&lt;"},0), "AC", "AD", "AE", "AF", "AG") &amp; ROW())</f>
        <v/>
      </c>
      <c r="AI2523" s="56" t="str">
        <f aca="false">IF($X2523="Not Significant","No Further Action Required",
IF($AH2523="","",
IF(AND($AH2523="Pass",$L2523="0 - Passed "),"Analysis performed; no further action required.",
IF(AND($AH2523="Fail",$L2523="1 - Failed "),"Analysis performed; no further action required.",
IF(AND($AH2523="Pass",$L2523="2 - Limited In Use "),"Analysis performed; no further action required.",
IF(AND($AH2523="Fail",$L2523="3 - Adjusted "),"Analysis performed; no further action required.",
"Unit fails analysis; TSM determination required."))))))</f>
        <v/>
      </c>
      <c r="AJ2523" s="58"/>
    </row>
    <row r="2524" customFormat="false" ht="15" hidden="false" customHeight="false" outlineLevel="0" collapsed="false">
      <c r="A2524" s="56"/>
      <c r="E2524" s="57" t="str">
        <f aca="false">IF(AND($F2524="",$G2524=""),"",IF($G2524="",$F2524,HYPERLINK($G2524,$F2524)))</f>
        <v/>
      </c>
      <c r="H2524" s="1" t="str">
        <f aca="false">IF($I2524="","None Attached",IF(LEFT($I2524,5)="https",HYPERLINK($I2524,"Datasheet"),HYPERLINK(_xlfn.CONCAT("https://",$I2524),"Datasheet")))</f>
        <v>None Attached</v>
      </c>
      <c r="M2524" s="56"/>
      <c r="P2524" s="58"/>
      <c r="Q2524" s="1" t="n">
        <f aca="false">$M2524-$N2524</f>
        <v>0</v>
      </c>
      <c r="R2524" s="56"/>
      <c r="T2524" s="59" t="s">
        <v>15</v>
      </c>
      <c r="U2524" s="1" t="n">
        <f aca="false">$S2524-$R2524</f>
        <v>0</v>
      </c>
      <c r="V2524" s="1" t="n">
        <f aca="false">IF($T2524="±",$Q2524*2,$Q2524)</f>
        <v>0</v>
      </c>
      <c r="W2524" s="60" t="str">
        <f aca="false">IFERROR($U2524/ABS($V2524),"N/A")</f>
        <v>N/A</v>
      </c>
      <c r="X2524" s="61" t="str">
        <f aca="false">IF(OR($W2524="N/A",$R2524="",$S2524=""),"N/A",IF($W2524&gt;=4,"Not Significant",IF($W2524&gt;=2,"Semi-Significant","Significant")))</f>
        <v>N/A</v>
      </c>
      <c r="Z2524" s="1" t="str">
        <f aca="false">IF($D2524="Z540.1 w/data",0,"")</f>
        <v/>
      </c>
      <c r="AA2524" s="1" t="e">
        <f aca="false">$Y2524+$Q2524+$Z2524</f>
        <v>#VALUE!</v>
      </c>
      <c r="AB2524" s="1" t="n">
        <f aca="false">$N2524+$Q2524</f>
        <v>0</v>
      </c>
      <c r="AC2524" s="1" t="str">
        <f aca="false">IF($Y2524="","",IF(AND($AA2524&gt;=$R2524,$AA2524&lt;=$S2524),"Pass","Fail"))</f>
        <v/>
      </c>
      <c r="AD2524" s="1" t="str">
        <f aca="false">IF($Y2524="","",IF($AA2524&gt;$R2524,"Pass","Fail"))</f>
        <v/>
      </c>
      <c r="AE2524" s="1" t="str">
        <f aca="false">IF($Y2524="","",IF($AA2524&gt;=$R2524,"Pass","Fail"))</f>
        <v/>
      </c>
      <c r="AF2524" s="1" t="str">
        <f aca="false">IF($Y2524="","",IF($AA2524&lt;=$S2524,"Pass","Fail"))</f>
        <v/>
      </c>
      <c r="AG2524" s="1" t="str">
        <f aca="false">IF($Y2524="","",IF($AA2524&lt;$S2524,"Pass","Fail"))</f>
        <v/>
      </c>
      <c r="AH2524" s="23" t="str">
        <f aca="true">INDIRECT(CHOOSE(MATCH($T2524,{"±","&gt;","≥","≤","&lt;"},0), "AC", "AD", "AE", "AF", "AG") &amp; ROW())</f>
        <v/>
      </c>
      <c r="AI2524" s="56" t="str">
        <f aca="false">IF($X2524="Not Significant","No Further Action Required",
IF($AH2524="","",
IF(AND($AH2524="Pass",$L2524="0 - Passed "),"Analysis performed; no further action required.",
IF(AND($AH2524="Fail",$L2524="1 - Failed "),"Analysis performed; no further action required.",
IF(AND($AH2524="Pass",$L2524="2 - Limited In Use "),"Analysis performed; no further action required.",
IF(AND($AH2524="Fail",$L2524="3 - Adjusted "),"Analysis performed; no further action required.",
"Unit fails analysis; TSM determination required."))))))</f>
        <v/>
      </c>
      <c r="AJ2524" s="58"/>
    </row>
    <row r="2525" customFormat="false" ht="15" hidden="false" customHeight="false" outlineLevel="0" collapsed="false">
      <c r="A2525" s="56"/>
      <c r="E2525" s="57" t="str">
        <f aca="false">IF(AND($F2525="",$G2525=""),"",IF($G2525="",$F2525,HYPERLINK($G2525,$F2525)))</f>
        <v/>
      </c>
      <c r="H2525" s="1" t="str">
        <f aca="false">IF($I2525="","None Attached",IF(LEFT($I2525,5)="https",HYPERLINK($I2525,"Datasheet"),HYPERLINK(_xlfn.CONCAT("https://",$I2525),"Datasheet")))</f>
        <v>None Attached</v>
      </c>
      <c r="M2525" s="56"/>
      <c r="P2525" s="58"/>
      <c r="Q2525" s="1" t="n">
        <f aca="false">$M2525-$N2525</f>
        <v>0</v>
      </c>
      <c r="R2525" s="56"/>
      <c r="T2525" s="59" t="s">
        <v>15</v>
      </c>
      <c r="U2525" s="1" t="n">
        <f aca="false">$S2525-$R2525</f>
        <v>0</v>
      </c>
      <c r="V2525" s="1" t="n">
        <f aca="false">IF($T2525="±",$Q2525*2,$Q2525)</f>
        <v>0</v>
      </c>
      <c r="W2525" s="60" t="str">
        <f aca="false">IFERROR($U2525/ABS($V2525),"N/A")</f>
        <v>N/A</v>
      </c>
      <c r="X2525" s="61" t="str">
        <f aca="false">IF(OR($W2525="N/A",$R2525="",$S2525=""),"N/A",IF($W2525&gt;=4,"Not Significant",IF($W2525&gt;=2,"Semi-Significant","Significant")))</f>
        <v>N/A</v>
      </c>
      <c r="Z2525" s="1" t="str">
        <f aca="false">IF($D2525="Z540.1 w/data",0,"")</f>
        <v/>
      </c>
      <c r="AA2525" s="1" t="e">
        <f aca="false">$Y2525+$Q2525+$Z2525</f>
        <v>#VALUE!</v>
      </c>
      <c r="AB2525" s="1" t="n">
        <f aca="false">$N2525+$Q2525</f>
        <v>0</v>
      </c>
      <c r="AC2525" s="1" t="str">
        <f aca="false">IF($Y2525="","",IF(AND($AA2525&gt;=$R2525,$AA2525&lt;=$S2525),"Pass","Fail"))</f>
        <v/>
      </c>
      <c r="AD2525" s="1" t="str">
        <f aca="false">IF($Y2525="","",IF($AA2525&gt;$R2525,"Pass","Fail"))</f>
        <v/>
      </c>
      <c r="AE2525" s="1" t="str">
        <f aca="false">IF($Y2525="","",IF($AA2525&gt;=$R2525,"Pass","Fail"))</f>
        <v/>
      </c>
      <c r="AF2525" s="1" t="str">
        <f aca="false">IF($Y2525="","",IF($AA2525&lt;=$S2525,"Pass","Fail"))</f>
        <v/>
      </c>
      <c r="AG2525" s="1" t="str">
        <f aca="false">IF($Y2525="","",IF($AA2525&lt;$S2525,"Pass","Fail"))</f>
        <v/>
      </c>
      <c r="AH2525" s="23" t="str">
        <f aca="true">INDIRECT(CHOOSE(MATCH($T2525,{"±","&gt;","≥","≤","&lt;"},0), "AC", "AD", "AE", "AF", "AG") &amp; ROW())</f>
        <v/>
      </c>
      <c r="AI2525" s="56" t="str">
        <f aca="false">IF($X2525="Not Significant","No Further Action Required",
IF($AH2525="","",
IF(AND($AH2525="Pass",$L2525="0 - Passed "),"Analysis performed; no further action required.",
IF(AND($AH2525="Fail",$L2525="1 - Failed "),"Analysis performed; no further action required.",
IF(AND($AH2525="Pass",$L2525="2 - Limited In Use "),"Analysis performed; no further action required.",
IF(AND($AH2525="Fail",$L2525="3 - Adjusted "),"Analysis performed; no further action required.",
"Unit fails analysis; TSM determination required."))))))</f>
        <v/>
      </c>
      <c r="AJ2525" s="58"/>
    </row>
    <row r="2526" customFormat="false" ht="15" hidden="false" customHeight="false" outlineLevel="0" collapsed="false">
      <c r="A2526" s="56"/>
      <c r="E2526" s="57" t="str">
        <f aca="false">IF(AND($F2526="",$G2526=""),"",IF($G2526="",$F2526,HYPERLINK($G2526,$F2526)))</f>
        <v/>
      </c>
      <c r="H2526" s="1" t="str">
        <f aca="false">IF($I2526="","None Attached",IF(LEFT($I2526,5)="https",HYPERLINK($I2526,"Datasheet"),HYPERLINK(_xlfn.CONCAT("https://",$I2526),"Datasheet")))</f>
        <v>None Attached</v>
      </c>
      <c r="M2526" s="56"/>
      <c r="P2526" s="58"/>
      <c r="Q2526" s="1" t="n">
        <f aca="false">$M2526-$N2526</f>
        <v>0</v>
      </c>
      <c r="R2526" s="56"/>
      <c r="T2526" s="59" t="s">
        <v>15</v>
      </c>
      <c r="U2526" s="1" t="n">
        <f aca="false">$S2526-$R2526</f>
        <v>0</v>
      </c>
      <c r="V2526" s="1" t="n">
        <f aca="false">IF($T2526="±",$Q2526*2,$Q2526)</f>
        <v>0</v>
      </c>
      <c r="W2526" s="60" t="str">
        <f aca="false">IFERROR($U2526/ABS($V2526),"N/A")</f>
        <v>N/A</v>
      </c>
      <c r="X2526" s="61" t="str">
        <f aca="false">IF(OR($W2526="N/A",$R2526="",$S2526=""),"N/A",IF($W2526&gt;=4,"Not Significant",IF($W2526&gt;=2,"Semi-Significant","Significant")))</f>
        <v>N/A</v>
      </c>
      <c r="Z2526" s="1" t="str">
        <f aca="false">IF($D2526="Z540.1 w/data",0,"")</f>
        <v/>
      </c>
      <c r="AA2526" s="1" t="e">
        <f aca="false">$Y2526+$Q2526+$Z2526</f>
        <v>#VALUE!</v>
      </c>
      <c r="AB2526" s="1" t="n">
        <f aca="false">$N2526+$Q2526</f>
        <v>0</v>
      </c>
      <c r="AC2526" s="1" t="str">
        <f aca="false">IF($Y2526="","",IF(AND($AA2526&gt;=$R2526,$AA2526&lt;=$S2526),"Pass","Fail"))</f>
        <v/>
      </c>
      <c r="AD2526" s="1" t="str">
        <f aca="false">IF($Y2526="","",IF($AA2526&gt;$R2526,"Pass","Fail"))</f>
        <v/>
      </c>
      <c r="AE2526" s="1" t="str">
        <f aca="false">IF($Y2526="","",IF($AA2526&gt;=$R2526,"Pass","Fail"))</f>
        <v/>
      </c>
      <c r="AF2526" s="1" t="str">
        <f aca="false">IF($Y2526="","",IF($AA2526&lt;=$S2526,"Pass","Fail"))</f>
        <v/>
      </c>
      <c r="AG2526" s="1" t="str">
        <f aca="false">IF($Y2526="","",IF($AA2526&lt;$S2526,"Pass","Fail"))</f>
        <v/>
      </c>
      <c r="AH2526" s="23" t="str">
        <f aca="true">INDIRECT(CHOOSE(MATCH($T2526,{"±","&gt;","≥","≤","&lt;"},0), "AC", "AD", "AE", "AF", "AG") &amp; ROW())</f>
        <v/>
      </c>
      <c r="AI2526" s="56" t="str">
        <f aca="false">IF($X2526="Not Significant","No Further Action Required",
IF($AH2526="","",
IF(AND($AH2526="Pass",$L2526="0 - Passed "),"Analysis performed; no further action required.",
IF(AND($AH2526="Fail",$L2526="1 - Failed "),"Analysis performed; no further action required.",
IF(AND($AH2526="Pass",$L2526="2 - Limited In Use "),"Analysis performed; no further action required.",
IF(AND($AH2526="Fail",$L2526="3 - Adjusted "),"Analysis performed; no further action required.",
"Unit fails analysis; TSM determination required."))))))</f>
        <v/>
      </c>
      <c r="AJ2526" s="58"/>
    </row>
    <row r="2527" customFormat="false" ht="15" hidden="false" customHeight="false" outlineLevel="0" collapsed="false">
      <c r="A2527" s="56"/>
      <c r="E2527" s="57" t="str">
        <f aca="false">IF(AND($F2527="",$G2527=""),"",IF($G2527="",$F2527,HYPERLINK($G2527,$F2527)))</f>
        <v/>
      </c>
      <c r="H2527" s="1" t="str">
        <f aca="false">IF($I2527="","None Attached",IF(LEFT($I2527,5)="https",HYPERLINK($I2527,"Datasheet"),HYPERLINK(_xlfn.CONCAT("https://",$I2527),"Datasheet")))</f>
        <v>None Attached</v>
      </c>
      <c r="M2527" s="56"/>
      <c r="P2527" s="58"/>
      <c r="Q2527" s="1" t="n">
        <f aca="false">$M2527-$N2527</f>
        <v>0</v>
      </c>
      <c r="R2527" s="56"/>
      <c r="T2527" s="59" t="s">
        <v>15</v>
      </c>
      <c r="U2527" s="1" t="n">
        <f aca="false">$S2527-$R2527</f>
        <v>0</v>
      </c>
      <c r="V2527" s="1" t="n">
        <f aca="false">IF($T2527="±",$Q2527*2,$Q2527)</f>
        <v>0</v>
      </c>
      <c r="W2527" s="60" t="str">
        <f aca="false">IFERROR($U2527/ABS($V2527),"N/A")</f>
        <v>N/A</v>
      </c>
      <c r="X2527" s="61" t="str">
        <f aca="false">IF(OR($W2527="N/A",$R2527="",$S2527=""),"N/A",IF($W2527&gt;=4,"Not Significant",IF($W2527&gt;=2,"Semi-Significant","Significant")))</f>
        <v>N/A</v>
      </c>
      <c r="Z2527" s="1" t="str">
        <f aca="false">IF($D2527="Z540.1 w/data",0,"")</f>
        <v/>
      </c>
      <c r="AA2527" s="1" t="e">
        <f aca="false">$Y2527+$Q2527+$Z2527</f>
        <v>#VALUE!</v>
      </c>
      <c r="AB2527" s="1" t="n">
        <f aca="false">$N2527+$Q2527</f>
        <v>0</v>
      </c>
      <c r="AC2527" s="1" t="str">
        <f aca="false">IF($Y2527="","",IF(AND($AA2527&gt;=$R2527,$AA2527&lt;=$S2527),"Pass","Fail"))</f>
        <v/>
      </c>
      <c r="AD2527" s="1" t="str">
        <f aca="false">IF($Y2527="","",IF($AA2527&gt;$R2527,"Pass","Fail"))</f>
        <v/>
      </c>
      <c r="AE2527" s="1" t="str">
        <f aca="false">IF($Y2527="","",IF($AA2527&gt;=$R2527,"Pass","Fail"))</f>
        <v/>
      </c>
      <c r="AF2527" s="1" t="str">
        <f aca="false">IF($Y2527="","",IF($AA2527&lt;=$S2527,"Pass","Fail"))</f>
        <v/>
      </c>
      <c r="AG2527" s="1" t="str">
        <f aca="false">IF($Y2527="","",IF($AA2527&lt;$S2527,"Pass","Fail"))</f>
        <v/>
      </c>
      <c r="AH2527" s="23" t="str">
        <f aca="true">INDIRECT(CHOOSE(MATCH($T2527,{"±","&gt;","≥","≤","&lt;"},0), "AC", "AD", "AE", "AF", "AG") &amp; ROW())</f>
        <v/>
      </c>
      <c r="AI2527" s="56" t="str">
        <f aca="false">IF($X2527="Not Significant","No Further Action Required",
IF($AH2527="","",
IF(AND($AH2527="Pass",$L2527="0 - Passed "),"Analysis performed; no further action required.",
IF(AND($AH2527="Fail",$L2527="1 - Failed "),"Analysis performed; no further action required.",
IF(AND($AH2527="Pass",$L2527="2 - Limited In Use "),"Analysis performed; no further action required.",
IF(AND($AH2527="Fail",$L2527="3 - Adjusted "),"Analysis performed; no further action required.",
"Unit fails analysis; TSM determination required."))))))</f>
        <v/>
      </c>
      <c r="AJ2527" s="58"/>
    </row>
    <row r="2528" customFormat="false" ht="15" hidden="false" customHeight="false" outlineLevel="0" collapsed="false">
      <c r="A2528" s="56"/>
      <c r="E2528" s="57" t="str">
        <f aca="false">IF(AND($F2528="",$G2528=""),"",IF($G2528="",$F2528,HYPERLINK($G2528,$F2528)))</f>
        <v/>
      </c>
      <c r="H2528" s="1" t="str">
        <f aca="false">IF($I2528="","None Attached",IF(LEFT($I2528,5)="https",HYPERLINK($I2528,"Datasheet"),HYPERLINK(_xlfn.CONCAT("https://",$I2528),"Datasheet")))</f>
        <v>None Attached</v>
      </c>
      <c r="M2528" s="56"/>
      <c r="P2528" s="58"/>
      <c r="Q2528" s="1" t="n">
        <f aca="false">$M2528-$N2528</f>
        <v>0</v>
      </c>
      <c r="R2528" s="56"/>
      <c r="T2528" s="59" t="s">
        <v>15</v>
      </c>
      <c r="U2528" s="1" t="n">
        <f aca="false">$S2528-$R2528</f>
        <v>0</v>
      </c>
      <c r="V2528" s="1" t="n">
        <f aca="false">IF($T2528="±",$Q2528*2,$Q2528)</f>
        <v>0</v>
      </c>
      <c r="W2528" s="60" t="str">
        <f aca="false">IFERROR($U2528/ABS($V2528),"N/A")</f>
        <v>N/A</v>
      </c>
      <c r="X2528" s="61" t="str">
        <f aca="false">IF(OR($W2528="N/A",$R2528="",$S2528=""),"N/A",IF($W2528&gt;=4,"Not Significant",IF($W2528&gt;=2,"Semi-Significant","Significant")))</f>
        <v>N/A</v>
      </c>
      <c r="Z2528" s="1" t="str">
        <f aca="false">IF($D2528="Z540.1 w/data",0,"")</f>
        <v/>
      </c>
      <c r="AA2528" s="1" t="e">
        <f aca="false">$Y2528+$Q2528+$Z2528</f>
        <v>#VALUE!</v>
      </c>
      <c r="AB2528" s="1" t="n">
        <f aca="false">$N2528+$Q2528</f>
        <v>0</v>
      </c>
      <c r="AC2528" s="1" t="str">
        <f aca="false">IF($Y2528="","",IF(AND($AA2528&gt;=$R2528,$AA2528&lt;=$S2528),"Pass","Fail"))</f>
        <v/>
      </c>
      <c r="AD2528" s="1" t="str">
        <f aca="false">IF($Y2528="","",IF($AA2528&gt;$R2528,"Pass","Fail"))</f>
        <v/>
      </c>
      <c r="AE2528" s="1" t="str">
        <f aca="false">IF($Y2528="","",IF($AA2528&gt;=$R2528,"Pass","Fail"))</f>
        <v/>
      </c>
      <c r="AF2528" s="1" t="str">
        <f aca="false">IF($Y2528="","",IF($AA2528&lt;=$S2528,"Pass","Fail"))</f>
        <v/>
      </c>
      <c r="AG2528" s="1" t="str">
        <f aca="false">IF($Y2528="","",IF($AA2528&lt;$S2528,"Pass","Fail"))</f>
        <v/>
      </c>
      <c r="AH2528" s="23" t="str">
        <f aca="true">INDIRECT(CHOOSE(MATCH($T2528,{"±","&gt;","≥","≤","&lt;"},0), "AC", "AD", "AE", "AF", "AG") &amp; ROW())</f>
        <v/>
      </c>
      <c r="AI2528" s="56" t="str">
        <f aca="false">IF($X2528="Not Significant","No Further Action Required",
IF($AH2528="","",
IF(AND($AH2528="Pass",$L2528="0 - Passed "),"Analysis performed; no further action required.",
IF(AND($AH2528="Fail",$L2528="1 - Failed "),"Analysis performed; no further action required.",
IF(AND($AH2528="Pass",$L2528="2 - Limited In Use "),"Analysis performed; no further action required.",
IF(AND($AH2528="Fail",$L2528="3 - Adjusted "),"Analysis performed; no further action required.",
"Unit fails analysis; TSM determination required."))))))</f>
        <v/>
      </c>
      <c r="AJ2528" s="58"/>
    </row>
    <row r="2529" customFormat="false" ht="15" hidden="false" customHeight="false" outlineLevel="0" collapsed="false">
      <c r="A2529" s="56"/>
      <c r="E2529" s="57" t="str">
        <f aca="false">IF(AND($F2529="",$G2529=""),"",IF($G2529="",$F2529,HYPERLINK($G2529,$F2529)))</f>
        <v/>
      </c>
      <c r="H2529" s="1" t="str">
        <f aca="false">IF($I2529="","None Attached",IF(LEFT($I2529,5)="https",HYPERLINK($I2529,"Datasheet"),HYPERLINK(_xlfn.CONCAT("https://",$I2529),"Datasheet")))</f>
        <v>None Attached</v>
      </c>
      <c r="M2529" s="56"/>
      <c r="P2529" s="58"/>
      <c r="Q2529" s="1" t="n">
        <f aca="false">$M2529-$N2529</f>
        <v>0</v>
      </c>
      <c r="R2529" s="56"/>
      <c r="T2529" s="59" t="s">
        <v>15</v>
      </c>
      <c r="U2529" s="1" t="n">
        <f aca="false">$S2529-$R2529</f>
        <v>0</v>
      </c>
      <c r="V2529" s="1" t="n">
        <f aca="false">IF($T2529="±",$Q2529*2,$Q2529)</f>
        <v>0</v>
      </c>
      <c r="W2529" s="60" t="str">
        <f aca="false">IFERROR($U2529/ABS($V2529),"N/A")</f>
        <v>N/A</v>
      </c>
      <c r="X2529" s="61" t="str">
        <f aca="false">IF(OR($W2529="N/A",$R2529="",$S2529=""),"N/A",IF($W2529&gt;=4,"Not Significant",IF($W2529&gt;=2,"Semi-Significant","Significant")))</f>
        <v>N/A</v>
      </c>
      <c r="Z2529" s="1" t="str">
        <f aca="false">IF($D2529="Z540.1 w/data",0,"")</f>
        <v/>
      </c>
      <c r="AA2529" s="1" t="e">
        <f aca="false">$Y2529+$Q2529+$Z2529</f>
        <v>#VALUE!</v>
      </c>
      <c r="AB2529" s="1" t="n">
        <f aca="false">$N2529+$Q2529</f>
        <v>0</v>
      </c>
      <c r="AC2529" s="1" t="str">
        <f aca="false">IF($Y2529="","",IF(AND($AA2529&gt;=$R2529,$AA2529&lt;=$S2529),"Pass","Fail"))</f>
        <v/>
      </c>
      <c r="AD2529" s="1" t="str">
        <f aca="false">IF($Y2529="","",IF($AA2529&gt;$R2529,"Pass","Fail"))</f>
        <v/>
      </c>
      <c r="AE2529" s="1" t="str">
        <f aca="false">IF($Y2529="","",IF($AA2529&gt;=$R2529,"Pass","Fail"))</f>
        <v/>
      </c>
      <c r="AF2529" s="1" t="str">
        <f aca="false">IF($Y2529="","",IF($AA2529&lt;=$S2529,"Pass","Fail"))</f>
        <v/>
      </c>
      <c r="AG2529" s="1" t="str">
        <f aca="false">IF($Y2529="","",IF($AA2529&lt;$S2529,"Pass","Fail"))</f>
        <v/>
      </c>
      <c r="AH2529" s="23" t="str">
        <f aca="true">INDIRECT(CHOOSE(MATCH($T2529,{"±","&gt;","≥","≤","&lt;"},0), "AC", "AD", "AE", "AF", "AG") &amp; ROW())</f>
        <v/>
      </c>
      <c r="AI2529" s="56" t="str">
        <f aca="false">IF($X2529="Not Significant","No Further Action Required",
IF($AH2529="","",
IF(AND($AH2529="Pass",$L2529="0 - Passed "),"Analysis performed; no further action required.",
IF(AND($AH2529="Fail",$L2529="1 - Failed "),"Analysis performed; no further action required.",
IF(AND($AH2529="Pass",$L2529="2 - Limited In Use "),"Analysis performed; no further action required.",
IF(AND($AH2529="Fail",$L2529="3 - Adjusted "),"Analysis performed; no further action required.",
"Unit fails analysis; TSM determination required."))))))</f>
        <v/>
      </c>
      <c r="AJ2529" s="58"/>
    </row>
    <row r="2530" customFormat="false" ht="15" hidden="false" customHeight="false" outlineLevel="0" collapsed="false">
      <c r="A2530" s="56"/>
      <c r="E2530" s="57" t="str">
        <f aca="false">IF(AND($F2530="",$G2530=""),"",IF($G2530="",$F2530,HYPERLINK($G2530,$F2530)))</f>
        <v/>
      </c>
      <c r="H2530" s="1" t="str">
        <f aca="false">IF($I2530="","None Attached",IF(LEFT($I2530,5)="https",HYPERLINK($I2530,"Datasheet"),HYPERLINK(_xlfn.CONCAT("https://",$I2530),"Datasheet")))</f>
        <v>None Attached</v>
      </c>
      <c r="M2530" s="56"/>
      <c r="P2530" s="58"/>
      <c r="Q2530" s="1" t="n">
        <f aca="false">$M2530-$N2530</f>
        <v>0</v>
      </c>
      <c r="R2530" s="56"/>
      <c r="T2530" s="59" t="s">
        <v>15</v>
      </c>
      <c r="U2530" s="1" t="n">
        <f aca="false">$S2530-$R2530</f>
        <v>0</v>
      </c>
      <c r="V2530" s="1" t="n">
        <f aca="false">IF($T2530="±",$Q2530*2,$Q2530)</f>
        <v>0</v>
      </c>
      <c r="W2530" s="60" t="str">
        <f aca="false">IFERROR($U2530/ABS($V2530),"N/A")</f>
        <v>N/A</v>
      </c>
      <c r="X2530" s="61" t="str">
        <f aca="false">IF(OR($W2530="N/A",$R2530="",$S2530=""),"N/A",IF($W2530&gt;=4,"Not Significant",IF($W2530&gt;=2,"Semi-Significant","Significant")))</f>
        <v>N/A</v>
      </c>
      <c r="Z2530" s="1" t="str">
        <f aca="false">IF($D2530="Z540.1 w/data",0,"")</f>
        <v/>
      </c>
      <c r="AA2530" s="1" t="e">
        <f aca="false">$Y2530+$Q2530+$Z2530</f>
        <v>#VALUE!</v>
      </c>
      <c r="AB2530" s="1" t="n">
        <f aca="false">$N2530+$Q2530</f>
        <v>0</v>
      </c>
      <c r="AC2530" s="1" t="str">
        <f aca="false">IF($Y2530="","",IF(AND($AA2530&gt;=$R2530,$AA2530&lt;=$S2530),"Pass","Fail"))</f>
        <v/>
      </c>
      <c r="AD2530" s="1" t="str">
        <f aca="false">IF($Y2530="","",IF($AA2530&gt;$R2530,"Pass","Fail"))</f>
        <v/>
      </c>
      <c r="AE2530" s="1" t="str">
        <f aca="false">IF($Y2530="","",IF($AA2530&gt;=$R2530,"Pass","Fail"))</f>
        <v/>
      </c>
      <c r="AF2530" s="1" t="str">
        <f aca="false">IF($Y2530="","",IF($AA2530&lt;=$S2530,"Pass","Fail"))</f>
        <v/>
      </c>
      <c r="AG2530" s="1" t="str">
        <f aca="false">IF($Y2530="","",IF($AA2530&lt;$S2530,"Pass","Fail"))</f>
        <v/>
      </c>
      <c r="AH2530" s="23" t="str">
        <f aca="true">INDIRECT(CHOOSE(MATCH($T2530,{"±","&gt;","≥","≤","&lt;"},0), "AC", "AD", "AE", "AF", "AG") &amp; ROW())</f>
        <v/>
      </c>
      <c r="AI2530" s="56" t="str">
        <f aca="false">IF($X2530="Not Significant","No Further Action Required",
IF($AH2530="","",
IF(AND($AH2530="Pass",$L2530="0 - Passed "),"Analysis performed; no further action required.",
IF(AND($AH2530="Fail",$L2530="1 - Failed "),"Analysis performed; no further action required.",
IF(AND($AH2530="Pass",$L2530="2 - Limited In Use "),"Analysis performed; no further action required.",
IF(AND($AH2530="Fail",$L2530="3 - Adjusted "),"Analysis performed; no further action required.",
"Unit fails analysis; TSM determination required."))))))</f>
        <v/>
      </c>
      <c r="AJ2530" s="58"/>
    </row>
    <row r="2531" customFormat="false" ht="15" hidden="false" customHeight="false" outlineLevel="0" collapsed="false">
      <c r="A2531" s="56"/>
      <c r="E2531" s="57" t="str">
        <f aca="false">IF(AND($F2531="",$G2531=""),"",IF($G2531="",$F2531,HYPERLINK($G2531,$F2531)))</f>
        <v/>
      </c>
      <c r="H2531" s="1" t="str">
        <f aca="false">IF($I2531="","None Attached",IF(LEFT($I2531,5)="https",HYPERLINK($I2531,"Datasheet"),HYPERLINK(_xlfn.CONCAT("https://",$I2531),"Datasheet")))</f>
        <v>None Attached</v>
      </c>
      <c r="M2531" s="56"/>
      <c r="P2531" s="58"/>
      <c r="Q2531" s="1" t="n">
        <f aca="false">$M2531-$N2531</f>
        <v>0</v>
      </c>
      <c r="R2531" s="56"/>
      <c r="T2531" s="59" t="s">
        <v>15</v>
      </c>
      <c r="U2531" s="1" t="n">
        <f aca="false">$S2531-$R2531</f>
        <v>0</v>
      </c>
      <c r="V2531" s="1" t="n">
        <f aca="false">IF($T2531="±",$Q2531*2,$Q2531)</f>
        <v>0</v>
      </c>
      <c r="W2531" s="60" t="str">
        <f aca="false">IFERROR($U2531/ABS($V2531),"N/A")</f>
        <v>N/A</v>
      </c>
      <c r="X2531" s="61" t="str">
        <f aca="false">IF(OR($W2531="N/A",$R2531="",$S2531=""),"N/A",IF($W2531&gt;=4,"Not Significant",IF($W2531&gt;=2,"Semi-Significant","Significant")))</f>
        <v>N/A</v>
      </c>
      <c r="Z2531" s="1" t="str">
        <f aca="false">IF($D2531="Z540.1 w/data",0,"")</f>
        <v/>
      </c>
      <c r="AA2531" s="1" t="e">
        <f aca="false">$Y2531+$Q2531+$Z2531</f>
        <v>#VALUE!</v>
      </c>
      <c r="AB2531" s="1" t="n">
        <f aca="false">$N2531+$Q2531</f>
        <v>0</v>
      </c>
      <c r="AC2531" s="1" t="str">
        <f aca="false">IF($Y2531="","",IF(AND($AA2531&gt;=$R2531,$AA2531&lt;=$S2531),"Pass","Fail"))</f>
        <v/>
      </c>
      <c r="AD2531" s="1" t="str">
        <f aca="false">IF($Y2531="","",IF($AA2531&gt;$R2531,"Pass","Fail"))</f>
        <v/>
      </c>
      <c r="AE2531" s="1" t="str">
        <f aca="false">IF($Y2531="","",IF($AA2531&gt;=$R2531,"Pass","Fail"))</f>
        <v/>
      </c>
      <c r="AF2531" s="1" t="str">
        <f aca="false">IF($Y2531="","",IF($AA2531&lt;=$S2531,"Pass","Fail"))</f>
        <v/>
      </c>
      <c r="AG2531" s="1" t="str">
        <f aca="false">IF($Y2531="","",IF($AA2531&lt;$S2531,"Pass","Fail"))</f>
        <v/>
      </c>
      <c r="AH2531" s="23" t="str">
        <f aca="true">INDIRECT(CHOOSE(MATCH($T2531,{"±","&gt;","≥","≤","&lt;"},0), "AC", "AD", "AE", "AF", "AG") &amp; ROW())</f>
        <v/>
      </c>
      <c r="AI2531" s="56" t="str">
        <f aca="false">IF($X2531="Not Significant","No Further Action Required",
IF($AH2531="","",
IF(AND($AH2531="Pass",$L2531="0 - Passed "),"Analysis performed; no further action required.",
IF(AND($AH2531="Fail",$L2531="1 - Failed "),"Analysis performed; no further action required.",
IF(AND($AH2531="Pass",$L2531="2 - Limited In Use "),"Analysis performed; no further action required.",
IF(AND($AH2531="Fail",$L2531="3 - Adjusted "),"Analysis performed; no further action required.",
"Unit fails analysis; TSM determination required."))))))</f>
        <v/>
      </c>
      <c r="AJ2531" s="58"/>
    </row>
    <row r="2532" customFormat="false" ht="15" hidden="false" customHeight="false" outlineLevel="0" collapsed="false">
      <c r="A2532" s="56"/>
      <c r="E2532" s="57" t="str">
        <f aca="false">IF(AND($F2532="",$G2532=""),"",IF($G2532="",$F2532,HYPERLINK($G2532,$F2532)))</f>
        <v/>
      </c>
      <c r="H2532" s="1" t="str">
        <f aca="false">IF($I2532="","None Attached",IF(LEFT($I2532,5)="https",HYPERLINK($I2532,"Datasheet"),HYPERLINK(_xlfn.CONCAT("https://",$I2532),"Datasheet")))</f>
        <v>None Attached</v>
      </c>
      <c r="M2532" s="56"/>
      <c r="P2532" s="58"/>
      <c r="Q2532" s="1" t="n">
        <f aca="false">$M2532-$N2532</f>
        <v>0</v>
      </c>
      <c r="R2532" s="56"/>
      <c r="T2532" s="59" t="s">
        <v>15</v>
      </c>
      <c r="U2532" s="1" t="n">
        <f aca="false">$S2532-$R2532</f>
        <v>0</v>
      </c>
      <c r="V2532" s="1" t="n">
        <f aca="false">IF($T2532="±",$Q2532*2,$Q2532)</f>
        <v>0</v>
      </c>
      <c r="W2532" s="60" t="str">
        <f aca="false">IFERROR($U2532/ABS($V2532),"N/A")</f>
        <v>N/A</v>
      </c>
      <c r="X2532" s="61" t="str">
        <f aca="false">IF(OR($W2532="N/A",$R2532="",$S2532=""),"N/A",IF($W2532&gt;=4,"Not Significant",IF($W2532&gt;=2,"Semi-Significant","Significant")))</f>
        <v>N/A</v>
      </c>
      <c r="Z2532" s="1" t="str">
        <f aca="false">IF($D2532="Z540.1 w/data",0,"")</f>
        <v/>
      </c>
      <c r="AA2532" s="1" t="e">
        <f aca="false">$Y2532+$Q2532+$Z2532</f>
        <v>#VALUE!</v>
      </c>
      <c r="AB2532" s="1" t="n">
        <f aca="false">$N2532+$Q2532</f>
        <v>0</v>
      </c>
      <c r="AC2532" s="1" t="str">
        <f aca="false">IF($Y2532="","",IF(AND($AA2532&gt;=$R2532,$AA2532&lt;=$S2532),"Pass","Fail"))</f>
        <v/>
      </c>
      <c r="AD2532" s="1" t="str">
        <f aca="false">IF($Y2532="","",IF($AA2532&gt;$R2532,"Pass","Fail"))</f>
        <v/>
      </c>
      <c r="AE2532" s="1" t="str">
        <f aca="false">IF($Y2532="","",IF($AA2532&gt;=$R2532,"Pass","Fail"))</f>
        <v/>
      </c>
      <c r="AF2532" s="1" t="str">
        <f aca="false">IF($Y2532="","",IF($AA2532&lt;=$S2532,"Pass","Fail"))</f>
        <v/>
      </c>
      <c r="AG2532" s="1" t="str">
        <f aca="false">IF($Y2532="","",IF($AA2532&lt;$S2532,"Pass","Fail"))</f>
        <v/>
      </c>
      <c r="AH2532" s="23" t="str">
        <f aca="true">INDIRECT(CHOOSE(MATCH($T2532,{"±","&gt;","≥","≤","&lt;"},0), "AC", "AD", "AE", "AF", "AG") &amp; ROW())</f>
        <v/>
      </c>
      <c r="AI2532" s="56" t="str">
        <f aca="false">IF($X2532="Not Significant","No Further Action Required",
IF($AH2532="","",
IF(AND($AH2532="Pass",$L2532="0 - Passed "),"Analysis performed; no further action required.",
IF(AND($AH2532="Fail",$L2532="1 - Failed "),"Analysis performed; no further action required.",
IF(AND($AH2532="Pass",$L2532="2 - Limited In Use "),"Analysis performed; no further action required.",
IF(AND($AH2532="Fail",$L2532="3 - Adjusted "),"Analysis performed; no further action required.",
"Unit fails analysis; TSM determination required."))))))</f>
        <v/>
      </c>
      <c r="AJ2532" s="58"/>
    </row>
    <row r="2533" customFormat="false" ht="15" hidden="false" customHeight="false" outlineLevel="0" collapsed="false">
      <c r="A2533" s="56"/>
      <c r="E2533" s="57" t="str">
        <f aca="false">IF(AND($F2533="",$G2533=""),"",IF($G2533="",$F2533,HYPERLINK($G2533,$F2533)))</f>
        <v/>
      </c>
      <c r="H2533" s="1" t="str">
        <f aca="false">IF($I2533="","None Attached",IF(LEFT($I2533,5)="https",HYPERLINK($I2533,"Datasheet"),HYPERLINK(_xlfn.CONCAT("https://",$I2533),"Datasheet")))</f>
        <v>None Attached</v>
      </c>
      <c r="M2533" s="56"/>
      <c r="P2533" s="58"/>
      <c r="Q2533" s="1" t="n">
        <f aca="false">$M2533-$N2533</f>
        <v>0</v>
      </c>
      <c r="R2533" s="56"/>
      <c r="T2533" s="59" t="s">
        <v>15</v>
      </c>
      <c r="U2533" s="1" t="n">
        <f aca="false">$S2533-$R2533</f>
        <v>0</v>
      </c>
      <c r="V2533" s="1" t="n">
        <f aca="false">IF($T2533="±",$Q2533*2,$Q2533)</f>
        <v>0</v>
      </c>
      <c r="W2533" s="60" t="str">
        <f aca="false">IFERROR($U2533/ABS($V2533),"N/A")</f>
        <v>N/A</v>
      </c>
      <c r="X2533" s="61" t="str">
        <f aca="false">IF(OR($W2533="N/A",$R2533="",$S2533=""),"N/A",IF($W2533&gt;=4,"Not Significant",IF($W2533&gt;=2,"Semi-Significant","Significant")))</f>
        <v>N/A</v>
      </c>
      <c r="Z2533" s="1" t="str">
        <f aca="false">IF($D2533="Z540.1 w/data",0,"")</f>
        <v/>
      </c>
      <c r="AA2533" s="1" t="e">
        <f aca="false">$Y2533+$Q2533+$Z2533</f>
        <v>#VALUE!</v>
      </c>
      <c r="AB2533" s="1" t="n">
        <f aca="false">$N2533+$Q2533</f>
        <v>0</v>
      </c>
      <c r="AC2533" s="1" t="str">
        <f aca="false">IF($Y2533="","",IF(AND($AA2533&gt;=$R2533,$AA2533&lt;=$S2533),"Pass","Fail"))</f>
        <v/>
      </c>
      <c r="AD2533" s="1" t="str">
        <f aca="false">IF($Y2533="","",IF($AA2533&gt;$R2533,"Pass","Fail"))</f>
        <v/>
      </c>
      <c r="AE2533" s="1" t="str">
        <f aca="false">IF($Y2533="","",IF($AA2533&gt;=$R2533,"Pass","Fail"))</f>
        <v/>
      </c>
      <c r="AF2533" s="1" t="str">
        <f aca="false">IF($Y2533="","",IF($AA2533&lt;=$S2533,"Pass","Fail"))</f>
        <v/>
      </c>
      <c r="AG2533" s="1" t="str">
        <f aca="false">IF($Y2533="","",IF($AA2533&lt;$S2533,"Pass","Fail"))</f>
        <v/>
      </c>
      <c r="AH2533" s="23" t="str">
        <f aca="true">INDIRECT(CHOOSE(MATCH($T2533,{"±","&gt;","≥","≤","&lt;"},0), "AC", "AD", "AE", "AF", "AG") &amp; ROW())</f>
        <v/>
      </c>
      <c r="AI2533" s="56" t="str">
        <f aca="false">IF($X2533="Not Significant","No Further Action Required",
IF($AH2533="","",
IF(AND($AH2533="Pass",$L2533="0 - Passed "),"Analysis performed; no further action required.",
IF(AND($AH2533="Fail",$L2533="1 - Failed "),"Analysis performed; no further action required.",
IF(AND($AH2533="Pass",$L2533="2 - Limited In Use "),"Analysis performed; no further action required.",
IF(AND($AH2533="Fail",$L2533="3 - Adjusted "),"Analysis performed; no further action required.",
"Unit fails analysis; TSM determination required."))))))</f>
        <v/>
      </c>
      <c r="AJ2533" s="58"/>
    </row>
    <row r="2534" customFormat="false" ht="15" hidden="false" customHeight="false" outlineLevel="0" collapsed="false">
      <c r="A2534" s="56"/>
      <c r="E2534" s="57" t="str">
        <f aca="false">IF(AND($F2534="",$G2534=""),"",IF($G2534="",$F2534,HYPERLINK($G2534,$F2534)))</f>
        <v/>
      </c>
      <c r="H2534" s="1" t="str">
        <f aca="false">IF($I2534="","None Attached",IF(LEFT($I2534,5)="https",HYPERLINK($I2534,"Datasheet"),HYPERLINK(_xlfn.CONCAT("https://",$I2534),"Datasheet")))</f>
        <v>None Attached</v>
      </c>
      <c r="M2534" s="56"/>
      <c r="P2534" s="58"/>
      <c r="Q2534" s="1" t="n">
        <f aca="false">$M2534-$N2534</f>
        <v>0</v>
      </c>
      <c r="R2534" s="56"/>
      <c r="T2534" s="59" t="s">
        <v>15</v>
      </c>
      <c r="U2534" s="1" t="n">
        <f aca="false">$S2534-$R2534</f>
        <v>0</v>
      </c>
      <c r="V2534" s="1" t="n">
        <f aca="false">IF($T2534="±",$Q2534*2,$Q2534)</f>
        <v>0</v>
      </c>
      <c r="W2534" s="60" t="str">
        <f aca="false">IFERROR($U2534/ABS($V2534),"N/A")</f>
        <v>N/A</v>
      </c>
      <c r="X2534" s="61" t="str">
        <f aca="false">IF(OR($W2534="N/A",$R2534="",$S2534=""),"N/A",IF($W2534&gt;=4,"Not Significant",IF($W2534&gt;=2,"Semi-Significant","Significant")))</f>
        <v>N/A</v>
      </c>
      <c r="Z2534" s="1" t="str">
        <f aca="false">IF($D2534="Z540.1 w/data",0,"")</f>
        <v/>
      </c>
      <c r="AA2534" s="1" t="e">
        <f aca="false">$Y2534+$Q2534+$Z2534</f>
        <v>#VALUE!</v>
      </c>
      <c r="AB2534" s="1" t="n">
        <f aca="false">$N2534+$Q2534</f>
        <v>0</v>
      </c>
      <c r="AC2534" s="1" t="str">
        <f aca="false">IF($Y2534="","",IF(AND($AA2534&gt;=$R2534,$AA2534&lt;=$S2534),"Pass","Fail"))</f>
        <v/>
      </c>
      <c r="AD2534" s="1" t="str">
        <f aca="false">IF($Y2534="","",IF($AA2534&gt;$R2534,"Pass","Fail"))</f>
        <v/>
      </c>
      <c r="AE2534" s="1" t="str">
        <f aca="false">IF($Y2534="","",IF($AA2534&gt;=$R2534,"Pass","Fail"))</f>
        <v/>
      </c>
      <c r="AF2534" s="1" t="str">
        <f aca="false">IF($Y2534="","",IF($AA2534&lt;=$S2534,"Pass","Fail"))</f>
        <v/>
      </c>
      <c r="AG2534" s="1" t="str">
        <f aca="false">IF($Y2534="","",IF($AA2534&lt;$S2534,"Pass","Fail"))</f>
        <v/>
      </c>
      <c r="AH2534" s="23" t="str">
        <f aca="true">INDIRECT(CHOOSE(MATCH($T2534,{"±","&gt;","≥","≤","&lt;"},0), "AC", "AD", "AE", "AF", "AG") &amp; ROW())</f>
        <v/>
      </c>
      <c r="AI2534" s="56" t="str">
        <f aca="false">IF($X2534="Not Significant","No Further Action Required",
IF($AH2534="","",
IF(AND($AH2534="Pass",$L2534="0 - Passed "),"Analysis performed; no further action required.",
IF(AND($AH2534="Fail",$L2534="1 - Failed "),"Analysis performed; no further action required.",
IF(AND($AH2534="Pass",$L2534="2 - Limited In Use "),"Analysis performed; no further action required.",
IF(AND($AH2534="Fail",$L2534="3 - Adjusted "),"Analysis performed; no further action required.",
"Unit fails analysis; TSM determination required."))))))</f>
        <v/>
      </c>
      <c r="AJ2534" s="58"/>
    </row>
    <row r="2535" customFormat="false" ht="15" hidden="false" customHeight="false" outlineLevel="0" collapsed="false">
      <c r="A2535" s="56"/>
      <c r="E2535" s="57" t="str">
        <f aca="false">IF(AND($F2535="",$G2535=""),"",IF($G2535="",$F2535,HYPERLINK($G2535,$F2535)))</f>
        <v/>
      </c>
      <c r="H2535" s="1" t="str">
        <f aca="false">IF($I2535="","None Attached",IF(LEFT($I2535,5)="https",HYPERLINK($I2535,"Datasheet"),HYPERLINK(_xlfn.CONCAT("https://",$I2535),"Datasheet")))</f>
        <v>None Attached</v>
      </c>
      <c r="M2535" s="56"/>
      <c r="P2535" s="58"/>
      <c r="Q2535" s="1" t="n">
        <f aca="false">$M2535-$N2535</f>
        <v>0</v>
      </c>
      <c r="R2535" s="56"/>
      <c r="T2535" s="59" t="s">
        <v>15</v>
      </c>
      <c r="U2535" s="1" t="n">
        <f aca="false">$S2535-$R2535</f>
        <v>0</v>
      </c>
      <c r="V2535" s="1" t="n">
        <f aca="false">IF($T2535="±",$Q2535*2,$Q2535)</f>
        <v>0</v>
      </c>
      <c r="W2535" s="60" t="str">
        <f aca="false">IFERROR($U2535/ABS($V2535),"N/A")</f>
        <v>N/A</v>
      </c>
      <c r="X2535" s="61" t="str">
        <f aca="false">IF(OR($W2535="N/A",$R2535="",$S2535=""),"N/A",IF($W2535&gt;=4,"Not Significant",IF($W2535&gt;=2,"Semi-Significant","Significant")))</f>
        <v>N/A</v>
      </c>
      <c r="Z2535" s="1" t="str">
        <f aca="false">IF($D2535="Z540.1 w/data",0,"")</f>
        <v/>
      </c>
      <c r="AA2535" s="1" t="e">
        <f aca="false">$Y2535+$Q2535+$Z2535</f>
        <v>#VALUE!</v>
      </c>
      <c r="AB2535" s="1" t="n">
        <f aca="false">$N2535+$Q2535</f>
        <v>0</v>
      </c>
      <c r="AC2535" s="1" t="str">
        <f aca="false">IF($Y2535="","",IF(AND($AA2535&gt;=$R2535,$AA2535&lt;=$S2535),"Pass","Fail"))</f>
        <v/>
      </c>
      <c r="AD2535" s="1" t="str">
        <f aca="false">IF($Y2535="","",IF($AA2535&gt;$R2535,"Pass","Fail"))</f>
        <v/>
      </c>
      <c r="AE2535" s="1" t="str">
        <f aca="false">IF($Y2535="","",IF($AA2535&gt;=$R2535,"Pass","Fail"))</f>
        <v/>
      </c>
      <c r="AF2535" s="1" t="str">
        <f aca="false">IF($Y2535="","",IF($AA2535&lt;=$S2535,"Pass","Fail"))</f>
        <v/>
      </c>
      <c r="AG2535" s="1" t="str">
        <f aca="false">IF($Y2535="","",IF($AA2535&lt;$S2535,"Pass","Fail"))</f>
        <v/>
      </c>
      <c r="AH2535" s="23" t="str">
        <f aca="true">INDIRECT(CHOOSE(MATCH($T2535,{"±","&gt;","≥","≤","&lt;"},0), "AC", "AD", "AE", "AF", "AG") &amp; ROW())</f>
        <v/>
      </c>
      <c r="AI2535" s="56" t="str">
        <f aca="false">IF($X2535="Not Significant","No Further Action Required",
IF($AH2535="","",
IF(AND($AH2535="Pass",$L2535="0 - Passed "),"Analysis performed; no further action required.",
IF(AND($AH2535="Fail",$L2535="1 - Failed "),"Analysis performed; no further action required.",
IF(AND($AH2535="Pass",$L2535="2 - Limited In Use "),"Analysis performed; no further action required.",
IF(AND($AH2535="Fail",$L2535="3 - Adjusted "),"Analysis performed; no further action required.",
"Unit fails analysis; TSM determination required."))))))</f>
        <v/>
      </c>
      <c r="AJ2535" s="58"/>
    </row>
    <row r="2536" customFormat="false" ht="15" hidden="false" customHeight="false" outlineLevel="0" collapsed="false">
      <c r="A2536" s="56"/>
      <c r="E2536" s="57" t="str">
        <f aca="false">IF(AND($F2536="",$G2536=""),"",IF($G2536="",$F2536,HYPERLINK($G2536,$F2536)))</f>
        <v/>
      </c>
      <c r="H2536" s="1" t="str">
        <f aca="false">IF($I2536="","None Attached",IF(LEFT($I2536,5)="https",HYPERLINK($I2536,"Datasheet"),HYPERLINK(_xlfn.CONCAT("https://",$I2536),"Datasheet")))</f>
        <v>None Attached</v>
      </c>
      <c r="M2536" s="56"/>
      <c r="P2536" s="58"/>
      <c r="Q2536" s="1" t="n">
        <f aca="false">$M2536-$N2536</f>
        <v>0</v>
      </c>
      <c r="R2536" s="56"/>
      <c r="T2536" s="59" t="s">
        <v>15</v>
      </c>
      <c r="U2536" s="1" t="n">
        <f aca="false">$S2536-$R2536</f>
        <v>0</v>
      </c>
      <c r="V2536" s="1" t="n">
        <f aca="false">IF($T2536="±",$Q2536*2,$Q2536)</f>
        <v>0</v>
      </c>
      <c r="W2536" s="60" t="str">
        <f aca="false">IFERROR($U2536/ABS($V2536),"N/A")</f>
        <v>N/A</v>
      </c>
      <c r="X2536" s="61" t="str">
        <f aca="false">IF(OR($W2536="N/A",$R2536="",$S2536=""),"N/A",IF($W2536&gt;=4,"Not Significant",IF($W2536&gt;=2,"Semi-Significant","Significant")))</f>
        <v>N/A</v>
      </c>
      <c r="Z2536" s="1" t="str">
        <f aca="false">IF($D2536="Z540.1 w/data",0,"")</f>
        <v/>
      </c>
      <c r="AA2536" s="1" t="e">
        <f aca="false">$Y2536+$Q2536+$Z2536</f>
        <v>#VALUE!</v>
      </c>
      <c r="AB2536" s="1" t="n">
        <f aca="false">$N2536+$Q2536</f>
        <v>0</v>
      </c>
      <c r="AC2536" s="1" t="str">
        <f aca="false">IF($Y2536="","",IF(AND($AA2536&gt;=$R2536,$AA2536&lt;=$S2536),"Pass","Fail"))</f>
        <v/>
      </c>
      <c r="AD2536" s="1" t="str">
        <f aca="false">IF($Y2536="","",IF($AA2536&gt;$R2536,"Pass","Fail"))</f>
        <v/>
      </c>
      <c r="AE2536" s="1" t="str">
        <f aca="false">IF($Y2536="","",IF($AA2536&gt;=$R2536,"Pass","Fail"))</f>
        <v/>
      </c>
      <c r="AF2536" s="1" t="str">
        <f aca="false">IF($Y2536="","",IF($AA2536&lt;=$S2536,"Pass","Fail"))</f>
        <v/>
      </c>
      <c r="AG2536" s="1" t="str">
        <f aca="false">IF($Y2536="","",IF($AA2536&lt;$S2536,"Pass","Fail"))</f>
        <v/>
      </c>
      <c r="AH2536" s="23" t="str">
        <f aca="true">INDIRECT(CHOOSE(MATCH($T2536,{"±","&gt;","≥","≤","&lt;"},0), "AC", "AD", "AE", "AF", "AG") &amp; ROW())</f>
        <v/>
      </c>
      <c r="AI2536" s="56" t="str">
        <f aca="false">IF($X2536="Not Significant","No Further Action Required",
IF($AH2536="","",
IF(AND($AH2536="Pass",$L2536="0 - Passed "),"Analysis performed; no further action required.",
IF(AND($AH2536="Fail",$L2536="1 - Failed "),"Analysis performed; no further action required.",
IF(AND($AH2536="Pass",$L2536="2 - Limited In Use "),"Analysis performed; no further action required.",
IF(AND($AH2536="Fail",$L2536="3 - Adjusted "),"Analysis performed; no further action required.",
"Unit fails analysis; TSM determination required."))))))</f>
        <v/>
      </c>
      <c r="AJ2536" s="58"/>
    </row>
    <row r="2537" customFormat="false" ht="15" hidden="false" customHeight="false" outlineLevel="0" collapsed="false">
      <c r="A2537" s="56"/>
      <c r="E2537" s="57" t="str">
        <f aca="false">IF(AND($F2537="",$G2537=""),"",IF($G2537="",$F2537,HYPERLINK($G2537,$F2537)))</f>
        <v/>
      </c>
      <c r="H2537" s="1" t="str">
        <f aca="false">IF($I2537="","None Attached",IF(LEFT($I2537,5)="https",HYPERLINK($I2537,"Datasheet"),HYPERLINK(_xlfn.CONCAT("https://",$I2537),"Datasheet")))</f>
        <v>None Attached</v>
      </c>
      <c r="M2537" s="56"/>
      <c r="P2537" s="58"/>
      <c r="Q2537" s="1" t="n">
        <f aca="false">$M2537-$N2537</f>
        <v>0</v>
      </c>
      <c r="R2537" s="56"/>
      <c r="T2537" s="59" t="s">
        <v>15</v>
      </c>
      <c r="U2537" s="1" t="n">
        <f aca="false">$S2537-$R2537</f>
        <v>0</v>
      </c>
      <c r="V2537" s="1" t="n">
        <f aca="false">IF($T2537="±",$Q2537*2,$Q2537)</f>
        <v>0</v>
      </c>
      <c r="W2537" s="60" t="str">
        <f aca="false">IFERROR($U2537/ABS($V2537),"N/A")</f>
        <v>N/A</v>
      </c>
      <c r="X2537" s="61" t="str">
        <f aca="false">IF(OR($W2537="N/A",$R2537="",$S2537=""),"N/A",IF($W2537&gt;=4,"Not Significant",IF($W2537&gt;=2,"Semi-Significant","Significant")))</f>
        <v>N/A</v>
      </c>
      <c r="Z2537" s="1" t="str">
        <f aca="false">IF($D2537="Z540.1 w/data",0,"")</f>
        <v/>
      </c>
      <c r="AA2537" s="1" t="e">
        <f aca="false">$Y2537+$Q2537+$Z2537</f>
        <v>#VALUE!</v>
      </c>
      <c r="AB2537" s="1" t="n">
        <f aca="false">$N2537+$Q2537</f>
        <v>0</v>
      </c>
      <c r="AC2537" s="1" t="str">
        <f aca="false">IF($Y2537="","",IF(AND($AA2537&gt;=$R2537,$AA2537&lt;=$S2537),"Pass","Fail"))</f>
        <v/>
      </c>
      <c r="AD2537" s="1" t="str">
        <f aca="false">IF($Y2537="","",IF($AA2537&gt;$R2537,"Pass","Fail"))</f>
        <v/>
      </c>
      <c r="AE2537" s="1" t="str">
        <f aca="false">IF($Y2537="","",IF($AA2537&gt;=$R2537,"Pass","Fail"))</f>
        <v/>
      </c>
      <c r="AF2537" s="1" t="str">
        <f aca="false">IF($Y2537="","",IF($AA2537&lt;=$S2537,"Pass","Fail"))</f>
        <v/>
      </c>
      <c r="AG2537" s="1" t="str">
        <f aca="false">IF($Y2537="","",IF($AA2537&lt;$S2537,"Pass","Fail"))</f>
        <v/>
      </c>
      <c r="AH2537" s="23" t="str">
        <f aca="true">INDIRECT(CHOOSE(MATCH($T2537,{"±","&gt;","≥","≤","&lt;"},0), "AC", "AD", "AE", "AF", "AG") &amp; ROW())</f>
        <v/>
      </c>
      <c r="AI2537" s="56" t="str">
        <f aca="false">IF($X2537="Not Significant","No Further Action Required",
IF($AH2537="","",
IF(AND($AH2537="Pass",$L2537="0 - Passed "),"Analysis performed; no further action required.",
IF(AND($AH2537="Fail",$L2537="1 - Failed "),"Analysis performed; no further action required.",
IF(AND($AH2537="Pass",$L2537="2 - Limited In Use "),"Analysis performed; no further action required.",
IF(AND($AH2537="Fail",$L2537="3 - Adjusted "),"Analysis performed; no further action required.",
"Unit fails analysis; TSM determination required."))))))</f>
        <v/>
      </c>
      <c r="AJ2537" s="58"/>
    </row>
    <row r="2538" customFormat="false" ht="15" hidden="false" customHeight="false" outlineLevel="0" collapsed="false">
      <c r="A2538" s="56"/>
      <c r="E2538" s="57" t="str">
        <f aca="false">IF(AND($F2538="",$G2538=""),"",IF($G2538="",$F2538,HYPERLINK($G2538,$F2538)))</f>
        <v/>
      </c>
      <c r="H2538" s="1" t="str">
        <f aca="false">IF($I2538="","None Attached",IF(LEFT($I2538,5)="https",HYPERLINK($I2538,"Datasheet"),HYPERLINK(_xlfn.CONCAT("https://",$I2538),"Datasheet")))</f>
        <v>None Attached</v>
      </c>
      <c r="M2538" s="56"/>
      <c r="P2538" s="58"/>
      <c r="Q2538" s="1" t="n">
        <f aca="false">$M2538-$N2538</f>
        <v>0</v>
      </c>
      <c r="R2538" s="56"/>
      <c r="T2538" s="59" t="s">
        <v>15</v>
      </c>
      <c r="U2538" s="1" t="n">
        <f aca="false">$S2538-$R2538</f>
        <v>0</v>
      </c>
      <c r="V2538" s="1" t="n">
        <f aca="false">IF($T2538="±",$Q2538*2,$Q2538)</f>
        <v>0</v>
      </c>
      <c r="W2538" s="60" t="str">
        <f aca="false">IFERROR($U2538/ABS($V2538),"N/A")</f>
        <v>N/A</v>
      </c>
      <c r="X2538" s="61" t="str">
        <f aca="false">IF(OR($W2538="N/A",$R2538="",$S2538=""),"N/A",IF($W2538&gt;=4,"Not Significant",IF($W2538&gt;=2,"Semi-Significant","Significant")))</f>
        <v>N/A</v>
      </c>
      <c r="Z2538" s="1" t="str">
        <f aca="false">IF($D2538="Z540.1 w/data",0,"")</f>
        <v/>
      </c>
      <c r="AA2538" s="1" t="e">
        <f aca="false">$Y2538+$Q2538+$Z2538</f>
        <v>#VALUE!</v>
      </c>
      <c r="AB2538" s="1" t="n">
        <f aca="false">$N2538+$Q2538</f>
        <v>0</v>
      </c>
      <c r="AC2538" s="1" t="str">
        <f aca="false">IF($Y2538="","",IF(AND($AA2538&gt;=$R2538,$AA2538&lt;=$S2538),"Pass","Fail"))</f>
        <v/>
      </c>
      <c r="AD2538" s="1" t="str">
        <f aca="false">IF($Y2538="","",IF($AA2538&gt;$R2538,"Pass","Fail"))</f>
        <v/>
      </c>
      <c r="AE2538" s="1" t="str">
        <f aca="false">IF($Y2538="","",IF($AA2538&gt;=$R2538,"Pass","Fail"))</f>
        <v/>
      </c>
      <c r="AF2538" s="1" t="str">
        <f aca="false">IF($Y2538="","",IF($AA2538&lt;=$S2538,"Pass","Fail"))</f>
        <v/>
      </c>
      <c r="AG2538" s="1" t="str">
        <f aca="false">IF($Y2538="","",IF($AA2538&lt;$S2538,"Pass","Fail"))</f>
        <v/>
      </c>
      <c r="AH2538" s="23" t="str">
        <f aca="true">INDIRECT(CHOOSE(MATCH($T2538,{"±","&gt;","≥","≤","&lt;"},0), "AC", "AD", "AE", "AF", "AG") &amp; ROW())</f>
        <v/>
      </c>
      <c r="AI2538" s="56" t="str">
        <f aca="false">IF($X2538="Not Significant","No Further Action Required",
IF($AH2538="","",
IF(AND($AH2538="Pass",$L2538="0 - Passed "),"Analysis performed; no further action required.",
IF(AND($AH2538="Fail",$L2538="1 - Failed "),"Analysis performed; no further action required.",
IF(AND($AH2538="Pass",$L2538="2 - Limited In Use "),"Analysis performed; no further action required.",
IF(AND($AH2538="Fail",$L2538="3 - Adjusted "),"Analysis performed; no further action required.",
"Unit fails analysis; TSM determination required."))))))</f>
        <v/>
      </c>
      <c r="AJ2538" s="58"/>
    </row>
    <row r="2539" customFormat="false" ht="15" hidden="false" customHeight="false" outlineLevel="0" collapsed="false">
      <c r="A2539" s="56"/>
      <c r="E2539" s="57" t="str">
        <f aca="false">IF(AND($F2539="",$G2539=""),"",IF($G2539="",$F2539,HYPERLINK($G2539,$F2539)))</f>
        <v/>
      </c>
      <c r="H2539" s="1" t="str">
        <f aca="false">IF($I2539="","None Attached",IF(LEFT($I2539,5)="https",HYPERLINK($I2539,"Datasheet"),HYPERLINK(_xlfn.CONCAT("https://",$I2539),"Datasheet")))</f>
        <v>None Attached</v>
      </c>
      <c r="M2539" s="56"/>
      <c r="P2539" s="58"/>
      <c r="Q2539" s="1" t="n">
        <f aca="false">$M2539-$N2539</f>
        <v>0</v>
      </c>
      <c r="R2539" s="56"/>
      <c r="T2539" s="59" t="s">
        <v>15</v>
      </c>
      <c r="U2539" s="1" t="n">
        <f aca="false">$S2539-$R2539</f>
        <v>0</v>
      </c>
      <c r="V2539" s="1" t="n">
        <f aca="false">IF($T2539="±",$Q2539*2,$Q2539)</f>
        <v>0</v>
      </c>
      <c r="W2539" s="60" t="str">
        <f aca="false">IFERROR($U2539/ABS($V2539),"N/A")</f>
        <v>N/A</v>
      </c>
      <c r="X2539" s="61" t="str">
        <f aca="false">IF(OR($W2539="N/A",$R2539="",$S2539=""),"N/A",IF($W2539&gt;=4,"Not Significant",IF($W2539&gt;=2,"Semi-Significant","Significant")))</f>
        <v>N/A</v>
      </c>
      <c r="Z2539" s="1" t="str">
        <f aca="false">IF($D2539="Z540.1 w/data",0,"")</f>
        <v/>
      </c>
      <c r="AA2539" s="1" t="e">
        <f aca="false">$Y2539+$Q2539+$Z2539</f>
        <v>#VALUE!</v>
      </c>
      <c r="AB2539" s="1" t="n">
        <f aca="false">$N2539+$Q2539</f>
        <v>0</v>
      </c>
      <c r="AC2539" s="1" t="str">
        <f aca="false">IF($Y2539="","",IF(AND($AA2539&gt;=$R2539,$AA2539&lt;=$S2539),"Pass","Fail"))</f>
        <v/>
      </c>
      <c r="AD2539" s="1" t="str">
        <f aca="false">IF($Y2539="","",IF($AA2539&gt;$R2539,"Pass","Fail"))</f>
        <v/>
      </c>
      <c r="AE2539" s="1" t="str">
        <f aca="false">IF($Y2539="","",IF($AA2539&gt;=$R2539,"Pass","Fail"))</f>
        <v/>
      </c>
      <c r="AF2539" s="1" t="str">
        <f aca="false">IF($Y2539="","",IF($AA2539&lt;=$S2539,"Pass","Fail"))</f>
        <v/>
      </c>
      <c r="AG2539" s="1" t="str">
        <f aca="false">IF($Y2539="","",IF($AA2539&lt;$S2539,"Pass","Fail"))</f>
        <v/>
      </c>
      <c r="AH2539" s="23" t="str">
        <f aca="true">INDIRECT(CHOOSE(MATCH($T2539,{"±","&gt;","≥","≤","&lt;"},0), "AC", "AD", "AE", "AF", "AG") &amp; ROW())</f>
        <v/>
      </c>
      <c r="AI2539" s="56" t="str">
        <f aca="false">IF($X2539="Not Significant","No Further Action Required",
IF($AH2539="","",
IF(AND($AH2539="Pass",$L2539="0 - Passed "),"Analysis performed; no further action required.",
IF(AND($AH2539="Fail",$L2539="1 - Failed "),"Analysis performed; no further action required.",
IF(AND($AH2539="Pass",$L2539="2 - Limited In Use "),"Analysis performed; no further action required.",
IF(AND($AH2539="Fail",$L2539="3 - Adjusted "),"Analysis performed; no further action required.",
"Unit fails analysis; TSM determination required."))))))</f>
        <v/>
      </c>
      <c r="AJ2539" s="58"/>
    </row>
    <row r="2540" customFormat="false" ht="15" hidden="false" customHeight="false" outlineLevel="0" collapsed="false">
      <c r="A2540" s="56"/>
      <c r="E2540" s="57" t="str">
        <f aca="false">IF(AND($F2540="",$G2540=""),"",IF($G2540="",$F2540,HYPERLINK($G2540,$F2540)))</f>
        <v/>
      </c>
      <c r="H2540" s="1" t="str">
        <f aca="false">IF($I2540="","None Attached",IF(LEFT($I2540,5)="https",HYPERLINK($I2540,"Datasheet"),HYPERLINK(_xlfn.CONCAT("https://",$I2540),"Datasheet")))</f>
        <v>None Attached</v>
      </c>
      <c r="M2540" s="56"/>
      <c r="P2540" s="58"/>
      <c r="Q2540" s="1" t="n">
        <f aca="false">$M2540-$N2540</f>
        <v>0</v>
      </c>
      <c r="R2540" s="56"/>
      <c r="T2540" s="59" t="s">
        <v>15</v>
      </c>
      <c r="U2540" s="1" t="n">
        <f aca="false">$S2540-$R2540</f>
        <v>0</v>
      </c>
      <c r="V2540" s="1" t="n">
        <f aca="false">IF($T2540="±",$Q2540*2,$Q2540)</f>
        <v>0</v>
      </c>
      <c r="W2540" s="60" t="str">
        <f aca="false">IFERROR($U2540/ABS($V2540),"N/A")</f>
        <v>N/A</v>
      </c>
      <c r="X2540" s="61" t="str">
        <f aca="false">IF(OR($W2540="N/A",$R2540="",$S2540=""),"N/A",IF($W2540&gt;=4,"Not Significant",IF($W2540&gt;=2,"Semi-Significant","Significant")))</f>
        <v>N/A</v>
      </c>
      <c r="Z2540" s="1" t="str">
        <f aca="false">IF($D2540="Z540.1 w/data",0,"")</f>
        <v/>
      </c>
      <c r="AA2540" s="1" t="e">
        <f aca="false">$Y2540+$Q2540+$Z2540</f>
        <v>#VALUE!</v>
      </c>
      <c r="AB2540" s="1" t="n">
        <f aca="false">$N2540+$Q2540</f>
        <v>0</v>
      </c>
      <c r="AC2540" s="1" t="str">
        <f aca="false">IF($Y2540="","",IF(AND($AA2540&gt;=$R2540,$AA2540&lt;=$S2540),"Pass","Fail"))</f>
        <v/>
      </c>
      <c r="AD2540" s="1" t="str">
        <f aca="false">IF($Y2540="","",IF($AA2540&gt;$R2540,"Pass","Fail"))</f>
        <v/>
      </c>
      <c r="AE2540" s="1" t="str">
        <f aca="false">IF($Y2540="","",IF($AA2540&gt;=$R2540,"Pass","Fail"))</f>
        <v/>
      </c>
      <c r="AF2540" s="1" t="str">
        <f aca="false">IF($Y2540="","",IF($AA2540&lt;=$S2540,"Pass","Fail"))</f>
        <v/>
      </c>
      <c r="AG2540" s="1" t="str">
        <f aca="false">IF($Y2540="","",IF($AA2540&lt;$S2540,"Pass","Fail"))</f>
        <v/>
      </c>
      <c r="AH2540" s="23" t="str">
        <f aca="true">INDIRECT(CHOOSE(MATCH($T2540,{"±","&gt;","≥","≤","&lt;"},0), "AC", "AD", "AE", "AF", "AG") &amp; ROW())</f>
        <v/>
      </c>
      <c r="AI2540" s="56" t="str">
        <f aca="false">IF($X2540="Not Significant","No Further Action Required",
IF($AH2540="","",
IF(AND($AH2540="Pass",$L2540="0 - Passed "),"Analysis performed; no further action required.",
IF(AND($AH2540="Fail",$L2540="1 - Failed "),"Analysis performed; no further action required.",
IF(AND($AH2540="Pass",$L2540="2 - Limited In Use "),"Analysis performed; no further action required.",
IF(AND($AH2540="Fail",$L2540="3 - Adjusted "),"Analysis performed; no further action required.",
"Unit fails analysis; TSM determination required."))))))</f>
        <v/>
      </c>
      <c r="AJ2540" s="58"/>
    </row>
    <row r="2541" customFormat="false" ht="15" hidden="false" customHeight="false" outlineLevel="0" collapsed="false">
      <c r="A2541" s="56"/>
      <c r="E2541" s="57" t="str">
        <f aca="false">IF(AND($F2541="",$G2541=""),"",IF($G2541="",$F2541,HYPERLINK($G2541,$F2541)))</f>
        <v/>
      </c>
      <c r="H2541" s="1" t="str">
        <f aca="false">IF($I2541="","None Attached",IF(LEFT($I2541,5)="https",HYPERLINK($I2541,"Datasheet"),HYPERLINK(_xlfn.CONCAT("https://",$I2541),"Datasheet")))</f>
        <v>None Attached</v>
      </c>
      <c r="M2541" s="56"/>
      <c r="P2541" s="58"/>
      <c r="Q2541" s="1" t="n">
        <f aca="false">$M2541-$N2541</f>
        <v>0</v>
      </c>
      <c r="R2541" s="56"/>
      <c r="T2541" s="59" t="s">
        <v>15</v>
      </c>
      <c r="U2541" s="1" t="n">
        <f aca="false">$S2541-$R2541</f>
        <v>0</v>
      </c>
      <c r="V2541" s="1" t="n">
        <f aca="false">IF($T2541="±",$Q2541*2,$Q2541)</f>
        <v>0</v>
      </c>
      <c r="W2541" s="60" t="str">
        <f aca="false">IFERROR($U2541/ABS($V2541),"N/A")</f>
        <v>N/A</v>
      </c>
      <c r="X2541" s="61" t="str">
        <f aca="false">IF(OR($W2541="N/A",$R2541="",$S2541=""),"N/A",IF($W2541&gt;=4,"Not Significant",IF($W2541&gt;=2,"Semi-Significant","Significant")))</f>
        <v>N/A</v>
      </c>
      <c r="Z2541" s="1" t="str">
        <f aca="false">IF($D2541="Z540.1 w/data",0,"")</f>
        <v/>
      </c>
      <c r="AA2541" s="1" t="e">
        <f aca="false">$Y2541+$Q2541+$Z2541</f>
        <v>#VALUE!</v>
      </c>
      <c r="AB2541" s="1" t="n">
        <f aca="false">$N2541+$Q2541</f>
        <v>0</v>
      </c>
      <c r="AC2541" s="1" t="str">
        <f aca="false">IF($Y2541="","",IF(AND($AA2541&gt;=$R2541,$AA2541&lt;=$S2541),"Pass","Fail"))</f>
        <v/>
      </c>
      <c r="AD2541" s="1" t="str">
        <f aca="false">IF($Y2541="","",IF($AA2541&gt;$R2541,"Pass","Fail"))</f>
        <v/>
      </c>
      <c r="AE2541" s="1" t="str">
        <f aca="false">IF($Y2541="","",IF($AA2541&gt;=$R2541,"Pass","Fail"))</f>
        <v/>
      </c>
      <c r="AF2541" s="1" t="str">
        <f aca="false">IF($Y2541="","",IF($AA2541&lt;=$S2541,"Pass","Fail"))</f>
        <v/>
      </c>
      <c r="AG2541" s="1" t="str">
        <f aca="false">IF($Y2541="","",IF($AA2541&lt;$S2541,"Pass","Fail"))</f>
        <v/>
      </c>
      <c r="AH2541" s="23" t="str">
        <f aca="true">INDIRECT(CHOOSE(MATCH($T2541,{"±","&gt;","≥","≤","&lt;"},0), "AC", "AD", "AE", "AF", "AG") &amp; ROW())</f>
        <v/>
      </c>
      <c r="AI2541" s="56" t="str">
        <f aca="false">IF($X2541="Not Significant","No Further Action Required",
IF($AH2541="","",
IF(AND($AH2541="Pass",$L2541="0 - Passed "),"Analysis performed; no further action required.",
IF(AND($AH2541="Fail",$L2541="1 - Failed "),"Analysis performed; no further action required.",
IF(AND($AH2541="Pass",$L2541="2 - Limited In Use "),"Analysis performed; no further action required.",
IF(AND($AH2541="Fail",$L2541="3 - Adjusted "),"Analysis performed; no further action required.",
"Unit fails analysis; TSM determination required."))))))</f>
        <v/>
      </c>
      <c r="AJ2541" s="58"/>
    </row>
    <row r="2542" customFormat="false" ht="15" hidden="false" customHeight="false" outlineLevel="0" collapsed="false">
      <c r="A2542" s="56"/>
      <c r="E2542" s="57" t="str">
        <f aca="false">IF(AND($F2542="",$G2542=""),"",IF($G2542="",$F2542,HYPERLINK($G2542,$F2542)))</f>
        <v/>
      </c>
      <c r="H2542" s="1" t="str">
        <f aca="false">IF($I2542="","None Attached",IF(LEFT($I2542,5)="https",HYPERLINK($I2542,"Datasheet"),HYPERLINK(_xlfn.CONCAT("https://",$I2542),"Datasheet")))</f>
        <v>None Attached</v>
      </c>
      <c r="M2542" s="56"/>
      <c r="P2542" s="58"/>
      <c r="Q2542" s="1" t="n">
        <f aca="false">$M2542-$N2542</f>
        <v>0</v>
      </c>
      <c r="R2542" s="56"/>
      <c r="T2542" s="59" t="s">
        <v>15</v>
      </c>
      <c r="U2542" s="1" t="n">
        <f aca="false">$S2542-$R2542</f>
        <v>0</v>
      </c>
      <c r="V2542" s="1" t="n">
        <f aca="false">IF($T2542="±",$Q2542*2,$Q2542)</f>
        <v>0</v>
      </c>
      <c r="W2542" s="60" t="str">
        <f aca="false">IFERROR($U2542/ABS($V2542),"N/A")</f>
        <v>N/A</v>
      </c>
      <c r="X2542" s="61" t="str">
        <f aca="false">IF(OR($W2542="N/A",$R2542="",$S2542=""),"N/A",IF($W2542&gt;=4,"Not Significant",IF($W2542&gt;=2,"Semi-Significant","Significant")))</f>
        <v>N/A</v>
      </c>
      <c r="Z2542" s="1" t="str">
        <f aca="false">IF($D2542="Z540.1 w/data",0,"")</f>
        <v/>
      </c>
      <c r="AA2542" s="1" t="e">
        <f aca="false">$Y2542+$Q2542+$Z2542</f>
        <v>#VALUE!</v>
      </c>
      <c r="AB2542" s="1" t="n">
        <f aca="false">$N2542+$Q2542</f>
        <v>0</v>
      </c>
      <c r="AC2542" s="1" t="str">
        <f aca="false">IF($Y2542="","",IF(AND($AA2542&gt;=$R2542,$AA2542&lt;=$S2542),"Pass","Fail"))</f>
        <v/>
      </c>
      <c r="AD2542" s="1" t="str">
        <f aca="false">IF($Y2542="","",IF($AA2542&gt;$R2542,"Pass","Fail"))</f>
        <v/>
      </c>
      <c r="AE2542" s="1" t="str">
        <f aca="false">IF($Y2542="","",IF($AA2542&gt;=$R2542,"Pass","Fail"))</f>
        <v/>
      </c>
      <c r="AF2542" s="1" t="str">
        <f aca="false">IF($Y2542="","",IF($AA2542&lt;=$S2542,"Pass","Fail"))</f>
        <v/>
      </c>
      <c r="AG2542" s="1" t="str">
        <f aca="false">IF($Y2542="","",IF($AA2542&lt;$S2542,"Pass","Fail"))</f>
        <v/>
      </c>
      <c r="AH2542" s="23" t="str">
        <f aca="true">INDIRECT(CHOOSE(MATCH($T2542,{"±","&gt;","≥","≤","&lt;"},0), "AC", "AD", "AE", "AF", "AG") &amp; ROW())</f>
        <v/>
      </c>
      <c r="AI2542" s="56" t="str">
        <f aca="false">IF($X2542="Not Significant","No Further Action Required",
IF($AH2542="","",
IF(AND($AH2542="Pass",$L2542="0 - Passed "),"Analysis performed; no further action required.",
IF(AND($AH2542="Fail",$L2542="1 - Failed "),"Analysis performed; no further action required.",
IF(AND($AH2542="Pass",$L2542="2 - Limited In Use "),"Analysis performed; no further action required.",
IF(AND($AH2542="Fail",$L2542="3 - Adjusted "),"Analysis performed; no further action required.",
"Unit fails analysis; TSM determination required."))))))</f>
        <v/>
      </c>
      <c r="AJ2542" s="58"/>
    </row>
    <row r="2543" customFormat="false" ht="15" hidden="false" customHeight="false" outlineLevel="0" collapsed="false">
      <c r="A2543" s="56"/>
      <c r="E2543" s="57" t="str">
        <f aca="false">IF(AND($F2543="",$G2543=""),"",IF($G2543="",$F2543,HYPERLINK($G2543,$F2543)))</f>
        <v/>
      </c>
      <c r="H2543" s="1" t="str">
        <f aca="false">IF($I2543="","None Attached",IF(LEFT($I2543,5)="https",HYPERLINK($I2543,"Datasheet"),HYPERLINK(_xlfn.CONCAT("https://",$I2543),"Datasheet")))</f>
        <v>None Attached</v>
      </c>
      <c r="M2543" s="56"/>
      <c r="P2543" s="58"/>
      <c r="Q2543" s="1" t="n">
        <f aca="false">$M2543-$N2543</f>
        <v>0</v>
      </c>
      <c r="R2543" s="56"/>
      <c r="T2543" s="59" t="s">
        <v>15</v>
      </c>
      <c r="U2543" s="1" t="n">
        <f aca="false">$S2543-$R2543</f>
        <v>0</v>
      </c>
      <c r="V2543" s="1" t="n">
        <f aca="false">IF($T2543="±",$Q2543*2,$Q2543)</f>
        <v>0</v>
      </c>
      <c r="W2543" s="60" t="str">
        <f aca="false">IFERROR($U2543/ABS($V2543),"N/A")</f>
        <v>N/A</v>
      </c>
      <c r="X2543" s="61" t="str">
        <f aca="false">IF(OR($W2543="N/A",$R2543="",$S2543=""),"N/A",IF($W2543&gt;=4,"Not Significant",IF($W2543&gt;=2,"Semi-Significant","Significant")))</f>
        <v>N/A</v>
      </c>
      <c r="Z2543" s="1" t="str">
        <f aca="false">IF($D2543="Z540.1 w/data",0,"")</f>
        <v/>
      </c>
      <c r="AA2543" s="1" t="e">
        <f aca="false">$Y2543+$Q2543+$Z2543</f>
        <v>#VALUE!</v>
      </c>
      <c r="AB2543" s="1" t="n">
        <f aca="false">$N2543+$Q2543</f>
        <v>0</v>
      </c>
      <c r="AC2543" s="1" t="str">
        <f aca="false">IF($Y2543="","",IF(AND($AA2543&gt;=$R2543,$AA2543&lt;=$S2543),"Pass","Fail"))</f>
        <v/>
      </c>
      <c r="AD2543" s="1" t="str">
        <f aca="false">IF($Y2543="","",IF($AA2543&gt;$R2543,"Pass","Fail"))</f>
        <v/>
      </c>
      <c r="AE2543" s="1" t="str">
        <f aca="false">IF($Y2543="","",IF($AA2543&gt;=$R2543,"Pass","Fail"))</f>
        <v/>
      </c>
      <c r="AF2543" s="1" t="str">
        <f aca="false">IF($Y2543="","",IF($AA2543&lt;=$S2543,"Pass","Fail"))</f>
        <v/>
      </c>
      <c r="AG2543" s="1" t="str">
        <f aca="false">IF($Y2543="","",IF($AA2543&lt;$S2543,"Pass","Fail"))</f>
        <v/>
      </c>
      <c r="AH2543" s="23" t="str">
        <f aca="true">INDIRECT(CHOOSE(MATCH($T2543,{"±","&gt;","≥","≤","&lt;"},0), "AC", "AD", "AE", "AF", "AG") &amp; ROW())</f>
        <v/>
      </c>
      <c r="AI2543" s="56" t="str">
        <f aca="false">IF($X2543="Not Significant","No Further Action Required",
IF($AH2543="","",
IF(AND($AH2543="Pass",$L2543="0 - Passed "),"Analysis performed; no further action required.",
IF(AND($AH2543="Fail",$L2543="1 - Failed "),"Analysis performed; no further action required.",
IF(AND($AH2543="Pass",$L2543="2 - Limited In Use "),"Analysis performed; no further action required.",
IF(AND($AH2543="Fail",$L2543="3 - Adjusted "),"Analysis performed; no further action required.",
"Unit fails analysis; TSM determination required."))))))</f>
        <v/>
      </c>
      <c r="AJ2543" s="58"/>
    </row>
    <row r="2544" customFormat="false" ht="15" hidden="false" customHeight="false" outlineLevel="0" collapsed="false">
      <c r="A2544" s="56"/>
      <c r="E2544" s="57" t="str">
        <f aca="false">IF(AND($F2544="",$G2544=""),"",IF($G2544="",$F2544,HYPERLINK($G2544,$F2544)))</f>
        <v/>
      </c>
      <c r="H2544" s="1" t="str">
        <f aca="false">IF($I2544="","None Attached",IF(LEFT($I2544,5)="https",HYPERLINK($I2544,"Datasheet"),HYPERLINK(_xlfn.CONCAT("https://",$I2544),"Datasheet")))</f>
        <v>None Attached</v>
      </c>
      <c r="M2544" s="56"/>
      <c r="P2544" s="58"/>
      <c r="Q2544" s="1" t="n">
        <f aca="false">$M2544-$N2544</f>
        <v>0</v>
      </c>
      <c r="R2544" s="56"/>
      <c r="T2544" s="59" t="s">
        <v>15</v>
      </c>
      <c r="U2544" s="1" t="n">
        <f aca="false">$S2544-$R2544</f>
        <v>0</v>
      </c>
      <c r="V2544" s="1" t="n">
        <f aca="false">IF($T2544="±",$Q2544*2,$Q2544)</f>
        <v>0</v>
      </c>
      <c r="W2544" s="60" t="str">
        <f aca="false">IFERROR($U2544/ABS($V2544),"N/A")</f>
        <v>N/A</v>
      </c>
      <c r="X2544" s="61" t="str">
        <f aca="false">IF(OR($W2544="N/A",$R2544="",$S2544=""),"N/A",IF($W2544&gt;=4,"Not Significant",IF($W2544&gt;=2,"Semi-Significant","Significant")))</f>
        <v>N/A</v>
      </c>
      <c r="Z2544" s="1" t="str">
        <f aca="false">IF($D2544="Z540.1 w/data",0,"")</f>
        <v/>
      </c>
      <c r="AA2544" s="1" t="e">
        <f aca="false">$Y2544+$Q2544+$Z2544</f>
        <v>#VALUE!</v>
      </c>
      <c r="AB2544" s="1" t="n">
        <f aca="false">$N2544+$Q2544</f>
        <v>0</v>
      </c>
      <c r="AC2544" s="1" t="str">
        <f aca="false">IF($Y2544="","",IF(AND($AA2544&gt;=$R2544,$AA2544&lt;=$S2544),"Pass","Fail"))</f>
        <v/>
      </c>
      <c r="AD2544" s="1" t="str">
        <f aca="false">IF($Y2544="","",IF($AA2544&gt;$R2544,"Pass","Fail"))</f>
        <v/>
      </c>
      <c r="AE2544" s="1" t="str">
        <f aca="false">IF($Y2544="","",IF($AA2544&gt;=$R2544,"Pass","Fail"))</f>
        <v/>
      </c>
      <c r="AF2544" s="1" t="str">
        <f aca="false">IF($Y2544="","",IF($AA2544&lt;=$S2544,"Pass","Fail"))</f>
        <v/>
      </c>
      <c r="AG2544" s="1" t="str">
        <f aca="false">IF($Y2544="","",IF($AA2544&lt;$S2544,"Pass","Fail"))</f>
        <v/>
      </c>
      <c r="AH2544" s="23" t="str">
        <f aca="true">INDIRECT(CHOOSE(MATCH($T2544,{"±","&gt;","≥","≤","&lt;"},0), "AC", "AD", "AE", "AF", "AG") &amp; ROW())</f>
        <v/>
      </c>
      <c r="AI2544" s="56" t="str">
        <f aca="false">IF($X2544="Not Significant","No Further Action Required",
IF($AH2544="","",
IF(AND($AH2544="Pass",$L2544="0 - Passed "),"Analysis performed; no further action required.",
IF(AND($AH2544="Fail",$L2544="1 - Failed "),"Analysis performed; no further action required.",
IF(AND($AH2544="Pass",$L2544="2 - Limited In Use "),"Analysis performed; no further action required.",
IF(AND($AH2544="Fail",$L2544="3 - Adjusted "),"Analysis performed; no further action required.",
"Unit fails analysis; TSM determination required."))))))</f>
        <v/>
      </c>
      <c r="AJ2544" s="58"/>
    </row>
    <row r="2545" customFormat="false" ht="15" hidden="false" customHeight="false" outlineLevel="0" collapsed="false">
      <c r="A2545" s="56"/>
      <c r="E2545" s="57" t="str">
        <f aca="false">IF(AND($F2545="",$G2545=""),"",IF($G2545="",$F2545,HYPERLINK($G2545,$F2545)))</f>
        <v/>
      </c>
      <c r="H2545" s="1" t="str">
        <f aca="false">IF($I2545="","None Attached",IF(LEFT($I2545,5)="https",HYPERLINK($I2545,"Datasheet"),HYPERLINK(_xlfn.CONCAT("https://",$I2545),"Datasheet")))</f>
        <v>None Attached</v>
      </c>
      <c r="M2545" s="56"/>
      <c r="P2545" s="58"/>
      <c r="Q2545" s="1" t="n">
        <f aca="false">$M2545-$N2545</f>
        <v>0</v>
      </c>
      <c r="R2545" s="56"/>
      <c r="T2545" s="59" t="s">
        <v>15</v>
      </c>
      <c r="U2545" s="1" t="n">
        <f aca="false">$S2545-$R2545</f>
        <v>0</v>
      </c>
      <c r="V2545" s="1" t="n">
        <f aca="false">IF($T2545="±",$Q2545*2,$Q2545)</f>
        <v>0</v>
      </c>
      <c r="W2545" s="60" t="str">
        <f aca="false">IFERROR($U2545/ABS($V2545),"N/A")</f>
        <v>N/A</v>
      </c>
      <c r="X2545" s="61" t="str">
        <f aca="false">IF(OR($W2545="N/A",$R2545="",$S2545=""),"N/A",IF($W2545&gt;=4,"Not Significant",IF($W2545&gt;=2,"Semi-Significant","Significant")))</f>
        <v>N/A</v>
      </c>
      <c r="Z2545" s="1" t="str">
        <f aca="false">IF($D2545="Z540.1 w/data",0,"")</f>
        <v/>
      </c>
      <c r="AA2545" s="1" t="e">
        <f aca="false">$Y2545+$Q2545+$Z2545</f>
        <v>#VALUE!</v>
      </c>
      <c r="AB2545" s="1" t="n">
        <f aca="false">$N2545+$Q2545</f>
        <v>0</v>
      </c>
      <c r="AC2545" s="1" t="str">
        <f aca="false">IF($Y2545="","",IF(AND($AA2545&gt;=$R2545,$AA2545&lt;=$S2545),"Pass","Fail"))</f>
        <v/>
      </c>
      <c r="AD2545" s="1" t="str">
        <f aca="false">IF($Y2545="","",IF($AA2545&gt;$R2545,"Pass","Fail"))</f>
        <v/>
      </c>
      <c r="AE2545" s="1" t="str">
        <f aca="false">IF($Y2545="","",IF($AA2545&gt;=$R2545,"Pass","Fail"))</f>
        <v/>
      </c>
      <c r="AF2545" s="1" t="str">
        <f aca="false">IF($Y2545="","",IF($AA2545&lt;=$S2545,"Pass","Fail"))</f>
        <v/>
      </c>
      <c r="AG2545" s="1" t="str">
        <f aca="false">IF($Y2545="","",IF($AA2545&lt;$S2545,"Pass","Fail"))</f>
        <v/>
      </c>
      <c r="AH2545" s="23" t="str">
        <f aca="true">INDIRECT(CHOOSE(MATCH($T2545,{"±","&gt;","≥","≤","&lt;"},0), "AC", "AD", "AE", "AF", "AG") &amp; ROW())</f>
        <v/>
      </c>
      <c r="AI2545" s="56" t="str">
        <f aca="false">IF($X2545="Not Significant","No Further Action Required",
IF($AH2545="","",
IF(AND($AH2545="Pass",$L2545="0 - Passed "),"Analysis performed; no further action required.",
IF(AND($AH2545="Fail",$L2545="1 - Failed "),"Analysis performed; no further action required.",
IF(AND($AH2545="Pass",$L2545="2 - Limited In Use "),"Analysis performed; no further action required.",
IF(AND($AH2545="Fail",$L2545="3 - Adjusted "),"Analysis performed; no further action required.",
"Unit fails analysis; TSM determination required."))))))</f>
        <v/>
      </c>
      <c r="AJ2545" s="58"/>
    </row>
    <row r="2546" customFormat="false" ht="15" hidden="false" customHeight="false" outlineLevel="0" collapsed="false">
      <c r="A2546" s="56"/>
      <c r="E2546" s="57" t="str">
        <f aca="false">IF(AND($F2546="",$G2546=""),"",IF($G2546="",$F2546,HYPERLINK($G2546,$F2546)))</f>
        <v/>
      </c>
      <c r="H2546" s="1" t="str">
        <f aca="false">IF($I2546="","None Attached",IF(LEFT($I2546,5)="https",HYPERLINK($I2546,"Datasheet"),HYPERLINK(_xlfn.CONCAT("https://",$I2546),"Datasheet")))</f>
        <v>None Attached</v>
      </c>
      <c r="M2546" s="56"/>
      <c r="P2546" s="58"/>
      <c r="Q2546" s="1" t="n">
        <f aca="false">$M2546-$N2546</f>
        <v>0</v>
      </c>
      <c r="R2546" s="56"/>
      <c r="T2546" s="59" t="s">
        <v>15</v>
      </c>
      <c r="U2546" s="1" t="n">
        <f aca="false">$S2546-$R2546</f>
        <v>0</v>
      </c>
      <c r="V2546" s="1" t="n">
        <f aca="false">IF($T2546="±",$Q2546*2,$Q2546)</f>
        <v>0</v>
      </c>
      <c r="W2546" s="60" t="str">
        <f aca="false">IFERROR($U2546/ABS($V2546),"N/A")</f>
        <v>N/A</v>
      </c>
      <c r="X2546" s="61" t="str">
        <f aca="false">IF(OR($W2546="N/A",$R2546="",$S2546=""),"N/A",IF($W2546&gt;=4,"Not Significant",IF($W2546&gt;=2,"Semi-Significant","Significant")))</f>
        <v>N/A</v>
      </c>
      <c r="Z2546" s="1" t="str">
        <f aca="false">IF($D2546="Z540.1 w/data",0,"")</f>
        <v/>
      </c>
      <c r="AA2546" s="1" t="e">
        <f aca="false">$Y2546+$Q2546+$Z2546</f>
        <v>#VALUE!</v>
      </c>
      <c r="AB2546" s="1" t="n">
        <f aca="false">$N2546+$Q2546</f>
        <v>0</v>
      </c>
      <c r="AC2546" s="1" t="str">
        <f aca="false">IF($Y2546="","",IF(AND($AA2546&gt;=$R2546,$AA2546&lt;=$S2546),"Pass","Fail"))</f>
        <v/>
      </c>
      <c r="AD2546" s="1" t="str">
        <f aca="false">IF($Y2546="","",IF($AA2546&gt;$R2546,"Pass","Fail"))</f>
        <v/>
      </c>
      <c r="AE2546" s="1" t="str">
        <f aca="false">IF($Y2546="","",IF($AA2546&gt;=$R2546,"Pass","Fail"))</f>
        <v/>
      </c>
      <c r="AF2546" s="1" t="str">
        <f aca="false">IF($Y2546="","",IF($AA2546&lt;=$S2546,"Pass","Fail"))</f>
        <v/>
      </c>
      <c r="AG2546" s="1" t="str">
        <f aca="false">IF($Y2546="","",IF($AA2546&lt;$S2546,"Pass","Fail"))</f>
        <v/>
      </c>
      <c r="AH2546" s="23" t="str">
        <f aca="true">INDIRECT(CHOOSE(MATCH($T2546,{"±","&gt;","≥","≤","&lt;"},0), "AC", "AD", "AE", "AF", "AG") &amp; ROW())</f>
        <v/>
      </c>
      <c r="AI2546" s="56" t="str">
        <f aca="false">IF($X2546="Not Significant","No Further Action Required",
IF($AH2546="","",
IF(AND($AH2546="Pass",$L2546="0 - Passed "),"Analysis performed; no further action required.",
IF(AND($AH2546="Fail",$L2546="1 - Failed "),"Analysis performed; no further action required.",
IF(AND($AH2546="Pass",$L2546="2 - Limited In Use "),"Analysis performed; no further action required.",
IF(AND($AH2546="Fail",$L2546="3 - Adjusted "),"Analysis performed; no further action required.",
"Unit fails analysis; TSM determination required."))))))</f>
        <v/>
      </c>
      <c r="AJ2546" s="58"/>
    </row>
    <row r="2547" customFormat="false" ht="15" hidden="false" customHeight="false" outlineLevel="0" collapsed="false">
      <c r="A2547" s="56"/>
      <c r="E2547" s="57" t="str">
        <f aca="false">IF(AND($F2547="",$G2547=""),"",IF($G2547="",$F2547,HYPERLINK($G2547,$F2547)))</f>
        <v/>
      </c>
      <c r="H2547" s="1" t="str">
        <f aca="false">IF($I2547="","None Attached",IF(LEFT($I2547,5)="https",HYPERLINK($I2547,"Datasheet"),HYPERLINK(_xlfn.CONCAT("https://",$I2547),"Datasheet")))</f>
        <v>None Attached</v>
      </c>
      <c r="M2547" s="56"/>
      <c r="P2547" s="58"/>
      <c r="Q2547" s="1" t="n">
        <f aca="false">$M2547-$N2547</f>
        <v>0</v>
      </c>
      <c r="R2547" s="56"/>
      <c r="T2547" s="59" t="s">
        <v>15</v>
      </c>
      <c r="U2547" s="1" t="n">
        <f aca="false">$S2547-$R2547</f>
        <v>0</v>
      </c>
      <c r="V2547" s="1" t="n">
        <f aca="false">IF($T2547="±",$Q2547*2,$Q2547)</f>
        <v>0</v>
      </c>
      <c r="W2547" s="60" t="str">
        <f aca="false">IFERROR($U2547/ABS($V2547),"N/A")</f>
        <v>N/A</v>
      </c>
      <c r="X2547" s="61" t="str">
        <f aca="false">IF(OR($W2547="N/A",$R2547="",$S2547=""),"N/A",IF($W2547&gt;=4,"Not Significant",IF($W2547&gt;=2,"Semi-Significant","Significant")))</f>
        <v>N/A</v>
      </c>
      <c r="Z2547" s="1" t="str">
        <f aca="false">IF($D2547="Z540.1 w/data",0,"")</f>
        <v/>
      </c>
      <c r="AA2547" s="1" t="e">
        <f aca="false">$Y2547+$Q2547+$Z2547</f>
        <v>#VALUE!</v>
      </c>
      <c r="AB2547" s="1" t="n">
        <f aca="false">$N2547+$Q2547</f>
        <v>0</v>
      </c>
      <c r="AC2547" s="1" t="str">
        <f aca="false">IF($Y2547="","",IF(AND($AA2547&gt;=$R2547,$AA2547&lt;=$S2547),"Pass","Fail"))</f>
        <v/>
      </c>
      <c r="AD2547" s="1" t="str">
        <f aca="false">IF($Y2547="","",IF($AA2547&gt;$R2547,"Pass","Fail"))</f>
        <v/>
      </c>
      <c r="AE2547" s="1" t="str">
        <f aca="false">IF($Y2547="","",IF($AA2547&gt;=$R2547,"Pass","Fail"))</f>
        <v/>
      </c>
      <c r="AF2547" s="1" t="str">
        <f aca="false">IF($Y2547="","",IF($AA2547&lt;=$S2547,"Pass","Fail"))</f>
        <v/>
      </c>
      <c r="AG2547" s="1" t="str">
        <f aca="false">IF($Y2547="","",IF($AA2547&lt;$S2547,"Pass","Fail"))</f>
        <v/>
      </c>
      <c r="AH2547" s="23" t="str">
        <f aca="true">INDIRECT(CHOOSE(MATCH($T2547,{"±","&gt;","≥","≤","&lt;"},0), "AC", "AD", "AE", "AF", "AG") &amp; ROW())</f>
        <v/>
      </c>
      <c r="AI2547" s="56" t="str">
        <f aca="false">IF($X2547="Not Significant","No Further Action Required",
IF($AH2547="","",
IF(AND($AH2547="Pass",$L2547="0 - Passed "),"Analysis performed; no further action required.",
IF(AND($AH2547="Fail",$L2547="1 - Failed "),"Analysis performed; no further action required.",
IF(AND($AH2547="Pass",$L2547="2 - Limited In Use "),"Analysis performed; no further action required.",
IF(AND($AH2547="Fail",$L2547="3 - Adjusted "),"Analysis performed; no further action required.",
"Unit fails analysis; TSM determination required."))))))</f>
        <v/>
      </c>
      <c r="AJ2547" s="58"/>
    </row>
    <row r="2548" customFormat="false" ht="15" hidden="false" customHeight="false" outlineLevel="0" collapsed="false">
      <c r="A2548" s="56"/>
      <c r="E2548" s="57" t="str">
        <f aca="false">IF(AND($F2548="",$G2548=""),"",IF($G2548="",$F2548,HYPERLINK($G2548,$F2548)))</f>
        <v/>
      </c>
      <c r="H2548" s="1" t="str">
        <f aca="false">IF($I2548="","None Attached",IF(LEFT($I2548,5)="https",HYPERLINK($I2548,"Datasheet"),HYPERLINK(_xlfn.CONCAT("https://",$I2548),"Datasheet")))</f>
        <v>None Attached</v>
      </c>
      <c r="M2548" s="56"/>
      <c r="P2548" s="58"/>
      <c r="Q2548" s="1" t="n">
        <f aca="false">$M2548-$N2548</f>
        <v>0</v>
      </c>
      <c r="R2548" s="56"/>
      <c r="T2548" s="59" t="s">
        <v>15</v>
      </c>
      <c r="U2548" s="1" t="n">
        <f aca="false">$S2548-$R2548</f>
        <v>0</v>
      </c>
      <c r="V2548" s="1" t="n">
        <f aca="false">IF($T2548="±",$Q2548*2,$Q2548)</f>
        <v>0</v>
      </c>
      <c r="W2548" s="60" t="str">
        <f aca="false">IFERROR($U2548/ABS($V2548),"N/A")</f>
        <v>N/A</v>
      </c>
      <c r="X2548" s="61" t="str">
        <f aca="false">IF(OR($W2548="N/A",$R2548="",$S2548=""),"N/A",IF($W2548&gt;=4,"Not Significant",IF($W2548&gt;=2,"Semi-Significant","Significant")))</f>
        <v>N/A</v>
      </c>
      <c r="Z2548" s="1" t="str">
        <f aca="false">IF($D2548="Z540.1 w/data",0,"")</f>
        <v/>
      </c>
      <c r="AA2548" s="1" t="e">
        <f aca="false">$Y2548+$Q2548+$Z2548</f>
        <v>#VALUE!</v>
      </c>
      <c r="AB2548" s="1" t="n">
        <f aca="false">$N2548+$Q2548</f>
        <v>0</v>
      </c>
      <c r="AC2548" s="1" t="str">
        <f aca="false">IF($Y2548="","",IF(AND($AA2548&gt;=$R2548,$AA2548&lt;=$S2548),"Pass","Fail"))</f>
        <v/>
      </c>
      <c r="AD2548" s="1" t="str">
        <f aca="false">IF($Y2548="","",IF($AA2548&gt;$R2548,"Pass","Fail"))</f>
        <v/>
      </c>
      <c r="AE2548" s="1" t="str">
        <f aca="false">IF($Y2548="","",IF($AA2548&gt;=$R2548,"Pass","Fail"))</f>
        <v/>
      </c>
      <c r="AF2548" s="1" t="str">
        <f aca="false">IF($Y2548="","",IF($AA2548&lt;=$S2548,"Pass","Fail"))</f>
        <v/>
      </c>
      <c r="AG2548" s="1" t="str">
        <f aca="false">IF($Y2548="","",IF($AA2548&lt;$S2548,"Pass","Fail"))</f>
        <v/>
      </c>
      <c r="AH2548" s="23" t="str">
        <f aca="true">INDIRECT(CHOOSE(MATCH($T2548,{"±","&gt;","≥","≤","&lt;"},0), "AC", "AD", "AE", "AF", "AG") &amp; ROW())</f>
        <v/>
      </c>
      <c r="AI2548" s="56" t="str">
        <f aca="false">IF($X2548="Not Significant","No Further Action Required",
IF($AH2548="","",
IF(AND($AH2548="Pass",$L2548="0 - Passed "),"Analysis performed; no further action required.",
IF(AND($AH2548="Fail",$L2548="1 - Failed "),"Analysis performed; no further action required.",
IF(AND($AH2548="Pass",$L2548="2 - Limited In Use "),"Analysis performed; no further action required.",
IF(AND($AH2548="Fail",$L2548="3 - Adjusted "),"Analysis performed; no further action required.",
"Unit fails analysis; TSM determination required."))))))</f>
        <v/>
      </c>
      <c r="AJ2548" s="58"/>
    </row>
    <row r="2549" customFormat="false" ht="15" hidden="false" customHeight="false" outlineLevel="0" collapsed="false">
      <c r="A2549" s="56"/>
      <c r="E2549" s="57" t="str">
        <f aca="false">IF(AND($F2549="",$G2549=""),"",IF($G2549="",$F2549,HYPERLINK($G2549,$F2549)))</f>
        <v/>
      </c>
      <c r="H2549" s="1" t="str">
        <f aca="false">IF($I2549="","None Attached",IF(LEFT($I2549,5)="https",HYPERLINK($I2549,"Datasheet"),HYPERLINK(_xlfn.CONCAT("https://",$I2549),"Datasheet")))</f>
        <v>None Attached</v>
      </c>
      <c r="M2549" s="56"/>
      <c r="P2549" s="58"/>
      <c r="Q2549" s="1" t="n">
        <f aca="false">$M2549-$N2549</f>
        <v>0</v>
      </c>
      <c r="R2549" s="56"/>
      <c r="T2549" s="59" t="s">
        <v>15</v>
      </c>
      <c r="U2549" s="1" t="n">
        <f aca="false">$S2549-$R2549</f>
        <v>0</v>
      </c>
      <c r="V2549" s="1" t="n">
        <f aca="false">IF($T2549="±",$Q2549*2,$Q2549)</f>
        <v>0</v>
      </c>
      <c r="W2549" s="60" t="str">
        <f aca="false">IFERROR($U2549/ABS($V2549),"N/A")</f>
        <v>N/A</v>
      </c>
      <c r="X2549" s="61" t="str">
        <f aca="false">IF(OR($W2549="N/A",$R2549="",$S2549=""),"N/A",IF($W2549&gt;=4,"Not Significant",IF($W2549&gt;=2,"Semi-Significant","Significant")))</f>
        <v>N/A</v>
      </c>
      <c r="Z2549" s="1" t="str">
        <f aca="false">IF($D2549="Z540.1 w/data",0,"")</f>
        <v/>
      </c>
      <c r="AA2549" s="1" t="e">
        <f aca="false">$Y2549+$Q2549+$Z2549</f>
        <v>#VALUE!</v>
      </c>
      <c r="AB2549" s="1" t="n">
        <f aca="false">$N2549+$Q2549</f>
        <v>0</v>
      </c>
      <c r="AC2549" s="1" t="str">
        <f aca="false">IF($Y2549="","",IF(AND($AA2549&gt;=$R2549,$AA2549&lt;=$S2549),"Pass","Fail"))</f>
        <v/>
      </c>
      <c r="AD2549" s="1" t="str">
        <f aca="false">IF($Y2549="","",IF($AA2549&gt;$R2549,"Pass","Fail"))</f>
        <v/>
      </c>
      <c r="AE2549" s="1" t="str">
        <f aca="false">IF($Y2549="","",IF($AA2549&gt;=$R2549,"Pass","Fail"))</f>
        <v/>
      </c>
      <c r="AF2549" s="1" t="str">
        <f aca="false">IF($Y2549="","",IF($AA2549&lt;=$S2549,"Pass","Fail"))</f>
        <v/>
      </c>
      <c r="AG2549" s="1" t="str">
        <f aca="false">IF($Y2549="","",IF($AA2549&lt;$S2549,"Pass","Fail"))</f>
        <v/>
      </c>
      <c r="AH2549" s="23" t="str">
        <f aca="true">INDIRECT(CHOOSE(MATCH($T2549,{"±","&gt;","≥","≤","&lt;"},0), "AC", "AD", "AE", "AF", "AG") &amp; ROW())</f>
        <v/>
      </c>
      <c r="AI2549" s="56" t="str">
        <f aca="false">IF($X2549="Not Significant","No Further Action Required",
IF($AH2549="","",
IF(AND($AH2549="Pass",$L2549="0 - Passed "),"Analysis performed; no further action required.",
IF(AND($AH2549="Fail",$L2549="1 - Failed "),"Analysis performed; no further action required.",
IF(AND($AH2549="Pass",$L2549="2 - Limited In Use "),"Analysis performed; no further action required.",
IF(AND($AH2549="Fail",$L2549="3 - Adjusted "),"Analysis performed; no further action required.",
"Unit fails analysis; TSM determination required."))))))</f>
        <v/>
      </c>
      <c r="AJ2549" s="58"/>
    </row>
    <row r="2550" customFormat="false" ht="15" hidden="false" customHeight="false" outlineLevel="0" collapsed="false">
      <c r="A2550" s="56"/>
      <c r="E2550" s="57" t="str">
        <f aca="false">IF(AND($F2550="",$G2550=""),"",IF($G2550="",$F2550,HYPERLINK($G2550,$F2550)))</f>
        <v/>
      </c>
      <c r="H2550" s="1" t="str">
        <f aca="false">IF($I2550="","None Attached",IF(LEFT($I2550,5)="https",HYPERLINK($I2550,"Datasheet"),HYPERLINK(_xlfn.CONCAT("https://",$I2550),"Datasheet")))</f>
        <v>None Attached</v>
      </c>
      <c r="M2550" s="56"/>
      <c r="P2550" s="58"/>
      <c r="Q2550" s="1" t="n">
        <f aca="false">$M2550-$N2550</f>
        <v>0</v>
      </c>
      <c r="R2550" s="56"/>
      <c r="T2550" s="59" t="s">
        <v>15</v>
      </c>
      <c r="U2550" s="1" t="n">
        <f aca="false">$S2550-$R2550</f>
        <v>0</v>
      </c>
      <c r="V2550" s="1" t="n">
        <f aca="false">IF($T2550="±",$Q2550*2,$Q2550)</f>
        <v>0</v>
      </c>
      <c r="W2550" s="60" t="str">
        <f aca="false">IFERROR($U2550/ABS($V2550),"N/A")</f>
        <v>N/A</v>
      </c>
      <c r="X2550" s="61" t="str">
        <f aca="false">IF(OR($W2550="N/A",$R2550="",$S2550=""),"N/A",IF($W2550&gt;=4,"Not Significant",IF($W2550&gt;=2,"Semi-Significant","Significant")))</f>
        <v>N/A</v>
      </c>
      <c r="Z2550" s="1" t="str">
        <f aca="false">IF($D2550="Z540.1 w/data",0,"")</f>
        <v/>
      </c>
      <c r="AA2550" s="1" t="e">
        <f aca="false">$Y2550+$Q2550+$Z2550</f>
        <v>#VALUE!</v>
      </c>
      <c r="AB2550" s="1" t="n">
        <f aca="false">$N2550+$Q2550</f>
        <v>0</v>
      </c>
      <c r="AC2550" s="1" t="str">
        <f aca="false">IF($Y2550="","",IF(AND($AA2550&gt;=$R2550,$AA2550&lt;=$S2550),"Pass","Fail"))</f>
        <v/>
      </c>
      <c r="AD2550" s="1" t="str">
        <f aca="false">IF($Y2550="","",IF($AA2550&gt;$R2550,"Pass","Fail"))</f>
        <v/>
      </c>
      <c r="AE2550" s="1" t="str">
        <f aca="false">IF($Y2550="","",IF($AA2550&gt;=$R2550,"Pass","Fail"))</f>
        <v/>
      </c>
      <c r="AF2550" s="1" t="str">
        <f aca="false">IF($Y2550="","",IF($AA2550&lt;=$S2550,"Pass","Fail"))</f>
        <v/>
      </c>
      <c r="AG2550" s="1" t="str">
        <f aca="false">IF($Y2550="","",IF($AA2550&lt;$S2550,"Pass","Fail"))</f>
        <v/>
      </c>
      <c r="AH2550" s="23" t="str">
        <f aca="true">INDIRECT(CHOOSE(MATCH($T2550,{"±","&gt;","≥","≤","&lt;"},0), "AC", "AD", "AE", "AF", "AG") &amp; ROW())</f>
        <v/>
      </c>
      <c r="AI2550" s="56" t="str">
        <f aca="false">IF($X2550="Not Significant","No Further Action Required",
IF($AH2550="","",
IF(AND($AH2550="Pass",$L2550="0 - Passed "),"Analysis performed; no further action required.",
IF(AND($AH2550="Fail",$L2550="1 - Failed "),"Analysis performed; no further action required.",
IF(AND($AH2550="Pass",$L2550="2 - Limited In Use "),"Analysis performed; no further action required.",
IF(AND($AH2550="Fail",$L2550="3 - Adjusted "),"Analysis performed; no further action required.",
"Unit fails analysis; TSM determination required."))))))</f>
        <v/>
      </c>
      <c r="AJ2550" s="58"/>
    </row>
    <row r="2551" customFormat="false" ht="15" hidden="false" customHeight="false" outlineLevel="0" collapsed="false">
      <c r="A2551" s="56"/>
      <c r="E2551" s="57" t="str">
        <f aca="false">IF(AND($F2551="",$G2551=""),"",IF($G2551="",$F2551,HYPERLINK($G2551,$F2551)))</f>
        <v/>
      </c>
      <c r="H2551" s="1" t="str">
        <f aca="false">IF($I2551="","None Attached",IF(LEFT($I2551,5)="https",HYPERLINK($I2551,"Datasheet"),HYPERLINK(_xlfn.CONCAT("https://",$I2551),"Datasheet")))</f>
        <v>None Attached</v>
      </c>
      <c r="M2551" s="56"/>
      <c r="P2551" s="58"/>
      <c r="Q2551" s="1" t="n">
        <f aca="false">$M2551-$N2551</f>
        <v>0</v>
      </c>
      <c r="R2551" s="56"/>
      <c r="T2551" s="59" t="s">
        <v>15</v>
      </c>
      <c r="U2551" s="1" t="n">
        <f aca="false">$S2551-$R2551</f>
        <v>0</v>
      </c>
      <c r="V2551" s="1" t="n">
        <f aca="false">IF($T2551="±",$Q2551*2,$Q2551)</f>
        <v>0</v>
      </c>
      <c r="W2551" s="60" t="str">
        <f aca="false">IFERROR($U2551/ABS($V2551),"N/A")</f>
        <v>N/A</v>
      </c>
      <c r="X2551" s="61" t="str">
        <f aca="false">IF(OR($W2551="N/A",$R2551="",$S2551=""),"N/A",IF($W2551&gt;=4,"Not Significant",IF($W2551&gt;=2,"Semi-Significant","Significant")))</f>
        <v>N/A</v>
      </c>
      <c r="Z2551" s="1" t="str">
        <f aca="false">IF($D2551="Z540.1 w/data",0,"")</f>
        <v/>
      </c>
      <c r="AA2551" s="1" t="e">
        <f aca="false">$Y2551+$Q2551+$Z2551</f>
        <v>#VALUE!</v>
      </c>
      <c r="AB2551" s="1" t="n">
        <f aca="false">$N2551+$Q2551</f>
        <v>0</v>
      </c>
      <c r="AC2551" s="1" t="str">
        <f aca="false">IF($Y2551="","",IF(AND($AA2551&gt;=$R2551,$AA2551&lt;=$S2551),"Pass","Fail"))</f>
        <v/>
      </c>
      <c r="AD2551" s="1" t="str">
        <f aca="false">IF($Y2551="","",IF($AA2551&gt;$R2551,"Pass","Fail"))</f>
        <v/>
      </c>
      <c r="AE2551" s="1" t="str">
        <f aca="false">IF($Y2551="","",IF($AA2551&gt;=$R2551,"Pass","Fail"))</f>
        <v/>
      </c>
      <c r="AF2551" s="1" t="str">
        <f aca="false">IF($Y2551="","",IF($AA2551&lt;=$S2551,"Pass","Fail"))</f>
        <v/>
      </c>
      <c r="AG2551" s="1" t="str">
        <f aca="false">IF($Y2551="","",IF($AA2551&lt;$S2551,"Pass","Fail"))</f>
        <v/>
      </c>
      <c r="AH2551" s="23" t="str">
        <f aca="true">INDIRECT(CHOOSE(MATCH($T2551,{"±","&gt;","≥","≤","&lt;"},0), "AC", "AD", "AE", "AF", "AG") &amp; ROW())</f>
        <v/>
      </c>
      <c r="AI2551" s="56" t="str">
        <f aca="false">IF($X2551="Not Significant","No Further Action Required",
IF($AH2551="","",
IF(AND($AH2551="Pass",$L2551="0 - Passed "),"Analysis performed; no further action required.",
IF(AND($AH2551="Fail",$L2551="1 - Failed "),"Analysis performed; no further action required.",
IF(AND($AH2551="Pass",$L2551="2 - Limited In Use "),"Analysis performed; no further action required.",
IF(AND($AH2551="Fail",$L2551="3 - Adjusted "),"Analysis performed; no further action required.",
"Unit fails analysis; TSM determination required."))))))</f>
        <v/>
      </c>
      <c r="AJ2551" s="58"/>
    </row>
    <row r="2552" customFormat="false" ht="15" hidden="false" customHeight="false" outlineLevel="0" collapsed="false">
      <c r="A2552" s="56"/>
      <c r="E2552" s="57" t="str">
        <f aca="false">IF(AND($F2552="",$G2552=""),"",IF($G2552="",$F2552,HYPERLINK($G2552,$F2552)))</f>
        <v/>
      </c>
      <c r="H2552" s="1" t="str">
        <f aca="false">IF($I2552="","None Attached",IF(LEFT($I2552,5)="https",HYPERLINK($I2552,"Datasheet"),HYPERLINK(_xlfn.CONCAT("https://",$I2552),"Datasheet")))</f>
        <v>None Attached</v>
      </c>
      <c r="M2552" s="56"/>
      <c r="P2552" s="58"/>
      <c r="Q2552" s="1" t="n">
        <f aca="false">$M2552-$N2552</f>
        <v>0</v>
      </c>
      <c r="R2552" s="56"/>
      <c r="T2552" s="59" t="s">
        <v>15</v>
      </c>
      <c r="U2552" s="1" t="n">
        <f aca="false">$S2552-$R2552</f>
        <v>0</v>
      </c>
      <c r="V2552" s="1" t="n">
        <f aca="false">IF($T2552="±",$Q2552*2,$Q2552)</f>
        <v>0</v>
      </c>
      <c r="W2552" s="60" t="str">
        <f aca="false">IFERROR($U2552/ABS($V2552),"N/A")</f>
        <v>N/A</v>
      </c>
      <c r="X2552" s="61" t="str">
        <f aca="false">IF(OR($W2552="N/A",$R2552="",$S2552=""),"N/A",IF($W2552&gt;=4,"Not Significant",IF($W2552&gt;=2,"Semi-Significant","Significant")))</f>
        <v>N/A</v>
      </c>
      <c r="Z2552" s="1" t="str">
        <f aca="false">IF($D2552="Z540.1 w/data",0,"")</f>
        <v/>
      </c>
      <c r="AA2552" s="1" t="e">
        <f aca="false">$Y2552+$Q2552+$Z2552</f>
        <v>#VALUE!</v>
      </c>
      <c r="AB2552" s="1" t="n">
        <f aca="false">$N2552+$Q2552</f>
        <v>0</v>
      </c>
      <c r="AC2552" s="1" t="str">
        <f aca="false">IF($Y2552="","",IF(AND($AA2552&gt;=$R2552,$AA2552&lt;=$S2552),"Pass","Fail"))</f>
        <v/>
      </c>
      <c r="AD2552" s="1" t="str">
        <f aca="false">IF($Y2552="","",IF($AA2552&gt;$R2552,"Pass","Fail"))</f>
        <v/>
      </c>
      <c r="AE2552" s="1" t="str">
        <f aca="false">IF($Y2552="","",IF($AA2552&gt;=$R2552,"Pass","Fail"))</f>
        <v/>
      </c>
      <c r="AF2552" s="1" t="str">
        <f aca="false">IF($Y2552="","",IF($AA2552&lt;=$S2552,"Pass","Fail"))</f>
        <v/>
      </c>
      <c r="AG2552" s="1" t="str">
        <f aca="false">IF($Y2552="","",IF($AA2552&lt;$S2552,"Pass","Fail"))</f>
        <v/>
      </c>
      <c r="AH2552" s="23" t="str">
        <f aca="true">INDIRECT(CHOOSE(MATCH($T2552,{"±","&gt;","≥","≤","&lt;"},0), "AC", "AD", "AE", "AF", "AG") &amp; ROW())</f>
        <v/>
      </c>
      <c r="AI2552" s="56" t="str">
        <f aca="false">IF($X2552="Not Significant","No Further Action Required",
IF($AH2552="","",
IF(AND($AH2552="Pass",$L2552="0 - Passed "),"Analysis performed; no further action required.",
IF(AND($AH2552="Fail",$L2552="1 - Failed "),"Analysis performed; no further action required.",
IF(AND($AH2552="Pass",$L2552="2 - Limited In Use "),"Analysis performed; no further action required.",
IF(AND($AH2552="Fail",$L2552="3 - Adjusted "),"Analysis performed; no further action required.",
"Unit fails analysis; TSM determination required."))))))</f>
        <v/>
      </c>
      <c r="AJ2552" s="58"/>
    </row>
    <row r="2553" customFormat="false" ht="15" hidden="false" customHeight="false" outlineLevel="0" collapsed="false">
      <c r="A2553" s="56"/>
      <c r="E2553" s="57" t="str">
        <f aca="false">IF(AND($F2553="",$G2553=""),"",IF($G2553="",$F2553,HYPERLINK($G2553,$F2553)))</f>
        <v/>
      </c>
      <c r="H2553" s="1" t="str">
        <f aca="false">IF($I2553="","None Attached",IF(LEFT($I2553,5)="https",HYPERLINK($I2553,"Datasheet"),HYPERLINK(_xlfn.CONCAT("https://",$I2553),"Datasheet")))</f>
        <v>None Attached</v>
      </c>
      <c r="M2553" s="56"/>
      <c r="P2553" s="58"/>
      <c r="Q2553" s="1" t="n">
        <f aca="false">$M2553-$N2553</f>
        <v>0</v>
      </c>
      <c r="R2553" s="56"/>
      <c r="T2553" s="59" t="s">
        <v>15</v>
      </c>
      <c r="U2553" s="1" t="n">
        <f aca="false">$S2553-$R2553</f>
        <v>0</v>
      </c>
      <c r="V2553" s="1" t="n">
        <f aca="false">IF($T2553="±",$Q2553*2,$Q2553)</f>
        <v>0</v>
      </c>
      <c r="W2553" s="60" t="str">
        <f aca="false">IFERROR($U2553/ABS($V2553),"N/A")</f>
        <v>N/A</v>
      </c>
      <c r="X2553" s="61" t="str">
        <f aca="false">IF(OR($W2553="N/A",$R2553="",$S2553=""),"N/A",IF($W2553&gt;=4,"Not Significant",IF($W2553&gt;=2,"Semi-Significant","Significant")))</f>
        <v>N/A</v>
      </c>
      <c r="Z2553" s="1" t="str">
        <f aca="false">IF($D2553="Z540.1 w/data",0,"")</f>
        <v/>
      </c>
      <c r="AA2553" s="1" t="e">
        <f aca="false">$Y2553+$Q2553+$Z2553</f>
        <v>#VALUE!</v>
      </c>
      <c r="AB2553" s="1" t="n">
        <f aca="false">$N2553+$Q2553</f>
        <v>0</v>
      </c>
      <c r="AC2553" s="1" t="str">
        <f aca="false">IF($Y2553="","",IF(AND($AA2553&gt;=$R2553,$AA2553&lt;=$S2553),"Pass","Fail"))</f>
        <v/>
      </c>
      <c r="AD2553" s="1" t="str">
        <f aca="false">IF($Y2553="","",IF($AA2553&gt;$R2553,"Pass","Fail"))</f>
        <v/>
      </c>
      <c r="AE2553" s="1" t="str">
        <f aca="false">IF($Y2553="","",IF($AA2553&gt;=$R2553,"Pass","Fail"))</f>
        <v/>
      </c>
      <c r="AF2553" s="1" t="str">
        <f aca="false">IF($Y2553="","",IF($AA2553&lt;=$S2553,"Pass","Fail"))</f>
        <v/>
      </c>
      <c r="AG2553" s="1" t="str">
        <f aca="false">IF($Y2553="","",IF($AA2553&lt;$S2553,"Pass","Fail"))</f>
        <v/>
      </c>
      <c r="AH2553" s="23" t="str">
        <f aca="true">INDIRECT(CHOOSE(MATCH($T2553,{"±","&gt;","≥","≤","&lt;"},0), "AC", "AD", "AE", "AF", "AG") &amp; ROW())</f>
        <v/>
      </c>
      <c r="AI2553" s="56" t="str">
        <f aca="false">IF($X2553="Not Significant","No Further Action Required",
IF($AH2553="","",
IF(AND($AH2553="Pass",$L2553="0 - Passed "),"Analysis performed; no further action required.",
IF(AND($AH2553="Fail",$L2553="1 - Failed "),"Analysis performed; no further action required.",
IF(AND($AH2553="Pass",$L2553="2 - Limited In Use "),"Analysis performed; no further action required.",
IF(AND($AH2553="Fail",$L2553="3 - Adjusted "),"Analysis performed; no further action required.",
"Unit fails analysis; TSM determination required."))))))</f>
        <v/>
      </c>
      <c r="AJ2553" s="58"/>
    </row>
    <row r="2554" customFormat="false" ht="15" hidden="false" customHeight="false" outlineLevel="0" collapsed="false">
      <c r="A2554" s="56"/>
      <c r="E2554" s="57" t="str">
        <f aca="false">IF(AND($F2554="",$G2554=""),"",IF($G2554="",$F2554,HYPERLINK($G2554,$F2554)))</f>
        <v/>
      </c>
      <c r="H2554" s="1" t="str">
        <f aca="false">IF($I2554="","None Attached",IF(LEFT($I2554,5)="https",HYPERLINK($I2554,"Datasheet"),HYPERLINK(_xlfn.CONCAT("https://",$I2554),"Datasheet")))</f>
        <v>None Attached</v>
      </c>
      <c r="M2554" s="56"/>
      <c r="P2554" s="58"/>
      <c r="Q2554" s="1" t="n">
        <f aca="false">$M2554-$N2554</f>
        <v>0</v>
      </c>
      <c r="R2554" s="56"/>
      <c r="T2554" s="59" t="s">
        <v>15</v>
      </c>
      <c r="U2554" s="1" t="n">
        <f aca="false">$S2554-$R2554</f>
        <v>0</v>
      </c>
      <c r="V2554" s="1" t="n">
        <f aca="false">IF($T2554="±",$Q2554*2,$Q2554)</f>
        <v>0</v>
      </c>
      <c r="W2554" s="60" t="str">
        <f aca="false">IFERROR($U2554/ABS($V2554),"N/A")</f>
        <v>N/A</v>
      </c>
      <c r="X2554" s="61" t="str">
        <f aca="false">IF(OR($W2554="N/A",$R2554="",$S2554=""),"N/A",IF($W2554&gt;=4,"Not Significant",IF($W2554&gt;=2,"Semi-Significant","Significant")))</f>
        <v>N/A</v>
      </c>
      <c r="Z2554" s="1" t="str">
        <f aca="false">IF($D2554="Z540.1 w/data",0,"")</f>
        <v/>
      </c>
      <c r="AA2554" s="1" t="e">
        <f aca="false">$Y2554+$Q2554+$Z2554</f>
        <v>#VALUE!</v>
      </c>
      <c r="AB2554" s="1" t="n">
        <f aca="false">$N2554+$Q2554</f>
        <v>0</v>
      </c>
      <c r="AC2554" s="1" t="str">
        <f aca="false">IF($Y2554="","",IF(AND($AA2554&gt;=$R2554,$AA2554&lt;=$S2554),"Pass","Fail"))</f>
        <v/>
      </c>
      <c r="AD2554" s="1" t="str">
        <f aca="false">IF($Y2554="","",IF($AA2554&gt;$R2554,"Pass","Fail"))</f>
        <v/>
      </c>
      <c r="AE2554" s="1" t="str">
        <f aca="false">IF($Y2554="","",IF($AA2554&gt;=$R2554,"Pass","Fail"))</f>
        <v/>
      </c>
      <c r="AF2554" s="1" t="str">
        <f aca="false">IF($Y2554="","",IF($AA2554&lt;=$S2554,"Pass","Fail"))</f>
        <v/>
      </c>
      <c r="AG2554" s="1" t="str">
        <f aca="false">IF($Y2554="","",IF($AA2554&lt;$S2554,"Pass","Fail"))</f>
        <v/>
      </c>
      <c r="AH2554" s="23" t="str">
        <f aca="true">INDIRECT(CHOOSE(MATCH($T2554,{"±","&gt;","≥","≤","&lt;"},0), "AC", "AD", "AE", "AF", "AG") &amp; ROW())</f>
        <v/>
      </c>
      <c r="AI2554" s="56" t="str">
        <f aca="false">IF($X2554="Not Significant","No Further Action Required",
IF($AH2554="","",
IF(AND($AH2554="Pass",$L2554="0 - Passed "),"Analysis performed; no further action required.",
IF(AND($AH2554="Fail",$L2554="1 - Failed "),"Analysis performed; no further action required.",
IF(AND($AH2554="Pass",$L2554="2 - Limited In Use "),"Analysis performed; no further action required.",
IF(AND($AH2554="Fail",$L2554="3 - Adjusted "),"Analysis performed; no further action required.",
"Unit fails analysis; TSM determination required."))))))</f>
        <v/>
      </c>
      <c r="AJ2554" s="58"/>
    </row>
    <row r="2555" customFormat="false" ht="15" hidden="false" customHeight="false" outlineLevel="0" collapsed="false">
      <c r="A2555" s="56"/>
      <c r="E2555" s="57" t="str">
        <f aca="false">IF(AND($F2555="",$G2555=""),"",IF($G2555="",$F2555,HYPERLINK($G2555,$F2555)))</f>
        <v/>
      </c>
      <c r="H2555" s="1" t="str">
        <f aca="false">IF($I2555="","None Attached",IF(LEFT($I2555,5)="https",HYPERLINK($I2555,"Datasheet"),HYPERLINK(_xlfn.CONCAT("https://",$I2555),"Datasheet")))</f>
        <v>None Attached</v>
      </c>
      <c r="M2555" s="56"/>
      <c r="P2555" s="58"/>
      <c r="Q2555" s="1" t="n">
        <f aca="false">$M2555-$N2555</f>
        <v>0</v>
      </c>
      <c r="R2555" s="56"/>
      <c r="T2555" s="59" t="s">
        <v>15</v>
      </c>
      <c r="U2555" s="1" t="n">
        <f aca="false">$S2555-$R2555</f>
        <v>0</v>
      </c>
      <c r="V2555" s="1" t="n">
        <f aca="false">IF($T2555="±",$Q2555*2,$Q2555)</f>
        <v>0</v>
      </c>
      <c r="W2555" s="60" t="str">
        <f aca="false">IFERROR($U2555/ABS($V2555),"N/A")</f>
        <v>N/A</v>
      </c>
      <c r="X2555" s="61" t="str">
        <f aca="false">IF(OR($W2555="N/A",$R2555="",$S2555=""),"N/A",IF($W2555&gt;=4,"Not Significant",IF($W2555&gt;=2,"Semi-Significant","Significant")))</f>
        <v>N/A</v>
      </c>
      <c r="Z2555" s="1" t="str">
        <f aca="false">IF($D2555="Z540.1 w/data",0,"")</f>
        <v/>
      </c>
      <c r="AA2555" s="1" t="e">
        <f aca="false">$Y2555+$Q2555+$Z2555</f>
        <v>#VALUE!</v>
      </c>
      <c r="AB2555" s="1" t="n">
        <f aca="false">$N2555+$Q2555</f>
        <v>0</v>
      </c>
      <c r="AC2555" s="1" t="str">
        <f aca="false">IF($Y2555="","",IF(AND($AA2555&gt;=$R2555,$AA2555&lt;=$S2555),"Pass","Fail"))</f>
        <v/>
      </c>
      <c r="AD2555" s="1" t="str">
        <f aca="false">IF($Y2555="","",IF($AA2555&gt;$R2555,"Pass","Fail"))</f>
        <v/>
      </c>
      <c r="AE2555" s="1" t="str">
        <f aca="false">IF($Y2555="","",IF($AA2555&gt;=$R2555,"Pass","Fail"))</f>
        <v/>
      </c>
      <c r="AF2555" s="1" t="str">
        <f aca="false">IF($Y2555="","",IF($AA2555&lt;=$S2555,"Pass","Fail"))</f>
        <v/>
      </c>
      <c r="AG2555" s="1" t="str">
        <f aca="false">IF($Y2555="","",IF($AA2555&lt;$S2555,"Pass","Fail"))</f>
        <v/>
      </c>
      <c r="AH2555" s="23" t="str">
        <f aca="true">INDIRECT(CHOOSE(MATCH($T2555,{"±","&gt;","≥","≤","&lt;"},0), "AC", "AD", "AE", "AF", "AG") &amp; ROW())</f>
        <v/>
      </c>
      <c r="AI2555" s="56" t="str">
        <f aca="false">IF($X2555="Not Significant","No Further Action Required",
IF($AH2555="","",
IF(AND($AH2555="Pass",$L2555="0 - Passed "),"Analysis performed; no further action required.",
IF(AND($AH2555="Fail",$L2555="1 - Failed "),"Analysis performed; no further action required.",
IF(AND($AH2555="Pass",$L2555="2 - Limited In Use "),"Analysis performed; no further action required.",
IF(AND($AH2555="Fail",$L2555="3 - Adjusted "),"Analysis performed; no further action required.",
"Unit fails analysis; TSM determination required."))))))</f>
        <v/>
      </c>
      <c r="AJ2555" s="58"/>
    </row>
    <row r="2556" customFormat="false" ht="15" hidden="false" customHeight="false" outlineLevel="0" collapsed="false">
      <c r="A2556" s="56"/>
      <c r="E2556" s="57" t="str">
        <f aca="false">IF(AND($F2556="",$G2556=""),"",IF($G2556="",$F2556,HYPERLINK($G2556,$F2556)))</f>
        <v/>
      </c>
      <c r="H2556" s="1" t="str">
        <f aca="false">IF($I2556="","None Attached",IF(LEFT($I2556,5)="https",HYPERLINK($I2556,"Datasheet"),HYPERLINK(_xlfn.CONCAT("https://",$I2556),"Datasheet")))</f>
        <v>None Attached</v>
      </c>
      <c r="M2556" s="56"/>
      <c r="P2556" s="58"/>
      <c r="Q2556" s="1" t="n">
        <f aca="false">$M2556-$N2556</f>
        <v>0</v>
      </c>
      <c r="R2556" s="56"/>
      <c r="T2556" s="59" t="s">
        <v>15</v>
      </c>
      <c r="U2556" s="1" t="n">
        <f aca="false">$S2556-$R2556</f>
        <v>0</v>
      </c>
      <c r="V2556" s="1" t="n">
        <f aca="false">IF($T2556="±",$Q2556*2,$Q2556)</f>
        <v>0</v>
      </c>
      <c r="W2556" s="60" t="str">
        <f aca="false">IFERROR($U2556/ABS($V2556),"N/A")</f>
        <v>N/A</v>
      </c>
      <c r="X2556" s="61" t="str">
        <f aca="false">IF(OR($W2556="N/A",$R2556="",$S2556=""),"N/A",IF($W2556&gt;=4,"Not Significant",IF($W2556&gt;=2,"Semi-Significant","Significant")))</f>
        <v>N/A</v>
      </c>
      <c r="Z2556" s="1" t="str">
        <f aca="false">IF($D2556="Z540.1 w/data",0,"")</f>
        <v/>
      </c>
      <c r="AA2556" s="1" t="e">
        <f aca="false">$Y2556+$Q2556+$Z2556</f>
        <v>#VALUE!</v>
      </c>
      <c r="AB2556" s="1" t="n">
        <f aca="false">$N2556+$Q2556</f>
        <v>0</v>
      </c>
      <c r="AC2556" s="1" t="str">
        <f aca="false">IF($Y2556="","",IF(AND($AA2556&gt;=$R2556,$AA2556&lt;=$S2556),"Pass","Fail"))</f>
        <v/>
      </c>
      <c r="AD2556" s="1" t="str">
        <f aca="false">IF($Y2556="","",IF($AA2556&gt;$R2556,"Pass","Fail"))</f>
        <v/>
      </c>
      <c r="AE2556" s="1" t="str">
        <f aca="false">IF($Y2556="","",IF($AA2556&gt;=$R2556,"Pass","Fail"))</f>
        <v/>
      </c>
      <c r="AF2556" s="1" t="str">
        <f aca="false">IF($Y2556="","",IF($AA2556&lt;=$S2556,"Pass","Fail"))</f>
        <v/>
      </c>
      <c r="AG2556" s="1" t="str">
        <f aca="false">IF($Y2556="","",IF($AA2556&lt;$S2556,"Pass","Fail"))</f>
        <v/>
      </c>
      <c r="AH2556" s="23" t="str">
        <f aca="true">INDIRECT(CHOOSE(MATCH($T2556,{"±","&gt;","≥","≤","&lt;"},0), "AC", "AD", "AE", "AF", "AG") &amp; ROW())</f>
        <v/>
      </c>
      <c r="AI2556" s="56" t="str">
        <f aca="false">IF($X2556="Not Significant","No Further Action Required",
IF($AH2556="","",
IF(AND($AH2556="Pass",$L2556="0 - Passed "),"Analysis performed; no further action required.",
IF(AND($AH2556="Fail",$L2556="1 - Failed "),"Analysis performed; no further action required.",
IF(AND($AH2556="Pass",$L2556="2 - Limited In Use "),"Analysis performed; no further action required.",
IF(AND($AH2556="Fail",$L2556="3 - Adjusted "),"Analysis performed; no further action required.",
"Unit fails analysis; TSM determination required."))))))</f>
        <v/>
      </c>
      <c r="AJ2556" s="58"/>
    </row>
    <row r="2557" customFormat="false" ht="15" hidden="false" customHeight="false" outlineLevel="0" collapsed="false">
      <c r="A2557" s="56"/>
      <c r="E2557" s="57" t="str">
        <f aca="false">IF(AND($F2557="",$G2557=""),"",IF($G2557="",$F2557,HYPERLINK($G2557,$F2557)))</f>
        <v/>
      </c>
      <c r="H2557" s="1" t="str">
        <f aca="false">IF($I2557="","None Attached",IF(LEFT($I2557,5)="https",HYPERLINK($I2557,"Datasheet"),HYPERLINK(_xlfn.CONCAT("https://",$I2557),"Datasheet")))</f>
        <v>None Attached</v>
      </c>
      <c r="M2557" s="56"/>
      <c r="P2557" s="58"/>
      <c r="Q2557" s="1" t="n">
        <f aca="false">$M2557-$N2557</f>
        <v>0</v>
      </c>
      <c r="R2557" s="56"/>
      <c r="T2557" s="59" t="s">
        <v>15</v>
      </c>
      <c r="U2557" s="1" t="n">
        <f aca="false">$S2557-$R2557</f>
        <v>0</v>
      </c>
      <c r="V2557" s="1" t="n">
        <f aca="false">IF($T2557="±",$Q2557*2,$Q2557)</f>
        <v>0</v>
      </c>
      <c r="W2557" s="60" t="str">
        <f aca="false">IFERROR($U2557/ABS($V2557),"N/A")</f>
        <v>N/A</v>
      </c>
      <c r="X2557" s="61" t="str">
        <f aca="false">IF(OR($W2557="N/A",$R2557="",$S2557=""),"N/A",IF($W2557&gt;=4,"Not Significant",IF($W2557&gt;=2,"Semi-Significant","Significant")))</f>
        <v>N/A</v>
      </c>
      <c r="Z2557" s="1" t="str">
        <f aca="false">IF($D2557="Z540.1 w/data",0,"")</f>
        <v/>
      </c>
      <c r="AA2557" s="1" t="e">
        <f aca="false">$Y2557+$Q2557+$Z2557</f>
        <v>#VALUE!</v>
      </c>
      <c r="AB2557" s="1" t="n">
        <f aca="false">$N2557+$Q2557</f>
        <v>0</v>
      </c>
      <c r="AC2557" s="1" t="str">
        <f aca="false">IF($Y2557="","",IF(AND($AA2557&gt;=$R2557,$AA2557&lt;=$S2557),"Pass","Fail"))</f>
        <v/>
      </c>
      <c r="AD2557" s="1" t="str">
        <f aca="false">IF($Y2557="","",IF($AA2557&gt;$R2557,"Pass","Fail"))</f>
        <v/>
      </c>
      <c r="AE2557" s="1" t="str">
        <f aca="false">IF($Y2557="","",IF($AA2557&gt;=$R2557,"Pass","Fail"))</f>
        <v/>
      </c>
      <c r="AF2557" s="1" t="str">
        <f aca="false">IF($Y2557="","",IF($AA2557&lt;=$S2557,"Pass","Fail"))</f>
        <v/>
      </c>
      <c r="AG2557" s="1" t="str">
        <f aca="false">IF($Y2557="","",IF($AA2557&lt;$S2557,"Pass","Fail"))</f>
        <v/>
      </c>
      <c r="AH2557" s="23" t="str">
        <f aca="true">INDIRECT(CHOOSE(MATCH($T2557,{"±","&gt;","≥","≤","&lt;"},0), "AC", "AD", "AE", "AF", "AG") &amp; ROW())</f>
        <v/>
      </c>
      <c r="AI2557" s="56" t="str">
        <f aca="false">IF($X2557="Not Significant","No Further Action Required",
IF($AH2557="","",
IF(AND($AH2557="Pass",$L2557="0 - Passed "),"Analysis performed; no further action required.",
IF(AND($AH2557="Fail",$L2557="1 - Failed "),"Analysis performed; no further action required.",
IF(AND($AH2557="Pass",$L2557="2 - Limited In Use "),"Analysis performed; no further action required.",
IF(AND($AH2557="Fail",$L2557="3 - Adjusted "),"Analysis performed; no further action required.",
"Unit fails analysis; TSM determination required."))))))</f>
        <v/>
      </c>
      <c r="AJ2557" s="58"/>
    </row>
    <row r="2558" customFormat="false" ht="15" hidden="false" customHeight="false" outlineLevel="0" collapsed="false">
      <c r="A2558" s="56"/>
      <c r="E2558" s="57" t="str">
        <f aca="false">IF(AND($F2558="",$G2558=""),"",IF($G2558="",$F2558,HYPERLINK($G2558,$F2558)))</f>
        <v/>
      </c>
      <c r="H2558" s="1" t="str">
        <f aca="false">IF($I2558="","None Attached",IF(LEFT($I2558,5)="https",HYPERLINK($I2558,"Datasheet"),HYPERLINK(_xlfn.CONCAT("https://",$I2558),"Datasheet")))</f>
        <v>None Attached</v>
      </c>
      <c r="M2558" s="56"/>
      <c r="P2558" s="58"/>
      <c r="Q2558" s="1" t="n">
        <f aca="false">$M2558-$N2558</f>
        <v>0</v>
      </c>
      <c r="R2558" s="56"/>
      <c r="T2558" s="59" t="s">
        <v>15</v>
      </c>
      <c r="U2558" s="1" t="n">
        <f aca="false">$S2558-$R2558</f>
        <v>0</v>
      </c>
      <c r="V2558" s="1" t="n">
        <f aca="false">IF($T2558="±",$Q2558*2,$Q2558)</f>
        <v>0</v>
      </c>
      <c r="W2558" s="60" t="str">
        <f aca="false">IFERROR($U2558/ABS($V2558),"N/A")</f>
        <v>N/A</v>
      </c>
      <c r="X2558" s="61" t="str">
        <f aca="false">IF(OR($W2558="N/A",$R2558="",$S2558=""),"N/A",IF($W2558&gt;=4,"Not Significant",IF($W2558&gt;=2,"Semi-Significant","Significant")))</f>
        <v>N/A</v>
      </c>
      <c r="Z2558" s="1" t="str">
        <f aca="false">IF($D2558="Z540.1 w/data",0,"")</f>
        <v/>
      </c>
      <c r="AA2558" s="1" t="e">
        <f aca="false">$Y2558+$Q2558+$Z2558</f>
        <v>#VALUE!</v>
      </c>
      <c r="AB2558" s="1" t="n">
        <f aca="false">$N2558+$Q2558</f>
        <v>0</v>
      </c>
      <c r="AC2558" s="1" t="str">
        <f aca="false">IF($Y2558="","",IF(AND($AA2558&gt;=$R2558,$AA2558&lt;=$S2558),"Pass","Fail"))</f>
        <v/>
      </c>
      <c r="AD2558" s="1" t="str">
        <f aca="false">IF($Y2558="","",IF($AA2558&gt;$R2558,"Pass","Fail"))</f>
        <v/>
      </c>
      <c r="AE2558" s="1" t="str">
        <f aca="false">IF($Y2558="","",IF($AA2558&gt;=$R2558,"Pass","Fail"))</f>
        <v/>
      </c>
      <c r="AF2558" s="1" t="str">
        <f aca="false">IF($Y2558="","",IF($AA2558&lt;=$S2558,"Pass","Fail"))</f>
        <v/>
      </c>
      <c r="AG2558" s="1" t="str">
        <f aca="false">IF($Y2558="","",IF($AA2558&lt;$S2558,"Pass","Fail"))</f>
        <v/>
      </c>
      <c r="AH2558" s="23" t="str">
        <f aca="true">INDIRECT(CHOOSE(MATCH($T2558,{"±","&gt;","≥","≤","&lt;"},0), "AC", "AD", "AE", "AF", "AG") &amp; ROW())</f>
        <v/>
      </c>
      <c r="AI2558" s="56" t="str">
        <f aca="false">IF($X2558="Not Significant","No Further Action Required",
IF($AH2558="","",
IF(AND($AH2558="Pass",$L2558="0 - Passed "),"Analysis performed; no further action required.",
IF(AND($AH2558="Fail",$L2558="1 - Failed "),"Analysis performed; no further action required.",
IF(AND($AH2558="Pass",$L2558="2 - Limited In Use "),"Analysis performed; no further action required.",
IF(AND($AH2558="Fail",$L2558="3 - Adjusted "),"Analysis performed; no further action required.",
"Unit fails analysis; TSM determination required."))))))</f>
        <v/>
      </c>
      <c r="AJ2558" s="58"/>
    </row>
    <row r="2559" customFormat="false" ht="15" hidden="false" customHeight="false" outlineLevel="0" collapsed="false">
      <c r="A2559" s="56"/>
      <c r="E2559" s="57" t="str">
        <f aca="false">IF(AND($F2559="",$G2559=""),"",IF($G2559="",$F2559,HYPERLINK($G2559,$F2559)))</f>
        <v/>
      </c>
      <c r="H2559" s="1" t="str">
        <f aca="false">IF($I2559="","None Attached",IF(LEFT($I2559,5)="https",HYPERLINK($I2559,"Datasheet"),HYPERLINK(_xlfn.CONCAT("https://",$I2559),"Datasheet")))</f>
        <v>None Attached</v>
      </c>
      <c r="M2559" s="56"/>
      <c r="P2559" s="58"/>
      <c r="Q2559" s="1" t="n">
        <f aca="false">$M2559-$N2559</f>
        <v>0</v>
      </c>
      <c r="R2559" s="56"/>
      <c r="T2559" s="59" t="s">
        <v>15</v>
      </c>
      <c r="U2559" s="1" t="n">
        <f aca="false">$S2559-$R2559</f>
        <v>0</v>
      </c>
      <c r="V2559" s="1" t="n">
        <f aca="false">IF($T2559="±",$Q2559*2,$Q2559)</f>
        <v>0</v>
      </c>
      <c r="W2559" s="60" t="str">
        <f aca="false">IFERROR($U2559/ABS($V2559),"N/A")</f>
        <v>N/A</v>
      </c>
      <c r="X2559" s="61" t="str">
        <f aca="false">IF(OR($W2559="N/A",$R2559="",$S2559=""),"N/A",IF($W2559&gt;=4,"Not Significant",IF($W2559&gt;=2,"Semi-Significant","Significant")))</f>
        <v>N/A</v>
      </c>
      <c r="Z2559" s="1" t="str">
        <f aca="false">IF($D2559="Z540.1 w/data",0,"")</f>
        <v/>
      </c>
      <c r="AA2559" s="1" t="e">
        <f aca="false">$Y2559+$Q2559+$Z2559</f>
        <v>#VALUE!</v>
      </c>
      <c r="AB2559" s="1" t="n">
        <f aca="false">$N2559+$Q2559</f>
        <v>0</v>
      </c>
      <c r="AC2559" s="1" t="str">
        <f aca="false">IF($Y2559="","",IF(AND($AA2559&gt;=$R2559,$AA2559&lt;=$S2559),"Pass","Fail"))</f>
        <v/>
      </c>
      <c r="AD2559" s="1" t="str">
        <f aca="false">IF($Y2559="","",IF($AA2559&gt;$R2559,"Pass","Fail"))</f>
        <v/>
      </c>
      <c r="AE2559" s="1" t="str">
        <f aca="false">IF($Y2559="","",IF($AA2559&gt;=$R2559,"Pass","Fail"))</f>
        <v/>
      </c>
      <c r="AF2559" s="1" t="str">
        <f aca="false">IF($Y2559="","",IF($AA2559&lt;=$S2559,"Pass","Fail"))</f>
        <v/>
      </c>
      <c r="AG2559" s="1" t="str">
        <f aca="false">IF($Y2559="","",IF($AA2559&lt;$S2559,"Pass","Fail"))</f>
        <v/>
      </c>
      <c r="AH2559" s="23" t="str">
        <f aca="true">INDIRECT(CHOOSE(MATCH($T2559,{"±","&gt;","≥","≤","&lt;"},0), "AC", "AD", "AE", "AF", "AG") &amp; ROW())</f>
        <v/>
      </c>
      <c r="AI2559" s="56" t="str">
        <f aca="false">IF($X2559="Not Significant","No Further Action Required",
IF($AH2559="","",
IF(AND($AH2559="Pass",$L2559="0 - Passed "),"Analysis performed; no further action required.",
IF(AND($AH2559="Fail",$L2559="1 - Failed "),"Analysis performed; no further action required.",
IF(AND($AH2559="Pass",$L2559="2 - Limited In Use "),"Analysis performed; no further action required.",
IF(AND($AH2559="Fail",$L2559="3 - Adjusted "),"Analysis performed; no further action required.",
"Unit fails analysis; TSM determination required."))))))</f>
        <v/>
      </c>
      <c r="AJ2559" s="58"/>
    </row>
    <row r="2560" customFormat="false" ht="15" hidden="false" customHeight="false" outlineLevel="0" collapsed="false">
      <c r="A2560" s="56"/>
      <c r="E2560" s="57" t="str">
        <f aca="false">IF(AND($F2560="",$G2560=""),"",IF($G2560="",$F2560,HYPERLINK($G2560,$F2560)))</f>
        <v/>
      </c>
      <c r="H2560" s="1" t="str">
        <f aca="false">IF($I2560="","None Attached",IF(LEFT($I2560,5)="https",HYPERLINK($I2560,"Datasheet"),HYPERLINK(_xlfn.CONCAT("https://",$I2560),"Datasheet")))</f>
        <v>None Attached</v>
      </c>
      <c r="M2560" s="56"/>
      <c r="P2560" s="58"/>
      <c r="Q2560" s="1" t="n">
        <f aca="false">$M2560-$N2560</f>
        <v>0</v>
      </c>
      <c r="R2560" s="56"/>
      <c r="T2560" s="59" t="s">
        <v>15</v>
      </c>
      <c r="U2560" s="1" t="n">
        <f aca="false">$S2560-$R2560</f>
        <v>0</v>
      </c>
      <c r="V2560" s="1" t="n">
        <f aca="false">IF($T2560="±",$Q2560*2,$Q2560)</f>
        <v>0</v>
      </c>
      <c r="W2560" s="60" t="str">
        <f aca="false">IFERROR($U2560/ABS($V2560),"N/A")</f>
        <v>N/A</v>
      </c>
      <c r="X2560" s="61" t="str">
        <f aca="false">IF(OR($W2560="N/A",$R2560="",$S2560=""),"N/A",IF($W2560&gt;=4,"Not Significant",IF($W2560&gt;=2,"Semi-Significant","Significant")))</f>
        <v>N/A</v>
      </c>
      <c r="Z2560" s="1" t="str">
        <f aca="false">IF($D2560="Z540.1 w/data",0,"")</f>
        <v/>
      </c>
      <c r="AA2560" s="1" t="e">
        <f aca="false">$Y2560+$Q2560+$Z2560</f>
        <v>#VALUE!</v>
      </c>
      <c r="AB2560" s="1" t="n">
        <f aca="false">$N2560+$Q2560</f>
        <v>0</v>
      </c>
      <c r="AC2560" s="1" t="str">
        <f aca="false">IF($Y2560="","",IF(AND($AA2560&gt;=$R2560,$AA2560&lt;=$S2560),"Pass","Fail"))</f>
        <v/>
      </c>
      <c r="AD2560" s="1" t="str">
        <f aca="false">IF($Y2560="","",IF($AA2560&gt;$R2560,"Pass","Fail"))</f>
        <v/>
      </c>
      <c r="AE2560" s="1" t="str">
        <f aca="false">IF($Y2560="","",IF($AA2560&gt;=$R2560,"Pass","Fail"))</f>
        <v/>
      </c>
      <c r="AF2560" s="1" t="str">
        <f aca="false">IF($Y2560="","",IF($AA2560&lt;=$S2560,"Pass","Fail"))</f>
        <v/>
      </c>
      <c r="AG2560" s="1" t="str">
        <f aca="false">IF($Y2560="","",IF($AA2560&lt;$S2560,"Pass","Fail"))</f>
        <v/>
      </c>
      <c r="AH2560" s="23" t="str">
        <f aca="true">INDIRECT(CHOOSE(MATCH($T2560,{"±","&gt;","≥","≤","&lt;"},0), "AC", "AD", "AE", "AF", "AG") &amp; ROW())</f>
        <v/>
      </c>
      <c r="AI2560" s="56" t="str">
        <f aca="false">IF($X2560="Not Significant","No Further Action Required",
IF($AH2560="","",
IF(AND($AH2560="Pass",$L2560="0 - Passed "),"Analysis performed; no further action required.",
IF(AND($AH2560="Fail",$L2560="1 - Failed "),"Analysis performed; no further action required.",
IF(AND($AH2560="Pass",$L2560="2 - Limited In Use "),"Analysis performed; no further action required.",
IF(AND($AH2560="Fail",$L2560="3 - Adjusted "),"Analysis performed; no further action required.",
"Unit fails analysis; TSM determination required."))))))</f>
        <v/>
      </c>
      <c r="AJ2560" s="58"/>
    </row>
    <row r="2561" customFormat="false" ht="15" hidden="false" customHeight="false" outlineLevel="0" collapsed="false">
      <c r="A2561" s="56"/>
      <c r="E2561" s="57" t="str">
        <f aca="false">IF(AND($F2561="",$G2561=""),"",IF($G2561="",$F2561,HYPERLINK($G2561,$F2561)))</f>
        <v/>
      </c>
      <c r="H2561" s="1" t="str">
        <f aca="false">IF($I2561="","None Attached",IF(LEFT($I2561,5)="https",HYPERLINK($I2561,"Datasheet"),HYPERLINK(_xlfn.CONCAT("https://",$I2561),"Datasheet")))</f>
        <v>None Attached</v>
      </c>
      <c r="M2561" s="56"/>
      <c r="P2561" s="58"/>
      <c r="Q2561" s="1" t="n">
        <f aca="false">$M2561-$N2561</f>
        <v>0</v>
      </c>
      <c r="R2561" s="56"/>
      <c r="T2561" s="59" t="s">
        <v>15</v>
      </c>
      <c r="U2561" s="1" t="n">
        <f aca="false">$S2561-$R2561</f>
        <v>0</v>
      </c>
      <c r="V2561" s="1" t="n">
        <f aca="false">IF($T2561="±",$Q2561*2,$Q2561)</f>
        <v>0</v>
      </c>
      <c r="W2561" s="60" t="str">
        <f aca="false">IFERROR($U2561/ABS($V2561),"N/A")</f>
        <v>N/A</v>
      </c>
      <c r="X2561" s="61" t="str">
        <f aca="false">IF(OR($W2561="N/A",$R2561="",$S2561=""),"N/A",IF($W2561&gt;=4,"Not Significant",IF($W2561&gt;=2,"Semi-Significant","Significant")))</f>
        <v>N/A</v>
      </c>
      <c r="Z2561" s="1" t="str">
        <f aca="false">IF($D2561="Z540.1 w/data",0,"")</f>
        <v/>
      </c>
      <c r="AA2561" s="1" t="e">
        <f aca="false">$Y2561+$Q2561+$Z2561</f>
        <v>#VALUE!</v>
      </c>
      <c r="AB2561" s="1" t="n">
        <f aca="false">$N2561+$Q2561</f>
        <v>0</v>
      </c>
      <c r="AC2561" s="1" t="str">
        <f aca="false">IF($Y2561="","",IF(AND($AA2561&gt;=$R2561,$AA2561&lt;=$S2561),"Pass","Fail"))</f>
        <v/>
      </c>
      <c r="AD2561" s="1" t="str">
        <f aca="false">IF($Y2561="","",IF($AA2561&gt;$R2561,"Pass","Fail"))</f>
        <v/>
      </c>
      <c r="AE2561" s="1" t="str">
        <f aca="false">IF($Y2561="","",IF($AA2561&gt;=$R2561,"Pass","Fail"))</f>
        <v/>
      </c>
      <c r="AF2561" s="1" t="str">
        <f aca="false">IF($Y2561="","",IF($AA2561&lt;=$S2561,"Pass","Fail"))</f>
        <v/>
      </c>
      <c r="AG2561" s="1" t="str">
        <f aca="false">IF($Y2561="","",IF($AA2561&lt;$S2561,"Pass","Fail"))</f>
        <v/>
      </c>
      <c r="AH2561" s="23" t="str">
        <f aca="true">INDIRECT(CHOOSE(MATCH($T2561,{"±","&gt;","≥","≤","&lt;"},0), "AC", "AD", "AE", "AF", "AG") &amp; ROW())</f>
        <v/>
      </c>
      <c r="AI2561" s="56" t="str">
        <f aca="false">IF($X2561="Not Significant","No Further Action Required",
IF($AH2561="","",
IF(AND($AH2561="Pass",$L2561="0 - Passed "),"Analysis performed; no further action required.",
IF(AND($AH2561="Fail",$L2561="1 - Failed "),"Analysis performed; no further action required.",
IF(AND($AH2561="Pass",$L2561="2 - Limited In Use "),"Analysis performed; no further action required.",
IF(AND($AH2561="Fail",$L2561="3 - Adjusted "),"Analysis performed; no further action required.",
"Unit fails analysis; TSM determination required."))))))</f>
        <v/>
      </c>
      <c r="AJ2561" s="58"/>
    </row>
    <row r="2562" customFormat="false" ht="15" hidden="false" customHeight="false" outlineLevel="0" collapsed="false">
      <c r="A2562" s="56"/>
      <c r="E2562" s="57" t="str">
        <f aca="false">IF(AND($F2562="",$G2562=""),"",IF($G2562="",$F2562,HYPERLINK($G2562,$F2562)))</f>
        <v/>
      </c>
      <c r="H2562" s="1" t="str">
        <f aca="false">IF($I2562="","None Attached",IF(LEFT($I2562,5)="https",HYPERLINK($I2562,"Datasheet"),HYPERLINK(_xlfn.CONCAT("https://",$I2562),"Datasheet")))</f>
        <v>None Attached</v>
      </c>
      <c r="M2562" s="56"/>
      <c r="P2562" s="58"/>
      <c r="Q2562" s="1" t="n">
        <f aca="false">$M2562-$N2562</f>
        <v>0</v>
      </c>
      <c r="R2562" s="56"/>
      <c r="T2562" s="59" t="s">
        <v>15</v>
      </c>
      <c r="U2562" s="1" t="n">
        <f aca="false">$S2562-$R2562</f>
        <v>0</v>
      </c>
      <c r="V2562" s="1" t="n">
        <f aca="false">IF($T2562="±",$Q2562*2,$Q2562)</f>
        <v>0</v>
      </c>
      <c r="W2562" s="60" t="str">
        <f aca="false">IFERROR($U2562/ABS($V2562),"N/A")</f>
        <v>N/A</v>
      </c>
      <c r="X2562" s="61" t="str">
        <f aca="false">IF(OR($W2562="N/A",$R2562="",$S2562=""),"N/A",IF($W2562&gt;=4,"Not Significant",IF($W2562&gt;=2,"Semi-Significant","Significant")))</f>
        <v>N/A</v>
      </c>
      <c r="Z2562" s="1" t="str">
        <f aca="false">IF($D2562="Z540.1 w/data",0,"")</f>
        <v/>
      </c>
      <c r="AA2562" s="1" t="e">
        <f aca="false">$Y2562+$Q2562+$Z2562</f>
        <v>#VALUE!</v>
      </c>
      <c r="AB2562" s="1" t="n">
        <f aca="false">$N2562+$Q2562</f>
        <v>0</v>
      </c>
      <c r="AC2562" s="1" t="str">
        <f aca="false">IF($Y2562="","",IF(AND($AA2562&gt;=$R2562,$AA2562&lt;=$S2562),"Pass","Fail"))</f>
        <v/>
      </c>
      <c r="AD2562" s="1" t="str">
        <f aca="false">IF($Y2562="","",IF($AA2562&gt;$R2562,"Pass","Fail"))</f>
        <v/>
      </c>
      <c r="AE2562" s="1" t="str">
        <f aca="false">IF($Y2562="","",IF($AA2562&gt;=$R2562,"Pass","Fail"))</f>
        <v/>
      </c>
      <c r="AF2562" s="1" t="str">
        <f aca="false">IF($Y2562="","",IF($AA2562&lt;=$S2562,"Pass","Fail"))</f>
        <v/>
      </c>
      <c r="AG2562" s="1" t="str">
        <f aca="false">IF($Y2562="","",IF($AA2562&lt;$S2562,"Pass","Fail"))</f>
        <v/>
      </c>
      <c r="AH2562" s="23" t="str">
        <f aca="true">INDIRECT(CHOOSE(MATCH($T2562,{"±","&gt;","≥","≤","&lt;"},0), "AC", "AD", "AE", "AF", "AG") &amp; ROW())</f>
        <v/>
      </c>
      <c r="AI2562" s="56" t="str">
        <f aca="false">IF($X2562="Not Significant","No Further Action Required",
IF($AH2562="","",
IF(AND($AH2562="Pass",$L2562="0 - Passed "),"Analysis performed; no further action required.",
IF(AND($AH2562="Fail",$L2562="1 - Failed "),"Analysis performed; no further action required.",
IF(AND($AH2562="Pass",$L2562="2 - Limited In Use "),"Analysis performed; no further action required.",
IF(AND($AH2562="Fail",$L2562="3 - Adjusted "),"Analysis performed; no further action required.",
"Unit fails analysis; TSM determination required."))))))</f>
        <v/>
      </c>
      <c r="AJ2562" s="58"/>
    </row>
    <row r="2563" customFormat="false" ht="15" hidden="false" customHeight="false" outlineLevel="0" collapsed="false">
      <c r="A2563" s="56"/>
      <c r="E2563" s="57" t="str">
        <f aca="false">IF(AND($F2563="",$G2563=""),"",IF($G2563="",$F2563,HYPERLINK($G2563,$F2563)))</f>
        <v/>
      </c>
      <c r="H2563" s="1" t="str">
        <f aca="false">IF($I2563="","None Attached",IF(LEFT($I2563,5)="https",HYPERLINK($I2563,"Datasheet"),HYPERLINK(_xlfn.CONCAT("https://",$I2563),"Datasheet")))</f>
        <v>None Attached</v>
      </c>
      <c r="M2563" s="56"/>
      <c r="P2563" s="58"/>
      <c r="Q2563" s="1" t="n">
        <f aca="false">$M2563-$N2563</f>
        <v>0</v>
      </c>
      <c r="R2563" s="56"/>
      <c r="T2563" s="59" t="s">
        <v>15</v>
      </c>
      <c r="U2563" s="1" t="n">
        <f aca="false">$S2563-$R2563</f>
        <v>0</v>
      </c>
      <c r="V2563" s="1" t="n">
        <f aca="false">IF($T2563="±",$Q2563*2,$Q2563)</f>
        <v>0</v>
      </c>
      <c r="W2563" s="60" t="str">
        <f aca="false">IFERROR($U2563/ABS($V2563),"N/A")</f>
        <v>N/A</v>
      </c>
      <c r="X2563" s="61" t="str">
        <f aca="false">IF(OR($W2563="N/A",$R2563="",$S2563=""),"N/A",IF($W2563&gt;=4,"Not Significant",IF($W2563&gt;=2,"Semi-Significant","Significant")))</f>
        <v>N/A</v>
      </c>
      <c r="Z2563" s="1" t="str">
        <f aca="false">IF($D2563="Z540.1 w/data",0,"")</f>
        <v/>
      </c>
      <c r="AA2563" s="1" t="e">
        <f aca="false">$Y2563+$Q2563+$Z2563</f>
        <v>#VALUE!</v>
      </c>
      <c r="AB2563" s="1" t="n">
        <f aca="false">$N2563+$Q2563</f>
        <v>0</v>
      </c>
      <c r="AC2563" s="1" t="str">
        <f aca="false">IF($Y2563="","",IF(AND($AA2563&gt;=$R2563,$AA2563&lt;=$S2563),"Pass","Fail"))</f>
        <v/>
      </c>
      <c r="AD2563" s="1" t="str">
        <f aca="false">IF($Y2563="","",IF($AA2563&gt;$R2563,"Pass","Fail"))</f>
        <v/>
      </c>
      <c r="AE2563" s="1" t="str">
        <f aca="false">IF($Y2563="","",IF($AA2563&gt;=$R2563,"Pass","Fail"))</f>
        <v/>
      </c>
      <c r="AF2563" s="1" t="str">
        <f aca="false">IF($Y2563="","",IF($AA2563&lt;=$S2563,"Pass","Fail"))</f>
        <v/>
      </c>
      <c r="AG2563" s="1" t="str">
        <f aca="false">IF($Y2563="","",IF($AA2563&lt;$S2563,"Pass","Fail"))</f>
        <v/>
      </c>
      <c r="AH2563" s="23" t="str">
        <f aca="true">INDIRECT(CHOOSE(MATCH($T2563,{"±","&gt;","≥","≤","&lt;"},0), "AC", "AD", "AE", "AF", "AG") &amp; ROW())</f>
        <v/>
      </c>
      <c r="AI2563" s="56" t="str">
        <f aca="false">IF($X2563="Not Significant","No Further Action Required",
IF($AH2563="","",
IF(AND($AH2563="Pass",$L2563="0 - Passed "),"Analysis performed; no further action required.",
IF(AND($AH2563="Fail",$L2563="1 - Failed "),"Analysis performed; no further action required.",
IF(AND($AH2563="Pass",$L2563="2 - Limited In Use "),"Analysis performed; no further action required.",
IF(AND($AH2563="Fail",$L2563="3 - Adjusted "),"Analysis performed; no further action required.",
"Unit fails analysis; TSM determination required."))))))</f>
        <v/>
      </c>
      <c r="AJ2563" s="58"/>
    </row>
    <row r="2564" customFormat="false" ht="15" hidden="false" customHeight="false" outlineLevel="0" collapsed="false">
      <c r="A2564" s="56"/>
      <c r="E2564" s="57" t="str">
        <f aca="false">IF(AND($F2564="",$G2564=""),"",IF($G2564="",$F2564,HYPERLINK($G2564,$F2564)))</f>
        <v/>
      </c>
      <c r="H2564" s="1" t="str">
        <f aca="false">IF($I2564="","None Attached",IF(LEFT($I2564,5)="https",HYPERLINK($I2564,"Datasheet"),HYPERLINK(_xlfn.CONCAT("https://",$I2564),"Datasheet")))</f>
        <v>None Attached</v>
      </c>
      <c r="M2564" s="56"/>
      <c r="P2564" s="58"/>
      <c r="Q2564" s="1" t="n">
        <f aca="false">$M2564-$N2564</f>
        <v>0</v>
      </c>
      <c r="R2564" s="56"/>
      <c r="T2564" s="59" t="s">
        <v>15</v>
      </c>
      <c r="U2564" s="1" t="n">
        <f aca="false">$S2564-$R2564</f>
        <v>0</v>
      </c>
      <c r="V2564" s="1" t="n">
        <f aca="false">IF($T2564="±",$Q2564*2,$Q2564)</f>
        <v>0</v>
      </c>
      <c r="W2564" s="60" t="str">
        <f aca="false">IFERROR($U2564/ABS($V2564),"N/A")</f>
        <v>N/A</v>
      </c>
      <c r="X2564" s="61" t="str">
        <f aca="false">IF(OR($W2564="N/A",$R2564="",$S2564=""),"N/A",IF($W2564&gt;=4,"Not Significant",IF($W2564&gt;=2,"Semi-Significant","Significant")))</f>
        <v>N/A</v>
      </c>
      <c r="Z2564" s="1" t="str">
        <f aca="false">IF($D2564="Z540.1 w/data",0,"")</f>
        <v/>
      </c>
      <c r="AA2564" s="1" t="e">
        <f aca="false">$Y2564+$Q2564+$Z2564</f>
        <v>#VALUE!</v>
      </c>
      <c r="AB2564" s="1" t="n">
        <f aca="false">$N2564+$Q2564</f>
        <v>0</v>
      </c>
      <c r="AC2564" s="1" t="str">
        <f aca="false">IF($Y2564="","",IF(AND($AA2564&gt;=$R2564,$AA2564&lt;=$S2564),"Pass","Fail"))</f>
        <v/>
      </c>
      <c r="AD2564" s="1" t="str">
        <f aca="false">IF($Y2564="","",IF($AA2564&gt;$R2564,"Pass","Fail"))</f>
        <v/>
      </c>
      <c r="AE2564" s="1" t="str">
        <f aca="false">IF($Y2564="","",IF($AA2564&gt;=$R2564,"Pass","Fail"))</f>
        <v/>
      </c>
      <c r="AF2564" s="1" t="str">
        <f aca="false">IF($Y2564="","",IF($AA2564&lt;=$S2564,"Pass","Fail"))</f>
        <v/>
      </c>
      <c r="AG2564" s="1" t="str">
        <f aca="false">IF($Y2564="","",IF($AA2564&lt;$S2564,"Pass","Fail"))</f>
        <v/>
      </c>
      <c r="AH2564" s="23" t="str">
        <f aca="true">INDIRECT(CHOOSE(MATCH($T2564,{"±","&gt;","≥","≤","&lt;"},0), "AC", "AD", "AE", "AF", "AG") &amp; ROW())</f>
        <v/>
      </c>
      <c r="AI2564" s="56" t="str">
        <f aca="false">IF($X2564="Not Significant","No Further Action Required",
IF($AH2564="","",
IF(AND($AH2564="Pass",$L2564="0 - Passed "),"Analysis performed; no further action required.",
IF(AND($AH2564="Fail",$L2564="1 - Failed "),"Analysis performed; no further action required.",
IF(AND($AH2564="Pass",$L2564="2 - Limited In Use "),"Analysis performed; no further action required.",
IF(AND($AH2564="Fail",$L2564="3 - Adjusted "),"Analysis performed; no further action required.",
"Unit fails analysis; TSM determination required."))))))</f>
        <v/>
      </c>
      <c r="AJ2564" s="58"/>
    </row>
    <row r="2565" customFormat="false" ht="15" hidden="false" customHeight="false" outlineLevel="0" collapsed="false">
      <c r="A2565" s="56"/>
      <c r="E2565" s="57" t="str">
        <f aca="false">IF(AND($F2565="",$G2565=""),"",IF($G2565="",$F2565,HYPERLINK($G2565,$F2565)))</f>
        <v/>
      </c>
      <c r="H2565" s="1" t="str">
        <f aca="false">IF($I2565="","None Attached",IF(LEFT($I2565,5)="https",HYPERLINK($I2565,"Datasheet"),HYPERLINK(_xlfn.CONCAT("https://",$I2565),"Datasheet")))</f>
        <v>None Attached</v>
      </c>
      <c r="M2565" s="56"/>
      <c r="P2565" s="58"/>
      <c r="Q2565" s="1" t="n">
        <f aca="false">$M2565-$N2565</f>
        <v>0</v>
      </c>
      <c r="R2565" s="56"/>
      <c r="T2565" s="59" t="s">
        <v>15</v>
      </c>
      <c r="U2565" s="1" t="n">
        <f aca="false">$S2565-$R2565</f>
        <v>0</v>
      </c>
      <c r="V2565" s="1" t="n">
        <f aca="false">IF($T2565="±",$Q2565*2,$Q2565)</f>
        <v>0</v>
      </c>
      <c r="W2565" s="60" t="str">
        <f aca="false">IFERROR($U2565/ABS($V2565),"N/A")</f>
        <v>N/A</v>
      </c>
      <c r="X2565" s="61" t="str">
        <f aca="false">IF(OR($W2565="N/A",$R2565="",$S2565=""),"N/A",IF($W2565&gt;=4,"Not Significant",IF($W2565&gt;=2,"Semi-Significant","Significant")))</f>
        <v>N/A</v>
      </c>
      <c r="Z2565" s="1" t="str">
        <f aca="false">IF($D2565="Z540.1 w/data",0,"")</f>
        <v/>
      </c>
      <c r="AA2565" s="1" t="e">
        <f aca="false">$Y2565+$Q2565+$Z2565</f>
        <v>#VALUE!</v>
      </c>
      <c r="AB2565" s="1" t="n">
        <f aca="false">$N2565+$Q2565</f>
        <v>0</v>
      </c>
      <c r="AC2565" s="1" t="str">
        <f aca="false">IF($Y2565="","",IF(AND($AA2565&gt;=$R2565,$AA2565&lt;=$S2565),"Pass","Fail"))</f>
        <v/>
      </c>
      <c r="AD2565" s="1" t="str">
        <f aca="false">IF($Y2565="","",IF($AA2565&gt;$R2565,"Pass","Fail"))</f>
        <v/>
      </c>
      <c r="AE2565" s="1" t="str">
        <f aca="false">IF($Y2565="","",IF($AA2565&gt;=$R2565,"Pass","Fail"))</f>
        <v/>
      </c>
      <c r="AF2565" s="1" t="str">
        <f aca="false">IF($Y2565="","",IF($AA2565&lt;=$S2565,"Pass","Fail"))</f>
        <v/>
      </c>
      <c r="AG2565" s="1" t="str">
        <f aca="false">IF($Y2565="","",IF($AA2565&lt;$S2565,"Pass","Fail"))</f>
        <v/>
      </c>
      <c r="AH2565" s="23" t="str">
        <f aca="true">INDIRECT(CHOOSE(MATCH($T2565,{"±","&gt;","≥","≤","&lt;"},0), "AC", "AD", "AE", "AF", "AG") &amp; ROW())</f>
        <v/>
      </c>
      <c r="AI2565" s="56" t="str">
        <f aca="false">IF($X2565="Not Significant","No Further Action Required",
IF($AH2565="","",
IF(AND($AH2565="Pass",$L2565="0 - Passed "),"Analysis performed; no further action required.",
IF(AND($AH2565="Fail",$L2565="1 - Failed "),"Analysis performed; no further action required.",
IF(AND($AH2565="Pass",$L2565="2 - Limited In Use "),"Analysis performed; no further action required.",
IF(AND($AH2565="Fail",$L2565="3 - Adjusted "),"Analysis performed; no further action required.",
"Unit fails analysis; TSM determination required."))))))</f>
        <v/>
      </c>
      <c r="AJ2565" s="58"/>
    </row>
    <row r="2566" customFormat="false" ht="15" hidden="false" customHeight="false" outlineLevel="0" collapsed="false">
      <c r="A2566" s="56"/>
      <c r="E2566" s="57" t="str">
        <f aca="false">IF(AND($F2566="",$G2566=""),"",IF($G2566="",$F2566,HYPERLINK($G2566,$F2566)))</f>
        <v/>
      </c>
      <c r="H2566" s="1" t="str">
        <f aca="false">IF($I2566="","None Attached",IF(LEFT($I2566,5)="https",HYPERLINK($I2566,"Datasheet"),HYPERLINK(_xlfn.CONCAT("https://",$I2566),"Datasheet")))</f>
        <v>None Attached</v>
      </c>
      <c r="M2566" s="56"/>
      <c r="P2566" s="58"/>
      <c r="Q2566" s="1" t="n">
        <f aca="false">$M2566-$N2566</f>
        <v>0</v>
      </c>
      <c r="R2566" s="56"/>
      <c r="T2566" s="59" t="s">
        <v>15</v>
      </c>
      <c r="U2566" s="1" t="n">
        <f aca="false">$S2566-$R2566</f>
        <v>0</v>
      </c>
      <c r="V2566" s="1" t="n">
        <f aca="false">IF($T2566="±",$Q2566*2,$Q2566)</f>
        <v>0</v>
      </c>
      <c r="W2566" s="60" t="str">
        <f aca="false">IFERROR($U2566/ABS($V2566),"N/A")</f>
        <v>N/A</v>
      </c>
      <c r="X2566" s="61" t="str">
        <f aca="false">IF(OR($W2566="N/A",$R2566="",$S2566=""),"N/A",IF($W2566&gt;=4,"Not Significant",IF($W2566&gt;=2,"Semi-Significant","Significant")))</f>
        <v>N/A</v>
      </c>
      <c r="Z2566" s="1" t="str">
        <f aca="false">IF($D2566="Z540.1 w/data",0,"")</f>
        <v/>
      </c>
      <c r="AA2566" s="1" t="e">
        <f aca="false">$Y2566+$Q2566+$Z2566</f>
        <v>#VALUE!</v>
      </c>
      <c r="AB2566" s="1" t="n">
        <f aca="false">$N2566+$Q2566</f>
        <v>0</v>
      </c>
      <c r="AC2566" s="1" t="str">
        <f aca="false">IF($Y2566="","",IF(AND($AA2566&gt;=$R2566,$AA2566&lt;=$S2566),"Pass","Fail"))</f>
        <v/>
      </c>
      <c r="AD2566" s="1" t="str">
        <f aca="false">IF($Y2566="","",IF($AA2566&gt;$R2566,"Pass","Fail"))</f>
        <v/>
      </c>
      <c r="AE2566" s="1" t="str">
        <f aca="false">IF($Y2566="","",IF($AA2566&gt;=$R2566,"Pass","Fail"))</f>
        <v/>
      </c>
      <c r="AF2566" s="1" t="str">
        <f aca="false">IF($Y2566="","",IF($AA2566&lt;=$S2566,"Pass","Fail"))</f>
        <v/>
      </c>
      <c r="AG2566" s="1" t="str">
        <f aca="false">IF($Y2566="","",IF($AA2566&lt;$S2566,"Pass","Fail"))</f>
        <v/>
      </c>
      <c r="AH2566" s="23" t="str">
        <f aca="true">INDIRECT(CHOOSE(MATCH($T2566,{"±","&gt;","≥","≤","&lt;"},0), "AC", "AD", "AE", "AF", "AG") &amp; ROW())</f>
        <v/>
      </c>
      <c r="AI2566" s="56" t="str">
        <f aca="false">IF($X2566="Not Significant","No Further Action Required",
IF($AH2566="","",
IF(AND($AH2566="Pass",$L2566="0 - Passed "),"Analysis performed; no further action required.",
IF(AND($AH2566="Fail",$L2566="1 - Failed "),"Analysis performed; no further action required.",
IF(AND($AH2566="Pass",$L2566="2 - Limited In Use "),"Analysis performed; no further action required.",
IF(AND($AH2566="Fail",$L2566="3 - Adjusted "),"Analysis performed; no further action required.",
"Unit fails analysis; TSM determination required."))))))</f>
        <v/>
      </c>
      <c r="AJ2566" s="58"/>
    </row>
    <row r="2567" customFormat="false" ht="15" hidden="false" customHeight="false" outlineLevel="0" collapsed="false">
      <c r="A2567" s="56"/>
      <c r="E2567" s="57" t="str">
        <f aca="false">IF(AND($F2567="",$G2567=""),"",IF($G2567="",$F2567,HYPERLINK($G2567,$F2567)))</f>
        <v/>
      </c>
      <c r="H2567" s="1" t="str">
        <f aca="false">IF($I2567="","None Attached",IF(LEFT($I2567,5)="https",HYPERLINK($I2567,"Datasheet"),HYPERLINK(_xlfn.CONCAT("https://",$I2567),"Datasheet")))</f>
        <v>None Attached</v>
      </c>
      <c r="M2567" s="56"/>
      <c r="P2567" s="58"/>
      <c r="Q2567" s="1" t="n">
        <f aca="false">$M2567-$N2567</f>
        <v>0</v>
      </c>
      <c r="R2567" s="56"/>
      <c r="T2567" s="59" t="s">
        <v>15</v>
      </c>
      <c r="U2567" s="1" t="n">
        <f aca="false">$S2567-$R2567</f>
        <v>0</v>
      </c>
      <c r="V2567" s="1" t="n">
        <f aca="false">IF($T2567="±",$Q2567*2,$Q2567)</f>
        <v>0</v>
      </c>
      <c r="W2567" s="60" t="str">
        <f aca="false">IFERROR($U2567/ABS($V2567),"N/A")</f>
        <v>N/A</v>
      </c>
      <c r="X2567" s="61" t="str">
        <f aca="false">IF(OR($W2567="N/A",$R2567="",$S2567=""),"N/A",IF($W2567&gt;=4,"Not Significant",IF($W2567&gt;=2,"Semi-Significant","Significant")))</f>
        <v>N/A</v>
      </c>
      <c r="Z2567" s="1" t="str">
        <f aca="false">IF($D2567="Z540.1 w/data",0,"")</f>
        <v/>
      </c>
      <c r="AA2567" s="1" t="e">
        <f aca="false">$Y2567+$Q2567+$Z2567</f>
        <v>#VALUE!</v>
      </c>
      <c r="AB2567" s="1" t="n">
        <f aca="false">$N2567+$Q2567</f>
        <v>0</v>
      </c>
      <c r="AC2567" s="1" t="str">
        <f aca="false">IF($Y2567="","",IF(AND($AA2567&gt;=$R2567,$AA2567&lt;=$S2567),"Pass","Fail"))</f>
        <v/>
      </c>
      <c r="AD2567" s="1" t="str">
        <f aca="false">IF($Y2567="","",IF($AA2567&gt;$R2567,"Pass","Fail"))</f>
        <v/>
      </c>
      <c r="AE2567" s="1" t="str">
        <f aca="false">IF($Y2567="","",IF($AA2567&gt;=$R2567,"Pass","Fail"))</f>
        <v/>
      </c>
      <c r="AF2567" s="1" t="str">
        <f aca="false">IF($Y2567="","",IF($AA2567&lt;=$S2567,"Pass","Fail"))</f>
        <v/>
      </c>
      <c r="AG2567" s="1" t="str">
        <f aca="false">IF($Y2567="","",IF($AA2567&lt;$S2567,"Pass","Fail"))</f>
        <v/>
      </c>
      <c r="AH2567" s="23" t="str">
        <f aca="true">INDIRECT(CHOOSE(MATCH($T2567,{"±","&gt;","≥","≤","&lt;"},0), "AC", "AD", "AE", "AF", "AG") &amp; ROW())</f>
        <v/>
      </c>
      <c r="AI2567" s="56" t="str">
        <f aca="false">IF($X2567="Not Significant","No Further Action Required",
IF($AH2567="","",
IF(AND($AH2567="Pass",$L2567="0 - Passed "),"Analysis performed; no further action required.",
IF(AND($AH2567="Fail",$L2567="1 - Failed "),"Analysis performed; no further action required.",
IF(AND($AH2567="Pass",$L2567="2 - Limited In Use "),"Analysis performed; no further action required.",
IF(AND($AH2567="Fail",$L2567="3 - Adjusted "),"Analysis performed; no further action required.",
"Unit fails analysis; TSM determination required."))))))</f>
        <v/>
      </c>
      <c r="AJ2567" s="58"/>
    </row>
    <row r="2568" customFormat="false" ht="15" hidden="false" customHeight="false" outlineLevel="0" collapsed="false">
      <c r="A2568" s="56"/>
      <c r="E2568" s="57" t="str">
        <f aca="false">IF(AND($F2568="",$G2568=""),"",IF($G2568="",$F2568,HYPERLINK($G2568,$F2568)))</f>
        <v/>
      </c>
      <c r="H2568" s="1" t="str">
        <f aca="false">IF($I2568="","None Attached",IF(LEFT($I2568,5)="https",HYPERLINK($I2568,"Datasheet"),HYPERLINK(_xlfn.CONCAT("https://",$I2568),"Datasheet")))</f>
        <v>None Attached</v>
      </c>
      <c r="M2568" s="56"/>
      <c r="P2568" s="58"/>
      <c r="Q2568" s="1" t="n">
        <f aca="false">$M2568-$N2568</f>
        <v>0</v>
      </c>
      <c r="R2568" s="56"/>
      <c r="T2568" s="59" t="s">
        <v>15</v>
      </c>
      <c r="U2568" s="1" t="n">
        <f aca="false">$S2568-$R2568</f>
        <v>0</v>
      </c>
      <c r="V2568" s="1" t="n">
        <f aca="false">IF($T2568="±",$Q2568*2,$Q2568)</f>
        <v>0</v>
      </c>
      <c r="W2568" s="60" t="str">
        <f aca="false">IFERROR($U2568/ABS($V2568),"N/A")</f>
        <v>N/A</v>
      </c>
      <c r="X2568" s="61" t="str">
        <f aca="false">IF(OR($W2568="N/A",$R2568="",$S2568=""),"N/A",IF($W2568&gt;=4,"Not Significant",IF($W2568&gt;=2,"Semi-Significant","Significant")))</f>
        <v>N/A</v>
      </c>
      <c r="Z2568" s="1" t="str">
        <f aca="false">IF($D2568="Z540.1 w/data",0,"")</f>
        <v/>
      </c>
      <c r="AA2568" s="1" t="e">
        <f aca="false">$Y2568+$Q2568+$Z2568</f>
        <v>#VALUE!</v>
      </c>
      <c r="AB2568" s="1" t="n">
        <f aca="false">$N2568+$Q2568</f>
        <v>0</v>
      </c>
      <c r="AC2568" s="1" t="str">
        <f aca="false">IF($Y2568="","",IF(AND($AA2568&gt;=$R2568,$AA2568&lt;=$S2568),"Pass","Fail"))</f>
        <v/>
      </c>
      <c r="AD2568" s="1" t="str">
        <f aca="false">IF($Y2568="","",IF($AA2568&gt;$R2568,"Pass","Fail"))</f>
        <v/>
      </c>
      <c r="AE2568" s="1" t="str">
        <f aca="false">IF($Y2568="","",IF($AA2568&gt;=$R2568,"Pass","Fail"))</f>
        <v/>
      </c>
      <c r="AF2568" s="1" t="str">
        <f aca="false">IF($Y2568="","",IF($AA2568&lt;=$S2568,"Pass","Fail"))</f>
        <v/>
      </c>
      <c r="AG2568" s="1" t="str">
        <f aca="false">IF($Y2568="","",IF($AA2568&lt;$S2568,"Pass","Fail"))</f>
        <v/>
      </c>
      <c r="AH2568" s="23" t="str">
        <f aca="true">INDIRECT(CHOOSE(MATCH($T2568,{"±","&gt;","≥","≤","&lt;"},0), "AC", "AD", "AE", "AF", "AG") &amp; ROW())</f>
        <v/>
      </c>
      <c r="AI2568" s="56" t="str">
        <f aca="false">IF($X2568="Not Significant","No Further Action Required",
IF($AH2568="","",
IF(AND($AH2568="Pass",$L2568="0 - Passed "),"Analysis performed; no further action required.",
IF(AND($AH2568="Fail",$L2568="1 - Failed "),"Analysis performed; no further action required.",
IF(AND($AH2568="Pass",$L2568="2 - Limited In Use "),"Analysis performed; no further action required.",
IF(AND($AH2568="Fail",$L2568="3 - Adjusted "),"Analysis performed; no further action required.",
"Unit fails analysis; TSM determination required."))))))</f>
        <v/>
      </c>
      <c r="AJ2568" s="58"/>
    </row>
    <row r="2569" customFormat="false" ht="15" hidden="false" customHeight="false" outlineLevel="0" collapsed="false">
      <c r="A2569" s="56"/>
      <c r="E2569" s="57" t="str">
        <f aca="false">IF(AND($F2569="",$G2569=""),"",IF($G2569="",$F2569,HYPERLINK($G2569,$F2569)))</f>
        <v/>
      </c>
      <c r="H2569" s="1" t="str">
        <f aca="false">IF($I2569="","None Attached",IF(LEFT($I2569,5)="https",HYPERLINK($I2569,"Datasheet"),HYPERLINK(_xlfn.CONCAT("https://",$I2569),"Datasheet")))</f>
        <v>None Attached</v>
      </c>
      <c r="M2569" s="56"/>
      <c r="P2569" s="58"/>
      <c r="Q2569" s="1" t="n">
        <f aca="false">$M2569-$N2569</f>
        <v>0</v>
      </c>
      <c r="R2569" s="56"/>
      <c r="T2569" s="59" t="s">
        <v>15</v>
      </c>
      <c r="U2569" s="1" t="n">
        <f aca="false">$S2569-$R2569</f>
        <v>0</v>
      </c>
      <c r="V2569" s="1" t="n">
        <f aca="false">IF($T2569="±",$Q2569*2,$Q2569)</f>
        <v>0</v>
      </c>
      <c r="W2569" s="60" t="str">
        <f aca="false">IFERROR($U2569/ABS($V2569),"N/A")</f>
        <v>N/A</v>
      </c>
      <c r="X2569" s="61" t="str">
        <f aca="false">IF(OR($W2569="N/A",$R2569="",$S2569=""),"N/A",IF($W2569&gt;=4,"Not Significant",IF($W2569&gt;=2,"Semi-Significant","Significant")))</f>
        <v>N/A</v>
      </c>
      <c r="Z2569" s="1" t="str">
        <f aca="false">IF($D2569="Z540.1 w/data",0,"")</f>
        <v/>
      </c>
      <c r="AA2569" s="1" t="e">
        <f aca="false">$Y2569+$Q2569+$Z2569</f>
        <v>#VALUE!</v>
      </c>
      <c r="AB2569" s="1" t="n">
        <f aca="false">$N2569+$Q2569</f>
        <v>0</v>
      </c>
      <c r="AC2569" s="1" t="str">
        <f aca="false">IF($Y2569="","",IF(AND($AA2569&gt;=$R2569,$AA2569&lt;=$S2569),"Pass","Fail"))</f>
        <v/>
      </c>
      <c r="AD2569" s="1" t="str">
        <f aca="false">IF($Y2569="","",IF($AA2569&gt;$R2569,"Pass","Fail"))</f>
        <v/>
      </c>
      <c r="AE2569" s="1" t="str">
        <f aca="false">IF($Y2569="","",IF($AA2569&gt;=$R2569,"Pass","Fail"))</f>
        <v/>
      </c>
      <c r="AF2569" s="1" t="str">
        <f aca="false">IF($Y2569="","",IF($AA2569&lt;=$S2569,"Pass","Fail"))</f>
        <v/>
      </c>
      <c r="AG2569" s="1" t="str">
        <f aca="false">IF($Y2569="","",IF($AA2569&lt;$S2569,"Pass","Fail"))</f>
        <v/>
      </c>
      <c r="AH2569" s="23" t="str">
        <f aca="true">INDIRECT(CHOOSE(MATCH($T2569,{"±","&gt;","≥","≤","&lt;"},0), "AC", "AD", "AE", "AF", "AG") &amp; ROW())</f>
        <v/>
      </c>
      <c r="AI2569" s="56" t="str">
        <f aca="false">IF($X2569="Not Significant","No Further Action Required",
IF($AH2569="","",
IF(AND($AH2569="Pass",$L2569="0 - Passed "),"Analysis performed; no further action required.",
IF(AND($AH2569="Fail",$L2569="1 - Failed "),"Analysis performed; no further action required.",
IF(AND($AH2569="Pass",$L2569="2 - Limited In Use "),"Analysis performed; no further action required.",
IF(AND($AH2569="Fail",$L2569="3 - Adjusted "),"Analysis performed; no further action required.",
"Unit fails analysis; TSM determination required."))))))</f>
        <v/>
      </c>
      <c r="AJ2569" s="58"/>
    </row>
    <row r="2570" customFormat="false" ht="15" hidden="false" customHeight="false" outlineLevel="0" collapsed="false">
      <c r="A2570" s="56"/>
      <c r="E2570" s="57" t="str">
        <f aca="false">IF(AND($F2570="",$G2570=""),"",IF($G2570="",$F2570,HYPERLINK($G2570,$F2570)))</f>
        <v/>
      </c>
      <c r="H2570" s="1" t="str">
        <f aca="false">IF($I2570="","None Attached",IF(LEFT($I2570,5)="https",HYPERLINK($I2570,"Datasheet"),HYPERLINK(_xlfn.CONCAT("https://",$I2570),"Datasheet")))</f>
        <v>None Attached</v>
      </c>
      <c r="M2570" s="56"/>
      <c r="P2570" s="58"/>
      <c r="Q2570" s="1" t="n">
        <f aca="false">$M2570-$N2570</f>
        <v>0</v>
      </c>
      <c r="R2570" s="56"/>
      <c r="T2570" s="59" t="s">
        <v>15</v>
      </c>
      <c r="U2570" s="1" t="n">
        <f aca="false">$S2570-$R2570</f>
        <v>0</v>
      </c>
      <c r="V2570" s="1" t="n">
        <f aca="false">IF($T2570="±",$Q2570*2,$Q2570)</f>
        <v>0</v>
      </c>
      <c r="W2570" s="60" t="str">
        <f aca="false">IFERROR($U2570/ABS($V2570),"N/A")</f>
        <v>N/A</v>
      </c>
      <c r="X2570" s="61" t="str">
        <f aca="false">IF(OR($W2570="N/A",$R2570="",$S2570=""),"N/A",IF($W2570&gt;=4,"Not Significant",IF($W2570&gt;=2,"Semi-Significant","Significant")))</f>
        <v>N/A</v>
      </c>
      <c r="Z2570" s="1" t="str">
        <f aca="false">IF($D2570="Z540.1 w/data",0,"")</f>
        <v/>
      </c>
      <c r="AA2570" s="1" t="e">
        <f aca="false">$Y2570+$Q2570+$Z2570</f>
        <v>#VALUE!</v>
      </c>
      <c r="AB2570" s="1" t="n">
        <f aca="false">$N2570+$Q2570</f>
        <v>0</v>
      </c>
      <c r="AC2570" s="1" t="str">
        <f aca="false">IF($Y2570="","",IF(AND($AA2570&gt;=$R2570,$AA2570&lt;=$S2570),"Pass","Fail"))</f>
        <v/>
      </c>
      <c r="AD2570" s="1" t="str">
        <f aca="false">IF($Y2570="","",IF($AA2570&gt;$R2570,"Pass","Fail"))</f>
        <v/>
      </c>
      <c r="AE2570" s="1" t="str">
        <f aca="false">IF($Y2570="","",IF($AA2570&gt;=$R2570,"Pass","Fail"))</f>
        <v/>
      </c>
      <c r="AF2570" s="1" t="str">
        <f aca="false">IF($Y2570="","",IF($AA2570&lt;=$S2570,"Pass","Fail"))</f>
        <v/>
      </c>
      <c r="AG2570" s="1" t="str">
        <f aca="false">IF($Y2570="","",IF($AA2570&lt;$S2570,"Pass","Fail"))</f>
        <v/>
      </c>
      <c r="AH2570" s="23" t="str">
        <f aca="true">INDIRECT(CHOOSE(MATCH($T2570,{"±","&gt;","≥","≤","&lt;"},0), "AC", "AD", "AE", "AF", "AG") &amp; ROW())</f>
        <v/>
      </c>
      <c r="AI2570" s="56" t="str">
        <f aca="false">IF($X2570="Not Significant","No Further Action Required",
IF($AH2570="","",
IF(AND($AH2570="Pass",$L2570="0 - Passed "),"Analysis performed; no further action required.",
IF(AND($AH2570="Fail",$L2570="1 - Failed "),"Analysis performed; no further action required.",
IF(AND($AH2570="Pass",$L2570="2 - Limited In Use "),"Analysis performed; no further action required.",
IF(AND($AH2570="Fail",$L2570="3 - Adjusted "),"Analysis performed; no further action required.",
"Unit fails analysis; TSM determination required."))))))</f>
        <v/>
      </c>
      <c r="AJ2570" s="58"/>
    </row>
    <row r="2571" customFormat="false" ht="15" hidden="false" customHeight="false" outlineLevel="0" collapsed="false">
      <c r="A2571" s="56"/>
      <c r="E2571" s="57" t="str">
        <f aca="false">IF(AND($F2571="",$G2571=""),"",IF($G2571="",$F2571,HYPERLINK($G2571,$F2571)))</f>
        <v/>
      </c>
      <c r="H2571" s="1" t="str">
        <f aca="false">IF($I2571="","None Attached",IF(LEFT($I2571,5)="https",HYPERLINK($I2571,"Datasheet"),HYPERLINK(_xlfn.CONCAT("https://",$I2571),"Datasheet")))</f>
        <v>None Attached</v>
      </c>
      <c r="M2571" s="56"/>
      <c r="P2571" s="58"/>
      <c r="Q2571" s="1" t="n">
        <f aca="false">$M2571-$N2571</f>
        <v>0</v>
      </c>
      <c r="R2571" s="56"/>
      <c r="T2571" s="59" t="s">
        <v>15</v>
      </c>
      <c r="U2571" s="1" t="n">
        <f aca="false">$S2571-$R2571</f>
        <v>0</v>
      </c>
      <c r="V2571" s="1" t="n">
        <f aca="false">IF($T2571="±",$Q2571*2,$Q2571)</f>
        <v>0</v>
      </c>
      <c r="W2571" s="60" t="str">
        <f aca="false">IFERROR($U2571/ABS($V2571),"N/A")</f>
        <v>N/A</v>
      </c>
      <c r="X2571" s="61" t="str">
        <f aca="false">IF(OR($W2571="N/A",$R2571="",$S2571=""),"N/A",IF($W2571&gt;=4,"Not Significant",IF($W2571&gt;=2,"Semi-Significant","Significant")))</f>
        <v>N/A</v>
      </c>
      <c r="Z2571" s="1" t="str">
        <f aca="false">IF($D2571="Z540.1 w/data",0,"")</f>
        <v/>
      </c>
      <c r="AA2571" s="1" t="e">
        <f aca="false">$Y2571+$Q2571+$Z2571</f>
        <v>#VALUE!</v>
      </c>
      <c r="AB2571" s="1" t="n">
        <f aca="false">$N2571+$Q2571</f>
        <v>0</v>
      </c>
      <c r="AC2571" s="1" t="str">
        <f aca="false">IF($Y2571="","",IF(AND($AA2571&gt;=$R2571,$AA2571&lt;=$S2571),"Pass","Fail"))</f>
        <v/>
      </c>
      <c r="AD2571" s="1" t="str">
        <f aca="false">IF($Y2571="","",IF($AA2571&gt;$R2571,"Pass","Fail"))</f>
        <v/>
      </c>
      <c r="AE2571" s="1" t="str">
        <f aca="false">IF($Y2571="","",IF($AA2571&gt;=$R2571,"Pass","Fail"))</f>
        <v/>
      </c>
      <c r="AF2571" s="1" t="str">
        <f aca="false">IF($Y2571="","",IF($AA2571&lt;=$S2571,"Pass","Fail"))</f>
        <v/>
      </c>
      <c r="AG2571" s="1" t="str">
        <f aca="false">IF($Y2571="","",IF($AA2571&lt;$S2571,"Pass","Fail"))</f>
        <v/>
      </c>
      <c r="AH2571" s="23" t="str">
        <f aca="true">INDIRECT(CHOOSE(MATCH($T2571,{"±","&gt;","≥","≤","&lt;"},0), "AC", "AD", "AE", "AF", "AG") &amp; ROW())</f>
        <v/>
      </c>
      <c r="AI2571" s="56" t="str">
        <f aca="false">IF($X2571="Not Significant","No Further Action Required",
IF($AH2571="","",
IF(AND($AH2571="Pass",$L2571="0 - Passed "),"Analysis performed; no further action required.",
IF(AND($AH2571="Fail",$L2571="1 - Failed "),"Analysis performed; no further action required.",
IF(AND($AH2571="Pass",$L2571="2 - Limited In Use "),"Analysis performed; no further action required.",
IF(AND($AH2571="Fail",$L2571="3 - Adjusted "),"Analysis performed; no further action required.",
"Unit fails analysis; TSM determination required."))))))</f>
        <v/>
      </c>
      <c r="AJ2571" s="58"/>
    </row>
    <row r="2572" customFormat="false" ht="15" hidden="false" customHeight="false" outlineLevel="0" collapsed="false">
      <c r="A2572" s="56"/>
      <c r="E2572" s="57" t="str">
        <f aca="false">IF(AND($F2572="",$G2572=""),"",IF($G2572="",$F2572,HYPERLINK($G2572,$F2572)))</f>
        <v/>
      </c>
      <c r="H2572" s="1" t="str">
        <f aca="false">IF($I2572="","None Attached",IF(LEFT($I2572,5)="https",HYPERLINK($I2572,"Datasheet"),HYPERLINK(_xlfn.CONCAT("https://",$I2572),"Datasheet")))</f>
        <v>None Attached</v>
      </c>
      <c r="M2572" s="56"/>
      <c r="P2572" s="58"/>
      <c r="Q2572" s="1" t="n">
        <f aca="false">$M2572-$N2572</f>
        <v>0</v>
      </c>
      <c r="R2572" s="56"/>
      <c r="T2572" s="59" t="s">
        <v>15</v>
      </c>
      <c r="U2572" s="1" t="n">
        <f aca="false">$S2572-$R2572</f>
        <v>0</v>
      </c>
      <c r="V2572" s="1" t="n">
        <f aca="false">IF($T2572="±",$Q2572*2,$Q2572)</f>
        <v>0</v>
      </c>
      <c r="W2572" s="60" t="str">
        <f aca="false">IFERROR($U2572/ABS($V2572),"N/A")</f>
        <v>N/A</v>
      </c>
      <c r="X2572" s="61" t="str">
        <f aca="false">IF(OR($W2572="N/A",$R2572="",$S2572=""),"N/A",IF($W2572&gt;=4,"Not Significant",IF($W2572&gt;=2,"Semi-Significant","Significant")))</f>
        <v>N/A</v>
      </c>
      <c r="Z2572" s="1" t="str">
        <f aca="false">IF($D2572="Z540.1 w/data",0,"")</f>
        <v/>
      </c>
      <c r="AA2572" s="1" t="e">
        <f aca="false">$Y2572+$Q2572+$Z2572</f>
        <v>#VALUE!</v>
      </c>
      <c r="AB2572" s="1" t="n">
        <f aca="false">$N2572+$Q2572</f>
        <v>0</v>
      </c>
      <c r="AC2572" s="1" t="str">
        <f aca="false">IF($Y2572="","",IF(AND($AA2572&gt;=$R2572,$AA2572&lt;=$S2572),"Pass","Fail"))</f>
        <v/>
      </c>
      <c r="AD2572" s="1" t="str">
        <f aca="false">IF($Y2572="","",IF($AA2572&gt;$R2572,"Pass","Fail"))</f>
        <v/>
      </c>
      <c r="AE2572" s="1" t="str">
        <f aca="false">IF($Y2572="","",IF($AA2572&gt;=$R2572,"Pass","Fail"))</f>
        <v/>
      </c>
      <c r="AF2572" s="1" t="str">
        <f aca="false">IF($Y2572="","",IF($AA2572&lt;=$S2572,"Pass","Fail"))</f>
        <v/>
      </c>
      <c r="AG2572" s="1" t="str">
        <f aca="false">IF($Y2572="","",IF($AA2572&lt;$S2572,"Pass","Fail"))</f>
        <v/>
      </c>
      <c r="AH2572" s="23" t="str">
        <f aca="true">INDIRECT(CHOOSE(MATCH($T2572,{"±","&gt;","≥","≤","&lt;"},0), "AC", "AD", "AE", "AF", "AG") &amp; ROW())</f>
        <v/>
      </c>
      <c r="AI2572" s="56" t="str">
        <f aca="false">IF($X2572="Not Significant","No Further Action Required",
IF($AH2572="","",
IF(AND($AH2572="Pass",$L2572="0 - Passed "),"Analysis performed; no further action required.",
IF(AND($AH2572="Fail",$L2572="1 - Failed "),"Analysis performed; no further action required.",
IF(AND($AH2572="Pass",$L2572="2 - Limited In Use "),"Analysis performed; no further action required.",
IF(AND($AH2572="Fail",$L2572="3 - Adjusted "),"Analysis performed; no further action required.",
"Unit fails analysis; TSM determination required."))))))</f>
        <v/>
      </c>
      <c r="AJ2572" s="58"/>
    </row>
    <row r="2573" customFormat="false" ht="15" hidden="false" customHeight="false" outlineLevel="0" collapsed="false">
      <c r="A2573" s="56"/>
      <c r="E2573" s="57" t="str">
        <f aca="false">IF(AND($F2573="",$G2573=""),"",IF($G2573="",$F2573,HYPERLINK($G2573,$F2573)))</f>
        <v/>
      </c>
      <c r="H2573" s="1" t="str">
        <f aca="false">IF($I2573="","None Attached",IF(LEFT($I2573,5)="https",HYPERLINK($I2573,"Datasheet"),HYPERLINK(_xlfn.CONCAT("https://",$I2573),"Datasheet")))</f>
        <v>None Attached</v>
      </c>
      <c r="M2573" s="56"/>
      <c r="P2573" s="58"/>
      <c r="Q2573" s="1" t="n">
        <f aca="false">$M2573-$N2573</f>
        <v>0</v>
      </c>
      <c r="R2573" s="56"/>
      <c r="T2573" s="59" t="s">
        <v>15</v>
      </c>
      <c r="U2573" s="1" t="n">
        <f aca="false">$S2573-$R2573</f>
        <v>0</v>
      </c>
      <c r="V2573" s="1" t="n">
        <f aca="false">IF($T2573="±",$Q2573*2,$Q2573)</f>
        <v>0</v>
      </c>
      <c r="W2573" s="60" t="str">
        <f aca="false">IFERROR($U2573/ABS($V2573),"N/A")</f>
        <v>N/A</v>
      </c>
      <c r="X2573" s="61" t="str">
        <f aca="false">IF(OR($W2573="N/A",$R2573="",$S2573=""),"N/A",IF($W2573&gt;=4,"Not Significant",IF($W2573&gt;=2,"Semi-Significant","Significant")))</f>
        <v>N/A</v>
      </c>
      <c r="Z2573" s="1" t="str">
        <f aca="false">IF($D2573="Z540.1 w/data",0,"")</f>
        <v/>
      </c>
      <c r="AA2573" s="1" t="e">
        <f aca="false">$Y2573+$Q2573+$Z2573</f>
        <v>#VALUE!</v>
      </c>
      <c r="AB2573" s="1" t="n">
        <f aca="false">$N2573+$Q2573</f>
        <v>0</v>
      </c>
      <c r="AC2573" s="1" t="str">
        <f aca="false">IF($Y2573="","",IF(AND($AA2573&gt;=$R2573,$AA2573&lt;=$S2573),"Pass","Fail"))</f>
        <v/>
      </c>
      <c r="AD2573" s="1" t="str">
        <f aca="false">IF($Y2573="","",IF($AA2573&gt;$R2573,"Pass","Fail"))</f>
        <v/>
      </c>
      <c r="AE2573" s="1" t="str">
        <f aca="false">IF($Y2573="","",IF($AA2573&gt;=$R2573,"Pass","Fail"))</f>
        <v/>
      </c>
      <c r="AF2573" s="1" t="str">
        <f aca="false">IF($Y2573="","",IF($AA2573&lt;=$S2573,"Pass","Fail"))</f>
        <v/>
      </c>
      <c r="AG2573" s="1" t="str">
        <f aca="false">IF($Y2573="","",IF($AA2573&lt;$S2573,"Pass","Fail"))</f>
        <v/>
      </c>
      <c r="AH2573" s="23" t="str">
        <f aca="true">INDIRECT(CHOOSE(MATCH($T2573,{"±","&gt;","≥","≤","&lt;"},0), "AC", "AD", "AE", "AF", "AG") &amp; ROW())</f>
        <v/>
      </c>
      <c r="AI2573" s="56" t="str">
        <f aca="false">IF($X2573="Not Significant","No Further Action Required",
IF($AH2573="","",
IF(AND($AH2573="Pass",$L2573="0 - Passed "),"Analysis performed; no further action required.",
IF(AND($AH2573="Fail",$L2573="1 - Failed "),"Analysis performed; no further action required.",
IF(AND($AH2573="Pass",$L2573="2 - Limited In Use "),"Analysis performed; no further action required.",
IF(AND($AH2573="Fail",$L2573="3 - Adjusted "),"Analysis performed; no further action required.",
"Unit fails analysis; TSM determination required."))))))</f>
        <v/>
      </c>
      <c r="AJ2573" s="58"/>
    </row>
    <row r="2574" customFormat="false" ht="15" hidden="false" customHeight="false" outlineLevel="0" collapsed="false">
      <c r="A2574" s="56"/>
      <c r="E2574" s="57" t="str">
        <f aca="false">IF(AND($F2574="",$G2574=""),"",IF($G2574="",$F2574,HYPERLINK($G2574,$F2574)))</f>
        <v/>
      </c>
      <c r="H2574" s="1" t="str">
        <f aca="false">IF($I2574="","None Attached",IF(LEFT($I2574,5)="https",HYPERLINK($I2574,"Datasheet"),HYPERLINK(_xlfn.CONCAT("https://",$I2574),"Datasheet")))</f>
        <v>None Attached</v>
      </c>
      <c r="M2574" s="56"/>
      <c r="P2574" s="58"/>
      <c r="Q2574" s="1" t="n">
        <f aca="false">$M2574-$N2574</f>
        <v>0</v>
      </c>
      <c r="R2574" s="56"/>
      <c r="T2574" s="59" t="s">
        <v>15</v>
      </c>
      <c r="U2574" s="1" t="n">
        <f aca="false">$S2574-$R2574</f>
        <v>0</v>
      </c>
      <c r="V2574" s="1" t="n">
        <f aca="false">IF($T2574="±",$Q2574*2,$Q2574)</f>
        <v>0</v>
      </c>
      <c r="W2574" s="60" t="str">
        <f aca="false">IFERROR($U2574/ABS($V2574),"N/A")</f>
        <v>N/A</v>
      </c>
      <c r="X2574" s="61" t="str">
        <f aca="false">IF(OR($W2574="N/A",$R2574="",$S2574=""),"N/A",IF($W2574&gt;=4,"Not Significant",IF($W2574&gt;=2,"Semi-Significant","Significant")))</f>
        <v>N/A</v>
      </c>
      <c r="Z2574" s="1" t="str">
        <f aca="false">IF($D2574="Z540.1 w/data",0,"")</f>
        <v/>
      </c>
      <c r="AA2574" s="1" t="e">
        <f aca="false">$Y2574+$Q2574+$Z2574</f>
        <v>#VALUE!</v>
      </c>
      <c r="AB2574" s="1" t="n">
        <f aca="false">$N2574+$Q2574</f>
        <v>0</v>
      </c>
      <c r="AC2574" s="1" t="str">
        <f aca="false">IF($Y2574="","",IF(AND($AA2574&gt;=$R2574,$AA2574&lt;=$S2574),"Pass","Fail"))</f>
        <v/>
      </c>
      <c r="AD2574" s="1" t="str">
        <f aca="false">IF($Y2574="","",IF($AA2574&gt;$R2574,"Pass","Fail"))</f>
        <v/>
      </c>
      <c r="AE2574" s="1" t="str">
        <f aca="false">IF($Y2574="","",IF($AA2574&gt;=$R2574,"Pass","Fail"))</f>
        <v/>
      </c>
      <c r="AF2574" s="1" t="str">
        <f aca="false">IF($Y2574="","",IF($AA2574&lt;=$S2574,"Pass","Fail"))</f>
        <v/>
      </c>
      <c r="AG2574" s="1" t="str">
        <f aca="false">IF($Y2574="","",IF($AA2574&lt;$S2574,"Pass","Fail"))</f>
        <v/>
      </c>
      <c r="AH2574" s="23" t="str">
        <f aca="true">INDIRECT(CHOOSE(MATCH($T2574,{"±","&gt;","≥","≤","&lt;"},0), "AC", "AD", "AE", "AF", "AG") &amp; ROW())</f>
        <v/>
      </c>
      <c r="AI2574" s="56" t="str">
        <f aca="false">IF($X2574="Not Significant","No Further Action Required",
IF($AH2574="","",
IF(AND($AH2574="Pass",$L2574="0 - Passed "),"Analysis performed; no further action required.",
IF(AND($AH2574="Fail",$L2574="1 - Failed "),"Analysis performed; no further action required.",
IF(AND($AH2574="Pass",$L2574="2 - Limited In Use "),"Analysis performed; no further action required.",
IF(AND($AH2574="Fail",$L2574="3 - Adjusted "),"Analysis performed; no further action required.",
"Unit fails analysis; TSM determination required."))))))</f>
        <v/>
      </c>
      <c r="AJ2574" s="58"/>
    </row>
    <row r="2575" customFormat="false" ht="15" hidden="false" customHeight="false" outlineLevel="0" collapsed="false">
      <c r="A2575" s="56"/>
      <c r="E2575" s="57" t="str">
        <f aca="false">IF(AND($F2575="",$G2575=""),"",IF($G2575="",$F2575,HYPERLINK($G2575,$F2575)))</f>
        <v/>
      </c>
      <c r="H2575" s="1" t="str">
        <f aca="false">IF($I2575="","None Attached",IF(LEFT($I2575,5)="https",HYPERLINK($I2575,"Datasheet"),HYPERLINK(_xlfn.CONCAT("https://",$I2575),"Datasheet")))</f>
        <v>None Attached</v>
      </c>
      <c r="M2575" s="56"/>
      <c r="P2575" s="58"/>
      <c r="Q2575" s="1" t="n">
        <f aca="false">$M2575-$N2575</f>
        <v>0</v>
      </c>
      <c r="R2575" s="56"/>
      <c r="T2575" s="59" t="s">
        <v>15</v>
      </c>
      <c r="U2575" s="1" t="n">
        <f aca="false">$S2575-$R2575</f>
        <v>0</v>
      </c>
      <c r="V2575" s="1" t="n">
        <f aca="false">IF($T2575="±",$Q2575*2,$Q2575)</f>
        <v>0</v>
      </c>
      <c r="W2575" s="60" t="str">
        <f aca="false">IFERROR($U2575/ABS($V2575),"N/A")</f>
        <v>N/A</v>
      </c>
      <c r="X2575" s="61" t="str">
        <f aca="false">IF(OR($W2575="N/A",$R2575="",$S2575=""),"N/A",IF($W2575&gt;=4,"Not Significant",IF($W2575&gt;=2,"Semi-Significant","Significant")))</f>
        <v>N/A</v>
      </c>
      <c r="Z2575" s="1" t="str">
        <f aca="false">IF($D2575="Z540.1 w/data",0,"")</f>
        <v/>
      </c>
      <c r="AA2575" s="1" t="e">
        <f aca="false">$Y2575+$Q2575+$Z2575</f>
        <v>#VALUE!</v>
      </c>
      <c r="AB2575" s="1" t="n">
        <f aca="false">$N2575+$Q2575</f>
        <v>0</v>
      </c>
      <c r="AC2575" s="1" t="str">
        <f aca="false">IF($Y2575="","",IF(AND($AA2575&gt;=$R2575,$AA2575&lt;=$S2575),"Pass","Fail"))</f>
        <v/>
      </c>
      <c r="AD2575" s="1" t="str">
        <f aca="false">IF($Y2575="","",IF($AA2575&gt;$R2575,"Pass","Fail"))</f>
        <v/>
      </c>
      <c r="AE2575" s="1" t="str">
        <f aca="false">IF($Y2575="","",IF($AA2575&gt;=$R2575,"Pass","Fail"))</f>
        <v/>
      </c>
      <c r="AF2575" s="1" t="str">
        <f aca="false">IF($Y2575="","",IF($AA2575&lt;=$S2575,"Pass","Fail"))</f>
        <v/>
      </c>
      <c r="AG2575" s="1" t="str">
        <f aca="false">IF($Y2575="","",IF($AA2575&lt;$S2575,"Pass","Fail"))</f>
        <v/>
      </c>
      <c r="AH2575" s="23" t="str">
        <f aca="true">INDIRECT(CHOOSE(MATCH($T2575,{"±","&gt;","≥","≤","&lt;"},0), "AC", "AD", "AE", "AF", "AG") &amp; ROW())</f>
        <v/>
      </c>
      <c r="AI2575" s="56" t="str">
        <f aca="false">IF($X2575="Not Significant","No Further Action Required",
IF($AH2575="","",
IF(AND($AH2575="Pass",$L2575="0 - Passed "),"Analysis performed; no further action required.",
IF(AND($AH2575="Fail",$L2575="1 - Failed "),"Analysis performed; no further action required.",
IF(AND($AH2575="Pass",$L2575="2 - Limited In Use "),"Analysis performed; no further action required.",
IF(AND($AH2575="Fail",$L2575="3 - Adjusted "),"Analysis performed; no further action required.",
"Unit fails analysis; TSM determination required."))))))</f>
        <v/>
      </c>
      <c r="AJ2575" s="58"/>
    </row>
    <row r="2576" customFormat="false" ht="15" hidden="false" customHeight="false" outlineLevel="0" collapsed="false">
      <c r="A2576" s="56"/>
      <c r="E2576" s="57" t="str">
        <f aca="false">IF(AND($F2576="",$G2576=""),"",IF($G2576="",$F2576,HYPERLINK($G2576,$F2576)))</f>
        <v/>
      </c>
      <c r="H2576" s="1" t="str">
        <f aca="false">IF($I2576="","None Attached",IF(LEFT($I2576,5)="https",HYPERLINK($I2576,"Datasheet"),HYPERLINK(_xlfn.CONCAT("https://",$I2576),"Datasheet")))</f>
        <v>None Attached</v>
      </c>
      <c r="M2576" s="56"/>
      <c r="P2576" s="58"/>
      <c r="Q2576" s="1" t="n">
        <f aca="false">$M2576-$N2576</f>
        <v>0</v>
      </c>
      <c r="R2576" s="56"/>
      <c r="T2576" s="59" t="s">
        <v>15</v>
      </c>
      <c r="U2576" s="1" t="n">
        <f aca="false">$S2576-$R2576</f>
        <v>0</v>
      </c>
      <c r="V2576" s="1" t="n">
        <f aca="false">IF($T2576="±",$Q2576*2,$Q2576)</f>
        <v>0</v>
      </c>
      <c r="W2576" s="60" t="str">
        <f aca="false">IFERROR($U2576/ABS($V2576),"N/A")</f>
        <v>N/A</v>
      </c>
      <c r="X2576" s="61" t="str">
        <f aca="false">IF(OR($W2576="N/A",$R2576="",$S2576=""),"N/A",IF($W2576&gt;=4,"Not Significant",IF($W2576&gt;=2,"Semi-Significant","Significant")))</f>
        <v>N/A</v>
      </c>
      <c r="Z2576" s="1" t="str">
        <f aca="false">IF($D2576="Z540.1 w/data",0,"")</f>
        <v/>
      </c>
      <c r="AA2576" s="1" t="e">
        <f aca="false">$Y2576+$Q2576+$Z2576</f>
        <v>#VALUE!</v>
      </c>
      <c r="AB2576" s="1" t="n">
        <f aca="false">$N2576+$Q2576</f>
        <v>0</v>
      </c>
      <c r="AC2576" s="1" t="str">
        <f aca="false">IF($Y2576="","",IF(AND($AA2576&gt;=$R2576,$AA2576&lt;=$S2576),"Pass","Fail"))</f>
        <v/>
      </c>
      <c r="AD2576" s="1" t="str">
        <f aca="false">IF($Y2576="","",IF($AA2576&gt;$R2576,"Pass","Fail"))</f>
        <v/>
      </c>
      <c r="AE2576" s="1" t="str">
        <f aca="false">IF($Y2576="","",IF($AA2576&gt;=$R2576,"Pass","Fail"))</f>
        <v/>
      </c>
      <c r="AF2576" s="1" t="str">
        <f aca="false">IF($Y2576="","",IF($AA2576&lt;=$S2576,"Pass","Fail"))</f>
        <v/>
      </c>
      <c r="AG2576" s="1" t="str">
        <f aca="false">IF($Y2576="","",IF($AA2576&lt;$S2576,"Pass","Fail"))</f>
        <v/>
      </c>
      <c r="AH2576" s="23" t="str">
        <f aca="true">INDIRECT(CHOOSE(MATCH($T2576,{"±","&gt;","≥","≤","&lt;"},0), "AC", "AD", "AE", "AF", "AG") &amp; ROW())</f>
        <v/>
      </c>
      <c r="AI2576" s="56" t="str">
        <f aca="false">IF($X2576="Not Significant","No Further Action Required",
IF($AH2576="","",
IF(AND($AH2576="Pass",$L2576="0 - Passed "),"Analysis performed; no further action required.",
IF(AND($AH2576="Fail",$L2576="1 - Failed "),"Analysis performed; no further action required.",
IF(AND($AH2576="Pass",$L2576="2 - Limited In Use "),"Analysis performed; no further action required.",
IF(AND($AH2576="Fail",$L2576="3 - Adjusted "),"Analysis performed; no further action required.",
"Unit fails analysis; TSM determination required."))))))</f>
        <v/>
      </c>
      <c r="AJ2576" s="58"/>
    </row>
    <row r="2577" customFormat="false" ht="15" hidden="false" customHeight="false" outlineLevel="0" collapsed="false">
      <c r="A2577" s="56"/>
      <c r="E2577" s="57" t="str">
        <f aca="false">IF(AND($F2577="",$G2577=""),"",IF($G2577="",$F2577,HYPERLINK($G2577,$F2577)))</f>
        <v/>
      </c>
      <c r="H2577" s="1" t="str">
        <f aca="false">IF($I2577="","None Attached",IF(LEFT($I2577,5)="https",HYPERLINK($I2577,"Datasheet"),HYPERLINK(_xlfn.CONCAT("https://",$I2577),"Datasheet")))</f>
        <v>None Attached</v>
      </c>
      <c r="M2577" s="56"/>
      <c r="P2577" s="58"/>
      <c r="Q2577" s="1" t="n">
        <f aca="false">$M2577-$N2577</f>
        <v>0</v>
      </c>
      <c r="R2577" s="56"/>
      <c r="T2577" s="59" t="s">
        <v>15</v>
      </c>
      <c r="U2577" s="1" t="n">
        <f aca="false">$S2577-$R2577</f>
        <v>0</v>
      </c>
      <c r="V2577" s="1" t="n">
        <f aca="false">IF($T2577="±",$Q2577*2,$Q2577)</f>
        <v>0</v>
      </c>
      <c r="W2577" s="60" t="str">
        <f aca="false">IFERROR($U2577/ABS($V2577),"N/A")</f>
        <v>N/A</v>
      </c>
      <c r="X2577" s="61" t="str">
        <f aca="false">IF(OR($W2577="N/A",$R2577="",$S2577=""),"N/A",IF($W2577&gt;=4,"Not Significant",IF($W2577&gt;=2,"Semi-Significant","Significant")))</f>
        <v>N/A</v>
      </c>
      <c r="Z2577" s="1" t="str">
        <f aca="false">IF($D2577="Z540.1 w/data",0,"")</f>
        <v/>
      </c>
      <c r="AA2577" s="1" t="e">
        <f aca="false">$Y2577+$Q2577+$Z2577</f>
        <v>#VALUE!</v>
      </c>
      <c r="AB2577" s="1" t="n">
        <f aca="false">$N2577+$Q2577</f>
        <v>0</v>
      </c>
      <c r="AC2577" s="1" t="str">
        <f aca="false">IF($Y2577="","",IF(AND($AA2577&gt;=$R2577,$AA2577&lt;=$S2577),"Pass","Fail"))</f>
        <v/>
      </c>
      <c r="AD2577" s="1" t="str">
        <f aca="false">IF($Y2577="","",IF($AA2577&gt;$R2577,"Pass","Fail"))</f>
        <v/>
      </c>
      <c r="AE2577" s="1" t="str">
        <f aca="false">IF($Y2577="","",IF($AA2577&gt;=$R2577,"Pass","Fail"))</f>
        <v/>
      </c>
      <c r="AF2577" s="1" t="str">
        <f aca="false">IF($Y2577="","",IF($AA2577&lt;=$S2577,"Pass","Fail"))</f>
        <v/>
      </c>
      <c r="AG2577" s="1" t="str">
        <f aca="false">IF($Y2577="","",IF($AA2577&lt;$S2577,"Pass","Fail"))</f>
        <v/>
      </c>
      <c r="AH2577" s="23" t="str">
        <f aca="true">INDIRECT(CHOOSE(MATCH($T2577,{"±","&gt;","≥","≤","&lt;"},0), "AC", "AD", "AE", "AF", "AG") &amp; ROW())</f>
        <v/>
      </c>
      <c r="AI2577" s="56" t="str">
        <f aca="false">IF($X2577="Not Significant","No Further Action Required",
IF($AH2577="","",
IF(AND($AH2577="Pass",$L2577="0 - Passed "),"Analysis performed; no further action required.",
IF(AND($AH2577="Fail",$L2577="1 - Failed "),"Analysis performed; no further action required.",
IF(AND($AH2577="Pass",$L2577="2 - Limited In Use "),"Analysis performed; no further action required.",
IF(AND($AH2577="Fail",$L2577="3 - Adjusted "),"Analysis performed; no further action required.",
"Unit fails analysis; TSM determination required."))))))</f>
        <v/>
      </c>
      <c r="AJ2577" s="58"/>
    </row>
    <row r="2578" customFormat="false" ht="15" hidden="false" customHeight="false" outlineLevel="0" collapsed="false">
      <c r="A2578" s="56"/>
      <c r="E2578" s="57" t="str">
        <f aca="false">IF(AND($F2578="",$G2578=""),"",IF($G2578="",$F2578,HYPERLINK($G2578,$F2578)))</f>
        <v/>
      </c>
      <c r="H2578" s="1" t="str">
        <f aca="false">IF($I2578="","None Attached",IF(LEFT($I2578,5)="https",HYPERLINK($I2578,"Datasheet"),HYPERLINK(_xlfn.CONCAT("https://",$I2578),"Datasheet")))</f>
        <v>None Attached</v>
      </c>
      <c r="M2578" s="56"/>
      <c r="P2578" s="58"/>
      <c r="Q2578" s="1" t="n">
        <f aca="false">$M2578-$N2578</f>
        <v>0</v>
      </c>
      <c r="R2578" s="56"/>
      <c r="T2578" s="59" t="s">
        <v>15</v>
      </c>
      <c r="U2578" s="1" t="n">
        <f aca="false">$S2578-$R2578</f>
        <v>0</v>
      </c>
      <c r="V2578" s="1" t="n">
        <f aca="false">IF($T2578="±",$Q2578*2,$Q2578)</f>
        <v>0</v>
      </c>
      <c r="W2578" s="60" t="str">
        <f aca="false">IFERROR($U2578/ABS($V2578),"N/A")</f>
        <v>N/A</v>
      </c>
      <c r="X2578" s="61" t="str">
        <f aca="false">IF(OR($W2578="N/A",$R2578="",$S2578=""),"N/A",IF($W2578&gt;=4,"Not Significant",IF($W2578&gt;=2,"Semi-Significant","Significant")))</f>
        <v>N/A</v>
      </c>
      <c r="Z2578" s="1" t="str">
        <f aca="false">IF($D2578="Z540.1 w/data",0,"")</f>
        <v/>
      </c>
      <c r="AA2578" s="1" t="e">
        <f aca="false">$Y2578+$Q2578+$Z2578</f>
        <v>#VALUE!</v>
      </c>
      <c r="AB2578" s="1" t="n">
        <f aca="false">$N2578+$Q2578</f>
        <v>0</v>
      </c>
      <c r="AC2578" s="1" t="str">
        <f aca="false">IF($Y2578="","",IF(AND($AA2578&gt;=$R2578,$AA2578&lt;=$S2578),"Pass","Fail"))</f>
        <v/>
      </c>
      <c r="AD2578" s="1" t="str">
        <f aca="false">IF($Y2578="","",IF($AA2578&gt;$R2578,"Pass","Fail"))</f>
        <v/>
      </c>
      <c r="AE2578" s="1" t="str">
        <f aca="false">IF($Y2578="","",IF($AA2578&gt;=$R2578,"Pass","Fail"))</f>
        <v/>
      </c>
      <c r="AF2578" s="1" t="str">
        <f aca="false">IF($Y2578="","",IF($AA2578&lt;=$S2578,"Pass","Fail"))</f>
        <v/>
      </c>
      <c r="AG2578" s="1" t="str">
        <f aca="false">IF($Y2578="","",IF($AA2578&lt;$S2578,"Pass","Fail"))</f>
        <v/>
      </c>
      <c r="AH2578" s="23" t="str">
        <f aca="true">INDIRECT(CHOOSE(MATCH($T2578,{"±","&gt;","≥","≤","&lt;"},0), "AC", "AD", "AE", "AF", "AG") &amp; ROW())</f>
        <v/>
      </c>
      <c r="AI2578" s="56" t="str">
        <f aca="false">IF($X2578="Not Significant","No Further Action Required",
IF($AH2578="","",
IF(AND($AH2578="Pass",$L2578="0 - Passed "),"Analysis performed; no further action required.",
IF(AND($AH2578="Fail",$L2578="1 - Failed "),"Analysis performed; no further action required.",
IF(AND($AH2578="Pass",$L2578="2 - Limited In Use "),"Analysis performed; no further action required.",
IF(AND($AH2578="Fail",$L2578="3 - Adjusted "),"Analysis performed; no further action required.",
"Unit fails analysis; TSM determination required."))))))</f>
        <v/>
      </c>
      <c r="AJ2578" s="58"/>
    </row>
    <row r="2579" customFormat="false" ht="15" hidden="false" customHeight="false" outlineLevel="0" collapsed="false">
      <c r="A2579" s="56"/>
      <c r="E2579" s="57" t="str">
        <f aca="false">IF(AND($F2579="",$G2579=""),"",IF($G2579="",$F2579,HYPERLINK($G2579,$F2579)))</f>
        <v/>
      </c>
      <c r="H2579" s="1" t="str">
        <f aca="false">IF($I2579="","None Attached",IF(LEFT($I2579,5)="https",HYPERLINK($I2579,"Datasheet"),HYPERLINK(_xlfn.CONCAT("https://",$I2579),"Datasheet")))</f>
        <v>None Attached</v>
      </c>
      <c r="M2579" s="56"/>
      <c r="P2579" s="58"/>
      <c r="Q2579" s="1" t="n">
        <f aca="false">$M2579-$N2579</f>
        <v>0</v>
      </c>
      <c r="R2579" s="56"/>
      <c r="T2579" s="59" t="s">
        <v>15</v>
      </c>
      <c r="U2579" s="1" t="n">
        <f aca="false">$S2579-$R2579</f>
        <v>0</v>
      </c>
      <c r="V2579" s="1" t="n">
        <f aca="false">IF($T2579="±",$Q2579*2,$Q2579)</f>
        <v>0</v>
      </c>
      <c r="W2579" s="60" t="str">
        <f aca="false">IFERROR($U2579/ABS($V2579),"N/A")</f>
        <v>N/A</v>
      </c>
      <c r="X2579" s="61" t="str">
        <f aca="false">IF(OR($W2579="N/A",$R2579="",$S2579=""),"N/A",IF($W2579&gt;=4,"Not Significant",IF($W2579&gt;=2,"Semi-Significant","Significant")))</f>
        <v>N/A</v>
      </c>
      <c r="Z2579" s="1" t="str">
        <f aca="false">IF($D2579="Z540.1 w/data",0,"")</f>
        <v/>
      </c>
      <c r="AA2579" s="1" t="e">
        <f aca="false">$Y2579+$Q2579+$Z2579</f>
        <v>#VALUE!</v>
      </c>
      <c r="AB2579" s="1" t="n">
        <f aca="false">$N2579+$Q2579</f>
        <v>0</v>
      </c>
      <c r="AC2579" s="1" t="str">
        <f aca="false">IF($Y2579="","",IF(AND($AA2579&gt;=$R2579,$AA2579&lt;=$S2579),"Pass","Fail"))</f>
        <v/>
      </c>
      <c r="AD2579" s="1" t="str">
        <f aca="false">IF($Y2579="","",IF($AA2579&gt;$R2579,"Pass","Fail"))</f>
        <v/>
      </c>
      <c r="AE2579" s="1" t="str">
        <f aca="false">IF($Y2579="","",IF($AA2579&gt;=$R2579,"Pass","Fail"))</f>
        <v/>
      </c>
      <c r="AF2579" s="1" t="str">
        <f aca="false">IF($Y2579="","",IF($AA2579&lt;=$S2579,"Pass","Fail"))</f>
        <v/>
      </c>
      <c r="AG2579" s="1" t="str">
        <f aca="false">IF($Y2579="","",IF($AA2579&lt;$S2579,"Pass","Fail"))</f>
        <v/>
      </c>
      <c r="AH2579" s="23" t="str">
        <f aca="true">INDIRECT(CHOOSE(MATCH($T2579,{"±","&gt;","≥","≤","&lt;"},0), "AC", "AD", "AE", "AF", "AG") &amp; ROW())</f>
        <v/>
      </c>
      <c r="AI2579" s="56" t="str">
        <f aca="false">IF($X2579="Not Significant","No Further Action Required",
IF($AH2579="","",
IF(AND($AH2579="Pass",$L2579="0 - Passed "),"Analysis performed; no further action required.",
IF(AND($AH2579="Fail",$L2579="1 - Failed "),"Analysis performed; no further action required.",
IF(AND($AH2579="Pass",$L2579="2 - Limited In Use "),"Analysis performed; no further action required.",
IF(AND($AH2579="Fail",$L2579="3 - Adjusted "),"Analysis performed; no further action required.",
"Unit fails analysis; TSM determination required."))))))</f>
        <v/>
      </c>
      <c r="AJ2579" s="58"/>
    </row>
    <row r="2580" customFormat="false" ht="15" hidden="false" customHeight="false" outlineLevel="0" collapsed="false">
      <c r="A2580" s="56"/>
      <c r="E2580" s="57" t="str">
        <f aca="false">IF(AND($F2580="",$G2580=""),"",IF($G2580="",$F2580,HYPERLINK($G2580,$F2580)))</f>
        <v/>
      </c>
      <c r="H2580" s="1" t="str">
        <f aca="false">IF($I2580="","None Attached",IF(LEFT($I2580,5)="https",HYPERLINK($I2580,"Datasheet"),HYPERLINK(_xlfn.CONCAT("https://",$I2580),"Datasheet")))</f>
        <v>None Attached</v>
      </c>
      <c r="M2580" s="56"/>
      <c r="P2580" s="58"/>
      <c r="Q2580" s="1" t="n">
        <f aca="false">$M2580-$N2580</f>
        <v>0</v>
      </c>
      <c r="R2580" s="56"/>
      <c r="T2580" s="59" t="s">
        <v>15</v>
      </c>
      <c r="U2580" s="1" t="n">
        <f aca="false">$S2580-$R2580</f>
        <v>0</v>
      </c>
      <c r="V2580" s="1" t="n">
        <f aca="false">IF($T2580="±",$Q2580*2,$Q2580)</f>
        <v>0</v>
      </c>
      <c r="W2580" s="60" t="str">
        <f aca="false">IFERROR($U2580/ABS($V2580),"N/A")</f>
        <v>N/A</v>
      </c>
      <c r="X2580" s="61" t="str">
        <f aca="false">IF(OR($W2580="N/A",$R2580="",$S2580=""),"N/A",IF($W2580&gt;=4,"Not Significant",IF($W2580&gt;=2,"Semi-Significant","Significant")))</f>
        <v>N/A</v>
      </c>
      <c r="Z2580" s="1" t="str">
        <f aca="false">IF($D2580="Z540.1 w/data",0,"")</f>
        <v/>
      </c>
      <c r="AA2580" s="1" t="e">
        <f aca="false">$Y2580+$Q2580+$Z2580</f>
        <v>#VALUE!</v>
      </c>
      <c r="AB2580" s="1" t="n">
        <f aca="false">$N2580+$Q2580</f>
        <v>0</v>
      </c>
      <c r="AC2580" s="1" t="str">
        <f aca="false">IF($Y2580="","",IF(AND($AA2580&gt;=$R2580,$AA2580&lt;=$S2580),"Pass","Fail"))</f>
        <v/>
      </c>
      <c r="AD2580" s="1" t="str">
        <f aca="false">IF($Y2580="","",IF($AA2580&gt;$R2580,"Pass","Fail"))</f>
        <v/>
      </c>
      <c r="AE2580" s="1" t="str">
        <f aca="false">IF($Y2580="","",IF($AA2580&gt;=$R2580,"Pass","Fail"))</f>
        <v/>
      </c>
      <c r="AF2580" s="1" t="str">
        <f aca="false">IF($Y2580="","",IF($AA2580&lt;=$S2580,"Pass","Fail"))</f>
        <v/>
      </c>
      <c r="AG2580" s="1" t="str">
        <f aca="false">IF($Y2580="","",IF($AA2580&lt;$S2580,"Pass","Fail"))</f>
        <v/>
      </c>
      <c r="AH2580" s="23" t="str">
        <f aca="true">INDIRECT(CHOOSE(MATCH($T2580,{"±","&gt;","≥","≤","&lt;"},0), "AC", "AD", "AE", "AF", "AG") &amp; ROW())</f>
        <v/>
      </c>
      <c r="AI2580" s="56" t="str">
        <f aca="false">IF($X2580="Not Significant","No Further Action Required",
IF($AH2580="","",
IF(AND($AH2580="Pass",$L2580="0 - Passed "),"Analysis performed; no further action required.",
IF(AND($AH2580="Fail",$L2580="1 - Failed "),"Analysis performed; no further action required.",
IF(AND($AH2580="Pass",$L2580="2 - Limited In Use "),"Analysis performed; no further action required.",
IF(AND($AH2580="Fail",$L2580="3 - Adjusted "),"Analysis performed; no further action required.",
"Unit fails analysis; TSM determination required."))))))</f>
        <v/>
      </c>
      <c r="AJ2580" s="58"/>
    </row>
    <row r="2581" customFormat="false" ht="15" hidden="false" customHeight="false" outlineLevel="0" collapsed="false">
      <c r="A2581" s="56"/>
      <c r="E2581" s="57" t="str">
        <f aca="false">IF(AND($F2581="",$G2581=""),"",IF($G2581="",$F2581,HYPERLINK($G2581,$F2581)))</f>
        <v/>
      </c>
      <c r="H2581" s="1" t="str">
        <f aca="false">IF($I2581="","None Attached",IF(LEFT($I2581,5)="https",HYPERLINK($I2581,"Datasheet"),HYPERLINK(_xlfn.CONCAT("https://",$I2581),"Datasheet")))</f>
        <v>None Attached</v>
      </c>
      <c r="M2581" s="56"/>
      <c r="P2581" s="58"/>
      <c r="Q2581" s="1" t="n">
        <f aca="false">$M2581-$N2581</f>
        <v>0</v>
      </c>
      <c r="R2581" s="56"/>
      <c r="T2581" s="59" t="s">
        <v>15</v>
      </c>
      <c r="U2581" s="1" t="n">
        <f aca="false">$S2581-$R2581</f>
        <v>0</v>
      </c>
      <c r="V2581" s="1" t="n">
        <f aca="false">IF($T2581="±",$Q2581*2,$Q2581)</f>
        <v>0</v>
      </c>
      <c r="W2581" s="60" t="str">
        <f aca="false">IFERROR($U2581/ABS($V2581),"N/A")</f>
        <v>N/A</v>
      </c>
      <c r="X2581" s="61" t="str">
        <f aca="false">IF(OR($W2581="N/A",$R2581="",$S2581=""),"N/A",IF($W2581&gt;=4,"Not Significant",IF($W2581&gt;=2,"Semi-Significant","Significant")))</f>
        <v>N/A</v>
      </c>
      <c r="Z2581" s="1" t="str">
        <f aca="false">IF($D2581="Z540.1 w/data",0,"")</f>
        <v/>
      </c>
      <c r="AA2581" s="1" t="e">
        <f aca="false">$Y2581+$Q2581+$Z2581</f>
        <v>#VALUE!</v>
      </c>
      <c r="AB2581" s="1" t="n">
        <f aca="false">$N2581+$Q2581</f>
        <v>0</v>
      </c>
      <c r="AC2581" s="1" t="str">
        <f aca="false">IF($Y2581="","",IF(AND($AA2581&gt;=$R2581,$AA2581&lt;=$S2581),"Pass","Fail"))</f>
        <v/>
      </c>
      <c r="AD2581" s="1" t="str">
        <f aca="false">IF($Y2581="","",IF($AA2581&gt;$R2581,"Pass","Fail"))</f>
        <v/>
      </c>
      <c r="AE2581" s="1" t="str">
        <f aca="false">IF($Y2581="","",IF($AA2581&gt;=$R2581,"Pass","Fail"))</f>
        <v/>
      </c>
      <c r="AF2581" s="1" t="str">
        <f aca="false">IF($Y2581="","",IF($AA2581&lt;=$S2581,"Pass","Fail"))</f>
        <v/>
      </c>
      <c r="AG2581" s="1" t="str">
        <f aca="false">IF($Y2581="","",IF($AA2581&lt;$S2581,"Pass","Fail"))</f>
        <v/>
      </c>
      <c r="AH2581" s="23" t="str">
        <f aca="true">INDIRECT(CHOOSE(MATCH($T2581,{"±","&gt;","≥","≤","&lt;"},0), "AC", "AD", "AE", "AF", "AG") &amp; ROW())</f>
        <v/>
      </c>
      <c r="AI2581" s="56" t="str">
        <f aca="false">IF($X2581="Not Significant","No Further Action Required",
IF($AH2581="","",
IF(AND($AH2581="Pass",$L2581="0 - Passed "),"Analysis performed; no further action required.",
IF(AND($AH2581="Fail",$L2581="1 - Failed "),"Analysis performed; no further action required.",
IF(AND($AH2581="Pass",$L2581="2 - Limited In Use "),"Analysis performed; no further action required.",
IF(AND($AH2581="Fail",$L2581="3 - Adjusted "),"Analysis performed; no further action required.",
"Unit fails analysis; TSM determination required."))))))</f>
        <v/>
      </c>
      <c r="AJ2581" s="58"/>
    </row>
    <row r="2582" customFormat="false" ht="15" hidden="false" customHeight="false" outlineLevel="0" collapsed="false">
      <c r="A2582" s="56"/>
      <c r="E2582" s="57" t="str">
        <f aca="false">IF(AND($F2582="",$G2582=""),"",IF($G2582="",$F2582,HYPERLINK($G2582,$F2582)))</f>
        <v/>
      </c>
      <c r="H2582" s="1" t="str">
        <f aca="false">IF($I2582="","None Attached",IF(LEFT($I2582,5)="https",HYPERLINK($I2582,"Datasheet"),HYPERLINK(_xlfn.CONCAT("https://",$I2582),"Datasheet")))</f>
        <v>None Attached</v>
      </c>
      <c r="M2582" s="56"/>
      <c r="P2582" s="58"/>
      <c r="Q2582" s="1" t="n">
        <f aca="false">$M2582-$N2582</f>
        <v>0</v>
      </c>
      <c r="R2582" s="56"/>
      <c r="T2582" s="59" t="s">
        <v>15</v>
      </c>
      <c r="U2582" s="1" t="n">
        <f aca="false">$S2582-$R2582</f>
        <v>0</v>
      </c>
      <c r="V2582" s="1" t="n">
        <f aca="false">IF($T2582="±",$Q2582*2,$Q2582)</f>
        <v>0</v>
      </c>
      <c r="W2582" s="60" t="str">
        <f aca="false">IFERROR($U2582/ABS($V2582),"N/A")</f>
        <v>N/A</v>
      </c>
      <c r="X2582" s="61" t="str">
        <f aca="false">IF(OR($W2582="N/A",$R2582="",$S2582=""),"N/A",IF($W2582&gt;=4,"Not Significant",IF($W2582&gt;=2,"Semi-Significant","Significant")))</f>
        <v>N/A</v>
      </c>
      <c r="Z2582" s="1" t="str">
        <f aca="false">IF($D2582="Z540.1 w/data",0,"")</f>
        <v/>
      </c>
      <c r="AA2582" s="1" t="e">
        <f aca="false">$Y2582+$Q2582+$Z2582</f>
        <v>#VALUE!</v>
      </c>
      <c r="AB2582" s="1" t="n">
        <f aca="false">$N2582+$Q2582</f>
        <v>0</v>
      </c>
      <c r="AC2582" s="1" t="str">
        <f aca="false">IF($Y2582="","",IF(AND($AA2582&gt;=$R2582,$AA2582&lt;=$S2582),"Pass","Fail"))</f>
        <v/>
      </c>
      <c r="AD2582" s="1" t="str">
        <f aca="false">IF($Y2582="","",IF($AA2582&gt;$R2582,"Pass","Fail"))</f>
        <v/>
      </c>
      <c r="AE2582" s="1" t="str">
        <f aca="false">IF($Y2582="","",IF($AA2582&gt;=$R2582,"Pass","Fail"))</f>
        <v/>
      </c>
      <c r="AF2582" s="1" t="str">
        <f aca="false">IF($Y2582="","",IF($AA2582&lt;=$S2582,"Pass","Fail"))</f>
        <v/>
      </c>
      <c r="AG2582" s="1" t="str">
        <f aca="false">IF($Y2582="","",IF($AA2582&lt;$S2582,"Pass","Fail"))</f>
        <v/>
      </c>
      <c r="AH2582" s="23" t="str">
        <f aca="true">INDIRECT(CHOOSE(MATCH($T2582,{"±","&gt;","≥","≤","&lt;"},0), "AC", "AD", "AE", "AF", "AG") &amp; ROW())</f>
        <v/>
      </c>
      <c r="AI2582" s="56" t="str">
        <f aca="false">IF($X2582="Not Significant","No Further Action Required",
IF($AH2582="","",
IF(AND($AH2582="Pass",$L2582="0 - Passed "),"Analysis performed; no further action required.",
IF(AND($AH2582="Fail",$L2582="1 - Failed "),"Analysis performed; no further action required.",
IF(AND($AH2582="Pass",$L2582="2 - Limited In Use "),"Analysis performed; no further action required.",
IF(AND($AH2582="Fail",$L2582="3 - Adjusted "),"Analysis performed; no further action required.",
"Unit fails analysis; TSM determination required."))))))</f>
        <v/>
      </c>
      <c r="AJ2582" s="58"/>
    </row>
    <row r="2583" customFormat="false" ht="15" hidden="false" customHeight="false" outlineLevel="0" collapsed="false">
      <c r="A2583" s="56"/>
      <c r="E2583" s="57" t="str">
        <f aca="false">IF(AND($F2583="",$G2583=""),"",IF($G2583="",$F2583,HYPERLINK($G2583,$F2583)))</f>
        <v/>
      </c>
      <c r="H2583" s="1" t="str">
        <f aca="false">IF($I2583="","None Attached",IF(LEFT($I2583,5)="https",HYPERLINK($I2583,"Datasheet"),HYPERLINK(_xlfn.CONCAT("https://",$I2583),"Datasheet")))</f>
        <v>None Attached</v>
      </c>
      <c r="M2583" s="56"/>
      <c r="P2583" s="58"/>
      <c r="Q2583" s="1" t="n">
        <f aca="false">$M2583-$N2583</f>
        <v>0</v>
      </c>
      <c r="R2583" s="56"/>
      <c r="T2583" s="59" t="s">
        <v>15</v>
      </c>
      <c r="U2583" s="1" t="n">
        <f aca="false">$S2583-$R2583</f>
        <v>0</v>
      </c>
      <c r="V2583" s="1" t="n">
        <f aca="false">IF($T2583="±",$Q2583*2,$Q2583)</f>
        <v>0</v>
      </c>
      <c r="W2583" s="60" t="str">
        <f aca="false">IFERROR($U2583/ABS($V2583),"N/A")</f>
        <v>N/A</v>
      </c>
      <c r="X2583" s="61" t="str">
        <f aca="false">IF(OR($W2583="N/A",$R2583="",$S2583=""),"N/A",IF($W2583&gt;=4,"Not Significant",IF($W2583&gt;=2,"Semi-Significant","Significant")))</f>
        <v>N/A</v>
      </c>
      <c r="Z2583" s="1" t="str">
        <f aca="false">IF($D2583="Z540.1 w/data",0,"")</f>
        <v/>
      </c>
      <c r="AA2583" s="1" t="e">
        <f aca="false">$Y2583+$Q2583+$Z2583</f>
        <v>#VALUE!</v>
      </c>
      <c r="AB2583" s="1" t="n">
        <f aca="false">$N2583+$Q2583</f>
        <v>0</v>
      </c>
      <c r="AC2583" s="1" t="str">
        <f aca="false">IF($Y2583="","",IF(AND($AA2583&gt;=$R2583,$AA2583&lt;=$S2583),"Pass","Fail"))</f>
        <v/>
      </c>
      <c r="AD2583" s="1" t="str">
        <f aca="false">IF($Y2583="","",IF($AA2583&gt;$R2583,"Pass","Fail"))</f>
        <v/>
      </c>
      <c r="AE2583" s="1" t="str">
        <f aca="false">IF($Y2583="","",IF($AA2583&gt;=$R2583,"Pass","Fail"))</f>
        <v/>
      </c>
      <c r="AF2583" s="1" t="str">
        <f aca="false">IF($Y2583="","",IF($AA2583&lt;=$S2583,"Pass","Fail"))</f>
        <v/>
      </c>
      <c r="AG2583" s="1" t="str">
        <f aca="false">IF($Y2583="","",IF($AA2583&lt;$S2583,"Pass","Fail"))</f>
        <v/>
      </c>
      <c r="AH2583" s="23" t="str">
        <f aca="true">INDIRECT(CHOOSE(MATCH($T2583,{"±","&gt;","≥","≤","&lt;"},0), "AC", "AD", "AE", "AF", "AG") &amp; ROW())</f>
        <v/>
      </c>
      <c r="AI2583" s="56" t="str">
        <f aca="false">IF($X2583="Not Significant","No Further Action Required",
IF($AH2583="","",
IF(AND($AH2583="Pass",$L2583="0 - Passed "),"Analysis performed; no further action required.",
IF(AND($AH2583="Fail",$L2583="1 - Failed "),"Analysis performed; no further action required.",
IF(AND($AH2583="Pass",$L2583="2 - Limited In Use "),"Analysis performed; no further action required.",
IF(AND($AH2583="Fail",$L2583="3 - Adjusted "),"Analysis performed; no further action required.",
"Unit fails analysis; TSM determination required."))))))</f>
        <v/>
      </c>
      <c r="AJ2583" s="58"/>
    </row>
    <row r="2584" customFormat="false" ht="15" hidden="false" customHeight="false" outlineLevel="0" collapsed="false">
      <c r="A2584" s="56"/>
      <c r="E2584" s="57" t="str">
        <f aca="false">IF(AND($F2584="",$G2584=""),"",IF($G2584="",$F2584,HYPERLINK($G2584,$F2584)))</f>
        <v/>
      </c>
      <c r="H2584" s="1" t="str">
        <f aca="false">IF($I2584="","None Attached",IF(LEFT($I2584,5)="https",HYPERLINK($I2584,"Datasheet"),HYPERLINK(_xlfn.CONCAT("https://",$I2584),"Datasheet")))</f>
        <v>None Attached</v>
      </c>
      <c r="M2584" s="56"/>
      <c r="P2584" s="58"/>
      <c r="Q2584" s="1" t="n">
        <f aca="false">$M2584-$N2584</f>
        <v>0</v>
      </c>
      <c r="R2584" s="56"/>
      <c r="T2584" s="59" t="s">
        <v>15</v>
      </c>
      <c r="U2584" s="1" t="n">
        <f aca="false">$S2584-$R2584</f>
        <v>0</v>
      </c>
      <c r="V2584" s="1" t="n">
        <f aca="false">IF($T2584="±",$Q2584*2,$Q2584)</f>
        <v>0</v>
      </c>
      <c r="W2584" s="60" t="str">
        <f aca="false">IFERROR($U2584/ABS($V2584),"N/A")</f>
        <v>N/A</v>
      </c>
      <c r="X2584" s="61" t="str">
        <f aca="false">IF(OR($W2584="N/A",$R2584="",$S2584=""),"N/A",IF($W2584&gt;=4,"Not Significant",IF($W2584&gt;=2,"Semi-Significant","Significant")))</f>
        <v>N/A</v>
      </c>
      <c r="Z2584" s="1" t="str">
        <f aca="false">IF($D2584="Z540.1 w/data",0,"")</f>
        <v/>
      </c>
      <c r="AA2584" s="1" t="e">
        <f aca="false">$Y2584+$Q2584+$Z2584</f>
        <v>#VALUE!</v>
      </c>
      <c r="AB2584" s="1" t="n">
        <f aca="false">$N2584+$Q2584</f>
        <v>0</v>
      </c>
      <c r="AC2584" s="1" t="str">
        <f aca="false">IF($Y2584="","",IF(AND($AA2584&gt;=$R2584,$AA2584&lt;=$S2584),"Pass","Fail"))</f>
        <v/>
      </c>
      <c r="AD2584" s="1" t="str">
        <f aca="false">IF($Y2584="","",IF($AA2584&gt;$R2584,"Pass","Fail"))</f>
        <v/>
      </c>
      <c r="AE2584" s="1" t="str">
        <f aca="false">IF($Y2584="","",IF($AA2584&gt;=$R2584,"Pass","Fail"))</f>
        <v/>
      </c>
      <c r="AF2584" s="1" t="str">
        <f aca="false">IF($Y2584="","",IF($AA2584&lt;=$S2584,"Pass","Fail"))</f>
        <v/>
      </c>
      <c r="AG2584" s="1" t="str">
        <f aca="false">IF($Y2584="","",IF($AA2584&lt;$S2584,"Pass","Fail"))</f>
        <v/>
      </c>
      <c r="AH2584" s="23" t="str">
        <f aca="true">INDIRECT(CHOOSE(MATCH($T2584,{"±","&gt;","≥","≤","&lt;"},0), "AC", "AD", "AE", "AF", "AG") &amp; ROW())</f>
        <v/>
      </c>
      <c r="AI2584" s="56" t="str">
        <f aca="false">IF($X2584="Not Significant","No Further Action Required",
IF($AH2584="","",
IF(AND($AH2584="Pass",$L2584="0 - Passed "),"Analysis performed; no further action required.",
IF(AND($AH2584="Fail",$L2584="1 - Failed "),"Analysis performed; no further action required.",
IF(AND($AH2584="Pass",$L2584="2 - Limited In Use "),"Analysis performed; no further action required.",
IF(AND($AH2584="Fail",$L2584="3 - Adjusted "),"Analysis performed; no further action required.",
"Unit fails analysis; TSM determination required."))))))</f>
        <v/>
      </c>
      <c r="AJ2584" s="58"/>
    </row>
    <row r="2585" customFormat="false" ht="15" hidden="false" customHeight="false" outlineLevel="0" collapsed="false">
      <c r="A2585" s="56"/>
      <c r="E2585" s="57" t="str">
        <f aca="false">IF(AND($F2585="",$G2585=""),"",IF($G2585="",$F2585,HYPERLINK($G2585,$F2585)))</f>
        <v/>
      </c>
      <c r="H2585" s="1" t="str">
        <f aca="false">IF($I2585="","None Attached",IF(LEFT($I2585,5)="https",HYPERLINK($I2585,"Datasheet"),HYPERLINK(_xlfn.CONCAT("https://",$I2585),"Datasheet")))</f>
        <v>None Attached</v>
      </c>
      <c r="M2585" s="56"/>
      <c r="P2585" s="58"/>
      <c r="Q2585" s="1" t="n">
        <f aca="false">$M2585-$N2585</f>
        <v>0</v>
      </c>
      <c r="R2585" s="56"/>
      <c r="T2585" s="59" t="s">
        <v>15</v>
      </c>
      <c r="U2585" s="1" t="n">
        <f aca="false">$S2585-$R2585</f>
        <v>0</v>
      </c>
      <c r="V2585" s="1" t="n">
        <f aca="false">IF($T2585="±",$Q2585*2,$Q2585)</f>
        <v>0</v>
      </c>
      <c r="W2585" s="60" t="str">
        <f aca="false">IFERROR($U2585/ABS($V2585),"N/A")</f>
        <v>N/A</v>
      </c>
      <c r="X2585" s="61" t="str">
        <f aca="false">IF(OR($W2585="N/A",$R2585="",$S2585=""),"N/A",IF($W2585&gt;=4,"Not Significant",IF($W2585&gt;=2,"Semi-Significant","Significant")))</f>
        <v>N/A</v>
      </c>
      <c r="Z2585" s="1" t="str">
        <f aca="false">IF($D2585="Z540.1 w/data",0,"")</f>
        <v/>
      </c>
      <c r="AA2585" s="1" t="e">
        <f aca="false">$Y2585+$Q2585+$Z2585</f>
        <v>#VALUE!</v>
      </c>
      <c r="AB2585" s="1" t="n">
        <f aca="false">$N2585+$Q2585</f>
        <v>0</v>
      </c>
      <c r="AC2585" s="1" t="str">
        <f aca="false">IF($Y2585="","",IF(AND($AA2585&gt;=$R2585,$AA2585&lt;=$S2585),"Pass","Fail"))</f>
        <v/>
      </c>
      <c r="AD2585" s="1" t="str">
        <f aca="false">IF($Y2585="","",IF($AA2585&gt;$R2585,"Pass","Fail"))</f>
        <v/>
      </c>
      <c r="AE2585" s="1" t="str">
        <f aca="false">IF($Y2585="","",IF($AA2585&gt;=$R2585,"Pass","Fail"))</f>
        <v/>
      </c>
      <c r="AF2585" s="1" t="str">
        <f aca="false">IF($Y2585="","",IF($AA2585&lt;=$S2585,"Pass","Fail"))</f>
        <v/>
      </c>
      <c r="AG2585" s="1" t="str">
        <f aca="false">IF($Y2585="","",IF($AA2585&lt;$S2585,"Pass","Fail"))</f>
        <v/>
      </c>
      <c r="AH2585" s="23" t="str">
        <f aca="true">INDIRECT(CHOOSE(MATCH($T2585,{"±","&gt;","≥","≤","&lt;"},0), "AC", "AD", "AE", "AF", "AG") &amp; ROW())</f>
        <v/>
      </c>
      <c r="AI2585" s="56" t="str">
        <f aca="false">IF($X2585="Not Significant","No Further Action Required",
IF($AH2585="","",
IF(AND($AH2585="Pass",$L2585="0 - Passed "),"Analysis performed; no further action required.",
IF(AND($AH2585="Fail",$L2585="1 - Failed "),"Analysis performed; no further action required.",
IF(AND($AH2585="Pass",$L2585="2 - Limited In Use "),"Analysis performed; no further action required.",
IF(AND($AH2585="Fail",$L2585="3 - Adjusted "),"Analysis performed; no further action required.",
"Unit fails analysis; TSM determination required."))))))</f>
        <v/>
      </c>
      <c r="AJ2585" s="58"/>
    </row>
    <row r="2586" customFormat="false" ht="15" hidden="false" customHeight="false" outlineLevel="0" collapsed="false">
      <c r="A2586" s="56"/>
      <c r="E2586" s="57" t="str">
        <f aca="false">IF(AND($F2586="",$G2586=""),"",IF($G2586="",$F2586,HYPERLINK($G2586,$F2586)))</f>
        <v/>
      </c>
      <c r="H2586" s="1" t="str">
        <f aca="false">IF($I2586="","None Attached",IF(LEFT($I2586,5)="https",HYPERLINK($I2586,"Datasheet"),HYPERLINK(_xlfn.CONCAT("https://",$I2586),"Datasheet")))</f>
        <v>None Attached</v>
      </c>
      <c r="M2586" s="56"/>
      <c r="P2586" s="58"/>
      <c r="Q2586" s="1" t="n">
        <f aca="false">$M2586-$N2586</f>
        <v>0</v>
      </c>
      <c r="R2586" s="56"/>
      <c r="T2586" s="59" t="s">
        <v>15</v>
      </c>
      <c r="U2586" s="1" t="n">
        <f aca="false">$S2586-$R2586</f>
        <v>0</v>
      </c>
      <c r="V2586" s="1" t="n">
        <f aca="false">IF($T2586="±",$Q2586*2,$Q2586)</f>
        <v>0</v>
      </c>
      <c r="W2586" s="60" t="str">
        <f aca="false">IFERROR($U2586/ABS($V2586),"N/A")</f>
        <v>N/A</v>
      </c>
      <c r="X2586" s="61" t="str">
        <f aca="false">IF(OR($W2586="N/A",$R2586="",$S2586=""),"N/A",IF($W2586&gt;=4,"Not Significant",IF($W2586&gt;=2,"Semi-Significant","Significant")))</f>
        <v>N/A</v>
      </c>
      <c r="Z2586" s="1" t="str">
        <f aca="false">IF($D2586="Z540.1 w/data",0,"")</f>
        <v/>
      </c>
      <c r="AA2586" s="1" t="e">
        <f aca="false">$Y2586+$Q2586+$Z2586</f>
        <v>#VALUE!</v>
      </c>
      <c r="AB2586" s="1" t="n">
        <f aca="false">$N2586+$Q2586</f>
        <v>0</v>
      </c>
      <c r="AC2586" s="1" t="str">
        <f aca="false">IF($Y2586="","",IF(AND($AA2586&gt;=$R2586,$AA2586&lt;=$S2586),"Pass","Fail"))</f>
        <v/>
      </c>
      <c r="AD2586" s="1" t="str">
        <f aca="false">IF($Y2586="","",IF($AA2586&gt;$R2586,"Pass","Fail"))</f>
        <v/>
      </c>
      <c r="AE2586" s="1" t="str">
        <f aca="false">IF($Y2586="","",IF($AA2586&gt;=$R2586,"Pass","Fail"))</f>
        <v/>
      </c>
      <c r="AF2586" s="1" t="str">
        <f aca="false">IF($Y2586="","",IF($AA2586&lt;=$S2586,"Pass","Fail"))</f>
        <v/>
      </c>
      <c r="AG2586" s="1" t="str">
        <f aca="false">IF($Y2586="","",IF($AA2586&lt;$S2586,"Pass","Fail"))</f>
        <v/>
      </c>
      <c r="AH2586" s="23" t="str">
        <f aca="true">INDIRECT(CHOOSE(MATCH($T2586,{"±","&gt;","≥","≤","&lt;"},0), "AC", "AD", "AE", "AF", "AG") &amp; ROW())</f>
        <v/>
      </c>
      <c r="AI2586" s="56" t="str">
        <f aca="false">IF($X2586="Not Significant","No Further Action Required",
IF($AH2586="","",
IF(AND($AH2586="Pass",$L2586="0 - Passed "),"Analysis performed; no further action required.",
IF(AND($AH2586="Fail",$L2586="1 - Failed "),"Analysis performed; no further action required.",
IF(AND($AH2586="Pass",$L2586="2 - Limited In Use "),"Analysis performed; no further action required.",
IF(AND($AH2586="Fail",$L2586="3 - Adjusted "),"Analysis performed; no further action required.",
"Unit fails analysis; TSM determination required."))))))</f>
        <v/>
      </c>
      <c r="AJ2586" s="58"/>
    </row>
    <row r="2587" customFormat="false" ht="15" hidden="false" customHeight="false" outlineLevel="0" collapsed="false">
      <c r="A2587" s="56"/>
      <c r="E2587" s="57" t="str">
        <f aca="false">IF(AND($F2587="",$G2587=""),"",IF($G2587="",$F2587,HYPERLINK($G2587,$F2587)))</f>
        <v/>
      </c>
      <c r="H2587" s="1" t="str">
        <f aca="false">IF($I2587="","None Attached",IF(LEFT($I2587,5)="https",HYPERLINK($I2587,"Datasheet"),HYPERLINK(_xlfn.CONCAT("https://",$I2587),"Datasheet")))</f>
        <v>None Attached</v>
      </c>
      <c r="M2587" s="56"/>
      <c r="P2587" s="58"/>
      <c r="Q2587" s="1" t="n">
        <f aca="false">$M2587-$N2587</f>
        <v>0</v>
      </c>
      <c r="R2587" s="56"/>
      <c r="T2587" s="59" t="s">
        <v>15</v>
      </c>
      <c r="U2587" s="1" t="n">
        <f aca="false">$S2587-$R2587</f>
        <v>0</v>
      </c>
      <c r="V2587" s="1" t="n">
        <f aca="false">IF($T2587="±",$Q2587*2,$Q2587)</f>
        <v>0</v>
      </c>
      <c r="W2587" s="60" t="str">
        <f aca="false">IFERROR($U2587/ABS($V2587),"N/A")</f>
        <v>N/A</v>
      </c>
      <c r="X2587" s="61" t="str">
        <f aca="false">IF(OR($W2587="N/A",$R2587="",$S2587=""),"N/A",IF($W2587&gt;=4,"Not Significant",IF($W2587&gt;=2,"Semi-Significant","Significant")))</f>
        <v>N/A</v>
      </c>
      <c r="Z2587" s="1" t="str">
        <f aca="false">IF($D2587="Z540.1 w/data",0,"")</f>
        <v/>
      </c>
      <c r="AA2587" s="1" t="e">
        <f aca="false">$Y2587+$Q2587+$Z2587</f>
        <v>#VALUE!</v>
      </c>
      <c r="AB2587" s="1" t="n">
        <f aca="false">$N2587+$Q2587</f>
        <v>0</v>
      </c>
      <c r="AC2587" s="1" t="str">
        <f aca="false">IF($Y2587="","",IF(AND($AA2587&gt;=$R2587,$AA2587&lt;=$S2587),"Pass","Fail"))</f>
        <v/>
      </c>
      <c r="AD2587" s="1" t="str">
        <f aca="false">IF($Y2587="","",IF($AA2587&gt;$R2587,"Pass","Fail"))</f>
        <v/>
      </c>
      <c r="AE2587" s="1" t="str">
        <f aca="false">IF($Y2587="","",IF($AA2587&gt;=$R2587,"Pass","Fail"))</f>
        <v/>
      </c>
      <c r="AF2587" s="1" t="str">
        <f aca="false">IF($Y2587="","",IF($AA2587&lt;=$S2587,"Pass","Fail"))</f>
        <v/>
      </c>
      <c r="AG2587" s="1" t="str">
        <f aca="false">IF($Y2587="","",IF($AA2587&lt;$S2587,"Pass","Fail"))</f>
        <v/>
      </c>
      <c r="AH2587" s="23" t="str">
        <f aca="true">INDIRECT(CHOOSE(MATCH($T2587,{"±","&gt;","≥","≤","&lt;"},0), "AC", "AD", "AE", "AF", "AG") &amp; ROW())</f>
        <v/>
      </c>
      <c r="AI2587" s="56" t="str">
        <f aca="false">IF($X2587="Not Significant","No Further Action Required",
IF($AH2587="","",
IF(AND($AH2587="Pass",$L2587="0 - Passed "),"Analysis performed; no further action required.",
IF(AND($AH2587="Fail",$L2587="1 - Failed "),"Analysis performed; no further action required.",
IF(AND($AH2587="Pass",$L2587="2 - Limited In Use "),"Analysis performed; no further action required.",
IF(AND($AH2587="Fail",$L2587="3 - Adjusted "),"Analysis performed; no further action required.",
"Unit fails analysis; TSM determination required."))))))</f>
        <v/>
      </c>
      <c r="AJ2587" s="58"/>
    </row>
    <row r="2588" customFormat="false" ht="15" hidden="false" customHeight="false" outlineLevel="0" collapsed="false">
      <c r="A2588" s="56"/>
      <c r="E2588" s="57" t="str">
        <f aca="false">IF(AND($F2588="",$G2588=""),"",IF($G2588="",$F2588,HYPERLINK($G2588,$F2588)))</f>
        <v/>
      </c>
      <c r="H2588" s="1" t="str">
        <f aca="false">IF($I2588="","None Attached",IF(LEFT($I2588,5)="https",HYPERLINK($I2588,"Datasheet"),HYPERLINK(_xlfn.CONCAT("https://",$I2588),"Datasheet")))</f>
        <v>None Attached</v>
      </c>
      <c r="M2588" s="56"/>
      <c r="P2588" s="58"/>
      <c r="Q2588" s="1" t="n">
        <f aca="false">$M2588-$N2588</f>
        <v>0</v>
      </c>
      <c r="R2588" s="56"/>
      <c r="T2588" s="59" t="s">
        <v>15</v>
      </c>
      <c r="U2588" s="1" t="n">
        <f aca="false">$S2588-$R2588</f>
        <v>0</v>
      </c>
      <c r="V2588" s="1" t="n">
        <f aca="false">IF($T2588="±",$Q2588*2,$Q2588)</f>
        <v>0</v>
      </c>
      <c r="W2588" s="60" t="str">
        <f aca="false">IFERROR($U2588/ABS($V2588),"N/A")</f>
        <v>N/A</v>
      </c>
      <c r="X2588" s="61" t="str">
        <f aca="false">IF(OR($W2588="N/A",$R2588="",$S2588=""),"N/A",IF($W2588&gt;=4,"Not Significant",IF($W2588&gt;=2,"Semi-Significant","Significant")))</f>
        <v>N/A</v>
      </c>
      <c r="Z2588" s="1" t="str">
        <f aca="false">IF($D2588="Z540.1 w/data",0,"")</f>
        <v/>
      </c>
      <c r="AA2588" s="1" t="e">
        <f aca="false">$Y2588+$Q2588+$Z2588</f>
        <v>#VALUE!</v>
      </c>
      <c r="AB2588" s="1" t="n">
        <f aca="false">$N2588+$Q2588</f>
        <v>0</v>
      </c>
      <c r="AC2588" s="1" t="str">
        <f aca="false">IF($Y2588="","",IF(AND($AA2588&gt;=$R2588,$AA2588&lt;=$S2588),"Pass","Fail"))</f>
        <v/>
      </c>
      <c r="AD2588" s="1" t="str">
        <f aca="false">IF($Y2588="","",IF($AA2588&gt;$R2588,"Pass","Fail"))</f>
        <v/>
      </c>
      <c r="AE2588" s="1" t="str">
        <f aca="false">IF($Y2588="","",IF($AA2588&gt;=$R2588,"Pass","Fail"))</f>
        <v/>
      </c>
      <c r="AF2588" s="1" t="str">
        <f aca="false">IF($Y2588="","",IF($AA2588&lt;=$S2588,"Pass","Fail"))</f>
        <v/>
      </c>
      <c r="AG2588" s="1" t="str">
        <f aca="false">IF($Y2588="","",IF($AA2588&lt;$S2588,"Pass","Fail"))</f>
        <v/>
      </c>
      <c r="AH2588" s="23" t="str">
        <f aca="true">INDIRECT(CHOOSE(MATCH($T2588,{"±","&gt;","≥","≤","&lt;"},0), "AC", "AD", "AE", "AF", "AG") &amp; ROW())</f>
        <v/>
      </c>
      <c r="AI2588" s="56" t="str">
        <f aca="false">IF($X2588="Not Significant","No Further Action Required",
IF($AH2588="","",
IF(AND($AH2588="Pass",$L2588="0 - Passed "),"Analysis performed; no further action required.",
IF(AND($AH2588="Fail",$L2588="1 - Failed "),"Analysis performed; no further action required.",
IF(AND($AH2588="Pass",$L2588="2 - Limited In Use "),"Analysis performed; no further action required.",
IF(AND($AH2588="Fail",$L2588="3 - Adjusted "),"Analysis performed; no further action required.",
"Unit fails analysis; TSM determination required."))))))</f>
        <v/>
      </c>
      <c r="AJ2588" s="58"/>
    </row>
    <row r="2589" customFormat="false" ht="15" hidden="false" customHeight="false" outlineLevel="0" collapsed="false">
      <c r="A2589" s="56"/>
      <c r="E2589" s="57" t="str">
        <f aca="false">IF(AND($F2589="",$G2589=""),"",IF($G2589="",$F2589,HYPERLINK($G2589,$F2589)))</f>
        <v/>
      </c>
      <c r="H2589" s="1" t="str">
        <f aca="false">IF($I2589="","None Attached",IF(LEFT($I2589,5)="https",HYPERLINK($I2589,"Datasheet"),HYPERLINK(_xlfn.CONCAT("https://",$I2589),"Datasheet")))</f>
        <v>None Attached</v>
      </c>
      <c r="M2589" s="56"/>
      <c r="P2589" s="58"/>
      <c r="Q2589" s="1" t="n">
        <f aca="false">$M2589-$N2589</f>
        <v>0</v>
      </c>
      <c r="R2589" s="56"/>
      <c r="T2589" s="59" t="s">
        <v>15</v>
      </c>
      <c r="U2589" s="1" t="n">
        <f aca="false">$S2589-$R2589</f>
        <v>0</v>
      </c>
      <c r="V2589" s="1" t="n">
        <f aca="false">IF($T2589="±",$Q2589*2,$Q2589)</f>
        <v>0</v>
      </c>
      <c r="W2589" s="60" t="str">
        <f aca="false">IFERROR($U2589/ABS($V2589),"N/A")</f>
        <v>N/A</v>
      </c>
      <c r="X2589" s="61" t="str">
        <f aca="false">IF(OR($W2589="N/A",$R2589="",$S2589=""),"N/A",IF($W2589&gt;=4,"Not Significant",IF($W2589&gt;=2,"Semi-Significant","Significant")))</f>
        <v>N/A</v>
      </c>
      <c r="Z2589" s="1" t="str">
        <f aca="false">IF($D2589="Z540.1 w/data",0,"")</f>
        <v/>
      </c>
      <c r="AA2589" s="1" t="e">
        <f aca="false">$Y2589+$Q2589+$Z2589</f>
        <v>#VALUE!</v>
      </c>
      <c r="AB2589" s="1" t="n">
        <f aca="false">$N2589+$Q2589</f>
        <v>0</v>
      </c>
      <c r="AC2589" s="1" t="str">
        <f aca="false">IF($Y2589="","",IF(AND($AA2589&gt;=$R2589,$AA2589&lt;=$S2589),"Pass","Fail"))</f>
        <v/>
      </c>
      <c r="AD2589" s="1" t="str">
        <f aca="false">IF($Y2589="","",IF($AA2589&gt;$R2589,"Pass","Fail"))</f>
        <v/>
      </c>
      <c r="AE2589" s="1" t="str">
        <f aca="false">IF($Y2589="","",IF($AA2589&gt;=$R2589,"Pass","Fail"))</f>
        <v/>
      </c>
      <c r="AF2589" s="1" t="str">
        <f aca="false">IF($Y2589="","",IF($AA2589&lt;=$S2589,"Pass","Fail"))</f>
        <v/>
      </c>
      <c r="AG2589" s="1" t="str">
        <f aca="false">IF($Y2589="","",IF($AA2589&lt;$S2589,"Pass","Fail"))</f>
        <v/>
      </c>
      <c r="AH2589" s="23" t="str">
        <f aca="true">INDIRECT(CHOOSE(MATCH($T2589,{"±","&gt;","≥","≤","&lt;"},0), "AC", "AD", "AE", "AF", "AG") &amp; ROW())</f>
        <v/>
      </c>
      <c r="AI2589" s="56" t="str">
        <f aca="false">IF($X2589="Not Significant","No Further Action Required",
IF($AH2589="","",
IF(AND($AH2589="Pass",$L2589="0 - Passed "),"Analysis performed; no further action required.",
IF(AND($AH2589="Fail",$L2589="1 - Failed "),"Analysis performed; no further action required.",
IF(AND($AH2589="Pass",$L2589="2 - Limited In Use "),"Analysis performed; no further action required.",
IF(AND($AH2589="Fail",$L2589="3 - Adjusted "),"Analysis performed; no further action required.",
"Unit fails analysis; TSM determination required."))))))</f>
        <v/>
      </c>
      <c r="AJ2589" s="58"/>
    </row>
    <row r="2590" customFormat="false" ht="15" hidden="false" customHeight="false" outlineLevel="0" collapsed="false">
      <c r="A2590" s="56"/>
      <c r="E2590" s="57" t="str">
        <f aca="false">IF(AND($F2590="",$G2590=""),"",IF($G2590="",$F2590,HYPERLINK($G2590,$F2590)))</f>
        <v/>
      </c>
      <c r="H2590" s="1" t="str">
        <f aca="false">IF($I2590="","None Attached",IF(LEFT($I2590,5)="https",HYPERLINK($I2590,"Datasheet"),HYPERLINK(_xlfn.CONCAT("https://",$I2590),"Datasheet")))</f>
        <v>None Attached</v>
      </c>
      <c r="M2590" s="56"/>
      <c r="P2590" s="58"/>
      <c r="Q2590" s="1" t="n">
        <f aca="false">$M2590-$N2590</f>
        <v>0</v>
      </c>
      <c r="R2590" s="56"/>
      <c r="T2590" s="59" t="s">
        <v>15</v>
      </c>
      <c r="U2590" s="1" t="n">
        <f aca="false">$S2590-$R2590</f>
        <v>0</v>
      </c>
      <c r="V2590" s="1" t="n">
        <f aca="false">IF($T2590="±",$Q2590*2,$Q2590)</f>
        <v>0</v>
      </c>
      <c r="W2590" s="60" t="str">
        <f aca="false">IFERROR($U2590/ABS($V2590),"N/A")</f>
        <v>N/A</v>
      </c>
      <c r="X2590" s="61" t="str">
        <f aca="false">IF(OR($W2590="N/A",$R2590="",$S2590=""),"N/A",IF($W2590&gt;=4,"Not Significant",IF($W2590&gt;=2,"Semi-Significant","Significant")))</f>
        <v>N/A</v>
      </c>
      <c r="Z2590" s="1" t="str">
        <f aca="false">IF($D2590="Z540.1 w/data",0,"")</f>
        <v/>
      </c>
      <c r="AA2590" s="1" t="e">
        <f aca="false">$Y2590+$Q2590+$Z2590</f>
        <v>#VALUE!</v>
      </c>
      <c r="AB2590" s="1" t="n">
        <f aca="false">$N2590+$Q2590</f>
        <v>0</v>
      </c>
      <c r="AC2590" s="1" t="str">
        <f aca="false">IF($Y2590="","",IF(AND($AA2590&gt;=$R2590,$AA2590&lt;=$S2590),"Pass","Fail"))</f>
        <v/>
      </c>
      <c r="AD2590" s="1" t="str">
        <f aca="false">IF($Y2590="","",IF($AA2590&gt;$R2590,"Pass","Fail"))</f>
        <v/>
      </c>
      <c r="AE2590" s="1" t="str">
        <f aca="false">IF($Y2590="","",IF($AA2590&gt;=$R2590,"Pass","Fail"))</f>
        <v/>
      </c>
      <c r="AF2590" s="1" t="str">
        <f aca="false">IF($Y2590="","",IF($AA2590&lt;=$S2590,"Pass","Fail"))</f>
        <v/>
      </c>
      <c r="AG2590" s="1" t="str">
        <f aca="false">IF($Y2590="","",IF($AA2590&lt;$S2590,"Pass","Fail"))</f>
        <v/>
      </c>
      <c r="AH2590" s="23" t="str">
        <f aca="true">INDIRECT(CHOOSE(MATCH($T2590,{"±","&gt;","≥","≤","&lt;"},0), "AC", "AD", "AE", "AF", "AG") &amp; ROW())</f>
        <v/>
      </c>
      <c r="AI2590" s="56" t="str">
        <f aca="false">IF($X2590="Not Significant","No Further Action Required",
IF($AH2590="","",
IF(AND($AH2590="Pass",$L2590="0 - Passed "),"Analysis performed; no further action required.",
IF(AND($AH2590="Fail",$L2590="1 - Failed "),"Analysis performed; no further action required.",
IF(AND($AH2590="Pass",$L2590="2 - Limited In Use "),"Analysis performed; no further action required.",
IF(AND($AH2590="Fail",$L2590="3 - Adjusted "),"Analysis performed; no further action required.",
"Unit fails analysis; TSM determination required."))))))</f>
        <v/>
      </c>
      <c r="AJ2590" s="58"/>
    </row>
    <row r="2591" customFormat="false" ht="15" hidden="false" customHeight="false" outlineLevel="0" collapsed="false">
      <c r="A2591" s="56"/>
      <c r="E2591" s="57" t="str">
        <f aca="false">IF(AND($F2591="",$G2591=""),"",IF($G2591="",$F2591,HYPERLINK($G2591,$F2591)))</f>
        <v/>
      </c>
      <c r="H2591" s="1" t="str">
        <f aca="false">IF($I2591="","None Attached",IF(LEFT($I2591,5)="https",HYPERLINK($I2591,"Datasheet"),HYPERLINK(_xlfn.CONCAT("https://",$I2591),"Datasheet")))</f>
        <v>None Attached</v>
      </c>
      <c r="M2591" s="56"/>
      <c r="P2591" s="58"/>
      <c r="Q2591" s="1" t="n">
        <f aca="false">$M2591-$N2591</f>
        <v>0</v>
      </c>
      <c r="R2591" s="56"/>
      <c r="T2591" s="59" t="s">
        <v>15</v>
      </c>
      <c r="U2591" s="1" t="n">
        <f aca="false">$S2591-$R2591</f>
        <v>0</v>
      </c>
      <c r="V2591" s="1" t="n">
        <f aca="false">IF($T2591="±",$Q2591*2,$Q2591)</f>
        <v>0</v>
      </c>
      <c r="W2591" s="60" t="str">
        <f aca="false">IFERROR($U2591/ABS($V2591),"N/A")</f>
        <v>N/A</v>
      </c>
      <c r="X2591" s="61" t="str">
        <f aca="false">IF(OR($W2591="N/A",$R2591="",$S2591=""),"N/A",IF($W2591&gt;=4,"Not Significant",IF($W2591&gt;=2,"Semi-Significant","Significant")))</f>
        <v>N/A</v>
      </c>
      <c r="Z2591" s="1" t="str">
        <f aca="false">IF($D2591="Z540.1 w/data",0,"")</f>
        <v/>
      </c>
      <c r="AA2591" s="1" t="e">
        <f aca="false">$Y2591+$Q2591+$Z2591</f>
        <v>#VALUE!</v>
      </c>
      <c r="AB2591" s="1" t="n">
        <f aca="false">$N2591+$Q2591</f>
        <v>0</v>
      </c>
      <c r="AC2591" s="1" t="str">
        <f aca="false">IF($Y2591="","",IF(AND($AA2591&gt;=$R2591,$AA2591&lt;=$S2591),"Pass","Fail"))</f>
        <v/>
      </c>
      <c r="AD2591" s="1" t="str">
        <f aca="false">IF($Y2591="","",IF($AA2591&gt;$R2591,"Pass","Fail"))</f>
        <v/>
      </c>
      <c r="AE2591" s="1" t="str">
        <f aca="false">IF($Y2591="","",IF($AA2591&gt;=$R2591,"Pass","Fail"))</f>
        <v/>
      </c>
      <c r="AF2591" s="1" t="str">
        <f aca="false">IF($Y2591="","",IF($AA2591&lt;=$S2591,"Pass","Fail"))</f>
        <v/>
      </c>
      <c r="AG2591" s="1" t="str">
        <f aca="false">IF($Y2591="","",IF($AA2591&lt;$S2591,"Pass","Fail"))</f>
        <v/>
      </c>
      <c r="AH2591" s="23" t="str">
        <f aca="true">INDIRECT(CHOOSE(MATCH($T2591,{"±","&gt;","≥","≤","&lt;"},0), "AC", "AD", "AE", "AF", "AG") &amp; ROW())</f>
        <v/>
      </c>
      <c r="AI2591" s="56" t="str">
        <f aca="false">IF($X2591="Not Significant","No Further Action Required",
IF($AH2591="","",
IF(AND($AH2591="Pass",$L2591="0 - Passed "),"Analysis performed; no further action required.",
IF(AND($AH2591="Fail",$L2591="1 - Failed "),"Analysis performed; no further action required.",
IF(AND($AH2591="Pass",$L2591="2 - Limited In Use "),"Analysis performed; no further action required.",
IF(AND($AH2591="Fail",$L2591="3 - Adjusted "),"Analysis performed; no further action required.",
"Unit fails analysis; TSM determination required."))))))</f>
        <v/>
      </c>
      <c r="AJ2591" s="58"/>
    </row>
    <row r="2592" customFormat="false" ht="15" hidden="false" customHeight="false" outlineLevel="0" collapsed="false">
      <c r="A2592" s="56"/>
      <c r="E2592" s="57" t="str">
        <f aca="false">IF(AND($F2592="",$G2592=""),"",IF($G2592="",$F2592,HYPERLINK($G2592,$F2592)))</f>
        <v/>
      </c>
      <c r="H2592" s="1" t="str">
        <f aca="false">IF($I2592="","None Attached",IF(LEFT($I2592,5)="https",HYPERLINK($I2592,"Datasheet"),HYPERLINK(_xlfn.CONCAT("https://",$I2592),"Datasheet")))</f>
        <v>None Attached</v>
      </c>
      <c r="M2592" s="56"/>
      <c r="P2592" s="58"/>
      <c r="Q2592" s="1" t="n">
        <f aca="false">$M2592-$N2592</f>
        <v>0</v>
      </c>
      <c r="R2592" s="56"/>
      <c r="T2592" s="59" t="s">
        <v>15</v>
      </c>
      <c r="U2592" s="1" t="n">
        <f aca="false">$S2592-$R2592</f>
        <v>0</v>
      </c>
      <c r="V2592" s="1" t="n">
        <f aca="false">IF($T2592="±",$Q2592*2,$Q2592)</f>
        <v>0</v>
      </c>
      <c r="W2592" s="60" t="str">
        <f aca="false">IFERROR($U2592/ABS($V2592),"N/A")</f>
        <v>N/A</v>
      </c>
      <c r="X2592" s="61" t="str">
        <f aca="false">IF(OR($W2592="N/A",$R2592="",$S2592=""),"N/A",IF($W2592&gt;=4,"Not Significant",IF($W2592&gt;=2,"Semi-Significant","Significant")))</f>
        <v>N/A</v>
      </c>
      <c r="Z2592" s="1" t="str">
        <f aca="false">IF($D2592="Z540.1 w/data",0,"")</f>
        <v/>
      </c>
      <c r="AA2592" s="1" t="e">
        <f aca="false">$Y2592+$Q2592+$Z2592</f>
        <v>#VALUE!</v>
      </c>
      <c r="AB2592" s="1" t="n">
        <f aca="false">$N2592+$Q2592</f>
        <v>0</v>
      </c>
      <c r="AC2592" s="1" t="str">
        <f aca="false">IF($Y2592="","",IF(AND($AA2592&gt;=$R2592,$AA2592&lt;=$S2592),"Pass","Fail"))</f>
        <v/>
      </c>
      <c r="AD2592" s="1" t="str">
        <f aca="false">IF($Y2592="","",IF($AA2592&gt;$R2592,"Pass","Fail"))</f>
        <v/>
      </c>
      <c r="AE2592" s="1" t="str">
        <f aca="false">IF($Y2592="","",IF($AA2592&gt;=$R2592,"Pass","Fail"))</f>
        <v/>
      </c>
      <c r="AF2592" s="1" t="str">
        <f aca="false">IF($Y2592="","",IF($AA2592&lt;=$S2592,"Pass","Fail"))</f>
        <v/>
      </c>
      <c r="AG2592" s="1" t="str">
        <f aca="false">IF($Y2592="","",IF($AA2592&lt;$S2592,"Pass","Fail"))</f>
        <v/>
      </c>
      <c r="AH2592" s="23" t="str">
        <f aca="true">INDIRECT(CHOOSE(MATCH($T2592,{"±","&gt;","≥","≤","&lt;"},0), "AC", "AD", "AE", "AF", "AG") &amp; ROW())</f>
        <v/>
      </c>
      <c r="AI2592" s="56" t="str">
        <f aca="false">IF($X2592="Not Significant","No Further Action Required",
IF($AH2592="","",
IF(AND($AH2592="Pass",$L2592="0 - Passed "),"Analysis performed; no further action required.",
IF(AND($AH2592="Fail",$L2592="1 - Failed "),"Analysis performed; no further action required.",
IF(AND($AH2592="Pass",$L2592="2 - Limited In Use "),"Analysis performed; no further action required.",
IF(AND($AH2592="Fail",$L2592="3 - Adjusted "),"Analysis performed; no further action required.",
"Unit fails analysis; TSM determination required."))))))</f>
        <v/>
      </c>
      <c r="AJ2592" s="58"/>
    </row>
    <row r="2593" customFormat="false" ht="15" hidden="false" customHeight="false" outlineLevel="0" collapsed="false">
      <c r="A2593" s="56"/>
      <c r="E2593" s="57" t="str">
        <f aca="false">IF(AND($F2593="",$G2593=""),"",IF($G2593="",$F2593,HYPERLINK($G2593,$F2593)))</f>
        <v/>
      </c>
      <c r="H2593" s="1" t="str">
        <f aca="false">IF($I2593="","None Attached",IF(LEFT($I2593,5)="https",HYPERLINK($I2593,"Datasheet"),HYPERLINK(_xlfn.CONCAT("https://",$I2593),"Datasheet")))</f>
        <v>None Attached</v>
      </c>
      <c r="M2593" s="56"/>
      <c r="P2593" s="58"/>
      <c r="Q2593" s="1" t="n">
        <f aca="false">$M2593-$N2593</f>
        <v>0</v>
      </c>
      <c r="R2593" s="56"/>
      <c r="T2593" s="59" t="s">
        <v>15</v>
      </c>
      <c r="U2593" s="1" t="n">
        <f aca="false">$S2593-$R2593</f>
        <v>0</v>
      </c>
      <c r="V2593" s="1" t="n">
        <f aca="false">IF($T2593="±",$Q2593*2,$Q2593)</f>
        <v>0</v>
      </c>
      <c r="W2593" s="60" t="str">
        <f aca="false">IFERROR($U2593/ABS($V2593),"N/A")</f>
        <v>N/A</v>
      </c>
      <c r="X2593" s="61" t="str">
        <f aca="false">IF(OR($W2593="N/A",$R2593="",$S2593=""),"N/A",IF($W2593&gt;=4,"Not Significant",IF($W2593&gt;=2,"Semi-Significant","Significant")))</f>
        <v>N/A</v>
      </c>
      <c r="Z2593" s="1" t="str">
        <f aca="false">IF($D2593="Z540.1 w/data",0,"")</f>
        <v/>
      </c>
      <c r="AA2593" s="1" t="e">
        <f aca="false">$Y2593+$Q2593+$Z2593</f>
        <v>#VALUE!</v>
      </c>
      <c r="AB2593" s="1" t="n">
        <f aca="false">$N2593+$Q2593</f>
        <v>0</v>
      </c>
      <c r="AC2593" s="1" t="str">
        <f aca="false">IF($Y2593="","",IF(AND($AA2593&gt;=$R2593,$AA2593&lt;=$S2593),"Pass","Fail"))</f>
        <v/>
      </c>
      <c r="AD2593" s="1" t="str">
        <f aca="false">IF($Y2593="","",IF($AA2593&gt;$R2593,"Pass","Fail"))</f>
        <v/>
      </c>
      <c r="AE2593" s="1" t="str">
        <f aca="false">IF($Y2593="","",IF($AA2593&gt;=$R2593,"Pass","Fail"))</f>
        <v/>
      </c>
      <c r="AF2593" s="1" t="str">
        <f aca="false">IF($Y2593="","",IF($AA2593&lt;=$S2593,"Pass","Fail"))</f>
        <v/>
      </c>
      <c r="AG2593" s="1" t="str">
        <f aca="false">IF($Y2593="","",IF($AA2593&lt;$S2593,"Pass","Fail"))</f>
        <v/>
      </c>
      <c r="AH2593" s="23" t="str">
        <f aca="true">INDIRECT(CHOOSE(MATCH($T2593,{"±","&gt;","≥","≤","&lt;"},0), "AC", "AD", "AE", "AF", "AG") &amp; ROW())</f>
        <v/>
      </c>
      <c r="AI2593" s="56" t="str">
        <f aca="false">IF($X2593="Not Significant","No Further Action Required",
IF($AH2593="","",
IF(AND($AH2593="Pass",$L2593="0 - Passed "),"Analysis performed; no further action required.",
IF(AND($AH2593="Fail",$L2593="1 - Failed "),"Analysis performed; no further action required.",
IF(AND($AH2593="Pass",$L2593="2 - Limited In Use "),"Analysis performed; no further action required.",
IF(AND($AH2593="Fail",$L2593="3 - Adjusted "),"Analysis performed; no further action required.",
"Unit fails analysis; TSM determination required."))))))</f>
        <v/>
      </c>
      <c r="AJ2593" s="58"/>
    </row>
    <row r="2594" customFormat="false" ht="15" hidden="false" customHeight="false" outlineLevel="0" collapsed="false">
      <c r="A2594" s="56"/>
      <c r="E2594" s="57" t="str">
        <f aca="false">IF(AND($F2594="",$G2594=""),"",IF($G2594="",$F2594,HYPERLINK($G2594,$F2594)))</f>
        <v/>
      </c>
      <c r="H2594" s="1" t="str">
        <f aca="false">IF($I2594="","None Attached",IF(LEFT($I2594,5)="https",HYPERLINK($I2594,"Datasheet"),HYPERLINK(_xlfn.CONCAT("https://",$I2594),"Datasheet")))</f>
        <v>None Attached</v>
      </c>
      <c r="M2594" s="56"/>
      <c r="P2594" s="58"/>
      <c r="Q2594" s="1" t="n">
        <f aca="false">$M2594-$N2594</f>
        <v>0</v>
      </c>
      <c r="R2594" s="56"/>
      <c r="T2594" s="59" t="s">
        <v>15</v>
      </c>
      <c r="U2594" s="1" t="n">
        <f aca="false">$S2594-$R2594</f>
        <v>0</v>
      </c>
      <c r="V2594" s="1" t="n">
        <f aca="false">IF($T2594="±",$Q2594*2,$Q2594)</f>
        <v>0</v>
      </c>
      <c r="W2594" s="60" t="str">
        <f aca="false">IFERROR($U2594/ABS($V2594),"N/A")</f>
        <v>N/A</v>
      </c>
      <c r="X2594" s="61" t="str">
        <f aca="false">IF(OR($W2594="N/A",$R2594="",$S2594=""),"N/A",IF($W2594&gt;=4,"Not Significant",IF($W2594&gt;=2,"Semi-Significant","Significant")))</f>
        <v>N/A</v>
      </c>
      <c r="Z2594" s="1" t="str">
        <f aca="false">IF($D2594="Z540.1 w/data",0,"")</f>
        <v/>
      </c>
      <c r="AA2594" s="1" t="e">
        <f aca="false">$Y2594+$Q2594+$Z2594</f>
        <v>#VALUE!</v>
      </c>
      <c r="AB2594" s="1" t="n">
        <f aca="false">$N2594+$Q2594</f>
        <v>0</v>
      </c>
      <c r="AC2594" s="1" t="str">
        <f aca="false">IF($Y2594="","",IF(AND($AA2594&gt;=$R2594,$AA2594&lt;=$S2594),"Pass","Fail"))</f>
        <v/>
      </c>
      <c r="AD2594" s="1" t="str">
        <f aca="false">IF($Y2594="","",IF($AA2594&gt;$R2594,"Pass","Fail"))</f>
        <v/>
      </c>
      <c r="AE2594" s="1" t="str">
        <f aca="false">IF($Y2594="","",IF($AA2594&gt;=$R2594,"Pass","Fail"))</f>
        <v/>
      </c>
      <c r="AF2594" s="1" t="str">
        <f aca="false">IF($Y2594="","",IF($AA2594&lt;=$S2594,"Pass","Fail"))</f>
        <v/>
      </c>
      <c r="AG2594" s="1" t="str">
        <f aca="false">IF($Y2594="","",IF($AA2594&lt;$S2594,"Pass","Fail"))</f>
        <v/>
      </c>
      <c r="AH2594" s="23" t="str">
        <f aca="true">INDIRECT(CHOOSE(MATCH($T2594,{"±","&gt;","≥","≤","&lt;"},0), "AC", "AD", "AE", "AF", "AG") &amp; ROW())</f>
        <v/>
      </c>
      <c r="AI2594" s="56" t="str">
        <f aca="false">IF($X2594="Not Significant","No Further Action Required",
IF($AH2594="","",
IF(AND($AH2594="Pass",$L2594="0 - Passed "),"Analysis performed; no further action required.",
IF(AND($AH2594="Fail",$L2594="1 - Failed "),"Analysis performed; no further action required.",
IF(AND($AH2594="Pass",$L2594="2 - Limited In Use "),"Analysis performed; no further action required.",
IF(AND($AH2594="Fail",$L2594="3 - Adjusted "),"Analysis performed; no further action required.",
"Unit fails analysis; TSM determination required."))))))</f>
        <v/>
      </c>
      <c r="AJ2594" s="58"/>
    </row>
    <row r="2595" customFormat="false" ht="15" hidden="false" customHeight="false" outlineLevel="0" collapsed="false">
      <c r="A2595" s="56"/>
      <c r="E2595" s="57" t="str">
        <f aca="false">IF(AND($F2595="",$G2595=""),"",IF($G2595="",$F2595,HYPERLINK($G2595,$F2595)))</f>
        <v/>
      </c>
      <c r="H2595" s="1" t="str">
        <f aca="false">IF($I2595="","None Attached",IF(LEFT($I2595,5)="https",HYPERLINK($I2595,"Datasheet"),HYPERLINK(_xlfn.CONCAT("https://",$I2595),"Datasheet")))</f>
        <v>None Attached</v>
      </c>
      <c r="M2595" s="56"/>
      <c r="P2595" s="58"/>
      <c r="Q2595" s="1" t="n">
        <f aca="false">$M2595-$N2595</f>
        <v>0</v>
      </c>
      <c r="R2595" s="56"/>
      <c r="T2595" s="59" t="s">
        <v>15</v>
      </c>
      <c r="U2595" s="1" t="n">
        <f aca="false">$S2595-$R2595</f>
        <v>0</v>
      </c>
      <c r="V2595" s="1" t="n">
        <f aca="false">IF($T2595="±",$Q2595*2,$Q2595)</f>
        <v>0</v>
      </c>
      <c r="W2595" s="60" t="str">
        <f aca="false">IFERROR($U2595/ABS($V2595),"N/A")</f>
        <v>N/A</v>
      </c>
      <c r="X2595" s="61" t="str">
        <f aca="false">IF(OR($W2595="N/A",$R2595="",$S2595=""),"N/A",IF($W2595&gt;=4,"Not Significant",IF($W2595&gt;=2,"Semi-Significant","Significant")))</f>
        <v>N/A</v>
      </c>
      <c r="Z2595" s="1" t="str">
        <f aca="false">IF($D2595="Z540.1 w/data",0,"")</f>
        <v/>
      </c>
      <c r="AA2595" s="1" t="e">
        <f aca="false">$Y2595+$Q2595+$Z2595</f>
        <v>#VALUE!</v>
      </c>
      <c r="AB2595" s="1" t="n">
        <f aca="false">$N2595+$Q2595</f>
        <v>0</v>
      </c>
      <c r="AC2595" s="1" t="str">
        <f aca="false">IF($Y2595="","",IF(AND($AA2595&gt;=$R2595,$AA2595&lt;=$S2595),"Pass","Fail"))</f>
        <v/>
      </c>
      <c r="AD2595" s="1" t="str">
        <f aca="false">IF($Y2595="","",IF($AA2595&gt;$R2595,"Pass","Fail"))</f>
        <v/>
      </c>
      <c r="AE2595" s="1" t="str">
        <f aca="false">IF($Y2595="","",IF($AA2595&gt;=$R2595,"Pass","Fail"))</f>
        <v/>
      </c>
      <c r="AF2595" s="1" t="str">
        <f aca="false">IF($Y2595="","",IF($AA2595&lt;=$S2595,"Pass","Fail"))</f>
        <v/>
      </c>
      <c r="AG2595" s="1" t="str">
        <f aca="false">IF($Y2595="","",IF($AA2595&lt;$S2595,"Pass","Fail"))</f>
        <v/>
      </c>
      <c r="AH2595" s="23" t="str">
        <f aca="true">INDIRECT(CHOOSE(MATCH($T2595,{"±","&gt;","≥","≤","&lt;"},0), "AC", "AD", "AE", "AF", "AG") &amp; ROW())</f>
        <v/>
      </c>
      <c r="AI2595" s="56" t="str">
        <f aca="false">IF($X2595="Not Significant","No Further Action Required",
IF($AH2595="","",
IF(AND($AH2595="Pass",$L2595="0 - Passed "),"Analysis performed; no further action required.",
IF(AND($AH2595="Fail",$L2595="1 - Failed "),"Analysis performed; no further action required.",
IF(AND($AH2595="Pass",$L2595="2 - Limited In Use "),"Analysis performed; no further action required.",
IF(AND($AH2595="Fail",$L2595="3 - Adjusted "),"Analysis performed; no further action required.",
"Unit fails analysis; TSM determination required."))))))</f>
        <v/>
      </c>
      <c r="AJ2595" s="58"/>
    </row>
    <row r="2596" customFormat="false" ht="15" hidden="false" customHeight="false" outlineLevel="0" collapsed="false">
      <c r="A2596" s="56"/>
      <c r="E2596" s="57" t="str">
        <f aca="false">IF(AND($F2596="",$G2596=""),"",IF($G2596="",$F2596,HYPERLINK($G2596,$F2596)))</f>
        <v/>
      </c>
      <c r="H2596" s="1" t="str">
        <f aca="false">IF($I2596="","None Attached",IF(LEFT($I2596,5)="https",HYPERLINK($I2596,"Datasheet"),HYPERLINK(_xlfn.CONCAT("https://",$I2596),"Datasheet")))</f>
        <v>None Attached</v>
      </c>
      <c r="M2596" s="56"/>
      <c r="P2596" s="58"/>
      <c r="Q2596" s="1" t="n">
        <f aca="false">$M2596-$N2596</f>
        <v>0</v>
      </c>
      <c r="R2596" s="56"/>
      <c r="T2596" s="59" t="s">
        <v>15</v>
      </c>
      <c r="U2596" s="1" t="n">
        <f aca="false">$S2596-$R2596</f>
        <v>0</v>
      </c>
      <c r="V2596" s="1" t="n">
        <f aca="false">IF($T2596="±",$Q2596*2,$Q2596)</f>
        <v>0</v>
      </c>
      <c r="W2596" s="60" t="str">
        <f aca="false">IFERROR($U2596/ABS($V2596),"N/A")</f>
        <v>N/A</v>
      </c>
      <c r="X2596" s="61" t="str">
        <f aca="false">IF(OR($W2596="N/A",$R2596="",$S2596=""),"N/A",IF($W2596&gt;=4,"Not Significant",IF($W2596&gt;=2,"Semi-Significant","Significant")))</f>
        <v>N/A</v>
      </c>
      <c r="Z2596" s="1" t="str">
        <f aca="false">IF($D2596="Z540.1 w/data",0,"")</f>
        <v/>
      </c>
      <c r="AA2596" s="1" t="e">
        <f aca="false">$Y2596+$Q2596+$Z2596</f>
        <v>#VALUE!</v>
      </c>
      <c r="AB2596" s="1" t="n">
        <f aca="false">$N2596+$Q2596</f>
        <v>0</v>
      </c>
      <c r="AC2596" s="1" t="str">
        <f aca="false">IF($Y2596="","",IF(AND($AA2596&gt;=$R2596,$AA2596&lt;=$S2596),"Pass","Fail"))</f>
        <v/>
      </c>
      <c r="AD2596" s="1" t="str">
        <f aca="false">IF($Y2596="","",IF($AA2596&gt;$R2596,"Pass","Fail"))</f>
        <v/>
      </c>
      <c r="AE2596" s="1" t="str">
        <f aca="false">IF($Y2596="","",IF($AA2596&gt;=$R2596,"Pass","Fail"))</f>
        <v/>
      </c>
      <c r="AF2596" s="1" t="str">
        <f aca="false">IF($Y2596="","",IF($AA2596&lt;=$S2596,"Pass","Fail"))</f>
        <v/>
      </c>
      <c r="AG2596" s="1" t="str">
        <f aca="false">IF($Y2596="","",IF($AA2596&lt;$S2596,"Pass","Fail"))</f>
        <v/>
      </c>
      <c r="AH2596" s="23" t="str">
        <f aca="true">INDIRECT(CHOOSE(MATCH($T2596,{"±","&gt;","≥","≤","&lt;"},0), "AC", "AD", "AE", "AF", "AG") &amp; ROW())</f>
        <v/>
      </c>
      <c r="AI2596" s="56" t="str">
        <f aca="false">IF($X2596="Not Significant","No Further Action Required",
IF($AH2596="","",
IF(AND($AH2596="Pass",$L2596="0 - Passed "),"Analysis performed; no further action required.",
IF(AND($AH2596="Fail",$L2596="1 - Failed "),"Analysis performed; no further action required.",
IF(AND($AH2596="Pass",$L2596="2 - Limited In Use "),"Analysis performed; no further action required.",
IF(AND($AH2596="Fail",$L2596="3 - Adjusted "),"Analysis performed; no further action required.",
"Unit fails analysis; TSM determination required."))))))</f>
        <v/>
      </c>
      <c r="AJ2596" s="58"/>
    </row>
    <row r="2597" customFormat="false" ht="15" hidden="false" customHeight="false" outlineLevel="0" collapsed="false">
      <c r="A2597" s="56"/>
      <c r="E2597" s="57" t="str">
        <f aca="false">IF(AND($F2597="",$G2597=""),"",IF($G2597="",$F2597,HYPERLINK($G2597,$F2597)))</f>
        <v/>
      </c>
      <c r="H2597" s="1" t="str">
        <f aca="false">IF($I2597="","None Attached",IF(LEFT($I2597,5)="https",HYPERLINK($I2597,"Datasheet"),HYPERLINK(_xlfn.CONCAT("https://",$I2597),"Datasheet")))</f>
        <v>None Attached</v>
      </c>
      <c r="M2597" s="56"/>
      <c r="P2597" s="58"/>
      <c r="Q2597" s="1" t="n">
        <f aca="false">$M2597-$N2597</f>
        <v>0</v>
      </c>
      <c r="R2597" s="56"/>
      <c r="T2597" s="59" t="s">
        <v>15</v>
      </c>
      <c r="U2597" s="1" t="n">
        <f aca="false">$S2597-$R2597</f>
        <v>0</v>
      </c>
      <c r="V2597" s="1" t="n">
        <f aca="false">IF($T2597="±",$Q2597*2,$Q2597)</f>
        <v>0</v>
      </c>
      <c r="W2597" s="60" t="str">
        <f aca="false">IFERROR($U2597/ABS($V2597),"N/A")</f>
        <v>N/A</v>
      </c>
      <c r="X2597" s="61" t="str">
        <f aca="false">IF(OR($W2597="N/A",$R2597="",$S2597=""),"N/A",IF($W2597&gt;=4,"Not Significant",IF($W2597&gt;=2,"Semi-Significant","Significant")))</f>
        <v>N/A</v>
      </c>
      <c r="Z2597" s="1" t="str">
        <f aca="false">IF($D2597="Z540.1 w/data",0,"")</f>
        <v/>
      </c>
      <c r="AA2597" s="1" t="e">
        <f aca="false">$Y2597+$Q2597+$Z2597</f>
        <v>#VALUE!</v>
      </c>
      <c r="AB2597" s="1" t="n">
        <f aca="false">$N2597+$Q2597</f>
        <v>0</v>
      </c>
      <c r="AC2597" s="1" t="str">
        <f aca="false">IF($Y2597="","",IF(AND($AA2597&gt;=$R2597,$AA2597&lt;=$S2597),"Pass","Fail"))</f>
        <v/>
      </c>
      <c r="AD2597" s="1" t="str">
        <f aca="false">IF($Y2597="","",IF($AA2597&gt;$R2597,"Pass","Fail"))</f>
        <v/>
      </c>
      <c r="AE2597" s="1" t="str">
        <f aca="false">IF($Y2597="","",IF($AA2597&gt;=$R2597,"Pass","Fail"))</f>
        <v/>
      </c>
      <c r="AF2597" s="1" t="str">
        <f aca="false">IF($Y2597="","",IF($AA2597&lt;=$S2597,"Pass","Fail"))</f>
        <v/>
      </c>
      <c r="AG2597" s="1" t="str">
        <f aca="false">IF($Y2597="","",IF($AA2597&lt;$S2597,"Pass","Fail"))</f>
        <v/>
      </c>
      <c r="AH2597" s="23" t="str">
        <f aca="true">INDIRECT(CHOOSE(MATCH($T2597,{"±","&gt;","≥","≤","&lt;"},0), "AC", "AD", "AE", "AF", "AG") &amp; ROW())</f>
        <v/>
      </c>
      <c r="AI2597" s="56" t="str">
        <f aca="false">IF($X2597="Not Significant","No Further Action Required",
IF($AH2597="","",
IF(AND($AH2597="Pass",$L2597="0 - Passed "),"Analysis performed; no further action required.",
IF(AND($AH2597="Fail",$L2597="1 - Failed "),"Analysis performed; no further action required.",
IF(AND($AH2597="Pass",$L2597="2 - Limited In Use "),"Analysis performed; no further action required.",
IF(AND($AH2597="Fail",$L2597="3 - Adjusted "),"Analysis performed; no further action required.",
"Unit fails analysis; TSM determination required."))))))</f>
        <v/>
      </c>
      <c r="AJ2597" s="58"/>
    </row>
    <row r="2598" customFormat="false" ht="15" hidden="false" customHeight="false" outlineLevel="0" collapsed="false">
      <c r="A2598" s="56"/>
      <c r="E2598" s="57" t="str">
        <f aca="false">IF(AND($F2598="",$G2598=""),"",IF($G2598="",$F2598,HYPERLINK($G2598,$F2598)))</f>
        <v/>
      </c>
      <c r="H2598" s="1" t="str">
        <f aca="false">IF($I2598="","None Attached",IF(LEFT($I2598,5)="https",HYPERLINK($I2598,"Datasheet"),HYPERLINK(_xlfn.CONCAT("https://",$I2598),"Datasheet")))</f>
        <v>None Attached</v>
      </c>
      <c r="M2598" s="56"/>
      <c r="P2598" s="58"/>
      <c r="Q2598" s="1" t="n">
        <f aca="false">$M2598-$N2598</f>
        <v>0</v>
      </c>
      <c r="R2598" s="56"/>
      <c r="T2598" s="59" t="s">
        <v>15</v>
      </c>
      <c r="U2598" s="1" t="n">
        <f aca="false">$S2598-$R2598</f>
        <v>0</v>
      </c>
      <c r="V2598" s="1" t="n">
        <f aca="false">IF($T2598="±",$Q2598*2,$Q2598)</f>
        <v>0</v>
      </c>
      <c r="W2598" s="60" t="str">
        <f aca="false">IFERROR($U2598/ABS($V2598),"N/A")</f>
        <v>N/A</v>
      </c>
      <c r="X2598" s="61" t="str">
        <f aca="false">IF(OR($W2598="N/A",$R2598="",$S2598=""),"N/A",IF($W2598&gt;=4,"Not Significant",IF($W2598&gt;=2,"Semi-Significant","Significant")))</f>
        <v>N/A</v>
      </c>
      <c r="Z2598" s="1" t="str">
        <f aca="false">IF($D2598="Z540.1 w/data",0,"")</f>
        <v/>
      </c>
      <c r="AA2598" s="1" t="e">
        <f aca="false">$Y2598+$Q2598+$Z2598</f>
        <v>#VALUE!</v>
      </c>
      <c r="AB2598" s="1" t="n">
        <f aca="false">$N2598+$Q2598</f>
        <v>0</v>
      </c>
      <c r="AC2598" s="1" t="str">
        <f aca="false">IF($Y2598="","",IF(AND($AA2598&gt;=$R2598,$AA2598&lt;=$S2598),"Pass","Fail"))</f>
        <v/>
      </c>
      <c r="AD2598" s="1" t="str">
        <f aca="false">IF($Y2598="","",IF($AA2598&gt;$R2598,"Pass","Fail"))</f>
        <v/>
      </c>
      <c r="AE2598" s="1" t="str">
        <f aca="false">IF($Y2598="","",IF($AA2598&gt;=$R2598,"Pass","Fail"))</f>
        <v/>
      </c>
      <c r="AF2598" s="1" t="str">
        <f aca="false">IF($Y2598="","",IF($AA2598&lt;=$S2598,"Pass","Fail"))</f>
        <v/>
      </c>
      <c r="AG2598" s="1" t="str">
        <f aca="false">IF($Y2598="","",IF($AA2598&lt;$S2598,"Pass","Fail"))</f>
        <v/>
      </c>
      <c r="AH2598" s="23" t="str">
        <f aca="true">INDIRECT(CHOOSE(MATCH($T2598,{"±","&gt;","≥","≤","&lt;"},0), "AC", "AD", "AE", "AF", "AG") &amp; ROW())</f>
        <v/>
      </c>
      <c r="AI2598" s="56" t="str">
        <f aca="false">IF($X2598="Not Significant","No Further Action Required",
IF($AH2598="","",
IF(AND($AH2598="Pass",$L2598="0 - Passed "),"Analysis performed; no further action required.",
IF(AND($AH2598="Fail",$L2598="1 - Failed "),"Analysis performed; no further action required.",
IF(AND($AH2598="Pass",$L2598="2 - Limited In Use "),"Analysis performed; no further action required.",
IF(AND($AH2598="Fail",$L2598="3 - Adjusted "),"Analysis performed; no further action required.",
"Unit fails analysis; TSM determination required."))))))</f>
        <v/>
      </c>
      <c r="AJ2598" s="58"/>
    </row>
    <row r="2599" customFormat="false" ht="15" hidden="false" customHeight="false" outlineLevel="0" collapsed="false">
      <c r="A2599" s="56"/>
      <c r="E2599" s="57" t="str">
        <f aca="false">IF(AND($F2599="",$G2599=""),"",IF($G2599="",$F2599,HYPERLINK($G2599,$F2599)))</f>
        <v/>
      </c>
      <c r="H2599" s="1" t="str">
        <f aca="false">IF($I2599="","None Attached",IF(LEFT($I2599,5)="https",HYPERLINK($I2599,"Datasheet"),HYPERLINK(_xlfn.CONCAT("https://",$I2599),"Datasheet")))</f>
        <v>None Attached</v>
      </c>
      <c r="M2599" s="56"/>
      <c r="P2599" s="58"/>
      <c r="Q2599" s="1" t="n">
        <f aca="false">$M2599-$N2599</f>
        <v>0</v>
      </c>
      <c r="R2599" s="56"/>
      <c r="T2599" s="59" t="s">
        <v>15</v>
      </c>
      <c r="U2599" s="1" t="n">
        <f aca="false">$S2599-$R2599</f>
        <v>0</v>
      </c>
      <c r="V2599" s="1" t="n">
        <f aca="false">IF($T2599="±",$Q2599*2,$Q2599)</f>
        <v>0</v>
      </c>
      <c r="W2599" s="60" t="str">
        <f aca="false">IFERROR($U2599/ABS($V2599),"N/A")</f>
        <v>N/A</v>
      </c>
      <c r="X2599" s="61" t="str">
        <f aca="false">IF(OR($W2599="N/A",$R2599="",$S2599=""),"N/A",IF($W2599&gt;=4,"Not Significant",IF($W2599&gt;=2,"Semi-Significant","Significant")))</f>
        <v>N/A</v>
      </c>
      <c r="Z2599" s="1" t="str">
        <f aca="false">IF($D2599="Z540.1 w/data",0,"")</f>
        <v/>
      </c>
      <c r="AA2599" s="1" t="e">
        <f aca="false">$Y2599+$Q2599+$Z2599</f>
        <v>#VALUE!</v>
      </c>
      <c r="AB2599" s="1" t="n">
        <f aca="false">$N2599+$Q2599</f>
        <v>0</v>
      </c>
      <c r="AC2599" s="1" t="str">
        <f aca="false">IF($Y2599="","",IF(AND($AA2599&gt;=$R2599,$AA2599&lt;=$S2599),"Pass","Fail"))</f>
        <v/>
      </c>
      <c r="AD2599" s="1" t="str">
        <f aca="false">IF($Y2599="","",IF($AA2599&gt;$R2599,"Pass","Fail"))</f>
        <v/>
      </c>
      <c r="AE2599" s="1" t="str">
        <f aca="false">IF($Y2599="","",IF($AA2599&gt;=$R2599,"Pass","Fail"))</f>
        <v/>
      </c>
      <c r="AF2599" s="1" t="str">
        <f aca="false">IF($Y2599="","",IF($AA2599&lt;=$S2599,"Pass","Fail"))</f>
        <v/>
      </c>
      <c r="AG2599" s="1" t="str">
        <f aca="false">IF($Y2599="","",IF($AA2599&lt;$S2599,"Pass","Fail"))</f>
        <v/>
      </c>
      <c r="AH2599" s="23" t="str">
        <f aca="true">INDIRECT(CHOOSE(MATCH($T2599,{"±","&gt;","≥","≤","&lt;"},0), "AC", "AD", "AE", "AF", "AG") &amp; ROW())</f>
        <v/>
      </c>
      <c r="AI2599" s="56" t="str">
        <f aca="false">IF($X2599="Not Significant","No Further Action Required",
IF($AH2599="","",
IF(AND($AH2599="Pass",$L2599="0 - Passed "),"Analysis performed; no further action required.",
IF(AND($AH2599="Fail",$L2599="1 - Failed "),"Analysis performed; no further action required.",
IF(AND($AH2599="Pass",$L2599="2 - Limited In Use "),"Analysis performed; no further action required.",
IF(AND($AH2599="Fail",$L2599="3 - Adjusted "),"Analysis performed; no further action required.",
"Unit fails analysis; TSM determination required."))))))</f>
        <v/>
      </c>
      <c r="AJ2599" s="58"/>
    </row>
    <row r="2600" customFormat="false" ht="15" hidden="false" customHeight="false" outlineLevel="0" collapsed="false">
      <c r="A2600" s="56"/>
      <c r="E2600" s="57" t="str">
        <f aca="false">IF(AND($F2600="",$G2600=""),"",IF($G2600="",$F2600,HYPERLINK($G2600,$F2600)))</f>
        <v/>
      </c>
      <c r="H2600" s="1" t="str">
        <f aca="false">IF($I2600="","None Attached",IF(LEFT($I2600,5)="https",HYPERLINK($I2600,"Datasheet"),HYPERLINK(_xlfn.CONCAT("https://",$I2600),"Datasheet")))</f>
        <v>None Attached</v>
      </c>
      <c r="M2600" s="56"/>
      <c r="P2600" s="58"/>
      <c r="Q2600" s="1" t="n">
        <f aca="false">$M2600-$N2600</f>
        <v>0</v>
      </c>
      <c r="R2600" s="56"/>
      <c r="T2600" s="59" t="s">
        <v>15</v>
      </c>
      <c r="U2600" s="1" t="n">
        <f aca="false">$S2600-$R2600</f>
        <v>0</v>
      </c>
      <c r="V2600" s="1" t="n">
        <f aca="false">IF($T2600="±",$Q2600*2,$Q2600)</f>
        <v>0</v>
      </c>
      <c r="W2600" s="60" t="str">
        <f aca="false">IFERROR($U2600/ABS($V2600),"N/A")</f>
        <v>N/A</v>
      </c>
      <c r="X2600" s="61" t="str">
        <f aca="false">IF(OR($W2600="N/A",$R2600="",$S2600=""),"N/A",IF($W2600&gt;=4,"Not Significant",IF($W2600&gt;=2,"Semi-Significant","Significant")))</f>
        <v>N/A</v>
      </c>
      <c r="Z2600" s="1" t="str">
        <f aca="false">IF($D2600="Z540.1 w/data",0,"")</f>
        <v/>
      </c>
      <c r="AA2600" s="1" t="e">
        <f aca="false">$Y2600+$Q2600+$Z2600</f>
        <v>#VALUE!</v>
      </c>
      <c r="AB2600" s="1" t="n">
        <f aca="false">$N2600+$Q2600</f>
        <v>0</v>
      </c>
      <c r="AC2600" s="1" t="str">
        <f aca="false">IF($Y2600="","",IF(AND($AA2600&gt;=$R2600,$AA2600&lt;=$S2600),"Pass","Fail"))</f>
        <v/>
      </c>
      <c r="AD2600" s="1" t="str">
        <f aca="false">IF($Y2600="","",IF($AA2600&gt;$R2600,"Pass","Fail"))</f>
        <v/>
      </c>
      <c r="AE2600" s="1" t="str">
        <f aca="false">IF($Y2600="","",IF($AA2600&gt;=$R2600,"Pass","Fail"))</f>
        <v/>
      </c>
      <c r="AF2600" s="1" t="str">
        <f aca="false">IF($Y2600="","",IF($AA2600&lt;=$S2600,"Pass","Fail"))</f>
        <v/>
      </c>
      <c r="AG2600" s="1" t="str">
        <f aca="false">IF($Y2600="","",IF($AA2600&lt;$S2600,"Pass","Fail"))</f>
        <v/>
      </c>
      <c r="AH2600" s="23" t="str">
        <f aca="true">INDIRECT(CHOOSE(MATCH($T2600,{"±","&gt;","≥","≤","&lt;"},0), "AC", "AD", "AE", "AF", "AG") &amp; ROW())</f>
        <v/>
      </c>
      <c r="AI2600" s="56" t="str">
        <f aca="false">IF($X2600="Not Significant","No Further Action Required",
IF($AH2600="","",
IF(AND($AH2600="Pass",$L2600="0 - Passed "),"Analysis performed; no further action required.",
IF(AND($AH2600="Fail",$L2600="1 - Failed "),"Analysis performed; no further action required.",
IF(AND($AH2600="Pass",$L2600="2 - Limited In Use "),"Analysis performed; no further action required.",
IF(AND($AH2600="Fail",$L2600="3 - Adjusted "),"Analysis performed; no further action required.",
"Unit fails analysis; TSM determination required."))))))</f>
        <v/>
      </c>
      <c r="AJ2600" s="58"/>
    </row>
    <row r="2601" customFormat="false" ht="15" hidden="false" customHeight="false" outlineLevel="0" collapsed="false">
      <c r="A2601" s="56"/>
      <c r="E2601" s="57" t="str">
        <f aca="false">IF(AND($F2601="",$G2601=""),"",IF($G2601="",$F2601,HYPERLINK($G2601,$F2601)))</f>
        <v/>
      </c>
      <c r="H2601" s="1" t="str">
        <f aca="false">IF($I2601="","None Attached",IF(LEFT($I2601,5)="https",HYPERLINK($I2601,"Datasheet"),HYPERLINK(_xlfn.CONCAT("https://",$I2601),"Datasheet")))</f>
        <v>None Attached</v>
      </c>
      <c r="M2601" s="56"/>
      <c r="P2601" s="58"/>
      <c r="Q2601" s="1" t="n">
        <f aca="false">$M2601-$N2601</f>
        <v>0</v>
      </c>
      <c r="R2601" s="56"/>
      <c r="T2601" s="59" t="s">
        <v>15</v>
      </c>
      <c r="U2601" s="1" t="n">
        <f aca="false">$S2601-$R2601</f>
        <v>0</v>
      </c>
      <c r="V2601" s="1" t="n">
        <f aca="false">IF($T2601="±",$Q2601*2,$Q2601)</f>
        <v>0</v>
      </c>
      <c r="W2601" s="60" t="str">
        <f aca="false">IFERROR($U2601/ABS($V2601),"N/A")</f>
        <v>N/A</v>
      </c>
      <c r="X2601" s="61" t="str">
        <f aca="false">IF(OR($W2601="N/A",$R2601="",$S2601=""),"N/A",IF($W2601&gt;=4,"Not Significant",IF($W2601&gt;=2,"Semi-Significant","Significant")))</f>
        <v>N/A</v>
      </c>
      <c r="Z2601" s="1" t="str">
        <f aca="false">IF($D2601="Z540.1 w/data",0,"")</f>
        <v/>
      </c>
      <c r="AA2601" s="1" t="e">
        <f aca="false">$Y2601+$Q2601+$Z2601</f>
        <v>#VALUE!</v>
      </c>
      <c r="AB2601" s="1" t="n">
        <f aca="false">$N2601+$Q2601</f>
        <v>0</v>
      </c>
      <c r="AC2601" s="1" t="str">
        <f aca="false">IF($Y2601="","",IF(AND($AA2601&gt;=$R2601,$AA2601&lt;=$S2601),"Pass","Fail"))</f>
        <v/>
      </c>
      <c r="AD2601" s="1" t="str">
        <f aca="false">IF($Y2601="","",IF($AA2601&gt;$R2601,"Pass","Fail"))</f>
        <v/>
      </c>
      <c r="AE2601" s="1" t="str">
        <f aca="false">IF($Y2601="","",IF($AA2601&gt;=$R2601,"Pass","Fail"))</f>
        <v/>
      </c>
      <c r="AF2601" s="1" t="str">
        <f aca="false">IF($Y2601="","",IF($AA2601&lt;=$S2601,"Pass","Fail"))</f>
        <v/>
      </c>
      <c r="AG2601" s="1" t="str">
        <f aca="false">IF($Y2601="","",IF($AA2601&lt;$S2601,"Pass","Fail"))</f>
        <v/>
      </c>
      <c r="AH2601" s="23" t="str">
        <f aca="true">INDIRECT(CHOOSE(MATCH($T2601,{"±","&gt;","≥","≤","&lt;"},0), "AC", "AD", "AE", "AF", "AG") &amp; ROW())</f>
        <v/>
      </c>
      <c r="AI2601" s="56" t="str">
        <f aca="false">IF($X2601="Not Significant","No Further Action Required",
IF($AH2601="","",
IF(AND($AH2601="Pass",$L2601="0 - Passed "),"Analysis performed; no further action required.",
IF(AND($AH2601="Fail",$L2601="1 - Failed "),"Analysis performed; no further action required.",
IF(AND($AH2601="Pass",$L2601="2 - Limited In Use "),"Analysis performed; no further action required.",
IF(AND($AH2601="Fail",$L2601="3 - Adjusted "),"Analysis performed; no further action required.",
"Unit fails analysis; TSM determination required."))))))</f>
        <v/>
      </c>
      <c r="AJ2601" s="58"/>
    </row>
    <row r="2602" customFormat="false" ht="15" hidden="false" customHeight="false" outlineLevel="0" collapsed="false">
      <c r="A2602" s="56"/>
      <c r="E2602" s="57" t="str">
        <f aca="false">IF(AND($F2602="",$G2602=""),"",IF($G2602="",$F2602,HYPERLINK($G2602,$F2602)))</f>
        <v/>
      </c>
      <c r="H2602" s="1" t="str">
        <f aca="false">IF($I2602="","None Attached",IF(LEFT($I2602,5)="https",HYPERLINK($I2602,"Datasheet"),HYPERLINK(_xlfn.CONCAT("https://",$I2602),"Datasheet")))</f>
        <v>None Attached</v>
      </c>
      <c r="M2602" s="56"/>
      <c r="P2602" s="58"/>
      <c r="Q2602" s="1" t="n">
        <f aca="false">$M2602-$N2602</f>
        <v>0</v>
      </c>
      <c r="R2602" s="56"/>
      <c r="T2602" s="59" t="s">
        <v>15</v>
      </c>
      <c r="U2602" s="1" t="n">
        <f aca="false">$S2602-$R2602</f>
        <v>0</v>
      </c>
      <c r="V2602" s="1" t="n">
        <f aca="false">IF($T2602="±",$Q2602*2,$Q2602)</f>
        <v>0</v>
      </c>
      <c r="W2602" s="60" t="str">
        <f aca="false">IFERROR($U2602/ABS($V2602),"N/A")</f>
        <v>N/A</v>
      </c>
      <c r="X2602" s="61" t="str">
        <f aca="false">IF(OR($W2602="N/A",$R2602="",$S2602=""),"N/A",IF($W2602&gt;=4,"Not Significant",IF($W2602&gt;=2,"Semi-Significant","Significant")))</f>
        <v>N/A</v>
      </c>
      <c r="Z2602" s="1" t="str">
        <f aca="false">IF($D2602="Z540.1 w/data",0,"")</f>
        <v/>
      </c>
      <c r="AA2602" s="1" t="e">
        <f aca="false">$Y2602+$Q2602+$Z2602</f>
        <v>#VALUE!</v>
      </c>
      <c r="AB2602" s="1" t="n">
        <f aca="false">$N2602+$Q2602</f>
        <v>0</v>
      </c>
      <c r="AC2602" s="1" t="str">
        <f aca="false">IF($Y2602="","",IF(AND($AA2602&gt;=$R2602,$AA2602&lt;=$S2602),"Pass","Fail"))</f>
        <v/>
      </c>
      <c r="AD2602" s="1" t="str">
        <f aca="false">IF($Y2602="","",IF($AA2602&gt;$R2602,"Pass","Fail"))</f>
        <v/>
      </c>
      <c r="AE2602" s="1" t="str">
        <f aca="false">IF($Y2602="","",IF($AA2602&gt;=$R2602,"Pass","Fail"))</f>
        <v/>
      </c>
      <c r="AF2602" s="1" t="str">
        <f aca="false">IF($Y2602="","",IF($AA2602&lt;=$S2602,"Pass","Fail"))</f>
        <v/>
      </c>
      <c r="AG2602" s="1" t="str">
        <f aca="false">IF($Y2602="","",IF($AA2602&lt;$S2602,"Pass","Fail"))</f>
        <v/>
      </c>
      <c r="AH2602" s="23" t="str">
        <f aca="true">INDIRECT(CHOOSE(MATCH($T2602,{"±","&gt;","≥","≤","&lt;"},0), "AC", "AD", "AE", "AF", "AG") &amp; ROW())</f>
        <v/>
      </c>
      <c r="AI2602" s="56" t="str">
        <f aca="false">IF($X2602="Not Significant","No Further Action Required",
IF($AH2602="","",
IF(AND($AH2602="Pass",$L2602="0 - Passed "),"Analysis performed; no further action required.",
IF(AND($AH2602="Fail",$L2602="1 - Failed "),"Analysis performed; no further action required.",
IF(AND($AH2602="Pass",$L2602="2 - Limited In Use "),"Analysis performed; no further action required.",
IF(AND($AH2602="Fail",$L2602="3 - Adjusted "),"Analysis performed; no further action required.",
"Unit fails analysis; TSM determination required."))))))</f>
        <v/>
      </c>
      <c r="AJ2602" s="58"/>
    </row>
    <row r="2603" customFormat="false" ht="15" hidden="false" customHeight="false" outlineLevel="0" collapsed="false">
      <c r="A2603" s="56"/>
      <c r="E2603" s="57" t="str">
        <f aca="false">IF(AND($F2603="",$G2603=""),"",IF($G2603="",$F2603,HYPERLINK($G2603,$F2603)))</f>
        <v/>
      </c>
      <c r="H2603" s="1" t="str">
        <f aca="false">IF($I2603="","None Attached",IF(LEFT($I2603,5)="https",HYPERLINK($I2603,"Datasheet"),HYPERLINK(_xlfn.CONCAT("https://",$I2603),"Datasheet")))</f>
        <v>None Attached</v>
      </c>
      <c r="M2603" s="56"/>
      <c r="P2603" s="58"/>
      <c r="Q2603" s="1" t="n">
        <f aca="false">$M2603-$N2603</f>
        <v>0</v>
      </c>
      <c r="R2603" s="56"/>
      <c r="T2603" s="59" t="s">
        <v>15</v>
      </c>
      <c r="U2603" s="1" t="n">
        <f aca="false">$S2603-$R2603</f>
        <v>0</v>
      </c>
      <c r="V2603" s="1" t="n">
        <f aca="false">IF($T2603="±",$Q2603*2,$Q2603)</f>
        <v>0</v>
      </c>
      <c r="W2603" s="60" t="str">
        <f aca="false">IFERROR($U2603/ABS($V2603),"N/A")</f>
        <v>N/A</v>
      </c>
      <c r="X2603" s="61" t="str">
        <f aca="false">IF(OR($W2603="N/A",$R2603="",$S2603=""),"N/A",IF($W2603&gt;=4,"Not Significant",IF($W2603&gt;=2,"Semi-Significant","Significant")))</f>
        <v>N/A</v>
      </c>
      <c r="Z2603" s="1" t="str">
        <f aca="false">IF($D2603="Z540.1 w/data",0,"")</f>
        <v/>
      </c>
      <c r="AA2603" s="1" t="e">
        <f aca="false">$Y2603+$Q2603+$Z2603</f>
        <v>#VALUE!</v>
      </c>
      <c r="AB2603" s="1" t="n">
        <f aca="false">$N2603+$Q2603</f>
        <v>0</v>
      </c>
      <c r="AC2603" s="1" t="str">
        <f aca="false">IF($Y2603="","",IF(AND($AA2603&gt;=$R2603,$AA2603&lt;=$S2603),"Pass","Fail"))</f>
        <v/>
      </c>
      <c r="AD2603" s="1" t="str">
        <f aca="false">IF($Y2603="","",IF($AA2603&gt;$R2603,"Pass","Fail"))</f>
        <v/>
      </c>
      <c r="AE2603" s="1" t="str">
        <f aca="false">IF($Y2603="","",IF($AA2603&gt;=$R2603,"Pass","Fail"))</f>
        <v/>
      </c>
      <c r="AF2603" s="1" t="str">
        <f aca="false">IF($Y2603="","",IF($AA2603&lt;=$S2603,"Pass","Fail"))</f>
        <v/>
      </c>
      <c r="AG2603" s="1" t="str">
        <f aca="false">IF($Y2603="","",IF($AA2603&lt;$S2603,"Pass","Fail"))</f>
        <v/>
      </c>
      <c r="AH2603" s="23" t="str">
        <f aca="true">INDIRECT(CHOOSE(MATCH($T2603,{"±","&gt;","≥","≤","&lt;"},0), "AC", "AD", "AE", "AF", "AG") &amp; ROW())</f>
        <v/>
      </c>
      <c r="AI2603" s="56" t="str">
        <f aca="false">IF($X2603="Not Significant","No Further Action Required",
IF($AH2603="","",
IF(AND($AH2603="Pass",$L2603="0 - Passed "),"Analysis performed; no further action required.",
IF(AND($AH2603="Fail",$L2603="1 - Failed "),"Analysis performed; no further action required.",
IF(AND($AH2603="Pass",$L2603="2 - Limited In Use "),"Analysis performed; no further action required.",
IF(AND($AH2603="Fail",$L2603="3 - Adjusted "),"Analysis performed; no further action required.",
"Unit fails analysis; TSM determination required."))))))</f>
        <v/>
      </c>
      <c r="AJ2603" s="58"/>
    </row>
    <row r="2604" customFormat="false" ht="15" hidden="false" customHeight="false" outlineLevel="0" collapsed="false">
      <c r="A2604" s="56"/>
      <c r="E2604" s="57" t="str">
        <f aca="false">IF(AND($F2604="",$G2604=""),"",IF($G2604="",$F2604,HYPERLINK($G2604,$F2604)))</f>
        <v/>
      </c>
      <c r="H2604" s="1" t="str">
        <f aca="false">IF($I2604="","None Attached",IF(LEFT($I2604,5)="https",HYPERLINK($I2604,"Datasheet"),HYPERLINK(_xlfn.CONCAT("https://",$I2604),"Datasheet")))</f>
        <v>None Attached</v>
      </c>
      <c r="M2604" s="56"/>
      <c r="P2604" s="58"/>
      <c r="Q2604" s="1" t="n">
        <f aca="false">$M2604-$N2604</f>
        <v>0</v>
      </c>
      <c r="R2604" s="56"/>
      <c r="T2604" s="59" t="s">
        <v>15</v>
      </c>
      <c r="U2604" s="1" t="n">
        <f aca="false">$S2604-$R2604</f>
        <v>0</v>
      </c>
      <c r="V2604" s="1" t="n">
        <f aca="false">IF($T2604="±",$Q2604*2,$Q2604)</f>
        <v>0</v>
      </c>
      <c r="W2604" s="60" t="str">
        <f aca="false">IFERROR($U2604/ABS($V2604),"N/A")</f>
        <v>N/A</v>
      </c>
      <c r="X2604" s="61" t="str">
        <f aca="false">IF(OR($W2604="N/A",$R2604="",$S2604=""),"N/A",IF($W2604&gt;=4,"Not Significant",IF($W2604&gt;=2,"Semi-Significant","Significant")))</f>
        <v>N/A</v>
      </c>
      <c r="Z2604" s="1" t="str">
        <f aca="false">IF($D2604="Z540.1 w/data",0,"")</f>
        <v/>
      </c>
      <c r="AA2604" s="1" t="e">
        <f aca="false">$Y2604+$Q2604+$Z2604</f>
        <v>#VALUE!</v>
      </c>
      <c r="AB2604" s="1" t="n">
        <f aca="false">$N2604+$Q2604</f>
        <v>0</v>
      </c>
      <c r="AC2604" s="1" t="str">
        <f aca="false">IF($Y2604="","",IF(AND($AA2604&gt;=$R2604,$AA2604&lt;=$S2604),"Pass","Fail"))</f>
        <v/>
      </c>
      <c r="AD2604" s="1" t="str">
        <f aca="false">IF($Y2604="","",IF($AA2604&gt;$R2604,"Pass","Fail"))</f>
        <v/>
      </c>
      <c r="AE2604" s="1" t="str">
        <f aca="false">IF($Y2604="","",IF($AA2604&gt;=$R2604,"Pass","Fail"))</f>
        <v/>
      </c>
      <c r="AF2604" s="1" t="str">
        <f aca="false">IF($Y2604="","",IF($AA2604&lt;=$S2604,"Pass","Fail"))</f>
        <v/>
      </c>
      <c r="AG2604" s="1" t="str">
        <f aca="false">IF($Y2604="","",IF($AA2604&lt;$S2604,"Pass","Fail"))</f>
        <v/>
      </c>
      <c r="AH2604" s="23" t="str">
        <f aca="true">INDIRECT(CHOOSE(MATCH($T2604,{"±","&gt;","≥","≤","&lt;"},0), "AC", "AD", "AE", "AF", "AG") &amp; ROW())</f>
        <v/>
      </c>
      <c r="AI2604" s="56" t="str">
        <f aca="false">IF($X2604="Not Significant","No Further Action Required",
IF($AH2604="","",
IF(AND($AH2604="Pass",$L2604="0 - Passed "),"Analysis performed; no further action required.",
IF(AND($AH2604="Fail",$L2604="1 - Failed "),"Analysis performed; no further action required.",
IF(AND($AH2604="Pass",$L2604="2 - Limited In Use "),"Analysis performed; no further action required.",
IF(AND($AH2604="Fail",$L2604="3 - Adjusted "),"Analysis performed; no further action required.",
"Unit fails analysis; TSM determination required."))))))</f>
        <v/>
      </c>
      <c r="AJ2604" s="58"/>
    </row>
    <row r="2605" customFormat="false" ht="15" hidden="false" customHeight="false" outlineLevel="0" collapsed="false">
      <c r="A2605" s="56"/>
      <c r="E2605" s="57" t="str">
        <f aca="false">IF(AND($F2605="",$G2605=""),"",IF($G2605="",$F2605,HYPERLINK($G2605,$F2605)))</f>
        <v/>
      </c>
      <c r="H2605" s="1" t="str">
        <f aca="false">IF($I2605="","None Attached",IF(LEFT($I2605,5)="https",HYPERLINK($I2605,"Datasheet"),HYPERLINK(_xlfn.CONCAT("https://",$I2605),"Datasheet")))</f>
        <v>None Attached</v>
      </c>
      <c r="M2605" s="56"/>
      <c r="P2605" s="58"/>
      <c r="Q2605" s="1" t="n">
        <f aca="false">$M2605-$N2605</f>
        <v>0</v>
      </c>
      <c r="R2605" s="56"/>
      <c r="T2605" s="59" t="s">
        <v>15</v>
      </c>
      <c r="U2605" s="1" t="n">
        <f aca="false">$S2605-$R2605</f>
        <v>0</v>
      </c>
      <c r="V2605" s="1" t="n">
        <f aca="false">IF($T2605="±",$Q2605*2,$Q2605)</f>
        <v>0</v>
      </c>
      <c r="W2605" s="60" t="str">
        <f aca="false">IFERROR($U2605/ABS($V2605),"N/A")</f>
        <v>N/A</v>
      </c>
      <c r="X2605" s="61" t="str">
        <f aca="false">IF(OR($W2605="N/A",$R2605="",$S2605=""),"N/A",IF($W2605&gt;=4,"Not Significant",IF($W2605&gt;=2,"Semi-Significant","Significant")))</f>
        <v>N/A</v>
      </c>
      <c r="Z2605" s="1" t="str">
        <f aca="false">IF($D2605="Z540.1 w/data",0,"")</f>
        <v/>
      </c>
      <c r="AA2605" s="1" t="e">
        <f aca="false">$Y2605+$Q2605+$Z2605</f>
        <v>#VALUE!</v>
      </c>
      <c r="AB2605" s="1" t="n">
        <f aca="false">$N2605+$Q2605</f>
        <v>0</v>
      </c>
      <c r="AC2605" s="1" t="str">
        <f aca="false">IF($Y2605="","",IF(AND($AA2605&gt;=$R2605,$AA2605&lt;=$S2605),"Pass","Fail"))</f>
        <v/>
      </c>
      <c r="AD2605" s="1" t="str">
        <f aca="false">IF($Y2605="","",IF($AA2605&gt;$R2605,"Pass","Fail"))</f>
        <v/>
      </c>
      <c r="AE2605" s="1" t="str">
        <f aca="false">IF($Y2605="","",IF($AA2605&gt;=$R2605,"Pass","Fail"))</f>
        <v/>
      </c>
      <c r="AF2605" s="1" t="str">
        <f aca="false">IF($Y2605="","",IF($AA2605&lt;=$S2605,"Pass","Fail"))</f>
        <v/>
      </c>
      <c r="AG2605" s="1" t="str">
        <f aca="false">IF($Y2605="","",IF($AA2605&lt;$S2605,"Pass","Fail"))</f>
        <v/>
      </c>
      <c r="AH2605" s="23" t="str">
        <f aca="true">INDIRECT(CHOOSE(MATCH($T2605,{"±","&gt;","≥","≤","&lt;"},0), "AC", "AD", "AE", "AF", "AG") &amp; ROW())</f>
        <v/>
      </c>
      <c r="AI2605" s="56" t="str">
        <f aca="false">IF($X2605="Not Significant","No Further Action Required",
IF($AH2605="","",
IF(AND($AH2605="Pass",$L2605="0 - Passed "),"Analysis performed; no further action required.",
IF(AND($AH2605="Fail",$L2605="1 - Failed "),"Analysis performed; no further action required.",
IF(AND($AH2605="Pass",$L2605="2 - Limited In Use "),"Analysis performed; no further action required.",
IF(AND($AH2605="Fail",$L2605="3 - Adjusted "),"Analysis performed; no further action required.",
"Unit fails analysis; TSM determination required."))))))</f>
        <v/>
      </c>
      <c r="AJ2605" s="58"/>
    </row>
    <row r="2606" customFormat="false" ht="15" hidden="false" customHeight="false" outlineLevel="0" collapsed="false">
      <c r="A2606" s="56"/>
      <c r="E2606" s="57" t="str">
        <f aca="false">IF(AND($F2606="",$G2606=""),"",IF($G2606="",$F2606,HYPERLINK($G2606,$F2606)))</f>
        <v/>
      </c>
      <c r="H2606" s="1" t="str">
        <f aca="false">IF($I2606="","None Attached",IF(LEFT($I2606,5)="https",HYPERLINK($I2606,"Datasheet"),HYPERLINK(_xlfn.CONCAT("https://",$I2606),"Datasheet")))</f>
        <v>None Attached</v>
      </c>
      <c r="M2606" s="56"/>
      <c r="P2606" s="58"/>
      <c r="Q2606" s="1" t="n">
        <f aca="false">$M2606-$N2606</f>
        <v>0</v>
      </c>
      <c r="R2606" s="56"/>
      <c r="T2606" s="59" t="s">
        <v>15</v>
      </c>
      <c r="U2606" s="1" t="n">
        <f aca="false">$S2606-$R2606</f>
        <v>0</v>
      </c>
      <c r="V2606" s="1" t="n">
        <f aca="false">IF($T2606="±",$Q2606*2,$Q2606)</f>
        <v>0</v>
      </c>
      <c r="W2606" s="60" t="str">
        <f aca="false">IFERROR($U2606/ABS($V2606),"N/A")</f>
        <v>N/A</v>
      </c>
      <c r="X2606" s="61" t="str">
        <f aca="false">IF(OR($W2606="N/A",$R2606="",$S2606=""),"N/A",IF($W2606&gt;=4,"Not Significant",IF($W2606&gt;=2,"Semi-Significant","Significant")))</f>
        <v>N/A</v>
      </c>
      <c r="Z2606" s="1" t="str">
        <f aca="false">IF($D2606="Z540.1 w/data",0,"")</f>
        <v/>
      </c>
      <c r="AA2606" s="1" t="e">
        <f aca="false">$Y2606+$Q2606+$Z2606</f>
        <v>#VALUE!</v>
      </c>
      <c r="AB2606" s="1" t="n">
        <f aca="false">$N2606+$Q2606</f>
        <v>0</v>
      </c>
      <c r="AC2606" s="1" t="str">
        <f aca="false">IF($Y2606="","",IF(AND($AA2606&gt;=$R2606,$AA2606&lt;=$S2606),"Pass","Fail"))</f>
        <v/>
      </c>
      <c r="AD2606" s="1" t="str">
        <f aca="false">IF($Y2606="","",IF($AA2606&gt;$R2606,"Pass","Fail"))</f>
        <v/>
      </c>
      <c r="AE2606" s="1" t="str">
        <f aca="false">IF($Y2606="","",IF($AA2606&gt;=$R2606,"Pass","Fail"))</f>
        <v/>
      </c>
      <c r="AF2606" s="1" t="str">
        <f aca="false">IF($Y2606="","",IF($AA2606&lt;=$S2606,"Pass","Fail"))</f>
        <v/>
      </c>
      <c r="AG2606" s="1" t="str">
        <f aca="false">IF($Y2606="","",IF($AA2606&lt;$S2606,"Pass","Fail"))</f>
        <v/>
      </c>
      <c r="AH2606" s="23" t="str">
        <f aca="true">INDIRECT(CHOOSE(MATCH($T2606,{"±","&gt;","≥","≤","&lt;"},0), "AC", "AD", "AE", "AF", "AG") &amp; ROW())</f>
        <v/>
      </c>
      <c r="AI2606" s="56" t="str">
        <f aca="false">IF($X2606="Not Significant","No Further Action Required",
IF($AH2606="","",
IF(AND($AH2606="Pass",$L2606="0 - Passed "),"Analysis performed; no further action required.",
IF(AND($AH2606="Fail",$L2606="1 - Failed "),"Analysis performed; no further action required.",
IF(AND($AH2606="Pass",$L2606="2 - Limited In Use "),"Analysis performed; no further action required.",
IF(AND($AH2606="Fail",$L2606="3 - Adjusted "),"Analysis performed; no further action required.",
"Unit fails analysis; TSM determination required."))))))</f>
        <v/>
      </c>
      <c r="AJ2606" s="58"/>
    </row>
    <row r="2607" customFormat="false" ht="15" hidden="false" customHeight="false" outlineLevel="0" collapsed="false">
      <c r="A2607" s="56"/>
      <c r="E2607" s="57" t="str">
        <f aca="false">IF(AND($F2607="",$G2607=""),"",IF($G2607="",$F2607,HYPERLINK($G2607,$F2607)))</f>
        <v/>
      </c>
      <c r="H2607" s="1" t="str">
        <f aca="false">IF($I2607="","None Attached",IF(LEFT($I2607,5)="https",HYPERLINK($I2607,"Datasheet"),HYPERLINK(_xlfn.CONCAT("https://",$I2607),"Datasheet")))</f>
        <v>None Attached</v>
      </c>
      <c r="M2607" s="56"/>
      <c r="P2607" s="58"/>
      <c r="Q2607" s="1" t="n">
        <f aca="false">$M2607-$N2607</f>
        <v>0</v>
      </c>
      <c r="R2607" s="56"/>
      <c r="T2607" s="59" t="s">
        <v>15</v>
      </c>
      <c r="U2607" s="1" t="n">
        <f aca="false">$S2607-$R2607</f>
        <v>0</v>
      </c>
      <c r="V2607" s="1" t="n">
        <f aca="false">IF($T2607="±",$Q2607*2,$Q2607)</f>
        <v>0</v>
      </c>
      <c r="W2607" s="60" t="str">
        <f aca="false">IFERROR($U2607/ABS($V2607),"N/A")</f>
        <v>N/A</v>
      </c>
      <c r="X2607" s="61" t="str">
        <f aca="false">IF(OR($W2607="N/A",$R2607="",$S2607=""),"N/A",IF($W2607&gt;=4,"Not Significant",IF($W2607&gt;=2,"Semi-Significant","Significant")))</f>
        <v>N/A</v>
      </c>
      <c r="Z2607" s="1" t="str">
        <f aca="false">IF($D2607="Z540.1 w/data",0,"")</f>
        <v/>
      </c>
      <c r="AA2607" s="1" t="e">
        <f aca="false">$Y2607+$Q2607+$Z2607</f>
        <v>#VALUE!</v>
      </c>
      <c r="AB2607" s="1" t="n">
        <f aca="false">$N2607+$Q2607</f>
        <v>0</v>
      </c>
      <c r="AC2607" s="1" t="str">
        <f aca="false">IF($Y2607="","",IF(AND($AA2607&gt;=$R2607,$AA2607&lt;=$S2607),"Pass","Fail"))</f>
        <v/>
      </c>
      <c r="AD2607" s="1" t="str">
        <f aca="false">IF($Y2607="","",IF($AA2607&gt;$R2607,"Pass","Fail"))</f>
        <v/>
      </c>
      <c r="AE2607" s="1" t="str">
        <f aca="false">IF($Y2607="","",IF($AA2607&gt;=$R2607,"Pass","Fail"))</f>
        <v/>
      </c>
      <c r="AF2607" s="1" t="str">
        <f aca="false">IF($Y2607="","",IF($AA2607&lt;=$S2607,"Pass","Fail"))</f>
        <v/>
      </c>
      <c r="AG2607" s="1" t="str">
        <f aca="false">IF($Y2607="","",IF($AA2607&lt;$S2607,"Pass","Fail"))</f>
        <v/>
      </c>
      <c r="AH2607" s="23" t="str">
        <f aca="true">INDIRECT(CHOOSE(MATCH($T2607,{"±","&gt;","≥","≤","&lt;"},0), "AC", "AD", "AE", "AF", "AG") &amp; ROW())</f>
        <v/>
      </c>
      <c r="AI2607" s="56" t="str">
        <f aca="false">IF($X2607="Not Significant","No Further Action Required",
IF($AH2607="","",
IF(AND($AH2607="Pass",$L2607="0 - Passed "),"Analysis performed; no further action required.",
IF(AND($AH2607="Fail",$L2607="1 - Failed "),"Analysis performed; no further action required.",
IF(AND($AH2607="Pass",$L2607="2 - Limited In Use "),"Analysis performed; no further action required.",
IF(AND($AH2607="Fail",$L2607="3 - Adjusted "),"Analysis performed; no further action required.",
"Unit fails analysis; TSM determination required."))))))</f>
        <v/>
      </c>
      <c r="AJ2607" s="58"/>
    </row>
    <row r="2608" customFormat="false" ht="15" hidden="false" customHeight="false" outlineLevel="0" collapsed="false">
      <c r="A2608" s="56"/>
      <c r="E2608" s="57" t="str">
        <f aca="false">IF(AND($F2608="",$G2608=""),"",IF($G2608="",$F2608,HYPERLINK($G2608,$F2608)))</f>
        <v/>
      </c>
      <c r="H2608" s="1" t="str">
        <f aca="false">IF($I2608="","None Attached",IF(LEFT($I2608,5)="https",HYPERLINK($I2608,"Datasheet"),HYPERLINK(_xlfn.CONCAT("https://",$I2608),"Datasheet")))</f>
        <v>None Attached</v>
      </c>
      <c r="M2608" s="56"/>
      <c r="P2608" s="58"/>
      <c r="Q2608" s="1" t="n">
        <f aca="false">$M2608-$N2608</f>
        <v>0</v>
      </c>
      <c r="R2608" s="56"/>
      <c r="T2608" s="59" t="s">
        <v>15</v>
      </c>
      <c r="U2608" s="1" t="n">
        <f aca="false">$S2608-$R2608</f>
        <v>0</v>
      </c>
      <c r="V2608" s="1" t="n">
        <f aca="false">IF($T2608="±",$Q2608*2,$Q2608)</f>
        <v>0</v>
      </c>
      <c r="W2608" s="60" t="str">
        <f aca="false">IFERROR($U2608/ABS($V2608),"N/A")</f>
        <v>N/A</v>
      </c>
      <c r="X2608" s="61" t="str">
        <f aca="false">IF(OR($W2608="N/A",$R2608="",$S2608=""),"N/A",IF($W2608&gt;=4,"Not Significant",IF($W2608&gt;=2,"Semi-Significant","Significant")))</f>
        <v>N/A</v>
      </c>
      <c r="Z2608" s="1" t="str">
        <f aca="false">IF($D2608="Z540.1 w/data",0,"")</f>
        <v/>
      </c>
      <c r="AA2608" s="1" t="e">
        <f aca="false">$Y2608+$Q2608+$Z2608</f>
        <v>#VALUE!</v>
      </c>
      <c r="AB2608" s="1" t="n">
        <f aca="false">$N2608+$Q2608</f>
        <v>0</v>
      </c>
      <c r="AC2608" s="1" t="str">
        <f aca="false">IF($Y2608="","",IF(AND($AA2608&gt;=$R2608,$AA2608&lt;=$S2608),"Pass","Fail"))</f>
        <v/>
      </c>
      <c r="AD2608" s="1" t="str">
        <f aca="false">IF($Y2608="","",IF($AA2608&gt;$R2608,"Pass","Fail"))</f>
        <v/>
      </c>
      <c r="AE2608" s="1" t="str">
        <f aca="false">IF($Y2608="","",IF($AA2608&gt;=$R2608,"Pass","Fail"))</f>
        <v/>
      </c>
      <c r="AF2608" s="1" t="str">
        <f aca="false">IF($Y2608="","",IF($AA2608&lt;=$S2608,"Pass","Fail"))</f>
        <v/>
      </c>
      <c r="AG2608" s="1" t="str">
        <f aca="false">IF($Y2608="","",IF($AA2608&lt;$S2608,"Pass","Fail"))</f>
        <v/>
      </c>
      <c r="AH2608" s="23" t="str">
        <f aca="true">INDIRECT(CHOOSE(MATCH($T2608,{"±","&gt;","≥","≤","&lt;"},0), "AC", "AD", "AE", "AF", "AG") &amp; ROW())</f>
        <v/>
      </c>
      <c r="AI2608" s="56" t="str">
        <f aca="false">IF($X2608="Not Significant","No Further Action Required",
IF($AH2608="","",
IF(AND($AH2608="Pass",$L2608="0 - Passed "),"Analysis performed; no further action required.",
IF(AND($AH2608="Fail",$L2608="1 - Failed "),"Analysis performed; no further action required.",
IF(AND($AH2608="Pass",$L2608="2 - Limited In Use "),"Analysis performed; no further action required.",
IF(AND($AH2608="Fail",$L2608="3 - Adjusted "),"Analysis performed; no further action required.",
"Unit fails analysis; TSM determination required."))))))</f>
        <v/>
      </c>
      <c r="AJ2608" s="58"/>
    </row>
    <row r="2609" customFormat="false" ht="15" hidden="false" customHeight="false" outlineLevel="0" collapsed="false">
      <c r="A2609" s="56"/>
      <c r="E2609" s="57" t="str">
        <f aca="false">IF(AND($F2609="",$G2609=""),"",IF($G2609="",$F2609,HYPERLINK($G2609,$F2609)))</f>
        <v/>
      </c>
      <c r="H2609" s="1" t="str">
        <f aca="false">IF($I2609="","None Attached",IF(LEFT($I2609,5)="https",HYPERLINK($I2609,"Datasheet"),HYPERLINK(_xlfn.CONCAT("https://",$I2609),"Datasheet")))</f>
        <v>None Attached</v>
      </c>
      <c r="M2609" s="56"/>
      <c r="P2609" s="58"/>
      <c r="Q2609" s="1" t="n">
        <f aca="false">$M2609-$N2609</f>
        <v>0</v>
      </c>
      <c r="R2609" s="56"/>
      <c r="T2609" s="59" t="s">
        <v>15</v>
      </c>
      <c r="U2609" s="1" t="n">
        <f aca="false">$S2609-$R2609</f>
        <v>0</v>
      </c>
      <c r="V2609" s="1" t="n">
        <f aca="false">IF($T2609="±",$Q2609*2,$Q2609)</f>
        <v>0</v>
      </c>
      <c r="W2609" s="60" t="str">
        <f aca="false">IFERROR($U2609/ABS($V2609),"N/A")</f>
        <v>N/A</v>
      </c>
      <c r="X2609" s="61" t="str">
        <f aca="false">IF(OR($W2609="N/A",$R2609="",$S2609=""),"N/A",IF($W2609&gt;=4,"Not Significant",IF($W2609&gt;=2,"Semi-Significant","Significant")))</f>
        <v>N/A</v>
      </c>
      <c r="Z2609" s="1" t="str">
        <f aca="false">IF($D2609="Z540.1 w/data",0,"")</f>
        <v/>
      </c>
      <c r="AA2609" s="1" t="e">
        <f aca="false">$Y2609+$Q2609+$Z2609</f>
        <v>#VALUE!</v>
      </c>
      <c r="AB2609" s="1" t="n">
        <f aca="false">$N2609+$Q2609</f>
        <v>0</v>
      </c>
      <c r="AC2609" s="1" t="str">
        <f aca="false">IF($Y2609="","",IF(AND($AA2609&gt;=$R2609,$AA2609&lt;=$S2609),"Pass","Fail"))</f>
        <v/>
      </c>
      <c r="AD2609" s="1" t="str">
        <f aca="false">IF($Y2609="","",IF($AA2609&gt;$R2609,"Pass","Fail"))</f>
        <v/>
      </c>
      <c r="AE2609" s="1" t="str">
        <f aca="false">IF($Y2609="","",IF($AA2609&gt;=$R2609,"Pass","Fail"))</f>
        <v/>
      </c>
      <c r="AF2609" s="1" t="str">
        <f aca="false">IF($Y2609="","",IF($AA2609&lt;=$S2609,"Pass","Fail"))</f>
        <v/>
      </c>
      <c r="AG2609" s="1" t="str">
        <f aca="false">IF($Y2609="","",IF($AA2609&lt;$S2609,"Pass","Fail"))</f>
        <v/>
      </c>
      <c r="AH2609" s="23" t="str">
        <f aca="true">INDIRECT(CHOOSE(MATCH($T2609,{"±","&gt;","≥","≤","&lt;"},0), "AC", "AD", "AE", "AF", "AG") &amp; ROW())</f>
        <v/>
      </c>
      <c r="AI2609" s="56" t="str">
        <f aca="false">IF($X2609="Not Significant","No Further Action Required",
IF($AH2609="","",
IF(AND($AH2609="Pass",$L2609="0 - Passed "),"Analysis performed; no further action required.",
IF(AND($AH2609="Fail",$L2609="1 - Failed "),"Analysis performed; no further action required.",
IF(AND($AH2609="Pass",$L2609="2 - Limited In Use "),"Analysis performed; no further action required.",
IF(AND($AH2609="Fail",$L2609="3 - Adjusted "),"Analysis performed; no further action required.",
"Unit fails analysis; TSM determination required."))))))</f>
        <v/>
      </c>
      <c r="AJ2609" s="58"/>
    </row>
    <row r="2610" customFormat="false" ht="15" hidden="false" customHeight="false" outlineLevel="0" collapsed="false">
      <c r="A2610" s="56"/>
      <c r="E2610" s="57" t="str">
        <f aca="false">IF(AND($F2610="",$G2610=""),"",IF($G2610="",$F2610,HYPERLINK($G2610,$F2610)))</f>
        <v/>
      </c>
      <c r="H2610" s="1" t="str">
        <f aca="false">IF($I2610="","None Attached",IF(LEFT($I2610,5)="https",HYPERLINK($I2610,"Datasheet"),HYPERLINK(_xlfn.CONCAT("https://",$I2610),"Datasheet")))</f>
        <v>None Attached</v>
      </c>
      <c r="M2610" s="56"/>
      <c r="P2610" s="58"/>
      <c r="Q2610" s="1" t="n">
        <f aca="false">$M2610-$N2610</f>
        <v>0</v>
      </c>
      <c r="R2610" s="56"/>
      <c r="T2610" s="59" t="s">
        <v>15</v>
      </c>
      <c r="U2610" s="1" t="n">
        <f aca="false">$S2610-$R2610</f>
        <v>0</v>
      </c>
      <c r="V2610" s="1" t="n">
        <f aca="false">IF($T2610="±",$Q2610*2,$Q2610)</f>
        <v>0</v>
      </c>
      <c r="W2610" s="60" t="str">
        <f aca="false">IFERROR($U2610/ABS($V2610),"N/A")</f>
        <v>N/A</v>
      </c>
      <c r="X2610" s="61" t="str">
        <f aca="false">IF(OR($W2610="N/A",$R2610="",$S2610=""),"N/A",IF($W2610&gt;=4,"Not Significant",IF($W2610&gt;=2,"Semi-Significant","Significant")))</f>
        <v>N/A</v>
      </c>
      <c r="Z2610" s="1" t="str">
        <f aca="false">IF($D2610="Z540.1 w/data",0,"")</f>
        <v/>
      </c>
      <c r="AA2610" s="1" t="e">
        <f aca="false">$Y2610+$Q2610+$Z2610</f>
        <v>#VALUE!</v>
      </c>
      <c r="AB2610" s="1" t="n">
        <f aca="false">$N2610+$Q2610</f>
        <v>0</v>
      </c>
      <c r="AC2610" s="1" t="str">
        <f aca="false">IF($Y2610="","",IF(AND($AA2610&gt;=$R2610,$AA2610&lt;=$S2610),"Pass","Fail"))</f>
        <v/>
      </c>
      <c r="AD2610" s="1" t="str">
        <f aca="false">IF($Y2610="","",IF($AA2610&gt;$R2610,"Pass","Fail"))</f>
        <v/>
      </c>
      <c r="AE2610" s="1" t="str">
        <f aca="false">IF($Y2610="","",IF($AA2610&gt;=$R2610,"Pass","Fail"))</f>
        <v/>
      </c>
      <c r="AF2610" s="1" t="str">
        <f aca="false">IF($Y2610="","",IF($AA2610&lt;=$S2610,"Pass","Fail"))</f>
        <v/>
      </c>
      <c r="AG2610" s="1" t="str">
        <f aca="false">IF($Y2610="","",IF($AA2610&lt;$S2610,"Pass","Fail"))</f>
        <v/>
      </c>
      <c r="AH2610" s="23" t="str">
        <f aca="true">INDIRECT(CHOOSE(MATCH($T2610,{"±","&gt;","≥","≤","&lt;"},0), "AC", "AD", "AE", "AF", "AG") &amp; ROW())</f>
        <v/>
      </c>
      <c r="AI2610" s="56" t="str">
        <f aca="false">IF($X2610="Not Significant","No Further Action Required",
IF($AH2610="","",
IF(AND($AH2610="Pass",$L2610="0 - Passed "),"Analysis performed; no further action required.",
IF(AND($AH2610="Fail",$L2610="1 - Failed "),"Analysis performed; no further action required.",
IF(AND($AH2610="Pass",$L2610="2 - Limited In Use "),"Analysis performed; no further action required.",
IF(AND($AH2610="Fail",$L2610="3 - Adjusted "),"Analysis performed; no further action required.",
"Unit fails analysis; TSM determination required."))))))</f>
        <v/>
      </c>
      <c r="AJ2610" s="58"/>
    </row>
    <row r="2611" customFormat="false" ht="15" hidden="false" customHeight="false" outlineLevel="0" collapsed="false">
      <c r="A2611" s="56"/>
      <c r="E2611" s="57" t="str">
        <f aca="false">IF(AND($F2611="",$G2611=""),"",IF($G2611="",$F2611,HYPERLINK($G2611,$F2611)))</f>
        <v/>
      </c>
      <c r="H2611" s="1" t="str">
        <f aca="false">IF($I2611="","None Attached",IF(LEFT($I2611,5)="https",HYPERLINK($I2611,"Datasheet"),HYPERLINK(_xlfn.CONCAT("https://",$I2611),"Datasheet")))</f>
        <v>None Attached</v>
      </c>
      <c r="M2611" s="56"/>
      <c r="P2611" s="58"/>
      <c r="Q2611" s="1" t="n">
        <f aca="false">$M2611-$N2611</f>
        <v>0</v>
      </c>
      <c r="R2611" s="56"/>
      <c r="T2611" s="59" t="s">
        <v>15</v>
      </c>
      <c r="U2611" s="1" t="n">
        <f aca="false">$S2611-$R2611</f>
        <v>0</v>
      </c>
      <c r="V2611" s="1" t="n">
        <f aca="false">IF($T2611="±",$Q2611*2,$Q2611)</f>
        <v>0</v>
      </c>
      <c r="W2611" s="60" t="str">
        <f aca="false">IFERROR($U2611/ABS($V2611),"N/A")</f>
        <v>N/A</v>
      </c>
      <c r="X2611" s="61" t="str">
        <f aca="false">IF(OR($W2611="N/A",$R2611="",$S2611=""),"N/A",IF($W2611&gt;=4,"Not Significant",IF($W2611&gt;=2,"Semi-Significant","Significant")))</f>
        <v>N/A</v>
      </c>
      <c r="Z2611" s="1" t="str">
        <f aca="false">IF($D2611="Z540.1 w/data",0,"")</f>
        <v/>
      </c>
      <c r="AA2611" s="1" t="e">
        <f aca="false">$Y2611+$Q2611+$Z2611</f>
        <v>#VALUE!</v>
      </c>
      <c r="AB2611" s="1" t="n">
        <f aca="false">$N2611+$Q2611</f>
        <v>0</v>
      </c>
      <c r="AC2611" s="1" t="str">
        <f aca="false">IF($Y2611="","",IF(AND($AA2611&gt;=$R2611,$AA2611&lt;=$S2611),"Pass","Fail"))</f>
        <v/>
      </c>
      <c r="AD2611" s="1" t="str">
        <f aca="false">IF($Y2611="","",IF($AA2611&gt;$R2611,"Pass","Fail"))</f>
        <v/>
      </c>
      <c r="AE2611" s="1" t="str">
        <f aca="false">IF($Y2611="","",IF($AA2611&gt;=$R2611,"Pass","Fail"))</f>
        <v/>
      </c>
      <c r="AF2611" s="1" t="str">
        <f aca="false">IF($Y2611="","",IF($AA2611&lt;=$S2611,"Pass","Fail"))</f>
        <v/>
      </c>
      <c r="AG2611" s="1" t="str">
        <f aca="false">IF($Y2611="","",IF($AA2611&lt;$S2611,"Pass","Fail"))</f>
        <v/>
      </c>
      <c r="AH2611" s="23" t="str">
        <f aca="true">INDIRECT(CHOOSE(MATCH($T2611,{"±","&gt;","≥","≤","&lt;"},0), "AC", "AD", "AE", "AF", "AG") &amp; ROW())</f>
        <v/>
      </c>
      <c r="AI2611" s="56" t="str">
        <f aca="false">IF($X2611="Not Significant","No Further Action Required",
IF($AH2611="","",
IF(AND($AH2611="Pass",$L2611="0 - Passed "),"Analysis performed; no further action required.",
IF(AND($AH2611="Fail",$L2611="1 - Failed "),"Analysis performed; no further action required.",
IF(AND($AH2611="Pass",$L2611="2 - Limited In Use "),"Analysis performed; no further action required.",
IF(AND($AH2611="Fail",$L2611="3 - Adjusted "),"Analysis performed; no further action required.",
"Unit fails analysis; TSM determination required."))))))</f>
        <v/>
      </c>
      <c r="AJ2611" s="58"/>
    </row>
    <row r="2612" customFormat="false" ht="15" hidden="false" customHeight="false" outlineLevel="0" collapsed="false">
      <c r="A2612" s="56"/>
      <c r="E2612" s="57" t="str">
        <f aca="false">IF(AND($F2612="",$G2612=""),"",IF($G2612="",$F2612,HYPERLINK($G2612,$F2612)))</f>
        <v/>
      </c>
      <c r="H2612" s="1" t="str">
        <f aca="false">IF($I2612="","None Attached",IF(LEFT($I2612,5)="https",HYPERLINK($I2612,"Datasheet"),HYPERLINK(_xlfn.CONCAT("https://",$I2612),"Datasheet")))</f>
        <v>None Attached</v>
      </c>
      <c r="M2612" s="56"/>
      <c r="P2612" s="58"/>
      <c r="Q2612" s="1" t="n">
        <f aca="false">$M2612-$N2612</f>
        <v>0</v>
      </c>
      <c r="R2612" s="56"/>
      <c r="T2612" s="59" t="s">
        <v>15</v>
      </c>
      <c r="U2612" s="1" t="n">
        <f aca="false">$S2612-$R2612</f>
        <v>0</v>
      </c>
      <c r="V2612" s="1" t="n">
        <f aca="false">IF($T2612="±",$Q2612*2,$Q2612)</f>
        <v>0</v>
      </c>
      <c r="W2612" s="60" t="str">
        <f aca="false">IFERROR($U2612/ABS($V2612),"N/A")</f>
        <v>N/A</v>
      </c>
      <c r="X2612" s="61" t="str">
        <f aca="false">IF(OR($W2612="N/A",$R2612="",$S2612=""),"N/A",IF($W2612&gt;=4,"Not Significant",IF($W2612&gt;=2,"Semi-Significant","Significant")))</f>
        <v>N/A</v>
      </c>
      <c r="Z2612" s="1" t="str">
        <f aca="false">IF($D2612="Z540.1 w/data",0,"")</f>
        <v/>
      </c>
      <c r="AA2612" s="1" t="e">
        <f aca="false">$Y2612+$Q2612+$Z2612</f>
        <v>#VALUE!</v>
      </c>
      <c r="AB2612" s="1" t="n">
        <f aca="false">$N2612+$Q2612</f>
        <v>0</v>
      </c>
      <c r="AC2612" s="1" t="str">
        <f aca="false">IF($Y2612="","",IF(AND($AA2612&gt;=$R2612,$AA2612&lt;=$S2612),"Pass","Fail"))</f>
        <v/>
      </c>
      <c r="AD2612" s="1" t="str">
        <f aca="false">IF($Y2612="","",IF($AA2612&gt;$R2612,"Pass","Fail"))</f>
        <v/>
      </c>
      <c r="AE2612" s="1" t="str">
        <f aca="false">IF($Y2612="","",IF($AA2612&gt;=$R2612,"Pass","Fail"))</f>
        <v/>
      </c>
      <c r="AF2612" s="1" t="str">
        <f aca="false">IF($Y2612="","",IF($AA2612&lt;=$S2612,"Pass","Fail"))</f>
        <v/>
      </c>
      <c r="AG2612" s="1" t="str">
        <f aca="false">IF($Y2612="","",IF($AA2612&lt;$S2612,"Pass","Fail"))</f>
        <v/>
      </c>
      <c r="AH2612" s="23" t="str">
        <f aca="true">INDIRECT(CHOOSE(MATCH($T2612,{"±","&gt;","≥","≤","&lt;"},0), "AC", "AD", "AE", "AF", "AG") &amp; ROW())</f>
        <v/>
      </c>
      <c r="AI2612" s="56" t="str">
        <f aca="false">IF($X2612="Not Significant","No Further Action Required",
IF($AH2612="","",
IF(AND($AH2612="Pass",$L2612="0 - Passed "),"Analysis performed; no further action required.",
IF(AND($AH2612="Fail",$L2612="1 - Failed "),"Analysis performed; no further action required.",
IF(AND($AH2612="Pass",$L2612="2 - Limited In Use "),"Analysis performed; no further action required.",
IF(AND($AH2612="Fail",$L2612="3 - Adjusted "),"Analysis performed; no further action required.",
"Unit fails analysis; TSM determination required."))))))</f>
        <v/>
      </c>
      <c r="AJ2612" s="58"/>
    </row>
    <row r="2613" customFormat="false" ht="15" hidden="false" customHeight="false" outlineLevel="0" collapsed="false">
      <c r="A2613" s="56"/>
      <c r="E2613" s="57" t="str">
        <f aca="false">IF(AND($F2613="",$G2613=""),"",IF($G2613="",$F2613,HYPERLINK($G2613,$F2613)))</f>
        <v/>
      </c>
      <c r="H2613" s="1" t="str">
        <f aca="false">IF($I2613="","None Attached",IF(LEFT($I2613,5)="https",HYPERLINK($I2613,"Datasheet"),HYPERLINK(_xlfn.CONCAT("https://",$I2613),"Datasheet")))</f>
        <v>None Attached</v>
      </c>
      <c r="M2613" s="56"/>
      <c r="P2613" s="58"/>
      <c r="Q2613" s="1" t="n">
        <f aca="false">$M2613-$N2613</f>
        <v>0</v>
      </c>
      <c r="R2613" s="56"/>
      <c r="T2613" s="59" t="s">
        <v>15</v>
      </c>
      <c r="U2613" s="1" t="n">
        <f aca="false">$S2613-$R2613</f>
        <v>0</v>
      </c>
      <c r="V2613" s="1" t="n">
        <f aca="false">IF($T2613="±",$Q2613*2,$Q2613)</f>
        <v>0</v>
      </c>
      <c r="W2613" s="60" t="str">
        <f aca="false">IFERROR($U2613/ABS($V2613),"N/A")</f>
        <v>N/A</v>
      </c>
      <c r="X2613" s="61" t="str">
        <f aca="false">IF(OR($W2613="N/A",$R2613="",$S2613=""),"N/A",IF($W2613&gt;=4,"Not Significant",IF($W2613&gt;=2,"Semi-Significant","Significant")))</f>
        <v>N/A</v>
      </c>
      <c r="Z2613" s="1" t="str">
        <f aca="false">IF($D2613="Z540.1 w/data",0,"")</f>
        <v/>
      </c>
      <c r="AA2613" s="1" t="e">
        <f aca="false">$Y2613+$Q2613+$Z2613</f>
        <v>#VALUE!</v>
      </c>
      <c r="AB2613" s="1" t="n">
        <f aca="false">$N2613+$Q2613</f>
        <v>0</v>
      </c>
      <c r="AC2613" s="1" t="str">
        <f aca="false">IF($Y2613="","",IF(AND($AA2613&gt;=$R2613,$AA2613&lt;=$S2613),"Pass","Fail"))</f>
        <v/>
      </c>
      <c r="AD2613" s="1" t="str">
        <f aca="false">IF($Y2613="","",IF($AA2613&gt;$R2613,"Pass","Fail"))</f>
        <v/>
      </c>
      <c r="AE2613" s="1" t="str">
        <f aca="false">IF($Y2613="","",IF($AA2613&gt;=$R2613,"Pass","Fail"))</f>
        <v/>
      </c>
      <c r="AF2613" s="1" t="str">
        <f aca="false">IF($Y2613="","",IF($AA2613&lt;=$S2613,"Pass","Fail"))</f>
        <v/>
      </c>
      <c r="AG2613" s="1" t="str">
        <f aca="false">IF($Y2613="","",IF($AA2613&lt;$S2613,"Pass","Fail"))</f>
        <v/>
      </c>
      <c r="AH2613" s="23" t="str">
        <f aca="true">INDIRECT(CHOOSE(MATCH($T2613,{"±","&gt;","≥","≤","&lt;"},0), "AC", "AD", "AE", "AF", "AG") &amp; ROW())</f>
        <v/>
      </c>
      <c r="AI2613" s="56" t="str">
        <f aca="false">IF($X2613="Not Significant","No Further Action Required",
IF($AH2613="","",
IF(AND($AH2613="Pass",$L2613="0 - Passed "),"Analysis performed; no further action required.",
IF(AND($AH2613="Fail",$L2613="1 - Failed "),"Analysis performed; no further action required.",
IF(AND($AH2613="Pass",$L2613="2 - Limited In Use "),"Analysis performed; no further action required.",
IF(AND($AH2613="Fail",$L2613="3 - Adjusted "),"Analysis performed; no further action required.",
"Unit fails analysis; TSM determination required."))))))</f>
        <v/>
      </c>
      <c r="AJ2613" s="58"/>
    </row>
    <row r="2614" customFormat="false" ht="15" hidden="false" customHeight="false" outlineLevel="0" collapsed="false">
      <c r="A2614" s="56"/>
      <c r="E2614" s="57" t="str">
        <f aca="false">IF(AND($F2614="",$G2614=""),"",IF($G2614="",$F2614,HYPERLINK($G2614,$F2614)))</f>
        <v/>
      </c>
      <c r="H2614" s="1" t="str">
        <f aca="false">IF($I2614="","None Attached",IF(LEFT($I2614,5)="https",HYPERLINK($I2614,"Datasheet"),HYPERLINK(_xlfn.CONCAT("https://",$I2614),"Datasheet")))</f>
        <v>None Attached</v>
      </c>
      <c r="M2614" s="56"/>
      <c r="P2614" s="58"/>
      <c r="Q2614" s="1" t="n">
        <f aca="false">$M2614-$N2614</f>
        <v>0</v>
      </c>
      <c r="R2614" s="56"/>
      <c r="T2614" s="59" t="s">
        <v>15</v>
      </c>
      <c r="U2614" s="1" t="n">
        <f aca="false">$S2614-$R2614</f>
        <v>0</v>
      </c>
      <c r="V2614" s="1" t="n">
        <f aca="false">IF($T2614="±",$Q2614*2,$Q2614)</f>
        <v>0</v>
      </c>
      <c r="W2614" s="60" t="str">
        <f aca="false">IFERROR($U2614/ABS($V2614),"N/A")</f>
        <v>N/A</v>
      </c>
      <c r="X2614" s="61" t="str">
        <f aca="false">IF(OR($W2614="N/A",$R2614="",$S2614=""),"N/A",IF($W2614&gt;=4,"Not Significant",IF($W2614&gt;=2,"Semi-Significant","Significant")))</f>
        <v>N/A</v>
      </c>
      <c r="Z2614" s="1" t="str">
        <f aca="false">IF($D2614="Z540.1 w/data",0,"")</f>
        <v/>
      </c>
      <c r="AA2614" s="1" t="e">
        <f aca="false">$Y2614+$Q2614+$Z2614</f>
        <v>#VALUE!</v>
      </c>
      <c r="AB2614" s="1" t="n">
        <f aca="false">$N2614+$Q2614</f>
        <v>0</v>
      </c>
      <c r="AC2614" s="1" t="str">
        <f aca="false">IF($Y2614="","",IF(AND($AA2614&gt;=$R2614,$AA2614&lt;=$S2614),"Pass","Fail"))</f>
        <v/>
      </c>
      <c r="AD2614" s="1" t="str">
        <f aca="false">IF($Y2614="","",IF($AA2614&gt;$R2614,"Pass","Fail"))</f>
        <v/>
      </c>
      <c r="AE2614" s="1" t="str">
        <f aca="false">IF($Y2614="","",IF($AA2614&gt;=$R2614,"Pass","Fail"))</f>
        <v/>
      </c>
      <c r="AF2614" s="1" t="str">
        <f aca="false">IF($Y2614="","",IF($AA2614&lt;=$S2614,"Pass","Fail"))</f>
        <v/>
      </c>
      <c r="AG2614" s="1" t="str">
        <f aca="false">IF($Y2614="","",IF($AA2614&lt;$S2614,"Pass","Fail"))</f>
        <v/>
      </c>
      <c r="AH2614" s="23" t="str">
        <f aca="true">INDIRECT(CHOOSE(MATCH($T2614,{"±","&gt;","≥","≤","&lt;"},0), "AC", "AD", "AE", "AF", "AG") &amp; ROW())</f>
        <v/>
      </c>
      <c r="AI2614" s="56" t="str">
        <f aca="false">IF($X2614="Not Significant","No Further Action Required",
IF($AH2614="","",
IF(AND($AH2614="Pass",$L2614="0 - Passed "),"Analysis performed; no further action required.",
IF(AND($AH2614="Fail",$L2614="1 - Failed "),"Analysis performed; no further action required.",
IF(AND($AH2614="Pass",$L2614="2 - Limited In Use "),"Analysis performed; no further action required.",
IF(AND($AH2614="Fail",$L2614="3 - Adjusted "),"Analysis performed; no further action required.",
"Unit fails analysis; TSM determination required."))))))</f>
        <v/>
      </c>
      <c r="AJ2614" s="58"/>
    </row>
    <row r="2615" customFormat="false" ht="15" hidden="false" customHeight="false" outlineLevel="0" collapsed="false">
      <c r="A2615" s="56"/>
      <c r="E2615" s="57" t="str">
        <f aca="false">IF(AND($F2615="",$G2615=""),"",IF($G2615="",$F2615,HYPERLINK($G2615,$F2615)))</f>
        <v/>
      </c>
      <c r="H2615" s="1" t="str">
        <f aca="false">IF($I2615="","None Attached",IF(LEFT($I2615,5)="https",HYPERLINK($I2615,"Datasheet"),HYPERLINK(_xlfn.CONCAT("https://",$I2615),"Datasheet")))</f>
        <v>None Attached</v>
      </c>
      <c r="M2615" s="56"/>
      <c r="P2615" s="58"/>
      <c r="Q2615" s="1" t="n">
        <f aca="false">$M2615-$N2615</f>
        <v>0</v>
      </c>
      <c r="R2615" s="56"/>
      <c r="T2615" s="59" t="s">
        <v>15</v>
      </c>
      <c r="U2615" s="1" t="n">
        <f aca="false">$S2615-$R2615</f>
        <v>0</v>
      </c>
      <c r="V2615" s="1" t="n">
        <f aca="false">IF($T2615="±",$Q2615*2,$Q2615)</f>
        <v>0</v>
      </c>
      <c r="W2615" s="60" t="str">
        <f aca="false">IFERROR($U2615/ABS($V2615),"N/A")</f>
        <v>N/A</v>
      </c>
      <c r="X2615" s="61" t="str">
        <f aca="false">IF(OR($W2615="N/A",$R2615="",$S2615=""),"N/A",IF($W2615&gt;=4,"Not Significant",IF($W2615&gt;=2,"Semi-Significant","Significant")))</f>
        <v>N/A</v>
      </c>
      <c r="Z2615" s="1" t="str">
        <f aca="false">IF($D2615="Z540.1 w/data",0,"")</f>
        <v/>
      </c>
      <c r="AA2615" s="1" t="e">
        <f aca="false">$Y2615+$Q2615+$Z2615</f>
        <v>#VALUE!</v>
      </c>
      <c r="AB2615" s="1" t="n">
        <f aca="false">$N2615+$Q2615</f>
        <v>0</v>
      </c>
      <c r="AC2615" s="1" t="str">
        <f aca="false">IF($Y2615="","",IF(AND($AA2615&gt;=$R2615,$AA2615&lt;=$S2615),"Pass","Fail"))</f>
        <v/>
      </c>
      <c r="AD2615" s="1" t="str">
        <f aca="false">IF($Y2615="","",IF($AA2615&gt;$R2615,"Pass","Fail"))</f>
        <v/>
      </c>
      <c r="AE2615" s="1" t="str">
        <f aca="false">IF($Y2615="","",IF($AA2615&gt;=$R2615,"Pass","Fail"))</f>
        <v/>
      </c>
      <c r="AF2615" s="1" t="str">
        <f aca="false">IF($Y2615="","",IF($AA2615&lt;=$S2615,"Pass","Fail"))</f>
        <v/>
      </c>
      <c r="AG2615" s="1" t="str">
        <f aca="false">IF($Y2615="","",IF($AA2615&lt;$S2615,"Pass","Fail"))</f>
        <v/>
      </c>
      <c r="AH2615" s="23" t="str">
        <f aca="true">INDIRECT(CHOOSE(MATCH($T2615,{"±","&gt;","≥","≤","&lt;"},0), "AC", "AD", "AE", "AF", "AG") &amp; ROW())</f>
        <v/>
      </c>
      <c r="AI2615" s="56" t="str">
        <f aca="false">IF($X2615="Not Significant","No Further Action Required",
IF($AH2615="","",
IF(AND($AH2615="Pass",$L2615="0 - Passed "),"Analysis performed; no further action required.",
IF(AND($AH2615="Fail",$L2615="1 - Failed "),"Analysis performed; no further action required.",
IF(AND($AH2615="Pass",$L2615="2 - Limited In Use "),"Analysis performed; no further action required.",
IF(AND($AH2615="Fail",$L2615="3 - Adjusted "),"Analysis performed; no further action required.",
"Unit fails analysis; TSM determination required."))))))</f>
        <v/>
      </c>
      <c r="AJ2615" s="58"/>
    </row>
    <row r="2616" customFormat="false" ht="15" hidden="false" customHeight="false" outlineLevel="0" collapsed="false">
      <c r="A2616" s="56"/>
      <c r="E2616" s="57" t="str">
        <f aca="false">IF(AND($F2616="",$G2616=""),"",IF($G2616="",$F2616,HYPERLINK($G2616,$F2616)))</f>
        <v/>
      </c>
      <c r="H2616" s="1" t="str">
        <f aca="false">IF($I2616="","None Attached",IF(LEFT($I2616,5)="https",HYPERLINK($I2616,"Datasheet"),HYPERLINK(_xlfn.CONCAT("https://",$I2616),"Datasheet")))</f>
        <v>None Attached</v>
      </c>
      <c r="M2616" s="56"/>
      <c r="P2616" s="58"/>
      <c r="Q2616" s="1" t="n">
        <f aca="false">$M2616-$N2616</f>
        <v>0</v>
      </c>
      <c r="R2616" s="56"/>
      <c r="T2616" s="59" t="s">
        <v>15</v>
      </c>
      <c r="U2616" s="1" t="n">
        <f aca="false">$S2616-$R2616</f>
        <v>0</v>
      </c>
      <c r="V2616" s="1" t="n">
        <f aca="false">IF($T2616="±",$Q2616*2,$Q2616)</f>
        <v>0</v>
      </c>
      <c r="W2616" s="60" t="str">
        <f aca="false">IFERROR($U2616/ABS($V2616),"N/A")</f>
        <v>N/A</v>
      </c>
      <c r="X2616" s="61" t="str">
        <f aca="false">IF(OR($W2616="N/A",$R2616="",$S2616=""),"N/A",IF($W2616&gt;=4,"Not Significant",IF($W2616&gt;=2,"Semi-Significant","Significant")))</f>
        <v>N/A</v>
      </c>
      <c r="Z2616" s="1" t="str">
        <f aca="false">IF($D2616="Z540.1 w/data",0,"")</f>
        <v/>
      </c>
      <c r="AA2616" s="1" t="e">
        <f aca="false">$Y2616+$Q2616+$Z2616</f>
        <v>#VALUE!</v>
      </c>
      <c r="AB2616" s="1" t="n">
        <f aca="false">$N2616+$Q2616</f>
        <v>0</v>
      </c>
      <c r="AC2616" s="1" t="str">
        <f aca="false">IF($Y2616="","",IF(AND($AA2616&gt;=$R2616,$AA2616&lt;=$S2616),"Pass","Fail"))</f>
        <v/>
      </c>
      <c r="AD2616" s="1" t="str">
        <f aca="false">IF($Y2616="","",IF($AA2616&gt;$R2616,"Pass","Fail"))</f>
        <v/>
      </c>
      <c r="AE2616" s="1" t="str">
        <f aca="false">IF($Y2616="","",IF($AA2616&gt;=$R2616,"Pass","Fail"))</f>
        <v/>
      </c>
      <c r="AF2616" s="1" t="str">
        <f aca="false">IF($Y2616="","",IF($AA2616&lt;=$S2616,"Pass","Fail"))</f>
        <v/>
      </c>
      <c r="AG2616" s="1" t="str">
        <f aca="false">IF($Y2616="","",IF($AA2616&lt;$S2616,"Pass","Fail"))</f>
        <v/>
      </c>
      <c r="AH2616" s="23" t="str">
        <f aca="true">INDIRECT(CHOOSE(MATCH($T2616,{"±","&gt;","≥","≤","&lt;"},0), "AC", "AD", "AE", "AF", "AG") &amp; ROW())</f>
        <v/>
      </c>
      <c r="AI2616" s="56" t="str">
        <f aca="false">IF($X2616="Not Significant","No Further Action Required",
IF($AH2616="","",
IF(AND($AH2616="Pass",$L2616="0 - Passed "),"Analysis performed; no further action required.",
IF(AND($AH2616="Fail",$L2616="1 - Failed "),"Analysis performed; no further action required.",
IF(AND($AH2616="Pass",$L2616="2 - Limited In Use "),"Analysis performed; no further action required.",
IF(AND($AH2616="Fail",$L2616="3 - Adjusted "),"Analysis performed; no further action required.",
"Unit fails analysis; TSM determination required."))))))</f>
        <v/>
      </c>
      <c r="AJ2616" s="58"/>
    </row>
    <row r="2617" customFormat="false" ht="15" hidden="false" customHeight="false" outlineLevel="0" collapsed="false">
      <c r="A2617" s="56"/>
      <c r="E2617" s="57" t="str">
        <f aca="false">IF(AND($F2617="",$G2617=""),"",IF($G2617="",$F2617,HYPERLINK($G2617,$F2617)))</f>
        <v/>
      </c>
      <c r="H2617" s="1" t="str">
        <f aca="false">IF($I2617="","None Attached",IF(LEFT($I2617,5)="https",HYPERLINK($I2617,"Datasheet"),HYPERLINK(_xlfn.CONCAT("https://",$I2617),"Datasheet")))</f>
        <v>None Attached</v>
      </c>
      <c r="M2617" s="56"/>
      <c r="P2617" s="58"/>
      <c r="Q2617" s="1" t="n">
        <f aca="false">$M2617-$N2617</f>
        <v>0</v>
      </c>
      <c r="R2617" s="56"/>
      <c r="T2617" s="59" t="s">
        <v>15</v>
      </c>
      <c r="U2617" s="1" t="n">
        <f aca="false">$S2617-$R2617</f>
        <v>0</v>
      </c>
      <c r="V2617" s="1" t="n">
        <f aca="false">IF($T2617="±",$Q2617*2,$Q2617)</f>
        <v>0</v>
      </c>
      <c r="W2617" s="60" t="str">
        <f aca="false">IFERROR($U2617/ABS($V2617),"N/A")</f>
        <v>N/A</v>
      </c>
      <c r="X2617" s="61" t="str">
        <f aca="false">IF(OR($W2617="N/A",$R2617="",$S2617=""),"N/A",IF($W2617&gt;=4,"Not Significant",IF($W2617&gt;=2,"Semi-Significant","Significant")))</f>
        <v>N/A</v>
      </c>
      <c r="Z2617" s="1" t="str">
        <f aca="false">IF($D2617="Z540.1 w/data",0,"")</f>
        <v/>
      </c>
      <c r="AA2617" s="1" t="e">
        <f aca="false">$Y2617+$Q2617+$Z2617</f>
        <v>#VALUE!</v>
      </c>
      <c r="AB2617" s="1" t="n">
        <f aca="false">$N2617+$Q2617</f>
        <v>0</v>
      </c>
      <c r="AC2617" s="1" t="str">
        <f aca="false">IF($Y2617="","",IF(AND($AA2617&gt;=$R2617,$AA2617&lt;=$S2617),"Pass","Fail"))</f>
        <v/>
      </c>
      <c r="AD2617" s="1" t="str">
        <f aca="false">IF($Y2617="","",IF($AA2617&gt;$R2617,"Pass","Fail"))</f>
        <v/>
      </c>
      <c r="AE2617" s="1" t="str">
        <f aca="false">IF($Y2617="","",IF($AA2617&gt;=$R2617,"Pass","Fail"))</f>
        <v/>
      </c>
      <c r="AF2617" s="1" t="str">
        <f aca="false">IF($Y2617="","",IF($AA2617&lt;=$S2617,"Pass","Fail"))</f>
        <v/>
      </c>
      <c r="AG2617" s="1" t="str">
        <f aca="false">IF($Y2617="","",IF($AA2617&lt;$S2617,"Pass","Fail"))</f>
        <v/>
      </c>
      <c r="AH2617" s="23" t="str">
        <f aca="true">INDIRECT(CHOOSE(MATCH($T2617,{"±","&gt;","≥","≤","&lt;"},0), "AC", "AD", "AE", "AF", "AG") &amp; ROW())</f>
        <v/>
      </c>
      <c r="AI2617" s="56" t="str">
        <f aca="false">IF($X2617="Not Significant","No Further Action Required",
IF($AH2617="","",
IF(AND($AH2617="Pass",$L2617="0 - Passed "),"Analysis performed; no further action required.",
IF(AND($AH2617="Fail",$L2617="1 - Failed "),"Analysis performed; no further action required.",
IF(AND($AH2617="Pass",$L2617="2 - Limited In Use "),"Analysis performed; no further action required.",
IF(AND($AH2617="Fail",$L2617="3 - Adjusted "),"Analysis performed; no further action required.",
"Unit fails analysis; TSM determination required."))))))</f>
        <v/>
      </c>
      <c r="AJ2617" s="58"/>
    </row>
    <row r="2618" customFormat="false" ht="15" hidden="false" customHeight="false" outlineLevel="0" collapsed="false">
      <c r="A2618" s="56"/>
      <c r="E2618" s="57" t="str">
        <f aca="false">IF(AND($F2618="",$G2618=""),"",IF($G2618="",$F2618,HYPERLINK($G2618,$F2618)))</f>
        <v/>
      </c>
      <c r="H2618" s="1" t="str">
        <f aca="false">IF($I2618="","None Attached",IF(LEFT($I2618,5)="https",HYPERLINK($I2618,"Datasheet"),HYPERLINK(_xlfn.CONCAT("https://",$I2618),"Datasheet")))</f>
        <v>None Attached</v>
      </c>
      <c r="M2618" s="56"/>
      <c r="P2618" s="58"/>
      <c r="Q2618" s="1" t="n">
        <f aca="false">$M2618-$N2618</f>
        <v>0</v>
      </c>
      <c r="R2618" s="56"/>
      <c r="T2618" s="59" t="s">
        <v>15</v>
      </c>
      <c r="U2618" s="1" t="n">
        <f aca="false">$S2618-$R2618</f>
        <v>0</v>
      </c>
      <c r="V2618" s="1" t="n">
        <f aca="false">IF($T2618="±",$Q2618*2,$Q2618)</f>
        <v>0</v>
      </c>
      <c r="W2618" s="60" t="str">
        <f aca="false">IFERROR($U2618/ABS($V2618),"N/A")</f>
        <v>N/A</v>
      </c>
      <c r="X2618" s="61" t="str">
        <f aca="false">IF(OR($W2618="N/A",$R2618="",$S2618=""),"N/A",IF($W2618&gt;=4,"Not Significant",IF($W2618&gt;=2,"Semi-Significant","Significant")))</f>
        <v>N/A</v>
      </c>
      <c r="Z2618" s="1" t="str">
        <f aca="false">IF($D2618="Z540.1 w/data",0,"")</f>
        <v/>
      </c>
      <c r="AA2618" s="1" t="e">
        <f aca="false">$Y2618+$Q2618+$Z2618</f>
        <v>#VALUE!</v>
      </c>
      <c r="AB2618" s="1" t="n">
        <f aca="false">$N2618+$Q2618</f>
        <v>0</v>
      </c>
      <c r="AC2618" s="1" t="str">
        <f aca="false">IF($Y2618="","",IF(AND($AA2618&gt;=$R2618,$AA2618&lt;=$S2618),"Pass","Fail"))</f>
        <v/>
      </c>
      <c r="AD2618" s="1" t="str">
        <f aca="false">IF($Y2618="","",IF($AA2618&gt;$R2618,"Pass","Fail"))</f>
        <v/>
      </c>
      <c r="AE2618" s="1" t="str">
        <f aca="false">IF($Y2618="","",IF($AA2618&gt;=$R2618,"Pass","Fail"))</f>
        <v/>
      </c>
      <c r="AF2618" s="1" t="str">
        <f aca="false">IF($Y2618="","",IF($AA2618&lt;=$S2618,"Pass","Fail"))</f>
        <v/>
      </c>
      <c r="AG2618" s="1" t="str">
        <f aca="false">IF($Y2618="","",IF($AA2618&lt;$S2618,"Pass","Fail"))</f>
        <v/>
      </c>
      <c r="AH2618" s="23" t="str">
        <f aca="true">INDIRECT(CHOOSE(MATCH($T2618,{"±","&gt;","≥","≤","&lt;"},0), "AC", "AD", "AE", "AF", "AG") &amp; ROW())</f>
        <v/>
      </c>
      <c r="AI2618" s="56" t="str">
        <f aca="false">IF($X2618="Not Significant","No Further Action Required",
IF($AH2618="","",
IF(AND($AH2618="Pass",$L2618="0 - Passed "),"Analysis performed; no further action required.",
IF(AND($AH2618="Fail",$L2618="1 - Failed "),"Analysis performed; no further action required.",
IF(AND($AH2618="Pass",$L2618="2 - Limited In Use "),"Analysis performed; no further action required.",
IF(AND($AH2618="Fail",$L2618="3 - Adjusted "),"Analysis performed; no further action required.",
"Unit fails analysis; TSM determination required."))))))</f>
        <v/>
      </c>
      <c r="AJ2618" s="58"/>
    </row>
    <row r="2619" customFormat="false" ht="15" hidden="false" customHeight="false" outlineLevel="0" collapsed="false">
      <c r="A2619" s="56"/>
      <c r="E2619" s="57" t="str">
        <f aca="false">IF(AND($F2619="",$G2619=""),"",IF($G2619="",$F2619,HYPERLINK($G2619,$F2619)))</f>
        <v/>
      </c>
      <c r="H2619" s="1" t="str">
        <f aca="false">IF($I2619="","None Attached",IF(LEFT($I2619,5)="https",HYPERLINK($I2619,"Datasheet"),HYPERLINK(_xlfn.CONCAT("https://",$I2619),"Datasheet")))</f>
        <v>None Attached</v>
      </c>
      <c r="M2619" s="56"/>
      <c r="P2619" s="58"/>
      <c r="Q2619" s="1" t="n">
        <f aca="false">$M2619-$N2619</f>
        <v>0</v>
      </c>
      <c r="R2619" s="56"/>
      <c r="T2619" s="59" t="s">
        <v>15</v>
      </c>
      <c r="U2619" s="1" t="n">
        <f aca="false">$S2619-$R2619</f>
        <v>0</v>
      </c>
      <c r="V2619" s="1" t="n">
        <f aca="false">IF($T2619="±",$Q2619*2,$Q2619)</f>
        <v>0</v>
      </c>
      <c r="W2619" s="60" t="str">
        <f aca="false">IFERROR($U2619/ABS($V2619),"N/A")</f>
        <v>N/A</v>
      </c>
      <c r="X2619" s="61" t="str">
        <f aca="false">IF(OR($W2619="N/A",$R2619="",$S2619=""),"N/A",IF($W2619&gt;=4,"Not Significant",IF($W2619&gt;=2,"Semi-Significant","Significant")))</f>
        <v>N/A</v>
      </c>
      <c r="Z2619" s="1" t="str">
        <f aca="false">IF($D2619="Z540.1 w/data",0,"")</f>
        <v/>
      </c>
      <c r="AA2619" s="1" t="e">
        <f aca="false">$Y2619+$Q2619+$Z2619</f>
        <v>#VALUE!</v>
      </c>
      <c r="AB2619" s="1" t="n">
        <f aca="false">$N2619+$Q2619</f>
        <v>0</v>
      </c>
      <c r="AC2619" s="1" t="str">
        <f aca="false">IF($Y2619="","",IF(AND($AA2619&gt;=$R2619,$AA2619&lt;=$S2619),"Pass","Fail"))</f>
        <v/>
      </c>
      <c r="AD2619" s="1" t="str">
        <f aca="false">IF($Y2619="","",IF($AA2619&gt;$R2619,"Pass","Fail"))</f>
        <v/>
      </c>
      <c r="AE2619" s="1" t="str">
        <f aca="false">IF($Y2619="","",IF($AA2619&gt;=$R2619,"Pass","Fail"))</f>
        <v/>
      </c>
      <c r="AF2619" s="1" t="str">
        <f aca="false">IF($Y2619="","",IF($AA2619&lt;=$S2619,"Pass","Fail"))</f>
        <v/>
      </c>
      <c r="AG2619" s="1" t="str">
        <f aca="false">IF($Y2619="","",IF($AA2619&lt;$S2619,"Pass","Fail"))</f>
        <v/>
      </c>
      <c r="AH2619" s="23" t="str">
        <f aca="true">INDIRECT(CHOOSE(MATCH($T2619,{"±","&gt;","≥","≤","&lt;"},0), "AC", "AD", "AE", "AF", "AG") &amp; ROW())</f>
        <v/>
      </c>
      <c r="AI2619" s="56" t="str">
        <f aca="false">IF($X2619="Not Significant","No Further Action Required",
IF($AH2619="","",
IF(AND($AH2619="Pass",$L2619="0 - Passed "),"Analysis performed; no further action required.",
IF(AND($AH2619="Fail",$L2619="1 - Failed "),"Analysis performed; no further action required.",
IF(AND($AH2619="Pass",$L2619="2 - Limited In Use "),"Analysis performed; no further action required.",
IF(AND($AH2619="Fail",$L2619="3 - Adjusted "),"Analysis performed; no further action required.",
"Unit fails analysis; TSM determination required."))))))</f>
        <v/>
      </c>
      <c r="AJ2619" s="58"/>
    </row>
    <row r="2620" customFormat="false" ht="15" hidden="false" customHeight="false" outlineLevel="0" collapsed="false">
      <c r="A2620" s="56"/>
      <c r="E2620" s="57" t="str">
        <f aca="false">IF(AND($F2620="",$G2620=""),"",IF($G2620="",$F2620,HYPERLINK($G2620,$F2620)))</f>
        <v/>
      </c>
      <c r="H2620" s="1" t="str">
        <f aca="false">IF($I2620="","None Attached",IF(LEFT($I2620,5)="https",HYPERLINK($I2620,"Datasheet"),HYPERLINK(_xlfn.CONCAT("https://",$I2620),"Datasheet")))</f>
        <v>None Attached</v>
      </c>
      <c r="M2620" s="56"/>
      <c r="P2620" s="58"/>
      <c r="Q2620" s="1" t="n">
        <f aca="false">$M2620-$N2620</f>
        <v>0</v>
      </c>
      <c r="R2620" s="56"/>
      <c r="T2620" s="59" t="s">
        <v>15</v>
      </c>
      <c r="U2620" s="1" t="n">
        <f aca="false">$S2620-$R2620</f>
        <v>0</v>
      </c>
      <c r="V2620" s="1" t="n">
        <f aca="false">IF($T2620="±",$Q2620*2,$Q2620)</f>
        <v>0</v>
      </c>
      <c r="W2620" s="60" t="str">
        <f aca="false">IFERROR($U2620/ABS($V2620),"N/A")</f>
        <v>N/A</v>
      </c>
      <c r="X2620" s="61" t="str">
        <f aca="false">IF(OR($W2620="N/A",$R2620="",$S2620=""),"N/A",IF($W2620&gt;=4,"Not Significant",IF($W2620&gt;=2,"Semi-Significant","Significant")))</f>
        <v>N/A</v>
      </c>
      <c r="Z2620" s="1" t="str">
        <f aca="false">IF($D2620="Z540.1 w/data",0,"")</f>
        <v/>
      </c>
      <c r="AA2620" s="1" t="e">
        <f aca="false">$Y2620+$Q2620+$Z2620</f>
        <v>#VALUE!</v>
      </c>
      <c r="AB2620" s="1" t="n">
        <f aca="false">$N2620+$Q2620</f>
        <v>0</v>
      </c>
      <c r="AC2620" s="1" t="str">
        <f aca="false">IF($Y2620="","",IF(AND($AA2620&gt;=$R2620,$AA2620&lt;=$S2620),"Pass","Fail"))</f>
        <v/>
      </c>
      <c r="AD2620" s="1" t="str">
        <f aca="false">IF($Y2620="","",IF($AA2620&gt;$R2620,"Pass","Fail"))</f>
        <v/>
      </c>
      <c r="AE2620" s="1" t="str">
        <f aca="false">IF($Y2620="","",IF($AA2620&gt;=$R2620,"Pass","Fail"))</f>
        <v/>
      </c>
      <c r="AF2620" s="1" t="str">
        <f aca="false">IF($Y2620="","",IF($AA2620&lt;=$S2620,"Pass","Fail"))</f>
        <v/>
      </c>
      <c r="AG2620" s="1" t="str">
        <f aca="false">IF($Y2620="","",IF($AA2620&lt;$S2620,"Pass","Fail"))</f>
        <v/>
      </c>
      <c r="AH2620" s="23" t="str">
        <f aca="true">INDIRECT(CHOOSE(MATCH($T2620,{"±","&gt;","≥","≤","&lt;"},0), "AC", "AD", "AE", "AF", "AG") &amp; ROW())</f>
        <v/>
      </c>
      <c r="AI2620" s="56" t="str">
        <f aca="false">IF($X2620="Not Significant","No Further Action Required",
IF($AH2620="","",
IF(AND($AH2620="Pass",$L2620="0 - Passed "),"Analysis performed; no further action required.",
IF(AND($AH2620="Fail",$L2620="1 - Failed "),"Analysis performed; no further action required.",
IF(AND($AH2620="Pass",$L2620="2 - Limited In Use "),"Analysis performed; no further action required.",
IF(AND($AH2620="Fail",$L2620="3 - Adjusted "),"Analysis performed; no further action required.",
"Unit fails analysis; TSM determination required."))))))</f>
        <v/>
      </c>
      <c r="AJ2620" s="58"/>
    </row>
    <row r="2621" customFormat="false" ht="15" hidden="false" customHeight="false" outlineLevel="0" collapsed="false">
      <c r="A2621" s="56"/>
      <c r="E2621" s="57" t="str">
        <f aca="false">IF(AND($F2621="",$G2621=""),"",IF($G2621="",$F2621,HYPERLINK($G2621,$F2621)))</f>
        <v/>
      </c>
      <c r="H2621" s="1" t="str">
        <f aca="false">IF($I2621="","None Attached",IF(LEFT($I2621,5)="https",HYPERLINK($I2621,"Datasheet"),HYPERLINK(_xlfn.CONCAT("https://",$I2621),"Datasheet")))</f>
        <v>None Attached</v>
      </c>
      <c r="M2621" s="56"/>
      <c r="P2621" s="58"/>
      <c r="Q2621" s="1" t="n">
        <f aca="false">$M2621-$N2621</f>
        <v>0</v>
      </c>
      <c r="R2621" s="56"/>
      <c r="T2621" s="59" t="s">
        <v>15</v>
      </c>
      <c r="U2621" s="1" t="n">
        <f aca="false">$S2621-$R2621</f>
        <v>0</v>
      </c>
      <c r="V2621" s="1" t="n">
        <f aca="false">IF($T2621="±",$Q2621*2,$Q2621)</f>
        <v>0</v>
      </c>
      <c r="W2621" s="60" t="str">
        <f aca="false">IFERROR($U2621/ABS($V2621),"N/A")</f>
        <v>N/A</v>
      </c>
      <c r="X2621" s="61" t="str">
        <f aca="false">IF(OR($W2621="N/A",$R2621="",$S2621=""),"N/A",IF($W2621&gt;=4,"Not Significant",IF($W2621&gt;=2,"Semi-Significant","Significant")))</f>
        <v>N/A</v>
      </c>
      <c r="Z2621" s="1" t="str">
        <f aca="false">IF($D2621="Z540.1 w/data",0,"")</f>
        <v/>
      </c>
      <c r="AA2621" s="1" t="e">
        <f aca="false">$Y2621+$Q2621+$Z2621</f>
        <v>#VALUE!</v>
      </c>
      <c r="AB2621" s="1" t="n">
        <f aca="false">$N2621+$Q2621</f>
        <v>0</v>
      </c>
      <c r="AC2621" s="1" t="str">
        <f aca="false">IF($Y2621="","",IF(AND($AA2621&gt;=$R2621,$AA2621&lt;=$S2621),"Pass","Fail"))</f>
        <v/>
      </c>
      <c r="AD2621" s="1" t="str">
        <f aca="false">IF($Y2621="","",IF($AA2621&gt;$R2621,"Pass","Fail"))</f>
        <v/>
      </c>
      <c r="AE2621" s="1" t="str">
        <f aca="false">IF($Y2621="","",IF($AA2621&gt;=$R2621,"Pass","Fail"))</f>
        <v/>
      </c>
      <c r="AF2621" s="1" t="str">
        <f aca="false">IF($Y2621="","",IF($AA2621&lt;=$S2621,"Pass","Fail"))</f>
        <v/>
      </c>
      <c r="AG2621" s="1" t="str">
        <f aca="false">IF($Y2621="","",IF($AA2621&lt;$S2621,"Pass","Fail"))</f>
        <v/>
      </c>
      <c r="AH2621" s="23" t="str">
        <f aca="true">INDIRECT(CHOOSE(MATCH($T2621,{"±","&gt;","≥","≤","&lt;"},0), "AC", "AD", "AE", "AF", "AG") &amp; ROW())</f>
        <v/>
      </c>
      <c r="AI2621" s="56" t="str">
        <f aca="false">IF($X2621="Not Significant","No Further Action Required",
IF($AH2621="","",
IF(AND($AH2621="Pass",$L2621="0 - Passed "),"Analysis performed; no further action required.",
IF(AND($AH2621="Fail",$L2621="1 - Failed "),"Analysis performed; no further action required.",
IF(AND($AH2621="Pass",$L2621="2 - Limited In Use "),"Analysis performed; no further action required.",
IF(AND($AH2621="Fail",$L2621="3 - Adjusted "),"Analysis performed; no further action required.",
"Unit fails analysis; TSM determination required."))))))</f>
        <v/>
      </c>
      <c r="AJ2621" s="58"/>
    </row>
    <row r="2622" customFormat="false" ht="15" hidden="false" customHeight="false" outlineLevel="0" collapsed="false">
      <c r="A2622" s="56"/>
      <c r="E2622" s="57" t="str">
        <f aca="false">IF(AND($F2622="",$G2622=""),"",IF($G2622="",$F2622,HYPERLINK($G2622,$F2622)))</f>
        <v/>
      </c>
      <c r="H2622" s="1" t="str">
        <f aca="false">IF($I2622="","None Attached",IF(LEFT($I2622,5)="https",HYPERLINK($I2622,"Datasheet"),HYPERLINK(_xlfn.CONCAT("https://",$I2622),"Datasheet")))</f>
        <v>None Attached</v>
      </c>
      <c r="M2622" s="56"/>
      <c r="P2622" s="58"/>
      <c r="Q2622" s="1" t="n">
        <f aca="false">$M2622-$N2622</f>
        <v>0</v>
      </c>
      <c r="R2622" s="56"/>
      <c r="T2622" s="59" t="s">
        <v>15</v>
      </c>
      <c r="U2622" s="1" t="n">
        <f aca="false">$S2622-$R2622</f>
        <v>0</v>
      </c>
      <c r="V2622" s="1" t="n">
        <f aca="false">IF($T2622="±",$Q2622*2,$Q2622)</f>
        <v>0</v>
      </c>
      <c r="W2622" s="60" t="str">
        <f aca="false">IFERROR($U2622/ABS($V2622),"N/A")</f>
        <v>N/A</v>
      </c>
      <c r="X2622" s="61" t="str">
        <f aca="false">IF(OR($W2622="N/A",$R2622="",$S2622=""),"N/A",IF($W2622&gt;=4,"Not Significant",IF($W2622&gt;=2,"Semi-Significant","Significant")))</f>
        <v>N/A</v>
      </c>
      <c r="Z2622" s="1" t="str">
        <f aca="false">IF($D2622="Z540.1 w/data",0,"")</f>
        <v/>
      </c>
      <c r="AA2622" s="1" t="e">
        <f aca="false">$Y2622+$Q2622+$Z2622</f>
        <v>#VALUE!</v>
      </c>
      <c r="AB2622" s="1" t="n">
        <f aca="false">$N2622+$Q2622</f>
        <v>0</v>
      </c>
      <c r="AC2622" s="1" t="str">
        <f aca="false">IF($Y2622="","",IF(AND($AA2622&gt;=$R2622,$AA2622&lt;=$S2622),"Pass","Fail"))</f>
        <v/>
      </c>
      <c r="AD2622" s="1" t="str">
        <f aca="false">IF($Y2622="","",IF($AA2622&gt;$R2622,"Pass","Fail"))</f>
        <v/>
      </c>
      <c r="AE2622" s="1" t="str">
        <f aca="false">IF($Y2622="","",IF($AA2622&gt;=$R2622,"Pass","Fail"))</f>
        <v/>
      </c>
      <c r="AF2622" s="1" t="str">
        <f aca="false">IF($Y2622="","",IF($AA2622&lt;=$S2622,"Pass","Fail"))</f>
        <v/>
      </c>
      <c r="AG2622" s="1" t="str">
        <f aca="false">IF($Y2622="","",IF($AA2622&lt;$S2622,"Pass","Fail"))</f>
        <v/>
      </c>
      <c r="AH2622" s="23" t="str">
        <f aca="true">INDIRECT(CHOOSE(MATCH($T2622,{"±","&gt;","≥","≤","&lt;"},0), "AC", "AD", "AE", "AF", "AG") &amp; ROW())</f>
        <v/>
      </c>
      <c r="AI2622" s="56" t="str">
        <f aca="false">IF($X2622="Not Significant","No Further Action Required",
IF($AH2622="","",
IF(AND($AH2622="Pass",$L2622="0 - Passed "),"Analysis performed; no further action required.",
IF(AND($AH2622="Fail",$L2622="1 - Failed "),"Analysis performed; no further action required.",
IF(AND($AH2622="Pass",$L2622="2 - Limited In Use "),"Analysis performed; no further action required.",
IF(AND($AH2622="Fail",$L2622="3 - Adjusted "),"Analysis performed; no further action required.",
"Unit fails analysis; TSM determination required."))))))</f>
        <v/>
      </c>
      <c r="AJ2622" s="58"/>
    </row>
    <row r="2623" customFormat="false" ht="15" hidden="false" customHeight="false" outlineLevel="0" collapsed="false">
      <c r="A2623" s="56"/>
      <c r="E2623" s="57" t="str">
        <f aca="false">IF(AND($F2623="",$G2623=""),"",IF($G2623="",$F2623,HYPERLINK($G2623,$F2623)))</f>
        <v/>
      </c>
      <c r="H2623" s="1" t="str">
        <f aca="false">IF($I2623="","None Attached",IF(LEFT($I2623,5)="https",HYPERLINK($I2623,"Datasheet"),HYPERLINK(_xlfn.CONCAT("https://",$I2623),"Datasheet")))</f>
        <v>None Attached</v>
      </c>
      <c r="M2623" s="56"/>
      <c r="P2623" s="58"/>
      <c r="Q2623" s="1" t="n">
        <f aca="false">$M2623-$N2623</f>
        <v>0</v>
      </c>
      <c r="R2623" s="56"/>
      <c r="T2623" s="59" t="s">
        <v>15</v>
      </c>
      <c r="U2623" s="1" t="n">
        <f aca="false">$S2623-$R2623</f>
        <v>0</v>
      </c>
      <c r="V2623" s="1" t="n">
        <f aca="false">IF($T2623="±",$Q2623*2,$Q2623)</f>
        <v>0</v>
      </c>
      <c r="W2623" s="60" t="str">
        <f aca="false">IFERROR($U2623/ABS($V2623),"N/A")</f>
        <v>N/A</v>
      </c>
      <c r="X2623" s="61" t="str">
        <f aca="false">IF(OR($W2623="N/A",$R2623="",$S2623=""),"N/A",IF($W2623&gt;=4,"Not Significant",IF($W2623&gt;=2,"Semi-Significant","Significant")))</f>
        <v>N/A</v>
      </c>
      <c r="Z2623" s="1" t="str">
        <f aca="false">IF($D2623="Z540.1 w/data",0,"")</f>
        <v/>
      </c>
      <c r="AA2623" s="1" t="e">
        <f aca="false">$Y2623+$Q2623+$Z2623</f>
        <v>#VALUE!</v>
      </c>
      <c r="AB2623" s="1" t="n">
        <f aca="false">$N2623+$Q2623</f>
        <v>0</v>
      </c>
      <c r="AC2623" s="1" t="str">
        <f aca="false">IF($Y2623="","",IF(AND($AA2623&gt;=$R2623,$AA2623&lt;=$S2623),"Pass","Fail"))</f>
        <v/>
      </c>
      <c r="AD2623" s="1" t="str">
        <f aca="false">IF($Y2623="","",IF($AA2623&gt;$R2623,"Pass","Fail"))</f>
        <v/>
      </c>
      <c r="AE2623" s="1" t="str">
        <f aca="false">IF($Y2623="","",IF($AA2623&gt;=$R2623,"Pass","Fail"))</f>
        <v/>
      </c>
      <c r="AF2623" s="1" t="str">
        <f aca="false">IF($Y2623="","",IF($AA2623&lt;=$S2623,"Pass","Fail"))</f>
        <v/>
      </c>
      <c r="AG2623" s="1" t="str">
        <f aca="false">IF($Y2623="","",IF($AA2623&lt;$S2623,"Pass","Fail"))</f>
        <v/>
      </c>
      <c r="AH2623" s="23" t="str">
        <f aca="true">INDIRECT(CHOOSE(MATCH($T2623,{"±","&gt;","≥","≤","&lt;"},0), "AC", "AD", "AE", "AF", "AG") &amp; ROW())</f>
        <v/>
      </c>
      <c r="AI2623" s="56" t="str">
        <f aca="false">IF($X2623="Not Significant","No Further Action Required",
IF($AH2623="","",
IF(AND($AH2623="Pass",$L2623="0 - Passed "),"Analysis performed; no further action required.",
IF(AND($AH2623="Fail",$L2623="1 - Failed "),"Analysis performed; no further action required.",
IF(AND($AH2623="Pass",$L2623="2 - Limited In Use "),"Analysis performed; no further action required.",
IF(AND($AH2623="Fail",$L2623="3 - Adjusted "),"Analysis performed; no further action required.",
"Unit fails analysis; TSM determination required."))))))</f>
        <v/>
      </c>
      <c r="AJ2623" s="58"/>
    </row>
    <row r="2624" customFormat="false" ht="15" hidden="false" customHeight="false" outlineLevel="0" collapsed="false">
      <c r="A2624" s="56"/>
      <c r="E2624" s="57" t="str">
        <f aca="false">IF(AND($F2624="",$G2624=""),"",IF($G2624="",$F2624,HYPERLINK($G2624,$F2624)))</f>
        <v/>
      </c>
      <c r="H2624" s="1" t="str">
        <f aca="false">IF($I2624="","None Attached",IF(LEFT($I2624,5)="https",HYPERLINK($I2624,"Datasheet"),HYPERLINK(_xlfn.CONCAT("https://",$I2624),"Datasheet")))</f>
        <v>None Attached</v>
      </c>
      <c r="M2624" s="56"/>
      <c r="P2624" s="58"/>
      <c r="Q2624" s="1" t="n">
        <f aca="false">$M2624-$N2624</f>
        <v>0</v>
      </c>
      <c r="R2624" s="56"/>
      <c r="T2624" s="59" t="s">
        <v>15</v>
      </c>
      <c r="U2624" s="1" t="n">
        <f aca="false">$S2624-$R2624</f>
        <v>0</v>
      </c>
      <c r="V2624" s="1" t="n">
        <f aca="false">IF($T2624="±",$Q2624*2,$Q2624)</f>
        <v>0</v>
      </c>
      <c r="W2624" s="60" t="str">
        <f aca="false">IFERROR($U2624/ABS($V2624),"N/A")</f>
        <v>N/A</v>
      </c>
      <c r="X2624" s="61" t="str">
        <f aca="false">IF(OR($W2624="N/A",$R2624="",$S2624=""),"N/A",IF($W2624&gt;=4,"Not Significant",IF($W2624&gt;=2,"Semi-Significant","Significant")))</f>
        <v>N/A</v>
      </c>
      <c r="Z2624" s="1" t="str">
        <f aca="false">IF($D2624="Z540.1 w/data",0,"")</f>
        <v/>
      </c>
      <c r="AA2624" s="1" t="e">
        <f aca="false">$Y2624+$Q2624+$Z2624</f>
        <v>#VALUE!</v>
      </c>
      <c r="AB2624" s="1" t="n">
        <f aca="false">$N2624+$Q2624</f>
        <v>0</v>
      </c>
      <c r="AC2624" s="1" t="str">
        <f aca="false">IF($Y2624="","",IF(AND($AA2624&gt;=$R2624,$AA2624&lt;=$S2624),"Pass","Fail"))</f>
        <v/>
      </c>
      <c r="AD2624" s="1" t="str">
        <f aca="false">IF($Y2624="","",IF($AA2624&gt;$R2624,"Pass","Fail"))</f>
        <v/>
      </c>
      <c r="AE2624" s="1" t="str">
        <f aca="false">IF($Y2624="","",IF($AA2624&gt;=$R2624,"Pass","Fail"))</f>
        <v/>
      </c>
      <c r="AF2624" s="1" t="str">
        <f aca="false">IF($Y2624="","",IF($AA2624&lt;=$S2624,"Pass","Fail"))</f>
        <v/>
      </c>
      <c r="AG2624" s="1" t="str">
        <f aca="false">IF($Y2624="","",IF($AA2624&lt;$S2624,"Pass","Fail"))</f>
        <v/>
      </c>
      <c r="AH2624" s="23" t="str">
        <f aca="true">INDIRECT(CHOOSE(MATCH($T2624,{"±","&gt;","≥","≤","&lt;"},0), "AC", "AD", "AE", "AF", "AG") &amp; ROW())</f>
        <v/>
      </c>
      <c r="AI2624" s="56" t="str">
        <f aca="false">IF($X2624="Not Significant","No Further Action Required",
IF($AH2624="","",
IF(AND($AH2624="Pass",$L2624="0 - Passed "),"Analysis performed; no further action required.",
IF(AND($AH2624="Fail",$L2624="1 - Failed "),"Analysis performed; no further action required.",
IF(AND($AH2624="Pass",$L2624="2 - Limited In Use "),"Analysis performed; no further action required.",
IF(AND($AH2624="Fail",$L2624="3 - Adjusted "),"Analysis performed; no further action required.",
"Unit fails analysis; TSM determination required."))))))</f>
        <v/>
      </c>
      <c r="AJ2624" s="58"/>
    </row>
    <row r="2625" customFormat="false" ht="15" hidden="false" customHeight="false" outlineLevel="0" collapsed="false">
      <c r="A2625" s="56"/>
      <c r="E2625" s="57" t="str">
        <f aca="false">IF(AND($F2625="",$G2625=""),"",IF($G2625="",$F2625,HYPERLINK($G2625,$F2625)))</f>
        <v/>
      </c>
      <c r="H2625" s="1" t="str">
        <f aca="false">IF($I2625="","None Attached",IF(LEFT($I2625,5)="https",HYPERLINK($I2625,"Datasheet"),HYPERLINK(_xlfn.CONCAT("https://",$I2625),"Datasheet")))</f>
        <v>None Attached</v>
      </c>
      <c r="M2625" s="56"/>
      <c r="P2625" s="58"/>
      <c r="Q2625" s="1" t="n">
        <f aca="false">$M2625-$N2625</f>
        <v>0</v>
      </c>
      <c r="R2625" s="56"/>
      <c r="T2625" s="59" t="s">
        <v>15</v>
      </c>
      <c r="U2625" s="1" t="n">
        <f aca="false">$S2625-$R2625</f>
        <v>0</v>
      </c>
      <c r="V2625" s="1" t="n">
        <f aca="false">IF($T2625="±",$Q2625*2,$Q2625)</f>
        <v>0</v>
      </c>
      <c r="W2625" s="60" t="str">
        <f aca="false">IFERROR($U2625/ABS($V2625),"N/A")</f>
        <v>N/A</v>
      </c>
      <c r="X2625" s="61" t="str">
        <f aca="false">IF(OR($W2625="N/A",$R2625="",$S2625=""),"N/A",IF($W2625&gt;=4,"Not Significant",IF($W2625&gt;=2,"Semi-Significant","Significant")))</f>
        <v>N/A</v>
      </c>
      <c r="Z2625" s="1" t="str">
        <f aca="false">IF($D2625="Z540.1 w/data",0,"")</f>
        <v/>
      </c>
      <c r="AA2625" s="1" t="e">
        <f aca="false">$Y2625+$Q2625+$Z2625</f>
        <v>#VALUE!</v>
      </c>
      <c r="AB2625" s="1" t="n">
        <f aca="false">$N2625+$Q2625</f>
        <v>0</v>
      </c>
      <c r="AC2625" s="1" t="str">
        <f aca="false">IF($Y2625="","",IF(AND($AA2625&gt;=$R2625,$AA2625&lt;=$S2625),"Pass","Fail"))</f>
        <v/>
      </c>
      <c r="AD2625" s="1" t="str">
        <f aca="false">IF($Y2625="","",IF($AA2625&gt;$R2625,"Pass","Fail"))</f>
        <v/>
      </c>
      <c r="AE2625" s="1" t="str">
        <f aca="false">IF($Y2625="","",IF($AA2625&gt;=$R2625,"Pass","Fail"))</f>
        <v/>
      </c>
      <c r="AF2625" s="1" t="str">
        <f aca="false">IF($Y2625="","",IF($AA2625&lt;=$S2625,"Pass","Fail"))</f>
        <v/>
      </c>
      <c r="AG2625" s="1" t="str">
        <f aca="false">IF($Y2625="","",IF($AA2625&lt;$S2625,"Pass","Fail"))</f>
        <v/>
      </c>
      <c r="AH2625" s="23" t="str">
        <f aca="true">INDIRECT(CHOOSE(MATCH($T2625,{"±","&gt;","≥","≤","&lt;"},0), "AC", "AD", "AE", "AF", "AG") &amp; ROW())</f>
        <v/>
      </c>
      <c r="AI2625" s="56" t="str">
        <f aca="false">IF($X2625="Not Significant","No Further Action Required",
IF($AH2625="","",
IF(AND($AH2625="Pass",$L2625="0 - Passed "),"Analysis performed; no further action required.",
IF(AND($AH2625="Fail",$L2625="1 - Failed "),"Analysis performed; no further action required.",
IF(AND($AH2625="Pass",$L2625="2 - Limited In Use "),"Analysis performed; no further action required.",
IF(AND($AH2625="Fail",$L2625="3 - Adjusted "),"Analysis performed; no further action required.",
"Unit fails analysis; TSM determination required."))))))</f>
        <v/>
      </c>
      <c r="AJ2625" s="58"/>
    </row>
    <row r="2626" customFormat="false" ht="15" hidden="false" customHeight="false" outlineLevel="0" collapsed="false">
      <c r="A2626" s="56"/>
      <c r="E2626" s="57" t="str">
        <f aca="false">IF(AND($F2626="",$G2626=""),"",IF($G2626="",$F2626,HYPERLINK($G2626,$F2626)))</f>
        <v/>
      </c>
      <c r="H2626" s="1" t="str">
        <f aca="false">IF($I2626="","None Attached",IF(LEFT($I2626,5)="https",HYPERLINK($I2626,"Datasheet"),HYPERLINK(_xlfn.CONCAT("https://",$I2626),"Datasheet")))</f>
        <v>None Attached</v>
      </c>
      <c r="M2626" s="56"/>
      <c r="P2626" s="58"/>
      <c r="Q2626" s="1" t="n">
        <f aca="false">$M2626-$N2626</f>
        <v>0</v>
      </c>
      <c r="R2626" s="56"/>
      <c r="T2626" s="59" t="s">
        <v>15</v>
      </c>
      <c r="U2626" s="1" t="n">
        <f aca="false">$S2626-$R2626</f>
        <v>0</v>
      </c>
      <c r="V2626" s="1" t="n">
        <f aca="false">IF($T2626="±",$Q2626*2,$Q2626)</f>
        <v>0</v>
      </c>
      <c r="W2626" s="60" t="str">
        <f aca="false">IFERROR($U2626/ABS($V2626),"N/A")</f>
        <v>N/A</v>
      </c>
      <c r="X2626" s="61" t="str">
        <f aca="false">IF(OR($W2626="N/A",$R2626="",$S2626=""),"N/A",IF($W2626&gt;=4,"Not Significant",IF($W2626&gt;=2,"Semi-Significant","Significant")))</f>
        <v>N/A</v>
      </c>
      <c r="Z2626" s="1" t="str">
        <f aca="false">IF($D2626="Z540.1 w/data",0,"")</f>
        <v/>
      </c>
      <c r="AA2626" s="1" t="e">
        <f aca="false">$Y2626+$Q2626+$Z2626</f>
        <v>#VALUE!</v>
      </c>
      <c r="AB2626" s="1" t="n">
        <f aca="false">$N2626+$Q2626</f>
        <v>0</v>
      </c>
      <c r="AC2626" s="1" t="str">
        <f aca="false">IF($Y2626="","",IF(AND($AA2626&gt;=$R2626,$AA2626&lt;=$S2626),"Pass","Fail"))</f>
        <v/>
      </c>
      <c r="AD2626" s="1" t="str">
        <f aca="false">IF($Y2626="","",IF($AA2626&gt;$R2626,"Pass","Fail"))</f>
        <v/>
      </c>
      <c r="AE2626" s="1" t="str">
        <f aca="false">IF($Y2626="","",IF($AA2626&gt;=$R2626,"Pass","Fail"))</f>
        <v/>
      </c>
      <c r="AF2626" s="1" t="str">
        <f aca="false">IF($Y2626="","",IF($AA2626&lt;=$S2626,"Pass","Fail"))</f>
        <v/>
      </c>
      <c r="AG2626" s="1" t="str">
        <f aca="false">IF($Y2626="","",IF($AA2626&lt;$S2626,"Pass","Fail"))</f>
        <v/>
      </c>
      <c r="AH2626" s="23" t="str">
        <f aca="true">INDIRECT(CHOOSE(MATCH($T2626,{"±","&gt;","≥","≤","&lt;"},0), "AC", "AD", "AE", "AF", "AG") &amp; ROW())</f>
        <v/>
      </c>
      <c r="AI2626" s="56" t="str">
        <f aca="false">IF($X2626="Not Significant","No Further Action Required",
IF($AH2626="","",
IF(AND($AH2626="Pass",$L2626="0 - Passed "),"Analysis performed; no further action required.",
IF(AND($AH2626="Fail",$L2626="1 - Failed "),"Analysis performed; no further action required.",
IF(AND($AH2626="Pass",$L2626="2 - Limited In Use "),"Analysis performed; no further action required.",
IF(AND($AH2626="Fail",$L2626="3 - Adjusted "),"Analysis performed; no further action required.",
"Unit fails analysis; TSM determination required."))))))</f>
        <v/>
      </c>
      <c r="AJ2626" s="58"/>
    </row>
    <row r="2627" customFormat="false" ht="15" hidden="false" customHeight="false" outlineLevel="0" collapsed="false">
      <c r="A2627" s="56"/>
      <c r="E2627" s="57" t="str">
        <f aca="false">IF(AND($F2627="",$G2627=""),"",IF($G2627="",$F2627,HYPERLINK($G2627,$F2627)))</f>
        <v/>
      </c>
      <c r="H2627" s="1" t="str">
        <f aca="false">IF($I2627="","None Attached",IF(LEFT($I2627,5)="https",HYPERLINK($I2627,"Datasheet"),HYPERLINK(_xlfn.CONCAT("https://",$I2627),"Datasheet")))</f>
        <v>None Attached</v>
      </c>
      <c r="M2627" s="56"/>
      <c r="P2627" s="58"/>
      <c r="Q2627" s="1" t="n">
        <f aca="false">$M2627-$N2627</f>
        <v>0</v>
      </c>
      <c r="R2627" s="56"/>
      <c r="T2627" s="59" t="s">
        <v>15</v>
      </c>
      <c r="U2627" s="1" t="n">
        <f aca="false">$S2627-$R2627</f>
        <v>0</v>
      </c>
      <c r="V2627" s="1" t="n">
        <f aca="false">IF($T2627="±",$Q2627*2,$Q2627)</f>
        <v>0</v>
      </c>
      <c r="W2627" s="60" t="str">
        <f aca="false">IFERROR($U2627/ABS($V2627),"N/A")</f>
        <v>N/A</v>
      </c>
      <c r="X2627" s="61" t="str">
        <f aca="false">IF(OR($W2627="N/A",$R2627="",$S2627=""),"N/A",IF($W2627&gt;=4,"Not Significant",IF($W2627&gt;=2,"Semi-Significant","Significant")))</f>
        <v>N/A</v>
      </c>
      <c r="Z2627" s="1" t="str">
        <f aca="false">IF($D2627="Z540.1 w/data",0,"")</f>
        <v/>
      </c>
      <c r="AA2627" s="1" t="e">
        <f aca="false">$Y2627+$Q2627+$Z2627</f>
        <v>#VALUE!</v>
      </c>
      <c r="AB2627" s="1" t="n">
        <f aca="false">$N2627+$Q2627</f>
        <v>0</v>
      </c>
      <c r="AC2627" s="1" t="str">
        <f aca="false">IF($Y2627="","",IF(AND($AA2627&gt;=$R2627,$AA2627&lt;=$S2627),"Pass","Fail"))</f>
        <v/>
      </c>
      <c r="AD2627" s="1" t="str">
        <f aca="false">IF($Y2627="","",IF($AA2627&gt;$R2627,"Pass","Fail"))</f>
        <v/>
      </c>
      <c r="AE2627" s="1" t="str">
        <f aca="false">IF($Y2627="","",IF($AA2627&gt;=$R2627,"Pass","Fail"))</f>
        <v/>
      </c>
      <c r="AF2627" s="1" t="str">
        <f aca="false">IF($Y2627="","",IF($AA2627&lt;=$S2627,"Pass","Fail"))</f>
        <v/>
      </c>
      <c r="AG2627" s="1" t="str">
        <f aca="false">IF($Y2627="","",IF($AA2627&lt;$S2627,"Pass","Fail"))</f>
        <v/>
      </c>
      <c r="AH2627" s="23" t="str">
        <f aca="true">INDIRECT(CHOOSE(MATCH($T2627,{"±","&gt;","≥","≤","&lt;"},0), "AC", "AD", "AE", "AF", "AG") &amp; ROW())</f>
        <v/>
      </c>
      <c r="AI2627" s="56" t="str">
        <f aca="false">IF($X2627="Not Significant","No Further Action Required",
IF($AH2627="","",
IF(AND($AH2627="Pass",$L2627="0 - Passed "),"Analysis performed; no further action required.",
IF(AND($AH2627="Fail",$L2627="1 - Failed "),"Analysis performed; no further action required.",
IF(AND($AH2627="Pass",$L2627="2 - Limited In Use "),"Analysis performed; no further action required.",
IF(AND($AH2627="Fail",$L2627="3 - Adjusted "),"Analysis performed; no further action required.",
"Unit fails analysis; TSM determination required."))))))</f>
        <v/>
      </c>
      <c r="AJ2627" s="58"/>
    </row>
    <row r="2628" customFormat="false" ht="15" hidden="false" customHeight="false" outlineLevel="0" collapsed="false">
      <c r="A2628" s="56"/>
      <c r="E2628" s="57" t="str">
        <f aca="false">IF(AND($F2628="",$G2628=""),"",IF($G2628="",$F2628,HYPERLINK($G2628,$F2628)))</f>
        <v/>
      </c>
      <c r="H2628" s="1" t="str">
        <f aca="false">IF($I2628="","None Attached",IF(LEFT($I2628,5)="https",HYPERLINK($I2628,"Datasheet"),HYPERLINK(_xlfn.CONCAT("https://",$I2628),"Datasheet")))</f>
        <v>None Attached</v>
      </c>
      <c r="M2628" s="56"/>
      <c r="P2628" s="58"/>
      <c r="Q2628" s="1" t="n">
        <f aca="false">$M2628-$N2628</f>
        <v>0</v>
      </c>
      <c r="R2628" s="56"/>
      <c r="T2628" s="59" t="s">
        <v>15</v>
      </c>
      <c r="U2628" s="1" t="n">
        <f aca="false">$S2628-$R2628</f>
        <v>0</v>
      </c>
      <c r="V2628" s="1" t="n">
        <f aca="false">IF($T2628="±",$Q2628*2,$Q2628)</f>
        <v>0</v>
      </c>
      <c r="W2628" s="60" t="str">
        <f aca="false">IFERROR($U2628/ABS($V2628),"N/A")</f>
        <v>N/A</v>
      </c>
      <c r="X2628" s="61" t="str">
        <f aca="false">IF(OR($W2628="N/A",$R2628="",$S2628=""),"N/A",IF($W2628&gt;=4,"Not Significant",IF($W2628&gt;=2,"Semi-Significant","Significant")))</f>
        <v>N/A</v>
      </c>
      <c r="Z2628" s="1" t="str">
        <f aca="false">IF($D2628="Z540.1 w/data",0,"")</f>
        <v/>
      </c>
      <c r="AA2628" s="1" t="e">
        <f aca="false">$Y2628+$Q2628+$Z2628</f>
        <v>#VALUE!</v>
      </c>
      <c r="AB2628" s="1" t="n">
        <f aca="false">$N2628+$Q2628</f>
        <v>0</v>
      </c>
      <c r="AC2628" s="1" t="str">
        <f aca="false">IF($Y2628="","",IF(AND($AA2628&gt;=$R2628,$AA2628&lt;=$S2628),"Pass","Fail"))</f>
        <v/>
      </c>
      <c r="AD2628" s="1" t="str">
        <f aca="false">IF($Y2628="","",IF($AA2628&gt;$R2628,"Pass","Fail"))</f>
        <v/>
      </c>
      <c r="AE2628" s="1" t="str">
        <f aca="false">IF($Y2628="","",IF($AA2628&gt;=$R2628,"Pass","Fail"))</f>
        <v/>
      </c>
      <c r="AF2628" s="1" t="str">
        <f aca="false">IF($Y2628="","",IF($AA2628&lt;=$S2628,"Pass","Fail"))</f>
        <v/>
      </c>
      <c r="AG2628" s="1" t="str">
        <f aca="false">IF($Y2628="","",IF($AA2628&lt;$S2628,"Pass","Fail"))</f>
        <v/>
      </c>
      <c r="AH2628" s="23" t="str">
        <f aca="true">INDIRECT(CHOOSE(MATCH($T2628,{"±","&gt;","≥","≤","&lt;"},0), "AC", "AD", "AE", "AF", "AG") &amp; ROW())</f>
        <v/>
      </c>
      <c r="AI2628" s="56" t="str">
        <f aca="false">IF($X2628="Not Significant","No Further Action Required",
IF($AH2628="","",
IF(AND($AH2628="Pass",$L2628="0 - Passed "),"Analysis performed; no further action required.",
IF(AND($AH2628="Fail",$L2628="1 - Failed "),"Analysis performed; no further action required.",
IF(AND($AH2628="Pass",$L2628="2 - Limited In Use "),"Analysis performed; no further action required.",
IF(AND($AH2628="Fail",$L2628="3 - Adjusted "),"Analysis performed; no further action required.",
"Unit fails analysis; TSM determination required."))))))</f>
        <v/>
      </c>
      <c r="AJ2628" s="58"/>
    </row>
    <row r="2629" customFormat="false" ht="15" hidden="false" customHeight="false" outlineLevel="0" collapsed="false">
      <c r="A2629" s="56"/>
      <c r="E2629" s="57" t="str">
        <f aca="false">IF(AND($F2629="",$G2629=""),"",IF($G2629="",$F2629,HYPERLINK($G2629,$F2629)))</f>
        <v/>
      </c>
      <c r="H2629" s="1" t="str">
        <f aca="false">IF($I2629="","None Attached",IF(LEFT($I2629,5)="https",HYPERLINK($I2629,"Datasheet"),HYPERLINK(_xlfn.CONCAT("https://",$I2629),"Datasheet")))</f>
        <v>None Attached</v>
      </c>
      <c r="M2629" s="56"/>
      <c r="P2629" s="58"/>
      <c r="Q2629" s="1" t="n">
        <f aca="false">$M2629-$N2629</f>
        <v>0</v>
      </c>
      <c r="R2629" s="56"/>
      <c r="T2629" s="59" t="s">
        <v>15</v>
      </c>
      <c r="U2629" s="1" t="n">
        <f aca="false">$S2629-$R2629</f>
        <v>0</v>
      </c>
      <c r="V2629" s="1" t="n">
        <f aca="false">IF($T2629="±",$Q2629*2,$Q2629)</f>
        <v>0</v>
      </c>
      <c r="W2629" s="60" t="str">
        <f aca="false">IFERROR($U2629/ABS($V2629),"N/A")</f>
        <v>N/A</v>
      </c>
      <c r="X2629" s="61" t="str">
        <f aca="false">IF(OR($W2629="N/A",$R2629="",$S2629=""),"N/A",IF($W2629&gt;=4,"Not Significant",IF($W2629&gt;=2,"Semi-Significant","Significant")))</f>
        <v>N/A</v>
      </c>
      <c r="Z2629" s="1" t="str">
        <f aca="false">IF($D2629="Z540.1 w/data",0,"")</f>
        <v/>
      </c>
      <c r="AA2629" s="1" t="e">
        <f aca="false">$Y2629+$Q2629+$Z2629</f>
        <v>#VALUE!</v>
      </c>
      <c r="AB2629" s="1" t="n">
        <f aca="false">$N2629+$Q2629</f>
        <v>0</v>
      </c>
      <c r="AC2629" s="1" t="str">
        <f aca="false">IF($Y2629="","",IF(AND($AA2629&gt;=$R2629,$AA2629&lt;=$S2629),"Pass","Fail"))</f>
        <v/>
      </c>
      <c r="AD2629" s="1" t="str">
        <f aca="false">IF($Y2629="","",IF($AA2629&gt;$R2629,"Pass","Fail"))</f>
        <v/>
      </c>
      <c r="AE2629" s="1" t="str">
        <f aca="false">IF($Y2629="","",IF($AA2629&gt;=$R2629,"Pass","Fail"))</f>
        <v/>
      </c>
      <c r="AF2629" s="1" t="str">
        <f aca="false">IF($Y2629="","",IF($AA2629&lt;=$S2629,"Pass","Fail"))</f>
        <v/>
      </c>
      <c r="AG2629" s="1" t="str">
        <f aca="false">IF($Y2629="","",IF($AA2629&lt;$S2629,"Pass","Fail"))</f>
        <v/>
      </c>
      <c r="AH2629" s="23" t="str">
        <f aca="true">INDIRECT(CHOOSE(MATCH($T2629,{"±","&gt;","≥","≤","&lt;"},0), "AC", "AD", "AE", "AF", "AG") &amp; ROW())</f>
        <v/>
      </c>
      <c r="AI2629" s="56" t="str">
        <f aca="false">IF($X2629="Not Significant","No Further Action Required",
IF($AH2629="","",
IF(AND($AH2629="Pass",$L2629="0 - Passed "),"Analysis performed; no further action required.",
IF(AND($AH2629="Fail",$L2629="1 - Failed "),"Analysis performed; no further action required.",
IF(AND($AH2629="Pass",$L2629="2 - Limited In Use "),"Analysis performed; no further action required.",
IF(AND($AH2629="Fail",$L2629="3 - Adjusted "),"Analysis performed; no further action required.",
"Unit fails analysis; TSM determination required."))))))</f>
        <v/>
      </c>
      <c r="AJ2629" s="58"/>
    </row>
    <row r="2630" customFormat="false" ht="15" hidden="false" customHeight="false" outlineLevel="0" collapsed="false">
      <c r="A2630" s="56"/>
      <c r="E2630" s="57" t="str">
        <f aca="false">IF(AND($F2630="",$G2630=""),"",IF($G2630="",$F2630,HYPERLINK($G2630,$F2630)))</f>
        <v/>
      </c>
      <c r="H2630" s="1" t="str">
        <f aca="false">IF($I2630="","None Attached",IF(LEFT($I2630,5)="https",HYPERLINK($I2630,"Datasheet"),HYPERLINK(_xlfn.CONCAT("https://",$I2630),"Datasheet")))</f>
        <v>None Attached</v>
      </c>
      <c r="M2630" s="56"/>
      <c r="P2630" s="58"/>
      <c r="Q2630" s="1" t="n">
        <f aca="false">$M2630-$N2630</f>
        <v>0</v>
      </c>
      <c r="R2630" s="56"/>
      <c r="T2630" s="59" t="s">
        <v>15</v>
      </c>
      <c r="U2630" s="1" t="n">
        <f aca="false">$S2630-$R2630</f>
        <v>0</v>
      </c>
      <c r="V2630" s="1" t="n">
        <f aca="false">IF($T2630="±",$Q2630*2,$Q2630)</f>
        <v>0</v>
      </c>
      <c r="W2630" s="60" t="str">
        <f aca="false">IFERROR($U2630/ABS($V2630),"N/A")</f>
        <v>N/A</v>
      </c>
      <c r="X2630" s="61" t="str">
        <f aca="false">IF(OR($W2630="N/A",$R2630="",$S2630=""),"N/A",IF($W2630&gt;=4,"Not Significant",IF($W2630&gt;=2,"Semi-Significant","Significant")))</f>
        <v>N/A</v>
      </c>
      <c r="Z2630" s="1" t="str">
        <f aca="false">IF($D2630="Z540.1 w/data",0,"")</f>
        <v/>
      </c>
      <c r="AA2630" s="1" t="e">
        <f aca="false">$Y2630+$Q2630+$Z2630</f>
        <v>#VALUE!</v>
      </c>
      <c r="AB2630" s="1" t="n">
        <f aca="false">$N2630+$Q2630</f>
        <v>0</v>
      </c>
      <c r="AC2630" s="1" t="str">
        <f aca="false">IF($Y2630="","",IF(AND($AA2630&gt;=$R2630,$AA2630&lt;=$S2630),"Pass","Fail"))</f>
        <v/>
      </c>
      <c r="AD2630" s="1" t="str">
        <f aca="false">IF($Y2630="","",IF($AA2630&gt;$R2630,"Pass","Fail"))</f>
        <v/>
      </c>
      <c r="AE2630" s="1" t="str">
        <f aca="false">IF($Y2630="","",IF($AA2630&gt;=$R2630,"Pass","Fail"))</f>
        <v/>
      </c>
      <c r="AF2630" s="1" t="str">
        <f aca="false">IF($Y2630="","",IF($AA2630&lt;=$S2630,"Pass","Fail"))</f>
        <v/>
      </c>
      <c r="AG2630" s="1" t="str">
        <f aca="false">IF($Y2630="","",IF($AA2630&lt;$S2630,"Pass","Fail"))</f>
        <v/>
      </c>
      <c r="AH2630" s="23" t="str">
        <f aca="true">INDIRECT(CHOOSE(MATCH($T2630,{"±","&gt;","≥","≤","&lt;"},0), "AC", "AD", "AE", "AF", "AG") &amp; ROW())</f>
        <v/>
      </c>
      <c r="AI2630" s="56" t="str">
        <f aca="false">IF($X2630="Not Significant","No Further Action Required",
IF($AH2630="","",
IF(AND($AH2630="Pass",$L2630="0 - Passed "),"Analysis performed; no further action required.",
IF(AND($AH2630="Fail",$L2630="1 - Failed "),"Analysis performed; no further action required.",
IF(AND($AH2630="Pass",$L2630="2 - Limited In Use "),"Analysis performed; no further action required.",
IF(AND($AH2630="Fail",$L2630="3 - Adjusted "),"Analysis performed; no further action required.",
"Unit fails analysis; TSM determination required."))))))</f>
        <v/>
      </c>
      <c r="AJ2630" s="58"/>
    </row>
    <row r="2631" customFormat="false" ht="15" hidden="false" customHeight="false" outlineLevel="0" collapsed="false">
      <c r="A2631" s="56"/>
      <c r="E2631" s="57" t="str">
        <f aca="false">IF(AND($F2631="",$G2631=""),"",IF($G2631="",$F2631,HYPERLINK($G2631,$F2631)))</f>
        <v/>
      </c>
      <c r="H2631" s="1" t="str">
        <f aca="false">IF($I2631="","None Attached",IF(LEFT($I2631,5)="https",HYPERLINK($I2631,"Datasheet"),HYPERLINK(_xlfn.CONCAT("https://",$I2631),"Datasheet")))</f>
        <v>None Attached</v>
      </c>
      <c r="M2631" s="56"/>
      <c r="P2631" s="58"/>
      <c r="Q2631" s="1" t="n">
        <f aca="false">$M2631-$N2631</f>
        <v>0</v>
      </c>
      <c r="R2631" s="56"/>
      <c r="T2631" s="59" t="s">
        <v>15</v>
      </c>
      <c r="U2631" s="1" t="n">
        <f aca="false">$S2631-$R2631</f>
        <v>0</v>
      </c>
      <c r="V2631" s="1" t="n">
        <f aca="false">IF($T2631="±",$Q2631*2,$Q2631)</f>
        <v>0</v>
      </c>
      <c r="W2631" s="60" t="str">
        <f aca="false">IFERROR($U2631/ABS($V2631),"N/A")</f>
        <v>N/A</v>
      </c>
      <c r="X2631" s="61" t="str">
        <f aca="false">IF(OR($W2631="N/A",$R2631="",$S2631=""),"N/A",IF($W2631&gt;=4,"Not Significant",IF($W2631&gt;=2,"Semi-Significant","Significant")))</f>
        <v>N/A</v>
      </c>
      <c r="Z2631" s="1" t="str">
        <f aca="false">IF($D2631="Z540.1 w/data",0,"")</f>
        <v/>
      </c>
      <c r="AA2631" s="1" t="e">
        <f aca="false">$Y2631+$Q2631+$Z2631</f>
        <v>#VALUE!</v>
      </c>
      <c r="AB2631" s="1" t="n">
        <f aca="false">$N2631+$Q2631</f>
        <v>0</v>
      </c>
      <c r="AC2631" s="1" t="str">
        <f aca="false">IF($Y2631="","",IF(AND($AA2631&gt;=$R2631,$AA2631&lt;=$S2631),"Pass","Fail"))</f>
        <v/>
      </c>
      <c r="AD2631" s="1" t="str">
        <f aca="false">IF($Y2631="","",IF($AA2631&gt;$R2631,"Pass","Fail"))</f>
        <v/>
      </c>
      <c r="AE2631" s="1" t="str">
        <f aca="false">IF($Y2631="","",IF($AA2631&gt;=$R2631,"Pass","Fail"))</f>
        <v/>
      </c>
      <c r="AF2631" s="1" t="str">
        <f aca="false">IF($Y2631="","",IF($AA2631&lt;=$S2631,"Pass","Fail"))</f>
        <v/>
      </c>
      <c r="AG2631" s="1" t="str">
        <f aca="false">IF($Y2631="","",IF($AA2631&lt;$S2631,"Pass","Fail"))</f>
        <v/>
      </c>
      <c r="AH2631" s="23" t="str">
        <f aca="true">INDIRECT(CHOOSE(MATCH($T2631,{"±","&gt;","≥","≤","&lt;"},0), "AC", "AD", "AE", "AF", "AG") &amp; ROW())</f>
        <v/>
      </c>
      <c r="AI2631" s="56" t="str">
        <f aca="false">IF($X2631="Not Significant","No Further Action Required",
IF($AH2631="","",
IF(AND($AH2631="Pass",$L2631="0 - Passed "),"Analysis performed; no further action required.",
IF(AND($AH2631="Fail",$L2631="1 - Failed "),"Analysis performed; no further action required.",
IF(AND($AH2631="Pass",$L2631="2 - Limited In Use "),"Analysis performed; no further action required.",
IF(AND($AH2631="Fail",$L2631="3 - Adjusted "),"Analysis performed; no further action required.",
"Unit fails analysis; TSM determination required."))))))</f>
        <v/>
      </c>
      <c r="AJ2631" s="58"/>
    </row>
    <row r="2632" customFormat="false" ht="15" hidden="false" customHeight="false" outlineLevel="0" collapsed="false">
      <c r="A2632" s="56"/>
      <c r="E2632" s="57" t="str">
        <f aca="false">IF(AND($F2632="",$G2632=""),"",IF($G2632="",$F2632,HYPERLINK($G2632,$F2632)))</f>
        <v/>
      </c>
      <c r="H2632" s="1" t="str">
        <f aca="false">IF($I2632="","None Attached",IF(LEFT($I2632,5)="https",HYPERLINK($I2632,"Datasheet"),HYPERLINK(_xlfn.CONCAT("https://",$I2632),"Datasheet")))</f>
        <v>None Attached</v>
      </c>
      <c r="M2632" s="56"/>
      <c r="P2632" s="58"/>
      <c r="Q2632" s="1" t="n">
        <f aca="false">$M2632-$N2632</f>
        <v>0</v>
      </c>
      <c r="R2632" s="56"/>
      <c r="T2632" s="59" t="s">
        <v>15</v>
      </c>
      <c r="U2632" s="1" t="n">
        <f aca="false">$S2632-$R2632</f>
        <v>0</v>
      </c>
      <c r="V2632" s="1" t="n">
        <f aca="false">IF($T2632="±",$Q2632*2,$Q2632)</f>
        <v>0</v>
      </c>
      <c r="W2632" s="60" t="str">
        <f aca="false">IFERROR($U2632/ABS($V2632),"N/A")</f>
        <v>N/A</v>
      </c>
      <c r="X2632" s="61" t="str">
        <f aca="false">IF(OR($W2632="N/A",$R2632="",$S2632=""),"N/A",IF($W2632&gt;=4,"Not Significant",IF($W2632&gt;=2,"Semi-Significant","Significant")))</f>
        <v>N/A</v>
      </c>
      <c r="Z2632" s="1" t="str">
        <f aca="false">IF($D2632="Z540.1 w/data",0,"")</f>
        <v/>
      </c>
      <c r="AA2632" s="1" t="e">
        <f aca="false">$Y2632+$Q2632+$Z2632</f>
        <v>#VALUE!</v>
      </c>
      <c r="AB2632" s="1" t="n">
        <f aca="false">$N2632+$Q2632</f>
        <v>0</v>
      </c>
      <c r="AC2632" s="1" t="str">
        <f aca="false">IF($Y2632="","",IF(AND($AA2632&gt;=$R2632,$AA2632&lt;=$S2632),"Pass","Fail"))</f>
        <v/>
      </c>
      <c r="AD2632" s="1" t="str">
        <f aca="false">IF($Y2632="","",IF($AA2632&gt;$R2632,"Pass","Fail"))</f>
        <v/>
      </c>
      <c r="AE2632" s="1" t="str">
        <f aca="false">IF($Y2632="","",IF($AA2632&gt;=$R2632,"Pass","Fail"))</f>
        <v/>
      </c>
      <c r="AF2632" s="1" t="str">
        <f aca="false">IF($Y2632="","",IF($AA2632&lt;=$S2632,"Pass","Fail"))</f>
        <v/>
      </c>
      <c r="AG2632" s="1" t="str">
        <f aca="false">IF($Y2632="","",IF($AA2632&lt;$S2632,"Pass","Fail"))</f>
        <v/>
      </c>
      <c r="AH2632" s="23" t="str">
        <f aca="true">INDIRECT(CHOOSE(MATCH($T2632,{"±","&gt;","≥","≤","&lt;"},0), "AC", "AD", "AE", "AF", "AG") &amp; ROW())</f>
        <v/>
      </c>
      <c r="AI2632" s="56" t="str">
        <f aca="false">IF($X2632="Not Significant","No Further Action Required",
IF($AH2632="","",
IF(AND($AH2632="Pass",$L2632="0 - Passed "),"Analysis performed; no further action required.",
IF(AND($AH2632="Fail",$L2632="1 - Failed "),"Analysis performed; no further action required.",
IF(AND($AH2632="Pass",$L2632="2 - Limited In Use "),"Analysis performed; no further action required.",
IF(AND($AH2632="Fail",$L2632="3 - Adjusted "),"Analysis performed; no further action required.",
"Unit fails analysis; TSM determination required."))))))</f>
        <v/>
      </c>
      <c r="AJ2632" s="58"/>
    </row>
    <row r="2633" customFormat="false" ht="15" hidden="false" customHeight="false" outlineLevel="0" collapsed="false">
      <c r="A2633" s="56"/>
      <c r="E2633" s="57" t="str">
        <f aca="false">IF(AND($F2633="",$G2633=""),"",IF($G2633="",$F2633,HYPERLINK($G2633,$F2633)))</f>
        <v/>
      </c>
      <c r="H2633" s="1" t="str">
        <f aca="false">IF($I2633="","None Attached",IF(LEFT($I2633,5)="https",HYPERLINK($I2633,"Datasheet"),HYPERLINK(_xlfn.CONCAT("https://",$I2633),"Datasheet")))</f>
        <v>None Attached</v>
      </c>
      <c r="M2633" s="56"/>
      <c r="P2633" s="58"/>
      <c r="Q2633" s="1" t="n">
        <f aca="false">$M2633-$N2633</f>
        <v>0</v>
      </c>
      <c r="R2633" s="56"/>
      <c r="T2633" s="59" t="s">
        <v>15</v>
      </c>
      <c r="U2633" s="1" t="n">
        <f aca="false">$S2633-$R2633</f>
        <v>0</v>
      </c>
      <c r="V2633" s="1" t="n">
        <f aca="false">IF($T2633="±",$Q2633*2,$Q2633)</f>
        <v>0</v>
      </c>
      <c r="W2633" s="60" t="str">
        <f aca="false">IFERROR($U2633/ABS($V2633),"N/A")</f>
        <v>N/A</v>
      </c>
      <c r="X2633" s="61" t="str">
        <f aca="false">IF(OR($W2633="N/A",$R2633="",$S2633=""),"N/A",IF($W2633&gt;=4,"Not Significant",IF($W2633&gt;=2,"Semi-Significant","Significant")))</f>
        <v>N/A</v>
      </c>
      <c r="Z2633" s="1" t="str">
        <f aca="false">IF($D2633="Z540.1 w/data",0,"")</f>
        <v/>
      </c>
      <c r="AA2633" s="1" t="e">
        <f aca="false">$Y2633+$Q2633+$Z2633</f>
        <v>#VALUE!</v>
      </c>
      <c r="AB2633" s="1" t="n">
        <f aca="false">$N2633+$Q2633</f>
        <v>0</v>
      </c>
      <c r="AC2633" s="1" t="str">
        <f aca="false">IF($Y2633="","",IF(AND($AA2633&gt;=$R2633,$AA2633&lt;=$S2633),"Pass","Fail"))</f>
        <v/>
      </c>
      <c r="AD2633" s="1" t="str">
        <f aca="false">IF($Y2633="","",IF($AA2633&gt;$R2633,"Pass","Fail"))</f>
        <v/>
      </c>
      <c r="AE2633" s="1" t="str">
        <f aca="false">IF($Y2633="","",IF($AA2633&gt;=$R2633,"Pass","Fail"))</f>
        <v/>
      </c>
      <c r="AF2633" s="1" t="str">
        <f aca="false">IF($Y2633="","",IF($AA2633&lt;=$S2633,"Pass","Fail"))</f>
        <v/>
      </c>
      <c r="AG2633" s="1" t="str">
        <f aca="false">IF($Y2633="","",IF($AA2633&lt;$S2633,"Pass","Fail"))</f>
        <v/>
      </c>
      <c r="AH2633" s="23" t="str">
        <f aca="true">INDIRECT(CHOOSE(MATCH($T2633,{"±","&gt;","≥","≤","&lt;"},0), "AC", "AD", "AE", "AF", "AG") &amp; ROW())</f>
        <v/>
      </c>
      <c r="AI2633" s="56" t="str">
        <f aca="false">IF($X2633="Not Significant","No Further Action Required",
IF($AH2633="","",
IF(AND($AH2633="Pass",$L2633="0 - Passed "),"Analysis performed; no further action required.",
IF(AND($AH2633="Fail",$L2633="1 - Failed "),"Analysis performed; no further action required.",
IF(AND($AH2633="Pass",$L2633="2 - Limited In Use "),"Analysis performed; no further action required.",
IF(AND($AH2633="Fail",$L2633="3 - Adjusted "),"Analysis performed; no further action required.",
"Unit fails analysis; TSM determination required."))))))</f>
        <v/>
      </c>
      <c r="AJ2633" s="58"/>
    </row>
    <row r="2634" customFormat="false" ht="15" hidden="false" customHeight="false" outlineLevel="0" collapsed="false">
      <c r="A2634" s="56"/>
      <c r="E2634" s="57" t="str">
        <f aca="false">IF(AND($F2634="",$G2634=""),"",IF($G2634="",$F2634,HYPERLINK($G2634,$F2634)))</f>
        <v/>
      </c>
      <c r="H2634" s="1" t="str">
        <f aca="false">IF($I2634="","None Attached",IF(LEFT($I2634,5)="https",HYPERLINK($I2634,"Datasheet"),HYPERLINK(_xlfn.CONCAT("https://",$I2634),"Datasheet")))</f>
        <v>None Attached</v>
      </c>
      <c r="M2634" s="56"/>
      <c r="P2634" s="58"/>
      <c r="Q2634" s="1" t="n">
        <f aca="false">$M2634-$N2634</f>
        <v>0</v>
      </c>
      <c r="R2634" s="56"/>
      <c r="T2634" s="59" t="s">
        <v>15</v>
      </c>
      <c r="U2634" s="1" t="n">
        <f aca="false">$S2634-$R2634</f>
        <v>0</v>
      </c>
      <c r="V2634" s="1" t="n">
        <f aca="false">IF($T2634="±",$Q2634*2,$Q2634)</f>
        <v>0</v>
      </c>
      <c r="W2634" s="60" t="str">
        <f aca="false">IFERROR($U2634/ABS($V2634),"N/A")</f>
        <v>N/A</v>
      </c>
      <c r="X2634" s="61" t="str">
        <f aca="false">IF(OR($W2634="N/A",$R2634="",$S2634=""),"N/A",IF($W2634&gt;=4,"Not Significant",IF($W2634&gt;=2,"Semi-Significant","Significant")))</f>
        <v>N/A</v>
      </c>
      <c r="Z2634" s="1" t="str">
        <f aca="false">IF($D2634="Z540.1 w/data",0,"")</f>
        <v/>
      </c>
      <c r="AA2634" s="1" t="e">
        <f aca="false">$Y2634+$Q2634+$Z2634</f>
        <v>#VALUE!</v>
      </c>
      <c r="AB2634" s="1" t="n">
        <f aca="false">$N2634+$Q2634</f>
        <v>0</v>
      </c>
      <c r="AC2634" s="1" t="str">
        <f aca="false">IF($Y2634="","",IF(AND($AA2634&gt;=$R2634,$AA2634&lt;=$S2634),"Pass","Fail"))</f>
        <v/>
      </c>
      <c r="AD2634" s="1" t="str">
        <f aca="false">IF($Y2634="","",IF($AA2634&gt;$R2634,"Pass","Fail"))</f>
        <v/>
      </c>
      <c r="AE2634" s="1" t="str">
        <f aca="false">IF($Y2634="","",IF($AA2634&gt;=$R2634,"Pass","Fail"))</f>
        <v/>
      </c>
      <c r="AF2634" s="1" t="str">
        <f aca="false">IF($Y2634="","",IF($AA2634&lt;=$S2634,"Pass","Fail"))</f>
        <v/>
      </c>
      <c r="AG2634" s="1" t="str">
        <f aca="false">IF($Y2634="","",IF($AA2634&lt;$S2634,"Pass","Fail"))</f>
        <v/>
      </c>
      <c r="AH2634" s="23" t="str">
        <f aca="true">INDIRECT(CHOOSE(MATCH($T2634,{"±","&gt;","≥","≤","&lt;"},0), "AC", "AD", "AE", "AF", "AG") &amp; ROW())</f>
        <v/>
      </c>
      <c r="AI2634" s="56" t="str">
        <f aca="false">IF($X2634="Not Significant","No Further Action Required",
IF($AH2634="","",
IF(AND($AH2634="Pass",$L2634="0 - Passed "),"Analysis performed; no further action required.",
IF(AND($AH2634="Fail",$L2634="1 - Failed "),"Analysis performed; no further action required.",
IF(AND($AH2634="Pass",$L2634="2 - Limited In Use "),"Analysis performed; no further action required.",
IF(AND($AH2634="Fail",$L2634="3 - Adjusted "),"Analysis performed; no further action required.",
"Unit fails analysis; TSM determination required."))))))</f>
        <v/>
      </c>
      <c r="AJ2634" s="58"/>
    </row>
    <row r="2635" customFormat="false" ht="15" hidden="false" customHeight="false" outlineLevel="0" collapsed="false">
      <c r="A2635" s="56"/>
      <c r="E2635" s="57" t="str">
        <f aca="false">IF(AND($F2635="",$G2635=""),"",IF($G2635="",$F2635,HYPERLINK($G2635,$F2635)))</f>
        <v/>
      </c>
      <c r="H2635" s="1" t="str">
        <f aca="false">IF($I2635="","None Attached",IF(LEFT($I2635,5)="https",HYPERLINK($I2635,"Datasheet"),HYPERLINK(_xlfn.CONCAT("https://",$I2635),"Datasheet")))</f>
        <v>None Attached</v>
      </c>
      <c r="M2635" s="56"/>
      <c r="P2635" s="58"/>
      <c r="Q2635" s="1" t="n">
        <f aca="false">$M2635-$N2635</f>
        <v>0</v>
      </c>
      <c r="R2635" s="56"/>
      <c r="T2635" s="59" t="s">
        <v>15</v>
      </c>
      <c r="U2635" s="1" t="n">
        <f aca="false">$S2635-$R2635</f>
        <v>0</v>
      </c>
      <c r="V2635" s="1" t="n">
        <f aca="false">IF($T2635="±",$Q2635*2,$Q2635)</f>
        <v>0</v>
      </c>
      <c r="W2635" s="60" t="str">
        <f aca="false">IFERROR($U2635/ABS($V2635),"N/A")</f>
        <v>N/A</v>
      </c>
      <c r="X2635" s="61" t="str">
        <f aca="false">IF(OR($W2635="N/A",$R2635="",$S2635=""),"N/A",IF($W2635&gt;=4,"Not Significant",IF($W2635&gt;=2,"Semi-Significant","Significant")))</f>
        <v>N/A</v>
      </c>
      <c r="Z2635" s="1" t="str">
        <f aca="false">IF($D2635="Z540.1 w/data",0,"")</f>
        <v/>
      </c>
      <c r="AA2635" s="1" t="e">
        <f aca="false">$Y2635+$Q2635+$Z2635</f>
        <v>#VALUE!</v>
      </c>
      <c r="AB2635" s="1" t="n">
        <f aca="false">$N2635+$Q2635</f>
        <v>0</v>
      </c>
      <c r="AC2635" s="1" t="str">
        <f aca="false">IF($Y2635="","",IF(AND($AA2635&gt;=$R2635,$AA2635&lt;=$S2635),"Pass","Fail"))</f>
        <v/>
      </c>
      <c r="AD2635" s="1" t="str">
        <f aca="false">IF($Y2635="","",IF($AA2635&gt;$R2635,"Pass","Fail"))</f>
        <v/>
      </c>
      <c r="AE2635" s="1" t="str">
        <f aca="false">IF($Y2635="","",IF($AA2635&gt;=$R2635,"Pass","Fail"))</f>
        <v/>
      </c>
      <c r="AF2635" s="1" t="str">
        <f aca="false">IF($Y2635="","",IF($AA2635&lt;=$S2635,"Pass","Fail"))</f>
        <v/>
      </c>
      <c r="AG2635" s="1" t="str">
        <f aca="false">IF($Y2635="","",IF($AA2635&lt;$S2635,"Pass","Fail"))</f>
        <v/>
      </c>
      <c r="AH2635" s="23" t="str">
        <f aca="true">INDIRECT(CHOOSE(MATCH($T2635,{"±","&gt;","≥","≤","&lt;"},0), "AC", "AD", "AE", "AF", "AG") &amp; ROW())</f>
        <v/>
      </c>
      <c r="AI2635" s="56" t="str">
        <f aca="false">IF($X2635="Not Significant","No Further Action Required",
IF($AH2635="","",
IF(AND($AH2635="Pass",$L2635="0 - Passed "),"Analysis performed; no further action required.",
IF(AND($AH2635="Fail",$L2635="1 - Failed "),"Analysis performed; no further action required.",
IF(AND($AH2635="Pass",$L2635="2 - Limited In Use "),"Analysis performed; no further action required.",
IF(AND($AH2635="Fail",$L2635="3 - Adjusted "),"Analysis performed; no further action required.",
"Unit fails analysis; TSM determination required."))))))</f>
        <v/>
      </c>
      <c r="AJ2635" s="58"/>
    </row>
    <row r="2636" customFormat="false" ht="15" hidden="false" customHeight="false" outlineLevel="0" collapsed="false">
      <c r="A2636" s="56"/>
      <c r="E2636" s="57" t="str">
        <f aca="false">IF(AND($F2636="",$G2636=""),"",IF($G2636="",$F2636,HYPERLINK($G2636,$F2636)))</f>
        <v/>
      </c>
      <c r="H2636" s="1" t="str">
        <f aca="false">IF($I2636="","None Attached",IF(LEFT($I2636,5)="https",HYPERLINK($I2636,"Datasheet"),HYPERLINK(_xlfn.CONCAT("https://",$I2636),"Datasheet")))</f>
        <v>None Attached</v>
      </c>
      <c r="M2636" s="56"/>
      <c r="P2636" s="58"/>
      <c r="Q2636" s="1" t="n">
        <f aca="false">$M2636-$N2636</f>
        <v>0</v>
      </c>
      <c r="R2636" s="56"/>
      <c r="T2636" s="59" t="s">
        <v>15</v>
      </c>
      <c r="U2636" s="1" t="n">
        <f aca="false">$S2636-$R2636</f>
        <v>0</v>
      </c>
      <c r="V2636" s="1" t="n">
        <f aca="false">IF($T2636="±",$Q2636*2,$Q2636)</f>
        <v>0</v>
      </c>
      <c r="W2636" s="60" t="str">
        <f aca="false">IFERROR($U2636/ABS($V2636),"N/A")</f>
        <v>N/A</v>
      </c>
      <c r="X2636" s="61" t="str">
        <f aca="false">IF(OR($W2636="N/A",$R2636="",$S2636=""),"N/A",IF($W2636&gt;=4,"Not Significant",IF($W2636&gt;=2,"Semi-Significant","Significant")))</f>
        <v>N/A</v>
      </c>
      <c r="Z2636" s="1" t="str">
        <f aca="false">IF($D2636="Z540.1 w/data",0,"")</f>
        <v/>
      </c>
      <c r="AA2636" s="1" t="e">
        <f aca="false">$Y2636+$Q2636+$Z2636</f>
        <v>#VALUE!</v>
      </c>
      <c r="AB2636" s="1" t="n">
        <f aca="false">$N2636+$Q2636</f>
        <v>0</v>
      </c>
      <c r="AC2636" s="1" t="str">
        <f aca="false">IF($Y2636="","",IF(AND($AA2636&gt;=$R2636,$AA2636&lt;=$S2636),"Pass","Fail"))</f>
        <v/>
      </c>
      <c r="AD2636" s="1" t="str">
        <f aca="false">IF($Y2636="","",IF($AA2636&gt;$R2636,"Pass","Fail"))</f>
        <v/>
      </c>
      <c r="AE2636" s="1" t="str">
        <f aca="false">IF($Y2636="","",IF($AA2636&gt;=$R2636,"Pass","Fail"))</f>
        <v/>
      </c>
      <c r="AF2636" s="1" t="str">
        <f aca="false">IF($Y2636="","",IF($AA2636&lt;=$S2636,"Pass","Fail"))</f>
        <v/>
      </c>
      <c r="AG2636" s="1" t="str">
        <f aca="false">IF($Y2636="","",IF($AA2636&lt;$S2636,"Pass","Fail"))</f>
        <v/>
      </c>
      <c r="AH2636" s="23" t="str">
        <f aca="true">INDIRECT(CHOOSE(MATCH($T2636,{"±","&gt;","≥","≤","&lt;"},0), "AC", "AD", "AE", "AF", "AG") &amp; ROW())</f>
        <v/>
      </c>
      <c r="AI2636" s="56" t="str">
        <f aca="false">IF($X2636="Not Significant","No Further Action Required",
IF($AH2636="","",
IF(AND($AH2636="Pass",$L2636="0 - Passed "),"Analysis performed; no further action required.",
IF(AND($AH2636="Fail",$L2636="1 - Failed "),"Analysis performed; no further action required.",
IF(AND($AH2636="Pass",$L2636="2 - Limited In Use "),"Analysis performed; no further action required.",
IF(AND($AH2636="Fail",$L2636="3 - Adjusted "),"Analysis performed; no further action required.",
"Unit fails analysis; TSM determination required."))))))</f>
        <v/>
      </c>
      <c r="AJ2636" s="58"/>
    </row>
    <row r="2637" customFormat="false" ht="15" hidden="false" customHeight="false" outlineLevel="0" collapsed="false">
      <c r="A2637" s="56"/>
      <c r="E2637" s="57" t="str">
        <f aca="false">IF(AND($F2637="",$G2637=""),"",IF($G2637="",$F2637,HYPERLINK($G2637,$F2637)))</f>
        <v/>
      </c>
      <c r="H2637" s="1" t="str">
        <f aca="false">IF($I2637="","None Attached",IF(LEFT($I2637,5)="https",HYPERLINK($I2637,"Datasheet"),HYPERLINK(_xlfn.CONCAT("https://",$I2637),"Datasheet")))</f>
        <v>None Attached</v>
      </c>
      <c r="M2637" s="56"/>
      <c r="P2637" s="58"/>
      <c r="Q2637" s="1" t="n">
        <f aca="false">$M2637-$N2637</f>
        <v>0</v>
      </c>
      <c r="R2637" s="56"/>
      <c r="T2637" s="59" t="s">
        <v>15</v>
      </c>
      <c r="U2637" s="1" t="n">
        <f aca="false">$S2637-$R2637</f>
        <v>0</v>
      </c>
      <c r="V2637" s="1" t="n">
        <f aca="false">IF($T2637="±",$Q2637*2,$Q2637)</f>
        <v>0</v>
      </c>
      <c r="W2637" s="60" t="str">
        <f aca="false">IFERROR($U2637/ABS($V2637),"N/A")</f>
        <v>N/A</v>
      </c>
      <c r="X2637" s="61" t="str">
        <f aca="false">IF(OR($W2637="N/A",$R2637="",$S2637=""),"N/A",IF($W2637&gt;=4,"Not Significant",IF($W2637&gt;=2,"Semi-Significant","Significant")))</f>
        <v>N/A</v>
      </c>
      <c r="Z2637" s="1" t="str">
        <f aca="false">IF($D2637="Z540.1 w/data",0,"")</f>
        <v/>
      </c>
      <c r="AA2637" s="1" t="e">
        <f aca="false">$Y2637+$Q2637+$Z2637</f>
        <v>#VALUE!</v>
      </c>
      <c r="AB2637" s="1" t="n">
        <f aca="false">$N2637+$Q2637</f>
        <v>0</v>
      </c>
      <c r="AC2637" s="1" t="str">
        <f aca="false">IF($Y2637="","",IF(AND($AA2637&gt;=$R2637,$AA2637&lt;=$S2637),"Pass","Fail"))</f>
        <v/>
      </c>
      <c r="AD2637" s="1" t="str">
        <f aca="false">IF($Y2637="","",IF($AA2637&gt;$R2637,"Pass","Fail"))</f>
        <v/>
      </c>
      <c r="AE2637" s="1" t="str">
        <f aca="false">IF($Y2637="","",IF($AA2637&gt;=$R2637,"Pass","Fail"))</f>
        <v/>
      </c>
      <c r="AF2637" s="1" t="str">
        <f aca="false">IF($Y2637="","",IF($AA2637&lt;=$S2637,"Pass","Fail"))</f>
        <v/>
      </c>
      <c r="AG2637" s="1" t="str">
        <f aca="false">IF($Y2637="","",IF($AA2637&lt;$S2637,"Pass","Fail"))</f>
        <v/>
      </c>
      <c r="AH2637" s="23" t="str">
        <f aca="true">INDIRECT(CHOOSE(MATCH($T2637,{"±","&gt;","≥","≤","&lt;"},0), "AC", "AD", "AE", "AF", "AG") &amp; ROW())</f>
        <v/>
      </c>
      <c r="AI2637" s="56" t="str">
        <f aca="false">IF($X2637="Not Significant","No Further Action Required",
IF($AH2637="","",
IF(AND($AH2637="Pass",$L2637="0 - Passed "),"Analysis performed; no further action required.",
IF(AND($AH2637="Fail",$L2637="1 - Failed "),"Analysis performed; no further action required.",
IF(AND($AH2637="Pass",$L2637="2 - Limited In Use "),"Analysis performed; no further action required.",
IF(AND($AH2637="Fail",$L2637="3 - Adjusted "),"Analysis performed; no further action required.",
"Unit fails analysis; TSM determination required."))))))</f>
        <v/>
      </c>
      <c r="AJ2637" s="58"/>
    </row>
    <row r="2638" customFormat="false" ht="15" hidden="false" customHeight="false" outlineLevel="0" collapsed="false">
      <c r="A2638" s="56"/>
      <c r="E2638" s="57" t="str">
        <f aca="false">IF(AND($F2638="",$G2638=""),"",IF($G2638="",$F2638,HYPERLINK($G2638,$F2638)))</f>
        <v/>
      </c>
      <c r="H2638" s="1" t="str">
        <f aca="false">IF($I2638="","None Attached",IF(LEFT($I2638,5)="https",HYPERLINK($I2638,"Datasheet"),HYPERLINK(_xlfn.CONCAT("https://",$I2638),"Datasheet")))</f>
        <v>None Attached</v>
      </c>
      <c r="M2638" s="56"/>
      <c r="P2638" s="58"/>
      <c r="Q2638" s="1" t="n">
        <f aca="false">$M2638-$N2638</f>
        <v>0</v>
      </c>
      <c r="R2638" s="56"/>
      <c r="T2638" s="59" t="s">
        <v>15</v>
      </c>
      <c r="U2638" s="1" t="n">
        <f aca="false">$S2638-$R2638</f>
        <v>0</v>
      </c>
      <c r="V2638" s="1" t="n">
        <f aca="false">IF($T2638="±",$Q2638*2,$Q2638)</f>
        <v>0</v>
      </c>
      <c r="W2638" s="60" t="str">
        <f aca="false">IFERROR($U2638/ABS($V2638),"N/A")</f>
        <v>N/A</v>
      </c>
      <c r="X2638" s="61" t="str">
        <f aca="false">IF(OR($W2638="N/A",$R2638="",$S2638=""),"N/A",IF($W2638&gt;=4,"Not Significant",IF($W2638&gt;=2,"Semi-Significant","Significant")))</f>
        <v>N/A</v>
      </c>
      <c r="Z2638" s="1" t="str">
        <f aca="false">IF($D2638="Z540.1 w/data",0,"")</f>
        <v/>
      </c>
      <c r="AA2638" s="1" t="e">
        <f aca="false">$Y2638+$Q2638+$Z2638</f>
        <v>#VALUE!</v>
      </c>
      <c r="AB2638" s="1" t="n">
        <f aca="false">$N2638+$Q2638</f>
        <v>0</v>
      </c>
      <c r="AC2638" s="1" t="str">
        <f aca="false">IF($Y2638="","",IF(AND($AA2638&gt;=$R2638,$AA2638&lt;=$S2638),"Pass","Fail"))</f>
        <v/>
      </c>
      <c r="AD2638" s="1" t="str">
        <f aca="false">IF($Y2638="","",IF($AA2638&gt;$R2638,"Pass","Fail"))</f>
        <v/>
      </c>
      <c r="AE2638" s="1" t="str">
        <f aca="false">IF($Y2638="","",IF($AA2638&gt;=$R2638,"Pass","Fail"))</f>
        <v/>
      </c>
      <c r="AF2638" s="1" t="str">
        <f aca="false">IF($Y2638="","",IF($AA2638&lt;=$S2638,"Pass","Fail"))</f>
        <v/>
      </c>
      <c r="AG2638" s="1" t="str">
        <f aca="false">IF($Y2638="","",IF($AA2638&lt;$S2638,"Pass","Fail"))</f>
        <v/>
      </c>
      <c r="AH2638" s="23" t="str">
        <f aca="true">INDIRECT(CHOOSE(MATCH($T2638,{"±","&gt;","≥","≤","&lt;"},0), "AC", "AD", "AE", "AF", "AG") &amp; ROW())</f>
        <v/>
      </c>
      <c r="AI2638" s="56" t="str">
        <f aca="false">IF($X2638="Not Significant","No Further Action Required",
IF($AH2638="","",
IF(AND($AH2638="Pass",$L2638="0 - Passed "),"Analysis performed; no further action required.",
IF(AND($AH2638="Fail",$L2638="1 - Failed "),"Analysis performed; no further action required.",
IF(AND($AH2638="Pass",$L2638="2 - Limited In Use "),"Analysis performed; no further action required.",
IF(AND($AH2638="Fail",$L2638="3 - Adjusted "),"Analysis performed; no further action required.",
"Unit fails analysis; TSM determination required."))))))</f>
        <v/>
      </c>
      <c r="AJ2638" s="58"/>
    </row>
    <row r="2639" customFormat="false" ht="15" hidden="false" customHeight="false" outlineLevel="0" collapsed="false">
      <c r="A2639" s="56"/>
      <c r="E2639" s="57" t="str">
        <f aca="false">IF(AND($F2639="",$G2639=""),"",IF($G2639="",$F2639,HYPERLINK($G2639,$F2639)))</f>
        <v/>
      </c>
      <c r="H2639" s="1" t="str">
        <f aca="false">IF($I2639="","None Attached",IF(LEFT($I2639,5)="https",HYPERLINK($I2639,"Datasheet"),HYPERLINK(_xlfn.CONCAT("https://",$I2639),"Datasheet")))</f>
        <v>None Attached</v>
      </c>
      <c r="M2639" s="56"/>
      <c r="P2639" s="58"/>
      <c r="Q2639" s="1" t="n">
        <f aca="false">$M2639-$N2639</f>
        <v>0</v>
      </c>
      <c r="R2639" s="56"/>
      <c r="T2639" s="59" t="s">
        <v>15</v>
      </c>
      <c r="U2639" s="1" t="n">
        <f aca="false">$S2639-$R2639</f>
        <v>0</v>
      </c>
      <c r="V2639" s="1" t="n">
        <f aca="false">IF($T2639="±",$Q2639*2,$Q2639)</f>
        <v>0</v>
      </c>
      <c r="W2639" s="60" t="str">
        <f aca="false">IFERROR($U2639/ABS($V2639),"N/A")</f>
        <v>N/A</v>
      </c>
      <c r="X2639" s="61" t="str">
        <f aca="false">IF(OR($W2639="N/A",$R2639="",$S2639=""),"N/A",IF($W2639&gt;=4,"Not Significant",IF($W2639&gt;=2,"Semi-Significant","Significant")))</f>
        <v>N/A</v>
      </c>
      <c r="Z2639" s="1" t="str">
        <f aca="false">IF($D2639="Z540.1 w/data",0,"")</f>
        <v/>
      </c>
      <c r="AA2639" s="1" t="e">
        <f aca="false">$Y2639+$Q2639+$Z2639</f>
        <v>#VALUE!</v>
      </c>
      <c r="AB2639" s="1" t="n">
        <f aca="false">$N2639+$Q2639</f>
        <v>0</v>
      </c>
      <c r="AC2639" s="1" t="str">
        <f aca="false">IF($Y2639="","",IF(AND($AA2639&gt;=$R2639,$AA2639&lt;=$S2639),"Pass","Fail"))</f>
        <v/>
      </c>
      <c r="AD2639" s="1" t="str">
        <f aca="false">IF($Y2639="","",IF($AA2639&gt;$R2639,"Pass","Fail"))</f>
        <v/>
      </c>
      <c r="AE2639" s="1" t="str">
        <f aca="false">IF($Y2639="","",IF($AA2639&gt;=$R2639,"Pass","Fail"))</f>
        <v/>
      </c>
      <c r="AF2639" s="1" t="str">
        <f aca="false">IF($Y2639="","",IF($AA2639&lt;=$S2639,"Pass","Fail"))</f>
        <v/>
      </c>
      <c r="AG2639" s="1" t="str">
        <f aca="false">IF($Y2639="","",IF($AA2639&lt;$S2639,"Pass","Fail"))</f>
        <v/>
      </c>
      <c r="AH2639" s="23" t="str">
        <f aca="true">INDIRECT(CHOOSE(MATCH($T2639,{"±","&gt;","≥","≤","&lt;"},0), "AC", "AD", "AE", "AF", "AG") &amp; ROW())</f>
        <v/>
      </c>
      <c r="AI2639" s="56" t="str">
        <f aca="false">IF($X2639="Not Significant","No Further Action Required",
IF($AH2639="","",
IF(AND($AH2639="Pass",$L2639="0 - Passed "),"Analysis performed; no further action required.",
IF(AND($AH2639="Fail",$L2639="1 - Failed "),"Analysis performed; no further action required.",
IF(AND($AH2639="Pass",$L2639="2 - Limited In Use "),"Analysis performed; no further action required.",
IF(AND($AH2639="Fail",$L2639="3 - Adjusted "),"Analysis performed; no further action required.",
"Unit fails analysis; TSM determination required."))))))</f>
        <v/>
      </c>
      <c r="AJ2639" s="58"/>
    </row>
    <row r="2640" customFormat="false" ht="15" hidden="false" customHeight="false" outlineLevel="0" collapsed="false">
      <c r="A2640" s="56"/>
      <c r="E2640" s="57" t="str">
        <f aca="false">IF(AND($F2640="",$G2640=""),"",IF($G2640="",$F2640,HYPERLINK($G2640,$F2640)))</f>
        <v/>
      </c>
      <c r="H2640" s="1" t="str">
        <f aca="false">IF($I2640="","None Attached",IF(LEFT($I2640,5)="https",HYPERLINK($I2640,"Datasheet"),HYPERLINK(_xlfn.CONCAT("https://",$I2640),"Datasheet")))</f>
        <v>None Attached</v>
      </c>
      <c r="M2640" s="56"/>
      <c r="P2640" s="58"/>
      <c r="Q2640" s="1" t="n">
        <f aca="false">$M2640-$N2640</f>
        <v>0</v>
      </c>
      <c r="R2640" s="56"/>
      <c r="T2640" s="59" t="s">
        <v>15</v>
      </c>
      <c r="U2640" s="1" t="n">
        <f aca="false">$S2640-$R2640</f>
        <v>0</v>
      </c>
      <c r="V2640" s="1" t="n">
        <f aca="false">IF($T2640="±",$Q2640*2,$Q2640)</f>
        <v>0</v>
      </c>
      <c r="W2640" s="60" t="str">
        <f aca="false">IFERROR($U2640/ABS($V2640),"N/A")</f>
        <v>N/A</v>
      </c>
      <c r="X2640" s="61" t="str">
        <f aca="false">IF(OR($W2640="N/A",$R2640="",$S2640=""),"N/A",IF($W2640&gt;=4,"Not Significant",IF($W2640&gt;=2,"Semi-Significant","Significant")))</f>
        <v>N/A</v>
      </c>
      <c r="Z2640" s="1" t="str">
        <f aca="false">IF($D2640="Z540.1 w/data",0,"")</f>
        <v/>
      </c>
      <c r="AA2640" s="1" t="e">
        <f aca="false">$Y2640+$Q2640+$Z2640</f>
        <v>#VALUE!</v>
      </c>
      <c r="AB2640" s="1" t="n">
        <f aca="false">$N2640+$Q2640</f>
        <v>0</v>
      </c>
      <c r="AC2640" s="1" t="str">
        <f aca="false">IF($Y2640="","",IF(AND($AA2640&gt;=$R2640,$AA2640&lt;=$S2640),"Pass","Fail"))</f>
        <v/>
      </c>
      <c r="AD2640" s="1" t="str">
        <f aca="false">IF($Y2640="","",IF($AA2640&gt;$R2640,"Pass","Fail"))</f>
        <v/>
      </c>
      <c r="AE2640" s="1" t="str">
        <f aca="false">IF($Y2640="","",IF($AA2640&gt;=$R2640,"Pass","Fail"))</f>
        <v/>
      </c>
      <c r="AF2640" s="1" t="str">
        <f aca="false">IF($Y2640="","",IF($AA2640&lt;=$S2640,"Pass","Fail"))</f>
        <v/>
      </c>
      <c r="AG2640" s="1" t="str">
        <f aca="false">IF($Y2640="","",IF($AA2640&lt;$S2640,"Pass","Fail"))</f>
        <v/>
      </c>
      <c r="AH2640" s="23" t="str">
        <f aca="true">INDIRECT(CHOOSE(MATCH($T2640,{"±","&gt;","≥","≤","&lt;"},0), "AC", "AD", "AE", "AF", "AG") &amp; ROW())</f>
        <v/>
      </c>
      <c r="AI2640" s="56" t="str">
        <f aca="false">IF($X2640="Not Significant","No Further Action Required",
IF($AH2640="","",
IF(AND($AH2640="Pass",$L2640="0 - Passed "),"Analysis performed; no further action required.",
IF(AND($AH2640="Fail",$L2640="1 - Failed "),"Analysis performed; no further action required.",
IF(AND($AH2640="Pass",$L2640="2 - Limited In Use "),"Analysis performed; no further action required.",
IF(AND($AH2640="Fail",$L2640="3 - Adjusted "),"Analysis performed; no further action required.",
"Unit fails analysis; TSM determination required."))))))</f>
        <v/>
      </c>
      <c r="AJ2640" s="58"/>
    </row>
    <row r="2641" customFormat="false" ht="15" hidden="false" customHeight="false" outlineLevel="0" collapsed="false">
      <c r="A2641" s="56"/>
      <c r="E2641" s="57" t="str">
        <f aca="false">IF(AND($F2641="",$G2641=""),"",IF($G2641="",$F2641,HYPERLINK($G2641,$F2641)))</f>
        <v/>
      </c>
      <c r="H2641" s="1" t="str">
        <f aca="false">IF($I2641="","None Attached",IF(LEFT($I2641,5)="https",HYPERLINK($I2641,"Datasheet"),HYPERLINK(_xlfn.CONCAT("https://",$I2641),"Datasheet")))</f>
        <v>None Attached</v>
      </c>
      <c r="M2641" s="56"/>
      <c r="P2641" s="58"/>
      <c r="Q2641" s="1" t="n">
        <f aca="false">$M2641-$N2641</f>
        <v>0</v>
      </c>
      <c r="R2641" s="56"/>
      <c r="T2641" s="59" t="s">
        <v>15</v>
      </c>
      <c r="U2641" s="1" t="n">
        <f aca="false">$S2641-$R2641</f>
        <v>0</v>
      </c>
      <c r="V2641" s="1" t="n">
        <f aca="false">IF($T2641="±",$Q2641*2,$Q2641)</f>
        <v>0</v>
      </c>
      <c r="W2641" s="60" t="str">
        <f aca="false">IFERROR($U2641/ABS($V2641),"N/A")</f>
        <v>N/A</v>
      </c>
      <c r="X2641" s="61" t="str">
        <f aca="false">IF(OR($W2641="N/A",$R2641="",$S2641=""),"N/A",IF($W2641&gt;=4,"Not Significant",IF($W2641&gt;=2,"Semi-Significant","Significant")))</f>
        <v>N/A</v>
      </c>
      <c r="Z2641" s="1" t="str">
        <f aca="false">IF($D2641="Z540.1 w/data",0,"")</f>
        <v/>
      </c>
      <c r="AA2641" s="1" t="e">
        <f aca="false">$Y2641+$Q2641+$Z2641</f>
        <v>#VALUE!</v>
      </c>
      <c r="AB2641" s="1" t="n">
        <f aca="false">$N2641+$Q2641</f>
        <v>0</v>
      </c>
      <c r="AC2641" s="1" t="str">
        <f aca="false">IF($Y2641="","",IF(AND($AA2641&gt;=$R2641,$AA2641&lt;=$S2641),"Pass","Fail"))</f>
        <v/>
      </c>
      <c r="AD2641" s="1" t="str">
        <f aca="false">IF($Y2641="","",IF($AA2641&gt;$R2641,"Pass","Fail"))</f>
        <v/>
      </c>
      <c r="AE2641" s="1" t="str">
        <f aca="false">IF($Y2641="","",IF($AA2641&gt;=$R2641,"Pass","Fail"))</f>
        <v/>
      </c>
      <c r="AF2641" s="1" t="str">
        <f aca="false">IF($Y2641="","",IF($AA2641&lt;=$S2641,"Pass","Fail"))</f>
        <v/>
      </c>
      <c r="AG2641" s="1" t="str">
        <f aca="false">IF($Y2641="","",IF($AA2641&lt;$S2641,"Pass","Fail"))</f>
        <v/>
      </c>
      <c r="AH2641" s="23" t="str">
        <f aca="true">INDIRECT(CHOOSE(MATCH($T2641,{"±","&gt;","≥","≤","&lt;"},0), "AC", "AD", "AE", "AF", "AG") &amp; ROW())</f>
        <v/>
      </c>
      <c r="AI2641" s="56" t="str">
        <f aca="false">IF($X2641="Not Significant","No Further Action Required",
IF($AH2641="","",
IF(AND($AH2641="Pass",$L2641="0 - Passed "),"Analysis performed; no further action required.",
IF(AND($AH2641="Fail",$L2641="1 - Failed "),"Analysis performed; no further action required.",
IF(AND($AH2641="Pass",$L2641="2 - Limited In Use "),"Analysis performed; no further action required.",
IF(AND($AH2641="Fail",$L2641="3 - Adjusted "),"Analysis performed; no further action required.",
"Unit fails analysis; TSM determination required."))))))</f>
        <v/>
      </c>
      <c r="AJ2641" s="58"/>
    </row>
    <row r="2642" customFormat="false" ht="15" hidden="false" customHeight="false" outlineLevel="0" collapsed="false">
      <c r="A2642" s="56"/>
      <c r="E2642" s="57" t="str">
        <f aca="false">IF(AND($F2642="",$G2642=""),"",IF($G2642="",$F2642,HYPERLINK($G2642,$F2642)))</f>
        <v/>
      </c>
      <c r="H2642" s="1" t="str">
        <f aca="false">IF($I2642="","None Attached",IF(LEFT($I2642,5)="https",HYPERLINK($I2642,"Datasheet"),HYPERLINK(_xlfn.CONCAT("https://",$I2642),"Datasheet")))</f>
        <v>None Attached</v>
      </c>
      <c r="M2642" s="56"/>
      <c r="P2642" s="58"/>
      <c r="Q2642" s="1" t="n">
        <f aca="false">$M2642-$N2642</f>
        <v>0</v>
      </c>
      <c r="R2642" s="56"/>
      <c r="T2642" s="59" t="s">
        <v>15</v>
      </c>
      <c r="U2642" s="1" t="n">
        <f aca="false">$S2642-$R2642</f>
        <v>0</v>
      </c>
      <c r="V2642" s="1" t="n">
        <f aca="false">IF($T2642="±",$Q2642*2,$Q2642)</f>
        <v>0</v>
      </c>
      <c r="W2642" s="60" t="str">
        <f aca="false">IFERROR($U2642/ABS($V2642),"N/A")</f>
        <v>N/A</v>
      </c>
      <c r="X2642" s="61" t="str">
        <f aca="false">IF(OR($W2642="N/A",$R2642="",$S2642=""),"N/A",IF($W2642&gt;=4,"Not Significant",IF($W2642&gt;=2,"Semi-Significant","Significant")))</f>
        <v>N/A</v>
      </c>
      <c r="Z2642" s="1" t="str">
        <f aca="false">IF($D2642="Z540.1 w/data",0,"")</f>
        <v/>
      </c>
      <c r="AA2642" s="1" t="e">
        <f aca="false">$Y2642+$Q2642+$Z2642</f>
        <v>#VALUE!</v>
      </c>
      <c r="AB2642" s="1" t="n">
        <f aca="false">$N2642+$Q2642</f>
        <v>0</v>
      </c>
      <c r="AC2642" s="1" t="str">
        <f aca="false">IF($Y2642="","",IF(AND($AA2642&gt;=$R2642,$AA2642&lt;=$S2642),"Pass","Fail"))</f>
        <v/>
      </c>
      <c r="AD2642" s="1" t="str">
        <f aca="false">IF($Y2642="","",IF($AA2642&gt;$R2642,"Pass","Fail"))</f>
        <v/>
      </c>
      <c r="AE2642" s="1" t="str">
        <f aca="false">IF($Y2642="","",IF($AA2642&gt;=$R2642,"Pass","Fail"))</f>
        <v/>
      </c>
      <c r="AF2642" s="1" t="str">
        <f aca="false">IF($Y2642="","",IF($AA2642&lt;=$S2642,"Pass","Fail"))</f>
        <v/>
      </c>
      <c r="AG2642" s="1" t="str">
        <f aca="false">IF($Y2642="","",IF($AA2642&lt;$S2642,"Pass","Fail"))</f>
        <v/>
      </c>
      <c r="AH2642" s="23" t="str">
        <f aca="true">INDIRECT(CHOOSE(MATCH($T2642,{"±","&gt;","≥","≤","&lt;"},0), "AC", "AD", "AE", "AF", "AG") &amp; ROW())</f>
        <v/>
      </c>
      <c r="AI2642" s="56" t="str">
        <f aca="false">IF($X2642="Not Significant","No Further Action Required",
IF($AH2642="","",
IF(AND($AH2642="Pass",$L2642="0 - Passed "),"Analysis performed; no further action required.",
IF(AND($AH2642="Fail",$L2642="1 - Failed "),"Analysis performed; no further action required.",
IF(AND($AH2642="Pass",$L2642="2 - Limited In Use "),"Analysis performed; no further action required.",
IF(AND($AH2642="Fail",$L2642="3 - Adjusted "),"Analysis performed; no further action required.",
"Unit fails analysis; TSM determination required."))))))</f>
        <v/>
      </c>
      <c r="AJ2642" s="58"/>
    </row>
    <row r="2643" customFormat="false" ht="15" hidden="false" customHeight="false" outlineLevel="0" collapsed="false">
      <c r="A2643" s="56"/>
      <c r="E2643" s="57" t="str">
        <f aca="false">IF(AND($F2643="",$G2643=""),"",IF($G2643="",$F2643,HYPERLINK($G2643,$F2643)))</f>
        <v/>
      </c>
      <c r="H2643" s="1" t="str">
        <f aca="false">IF($I2643="","None Attached",IF(LEFT($I2643,5)="https",HYPERLINK($I2643,"Datasheet"),HYPERLINK(_xlfn.CONCAT("https://",$I2643),"Datasheet")))</f>
        <v>None Attached</v>
      </c>
      <c r="M2643" s="56"/>
      <c r="P2643" s="58"/>
      <c r="Q2643" s="1" t="n">
        <f aca="false">$M2643-$N2643</f>
        <v>0</v>
      </c>
      <c r="R2643" s="56"/>
      <c r="T2643" s="59" t="s">
        <v>15</v>
      </c>
      <c r="U2643" s="1" t="n">
        <f aca="false">$S2643-$R2643</f>
        <v>0</v>
      </c>
      <c r="V2643" s="1" t="n">
        <f aca="false">IF($T2643="±",$Q2643*2,$Q2643)</f>
        <v>0</v>
      </c>
      <c r="W2643" s="60" t="str">
        <f aca="false">IFERROR($U2643/ABS($V2643),"N/A")</f>
        <v>N/A</v>
      </c>
      <c r="X2643" s="61" t="str">
        <f aca="false">IF(OR($W2643="N/A",$R2643="",$S2643=""),"N/A",IF($W2643&gt;=4,"Not Significant",IF($W2643&gt;=2,"Semi-Significant","Significant")))</f>
        <v>N/A</v>
      </c>
      <c r="Z2643" s="1" t="str">
        <f aca="false">IF($D2643="Z540.1 w/data",0,"")</f>
        <v/>
      </c>
      <c r="AA2643" s="1" t="e">
        <f aca="false">$Y2643+$Q2643+$Z2643</f>
        <v>#VALUE!</v>
      </c>
      <c r="AB2643" s="1" t="n">
        <f aca="false">$N2643+$Q2643</f>
        <v>0</v>
      </c>
      <c r="AC2643" s="1" t="str">
        <f aca="false">IF($Y2643="","",IF(AND($AA2643&gt;=$R2643,$AA2643&lt;=$S2643),"Pass","Fail"))</f>
        <v/>
      </c>
      <c r="AD2643" s="1" t="str">
        <f aca="false">IF($Y2643="","",IF($AA2643&gt;$R2643,"Pass","Fail"))</f>
        <v/>
      </c>
      <c r="AE2643" s="1" t="str">
        <f aca="false">IF($Y2643="","",IF($AA2643&gt;=$R2643,"Pass","Fail"))</f>
        <v/>
      </c>
      <c r="AF2643" s="1" t="str">
        <f aca="false">IF($Y2643="","",IF($AA2643&lt;=$S2643,"Pass","Fail"))</f>
        <v/>
      </c>
      <c r="AG2643" s="1" t="str">
        <f aca="false">IF($Y2643="","",IF($AA2643&lt;$S2643,"Pass","Fail"))</f>
        <v/>
      </c>
      <c r="AH2643" s="23" t="str">
        <f aca="true">INDIRECT(CHOOSE(MATCH($T2643,{"±","&gt;","≥","≤","&lt;"},0), "AC", "AD", "AE", "AF", "AG") &amp; ROW())</f>
        <v/>
      </c>
      <c r="AI2643" s="56" t="str">
        <f aca="false">IF($X2643="Not Significant","No Further Action Required",
IF($AH2643="","",
IF(AND($AH2643="Pass",$L2643="0 - Passed "),"Analysis performed; no further action required.",
IF(AND($AH2643="Fail",$L2643="1 - Failed "),"Analysis performed; no further action required.",
IF(AND($AH2643="Pass",$L2643="2 - Limited In Use "),"Analysis performed; no further action required.",
IF(AND($AH2643="Fail",$L2643="3 - Adjusted "),"Analysis performed; no further action required.",
"Unit fails analysis; TSM determination required."))))))</f>
        <v/>
      </c>
      <c r="AJ2643" s="58"/>
    </row>
    <row r="2644" customFormat="false" ht="15" hidden="false" customHeight="false" outlineLevel="0" collapsed="false">
      <c r="A2644" s="56"/>
      <c r="E2644" s="57" t="str">
        <f aca="false">IF(AND($F2644="",$G2644=""),"",IF($G2644="",$F2644,HYPERLINK($G2644,$F2644)))</f>
        <v/>
      </c>
      <c r="H2644" s="1" t="str">
        <f aca="false">IF($I2644="","None Attached",IF(LEFT($I2644,5)="https",HYPERLINK($I2644,"Datasheet"),HYPERLINK(_xlfn.CONCAT("https://",$I2644),"Datasheet")))</f>
        <v>None Attached</v>
      </c>
      <c r="M2644" s="56"/>
      <c r="P2644" s="58"/>
      <c r="Q2644" s="1" t="n">
        <f aca="false">$M2644-$N2644</f>
        <v>0</v>
      </c>
      <c r="R2644" s="56"/>
      <c r="T2644" s="59" t="s">
        <v>15</v>
      </c>
      <c r="U2644" s="1" t="n">
        <f aca="false">$S2644-$R2644</f>
        <v>0</v>
      </c>
      <c r="V2644" s="1" t="n">
        <f aca="false">IF($T2644="±",$Q2644*2,$Q2644)</f>
        <v>0</v>
      </c>
      <c r="W2644" s="60" t="str">
        <f aca="false">IFERROR($U2644/ABS($V2644),"N/A")</f>
        <v>N/A</v>
      </c>
      <c r="X2644" s="61" t="str">
        <f aca="false">IF(OR($W2644="N/A",$R2644="",$S2644=""),"N/A",IF($W2644&gt;=4,"Not Significant",IF($W2644&gt;=2,"Semi-Significant","Significant")))</f>
        <v>N/A</v>
      </c>
      <c r="Z2644" s="1" t="str">
        <f aca="false">IF($D2644="Z540.1 w/data",0,"")</f>
        <v/>
      </c>
      <c r="AA2644" s="1" t="e">
        <f aca="false">$Y2644+$Q2644+$Z2644</f>
        <v>#VALUE!</v>
      </c>
      <c r="AB2644" s="1" t="n">
        <f aca="false">$N2644+$Q2644</f>
        <v>0</v>
      </c>
      <c r="AC2644" s="1" t="str">
        <f aca="false">IF($Y2644="","",IF(AND($AA2644&gt;=$R2644,$AA2644&lt;=$S2644),"Pass","Fail"))</f>
        <v/>
      </c>
      <c r="AD2644" s="1" t="str">
        <f aca="false">IF($Y2644="","",IF($AA2644&gt;$R2644,"Pass","Fail"))</f>
        <v/>
      </c>
      <c r="AE2644" s="1" t="str">
        <f aca="false">IF($Y2644="","",IF($AA2644&gt;=$R2644,"Pass","Fail"))</f>
        <v/>
      </c>
      <c r="AF2644" s="1" t="str">
        <f aca="false">IF($Y2644="","",IF($AA2644&lt;=$S2644,"Pass","Fail"))</f>
        <v/>
      </c>
      <c r="AG2644" s="1" t="str">
        <f aca="false">IF($Y2644="","",IF($AA2644&lt;$S2644,"Pass","Fail"))</f>
        <v/>
      </c>
      <c r="AH2644" s="23" t="str">
        <f aca="true">INDIRECT(CHOOSE(MATCH($T2644,{"±","&gt;","≥","≤","&lt;"},0), "AC", "AD", "AE", "AF", "AG") &amp; ROW())</f>
        <v/>
      </c>
      <c r="AI2644" s="56" t="str">
        <f aca="false">IF($X2644="Not Significant","No Further Action Required",
IF($AH2644="","",
IF(AND($AH2644="Pass",$L2644="0 - Passed "),"Analysis performed; no further action required.",
IF(AND($AH2644="Fail",$L2644="1 - Failed "),"Analysis performed; no further action required.",
IF(AND($AH2644="Pass",$L2644="2 - Limited In Use "),"Analysis performed; no further action required.",
IF(AND($AH2644="Fail",$L2644="3 - Adjusted "),"Analysis performed; no further action required.",
"Unit fails analysis; TSM determination required."))))))</f>
        <v/>
      </c>
      <c r="AJ2644" s="58"/>
    </row>
    <row r="2645" customFormat="false" ht="15" hidden="false" customHeight="false" outlineLevel="0" collapsed="false">
      <c r="A2645" s="56"/>
      <c r="E2645" s="57" t="str">
        <f aca="false">IF(AND($F2645="",$G2645=""),"",IF($G2645="",$F2645,HYPERLINK($G2645,$F2645)))</f>
        <v/>
      </c>
      <c r="H2645" s="1" t="str">
        <f aca="false">IF($I2645="","None Attached",IF(LEFT($I2645,5)="https",HYPERLINK($I2645,"Datasheet"),HYPERLINK(_xlfn.CONCAT("https://",$I2645),"Datasheet")))</f>
        <v>None Attached</v>
      </c>
      <c r="M2645" s="56"/>
      <c r="P2645" s="58"/>
      <c r="Q2645" s="1" t="n">
        <f aca="false">$M2645-$N2645</f>
        <v>0</v>
      </c>
      <c r="R2645" s="56"/>
      <c r="T2645" s="59" t="s">
        <v>15</v>
      </c>
      <c r="U2645" s="1" t="n">
        <f aca="false">$S2645-$R2645</f>
        <v>0</v>
      </c>
      <c r="V2645" s="1" t="n">
        <f aca="false">IF($T2645="±",$Q2645*2,$Q2645)</f>
        <v>0</v>
      </c>
      <c r="W2645" s="60" t="str">
        <f aca="false">IFERROR($U2645/ABS($V2645),"N/A")</f>
        <v>N/A</v>
      </c>
      <c r="X2645" s="61" t="str">
        <f aca="false">IF(OR($W2645="N/A",$R2645="",$S2645=""),"N/A",IF($W2645&gt;=4,"Not Significant",IF($W2645&gt;=2,"Semi-Significant","Significant")))</f>
        <v>N/A</v>
      </c>
      <c r="Z2645" s="1" t="str">
        <f aca="false">IF($D2645="Z540.1 w/data",0,"")</f>
        <v/>
      </c>
      <c r="AA2645" s="1" t="e">
        <f aca="false">$Y2645+$Q2645+$Z2645</f>
        <v>#VALUE!</v>
      </c>
      <c r="AB2645" s="1" t="n">
        <f aca="false">$N2645+$Q2645</f>
        <v>0</v>
      </c>
      <c r="AC2645" s="1" t="str">
        <f aca="false">IF($Y2645="","",IF(AND($AA2645&gt;=$R2645,$AA2645&lt;=$S2645),"Pass","Fail"))</f>
        <v/>
      </c>
      <c r="AD2645" s="1" t="str">
        <f aca="false">IF($Y2645="","",IF($AA2645&gt;$R2645,"Pass","Fail"))</f>
        <v/>
      </c>
      <c r="AE2645" s="1" t="str">
        <f aca="false">IF($Y2645="","",IF($AA2645&gt;=$R2645,"Pass","Fail"))</f>
        <v/>
      </c>
      <c r="AF2645" s="1" t="str">
        <f aca="false">IF($Y2645="","",IF($AA2645&lt;=$S2645,"Pass","Fail"))</f>
        <v/>
      </c>
      <c r="AG2645" s="1" t="str">
        <f aca="false">IF($Y2645="","",IF($AA2645&lt;$S2645,"Pass","Fail"))</f>
        <v/>
      </c>
      <c r="AH2645" s="23" t="str">
        <f aca="true">INDIRECT(CHOOSE(MATCH($T2645,{"±","&gt;","≥","≤","&lt;"},0), "AC", "AD", "AE", "AF", "AG") &amp; ROW())</f>
        <v/>
      </c>
      <c r="AI2645" s="56" t="str">
        <f aca="false">IF($X2645="Not Significant","No Further Action Required",
IF($AH2645="","",
IF(AND($AH2645="Pass",$L2645="0 - Passed "),"Analysis performed; no further action required.",
IF(AND($AH2645="Fail",$L2645="1 - Failed "),"Analysis performed; no further action required.",
IF(AND($AH2645="Pass",$L2645="2 - Limited In Use "),"Analysis performed; no further action required.",
IF(AND($AH2645="Fail",$L2645="3 - Adjusted "),"Analysis performed; no further action required.",
"Unit fails analysis; TSM determination required."))))))</f>
        <v/>
      </c>
      <c r="AJ2645" s="58"/>
    </row>
    <row r="2646" customFormat="false" ht="15" hidden="false" customHeight="false" outlineLevel="0" collapsed="false">
      <c r="A2646" s="56"/>
      <c r="E2646" s="57" t="str">
        <f aca="false">IF(AND($F2646="",$G2646=""),"",IF($G2646="",$F2646,HYPERLINK($G2646,$F2646)))</f>
        <v/>
      </c>
      <c r="H2646" s="1" t="str">
        <f aca="false">IF($I2646="","None Attached",IF(LEFT($I2646,5)="https",HYPERLINK($I2646,"Datasheet"),HYPERLINK(_xlfn.CONCAT("https://",$I2646),"Datasheet")))</f>
        <v>None Attached</v>
      </c>
      <c r="M2646" s="56"/>
      <c r="P2646" s="58"/>
      <c r="Q2646" s="1" t="n">
        <f aca="false">$M2646-$N2646</f>
        <v>0</v>
      </c>
      <c r="R2646" s="56"/>
      <c r="T2646" s="59" t="s">
        <v>15</v>
      </c>
      <c r="U2646" s="1" t="n">
        <f aca="false">$S2646-$R2646</f>
        <v>0</v>
      </c>
      <c r="V2646" s="1" t="n">
        <f aca="false">IF($T2646="±",$Q2646*2,$Q2646)</f>
        <v>0</v>
      </c>
      <c r="W2646" s="60" t="str">
        <f aca="false">IFERROR($U2646/ABS($V2646),"N/A")</f>
        <v>N/A</v>
      </c>
      <c r="X2646" s="61" t="str">
        <f aca="false">IF(OR($W2646="N/A",$R2646="",$S2646=""),"N/A",IF($W2646&gt;=4,"Not Significant",IF($W2646&gt;=2,"Semi-Significant","Significant")))</f>
        <v>N/A</v>
      </c>
      <c r="Z2646" s="1" t="str">
        <f aca="false">IF($D2646="Z540.1 w/data",0,"")</f>
        <v/>
      </c>
      <c r="AA2646" s="1" t="e">
        <f aca="false">$Y2646+$Q2646+$Z2646</f>
        <v>#VALUE!</v>
      </c>
      <c r="AB2646" s="1" t="n">
        <f aca="false">$N2646+$Q2646</f>
        <v>0</v>
      </c>
      <c r="AC2646" s="1" t="str">
        <f aca="false">IF($Y2646="","",IF(AND($AA2646&gt;=$R2646,$AA2646&lt;=$S2646),"Pass","Fail"))</f>
        <v/>
      </c>
      <c r="AD2646" s="1" t="str">
        <f aca="false">IF($Y2646="","",IF($AA2646&gt;$R2646,"Pass","Fail"))</f>
        <v/>
      </c>
      <c r="AE2646" s="1" t="str">
        <f aca="false">IF($Y2646="","",IF($AA2646&gt;=$R2646,"Pass","Fail"))</f>
        <v/>
      </c>
      <c r="AF2646" s="1" t="str">
        <f aca="false">IF($Y2646="","",IF($AA2646&lt;=$S2646,"Pass","Fail"))</f>
        <v/>
      </c>
      <c r="AG2646" s="1" t="str">
        <f aca="false">IF($Y2646="","",IF($AA2646&lt;$S2646,"Pass","Fail"))</f>
        <v/>
      </c>
      <c r="AH2646" s="23" t="str">
        <f aca="true">INDIRECT(CHOOSE(MATCH($T2646,{"±","&gt;","≥","≤","&lt;"},0), "AC", "AD", "AE", "AF", "AG") &amp; ROW())</f>
        <v/>
      </c>
      <c r="AI2646" s="56" t="str">
        <f aca="false">IF($X2646="Not Significant","No Further Action Required",
IF($AH2646="","",
IF(AND($AH2646="Pass",$L2646="0 - Passed "),"Analysis performed; no further action required.",
IF(AND($AH2646="Fail",$L2646="1 - Failed "),"Analysis performed; no further action required.",
IF(AND($AH2646="Pass",$L2646="2 - Limited In Use "),"Analysis performed; no further action required.",
IF(AND($AH2646="Fail",$L2646="3 - Adjusted "),"Analysis performed; no further action required.",
"Unit fails analysis; TSM determination required."))))))</f>
        <v/>
      </c>
      <c r="AJ2646" s="58"/>
    </row>
    <row r="2647" customFormat="false" ht="15" hidden="false" customHeight="false" outlineLevel="0" collapsed="false">
      <c r="A2647" s="56"/>
      <c r="E2647" s="57" t="str">
        <f aca="false">IF(AND($F2647="",$G2647=""),"",IF($G2647="",$F2647,HYPERLINK($G2647,$F2647)))</f>
        <v/>
      </c>
      <c r="H2647" s="1" t="str">
        <f aca="false">IF($I2647="","None Attached",IF(LEFT($I2647,5)="https",HYPERLINK($I2647,"Datasheet"),HYPERLINK(_xlfn.CONCAT("https://",$I2647),"Datasheet")))</f>
        <v>None Attached</v>
      </c>
      <c r="M2647" s="56"/>
      <c r="P2647" s="58"/>
      <c r="Q2647" s="1" t="n">
        <f aca="false">$M2647-$N2647</f>
        <v>0</v>
      </c>
      <c r="R2647" s="56"/>
      <c r="T2647" s="59" t="s">
        <v>15</v>
      </c>
      <c r="U2647" s="1" t="n">
        <f aca="false">$S2647-$R2647</f>
        <v>0</v>
      </c>
      <c r="V2647" s="1" t="n">
        <f aca="false">IF($T2647="±",$Q2647*2,$Q2647)</f>
        <v>0</v>
      </c>
      <c r="W2647" s="60" t="str">
        <f aca="false">IFERROR($U2647/ABS($V2647),"N/A")</f>
        <v>N/A</v>
      </c>
      <c r="X2647" s="61" t="str">
        <f aca="false">IF(OR($W2647="N/A",$R2647="",$S2647=""),"N/A",IF($W2647&gt;=4,"Not Significant",IF($W2647&gt;=2,"Semi-Significant","Significant")))</f>
        <v>N/A</v>
      </c>
      <c r="Z2647" s="1" t="str">
        <f aca="false">IF($D2647="Z540.1 w/data",0,"")</f>
        <v/>
      </c>
      <c r="AA2647" s="1" t="e">
        <f aca="false">$Y2647+$Q2647+$Z2647</f>
        <v>#VALUE!</v>
      </c>
      <c r="AB2647" s="1" t="n">
        <f aca="false">$N2647+$Q2647</f>
        <v>0</v>
      </c>
      <c r="AC2647" s="1" t="str">
        <f aca="false">IF($Y2647="","",IF(AND($AA2647&gt;=$R2647,$AA2647&lt;=$S2647),"Pass","Fail"))</f>
        <v/>
      </c>
      <c r="AD2647" s="1" t="str">
        <f aca="false">IF($Y2647="","",IF($AA2647&gt;$R2647,"Pass","Fail"))</f>
        <v/>
      </c>
      <c r="AE2647" s="1" t="str">
        <f aca="false">IF($Y2647="","",IF($AA2647&gt;=$R2647,"Pass","Fail"))</f>
        <v/>
      </c>
      <c r="AF2647" s="1" t="str">
        <f aca="false">IF($Y2647="","",IF($AA2647&lt;=$S2647,"Pass","Fail"))</f>
        <v/>
      </c>
      <c r="AG2647" s="1" t="str">
        <f aca="false">IF($Y2647="","",IF($AA2647&lt;$S2647,"Pass","Fail"))</f>
        <v/>
      </c>
      <c r="AH2647" s="23" t="str">
        <f aca="true">INDIRECT(CHOOSE(MATCH($T2647,{"±","&gt;","≥","≤","&lt;"},0), "AC", "AD", "AE", "AF", "AG") &amp; ROW())</f>
        <v/>
      </c>
      <c r="AI2647" s="56" t="str">
        <f aca="false">IF($X2647="Not Significant","No Further Action Required",
IF($AH2647="","",
IF(AND($AH2647="Pass",$L2647="0 - Passed "),"Analysis performed; no further action required.",
IF(AND($AH2647="Fail",$L2647="1 - Failed "),"Analysis performed; no further action required.",
IF(AND($AH2647="Pass",$L2647="2 - Limited In Use "),"Analysis performed; no further action required.",
IF(AND($AH2647="Fail",$L2647="3 - Adjusted "),"Analysis performed; no further action required.",
"Unit fails analysis; TSM determination required."))))))</f>
        <v/>
      </c>
      <c r="AJ2647" s="58"/>
    </row>
    <row r="2648" customFormat="false" ht="15" hidden="false" customHeight="false" outlineLevel="0" collapsed="false">
      <c r="A2648" s="56"/>
      <c r="E2648" s="57" t="str">
        <f aca="false">IF(AND($F2648="",$G2648=""),"",IF($G2648="",$F2648,HYPERLINK($G2648,$F2648)))</f>
        <v/>
      </c>
      <c r="H2648" s="1" t="str">
        <f aca="false">IF($I2648="","None Attached",IF(LEFT($I2648,5)="https",HYPERLINK($I2648,"Datasheet"),HYPERLINK(_xlfn.CONCAT("https://",$I2648),"Datasheet")))</f>
        <v>None Attached</v>
      </c>
      <c r="M2648" s="56"/>
      <c r="P2648" s="58"/>
      <c r="Q2648" s="1" t="n">
        <f aca="false">$M2648-$N2648</f>
        <v>0</v>
      </c>
      <c r="R2648" s="56"/>
      <c r="T2648" s="59" t="s">
        <v>15</v>
      </c>
      <c r="U2648" s="1" t="n">
        <f aca="false">$S2648-$R2648</f>
        <v>0</v>
      </c>
      <c r="V2648" s="1" t="n">
        <f aca="false">IF($T2648="±",$Q2648*2,$Q2648)</f>
        <v>0</v>
      </c>
      <c r="W2648" s="60" t="str">
        <f aca="false">IFERROR($U2648/ABS($V2648),"N/A")</f>
        <v>N/A</v>
      </c>
      <c r="X2648" s="61" t="str">
        <f aca="false">IF(OR($W2648="N/A",$R2648="",$S2648=""),"N/A",IF($W2648&gt;=4,"Not Significant",IF($W2648&gt;=2,"Semi-Significant","Significant")))</f>
        <v>N/A</v>
      </c>
      <c r="Z2648" s="1" t="str">
        <f aca="false">IF($D2648="Z540.1 w/data",0,"")</f>
        <v/>
      </c>
      <c r="AA2648" s="1" t="e">
        <f aca="false">$Y2648+$Q2648+$Z2648</f>
        <v>#VALUE!</v>
      </c>
      <c r="AB2648" s="1" t="n">
        <f aca="false">$N2648+$Q2648</f>
        <v>0</v>
      </c>
      <c r="AC2648" s="1" t="str">
        <f aca="false">IF($Y2648="","",IF(AND($AA2648&gt;=$R2648,$AA2648&lt;=$S2648),"Pass","Fail"))</f>
        <v/>
      </c>
      <c r="AD2648" s="1" t="str">
        <f aca="false">IF($Y2648="","",IF($AA2648&gt;$R2648,"Pass","Fail"))</f>
        <v/>
      </c>
      <c r="AE2648" s="1" t="str">
        <f aca="false">IF($Y2648="","",IF($AA2648&gt;=$R2648,"Pass","Fail"))</f>
        <v/>
      </c>
      <c r="AF2648" s="1" t="str">
        <f aca="false">IF($Y2648="","",IF($AA2648&lt;=$S2648,"Pass","Fail"))</f>
        <v/>
      </c>
      <c r="AG2648" s="1" t="str">
        <f aca="false">IF($Y2648="","",IF($AA2648&lt;$S2648,"Pass","Fail"))</f>
        <v/>
      </c>
      <c r="AH2648" s="23" t="str">
        <f aca="true">INDIRECT(CHOOSE(MATCH($T2648,{"±","&gt;","≥","≤","&lt;"},0), "AC", "AD", "AE", "AF", "AG") &amp; ROW())</f>
        <v/>
      </c>
      <c r="AI2648" s="56" t="str">
        <f aca="false">IF($X2648="Not Significant","No Further Action Required",
IF($AH2648="","",
IF(AND($AH2648="Pass",$L2648="0 - Passed "),"Analysis performed; no further action required.",
IF(AND($AH2648="Fail",$L2648="1 - Failed "),"Analysis performed; no further action required.",
IF(AND($AH2648="Pass",$L2648="2 - Limited In Use "),"Analysis performed; no further action required.",
IF(AND($AH2648="Fail",$L2648="3 - Adjusted "),"Analysis performed; no further action required.",
"Unit fails analysis; TSM determination required."))))))</f>
        <v/>
      </c>
      <c r="AJ2648" s="58"/>
    </row>
    <row r="2649" customFormat="false" ht="15" hidden="false" customHeight="false" outlineLevel="0" collapsed="false">
      <c r="A2649" s="56"/>
      <c r="E2649" s="57" t="str">
        <f aca="false">IF(AND($F2649="",$G2649=""),"",IF($G2649="",$F2649,HYPERLINK($G2649,$F2649)))</f>
        <v/>
      </c>
      <c r="H2649" s="1" t="str">
        <f aca="false">IF($I2649="","None Attached",IF(LEFT($I2649,5)="https",HYPERLINK($I2649,"Datasheet"),HYPERLINK(_xlfn.CONCAT("https://",$I2649),"Datasheet")))</f>
        <v>None Attached</v>
      </c>
      <c r="M2649" s="56"/>
      <c r="P2649" s="58"/>
      <c r="Q2649" s="1" t="n">
        <f aca="false">$M2649-$N2649</f>
        <v>0</v>
      </c>
      <c r="R2649" s="56"/>
      <c r="T2649" s="59" t="s">
        <v>15</v>
      </c>
      <c r="U2649" s="1" t="n">
        <f aca="false">$S2649-$R2649</f>
        <v>0</v>
      </c>
      <c r="V2649" s="1" t="n">
        <f aca="false">IF($T2649="±",$Q2649*2,$Q2649)</f>
        <v>0</v>
      </c>
      <c r="W2649" s="60" t="str">
        <f aca="false">IFERROR($U2649/ABS($V2649),"N/A")</f>
        <v>N/A</v>
      </c>
      <c r="X2649" s="61" t="str">
        <f aca="false">IF(OR($W2649="N/A",$R2649="",$S2649=""),"N/A",IF($W2649&gt;=4,"Not Significant",IF($W2649&gt;=2,"Semi-Significant","Significant")))</f>
        <v>N/A</v>
      </c>
      <c r="Z2649" s="1" t="str">
        <f aca="false">IF($D2649="Z540.1 w/data",0,"")</f>
        <v/>
      </c>
      <c r="AA2649" s="1" t="e">
        <f aca="false">$Y2649+$Q2649+$Z2649</f>
        <v>#VALUE!</v>
      </c>
      <c r="AB2649" s="1" t="n">
        <f aca="false">$N2649+$Q2649</f>
        <v>0</v>
      </c>
      <c r="AC2649" s="1" t="str">
        <f aca="false">IF($Y2649="","",IF(AND($AA2649&gt;=$R2649,$AA2649&lt;=$S2649),"Pass","Fail"))</f>
        <v/>
      </c>
      <c r="AD2649" s="1" t="str">
        <f aca="false">IF($Y2649="","",IF($AA2649&gt;$R2649,"Pass","Fail"))</f>
        <v/>
      </c>
      <c r="AE2649" s="1" t="str">
        <f aca="false">IF($Y2649="","",IF($AA2649&gt;=$R2649,"Pass","Fail"))</f>
        <v/>
      </c>
      <c r="AF2649" s="1" t="str">
        <f aca="false">IF($Y2649="","",IF($AA2649&lt;=$S2649,"Pass","Fail"))</f>
        <v/>
      </c>
      <c r="AG2649" s="1" t="str">
        <f aca="false">IF($Y2649="","",IF($AA2649&lt;$S2649,"Pass","Fail"))</f>
        <v/>
      </c>
      <c r="AH2649" s="23" t="str">
        <f aca="true">INDIRECT(CHOOSE(MATCH($T2649,{"±","&gt;","≥","≤","&lt;"},0), "AC", "AD", "AE", "AF", "AG") &amp; ROW())</f>
        <v/>
      </c>
      <c r="AI2649" s="56" t="str">
        <f aca="false">IF($X2649="Not Significant","No Further Action Required",
IF($AH2649="","",
IF(AND($AH2649="Pass",$L2649="0 - Passed "),"Analysis performed; no further action required.",
IF(AND($AH2649="Fail",$L2649="1 - Failed "),"Analysis performed; no further action required.",
IF(AND($AH2649="Pass",$L2649="2 - Limited In Use "),"Analysis performed; no further action required.",
IF(AND($AH2649="Fail",$L2649="3 - Adjusted "),"Analysis performed; no further action required.",
"Unit fails analysis; TSM determination required."))))))</f>
        <v/>
      </c>
      <c r="AJ2649" s="58"/>
    </row>
    <row r="2650" customFormat="false" ht="15" hidden="false" customHeight="false" outlineLevel="0" collapsed="false">
      <c r="A2650" s="56"/>
      <c r="E2650" s="57" t="str">
        <f aca="false">IF(AND($F2650="",$G2650=""),"",IF($G2650="",$F2650,HYPERLINK($G2650,$F2650)))</f>
        <v/>
      </c>
      <c r="H2650" s="1" t="str">
        <f aca="false">IF($I2650="","None Attached",IF(LEFT($I2650,5)="https",HYPERLINK($I2650,"Datasheet"),HYPERLINK(_xlfn.CONCAT("https://",$I2650),"Datasheet")))</f>
        <v>None Attached</v>
      </c>
      <c r="M2650" s="56"/>
      <c r="P2650" s="58"/>
      <c r="Q2650" s="1" t="n">
        <f aca="false">$M2650-$N2650</f>
        <v>0</v>
      </c>
      <c r="R2650" s="56"/>
      <c r="T2650" s="59" t="s">
        <v>15</v>
      </c>
      <c r="U2650" s="1" t="n">
        <f aca="false">$S2650-$R2650</f>
        <v>0</v>
      </c>
      <c r="V2650" s="1" t="n">
        <f aca="false">IF($T2650="±",$Q2650*2,$Q2650)</f>
        <v>0</v>
      </c>
      <c r="W2650" s="60" t="str">
        <f aca="false">IFERROR($U2650/ABS($V2650),"N/A")</f>
        <v>N/A</v>
      </c>
      <c r="X2650" s="61" t="str">
        <f aca="false">IF(OR($W2650="N/A",$R2650="",$S2650=""),"N/A",IF($W2650&gt;=4,"Not Significant",IF($W2650&gt;=2,"Semi-Significant","Significant")))</f>
        <v>N/A</v>
      </c>
      <c r="Z2650" s="1" t="str">
        <f aca="false">IF($D2650="Z540.1 w/data",0,"")</f>
        <v/>
      </c>
      <c r="AA2650" s="1" t="e">
        <f aca="false">$Y2650+$Q2650+$Z2650</f>
        <v>#VALUE!</v>
      </c>
      <c r="AB2650" s="1" t="n">
        <f aca="false">$N2650+$Q2650</f>
        <v>0</v>
      </c>
      <c r="AC2650" s="1" t="str">
        <f aca="false">IF($Y2650="","",IF(AND($AA2650&gt;=$R2650,$AA2650&lt;=$S2650),"Pass","Fail"))</f>
        <v/>
      </c>
      <c r="AD2650" s="1" t="str">
        <f aca="false">IF($Y2650="","",IF($AA2650&gt;$R2650,"Pass","Fail"))</f>
        <v/>
      </c>
      <c r="AE2650" s="1" t="str">
        <f aca="false">IF($Y2650="","",IF($AA2650&gt;=$R2650,"Pass","Fail"))</f>
        <v/>
      </c>
      <c r="AF2650" s="1" t="str">
        <f aca="false">IF($Y2650="","",IF($AA2650&lt;=$S2650,"Pass","Fail"))</f>
        <v/>
      </c>
      <c r="AG2650" s="1" t="str">
        <f aca="false">IF($Y2650="","",IF($AA2650&lt;$S2650,"Pass","Fail"))</f>
        <v/>
      </c>
      <c r="AH2650" s="23" t="str">
        <f aca="true">INDIRECT(CHOOSE(MATCH($T2650,{"±","&gt;","≥","≤","&lt;"},0), "AC", "AD", "AE", "AF", "AG") &amp; ROW())</f>
        <v/>
      </c>
      <c r="AI2650" s="56" t="str">
        <f aca="false">IF($X2650="Not Significant","No Further Action Required",
IF($AH2650="","",
IF(AND($AH2650="Pass",$L2650="0 - Passed "),"Analysis performed; no further action required.",
IF(AND($AH2650="Fail",$L2650="1 - Failed "),"Analysis performed; no further action required.",
IF(AND($AH2650="Pass",$L2650="2 - Limited In Use "),"Analysis performed; no further action required.",
IF(AND($AH2650="Fail",$L2650="3 - Adjusted "),"Analysis performed; no further action required.",
"Unit fails analysis; TSM determination required."))))))</f>
        <v/>
      </c>
      <c r="AJ2650" s="58"/>
    </row>
    <row r="2651" customFormat="false" ht="15" hidden="false" customHeight="false" outlineLevel="0" collapsed="false">
      <c r="A2651" s="56"/>
      <c r="E2651" s="57" t="str">
        <f aca="false">IF(AND($F2651="",$G2651=""),"",IF($G2651="",$F2651,HYPERLINK($G2651,$F2651)))</f>
        <v/>
      </c>
      <c r="H2651" s="1" t="str">
        <f aca="false">IF($I2651="","None Attached",IF(LEFT($I2651,5)="https",HYPERLINK($I2651,"Datasheet"),HYPERLINK(_xlfn.CONCAT("https://",$I2651),"Datasheet")))</f>
        <v>None Attached</v>
      </c>
      <c r="M2651" s="56"/>
      <c r="P2651" s="58"/>
      <c r="Q2651" s="1" t="n">
        <f aca="false">$M2651-$N2651</f>
        <v>0</v>
      </c>
      <c r="R2651" s="56"/>
      <c r="T2651" s="59" t="s">
        <v>15</v>
      </c>
      <c r="U2651" s="1" t="n">
        <f aca="false">$S2651-$R2651</f>
        <v>0</v>
      </c>
      <c r="V2651" s="1" t="n">
        <f aca="false">IF($T2651="±",$Q2651*2,$Q2651)</f>
        <v>0</v>
      </c>
      <c r="W2651" s="60" t="str">
        <f aca="false">IFERROR($U2651/ABS($V2651),"N/A")</f>
        <v>N/A</v>
      </c>
      <c r="X2651" s="61" t="str">
        <f aca="false">IF(OR($W2651="N/A",$R2651="",$S2651=""),"N/A",IF($W2651&gt;=4,"Not Significant",IF($W2651&gt;=2,"Semi-Significant","Significant")))</f>
        <v>N/A</v>
      </c>
      <c r="Z2651" s="1" t="str">
        <f aca="false">IF($D2651="Z540.1 w/data",0,"")</f>
        <v/>
      </c>
      <c r="AA2651" s="1" t="e">
        <f aca="false">$Y2651+$Q2651+$Z2651</f>
        <v>#VALUE!</v>
      </c>
      <c r="AB2651" s="1" t="n">
        <f aca="false">$N2651+$Q2651</f>
        <v>0</v>
      </c>
      <c r="AC2651" s="1" t="str">
        <f aca="false">IF($Y2651="","",IF(AND($AA2651&gt;=$R2651,$AA2651&lt;=$S2651),"Pass","Fail"))</f>
        <v/>
      </c>
      <c r="AD2651" s="1" t="str">
        <f aca="false">IF($Y2651="","",IF($AA2651&gt;$R2651,"Pass","Fail"))</f>
        <v/>
      </c>
      <c r="AE2651" s="1" t="str">
        <f aca="false">IF($Y2651="","",IF($AA2651&gt;=$R2651,"Pass","Fail"))</f>
        <v/>
      </c>
      <c r="AF2651" s="1" t="str">
        <f aca="false">IF($Y2651="","",IF($AA2651&lt;=$S2651,"Pass","Fail"))</f>
        <v/>
      </c>
      <c r="AG2651" s="1" t="str">
        <f aca="false">IF($Y2651="","",IF($AA2651&lt;$S2651,"Pass","Fail"))</f>
        <v/>
      </c>
      <c r="AH2651" s="23" t="str">
        <f aca="true">INDIRECT(CHOOSE(MATCH($T2651,{"±","&gt;","≥","≤","&lt;"},0), "AC", "AD", "AE", "AF", "AG") &amp; ROW())</f>
        <v/>
      </c>
      <c r="AI2651" s="56" t="str">
        <f aca="false">IF($X2651="Not Significant","No Further Action Required",
IF($AH2651="","",
IF(AND($AH2651="Pass",$L2651="0 - Passed "),"Analysis performed; no further action required.",
IF(AND($AH2651="Fail",$L2651="1 - Failed "),"Analysis performed; no further action required.",
IF(AND($AH2651="Pass",$L2651="2 - Limited In Use "),"Analysis performed; no further action required.",
IF(AND($AH2651="Fail",$L2651="3 - Adjusted "),"Analysis performed; no further action required.",
"Unit fails analysis; TSM determination required."))))))</f>
        <v/>
      </c>
      <c r="AJ2651" s="58"/>
    </row>
    <row r="2652" customFormat="false" ht="15" hidden="false" customHeight="false" outlineLevel="0" collapsed="false">
      <c r="A2652" s="56"/>
      <c r="E2652" s="57" t="str">
        <f aca="false">IF(AND($F2652="",$G2652=""),"",IF($G2652="",$F2652,HYPERLINK($G2652,$F2652)))</f>
        <v/>
      </c>
      <c r="H2652" s="1" t="str">
        <f aca="false">IF($I2652="","None Attached",IF(LEFT($I2652,5)="https",HYPERLINK($I2652,"Datasheet"),HYPERLINK(_xlfn.CONCAT("https://",$I2652),"Datasheet")))</f>
        <v>None Attached</v>
      </c>
      <c r="M2652" s="56"/>
      <c r="P2652" s="58"/>
      <c r="Q2652" s="1" t="n">
        <f aca="false">$M2652-$N2652</f>
        <v>0</v>
      </c>
      <c r="R2652" s="56"/>
      <c r="T2652" s="59" t="s">
        <v>15</v>
      </c>
      <c r="U2652" s="1" t="n">
        <f aca="false">$S2652-$R2652</f>
        <v>0</v>
      </c>
      <c r="V2652" s="1" t="n">
        <f aca="false">IF($T2652="±",$Q2652*2,$Q2652)</f>
        <v>0</v>
      </c>
      <c r="W2652" s="60" t="str">
        <f aca="false">IFERROR($U2652/ABS($V2652),"N/A")</f>
        <v>N/A</v>
      </c>
      <c r="X2652" s="61" t="str">
        <f aca="false">IF(OR($W2652="N/A",$R2652="",$S2652=""),"N/A",IF($W2652&gt;=4,"Not Significant",IF($W2652&gt;=2,"Semi-Significant","Significant")))</f>
        <v>N/A</v>
      </c>
      <c r="Z2652" s="1" t="str">
        <f aca="false">IF($D2652="Z540.1 w/data",0,"")</f>
        <v/>
      </c>
      <c r="AA2652" s="1" t="e">
        <f aca="false">$Y2652+$Q2652+$Z2652</f>
        <v>#VALUE!</v>
      </c>
      <c r="AB2652" s="1" t="n">
        <f aca="false">$N2652+$Q2652</f>
        <v>0</v>
      </c>
      <c r="AC2652" s="1" t="str">
        <f aca="false">IF($Y2652="","",IF(AND($AA2652&gt;=$R2652,$AA2652&lt;=$S2652),"Pass","Fail"))</f>
        <v/>
      </c>
      <c r="AD2652" s="1" t="str">
        <f aca="false">IF($Y2652="","",IF($AA2652&gt;$R2652,"Pass","Fail"))</f>
        <v/>
      </c>
      <c r="AE2652" s="1" t="str">
        <f aca="false">IF($Y2652="","",IF($AA2652&gt;=$R2652,"Pass","Fail"))</f>
        <v/>
      </c>
      <c r="AF2652" s="1" t="str">
        <f aca="false">IF($Y2652="","",IF($AA2652&lt;=$S2652,"Pass","Fail"))</f>
        <v/>
      </c>
      <c r="AG2652" s="1" t="str">
        <f aca="false">IF($Y2652="","",IF($AA2652&lt;$S2652,"Pass","Fail"))</f>
        <v/>
      </c>
      <c r="AH2652" s="23" t="str">
        <f aca="true">INDIRECT(CHOOSE(MATCH($T2652,{"±","&gt;","≥","≤","&lt;"},0), "AC", "AD", "AE", "AF", "AG") &amp; ROW())</f>
        <v/>
      </c>
      <c r="AI2652" s="56" t="str">
        <f aca="false">IF($X2652="Not Significant","No Further Action Required",
IF($AH2652="","",
IF(AND($AH2652="Pass",$L2652="0 - Passed "),"Analysis performed; no further action required.",
IF(AND($AH2652="Fail",$L2652="1 - Failed "),"Analysis performed; no further action required.",
IF(AND($AH2652="Pass",$L2652="2 - Limited In Use "),"Analysis performed; no further action required.",
IF(AND($AH2652="Fail",$L2652="3 - Adjusted "),"Analysis performed; no further action required.",
"Unit fails analysis; TSM determination required."))))))</f>
        <v/>
      </c>
      <c r="AJ2652" s="58"/>
    </row>
    <row r="2653" customFormat="false" ht="15" hidden="false" customHeight="false" outlineLevel="0" collapsed="false">
      <c r="A2653" s="56"/>
      <c r="E2653" s="57" t="str">
        <f aca="false">IF(AND($F2653="",$G2653=""),"",IF($G2653="",$F2653,HYPERLINK($G2653,$F2653)))</f>
        <v/>
      </c>
      <c r="H2653" s="1" t="str">
        <f aca="false">IF($I2653="","None Attached",IF(LEFT($I2653,5)="https",HYPERLINK($I2653,"Datasheet"),HYPERLINK(_xlfn.CONCAT("https://",$I2653),"Datasheet")))</f>
        <v>None Attached</v>
      </c>
      <c r="M2653" s="56"/>
      <c r="P2653" s="58"/>
      <c r="Q2653" s="1" t="n">
        <f aca="false">$M2653-$N2653</f>
        <v>0</v>
      </c>
      <c r="R2653" s="56"/>
      <c r="T2653" s="59" t="s">
        <v>15</v>
      </c>
      <c r="U2653" s="1" t="n">
        <f aca="false">$S2653-$R2653</f>
        <v>0</v>
      </c>
      <c r="V2653" s="1" t="n">
        <f aca="false">IF($T2653="±",$Q2653*2,$Q2653)</f>
        <v>0</v>
      </c>
      <c r="W2653" s="60" t="str">
        <f aca="false">IFERROR($U2653/ABS($V2653),"N/A")</f>
        <v>N/A</v>
      </c>
      <c r="X2653" s="61" t="str">
        <f aca="false">IF(OR($W2653="N/A",$R2653="",$S2653=""),"N/A",IF($W2653&gt;=4,"Not Significant",IF($W2653&gt;=2,"Semi-Significant","Significant")))</f>
        <v>N/A</v>
      </c>
      <c r="Z2653" s="1" t="str">
        <f aca="false">IF($D2653="Z540.1 w/data",0,"")</f>
        <v/>
      </c>
      <c r="AA2653" s="1" t="e">
        <f aca="false">$Y2653+$Q2653+$Z2653</f>
        <v>#VALUE!</v>
      </c>
      <c r="AB2653" s="1" t="n">
        <f aca="false">$N2653+$Q2653</f>
        <v>0</v>
      </c>
      <c r="AC2653" s="1" t="str">
        <f aca="false">IF($Y2653="","",IF(AND($AA2653&gt;=$R2653,$AA2653&lt;=$S2653),"Pass","Fail"))</f>
        <v/>
      </c>
      <c r="AD2653" s="1" t="str">
        <f aca="false">IF($Y2653="","",IF($AA2653&gt;$R2653,"Pass","Fail"))</f>
        <v/>
      </c>
      <c r="AE2653" s="1" t="str">
        <f aca="false">IF($Y2653="","",IF($AA2653&gt;=$R2653,"Pass","Fail"))</f>
        <v/>
      </c>
      <c r="AF2653" s="1" t="str">
        <f aca="false">IF($Y2653="","",IF($AA2653&lt;=$S2653,"Pass","Fail"))</f>
        <v/>
      </c>
      <c r="AG2653" s="1" t="str">
        <f aca="false">IF($Y2653="","",IF($AA2653&lt;$S2653,"Pass","Fail"))</f>
        <v/>
      </c>
      <c r="AH2653" s="23" t="str">
        <f aca="true">INDIRECT(CHOOSE(MATCH($T2653,{"±","&gt;","≥","≤","&lt;"},0), "AC", "AD", "AE", "AF", "AG") &amp; ROW())</f>
        <v/>
      </c>
      <c r="AI2653" s="56" t="str">
        <f aca="false">IF($X2653="Not Significant","No Further Action Required",
IF($AH2653="","",
IF(AND($AH2653="Pass",$L2653="0 - Passed "),"Analysis performed; no further action required.",
IF(AND($AH2653="Fail",$L2653="1 - Failed "),"Analysis performed; no further action required.",
IF(AND($AH2653="Pass",$L2653="2 - Limited In Use "),"Analysis performed; no further action required.",
IF(AND($AH2653="Fail",$L2653="3 - Adjusted "),"Analysis performed; no further action required.",
"Unit fails analysis; TSM determination required."))))))</f>
        <v/>
      </c>
      <c r="AJ2653" s="58"/>
    </row>
    <row r="2654" customFormat="false" ht="15" hidden="false" customHeight="false" outlineLevel="0" collapsed="false">
      <c r="A2654" s="56"/>
      <c r="E2654" s="57" t="str">
        <f aca="false">IF(AND($F2654="",$G2654=""),"",IF($G2654="",$F2654,HYPERLINK($G2654,$F2654)))</f>
        <v/>
      </c>
      <c r="H2654" s="1" t="str">
        <f aca="false">IF($I2654="","None Attached",IF(LEFT($I2654,5)="https",HYPERLINK($I2654,"Datasheet"),HYPERLINK(_xlfn.CONCAT("https://",$I2654),"Datasheet")))</f>
        <v>None Attached</v>
      </c>
      <c r="M2654" s="56"/>
      <c r="P2654" s="58"/>
      <c r="Q2654" s="1" t="n">
        <f aca="false">$M2654-$N2654</f>
        <v>0</v>
      </c>
      <c r="R2654" s="56"/>
      <c r="T2654" s="59" t="s">
        <v>15</v>
      </c>
      <c r="U2654" s="1" t="n">
        <f aca="false">$S2654-$R2654</f>
        <v>0</v>
      </c>
      <c r="V2654" s="1" t="n">
        <f aca="false">IF($T2654="±",$Q2654*2,$Q2654)</f>
        <v>0</v>
      </c>
      <c r="W2654" s="60" t="str">
        <f aca="false">IFERROR($U2654/ABS($V2654),"N/A")</f>
        <v>N/A</v>
      </c>
      <c r="X2654" s="61" t="str">
        <f aca="false">IF(OR($W2654="N/A",$R2654="",$S2654=""),"N/A",IF($W2654&gt;=4,"Not Significant",IF($W2654&gt;=2,"Semi-Significant","Significant")))</f>
        <v>N/A</v>
      </c>
      <c r="Z2654" s="1" t="str">
        <f aca="false">IF($D2654="Z540.1 w/data",0,"")</f>
        <v/>
      </c>
      <c r="AA2654" s="1" t="e">
        <f aca="false">$Y2654+$Q2654+$Z2654</f>
        <v>#VALUE!</v>
      </c>
      <c r="AB2654" s="1" t="n">
        <f aca="false">$N2654+$Q2654</f>
        <v>0</v>
      </c>
      <c r="AC2654" s="1" t="str">
        <f aca="false">IF($Y2654="","",IF(AND($AA2654&gt;=$R2654,$AA2654&lt;=$S2654),"Pass","Fail"))</f>
        <v/>
      </c>
      <c r="AD2654" s="1" t="str">
        <f aca="false">IF($Y2654="","",IF($AA2654&gt;$R2654,"Pass","Fail"))</f>
        <v/>
      </c>
      <c r="AE2654" s="1" t="str">
        <f aca="false">IF($Y2654="","",IF($AA2654&gt;=$R2654,"Pass","Fail"))</f>
        <v/>
      </c>
      <c r="AF2654" s="1" t="str">
        <f aca="false">IF($Y2654="","",IF($AA2654&lt;=$S2654,"Pass","Fail"))</f>
        <v/>
      </c>
      <c r="AG2654" s="1" t="str">
        <f aca="false">IF($Y2654="","",IF($AA2654&lt;$S2654,"Pass","Fail"))</f>
        <v/>
      </c>
      <c r="AH2654" s="23" t="str">
        <f aca="true">INDIRECT(CHOOSE(MATCH($T2654,{"±","&gt;","≥","≤","&lt;"},0), "AC", "AD", "AE", "AF", "AG") &amp; ROW())</f>
        <v/>
      </c>
      <c r="AI2654" s="56" t="str">
        <f aca="false">IF($X2654="Not Significant","No Further Action Required",
IF($AH2654="","",
IF(AND($AH2654="Pass",$L2654="0 - Passed "),"Analysis performed; no further action required.",
IF(AND($AH2654="Fail",$L2654="1 - Failed "),"Analysis performed; no further action required.",
IF(AND($AH2654="Pass",$L2654="2 - Limited In Use "),"Analysis performed; no further action required.",
IF(AND($AH2654="Fail",$L2654="3 - Adjusted "),"Analysis performed; no further action required.",
"Unit fails analysis; TSM determination required."))))))</f>
        <v/>
      </c>
      <c r="AJ2654" s="58"/>
    </row>
    <row r="2655" customFormat="false" ht="15" hidden="false" customHeight="false" outlineLevel="0" collapsed="false">
      <c r="A2655" s="56"/>
      <c r="E2655" s="57" t="str">
        <f aca="false">IF(AND($F2655="",$G2655=""),"",IF($G2655="",$F2655,HYPERLINK($G2655,$F2655)))</f>
        <v/>
      </c>
      <c r="H2655" s="1" t="str">
        <f aca="false">IF($I2655="","None Attached",IF(LEFT($I2655,5)="https",HYPERLINK($I2655,"Datasheet"),HYPERLINK(_xlfn.CONCAT("https://",$I2655),"Datasheet")))</f>
        <v>None Attached</v>
      </c>
      <c r="M2655" s="56"/>
      <c r="P2655" s="58"/>
      <c r="Q2655" s="1" t="n">
        <f aca="false">$M2655-$N2655</f>
        <v>0</v>
      </c>
      <c r="R2655" s="56"/>
      <c r="T2655" s="59" t="s">
        <v>15</v>
      </c>
      <c r="U2655" s="1" t="n">
        <f aca="false">$S2655-$R2655</f>
        <v>0</v>
      </c>
      <c r="V2655" s="1" t="n">
        <f aca="false">IF($T2655="±",$Q2655*2,$Q2655)</f>
        <v>0</v>
      </c>
      <c r="W2655" s="60" t="str">
        <f aca="false">IFERROR($U2655/ABS($V2655),"N/A")</f>
        <v>N/A</v>
      </c>
      <c r="X2655" s="61" t="str">
        <f aca="false">IF(OR($W2655="N/A",$R2655="",$S2655=""),"N/A",IF($W2655&gt;=4,"Not Significant",IF($W2655&gt;=2,"Semi-Significant","Significant")))</f>
        <v>N/A</v>
      </c>
      <c r="Z2655" s="1" t="str">
        <f aca="false">IF($D2655="Z540.1 w/data",0,"")</f>
        <v/>
      </c>
      <c r="AA2655" s="1" t="e">
        <f aca="false">$Y2655+$Q2655+$Z2655</f>
        <v>#VALUE!</v>
      </c>
      <c r="AB2655" s="1" t="n">
        <f aca="false">$N2655+$Q2655</f>
        <v>0</v>
      </c>
      <c r="AC2655" s="1" t="str">
        <f aca="false">IF($Y2655="","",IF(AND($AA2655&gt;=$R2655,$AA2655&lt;=$S2655),"Pass","Fail"))</f>
        <v/>
      </c>
      <c r="AD2655" s="1" t="str">
        <f aca="false">IF($Y2655="","",IF($AA2655&gt;$R2655,"Pass","Fail"))</f>
        <v/>
      </c>
      <c r="AE2655" s="1" t="str">
        <f aca="false">IF($Y2655="","",IF($AA2655&gt;=$R2655,"Pass","Fail"))</f>
        <v/>
      </c>
      <c r="AF2655" s="1" t="str">
        <f aca="false">IF($Y2655="","",IF($AA2655&lt;=$S2655,"Pass","Fail"))</f>
        <v/>
      </c>
      <c r="AG2655" s="1" t="str">
        <f aca="false">IF($Y2655="","",IF($AA2655&lt;$S2655,"Pass","Fail"))</f>
        <v/>
      </c>
      <c r="AH2655" s="23" t="str">
        <f aca="true">INDIRECT(CHOOSE(MATCH($T2655,{"±","&gt;","≥","≤","&lt;"},0), "AC", "AD", "AE", "AF", "AG") &amp; ROW())</f>
        <v/>
      </c>
      <c r="AI2655" s="56" t="str">
        <f aca="false">IF($X2655="Not Significant","No Further Action Required",
IF($AH2655="","",
IF(AND($AH2655="Pass",$L2655="0 - Passed "),"Analysis performed; no further action required.",
IF(AND($AH2655="Fail",$L2655="1 - Failed "),"Analysis performed; no further action required.",
IF(AND($AH2655="Pass",$L2655="2 - Limited In Use "),"Analysis performed; no further action required.",
IF(AND($AH2655="Fail",$L2655="3 - Adjusted "),"Analysis performed; no further action required.",
"Unit fails analysis; TSM determination required."))))))</f>
        <v/>
      </c>
      <c r="AJ2655" s="58"/>
    </row>
    <row r="2656" customFormat="false" ht="15" hidden="false" customHeight="false" outlineLevel="0" collapsed="false">
      <c r="A2656" s="56"/>
      <c r="E2656" s="57" t="str">
        <f aca="false">IF(AND($F2656="",$G2656=""),"",IF($G2656="",$F2656,HYPERLINK($G2656,$F2656)))</f>
        <v/>
      </c>
      <c r="H2656" s="1" t="str">
        <f aca="false">IF($I2656="","None Attached",IF(LEFT($I2656,5)="https",HYPERLINK($I2656,"Datasheet"),HYPERLINK(_xlfn.CONCAT("https://",$I2656),"Datasheet")))</f>
        <v>None Attached</v>
      </c>
      <c r="M2656" s="56"/>
      <c r="P2656" s="58"/>
      <c r="Q2656" s="1" t="n">
        <f aca="false">$M2656-$N2656</f>
        <v>0</v>
      </c>
      <c r="R2656" s="56"/>
      <c r="T2656" s="59" t="s">
        <v>15</v>
      </c>
      <c r="U2656" s="1" t="n">
        <f aca="false">$S2656-$R2656</f>
        <v>0</v>
      </c>
      <c r="V2656" s="1" t="n">
        <f aca="false">IF($T2656="±",$Q2656*2,$Q2656)</f>
        <v>0</v>
      </c>
      <c r="W2656" s="60" t="str">
        <f aca="false">IFERROR($U2656/ABS($V2656),"N/A")</f>
        <v>N/A</v>
      </c>
      <c r="X2656" s="61" t="str">
        <f aca="false">IF(OR($W2656="N/A",$R2656="",$S2656=""),"N/A",IF($W2656&gt;=4,"Not Significant",IF($W2656&gt;=2,"Semi-Significant","Significant")))</f>
        <v>N/A</v>
      </c>
      <c r="Z2656" s="1" t="str">
        <f aca="false">IF($D2656="Z540.1 w/data",0,"")</f>
        <v/>
      </c>
      <c r="AA2656" s="1" t="e">
        <f aca="false">$Y2656+$Q2656+$Z2656</f>
        <v>#VALUE!</v>
      </c>
      <c r="AB2656" s="1" t="n">
        <f aca="false">$N2656+$Q2656</f>
        <v>0</v>
      </c>
      <c r="AC2656" s="1" t="str">
        <f aca="false">IF($Y2656="","",IF(AND($AA2656&gt;=$R2656,$AA2656&lt;=$S2656),"Pass","Fail"))</f>
        <v/>
      </c>
      <c r="AD2656" s="1" t="str">
        <f aca="false">IF($Y2656="","",IF($AA2656&gt;$R2656,"Pass","Fail"))</f>
        <v/>
      </c>
      <c r="AE2656" s="1" t="str">
        <f aca="false">IF($Y2656="","",IF($AA2656&gt;=$R2656,"Pass","Fail"))</f>
        <v/>
      </c>
      <c r="AF2656" s="1" t="str">
        <f aca="false">IF($Y2656="","",IF($AA2656&lt;=$S2656,"Pass","Fail"))</f>
        <v/>
      </c>
      <c r="AG2656" s="1" t="str">
        <f aca="false">IF($Y2656="","",IF($AA2656&lt;$S2656,"Pass","Fail"))</f>
        <v/>
      </c>
      <c r="AH2656" s="23" t="str">
        <f aca="true">INDIRECT(CHOOSE(MATCH($T2656,{"±","&gt;","≥","≤","&lt;"},0), "AC", "AD", "AE", "AF", "AG") &amp; ROW())</f>
        <v/>
      </c>
      <c r="AI2656" s="56" t="str">
        <f aca="false">IF($X2656="Not Significant","No Further Action Required",
IF($AH2656="","",
IF(AND($AH2656="Pass",$L2656="0 - Passed "),"Analysis performed; no further action required.",
IF(AND($AH2656="Fail",$L2656="1 - Failed "),"Analysis performed; no further action required.",
IF(AND($AH2656="Pass",$L2656="2 - Limited In Use "),"Analysis performed; no further action required.",
IF(AND($AH2656="Fail",$L2656="3 - Adjusted "),"Analysis performed; no further action required.",
"Unit fails analysis; TSM determination required."))))))</f>
        <v/>
      </c>
      <c r="AJ2656" s="58"/>
    </row>
    <row r="2657" customFormat="false" ht="15" hidden="false" customHeight="false" outlineLevel="0" collapsed="false">
      <c r="A2657" s="56"/>
      <c r="E2657" s="57" t="str">
        <f aca="false">IF(AND($F2657="",$G2657=""),"",IF($G2657="",$F2657,HYPERLINK($G2657,$F2657)))</f>
        <v/>
      </c>
      <c r="H2657" s="1" t="str">
        <f aca="false">IF($I2657="","None Attached",IF(LEFT($I2657,5)="https",HYPERLINK($I2657,"Datasheet"),HYPERLINK(_xlfn.CONCAT("https://",$I2657),"Datasheet")))</f>
        <v>None Attached</v>
      </c>
      <c r="M2657" s="56"/>
      <c r="P2657" s="58"/>
      <c r="Q2657" s="1" t="n">
        <f aca="false">$M2657-$N2657</f>
        <v>0</v>
      </c>
      <c r="R2657" s="56"/>
      <c r="T2657" s="59" t="s">
        <v>15</v>
      </c>
      <c r="U2657" s="1" t="n">
        <f aca="false">$S2657-$R2657</f>
        <v>0</v>
      </c>
      <c r="V2657" s="1" t="n">
        <f aca="false">IF($T2657="±",$Q2657*2,$Q2657)</f>
        <v>0</v>
      </c>
      <c r="W2657" s="60" t="str">
        <f aca="false">IFERROR($U2657/ABS($V2657),"N/A")</f>
        <v>N/A</v>
      </c>
      <c r="X2657" s="61" t="str">
        <f aca="false">IF(OR($W2657="N/A",$R2657="",$S2657=""),"N/A",IF($W2657&gt;=4,"Not Significant",IF($W2657&gt;=2,"Semi-Significant","Significant")))</f>
        <v>N/A</v>
      </c>
      <c r="Z2657" s="1" t="str">
        <f aca="false">IF($D2657="Z540.1 w/data",0,"")</f>
        <v/>
      </c>
      <c r="AA2657" s="1" t="e">
        <f aca="false">$Y2657+$Q2657+$Z2657</f>
        <v>#VALUE!</v>
      </c>
      <c r="AB2657" s="1" t="n">
        <f aca="false">$N2657+$Q2657</f>
        <v>0</v>
      </c>
      <c r="AC2657" s="1" t="str">
        <f aca="false">IF($Y2657="","",IF(AND($AA2657&gt;=$R2657,$AA2657&lt;=$S2657),"Pass","Fail"))</f>
        <v/>
      </c>
      <c r="AD2657" s="1" t="str">
        <f aca="false">IF($Y2657="","",IF($AA2657&gt;$R2657,"Pass","Fail"))</f>
        <v/>
      </c>
      <c r="AE2657" s="1" t="str">
        <f aca="false">IF($Y2657="","",IF($AA2657&gt;=$R2657,"Pass","Fail"))</f>
        <v/>
      </c>
      <c r="AF2657" s="1" t="str">
        <f aca="false">IF($Y2657="","",IF($AA2657&lt;=$S2657,"Pass","Fail"))</f>
        <v/>
      </c>
      <c r="AG2657" s="1" t="str">
        <f aca="false">IF($Y2657="","",IF($AA2657&lt;$S2657,"Pass","Fail"))</f>
        <v/>
      </c>
      <c r="AH2657" s="23" t="str">
        <f aca="true">INDIRECT(CHOOSE(MATCH($T2657,{"±","&gt;","≥","≤","&lt;"},0), "AC", "AD", "AE", "AF", "AG") &amp; ROW())</f>
        <v/>
      </c>
      <c r="AI2657" s="56" t="str">
        <f aca="false">IF($X2657="Not Significant","No Further Action Required",
IF($AH2657="","",
IF(AND($AH2657="Pass",$L2657="0 - Passed "),"Analysis performed; no further action required.",
IF(AND($AH2657="Fail",$L2657="1 - Failed "),"Analysis performed; no further action required.",
IF(AND($AH2657="Pass",$L2657="2 - Limited In Use "),"Analysis performed; no further action required.",
IF(AND($AH2657="Fail",$L2657="3 - Adjusted "),"Analysis performed; no further action required.",
"Unit fails analysis; TSM determination required."))))))</f>
        <v/>
      </c>
      <c r="AJ2657" s="58"/>
    </row>
    <row r="2658" customFormat="false" ht="15" hidden="false" customHeight="false" outlineLevel="0" collapsed="false">
      <c r="A2658" s="56"/>
      <c r="E2658" s="57" t="str">
        <f aca="false">IF(AND($F2658="",$G2658=""),"",IF($G2658="",$F2658,HYPERLINK($G2658,$F2658)))</f>
        <v/>
      </c>
      <c r="H2658" s="1" t="str">
        <f aca="false">IF($I2658="","None Attached",IF(LEFT($I2658,5)="https",HYPERLINK($I2658,"Datasheet"),HYPERLINK(_xlfn.CONCAT("https://",$I2658),"Datasheet")))</f>
        <v>None Attached</v>
      </c>
      <c r="M2658" s="56"/>
      <c r="P2658" s="58"/>
      <c r="Q2658" s="1" t="n">
        <f aca="false">$M2658-$N2658</f>
        <v>0</v>
      </c>
      <c r="R2658" s="56"/>
      <c r="T2658" s="59" t="s">
        <v>15</v>
      </c>
      <c r="U2658" s="1" t="n">
        <f aca="false">$S2658-$R2658</f>
        <v>0</v>
      </c>
      <c r="V2658" s="1" t="n">
        <f aca="false">IF($T2658="±",$Q2658*2,$Q2658)</f>
        <v>0</v>
      </c>
      <c r="W2658" s="60" t="str">
        <f aca="false">IFERROR($U2658/ABS($V2658),"N/A")</f>
        <v>N/A</v>
      </c>
      <c r="X2658" s="61" t="str">
        <f aca="false">IF(OR($W2658="N/A",$R2658="",$S2658=""),"N/A",IF($W2658&gt;=4,"Not Significant",IF($W2658&gt;=2,"Semi-Significant","Significant")))</f>
        <v>N/A</v>
      </c>
      <c r="Z2658" s="1" t="str">
        <f aca="false">IF($D2658="Z540.1 w/data",0,"")</f>
        <v/>
      </c>
      <c r="AA2658" s="1" t="e">
        <f aca="false">$Y2658+$Q2658+$Z2658</f>
        <v>#VALUE!</v>
      </c>
      <c r="AB2658" s="1" t="n">
        <f aca="false">$N2658+$Q2658</f>
        <v>0</v>
      </c>
      <c r="AC2658" s="1" t="str">
        <f aca="false">IF($Y2658="","",IF(AND($AA2658&gt;=$R2658,$AA2658&lt;=$S2658),"Pass","Fail"))</f>
        <v/>
      </c>
      <c r="AD2658" s="1" t="str">
        <f aca="false">IF($Y2658="","",IF($AA2658&gt;$R2658,"Pass","Fail"))</f>
        <v/>
      </c>
      <c r="AE2658" s="1" t="str">
        <f aca="false">IF($Y2658="","",IF($AA2658&gt;=$R2658,"Pass","Fail"))</f>
        <v/>
      </c>
      <c r="AF2658" s="1" t="str">
        <f aca="false">IF($Y2658="","",IF($AA2658&lt;=$S2658,"Pass","Fail"))</f>
        <v/>
      </c>
      <c r="AG2658" s="1" t="str">
        <f aca="false">IF($Y2658="","",IF($AA2658&lt;$S2658,"Pass","Fail"))</f>
        <v/>
      </c>
      <c r="AH2658" s="23" t="str">
        <f aca="true">INDIRECT(CHOOSE(MATCH($T2658,{"±","&gt;","≥","≤","&lt;"},0), "AC", "AD", "AE", "AF", "AG") &amp; ROW())</f>
        <v/>
      </c>
      <c r="AI2658" s="56" t="str">
        <f aca="false">IF($X2658="Not Significant","No Further Action Required",
IF($AH2658="","",
IF(AND($AH2658="Pass",$L2658="0 - Passed "),"Analysis performed; no further action required.",
IF(AND($AH2658="Fail",$L2658="1 - Failed "),"Analysis performed; no further action required.",
IF(AND($AH2658="Pass",$L2658="2 - Limited In Use "),"Analysis performed; no further action required.",
IF(AND($AH2658="Fail",$L2658="3 - Adjusted "),"Analysis performed; no further action required.",
"Unit fails analysis; TSM determination required."))))))</f>
        <v/>
      </c>
      <c r="AJ2658" s="58"/>
    </row>
    <row r="2659" customFormat="false" ht="15" hidden="false" customHeight="false" outlineLevel="0" collapsed="false">
      <c r="A2659" s="56"/>
      <c r="E2659" s="57" t="str">
        <f aca="false">IF(AND($F2659="",$G2659=""),"",IF($G2659="",$F2659,HYPERLINK($G2659,$F2659)))</f>
        <v/>
      </c>
      <c r="H2659" s="1" t="str">
        <f aca="false">IF($I2659="","None Attached",IF(LEFT($I2659,5)="https",HYPERLINK($I2659,"Datasheet"),HYPERLINK(_xlfn.CONCAT("https://",$I2659),"Datasheet")))</f>
        <v>None Attached</v>
      </c>
      <c r="M2659" s="56"/>
      <c r="P2659" s="58"/>
      <c r="Q2659" s="1" t="n">
        <f aca="false">$M2659-$N2659</f>
        <v>0</v>
      </c>
      <c r="R2659" s="56"/>
      <c r="T2659" s="59" t="s">
        <v>15</v>
      </c>
      <c r="U2659" s="1" t="n">
        <f aca="false">$S2659-$R2659</f>
        <v>0</v>
      </c>
      <c r="V2659" s="1" t="n">
        <f aca="false">IF($T2659="±",$Q2659*2,$Q2659)</f>
        <v>0</v>
      </c>
      <c r="W2659" s="60" t="str">
        <f aca="false">IFERROR($U2659/ABS($V2659),"N/A")</f>
        <v>N/A</v>
      </c>
      <c r="X2659" s="61" t="str">
        <f aca="false">IF(OR($W2659="N/A",$R2659="",$S2659=""),"N/A",IF($W2659&gt;=4,"Not Significant",IF($W2659&gt;=2,"Semi-Significant","Significant")))</f>
        <v>N/A</v>
      </c>
      <c r="Z2659" s="1" t="str">
        <f aca="false">IF($D2659="Z540.1 w/data",0,"")</f>
        <v/>
      </c>
      <c r="AA2659" s="1" t="e">
        <f aca="false">$Y2659+$Q2659+$Z2659</f>
        <v>#VALUE!</v>
      </c>
      <c r="AB2659" s="1" t="n">
        <f aca="false">$N2659+$Q2659</f>
        <v>0</v>
      </c>
      <c r="AC2659" s="1" t="str">
        <f aca="false">IF($Y2659="","",IF(AND($AA2659&gt;=$R2659,$AA2659&lt;=$S2659),"Pass","Fail"))</f>
        <v/>
      </c>
      <c r="AD2659" s="1" t="str">
        <f aca="false">IF($Y2659="","",IF($AA2659&gt;$R2659,"Pass","Fail"))</f>
        <v/>
      </c>
      <c r="AE2659" s="1" t="str">
        <f aca="false">IF($Y2659="","",IF($AA2659&gt;=$R2659,"Pass","Fail"))</f>
        <v/>
      </c>
      <c r="AF2659" s="1" t="str">
        <f aca="false">IF($Y2659="","",IF($AA2659&lt;=$S2659,"Pass","Fail"))</f>
        <v/>
      </c>
      <c r="AG2659" s="1" t="str">
        <f aca="false">IF($Y2659="","",IF($AA2659&lt;$S2659,"Pass","Fail"))</f>
        <v/>
      </c>
      <c r="AH2659" s="23" t="str">
        <f aca="true">INDIRECT(CHOOSE(MATCH($T2659,{"±","&gt;","≥","≤","&lt;"},0), "AC", "AD", "AE", "AF", "AG") &amp; ROW())</f>
        <v/>
      </c>
      <c r="AI2659" s="56" t="str">
        <f aca="false">IF($X2659="Not Significant","No Further Action Required",
IF($AH2659="","",
IF(AND($AH2659="Pass",$L2659="0 - Passed "),"Analysis performed; no further action required.",
IF(AND($AH2659="Fail",$L2659="1 - Failed "),"Analysis performed; no further action required.",
IF(AND($AH2659="Pass",$L2659="2 - Limited In Use "),"Analysis performed; no further action required.",
IF(AND($AH2659="Fail",$L2659="3 - Adjusted "),"Analysis performed; no further action required.",
"Unit fails analysis; TSM determination required."))))))</f>
        <v/>
      </c>
      <c r="AJ2659" s="58"/>
    </row>
    <row r="2660" customFormat="false" ht="15" hidden="false" customHeight="false" outlineLevel="0" collapsed="false">
      <c r="A2660" s="56"/>
      <c r="E2660" s="57" t="str">
        <f aca="false">IF(AND($F2660="",$G2660=""),"",IF($G2660="",$F2660,HYPERLINK($G2660,$F2660)))</f>
        <v/>
      </c>
      <c r="H2660" s="1" t="str">
        <f aca="false">IF($I2660="","None Attached",IF(LEFT($I2660,5)="https",HYPERLINK($I2660,"Datasheet"),HYPERLINK(_xlfn.CONCAT("https://",$I2660),"Datasheet")))</f>
        <v>None Attached</v>
      </c>
      <c r="M2660" s="56"/>
      <c r="P2660" s="58"/>
      <c r="Q2660" s="1" t="n">
        <f aca="false">$M2660-$N2660</f>
        <v>0</v>
      </c>
      <c r="R2660" s="56"/>
      <c r="T2660" s="59" t="s">
        <v>15</v>
      </c>
      <c r="U2660" s="1" t="n">
        <f aca="false">$S2660-$R2660</f>
        <v>0</v>
      </c>
      <c r="V2660" s="1" t="n">
        <f aca="false">IF($T2660="±",$Q2660*2,$Q2660)</f>
        <v>0</v>
      </c>
      <c r="W2660" s="60" t="str">
        <f aca="false">IFERROR($U2660/ABS($V2660),"N/A")</f>
        <v>N/A</v>
      </c>
      <c r="X2660" s="61" t="str">
        <f aca="false">IF(OR($W2660="N/A",$R2660="",$S2660=""),"N/A",IF($W2660&gt;=4,"Not Significant",IF($W2660&gt;=2,"Semi-Significant","Significant")))</f>
        <v>N/A</v>
      </c>
      <c r="Z2660" s="1" t="str">
        <f aca="false">IF($D2660="Z540.1 w/data",0,"")</f>
        <v/>
      </c>
      <c r="AA2660" s="1" t="e">
        <f aca="false">$Y2660+$Q2660+$Z2660</f>
        <v>#VALUE!</v>
      </c>
      <c r="AB2660" s="1" t="n">
        <f aca="false">$N2660+$Q2660</f>
        <v>0</v>
      </c>
      <c r="AC2660" s="1" t="str">
        <f aca="false">IF($Y2660="","",IF(AND($AA2660&gt;=$R2660,$AA2660&lt;=$S2660),"Pass","Fail"))</f>
        <v/>
      </c>
      <c r="AD2660" s="1" t="str">
        <f aca="false">IF($Y2660="","",IF($AA2660&gt;$R2660,"Pass","Fail"))</f>
        <v/>
      </c>
      <c r="AE2660" s="1" t="str">
        <f aca="false">IF($Y2660="","",IF($AA2660&gt;=$R2660,"Pass","Fail"))</f>
        <v/>
      </c>
      <c r="AF2660" s="1" t="str">
        <f aca="false">IF($Y2660="","",IF($AA2660&lt;=$S2660,"Pass","Fail"))</f>
        <v/>
      </c>
      <c r="AG2660" s="1" t="str">
        <f aca="false">IF($Y2660="","",IF($AA2660&lt;$S2660,"Pass","Fail"))</f>
        <v/>
      </c>
      <c r="AH2660" s="23" t="str">
        <f aca="true">INDIRECT(CHOOSE(MATCH($T2660,{"±","&gt;","≥","≤","&lt;"},0), "AC", "AD", "AE", "AF", "AG") &amp; ROW())</f>
        <v/>
      </c>
      <c r="AI2660" s="56" t="str">
        <f aca="false">IF($X2660="Not Significant","No Further Action Required",
IF($AH2660="","",
IF(AND($AH2660="Pass",$L2660="0 - Passed "),"Analysis performed; no further action required.",
IF(AND($AH2660="Fail",$L2660="1 - Failed "),"Analysis performed; no further action required.",
IF(AND($AH2660="Pass",$L2660="2 - Limited In Use "),"Analysis performed; no further action required.",
IF(AND($AH2660="Fail",$L2660="3 - Adjusted "),"Analysis performed; no further action required.",
"Unit fails analysis; TSM determination required."))))))</f>
        <v/>
      </c>
      <c r="AJ2660" s="58"/>
    </row>
    <row r="2661" customFormat="false" ht="15" hidden="false" customHeight="false" outlineLevel="0" collapsed="false">
      <c r="A2661" s="56"/>
      <c r="E2661" s="57" t="str">
        <f aca="false">IF(AND($F2661="",$G2661=""),"",IF($G2661="",$F2661,HYPERLINK($G2661,$F2661)))</f>
        <v/>
      </c>
      <c r="H2661" s="1" t="str">
        <f aca="false">IF($I2661="","None Attached",IF(LEFT($I2661,5)="https",HYPERLINK($I2661,"Datasheet"),HYPERLINK(_xlfn.CONCAT("https://",$I2661),"Datasheet")))</f>
        <v>None Attached</v>
      </c>
      <c r="M2661" s="56"/>
      <c r="P2661" s="58"/>
      <c r="Q2661" s="1" t="n">
        <f aca="false">$M2661-$N2661</f>
        <v>0</v>
      </c>
      <c r="R2661" s="56"/>
      <c r="T2661" s="59" t="s">
        <v>15</v>
      </c>
      <c r="U2661" s="1" t="n">
        <f aca="false">$S2661-$R2661</f>
        <v>0</v>
      </c>
      <c r="V2661" s="1" t="n">
        <f aca="false">IF($T2661="±",$Q2661*2,$Q2661)</f>
        <v>0</v>
      </c>
      <c r="W2661" s="60" t="str">
        <f aca="false">IFERROR($U2661/ABS($V2661),"N/A")</f>
        <v>N/A</v>
      </c>
      <c r="X2661" s="61" t="str">
        <f aca="false">IF(OR($W2661="N/A",$R2661="",$S2661=""),"N/A",IF($W2661&gt;=4,"Not Significant",IF($W2661&gt;=2,"Semi-Significant","Significant")))</f>
        <v>N/A</v>
      </c>
      <c r="Z2661" s="1" t="str">
        <f aca="false">IF($D2661="Z540.1 w/data",0,"")</f>
        <v/>
      </c>
      <c r="AA2661" s="1" t="e">
        <f aca="false">$Y2661+$Q2661+$Z2661</f>
        <v>#VALUE!</v>
      </c>
      <c r="AB2661" s="1" t="n">
        <f aca="false">$N2661+$Q2661</f>
        <v>0</v>
      </c>
      <c r="AC2661" s="1" t="str">
        <f aca="false">IF($Y2661="","",IF(AND($AA2661&gt;=$R2661,$AA2661&lt;=$S2661),"Pass","Fail"))</f>
        <v/>
      </c>
      <c r="AD2661" s="1" t="str">
        <f aca="false">IF($Y2661="","",IF($AA2661&gt;$R2661,"Pass","Fail"))</f>
        <v/>
      </c>
      <c r="AE2661" s="1" t="str">
        <f aca="false">IF($Y2661="","",IF($AA2661&gt;=$R2661,"Pass","Fail"))</f>
        <v/>
      </c>
      <c r="AF2661" s="1" t="str">
        <f aca="false">IF($Y2661="","",IF($AA2661&lt;=$S2661,"Pass","Fail"))</f>
        <v/>
      </c>
      <c r="AG2661" s="1" t="str">
        <f aca="false">IF($Y2661="","",IF($AA2661&lt;$S2661,"Pass","Fail"))</f>
        <v/>
      </c>
      <c r="AH2661" s="23" t="str">
        <f aca="true">INDIRECT(CHOOSE(MATCH($T2661,{"±","&gt;","≥","≤","&lt;"},0), "AC", "AD", "AE", "AF", "AG") &amp; ROW())</f>
        <v/>
      </c>
      <c r="AI2661" s="56" t="str">
        <f aca="false">IF($X2661="Not Significant","No Further Action Required",
IF($AH2661="","",
IF(AND($AH2661="Pass",$L2661="0 - Passed "),"Analysis performed; no further action required.",
IF(AND($AH2661="Fail",$L2661="1 - Failed "),"Analysis performed; no further action required.",
IF(AND($AH2661="Pass",$L2661="2 - Limited In Use "),"Analysis performed; no further action required.",
IF(AND($AH2661="Fail",$L2661="3 - Adjusted "),"Analysis performed; no further action required.",
"Unit fails analysis; TSM determination required."))))))</f>
        <v/>
      </c>
      <c r="AJ2661" s="58"/>
    </row>
    <row r="2662" customFormat="false" ht="15" hidden="false" customHeight="false" outlineLevel="0" collapsed="false">
      <c r="A2662" s="56"/>
      <c r="E2662" s="57" t="str">
        <f aca="false">IF(AND($F2662="",$G2662=""),"",IF($G2662="",$F2662,HYPERLINK($G2662,$F2662)))</f>
        <v/>
      </c>
      <c r="H2662" s="1" t="str">
        <f aca="false">IF($I2662="","None Attached",IF(LEFT($I2662,5)="https",HYPERLINK($I2662,"Datasheet"),HYPERLINK(_xlfn.CONCAT("https://",$I2662),"Datasheet")))</f>
        <v>None Attached</v>
      </c>
      <c r="M2662" s="56"/>
      <c r="P2662" s="58"/>
      <c r="Q2662" s="1" t="n">
        <f aca="false">$M2662-$N2662</f>
        <v>0</v>
      </c>
      <c r="R2662" s="56"/>
      <c r="T2662" s="59" t="s">
        <v>15</v>
      </c>
      <c r="U2662" s="1" t="n">
        <f aca="false">$S2662-$R2662</f>
        <v>0</v>
      </c>
      <c r="V2662" s="1" t="n">
        <f aca="false">IF($T2662="±",$Q2662*2,$Q2662)</f>
        <v>0</v>
      </c>
      <c r="W2662" s="60" t="str">
        <f aca="false">IFERROR($U2662/ABS($V2662),"N/A")</f>
        <v>N/A</v>
      </c>
      <c r="X2662" s="61" t="str">
        <f aca="false">IF(OR($W2662="N/A",$R2662="",$S2662=""),"N/A",IF($W2662&gt;=4,"Not Significant",IF($W2662&gt;=2,"Semi-Significant","Significant")))</f>
        <v>N/A</v>
      </c>
      <c r="Z2662" s="1" t="str">
        <f aca="false">IF($D2662="Z540.1 w/data",0,"")</f>
        <v/>
      </c>
      <c r="AA2662" s="1" t="e">
        <f aca="false">$Y2662+$Q2662+$Z2662</f>
        <v>#VALUE!</v>
      </c>
      <c r="AB2662" s="1" t="n">
        <f aca="false">$N2662+$Q2662</f>
        <v>0</v>
      </c>
      <c r="AC2662" s="1" t="str">
        <f aca="false">IF($Y2662="","",IF(AND($AA2662&gt;=$R2662,$AA2662&lt;=$S2662),"Pass","Fail"))</f>
        <v/>
      </c>
      <c r="AD2662" s="1" t="str">
        <f aca="false">IF($Y2662="","",IF($AA2662&gt;$R2662,"Pass","Fail"))</f>
        <v/>
      </c>
      <c r="AE2662" s="1" t="str">
        <f aca="false">IF($Y2662="","",IF($AA2662&gt;=$R2662,"Pass","Fail"))</f>
        <v/>
      </c>
      <c r="AF2662" s="1" t="str">
        <f aca="false">IF($Y2662="","",IF($AA2662&lt;=$S2662,"Pass","Fail"))</f>
        <v/>
      </c>
      <c r="AG2662" s="1" t="str">
        <f aca="false">IF($Y2662="","",IF($AA2662&lt;$S2662,"Pass","Fail"))</f>
        <v/>
      </c>
      <c r="AH2662" s="23" t="str">
        <f aca="true">INDIRECT(CHOOSE(MATCH($T2662,{"±","&gt;","≥","≤","&lt;"},0), "AC", "AD", "AE", "AF", "AG") &amp; ROW())</f>
        <v/>
      </c>
      <c r="AI2662" s="56" t="str">
        <f aca="false">IF($X2662="Not Significant","No Further Action Required",
IF($AH2662="","",
IF(AND($AH2662="Pass",$L2662="0 - Passed "),"Analysis performed; no further action required.",
IF(AND($AH2662="Fail",$L2662="1 - Failed "),"Analysis performed; no further action required.",
IF(AND($AH2662="Pass",$L2662="2 - Limited In Use "),"Analysis performed; no further action required.",
IF(AND($AH2662="Fail",$L2662="3 - Adjusted "),"Analysis performed; no further action required.",
"Unit fails analysis; TSM determination required."))))))</f>
        <v/>
      </c>
      <c r="AJ2662" s="58"/>
    </row>
    <row r="2663" customFormat="false" ht="15" hidden="false" customHeight="false" outlineLevel="0" collapsed="false">
      <c r="A2663" s="56"/>
      <c r="E2663" s="57" t="str">
        <f aca="false">IF(AND($F2663="",$G2663=""),"",IF($G2663="",$F2663,HYPERLINK($G2663,$F2663)))</f>
        <v/>
      </c>
      <c r="H2663" s="1" t="str">
        <f aca="false">IF($I2663="","None Attached",IF(LEFT($I2663,5)="https",HYPERLINK($I2663,"Datasheet"),HYPERLINK(_xlfn.CONCAT("https://",$I2663),"Datasheet")))</f>
        <v>None Attached</v>
      </c>
      <c r="M2663" s="56"/>
      <c r="P2663" s="58"/>
      <c r="Q2663" s="1" t="n">
        <f aca="false">$M2663-$N2663</f>
        <v>0</v>
      </c>
      <c r="R2663" s="56"/>
      <c r="T2663" s="59" t="s">
        <v>15</v>
      </c>
      <c r="U2663" s="1" t="n">
        <f aca="false">$S2663-$R2663</f>
        <v>0</v>
      </c>
      <c r="V2663" s="1" t="n">
        <f aca="false">IF($T2663="±",$Q2663*2,$Q2663)</f>
        <v>0</v>
      </c>
      <c r="W2663" s="60" t="str">
        <f aca="false">IFERROR($U2663/ABS($V2663),"N/A")</f>
        <v>N/A</v>
      </c>
      <c r="X2663" s="61" t="str">
        <f aca="false">IF(OR($W2663="N/A",$R2663="",$S2663=""),"N/A",IF($W2663&gt;=4,"Not Significant",IF($W2663&gt;=2,"Semi-Significant","Significant")))</f>
        <v>N/A</v>
      </c>
      <c r="Z2663" s="1" t="str">
        <f aca="false">IF($D2663="Z540.1 w/data",0,"")</f>
        <v/>
      </c>
      <c r="AA2663" s="1" t="e">
        <f aca="false">$Y2663+$Q2663+$Z2663</f>
        <v>#VALUE!</v>
      </c>
      <c r="AB2663" s="1" t="n">
        <f aca="false">$N2663+$Q2663</f>
        <v>0</v>
      </c>
      <c r="AC2663" s="1" t="str">
        <f aca="false">IF($Y2663="","",IF(AND($AA2663&gt;=$R2663,$AA2663&lt;=$S2663),"Pass","Fail"))</f>
        <v/>
      </c>
      <c r="AD2663" s="1" t="str">
        <f aca="false">IF($Y2663="","",IF($AA2663&gt;$R2663,"Pass","Fail"))</f>
        <v/>
      </c>
      <c r="AE2663" s="1" t="str">
        <f aca="false">IF($Y2663="","",IF($AA2663&gt;=$R2663,"Pass","Fail"))</f>
        <v/>
      </c>
      <c r="AF2663" s="1" t="str">
        <f aca="false">IF($Y2663="","",IF($AA2663&lt;=$S2663,"Pass","Fail"))</f>
        <v/>
      </c>
      <c r="AG2663" s="1" t="str">
        <f aca="false">IF($Y2663="","",IF($AA2663&lt;$S2663,"Pass","Fail"))</f>
        <v/>
      </c>
      <c r="AH2663" s="23" t="str">
        <f aca="true">INDIRECT(CHOOSE(MATCH($T2663,{"±","&gt;","≥","≤","&lt;"},0), "AC", "AD", "AE", "AF", "AG") &amp; ROW())</f>
        <v/>
      </c>
      <c r="AI2663" s="56" t="str">
        <f aca="false">IF($X2663="Not Significant","No Further Action Required",
IF($AH2663="","",
IF(AND($AH2663="Pass",$L2663="0 - Passed "),"Analysis performed; no further action required.",
IF(AND($AH2663="Fail",$L2663="1 - Failed "),"Analysis performed; no further action required.",
IF(AND($AH2663="Pass",$L2663="2 - Limited In Use "),"Analysis performed; no further action required.",
IF(AND($AH2663="Fail",$L2663="3 - Adjusted "),"Analysis performed; no further action required.",
"Unit fails analysis; TSM determination required."))))))</f>
        <v/>
      </c>
      <c r="AJ2663" s="58"/>
    </row>
    <row r="2664" customFormat="false" ht="15" hidden="false" customHeight="false" outlineLevel="0" collapsed="false">
      <c r="A2664" s="56"/>
      <c r="E2664" s="57" t="str">
        <f aca="false">IF(AND($F2664="",$G2664=""),"",IF($G2664="",$F2664,HYPERLINK($G2664,$F2664)))</f>
        <v/>
      </c>
      <c r="H2664" s="1" t="str">
        <f aca="false">IF($I2664="","None Attached",IF(LEFT($I2664,5)="https",HYPERLINK($I2664,"Datasheet"),HYPERLINK(_xlfn.CONCAT("https://",$I2664),"Datasheet")))</f>
        <v>None Attached</v>
      </c>
      <c r="M2664" s="56"/>
      <c r="P2664" s="58"/>
      <c r="Q2664" s="1" t="n">
        <f aca="false">$M2664-$N2664</f>
        <v>0</v>
      </c>
      <c r="R2664" s="56"/>
      <c r="T2664" s="59" t="s">
        <v>15</v>
      </c>
      <c r="U2664" s="1" t="n">
        <f aca="false">$S2664-$R2664</f>
        <v>0</v>
      </c>
      <c r="V2664" s="1" t="n">
        <f aca="false">IF($T2664="±",$Q2664*2,$Q2664)</f>
        <v>0</v>
      </c>
      <c r="W2664" s="60" t="str">
        <f aca="false">IFERROR($U2664/ABS($V2664),"N/A")</f>
        <v>N/A</v>
      </c>
      <c r="X2664" s="61" t="str">
        <f aca="false">IF(OR($W2664="N/A",$R2664="",$S2664=""),"N/A",IF($W2664&gt;=4,"Not Significant",IF($W2664&gt;=2,"Semi-Significant","Significant")))</f>
        <v>N/A</v>
      </c>
      <c r="Z2664" s="1" t="str">
        <f aca="false">IF($D2664="Z540.1 w/data",0,"")</f>
        <v/>
      </c>
      <c r="AA2664" s="1" t="e">
        <f aca="false">$Y2664+$Q2664+$Z2664</f>
        <v>#VALUE!</v>
      </c>
      <c r="AB2664" s="1" t="n">
        <f aca="false">$N2664+$Q2664</f>
        <v>0</v>
      </c>
      <c r="AC2664" s="1" t="str">
        <f aca="false">IF($Y2664="","",IF(AND($AA2664&gt;=$R2664,$AA2664&lt;=$S2664),"Pass","Fail"))</f>
        <v/>
      </c>
      <c r="AD2664" s="1" t="str">
        <f aca="false">IF($Y2664="","",IF($AA2664&gt;$R2664,"Pass","Fail"))</f>
        <v/>
      </c>
      <c r="AE2664" s="1" t="str">
        <f aca="false">IF($Y2664="","",IF($AA2664&gt;=$R2664,"Pass","Fail"))</f>
        <v/>
      </c>
      <c r="AF2664" s="1" t="str">
        <f aca="false">IF($Y2664="","",IF($AA2664&lt;=$S2664,"Pass","Fail"))</f>
        <v/>
      </c>
      <c r="AG2664" s="1" t="str">
        <f aca="false">IF($Y2664="","",IF($AA2664&lt;$S2664,"Pass","Fail"))</f>
        <v/>
      </c>
      <c r="AH2664" s="23" t="str">
        <f aca="true">INDIRECT(CHOOSE(MATCH($T2664,{"±","&gt;","≥","≤","&lt;"},0), "AC", "AD", "AE", "AF", "AG") &amp; ROW())</f>
        <v/>
      </c>
      <c r="AI2664" s="56" t="str">
        <f aca="false">IF($X2664="Not Significant","No Further Action Required",
IF($AH2664="","",
IF(AND($AH2664="Pass",$L2664="0 - Passed "),"Analysis performed; no further action required.",
IF(AND($AH2664="Fail",$L2664="1 - Failed "),"Analysis performed; no further action required.",
IF(AND($AH2664="Pass",$L2664="2 - Limited In Use "),"Analysis performed; no further action required.",
IF(AND($AH2664="Fail",$L2664="3 - Adjusted "),"Analysis performed; no further action required.",
"Unit fails analysis; TSM determination required."))))))</f>
        <v/>
      </c>
      <c r="AJ2664" s="58"/>
    </row>
    <row r="2665" customFormat="false" ht="15" hidden="false" customHeight="false" outlineLevel="0" collapsed="false">
      <c r="A2665" s="56"/>
      <c r="E2665" s="57" t="str">
        <f aca="false">IF(AND($F2665="",$G2665=""),"",IF($G2665="",$F2665,HYPERLINK($G2665,$F2665)))</f>
        <v/>
      </c>
      <c r="H2665" s="1" t="str">
        <f aca="false">IF($I2665="","None Attached",IF(LEFT($I2665,5)="https",HYPERLINK($I2665,"Datasheet"),HYPERLINK(_xlfn.CONCAT("https://",$I2665),"Datasheet")))</f>
        <v>None Attached</v>
      </c>
      <c r="M2665" s="56"/>
      <c r="P2665" s="58"/>
      <c r="Q2665" s="1" t="n">
        <f aca="false">$M2665-$N2665</f>
        <v>0</v>
      </c>
      <c r="R2665" s="56"/>
      <c r="T2665" s="59" t="s">
        <v>15</v>
      </c>
      <c r="U2665" s="1" t="n">
        <f aca="false">$S2665-$R2665</f>
        <v>0</v>
      </c>
      <c r="V2665" s="1" t="n">
        <f aca="false">IF($T2665="±",$Q2665*2,$Q2665)</f>
        <v>0</v>
      </c>
      <c r="W2665" s="60" t="str">
        <f aca="false">IFERROR($U2665/ABS($V2665),"N/A")</f>
        <v>N/A</v>
      </c>
      <c r="X2665" s="61" t="str">
        <f aca="false">IF(OR($W2665="N/A",$R2665="",$S2665=""),"N/A",IF($W2665&gt;=4,"Not Significant",IF($W2665&gt;=2,"Semi-Significant","Significant")))</f>
        <v>N/A</v>
      </c>
      <c r="Z2665" s="1" t="str">
        <f aca="false">IF($D2665="Z540.1 w/data",0,"")</f>
        <v/>
      </c>
      <c r="AA2665" s="1" t="e">
        <f aca="false">$Y2665+$Q2665+$Z2665</f>
        <v>#VALUE!</v>
      </c>
      <c r="AB2665" s="1" t="n">
        <f aca="false">$N2665+$Q2665</f>
        <v>0</v>
      </c>
      <c r="AC2665" s="1" t="str">
        <f aca="false">IF($Y2665="","",IF(AND($AA2665&gt;=$R2665,$AA2665&lt;=$S2665),"Pass","Fail"))</f>
        <v/>
      </c>
      <c r="AD2665" s="1" t="str">
        <f aca="false">IF($Y2665="","",IF($AA2665&gt;$R2665,"Pass","Fail"))</f>
        <v/>
      </c>
      <c r="AE2665" s="1" t="str">
        <f aca="false">IF($Y2665="","",IF($AA2665&gt;=$R2665,"Pass","Fail"))</f>
        <v/>
      </c>
      <c r="AF2665" s="1" t="str">
        <f aca="false">IF($Y2665="","",IF($AA2665&lt;=$S2665,"Pass","Fail"))</f>
        <v/>
      </c>
      <c r="AG2665" s="1" t="str">
        <f aca="false">IF($Y2665="","",IF($AA2665&lt;$S2665,"Pass","Fail"))</f>
        <v/>
      </c>
      <c r="AH2665" s="23" t="str">
        <f aca="true">INDIRECT(CHOOSE(MATCH($T2665,{"±","&gt;","≥","≤","&lt;"},0), "AC", "AD", "AE", "AF", "AG") &amp; ROW())</f>
        <v/>
      </c>
      <c r="AI2665" s="56" t="str">
        <f aca="false">IF($X2665="Not Significant","No Further Action Required",
IF($AH2665="","",
IF(AND($AH2665="Pass",$L2665="0 - Passed "),"Analysis performed; no further action required.",
IF(AND($AH2665="Fail",$L2665="1 - Failed "),"Analysis performed; no further action required.",
IF(AND($AH2665="Pass",$L2665="2 - Limited In Use "),"Analysis performed; no further action required.",
IF(AND($AH2665="Fail",$L2665="3 - Adjusted "),"Analysis performed; no further action required.",
"Unit fails analysis; TSM determination required."))))))</f>
        <v/>
      </c>
      <c r="AJ2665" s="58"/>
    </row>
    <row r="2666" customFormat="false" ht="15" hidden="false" customHeight="false" outlineLevel="0" collapsed="false">
      <c r="A2666" s="56"/>
      <c r="E2666" s="57" t="str">
        <f aca="false">IF(AND($F2666="",$G2666=""),"",IF($G2666="",$F2666,HYPERLINK($G2666,$F2666)))</f>
        <v/>
      </c>
      <c r="H2666" s="1" t="str">
        <f aca="false">IF($I2666="","None Attached",IF(LEFT($I2666,5)="https",HYPERLINK($I2666,"Datasheet"),HYPERLINK(_xlfn.CONCAT("https://",$I2666),"Datasheet")))</f>
        <v>None Attached</v>
      </c>
      <c r="M2666" s="56"/>
      <c r="P2666" s="58"/>
      <c r="Q2666" s="1" t="n">
        <f aca="false">$M2666-$N2666</f>
        <v>0</v>
      </c>
      <c r="R2666" s="56"/>
      <c r="T2666" s="59" t="s">
        <v>15</v>
      </c>
      <c r="U2666" s="1" t="n">
        <f aca="false">$S2666-$R2666</f>
        <v>0</v>
      </c>
      <c r="V2666" s="1" t="n">
        <f aca="false">IF($T2666="±",$Q2666*2,$Q2666)</f>
        <v>0</v>
      </c>
      <c r="W2666" s="60" t="str">
        <f aca="false">IFERROR($U2666/ABS($V2666),"N/A")</f>
        <v>N/A</v>
      </c>
      <c r="X2666" s="61" t="str">
        <f aca="false">IF(OR($W2666="N/A",$R2666="",$S2666=""),"N/A",IF($W2666&gt;=4,"Not Significant",IF($W2666&gt;=2,"Semi-Significant","Significant")))</f>
        <v>N/A</v>
      </c>
      <c r="Z2666" s="1" t="str">
        <f aca="false">IF($D2666="Z540.1 w/data",0,"")</f>
        <v/>
      </c>
      <c r="AA2666" s="1" t="e">
        <f aca="false">$Y2666+$Q2666+$Z2666</f>
        <v>#VALUE!</v>
      </c>
      <c r="AB2666" s="1" t="n">
        <f aca="false">$N2666+$Q2666</f>
        <v>0</v>
      </c>
      <c r="AC2666" s="1" t="str">
        <f aca="false">IF($Y2666="","",IF(AND($AA2666&gt;=$R2666,$AA2666&lt;=$S2666),"Pass","Fail"))</f>
        <v/>
      </c>
      <c r="AD2666" s="1" t="str">
        <f aca="false">IF($Y2666="","",IF($AA2666&gt;$R2666,"Pass","Fail"))</f>
        <v/>
      </c>
      <c r="AE2666" s="1" t="str">
        <f aca="false">IF($Y2666="","",IF($AA2666&gt;=$R2666,"Pass","Fail"))</f>
        <v/>
      </c>
      <c r="AF2666" s="1" t="str">
        <f aca="false">IF($Y2666="","",IF($AA2666&lt;=$S2666,"Pass","Fail"))</f>
        <v/>
      </c>
      <c r="AG2666" s="1" t="str">
        <f aca="false">IF($Y2666="","",IF($AA2666&lt;$S2666,"Pass","Fail"))</f>
        <v/>
      </c>
      <c r="AH2666" s="23" t="str">
        <f aca="true">INDIRECT(CHOOSE(MATCH($T2666,{"±","&gt;","≥","≤","&lt;"},0), "AC", "AD", "AE", "AF", "AG") &amp; ROW())</f>
        <v/>
      </c>
      <c r="AI2666" s="56" t="str">
        <f aca="false">IF($X2666="Not Significant","No Further Action Required",
IF($AH2666="","",
IF(AND($AH2666="Pass",$L2666="0 - Passed "),"Analysis performed; no further action required.",
IF(AND($AH2666="Fail",$L2666="1 - Failed "),"Analysis performed; no further action required.",
IF(AND($AH2666="Pass",$L2666="2 - Limited In Use "),"Analysis performed; no further action required.",
IF(AND($AH2666="Fail",$L2666="3 - Adjusted "),"Analysis performed; no further action required.",
"Unit fails analysis; TSM determination required."))))))</f>
        <v/>
      </c>
      <c r="AJ2666" s="58"/>
    </row>
    <row r="2667" customFormat="false" ht="15" hidden="false" customHeight="false" outlineLevel="0" collapsed="false">
      <c r="A2667" s="56"/>
      <c r="E2667" s="57" t="str">
        <f aca="false">IF(AND($F2667="",$G2667=""),"",IF($G2667="",$F2667,HYPERLINK($G2667,$F2667)))</f>
        <v/>
      </c>
      <c r="H2667" s="1" t="str">
        <f aca="false">IF($I2667="","None Attached",IF(LEFT($I2667,5)="https",HYPERLINK($I2667,"Datasheet"),HYPERLINK(_xlfn.CONCAT("https://",$I2667),"Datasheet")))</f>
        <v>None Attached</v>
      </c>
      <c r="M2667" s="56"/>
      <c r="P2667" s="58"/>
      <c r="Q2667" s="1" t="n">
        <f aca="false">$M2667-$N2667</f>
        <v>0</v>
      </c>
      <c r="R2667" s="56"/>
      <c r="T2667" s="59" t="s">
        <v>15</v>
      </c>
      <c r="U2667" s="1" t="n">
        <f aca="false">$S2667-$R2667</f>
        <v>0</v>
      </c>
      <c r="V2667" s="1" t="n">
        <f aca="false">IF($T2667="±",$Q2667*2,$Q2667)</f>
        <v>0</v>
      </c>
      <c r="W2667" s="60" t="str">
        <f aca="false">IFERROR($U2667/ABS($V2667),"N/A")</f>
        <v>N/A</v>
      </c>
      <c r="X2667" s="61" t="str">
        <f aca="false">IF(OR($W2667="N/A",$R2667="",$S2667=""),"N/A",IF($W2667&gt;=4,"Not Significant",IF($W2667&gt;=2,"Semi-Significant","Significant")))</f>
        <v>N/A</v>
      </c>
      <c r="Z2667" s="1" t="str">
        <f aca="false">IF($D2667="Z540.1 w/data",0,"")</f>
        <v/>
      </c>
      <c r="AA2667" s="1" t="e">
        <f aca="false">$Y2667+$Q2667+$Z2667</f>
        <v>#VALUE!</v>
      </c>
      <c r="AB2667" s="1" t="n">
        <f aca="false">$N2667+$Q2667</f>
        <v>0</v>
      </c>
      <c r="AC2667" s="1" t="str">
        <f aca="false">IF($Y2667="","",IF(AND($AA2667&gt;=$R2667,$AA2667&lt;=$S2667),"Pass","Fail"))</f>
        <v/>
      </c>
      <c r="AD2667" s="1" t="str">
        <f aca="false">IF($Y2667="","",IF($AA2667&gt;$R2667,"Pass","Fail"))</f>
        <v/>
      </c>
      <c r="AE2667" s="1" t="str">
        <f aca="false">IF($Y2667="","",IF($AA2667&gt;=$R2667,"Pass","Fail"))</f>
        <v/>
      </c>
      <c r="AF2667" s="1" t="str">
        <f aca="false">IF($Y2667="","",IF($AA2667&lt;=$S2667,"Pass","Fail"))</f>
        <v/>
      </c>
      <c r="AG2667" s="1" t="str">
        <f aca="false">IF($Y2667="","",IF($AA2667&lt;$S2667,"Pass","Fail"))</f>
        <v/>
      </c>
      <c r="AH2667" s="23" t="str">
        <f aca="true">INDIRECT(CHOOSE(MATCH($T2667,{"±","&gt;","≥","≤","&lt;"},0), "AC", "AD", "AE", "AF", "AG") &amp; ROW())</f>
        <v/>
      </c>
      <c r="AI2667" s="56" t="str">
        <f aca="false">IF($X2667="Not Significant","No Further Action Required",
IF($AH2667="","",
IF(AND($AH2667="Pass",$L2667="0 - Passed "),"Analysis performed; no further action required.",
IF(AND($AH2667="Fail",$L2667="1 - Failed "),"Analysis performed; no further action required.",
IF(AND($AH2667="Pass",$L2667="2 - Limited In Use "),"Analysis performed; no further action required.",
IF(AND($AH2667="Fail",$L2667="3 - Adjusted "),"Analysis performed; no further action required.",
"Unit fails analysis; TSM determination required."))))))</f>
        <v/>
      </c>
      <c r="AJ2667" s="58"/>
    </row>
    <row r="2668" customFormat="false" ht="15" hidden="false" customHeight="false" outlineLevel="0" collapsed="false">
      <c r="A2668" s="56"/>
      <c r="E2668" s="57" t="str">
        <f aca="false">IF(AND($F2668="",$G2668=""),"",IF($G2668="",$F2668,HYPERLINK($G2668,$F2668)))</f>
        <v/>
      </c>
      <c r="H2668" s="1" t="str">
        <f aca="false">IF($I2668="","None Attached",IF(LEFT($I2668,5)="https",HYPERLINK($I2668,"Datasheet"),HYPERLINK(_xlfn.CONCAT("https://",$I2668),"Datasheet")))</f>
        <v>None Attached</v>
      </c>
      <c r="M2668" s="56"/>
      <c r="P2668" s="58"/>
      <c r="Q2668" s="1" t="n">
        <f aca="false">$M2668-$N2668</f>
        <v>0</v>
      </c>
      <c r="R2668" s="56"/>
      <c r="T2668" s="59" t="s">
        <v>15</v>
      </c>
      <c r="U2668" s="1" t="n">
        <f aca="false">$S2668-$R2668</f>
        <v>0</v>
      </c>
      <c r="V2668" s="1" t="n">
        <f aca="false">IF($T2668="±",$Q2668*2,$Q2668)</f>
        <v>0</v>
      </c>
      <c r="W2668" s="60" t="str">
        <f aca="false">IFERROR($U2668/ABS($V2668),"N/A")</f>
        <v>N/A</v>
      </c>
      <c r="X2668" s="61" t="str">
        <f aca="false">IF(OR($W2668="N/A",$R2668="",$S2668=""),"N/A",IF($W2668&gt;=4,"Not Significant",IF($W2668&gt;=2,"Semi-Significant","Significant")))</f>
        <v>N/A</v>
      </c>
      <c r="Z2668" s="1" t="str">
        <f aca="false">IF($D2668="Z540.1 w/data",0,"")</f>
        <v/>
      </c>
      <c r="AA2668" s="1" t="e">
        <f aca="false">$Y2668+$Q2668+$Z2668</f>
        <v>#VALUE!</v>
      </c>
      <c r="AB2668" s="1" t="n">
        <f aca="false">$N2668+$Q2668</f>
        <v>0</v>
      </c>
      <c r="AC2668" s="1" t="str">
        <f aca="false">IF($Y2668="","",IF(AND($AA2668&gt;=$R2668,$AA2668&lt;=$S2668),"Pass","Fail"))</f>
        <v/>
      </c>
      <c r="AD2668" s="1" t="str">
        <f aca="false">IF($Y2668="","",IF($AA2668&gt;$R2668,"Pass","Fail"))</f>
        <v/>
      </c>
      <c r="AE2668" s="1" t="str">
        <f aca="false">IF($Y2668="","",IF($AA2668&gt;=$R2668,"Pass","Fail"))</f>
        <v/>
      </c>
      <c r="AF2668" s="1" t="str">
        <f aca="false">IF($Y2668="","",IF($AA2668&lt;=$S2668,"Pass","Fail"))</f>
        <v/>
      </c>
      <c r="AG2668" s="1" t="str">
        <f aca="false">IF($Y2668="","",IF($AA2668&lt;$S2668,"Pass","Fail"))</f>
        <v/>
      </c>
      <c r="AH2668" s="23" t="str">
        <f aca="true">INDIRECT(CHOOSE(MATCH($T2668,{"±","&gt;","≥","≤","&lt;"},0), "AC", "AD", "AE", "AF", "AG") &amp; ROW())</f>
        <v/>
      </c>
      <c r="AI2668" s="56" t="str">
        <f aca="false">IF($X2668="Not Significant","No Further Action Required",
IF($AH2668="","",
IF(AND($AH2668="Pass",$L2668="0 - Passed "),"Analysis performed; no further action required.",
IF(AND($AH2668="Fail",$L2668="1 - Failed "),"Analysis performed; no further action required.",
IF(AND($AH2668="Pass",$L2668="2 - Limited In Use "),"Analysis performed; no further action required.",
IF(AND($AH2668="Fail",$L2668="3 - Adjusted "),"Analysis performed; no further action required.",
"Unit fails analysis; TSM determination required."))))))</f>
        <v/>
      </c>
      <c r="AJ2668" s="58"/>
    </row>
    <row r="2669" customFormat="false" ht="15" hidden="false" customHeight="false" outlineLevel="0" collapsed="false">
      <c r="A2669" s="56"/>
      <c r="E2669" s="57" t="str">
        <f aca="false">IF(AND($F2669="",$G2669=""),"",IF($G2669="",$F2669,HYPERLINK($G2669,$F2669)))</f>
        <v/>
      </c>
      <c r="H2669" s="1" t="str">
        <f aca="false">IF($I2669="","None Attached",IF(LEFT($I2669,5)="https",HYPERLINK($I2669,"Datasheet"),HYPERLINK(_xlfn.CONCAT("https://",$I2669),"Datasheet")))</f>
        <v>None Attached</v>
      </c>
      <c r="M2669" s="56"/>
      <c r="P2669" s="58"/>
      <c r="Q2669" s="1" t="n">
        <f aca="false">$M2669-$N2669</f>
        <v>0</v>
      </c>
      <c r="R2669" s="56"/>
      <c r="T2669" s="59" t="s">
        <v>15</v>
      </c>
      <c r="U2669" s="1" t="n">
        <f aca="false">$S2669-$R2669</f>
        <v>0</v>
      </c>
      <c r="V2669" s="1" t="n">
        <f aca="false">IF($T2669="±",$Q2669*2,$Q2669)</f>
        <v>0</v>
      </c>
      <c r="W2669" s="60" t="str">
        <f aca="false">IFERROR($U2669/ABS($V2669),"N/A")</f>
        <v>N/A</v>
      </c>
      <c r="X2669" s="61" t="str">
        <f aca="false">IF(OR($W2669="N/A",$R2669="",$S2669=""),"N/A",IF($W2669&gt;=4,"Not Significant",IF($W2669&gt;=2,"Semi-Significant","Significant")))</f>
        <v>N/A</v>
      </c>
      <c r="Z2669" s="1" t="str">
        <f aca="false">IF($D2669="Z540.1 w/data",0,"")</f>
        <v/>
      </c>
      <c r="AA2669" s="1" t="e">
        <f aca="false">$Y2669+$Q2669+$Z2669</f>
        <v>#VALUE!</v>
      </c>
      <c r="AB2669" s="1" t="n">
        <f aca="false">$N2669+$Q2669</f>
        <v>0</v>
      </c>
      <c r="AC2669" s="1" t="str">
        <f aca="false">IF($Y2669="","",IF(AND($AA2669&gt;=$R2669,$AA2669&lt;=$S2669),"Pass","Fail"))</f>
        <v/>
      </c>
      <c r="AD2669" s="1" t="str">
        <f aca="false">IF($Y2669="","",IF($AA2669&gt;$R2669,"Pass","Fail"))</f>
        <v/>
      </c>
      <c r="AE2669" s="1" t="str">
        <f aca="false">IF($Y2669="","",IF($AA2669&gt;=$R2669,"Pass","Fail"))</f>
        <v/>
      </c>
      <c r="AF2669" s="1" t="str">
        <f aca="false">IF($Y2669="","",IF($AA2669&lt;=$S2669,"Pass","Fail"))</f>
        <v/>
      </c>
      <c r="AG2669" s="1" t="str">
        <f aca="false">IF($Y2669="","",IF($AA2669&lt;$S2669,"Pass","Fail"))</f>
        <v/>
      </c>
      <c r="AH2669" s="23" t="str">
        <f aca="true">INDIRECT(CHOOSE(MATCH($T2669,{"±","&gt;","≥","≤","&lt;"},0), "AC", "AD", "AE", "AF", "AG") &amp; ROW())</f>
        <v/>
      </c>
      <c r="AI2669" s="56" t="str">
        <f aca="false">IF($X2669="Not Significant","No Further Action Required",
IF($AH2669="","",
IF(AND($AH2669="Pass",$L2669="0 - Passed "),"Analysis performed; no further action required.",
IF(AND($AH2669="Fail",$L2669="1 - Failed "),"Analysis performed; no further action required.",
IF(AND($AH2669="Pass",$L2669="2 - Limited In Use "),"Analysis performed; no further action required.",
IF(AND($AH2669="Fail",$L2669="3 - Adjusted "),"Analysis performed; no further action required.",
"Unit fails analysis; TSM determination required."))))))</f>
        <v/>
      </c>
      <c r="AJ2669" s="58"/>
    </row>
    <row r="2670" customFormat="false" ht="15" hidden="false" customHeight="false" outlineLevel="0" collapsed="false">
      <c r="A2670" s="56"/>
      <c r="E2670" s="57" t="str">
        <f aca="false">IF(AND($F2670="",$G2670=""),"",IF($G2670="",$F2670,HYPERLINK($G2670,$F2670)))</f>
        <v/>
      </c>
      <c r="H2670" s="1" t="str">
        <f aca="false">IF($I2670="","None Attached",IF(LEFT($I2670,5)="https",HYPERLINK($I2670,"Datasheet"),HYPERLINK(_xlfn.CONCAT("https://",$I2670),"Datasheet")))</f>
        <v>None Attached</v>
      </c>
      <c r="M2670" s="56"/>
      <c r="P2670" s="58"/>
      <c r="Q2670" s="1" t="n">
        <f aca="false">$M2670-$N2670</f>
        <v>0</v>
      </c>
      <c r="R2670" s="56"/>
      <c r="T2670" s="59" t="s">
        <v>15</v>
      </c>
      <c r="U2670" s="1" t="n">
        <f aca="false">$S2670-$R2670</f>
        <v>0</v>
      </c>
      <c r="V2670" s="1" t="n">
        <f aca="false">IF($T2670="±",$Q2670*2,$Q2670)</f>
        <v>0</v>
      </c>
      <c r="W2670" s="60" t="str">
        <f aca="false">IFERROR($U2670/ABS($V2670),"N/A")</f>
        <v>N/A</v>
      </c>
      <c r="X2670" s="61" t="str">
        <f aca="false">IF(OR($W2670="N/A",$R2670="",$S2670=""),"N/A",IF($W2670&gt;=4,"Not Significant",IF($W2670&gt;=2,"Semi-Significant","Significant")))</f>
        <v>N/A</v>
      </c>
      <c r="Z2670" s="1" t="str">
        <f aca="false">IF($D2670="Z540.1 w/data",0,"")</f>
        <v/>
      </c>
      <c r="AA2670" s="1" t="e">
        <f aca="false">$Y2670+$Q2670+$Z2670</f>
        <v>#VALUE!</v>
      </c>
      <c r="AB2670" s="1" t="n">
        <f aca="false">$N2670+$Q2670</f>
        <v>0</v>
      </c>
      <c r="AC2670" s="1" t="str">
        <f aca="false">IF($Y2670="","",IF(AND($AA2670&gt;=$R2670,$AA2670&lt;=$S2670),"Pass","Fail"))</f>
        <v/>
      </c>
      <c r="AD2670" s="1" t="str">
        <f aca="false">IF($Y2670="","",IF($AA2670&gt;$R2670,"Pass","Fail"))</f>
        <v/>
      </c>
      <c r="AE2670" s="1" t="str">
        <f aca="false">IF($Y2670="","",IF($AA2670&gt;=$R2670,"Pass","Fail"))</f>
        <v/>
      </c>
      <c r="AF2670" s="1" t="str">
        <f aca="false">IF($Y2670="","",IF($AA2670&lt;=$S2670,"Pass","Fail"))</f>
        <v/>
      </c>
      <c r="AG2670" s="1" t="str">
        <f aca="false">IF($Y2670="","",IF($AA2670&lt;$S2670,"Pass","Fail"))</f>
        <v/>
      </c>
      <c r="AH2670" s="23" t="str">
        <f aca="true">INDIRECT(CHOOSE(MATCH($T2670,{"±","&gt;","≥","≤","&lt;"},0), "AC", "AD", "AE", "AF", "AG") &amp; ROW())</f>
        <v/>
      </c>
      <c r="AI2670" s="56" t="str">
        <f aca="false">IF($X2670="Not Significant","No Further Action Required",
IF($AH2670="","",
IF(AND($AH2670="Pass",$L2670="0 - Passed "),"Analysis performed; no further action required.",
IF(AND($AH2670="Fail",$L2670="1 - Failed "),"Analysis performed; no further action required.",
IF(AND($AH2670="Pass",$L2670="2 - Limited In Use "),"Analysis performed; no further action required.",
IF(AND($AH2670="Fail",$L2670="3 - Adjusted "),"Analysis performed; no further action required.",
"Unit fails analysis; TSM determination required."))))))</f>
        <v/>
      </c>
      <c r="AJ2670" s="58"/>
    </row>
    <row r="2671" customFormat="false" ht="15" hidden="false" customHeight="false" outlineLevel="0" collapsed="false">
      <c r="A2671" s="56"/>
      <c r="E2671" s="57" t="str">
        <f aca="false">IF(AND($F2671="",$G2671=""),"",IF($G2671="",$F2671,HYPERLINK($G2671,$F2671)))</f>
        <v/>
      </c>
      <c r="H2671" s="1" t="str">
        <f aca="false">IF($I2671="","None Attached",IF(LEFT($I2671,5)="https",HYPERLINK($I2671,"Datasheet"),HYPERLINK(_xlfn.CONCAT("https://",$I2671),"Datasheet")))</f>
        <v>None Attached</v>
      </c>
      <c r="M2671" s="56"/>
      <c r="P2671" s="58"/>
      <c r="Q2671" s="1" t="n">
        <f aca="false">$M2671-$N2671</f>
        <v>0</v>
      </c>
      <c r="R2671" s="56"/>
      <c r="T2671" s="59" t="s">
        <v>15</v>
      </c>
      <c r="U2671" s="1" t="n">
        <f aca="false">$S2671-$R2671</f>
        <v>0</v>
      </c>
      <c r="V2671" s="1" t="n">
        <f aca="false">IF($T2671="±",$Q2671*2,$Q2671)</f>
        <v>0</v>
      </c>
      <c r="W2671" s="60" t="str">
        <f aca="false">IFERROR($U2671/ABS($V2671),"N/A")</f>
        <v>N/A</v>
      </c>
      <c r="X2671" s="61" t="str">
        <f aca="false">IF(OR($W2671="N/A",$R2671="",$S2671=""),"N/A",IF($W2671&gt;=4,"Not Significant",IF($W2671&gt;=2,"Semi-Significant","Significant")))</f>
        <v>N/A</v>
      </c>
      <c r="Z2671" s="1" t="str">
        <f aca="false">IF($D2671="Z540.1 w/data",0,"")</f>
        <v/>
      </c>
      <c r="AA2671" s="1" t="e">
        <f aca="false">$Y2671+$Q2671+$Z2671</f>
        <v>#VALUE!</v>
      </c>
      <c r="AB2671" s="1" t="n">
        <f aca="false">$N2671+$Q2671</f>
        <v>0</v>
      </c>
      <c r="AC2671" s="1" t="str">
        <f aca="false">IF($Y2671="","",IF(AND($AA2671&gt;=$R2671,$AA2671&lt;=$S2671),"Pass","Fail"))</f>
        <v/>
      </c>
      <c r="AD2671" s="1" t="str">
        <f aca="false">IF($Y2671="","",IF($AA2671&gt;$R2671,"Pass","Fail"))</f>
        <v/>
      </c>
      <c r="AE2671" s="1" t="str">
        <f aca="false">IF($Y2671="","",IF($AA2671&gt;=$R2671,"Pass","Fail"))</f>
        <v/>
      </c>
      <c r="AF2671" s="1" t="str">
        <f aca="false">IF($Y2671="","",IF($AA2671&lt;=$S2671,"Pass","Fail"))</f>
        <v/>
      </c>
      <c r="AG2671" s="1" t="str">
        <f aca="false">IF($Y2671="","",IF($AA2671&lt;$S2671,"Pass","Fail"))</f>
        <v/>
      </c>
      <c r="AH2671" s="23" t="str">
        <f aca="true">INDIRECT(CHOOSE(MATCH($T2671,{"±","&gt;","≥","≤","&lt;"},0), "AC", "AD", "AE", "AF", "AG") &amp; ROW())</f>
        <v/>
      </c>
      <c r="AI2671" s="56" t="str">
        <f aca="false">IF($X2671="Not Significant","No Further Action Required",
IF($AH2671="","",
IF(AND($AH2671="Pass",$L2671="0 - Passed "),"Analysis performed; no further action required.",
IF(AND($AH2671="Fail",$L2671="1 - Failed "),"Analysis performed; no further action required.",
IF(AND($AH2671="Pass",$L2671="2 - Limited In Use "),"Analysis performed; no further action required.",
IF(AND($AH2671="Fail",$L2671="3 - Adjusted "),"Analysis performed; no further action required.",
"Unit fails analysis; TSM determination required."))))))</f>
        <v/>
      </c>
      <c r="AJ2671" s="58"/>
    </row>
    <row r="2672" customFormat="false" ht="15" hidden="false" customHeight="false" outlineLevel="0" collapsed="false">
      <c r="A2672" s="56"/>
      <c r="E2672" s="57" t="str">
        <f aca="false">IF(AND($F2672="",$G2672=""),"",IF($G2672="",$F2672,HYPERLINK($G2672,$F2672)))</f>
        <v/>
      </c>
      <c r="H2672" s="1" t="str">
        <f aca="false">IF($I2672="","None Attached",IF(LEFT($I2672,5)="https",HYPERLINK($I2672,"Datasheet"),HYPERLINK(_xlfn.CONCAT("https://",$I2672),"Datasheet")))</f>
        <v>None Attached</v>
      </c>
      <c r="M2672" s="56"/>
      <c r="P2672" s="58"/>
      <c r="Q2672" s="1" t="n">
        <f aca="false">$M2672-$N2672</f>
        <v>0</v>
      </c>
      <c r="R2672" s="56"/>
      <c r="T2672" s="59" t="s">
        <v>15</v>
      </c>
      <c r="U2672" s="1" t="n">
        <f aca="false">$S2672-$R2672</f>
        <v>0</v>
      </c>
      <c r="V2672" s="1" t="n">
        <f aca="false">IF($T2672="±",$Q2672*2,$Q2672)</f>
        <v>0</v>
      </c>
      <c r="W2672" s="60" t="str">
        <f aca="false">IFERROR($U2672/ABS($V2672),"N/A")</f>
        <v>N/A</v>
      </c>
      <c r="X2672" s="61" t="str">
        <f aca="false">IF(OR($W2672="N/A",$R2672="",$S2672=""),"N/A",IF($W2672&gt;=4,"Not Significant",IF($W2672&gt;=2,"Semi-Significant","Significant")))</f>
        <v>N/A</v>
      </c>
      <c r="Z2672" s="1" t="str">
        <f aca="false">IF($D2672="Z540.1 w/data",0,"")</f>
        <v/>
      </c>
      <c r="AA2672" s="1" t="e">
        <f aca="false">$Y2672+$Q2672+$Z2672</f>
        <v>#VALUE!</v>
      </c>
      <c r="AB2672" s="1" t="n">
        <f aca="false">$N2672+$Q2672</f>
        <v>0</v>
      </c>
      <c r="AC2672" s="1" t="str">
        <f aca="false">IF($Y2672="","",IF(AND($AA2672&gt;=$R2672,$AA2672&lt;=$S2672),"Pass","Fail"))</f>
        <v/>
      </c>
      <c r="AD2672" s="1" t="str">
        <f aca="false">IF($Y2672="","",IF($AA2672&gt;$R2672,"Pass","Fail"))</f>
        <v/>
      </c>
      <c r="AE2672" s="1" t="str">
        <f aca="false">IF($Y2672="","",IF($AA2672&gt;=$R2672,"Pass","Fail"))</f>
        <v/>
      </c>
      <c r="AF2672" s="1" t="str">
        <f aca="false">IF($Y2672="","",IF($AA2672&lt;=$S2672,"Pass","Fail"))</f>
        <v/>
      </c>
      <c r="AG2672" s="1" t="str">
        <f aca="false">IF($Y2672="","",IF($AA2672&lt;$S2672,"Pass","Fail"))</f>
        <v/>
      </c>
      <c r="AH2672" s="23" t="str">
        <f aca="true">INDIRECT(CHOOSE(MATCH($T2672,{"±","&gt;","≥","≤","&lt;"},0), "AC", "AD", "AE", "AF", "AG") &amp; ROW())</f>
        <v/>
      </c>
      <c r="AI2672" s="56" t="str">
        <f aca="false">IF($X2672="Not Significant","No Further Action Required",
IF($AH2672="","",
IF(AND($AH2672="Pass",$L2672="0 - Passed "),"Analysis performed; no further action required.",
IF(AND($AH2672="Fail",$L2672="1 - Failed "),"Analysis performed; no further action required.",
IF(AND($AH2672="Pass",$L2672="2 - Limited In Use "),"Analysis performed; no further action required.",
IF(AND($AH2672="Fail",$L2672="3 - Adjusted "),"Analysis performed; no further action required.",
"Unit fails analysis; TSM determination required."))))))</f>
        <v/>
      </c>
      <c r="AJ2672" s="58"/>
    </row>
    <row r="2673" customFormat="false" ht="15" hidden="false" customHeight="false" outlineLevel="0" collapsed="false">
      <c r="A2673" s="56"/>
      <c r="E2673" s="57" t="str">
        <f aca="false">IF(AND($F2673="",$G2673=""),"",IF($G2673="",$F2673,HYPERLINK($G2673,$F2673)))</f>
        <v/>
      </c>
      <c r="H2673" s="1" t="str">
        <f aca="false">IF($I2673="","None Attached",IF(LEFT($I2673,5)="https",HYPERLINK($I2673,"Datasheet"),HYPERLINK(_xlfn.CONCAT("https://",$I2673),"Datasheet")))</f>
        <v>None Attached</v>
      </c>
      <c r="M2673" s="56"/>
      <c r="P2673" s="58"/>
      <c r="Q2673" s="1" t="n">
        <f aca="false">$M2673-$N2673</f>
        <v>0</v>
      </c>
      <c r="R2673" s="56"/>
      <c r="T2673" s="59" t="s">
        <v>15</v>
      </c>
      <c r="U2673" s="1" t="n">
        <f aca="false">$S2673-$R2673</f>
        <v>0</v>
      </c>
      <c r="V2673" s="1" t="n">
        <f aca="false">IF($T2673="±",$Q2673*2,$Q2673)</f>
        <v>0</v>
      </c>
      <c r="W2673" s="60" t="str">
        <f aca="false">IFERROR($U2673/ABS($V2673),"N/A")</f>
        <v>N/A</v>
      </c>
      <c r="X2673" s="61" t="str">
        <f aca="false">IF(OR($W2673="N/A",$R2673="",$S2673=""),"N/A",IF($W2673&gt;=4,"Not Significant",IF($W2673&gt;=2,"Semi-Significant","Significant")))</f>
        <v>N/A</v>
      </c>
      <c r="Z2673" s="1" t="str">
        <f aca="false">IF($D2673="Z540.1 w/data",0,"")</f>
        <v/>
      </c>
      <c r="AA2673" s="1" t="e">
        <f aca="false">$Y2673+$Q2673+$Z2673</f>
        <v>#VALUE!</v>
      </c>
      <c r="AB2673" s="1" t="n">
        <f aca="false">$N2673+$Q2673</f>
        <v>0</v>
      </c>
      <c r="AC2673" s="1" t="str">
        <f aca="false">IF($Y2673="","",IF(AND($AA2673&gt;=$R2673,$AA2673&lt;=$S2673),"Pass","Fail"))</f>
        <v/>
      </c>
      <c r="AD2673" s="1" t="str">
        <f aca="false">IF($Y2673="","",IF($AA2673&gt;$R2673,"Pass","Fail"))</f>
        <v/>
      </c>
      <c r="AE2673" s="1" t="str">
        <f aca="false">IF($Y2673="","",IF($AA2673&gt;=$R2673,"Pass","Fail"))</f>
        <v/>
      </c>
      <c r="AF2673" s="1" t="str">
        <f aca="false">IF($Y2673="","",IF($AA2673&lt;=$S2673,"Pass","Fail"))</f>
        <v/>
      </c>
      <c r="AG2673" s="1" t="str">
        <f aca="false">IF($Y2673="","",IF($AA2673&lt;$S2673,"Pass","Fail"))</f>
        <v/>
      </c>
      <c r="AH2673" s="23" t="str">
        <f aca="true">INDIRECT(CHOOSE(MATCH($T2673,{"±","&gt;","≥","≤","&lt;"},0), "AC", "AD", "AE", "AF", "AG") &amp; ROW())</f>
        <v/>
      </c>
      <c r="AI2673" s="56" t="str">
        <f aca="false">IF($X2673="Not Significant","No Further Action Required",
IF($AH2673="","",
IF(AND($AH2673="Pass",$L2673="0 - Passed "),"Analysis performed; no further action required.",
IF(AND($AH2673="Fail",$L2673="1 - Failed "),"Analysis performed; no further action required.",
IF(AND($AH2673="Pass",$L2673="2 - Limited In Use "),"Analysis performed; no further action required.",
IF(AND($AH2673="Fail",$L2673="3 - Adjusted "),"Analysis performed; no further action required.",
"Unit fails analysis; TSM determination required."))))))</f>
        <v/>
      </c>
      <c r="AJ2673" s="58"/>
    </row>
    <row r="2674" customFormat="false" ht="15" hidden="false" customHeight="false" outlineLevel="0" collapsed="false">
      <c r="A2674" s="56"/>
      <c r="E2674" s="57" t="str">
        <f aca="false">IF(AND($F2674="",$G2674=""),"",IF($G2674="",$F2674,HYPERLINK($G2674,$F2674)))</f>
        <v/>
      </c>
      <c r="H2674" s="1" t="str">
        <f aca="false">IF($I2674="","None Attached",IF(LEFT($I2674,5)="https",HYPERLINK($I2674,"Datasheet"),HYPERLINK(_xlfn.CONCAT("https://",$I2674),"Datasheet")))</f>
        <v>None Attached</v>
      </c>
      <c r="M2674" s="56"/>
      <c r="P2674" s="58"/>
      <c r="Q2674" s="1" t="n">
        <f aca="false">$M2674-$N2674</f>
        <v>0</v>
      </c>
      <c r="R2674" s="56"/>
      <c r="T2674" s="59" t="s">
        <v>15</v>
      </c>
      <c r="U2674" s="1" t="n">
        <f aca="false">$S2674-$R2674</f>
        <v>0</v>
      </c>
      <c r="V2674" s="1" t="n">
        <f aca="false">IF($T2674="±",$Q2674*2,$Q2674)</f>
        <v>0</v>
      </c>
      <c r="W2674" s="60" t="str">
        <f aca="false">IFERROR($U2674/ABS($V2674),"N/A")</f>
        <v>N/A</v>
      </c>
      <c r="X2674" s="61" t="str">
        <f aca="false">IF(OR($W2674="N/A",$R2674="",$S2674=""),"N/A",IF($W2674&gt;=4,"Not Significant",IF($W2674&gt;=2,"Semi-Significant","Significant")))</f>
        <v>N/A</v>
      </c>
      <c r="Z2674" s="1" t="str">
        <f aca="false">IF($D2674="Z540.1 w/data",0,"")</f>
        <v/>
      </c>
      <c r="AA2674" s="1" t="e">
        <f aca="false">$Y2674+$Q2674+$Z2674</f>
        <v>#VALUE!</v>
      </c>
      <c r="AB2674" s="1" t="n">
        <f aca="false">$N2674+$Q2674</f>
        <v>0</v>
      </c>
      <c r="AC2674" s="1" t="str">
        <f aca="false">IF($Y2674="","",IF(AND($AA2674&gt;=$R2674,$AA2674&lt;=$S2674),"Pass","Fail"))</f>
        <v/>
      </c>
      <c r="AD2674" s="1" t="str">
        <f aca="false">IF($Y2674="","",IF($AA2674&gt;$R2674,"Pass","Fail"))</f>
        <v/>
      </c>
      <c r="AE2674" s="1" t="str">
        <f aca="false">IF($Y2674="","",IF($AA2674&gt;=$R2674,"Pass","Fail"))</f>
        <v/>
      </c>
      <c r="AF2674" s="1" t="str">
        <f aca="false">IF($Y2674="","",IF($AA2674&lt;=$S2674,"Pass","Fail"))</f>
        <v/>
      </c>
      <c r="AG2674" s="1" t="str">
        <f aca="false">IF($Y2674="","",IF($AA2674&lt;$S2674,"Pass","Fail"))</f>
        <v/>
      </c>
      <c r="AH2674" s="23" t="str">
        <f aca="true">INDIRECT(CHOOSE(MATCH($T2674,{"±","&gt;","≥","≤","&lt;"},0), "AC", "AD", "AE", "AF", "AG") &amp; ROW())</f>
        <v/>
      </c>
      <c r="AI2674" s="56" t="str">
        <f aca="false">IF($X2674="Not Significant","No Further Action Required",
IF($AH2674="","",
IF(AND($AH2674="Pass",$L2674="0 - Passed "),"Analysis performed; no further action required.",
IF(AND($AH2674="Fail",$L2674="1 - Failed "),"Analysis performed; no further action required.",
IF(AND($AH2674="Pass",$L2674="2 - Limited In Use "),"Analysis performed; no further action required.",
IF(AND($AH2674="Fail",$L2674="3 - Adjusted "),"Analysis performed; no further action required.",
"Unit fails analysis; TSM determination required."))))))</f>
        <v/>
      </c>
      <c r="AJ2674" s="58"/>
    </row>
    <row r="2675" customFormat="false" ht="15" hidden="false" customHeight="false" outlineLevel="0" collapsed="false">
      <c r="A2675" s="56"/>
      <c r="E2675" s="57" t="str">
        <f aca="false">IF(AND($F2675="",$G2675=""),"",IF($G2675="",$F2675,HYPERLINK($G2675,$F2675)))</f>
        <v/>
      </c>
      <c r="H2675" s="1" t="str">
        <f aca="false">IF($I2675="","None Attached",IF(LEFT($I2675,5)="https",HYPERLINK($I2675,"Datasheet"),HYPERLINK(_xlfn.CONCAT("https://",$I2675),"Datasheet")))</f>
        <v>None Attached</v>
      </c>
      <c r="M2675" s="56"/>
      <c r="P2675" s="58"/>
      <c r="Q2675" s="1" t="n">
        <f aca="false">$M2675-$N2675</f>
        <v>0</v>
      </c>
      <c r="R2675" s="56"/>
      <c r="T2675" s="59" t="s">
        <v>15</v>
      </c>
      <c r="U2675" s="1" t="n">
        <f aca="false">$S2675-$R2675</f>
        <v>0</v>
      </c>
      <c r="V2675" s="1" t="n">
        <f aca="false">IF($T2675="±",$Q2675*2,$Q2675)</f>
        <v>0</v>
      </c>
      <c r="W2675" s="60" t="str">
        <f aca="false">IFERROR($U2675/ABS($V2675),"N/A")</f>
        <v>N/A</v>
      </c>
      <c r="X2675" s="61" t="str">
        <f aca="false">IF(OR($W2675="N/A",$R2675="",$S2675=""),"N/A",IF($W2675&gt;=4,"Not Significant",IF($W2675&gt;=2,"Semi-Significant","Significant")))</f>
        <v>N/A</v>
      </c>
      <c r="Z2675" s="1" t="str">
        <f aca="false">IF($D2675="Z540.1 w/data",0,"")</f>
        <v/>
      </c>
      <c r="AA2675" s="1" t="e">
        <f aca="false">$Y2675+$Q2675+$Z2675</f>
        <v>#VALUE!</v>
      </c>
      <c r="AB2675" s="1" t="n">
        <f aca="false">$N2675+$Q2675</f>
        <v>0</v>
      </c>
      <c r="AC2675" s="1" t="str">
        <f aca="false">IF($Y2675="","",IF(AND($AA2675&gt;=$R2675,$AA2675&lt;=$S2675),"Pass","Fail"))</f>
        <v/>
      </c>
      <c r="AD2675" s="1" t="str">
        <f aca="false">IF($Y2675="","",IF($AA2675&gt;$R2675,"Pass","Fail"))</f>
        <v/>
      </c>
      <c r="AE2675" s="1" t="str">
        <f aca="false">IF($Y2675="","",IF($AA2675&gt;=$R2675,"Pass","Fail"))</f>
        <v/>
      </c>
      <c r="AF2675" s="1" t="str">
        <f aca="false">IF($Y2675="","",IF($AA2675&lt;=$S2675,"Pass","Fail"))</f>
        <v/>
      </c>
      <c r="AG2675" s="1" t="str">
        <f aca="false">IF($Y2675="","",IF($AA2675&lt;$S2675,"Pass","Fail"))</f>
        <v/>
      </c>
      <c r="AH2675" s="23" t="str">
        <f aca="true">INDIRECT(CHOOSE(MATCH($T2675,{"±","&gt;","≥","≤","&lt;"},0), "AC", "AD", "AE", "AF", "AG") &amp; ROW())</f>
        <v/>
      </c>
      <c r="AI2675" s="56" t="str">
        <f aca="false">IF($X2675="Not Significant","No Further Action Required",
IF($AH2675="","",
IF(AND($AH2675="Pass",$L2675="0 - Passed "),"Analysis performed; no further action required.",
IF(AND($AH2675="Fail",$L2675="1 - Failed "),"Analysis performed; no further action required.",
IF(AND($AH2675="Pass",$L2675="2 - Limited In Use "),"Analysis performed; no further action required.",
IF(AND($AH2675="Fail",$L2675="3 - Adjusted "),"Analysis performed; no further action required.",
"Unit fails analysis; TSM determination required."))))))</f>
        <v/>
      </c>
      <c r="AJ2675" s="58"/>
    </row>
    <row r="2676" customFormat="false" ht="15" hidden="false" customHeight="false" outlineLevel="0" collapsed="false">
      <c r="A2676" s="56"/>
      <c r="E2676" s="57" t="str">
        <f aca="false">IF(AND($F2676="",$G2676=""),"",IF($G2676="",$F2676,HYPERLINK($G2676,$F2676)))</f>
        <v/>
      </c>
      <c r="H2676" s="1" t="str">
        <f aca="false">IF($I2676="","None Attached",IF(LEFT($I2676,5)="https",HYPERLINK($I2676,"Datasheet"),HYPERLINK(_xlfn.CONCAT("https://",$I2676),"Datasheet")))</f>
        <v>None Attached</v>
      </c>
      <c r="M2676" s="56"/>
      <c r="P2676" s="58"/>
      <c r="Q2676" s="1" t="n">
        <f aca="false">$M2676-$N2676</f>
        <v>0</v>
      </c>
      <c r="R2676" s="56"/>
      <c r="T2676" s="59" t="s">
        <v>15</v>
      </c>
      <c r="U2676" s="1" t="n">
        <f aca="false">$S2676-$R2676</f>
        <v>0</v>
      </c>
      <c r="V2676" s="1" t="n">
        <f aca="false">IF($T2676="±",$Q2676*2,$Q2676)</f>
        <v>0</v>
      </c>
      <c r="W2676" s="60" t="str">
        <f aca="false">IFERROR($U2676/ABS($V2676),"N/A")</f>
        <v>N/A</v>
      </c>
      <c r="X2676" s="61" t="str">
        <f aca="false">IF(OR($W2676="N/A",$R2676="",$S2676=""),"N/A",IF($W2676&gt;=4,"Not Significant",IF($W2676&gt;=2,"Semi-Significant","Significant")))</f>
        <v>N/A</v>
      </c>
      <c r="Z2676" s="1" t="str">
        <f aca="false">IF($D2676="Z540.1 w/data",0,"")</f>
        <v/>
      </c>
      <c r="AA2676" s="1" t="e">
        <f aca="false">$Y2676+$Q2676+$Z2676</f>
        <v>#VALUE!</v>
      </c>
      <c r="AB2676" s="1" t="n">
        <f aca="false">$N2676+$Q2676</f>
        <v>0</v>
      </c>
      <c r="AC2676" s="1" t="str">
        <f aca="false">IF($Y2676="","",IF(AND($AA2676&gt;=$R2676,$AA2676&lt;=$S2676),"Pass","Fail"))</f>
        <v/>
      </c>
      <c r="AD2676" s="1" t="str">
        <f aca="false">IF($Y2676="","",IF($AA2676&gt;$R2676,"Pass","Fail"))</f>
        <v/>
      </c>
      <c r="AE2676" s="1" t="str">
        <f aca="false">IF($Y2676="","",IF($AA2676&gt;=$R2676,"Pass","Fail"))</f>
        <v/>
      </c>
      <c r="AF2676" s="1" t="str">
        <f aca="false">IF($Y2676="","",IF($AA2676&lt;=$S2676,"Pass","Fail"))</f>
        <v/>
      </c>
      <c r="AG2676" s="1" t="str">
        <f aca="false">IF($Y2676="","",IF($AA2676&lt;$S2676,"Pass","Fail"))</f>
        <v/>
      </c>
      <c r="AH2676" s="23" t="str">
        <f aca="true">INDIRECT(CHOOSE(MATCH($T2676,{"±","&gt;","≥","≤","&lt;"},0), "AC", "AD", "AE", "AF", "AG") &amp; ROW())</f>
        <v/>
      </c>
      <c r="AI2676" s="56" t="str">
        <f aca="false">IF($X2676="Not Significant","No Further Action Required",
IF($AH2676="","",
IF(AND($AH2676="Pass",$L2676="0 - Passed "),"Analysis performed; no further action required.",
IF(AND($AH2676="Fail",$L2676="1 - Failed "),"Analysis performed; no further action required.",
IF(AND($AH2676="Pass",$L2676="2 - Limited In Use "),"Analysis performed; no further action required.",
IF(AND($AH2676="Fail",$L2676="3 - Adjusted "),"Analysis performed; no further action required.",
"Unit fails analysis; TSM determination required."))))))</f>
        <v/>
      </c>
      <c r="AJ2676" s="58"/>
    </row>
    <row r="2677" customFormat="false" ht="15" hidden="false" customHeight="false" outlineLevel="0" collapsed="false">
      <c r="A2677" s="56"/>
      <c r="E2677" s="57" t="str">
        <f aca="false">IF(AND($F2677="",$G2677=""),"",IF($G2677="",$F2677,HYPERLINK($G2677,$F2677)))</f>
        <v/>
      </c>
      <c r="H2677" s="1" t="str">
        <f aca="false">IF($I2677="","None Attached",IF(LEFT($I2677,5)="https",HYPERLINK($I2677,"Datasheet"),HYPERLINK(_xlfn.CONCAT("https://",$I2677),"Datasheet")))</f>
        <v>None Attached</v>
      </c>
      <c r="M2677" s="56"/>
      <c r="P2677" s="58"/>
      <c r="Q2677" s="1" t="n">
        <f aca="false">$M2677-$N2677</f>
        <v>0</v>
      </c>
      <c r="R2677" s="56"/>
      <c r="T2677" s="59" t="s">
        <v>15</v>
      </c>
      <c r="U2677" s="1" t="n">
        <f aca="false">$S2677-$R2677</f>
        <v>0</v>
      </c>
      <c r="V2677" s="1" t="n">
        <f aca="false">IF($T2677="±",$Q2677*2,$Q2677)</f>
        <v>0</v>
      </c>
      <c r="W2677" s="60" t="str">
        <f aca="false">IFERROR($U2677/ABS($V2677),"N/A")</f>
        <v>N/A</v>
      </c>
      <c r="X2677" s="61" t="str">
        <f aca="false">IF(OR($W2677="N/A",$R2677="",$S2677=""),"N/A",IF($W2677&gt;=4,"Not Significant",IF($W2677&gt;=2,"Semi-Significant","Significant")))</f>
        <v>N/A</v>
      </c>
      <c r="Z2677" s="1" t="str">
        <f aca="false">IF($D2677="Z540.1 w/data",0,"")</f>
        <v/>
      </c>
      <c r="AA2677" s="1" t="e">
        <f aca="false">$Y2677+$Q2677+$Z2677</f>
        <v>#VALUE!</v>
      </c>
      <c r="AB2677" s="1" t="n">
        <f aca="false">$N2677+$Q2677</f>
        <v>0</v>
      </c>
      <c r="AC2677" s="1" t="str">
        <f aca="false">IF($Y2677="","",IF(AND($AA2677&gt;=$R2677,$AA2677&lt;=$S2677),"Pass","Fail"))</f>
        <v/>
      </c>
      <c r="AD2677" s="1" t="str">
        <f aca="false">IF($Y2677="","",IF($AA2677&gt;$R2677,"Pass","Fail"))</f>
        <v/>
      </c>
      <c r="AE2677" s="1" t="str">
        <f aca="false">IF($Y2677="","",IF($AA2677&gt;=$R2677,"Pass","Fail"))</f>
        <v/>
      </c>
      <c r="AF2677" s="1" t="str">
        <f aca="false">IF($Y2677="","",IF($AA2677&lt;=$S2677,"Pass","Fail"))</f>
        <v/>
      </c>
      <c r="AG2677" s="1" t="str">
        <f aca="false">IF($Y2677="","",IF($AA2677&lt;$S2677,"Pass","Fail"))</f>
        <v/>
      </c>
      <c r="AH2677" s="23" t="str">
        <f aca="true">INDIRECT(CHOOSE(MATCH($T2677,{"±","&gt;","≥","≤","&lt;"},0), "AC", "AD", "AE", "AF", "AG") &amp; ROW())</f>
        <v/>
      </c>
      <c r="AI2677" s="56" t="str">
        <f aca="false">IF($X2677="Not Significant","No Further Action Required",
IF($AH2677="","",
IF(AND($AH2677="Pass",$L2677="0 - Passed "),"Analysis performed; no further action required.",
IF(AND($AH2677="Fail",$L2677="1 - Failed "),"Analysis performed; no further action required.",
IF(AND($AH2677="Pass",$L2677="2 - Limited In Use "),"Analysis performed; no further action required.",
IF(AND($AH2677="Fail",$L2677="3 - Adjusted "),"Analysis performed; no further action required.",
"Unit fails analysis; TSM determination required."))))))</f>
        <v/>
      </c>
      <c r="AJ2677" s="58"/>
    </row>
    <row r="2678" customFormat="false" ht="15" hidden="false" customHeight="false" outlineLevel="0" collapsed="false">
      <c r="A2678" s="56"/>
      <c r="E2678" s="57" t="str">
        <f aca="false">IF(AND($F2678="",$G2678=""),"",IF($G2678="",$F2678,HYPERLINK($G2678,$F2678)))</f>
        <v/>
      </c>
      <c r="H2678" s="1" t="str">
        <f aca="false">IF($I2678="","None Attached",IF(LEFT($I2678,5)="https",HYPERLINK($I2678,"Datasheet"),HYPERLINK(_xlfn.CONCAT("https://",$I2678),"Datasheet")))</f>
        <v>None Attached</v>
      </c>
      <c r="M2678" s="56"/>
      <c r="P2678" s="58"/>
      <c r="Q2678" s="1" t="n">
        <f aca="false">$M2678-$N2678</f>
        <v>0</v>
      </c>
      <c r="R2678" s="56"/>
      <c r="T2678" s="59" t="s">
        <v>15</v>
      </c>
      <c r="U2678" s="1" t="n">
        <f aca="false">$S2678-$R2678</f>
        <v>0</v>
      </c>
      <c r="V2678" s="1" t="n">
        <f aca="false">IF($T2678="±",$Q2678*2,$Q2678)</f>
        <v>0</v>
      </c>
      <c r="W2678" s="60" t="str">
        <f aca="false">IFERROR($U2678/ABS($V2678),"N/A")</f>
        <v>N/A</v>
      </c>
      <c r="X2678" s="61" t="str">
        <f aca="false">IF(OR($W2678="N/A",$R2678="",$S2678=""),"N/A",IF($W2678&gt;=4,"Not Significant",IF($W2678&gt;=2,"Semi-Significant","Significant")))</f>
        <v>N/A</v>
      </c>
      <c r="Z2678" s="1" t="str">
        <f aca="false">IF($D2678="Z540.1 w/data",0,"")</f>
        <v/>
      </c>
      <c r="AA2678" s="1" t="e">
        <f aca="false">$Y2678+$Q2678+$Z2678</f>
        <v>#VALUE!</v>
      </c>
      <c r="AB2678" s="1" t="n">
        <f aca="false">$N2678+$Q2678</f>
        <v>0</v>
      </c>
      <c r="AC2678" s="1" t="str">
        <f aca="false">IF($Y2678="","",IF(AND($AA2678&gt;=$R2678,$AA2678&lt;=$S2678),"Pass","Fail"))</f>
        <v/>
      </c>
      <c r="AD2678" s="1" t="str">
        <f aca="false">IF($Y2678="","",IF($AA2678&gt;$R2678,"Pass","Fail"))</f>
        <v/>
      </c>
      <c r="AE2678" s="1" t="str">
        <f aca="false">IF($Y2678="","",IF($AA2678&gt;=$R2678,"Pass","Fail"))</f>
        <v/>
      </c>
      <c r="AF2678" s="1" t="str">
        <f aca="false">IF($Y2678="","",IF($AA2678&lt;=$S2678,"Pass","Fail"))</f>
        <v/>
      </c>
      <c r="AG2678" s="1" t="str">
        <f aca="false">IF($Y2678="","",IF($AA2678&lt;$S2678,"Pass","Fail"))</f>
        <v/>
      </c>
      <c r="AH2678" s="23" t="str">
        <f aca="true">INDIRECT(CHOOSE(MATCH($T2678,{"±","&gt;","≥","≤","&lt;"},0), "AC", "AD", "AE", "AF", "AG") &amp; ROW())</f>
        <v/>
      </c>
      <c r="AI2678" s="56" t="str">
        <f aca="false">IF($X2678="Not Significant","No Further Action Required",
IF($AH2678="","",
IF(AND($AH2678="Pass",$L2678="0 - Passed "),"Analysis performed; no further action required.",
IF(AND($AH2678="Fail",$L2678="1 - Failed "),"Analysis performed; no further action required.",
IF(AND($AH2678="Pass",$L2678="2 - Limited In Use "),"Analysis performed; no further action required.",
IF(AND($AH2678="Fail",$L2678="3 - Adjusted "),"Analysis performed; no further action required.",
"Unit fails analysis; TSM determination required."))))))</f>
        <v/>
      </c>
      <c r="AJ2678" s="58"/>
    </row>
    <row r="2679" customFormat="false" ht="15" hidden="false" customHeight="false" outlineLevel="0" collapsed="false">
      <c r="A2679" s="56"/>
      <c r="E2679" s="57" t="str">
        <f aca="false">IF(AND($F2679="",$G2679=""),"",IF($G2679="",$F2679,HYPERLINK($G2679,$F2679)))</f>
        <v/>
      </c>
      <c r="H2679" s="1" t="str">
        <f aca="false">IF($I2679="","None Attached",IF(LEFT($I2679,5)="https",HYPERLINK($I2679,"Datasheet"),HYPERLINK(_xlfn.CONCAT("https://",$I2679),"Datasheet")))</f>
        <v>None Attached</v>
      </c>
      <c r="M2679" s="56"/>
      <c r="P2679" s="58"/>
      <c r="Q2679" s="1" t="n">
        <f aca="false">$M2679-$N2679</f>
        <v>0</v>
      </c>
      <c r="R2679" s="56"/>
      <c r="T2679" s="59" t="s">
        <v>15</v>
      </c>
      <c r="U2679" s="1" t="n">
        <f aca="false">$S2679-$R2679</f>
        <v>0</v>
      </c>
      <c r="V2679" s="1" t="n">
        <f aca="false">IF($T2679="±",$Q2679*2,$Q2679)</f>
        <v>0</v>
      </c>
      <c r="W2679" s="60" t="str">
        <f aca="false">IFERROR($U2679/ABS($V2679),"N/A")</f>
        <v>N/A</v>
      </c>
      <c r="X2679" s="61" t="str">
        <f aca="false">IF(OR($W2679="N/A",$R2679="",$S2679=""),"N/A",IF($W2679&gt;=4,"Not Significant",IF($W2679&gt;=2,"Semi-Significant","Significant")))</f>
        <v>N/A</v>
      </c>
      <c r="Z2679" s="1" t="str">
        <f aca="false">IF($D2679="Z540.1 w/data",0,"")</f>
        <v/>
      </c>
      <c r="AA2679" s="1" t="e">
        <f aca="false">$Y2679+$Q2679+$Z2679</f>
        <v>#VALUE!</v>
      </c>
      <c r="AB2679" s="1" t="n">
        <f aca="false">$N2679+$Q2679</f>
        <v>0</v>
      </c>
      <c r="AC2679" s="1" t="str">
        <f aca="false">IF($Y2679="","",IF(AND($AA2679&gt;=$R2679,$AA2679&lt;=$S2679),"Pass","Fail"))</f>
        <v/>
      </c>
      <c r="AD2679" s="1" t="str">
        <f aca="false">IF($Y2679="","",IF($AA2679&gt;$R2679,"Pass","Fail"))</f>
        <v/>
      </c>
      <c r="AE2679" s="1" t="str">
        <f aca="false">IF($Y2679="","",IF($AA2679&gt;=$R2679,"Pass","Fail"))</f>
        <v/>
      </c>
      <c r="AF2679" s="1" t="str">
        <f aca="false">IF($Y2679="","",IF($AA2679&lt;=$S2679,"Pass","Fail"))</f>
        <v/>
      </c>
      <c r="AG2679" s="1" t="str">
        <f aca="false">IF($Y2679="","",IF($AA2679&lt;$S2679,"Pass","Fail"))</f>
        <v/>
      </c>
      <c r="AH2679" s="23" t="str">
        <f aca="true">INDIRECT(CHOOSE(MATCH($T2679,{"±","&gt;","≥","≤","&lt;"},0), "AC", "AD", "AE", "AF", "AG") &amp; ROW())</f>
        <v/>
      </c>
      <c r="AI2679" s="56" t="str">
        <f aca="false">IF($X2679="Not Significant","No Further Action Required",
IF($AH2679="","",
IF(AND($AH2679="Pass",$L2679="0 - Passed "),"Analysis performed; no further action required.",
IF(AND($AH2679="Fail",$L2679="1 - Failed "),"Analysis performed; no further action required.",
IF(AND($AH2679="Pass",$L2679="2 - Limited In Use "),"Analysis performed; no further action required.",
IF(AND($AH2679="Fail",$L2679="3 - Adjusted "),"Analysis performed; no further action required.",
"Unit fails analysis; TSM determination required."))))))</f>
        <v/>
      </c>
      <c r="AJ2679" s="58"/>
    </row>
    <row r="2680" customFormat="false" ht="15" hidden="false" customHeight="false" outlineLevel="0" collapsed="false">
      <c r="A2680" s="56"/>
      <c r="E2680" s="57" t="str">
        <f aca="false">IF(AND($F2680="",$G2680=""),"",IF($G2680="",$F2680,HYPERLINK($G2680,$F2680)))</f>
        <v/>
      </c>
      <c r="H2680" s="1" t="str">
        <f aca="false">IF($I2680="","None Attached",IF(LEFT($I2680,5)="https",HYPERLINK($I2680,"Datasheet"),HYPERLINK(_xlfn.CONCAT("https://",$I2680),"Datasheet")))</f>
        <v>None Attached</v>
      </c>
      <c r="M2680" s="56"/>
      <c r="P2680" s="58"/>
      <c r="Q2680" s="1" t="n">
        <f aca="false">$M2680-$N2680</f>
        <v>0</v>
      </c>
      <c r="R2680" s="56"/>
      <c r="T2680" s="59" t="s">
        <v>15</v>
      </c>
      <c r="U2680" s="1" t="n">
        <f aca="false">$S2680-$R2680</f>
        <v>0</v>
      </c>
      <c r="V2680" s="1" t="n">
        <f aca="false">IF($T2680="±",$Q2680*2,$Q2680)</f>
        <v>0</v>
      </c>
      <c r="W2680" s="60" t="str">
        <f aca="false">IFERROR($U2680/ABS($V2680),"N/A")</f>
        <v>N/A</v>
      </c>
      <c r="X2680" s="61" t="str">
        <f aca="false">IF(OR($W2680="N/A",$R2680="",$S2680=""),"N/A",IF($W2680&gt;=4,"Not Significant",IF($W2680&gt;=2,"Semi-Significant","Significant")))</f>
        <v>N/A</v>
      </c>
      <c r="Z2680" s="1" t="str">
        <f aca="false">IF($D2680="Z540.1 w/data",0,"")</f>
        <v/>
      </c>
      <c r="AA2680" s="1" t="e">
        <f aca="false">$Y2680+$Q2680+$Z2680</f>
        <v>#VALUE!</v>
      </c>
      <c r="AB2680" s="1" t="n">
        <f aca="false">$N2680+$Q2680</f>
        <v>0</v>
      </c>
      <c r="AC2680" s="1" t="str">
        <f aca="false">IF($Y2680="","",IF(AND($AA2680&gt;=$R2680,$AA2680&lt;=$S2680),"Pass","Fail"))</f>
        <v/>
      </c>
      <c r="AD2680" s="1" t="str">
        <f aca="false">IF($Y2680="","",IF($AA2680&gt;$R2680,"Pass","Fail"))</f>
        <v/>
      </c>
      <c r="AE2680" s="1" t="str">
        <f aca="false">IF($Y2680="","",IF($AA2680&gt;=$R2680,"Pass","Fail"))</f>
        <v/>
      </c>
      <c r="AF2680" s="1" t="str">
        <f aca="false">IF($Y2680="","",IF($AA2680&lt;=$S2680,"Pass","Fail"))</f>
        <v/>
      </c>
      <c r="AG2680" s="1" t="str">
        <f aca="false">IF($Y2680="","",IF($AA2680&lt;$S2680,"Pass","Fail"))</f>
        <v/>
      </c>
      <c r="AH2680" s="23" t="str">
        <f aca="true">INDIRECT(CHOOSE(MATCH($T2680,{"±","&gt;","≥","≤","&lt;"},0), "AC", "AD", "AE", "AF", "AG") &amp; ROW())</f>
        <v/>
      </c>
      <c r="AI2680" s="56" t="str">
        <f aca="false">IF($X2680="Not Significant","No Further Action Required",
IF($AH2680="","",
IF(AND($AH2680="Pass",$L2680="0 - Passed "),"Analysis performed; no further action required.",
IF(AND($AH2680="Fail",$L2680="1 - Failed "),"Analysis performed; no further action required.",
IF(AND($AH2680="Pass",$L2680="2 - Limited In Use "),"Analysis performed; no further action required.",
IF(AND($AH2680="Fail",$L2680="3 - Adjusted "),"Analysis performed; no further action required.",
"Unit fails analysis; TSM determination required."))))))</f>
        <v/>
      </c>
      <c r="AJ2680" s="58"/>
    </row>
    <row r="2681" customFormat="false" ht="15" hidden="false" customHeight="false" outlineLevel="0" collapsed="false">
      <c r="A2681" s="56"/>
      <c r="E2681" s="57" t="str">
        <f aca="false">IF(AND($F2681="",$G2681=""),"",IF($G2681="",$F2681,HYPERLINK($G2681,$F2681)))</f>
        <v/>
      </c>
      <c r="H2681" s="1" t="str">
        <f aca="false">IF($I2681="","None Attached",IF(LEFT($I2681,5)="https",HYPERLINK($I2681,"Datasheet"),HYPERLINK(_xlfn.CONCAT("https://",$I2681),"Datasheet")))</f>
        <v>None Attached</v>
      </c>
      <c r="M2681" s="56"/>
      <c r="P2681" s="58"/>
      <c r="Q2681" s="1" t="n">
        <f aca="false">$M2681-$N2681</f>
        <v>0</v>
      </c>
      <c r="R2681" s="56"/>
      <c r="T2681" s="59" t="s">
        <v>15</v>
      </c>
      <c r="U2681" s="1" t="n">
        <f aca="false">$S2681-$R2681</f>
        <v>0</v>
      </c>
      <c r="V2681" s="1" t="n">
        <f aca="false">IF($T2681="±",$Q2681*2,$Q2681)</f>
        <v>0</v>
      </c>
      <c r="W2681" s="60" t="str">
        <f aca="false">IFERROR($U2681/ABS($V2681),"N/A")</f>
        <v>N/A</v>
      </c>
      <c r="X2681" s="61" t="str">
        <f aca="false">IF(OR($W2681="N/A",$R2681="",$S2681=""),"N/A",IF($W2681&gt;=4,"Not Significant",IF($W2681&gt;=2,"Semi-Significant","Significant")))</f>
        <v>N/A</v>
      </c>
      <c r="Z2681" s="1" t="str">
        <f aca="false">IF($D2681="Z540.1 w/data",0,"")</f>
        <v/>
      </c>
      <c r="AA2681" s="1" t="e">
        <f aca="false">$Y2681+$Q2681+$Z2681</f>
        <v>#VALUE!</v>
      </c>
      <c r="AB2681" s="1" t="n">
        <f aca="false">$N2681+$Q2681</f>
        <v>0</v>
      </c>
      <c r="AC2681" s="1" t="str">
        <f aca="false">IF($Y2681="","",IF(AND($AA2681&gt;=$R2681,$AA2681&lt;=$S2681),"Pass","Fail"))</f>
        <v/>
      </c>
      <c r="AD2681" s="1" t="str">
        <f aca="false">IF($Y2681="","",IF($AA2681&gt;$R2681,"Pass","Fail"))</f>
        <v/>
      </c>
      <c r="AE2681" s="1" t="str">
        <f aca="false">IF($Y2681="","",IF($AA2681&gt;=$R2681,"Pass","Fail"))</f>
        <v/>
      </c>
      <c r="AF2681" s="1" t="str">
        <f aca="false">IF($Y2681="","",IF($AA2681&lt;=$S2681,"Pass","Fail"))</f>
        <v/>
      </c>
      <c r="AG2681" s="1" t="str">
        <f aca="false">IF($Y2681="","",IF($AA2681&lt;$S2681,"Pass","Fail"))</f>
        <v/>
      </c>
      <c r="AH2681" s="23" t="str">
        <f aca="true">INDIRECT(CHOOSE(MATCH($T2681,{"±","&gt;","≥","≤","&lt;"},0), "AC", "AD", "AE", "AF", "AG") &amp; ROW())</f>
        <v/>
      </c>
      <c r="AI2681" s="56" t="str">
        <f aca="false">IF($X2681="Not Significant","No Further Action Required",
IF($AH2681="","",
IF(AND($AH2681="Pass",$L2681="0 - Passed "),"Analysis performed; no further action required.",
IF(AND($AH2681="Fail",$L2681="1 - Failed "),"Analysis performed; no further action required.",
IF(AND($AH2681="Pass",$L2681="2 - Limited In Use "),"Analysis performed; no further action required.",
IF(AND($AH2681="Fail",$L2681="3 - Adjusted "),"Analysis performed; no further action required.",
"Unit fails analysis; TSM determination required."))))))</f>
        <v/>
      </c>
      <c r="AJ2681" s="58"/>
    </row>
    <row r="2682" customFormat="false" ht="15" hidden="false" customHeight="false" outlineLevel="0" collapsed="false">
      <c r="A2682" s="56"/>
      <c r="E2682" s="57" t="str">
        <f aca="false">IF(AND($F2682="",$G2682=""),"",IF($G2682="",$F2682,HYPERLINK($G2682,$F2682)))</f>
        <v/>
      </c>
      <c r="H2682" s="1" t="str">
        <f aca="false">IF($I2682="","None Attached",IF(LEFT($I2682,5)="https",HYPERLINK($I2682,"Datasheet"),HYPERLINK(_xlfn.CONCAT("https://",$I2682),"Datasheet")))</f>
        <v>None Attached</v>
      </c>
      <c r="M2682" s="56"/>
      <c r="P2682" s="58"/>
      <c r="Q2682" s="1" t="n">
        <f aca="false">$M2682-$N2682</f>
        <v>0</v>
      </c>
      <c r="R2682" s="56"/>
      <c r="T2682" s="59" t="s">
        <v>15</v>
      </c>
      <c r="U2682" s="1" t="n">
        <f aca="false">$S2682-$R2682</f>
        <v>0</v>
      </c>
      <c r="V2682" s="1" t="n">
        <f aca="false">IF($T2682="±",$Q2682*2,$Q2682)</f>
        <v>0</v>
      </c>
      <c r="W2682" s="60" t="str">
        <f aca="false">IFERROR($U2682/ABS($V2682),"N/A")</f>
        <v>N/A</v>
      </c>
      <c r="X2682" s="61" t="str">
        <f aca="false">IF(OR($W2682="N/A",$R2682="",$S2682=""),"N/A",IF($W2682&gt;=4,"Not Significant",IF($W2682&gt;=2,"Semi-Significant","Significant")))</f>
        <v>N/A</v>
      </c>
      <c r="Z2682" s="1" t="str">
        <f aca="false">IF($D2682="Z540.1 w/data",0,"")</f>
        <v/>
      </c>
      <c r="AA2682" s="1" t="e">
        <f aca="false">$Y2682+$Q2682+$Z2682</f>
        <v>#VALUE!</v>
      </c>
      <c r="AB2682" s="1" t="n">
        <f aca="false">$N2682+$Q2682</f>
        <v>0</v>
      </c>
      <c r="AC2682" s="1" t="str">
        <f aca="false">IF($Y2682="","",IF(AND($AA2682&gt;=$R2682,$AA2682&lt;=$S2682),"Pass","Fail"))</f>
        <v/>
      </c>
      <c r="AD2682" s="1" t="str">
        <f aca="false">IF($Y2682="","",IF($AA2682&gt;$R2682,"Pass","Fail"))</f>
        <v/>
      </c>
      <c r="AE2682" s="1" t="str">
        <f aca="false">IF($Y2682="","",IF($AA2682&gt;=$R2682,"Pass","Fail"))</f>
        <v/>
      </c>
      <c r="AF2682" s="1" t="str">
        <f aca="false">IF($Y2682="","",IF($AA2682&lt;=$S2682,"Pass","Fail"))</f>
        <v/>
      </c>
      <c r="AG2682" s="1" t="str">
        <f aca="false">IF($Y2682="","",IF($AA2682&lt;$S2682,"Pass","Fail"))</f>
        <v/>
      </c>
      <c r="AH2682" s="23" t="str">
        <f aca="true">INDIRECT(CHOOSE(MATCH($T2682,{"±","&gt;","≥","≤","&lt;"},0), "AC", "AD", "AE", "AF", "AG") &amp; ROW())</f>
        <v/>
      </c>
      <c r="AI2682" s="56" t="str">
        <f aca="false">IF($X2682="Not Significant","No Further Action Required",
IF($AH2682="","",
IF(AND($AH2682="Pass",$L2682="0 - Passed "),"Analysis performed; no further action required.",
IF(AND($AH2682="Fail",$L2682="1 - Failed "),"Analysis performed; no further action required.",
IF(AND($AH2682="Pass",$L2682="2 - Limited In Use "),"Analysis performed; no further action required.",
IF(AND($AH2682="Fail",$L2682="3 - Adjusted "),"Analysis performed; no further action required.",
"Unit fails analysis; TSM determination required."))))))</f>
        <v/>
      </c>
      <c r="AJ2682" s="58"/>
    </row>
    <row r="2683" customFormat="false" ht="15" hidden="false" customHeight="false" outlineLevel="0" collapsed="false">
      <c r="A2683" s="56"/>
      <c r="E2683" s="57" t="str">
        <f aca="false">IF(AND($F2683="",$G2683=""),"",IF($G2683="",$F2683,HYPERLINK($G2683,$F2683)))</f>
        <v/>
      </c>
      <c r="H2683" s="1" t="str">
        <f aca="false">IF($I2683="","None Attached",IF(LEFT($I2683,5)="https",HYPERLINK($I2683,"Datasheet"),HYPERLINK(_xlfn.CONCAT("https://",$I2683),"Datasheet")))</f>
        <v>None Attached</v>
      </c>
      <c r="M2683" s="56"/>
      <c r="P2683" s="58"/>
      <c r="Q2683" s="1" t="n">
        <f aca="false">$M2683-$N2683</f>
        <v>0</v>
      </c>
      <c r="R2683" s="56"/>
      <c r="T2683" s="59" t="s">
        <v>15</v>
      </c>
      <c r="U2683" s="1" t="n">
        <f aca="false">$S2683-$R2683</f>
        <v>0</v>
      </c>
      <c r="V2683" s="1" t="n">
        <f aca="false">IF($T2683="±",$Q2683*2,$Q2683)</f>
        <v>0</v>
      </c>
      <c r="W2683" s="60" t="str">
        <f aca="false">IFERROR($U2683/ABS($V2683),"N/A")</f>
        <v>N/A</v>
      </c>
      <c r="X2683" s="61" t="str">
        <f aca="false">IF(OR($W2683="N/A",$R2683="",$S2683=""),"N/A",IF($W2683&gt;=4,"Not Significant",IF($W2683&gt;=2,"Semi-Significant","Significant")))</f>
        <v>N/A</v>
      </c>
      <c r="Z2683" s="1" t="str">
        <f aca="false">IF($D2683="Z540.1 w/data",0,"")</f>
        <v/>
      </c>
      <c r="AA2683" s="1" t="e">
        <f aca="false">$Y2683+$Q2683+$Z2683</f>
        <v>#VALUE!</v>
      </c>
      <c r="AB2683" s="1" t="n">
        <f aca="false">$N2683+$Q2683</f>
        <v>0</v>
      </c>
      <c r="AC2683" s="1" t="str">
        <f aca="false">IF($Y2683="","",IF(AND($AA2683&gt;=$R2683,$AA2683&lt;=$S2683),"Pass","Fail"))</f>
        <v/>
      </c>
      <c r="AD2683" s="1" t="str">
        <f aca="false">IF($Y2683="","",IF($AA2683&gt;$R2683,"Pass","Fail"))</f>
        <v/>
      </c>
      <c r="AE2683" s="1" t="str">
        <f aca="false">IF($Y2683="","",IF($AA2683&gt;=$R2683,"Pass","Fail"))</f>
        <v/>
      </c>
      <c r="AF2683" s="1" t="str">
        <f aca="false">IF($Y2683="","",IF($AA2683&lt;=$S2683,"Pass","Fail"))</f>
        <v/>
      </c>
      <c r="AG2683" s="1" t="str">
        <f aca="false">IF($Y2683="","",IF($AA2683&lt;$S2683,"Pass","Fail"))</f>
        <v/>
      </c>
      <c r="AH2683" s="23" t="str">
        <f aca="true">INDIRECT(CHOOSE(MATCH($T2683,{"±","&gt;","≥","≤","&lt;"},0), "AC", "AD", "AE", "AF", "AG") &amp; ROW())</f>
        <v/>
      </c>
      <c r="AI2683" s="56" t="str">
        <f aca="false">IF($X2683="Not Significant","No Further Action Required",
IF($AH2683="","",
IF(AND($AH2683="Pass",$L2683="0 - Passed "),"Analysis performed; no further action required.",
IF(AND($AH2683="Fail",$L2683="1 - Failed "),"Analysis performed; no further action required.",
IF(AND($AH2683="Pass",$L2683="2 - Limited In Use "),"Analysis performed; no further action required.",
IF(AND($AH2683="Fail",$L2683="3 - Adjusted "),"Analysis performed; no further action required.",
"Unit fails analysis; TSM determination required."))))))</f>
        <v/>
      </c>
      <c r="AJ2683" s="58"/>
    </row>
    <row r="2684" customFormat="false" ht="15" hidden="false" customHeight="false" outlineLevel="0" collapsed="false">
      <c r="A2684" s="56"/>
      <c r="E2684" s="57" t="str">
        <f aca="false">IF(AND($F2684="",$G2684=""),"",IF($G2684="",$F2684,HYPERLINK($G2684,$F2684)))</f>
        <v/>
      </c>
      <c r="H2684" s="1" t="str">
        <f aca="false">IF($I2684="","None Attached",IF(LEFT($I2684,5)="https",HYPERLINK($I2684,"Datasheet"),HYPERLINK(_xlfn.CONCAT("https://",$I2684),"Datasheet")))</f>
        <v>None Attached</v>
      </c>
      <c r="M2684" s="56"/>
      <c r="P2684" s="58"/>
      <c r="Q2684" s="1" t="n">
        <f aca="false">$M2684-$N2684</f>
        <v>0</v>
      </c>
      <c r="R2684" s="56"/>
      <c r="T2684" s="59" t="s">
        <v>15</v>
      </c>
      <c r="U2684" s="1" t="n">
        <f aca="false">$S2684-$R2684</f>
        <v>0</v>
      </c>
      <c r="V2684" s="1" t="n">
        <f aca="false">IF($T2684="±",$Q2684*2,$Q2684)</f>
        <v>0</v>
      </c>
      <c r="W2684" s="60" t="str">
        <f aca="false">IFERROR($U2684/ABS($V2684),"N/A")</f>
        <v>N/A</v>
      </c>
      <c r="X2684" s="61" t="str">
        <f aca="false">IF(OR($W2684="N/A",$R2684="",$S2684=""),"N/A",IF($W2684&gt;=4,"Not Significant",IF($W2684&gt;=2,"Semi-Significant","Significant")))</f>
        <v>N/A</v>
      </c>
      <c r="Z2684" s="1" t="str">
        <f aca="false">IF($D2684="Z540.1 w/data",0,"")</f>
        <v/>
      </c>
      <c r="AA2684" s="1" t="e">
        <f aca="false">$Y2684+$Q2684+$Z2684</f>
        <v>#VALUE!</v>
      </c>
      <c r="AB2684" s="1" t="n">
        <f aca="false">$N2684+$Q2684</f>
        <v>0</v>
      </c>
      <c r="AC2684" s="1" t="str">
        <f aca="false">IF($Y2684="","",IF(AND($AA2684&gt;=$R2684,$AA2684&lt;=$S2684),"Pass","Fail"))</f>
        <v/>
      </c>
      <c r="AD2684" s="1" t="str">
        <f aca="false">IF($Y2684="","",IF($AA2684&gt;$R2684,"Pass","Fail"))</f>
        <v/>
      </c>
      <c r="AE2684" s="1" t="str">
        <f aca="false">IF($Y2684="","",IF($AA2684&gt;=$R2684,"Pass","Fail"))</f>
        <v/>
      </c>
      <c r="AF2684" s="1" t="str">
        <f aca="false">IF($Y2684="","",IF($AA2684&lt;=$S2684,"Pass","Fail"))</f>
        <v/>
      </c>
      <c r="AG2684" s="1" t="str">
        <f aca="false">IF($Y2684="","",IF($AA2684&lt;$S2684,"Pass","Fail"))</f>
        <v/>
      </c>
      <c r="AH2684" s="23" t="str">
        <f aca="true">INDIRECT(CHOOSE(MATCH($T2684,{"±","&gt;","≥","≤","&lt;"},0), "AC", "AD", "AE", "AF", "AG") &amp; ROW())</f>
        <v/>
      </c>
      <c r="AI2684" s="56" t="str">
        <f aca="false">IF($X2684="Not Significant","No Further Action Required",
IF($AH2684="","",
IF(AND($AH2684="Pass",$L2684="0 - Passed "),"Analysis performed; no further action required.",
IF(AND($AH2684="Fail",$L2684="1 - Failed "),"Analysis performed; no further action required.",
IF(AND($AH2684="Pass",$L2684="2 - Limited In Use "),"Analysis performed; no further action required.",
IF(AND($AH2684="Fail",$L2684="3 - Adjusted "),"Analysis performed; no further action required.",
"Unit fails analysis; TSM determination required."))))))</f>
        <v/>
      </c>
      <c r="AJ2684" s="58"/>
    </row>
    <row r="2685" customFormat="false" ht="15" hidden="false" customHeight="false" outlineLevel="0" collapsed="false">
      <c r="A2685" s="56"/>
      <c r="E2685" s="57" t="str">
        <f aca="false">IF(AND($F2685="",$G2685=""),"",IF($G2685="",$F2685,HYPERLINK($G2685,$F2685)))</f>
        <v/>
      </c>
      <c r="H2685" s="1" t="str">
        <f aca="false">IF($I2685="","None Attached",IF(LEFT($I2685,5)="https",HYPERLINK($I2685,"Datasheet"),HYPERLINK(_xlfn.CONCAT("https://",$I2685),"Datasheet")))</f>
        <v>None Attached</v>
      </c>
      <c r="M2685" s="56"/>
      <c r="P2685" s="58"/>
      <c r="Q2685" s="1" t="n">
        <f aca="false">$M2685-$N2685</f>
        <v>0</v>
      </c>
      <c r="R2685" s="56"/>
      <c r="T2685" s="59" t="s">
        <v>15</v>
      </c>
      <c r="U2685" s="1" t="n">
        <f aca="false">$S2685-$R2685</f>
        <v>0</v>
      </c>
      <c r="V2685" s="1" t="n">
        <f aca="false">IF($T2685="±",$Q2685*2,$Q2685)</f>
        <v>0</v>
      </c>
      <c r="W2685" s="60" t="str">
        <f aca="false">IFERROR($U2685/ABS($V2685),"N/A")</f>
        <v>N/A</v>
      </c>
      <c r="X2685" s="61" t="str">
        <f aca="false">IF(OR($W2685="N/A",$R2685="",$S2685=""),"N/A",IF($W2685&gt;=4,"Not Significant",IF($W2685&gt;=2,"Semi-Significant","Significant")))</f>
        <v>N/A</v>
      </c>
      <c r="Z2685" s="1" t="str">
        <f aca="false">IF($D2685="Z540.1 w/data",0,"")</f>
        <v/>
      </c>
      <c r="AA2685" s="1" t="e">
        <f aca="false">$Y2685+$Q2685+$Z2685</f>
        <v>#VALUE!</v>
      </c>
      <c r="AB2685" s="1" t="n">
        <f aca="false">$N2685+$Q2685</f>
        <v>0</v>
      </c>
      <c r="AC2685" s="1" t="str">
        <f aca="false">IF($Y2685="","",IF(AND($AA2685&gt;=$R2685,$AA2685&lt;=$S2685),"Pass","Fail"))</f>
        <v/>
      </c>
      <c r="AD2685" s="1" t="str">
        <f aca="false">IF($Y2685="","",IF($AA2685&gt;$R2685,"Pass","Fail"))</f>
        <v/>
      </c>
      <c r="AE2685" s="1" t="str">
        <f aca="false">IF($Y2685="","",IF($AA2685&gt;=$R2685,"Pass","Fail"))</f>
        <v/>
      </c>
      <c r="AF2685" s="1" t="str">
        <f aca="false">IF($Y2685="","",IF($AA2685&lt;=$S2685,"Pass","Fail"))</f>
        <v/>
      </c>
      <c r="AG2685" s="1" t="str">
        <f aca="false">IF($Y2685="","",IF($AA2685&lt;$S2685,"Pass","Fail"))</f>
        <v/>
      </c>
      <c r="AH2685" s="23" t="str">
        <f aca="true">INDIRECT(CHOOSE(MATCH($T2685,{"±","&gt;","≥","≤","&lt;"},0), "AC", "AD", "AE", "AF", "AG") &amp; ROW())</f>
        <v/>
      </c>
      <c r="AI2685" s="56" t="str">
        <f aca="false">IF($X2685="Not Significant","No Further Action Required",
IF($AH2685="","",
IF(AND($AH2685="Pass",$L2685="0 - Passed "),"Analysis performed; no further action required.",
IF(AND($AH2685="Fail",$L2685="1 - Failed "),"Analysis performed; no further action required.",
IF(AND($AH2685="Pass",$L2685="2 - Limited In Use "),"Analysis performed; no further action required.",
IF(AND($AH2685="Fail",$L2685="3 - Adjusted "),"Analysis performed; no further action required.",
"Unit fails analysis; TSM determination required."))))))</f>
        <v/>
      </c>
      <c r="AJ2685" s="58"/>
    </row>
    <row r="2686" customFormat="false" ht="15" hidden="false" customHeight="false" outlineLevel="0" collapsed="false">
      <c r="A2686" s="56"/>
      <c r="E2686" s="57" t="str">
        <f aca="false">IF(AND($F2686="",$G2686=""),"",IF($G2686="",$F2686,HYPERLINK($G2686,$F2686)))</f>
        <v/>
      </c>
      <c r="H2686" s="1" t="str">
        <f aca="false">IF($I2686="","None Attached",IF(LEFT($I2686,5)="https",HYPERLINK($I2686,"Datasheet"),HYPERLINK(_xlfn.CONCAT("https://",$I2686),"Datasheet")))</f>
        <v>None Attached</v>
      </c>
      <c r="M2686" s="56"/>
      <c r="P2686" s="58"/>
      <c r="Q2686" s="1" t="n">
        <f aca="false">$M2686-$N2686</f>
        <v>0</v>
      </c>
      <c r="R2686" s="56"/>
      <c r="T2686" s="59" t="s">
        <v>15</v>
      </c>
      <c r="U2686" s="1" t="n">
        <f aca="false">$S2686-$R2686</f>
        <v>0</v>
      </c>
      <c r="V2686" s="1" t="n">
        <f aca="false">IF($T2686="±",$Q2686*2,$Q2686)</f>
        <v>0</v>
      </c>
      <c r="W2686" s="60" t="str">
        <f aca="false">IFERROR($U2686/ABS($V2686),"N/A")</f>
        <v>N/A</v>
      </c>
      <c r="X2686" s="61" t="str">
        <f aca="false">IF(OR($W2686="N/A",$R2686="",$S2686=""),"N/A",IF($W2686&gt;=4,"Not Significant",IF($W2686&gt;=2,"Semi-Significant","Significant")))</f>
        <v>N/A</v>
      </c>
      <c r="Z2686" s="1" t="str">
        <f aca="false">IF($D2686="Z540.1 w/data",0,"")</f>
        <v/>
      </c>
      <c r="AA2686" s="1" t="e">
        <f aca="false">$Y2686+$Q2686+$Z2686</f>
        <v>#VALUE!</v>
      </c>
      <c r="AB2686" s="1" t="n">
        <f aca="false">$N2686+$Q2686</f>
        <v>0</v>
      </c>
      <c r="AC2686" s="1" t="str">
        <f aca="false">IF($Y2686="","",IF(AND($AA2686&gt;=$R2686,$AA2686&lt;=$S2686),"Pass","Fail"))</f>
        <v/>
      </c>
      <c r="AD2686" s="1" t="str">
        <f aca="false">IF($Y2686="","",IF($AA2686&gt;$R2686,"Pass","Fail"))</f>
        <v/>
      </c>
      <c r="AE2686" s="1" t="str">
        <f aca="false">IF($Y2686="","",IF($AA2686&gt;=$R2686,"Pass","Fail"))</f>
        <v/>
      </c>
      <c r="AF2686" s="1" t="str">
        <f aca="false">IF($Y2686="","",IF($AA2686&lt;=$S2686,"Pass","Fail"))</f>
        <v/>
      </c>
      <c r="AG2686" s="1" t="str">
        <f aca="false">IF($Y2686="","",IF($AA2686&lt;$S2686,"Pass","Fail"))</f>
        <v/>
      </c>
      <c r="AH2686" s="23" t="str">
        <f aca="true">INDIRECT(CHOOSE(MATCH($T2686,{"±","&gt;","≥","≤","&lt;"},0), "AC", "AD", "AE", "AF", "AG") &amp; ROW())</f>
        <v/>
      </c>
      <c r="AI2686" s="56" t="str">
        <f aca="false">IF($X2686="Not Significant","No Further Action Required",
IF($AH2686="","",
IF(AND($AH2686="Pass",$L2686="0 - Passed "),"Analysis performed; no further action required.",
IF(AND($AH2686="Fail",$L2686="1 - Failed "),"Analysis performed; no further action required.",
IF(AND($AH2686="Pass",$L2686="2 - Limited In Use "),"Analysis performed; no further action required.",
IF(AND($AH2686="Fail",$L2686="3 - Adjusted "),"Analysis performed; no further action required.",
"Unit fails analysis; TSM determination required."))))))</f>
        <v/>
      </c>
      <c r="AJ2686" s="58"/>
    </row>
    <row r="2687" customFormat="false" ht="15" hidden="false" customHeight="false" outlineLevel="0" collapsed="false">
      <c r="A2687" s="56"/>
      <c r="E2687" s="57" t="str">
        <f aca="false">IF(AND($F2687="",$G2687=""),"",IF($G2687="",$F2687,HYPERLINK($G2687,$F2687)))</f>
        <v/>
      </c>
      <c r="H2687" s="1" t="str">
        <f aca="false">IF($I2687="","None Attached",IF(LEFT($I2687,5)="https",HYPERLINK($I2687,"Datasheet"),HYPERLINK(_xlfn.CONCAT("https://",$I2687),"Datasheet")))</f>
        <v>None Attached</v>
      </c>
      <c r="M2687" s="56"/>
      <c r="P2687" s="58"/>
      <c r="Q2687" s="1" t="n">
        <f aca="false">$M2687-$N2687</f>
        <v>0</v>
      </c>
      <c r="R2687" s="56"/>
      <c r="T2687" s="59" t="s">
        <v>15</v>
      </c>
      <c r="U2687" s="1" t="n">
        <f aca="false">$S2687-$R2687</f>
        <v>0</v>
      </c>
      <c r="V2687" s="1" t="n">
        <f aca="false">IF($T2687="±",$Q2687*2,$Q2687)</f>
        <v>0</v>
      </c>
      <c r="W2687" s="60" t="str">
        <f aca="false">IFERROR($U2687/ABS($V2687),"N/A")</f>
        <v>N/A</v>
      </c>
      <c r="X2687" s="61" t="str">
        <f aca="false">IF(OR($W2687="N/A",$R2687="",$S2687=""),"N/A",IF($W2687&gt;=4,"Not Significant",IF($W2687&gt;=2,"Semi-Significant","Significant")))</f>
        <v>N/A</v>
      </c>
      <c r="Z2687" s="1" t="str">
        <f aca="false">IF($D2687="Z540.1 w/data",0,"")</f>
        <v/>
      </c>
      <c r="AA2687" s="1" t="e">
        <f aca="false">$Y2687+$Q2687+$Z2687</f>
        <v>#VALUE!</v>
      </c>
      <c r="AB2687" s="1" t="n">
        <f aca="false">$N2687+$Q2687</f>
        <v>0</v>
      </c>
      <c r="AC2687" s="1" t="str">
        <f aca="false">IF($Y2687="","",IF(AND($AA2687&gt;=$R2687,$AA2687&lt;=$S2687),"Pass","Fail"))</f>
        <v/>
      </c>
      <c r="AD2687" s="1" t="str">
        <f aca="false">IF($Y2687="","",IF($AA2687&gt;$R2687,"Pass","Fail"))</f>
        <v/>
      </c>
      <c r="AE2687" s="1" t="str">
        <f aca="false">IF($Y2687="","",IF($AA2687&gt;=$R2687,"Pass","Fail"))</f>
        <v/>
      </c>
      <c r="AF2687" s="1" t="str">
        <f aca="false">IF($Y2687="","",IF($AA2687&lt;=$S2687,"Pass","Fail"))</f>
        <v/>
      </c>
      <c r="AG2687" s="1" t="str">
        <f aca="false">IF($Y2687="","",IF($AA2687&lt;$S2687,"Pass","Fail"))</f>
        <v/>
      </c>
      <c r="AH2687" s="23" t="str">
        <f aca="true">INDIRECT(CHOOSE(MATCH($T2687,{"±","&gt;","≥","≤","&lt;"},0), "AC", "AD", "AE", "AF", "AG") &amp; ROW())</f>
        <v/>
      </c>
      <c r="AI2687" s="56" t="str">
        <f aca="false">IF($X2687="Not Significant","No Further Action Required",
IF($AH2687="","",
IF(AND($AH2687="Pass",$L2687="0 - Passed "),"Analysis performed; no further action required.",
IF(AND($AH2687="Fail",$L2687="1 - Failed "),"Analysis performed; no further action required.",
IF(AND($AH2687="Pass",$L2687="2 - Limited In Use "),"Analysis performed; no further action required.",
IF(AND($AH2687="Fail",$L2687="3 - Adjusted "),"Analysis performed; no further action required.",
"Unit fails analysis; TSM determination required."))))))</f>
        <v/>
      </c>
      <c r="AJ2687" s="58"/>
    </row>
    <row r="2688" customFormat="false" ht="15" hidden="false" customHeight="false" outlineLevel="0" collapsed="false">
      <c r="A2688" s="56"/>
      <c r="E2688" s="57" t="str">
        <f aca="false">IF(AND($F2688="",$G2688=""),"",IF($G2688="",$F2688,HYPERLINK($G2688,$F2688)))</f>
        <v/>
      </c>
      <c r="H2688" s="1" t="str">
        <f aca="false">IF($I2688="","None Attached",IF(LEFT($I2688,5)="https",HYPERLINK($I2688,"Datasheet"),HYPERLINK(_xlfn.CONCAT("https://",$I2688),"Datasheet")))</f>
        <v>None Attached</v>
      </c>
      <c r="M2688" s="56"/>
      <c r="P2688" s="58"/>
      <c r="Q2688" s="1" t="n">
        <f aca="false">$M2688-$N2688</f>
        <v>0</v>
      </c>
      <c r="R2688" s="56"/>
      <c r="T2688" s="59" t="s">
        <v>15</v>
      </c>
      <c r="U2688" s="1" t="n">
        <f aca="false">$S2688-$R2688</f>
        <v>0</v>
      </c>
      <c r="V2688" s="1" t="n">
        <f aca="false">IF($T2688="±",$Q2688*2,$Q2688)</f>
        <v>0</v>
      </c>
      <c r="W2688" s="60" t="str">
        <f aca="false">IFERROR($U2688/ABS($V2688),"N/A")</f>
        <v>N/A</v>
      </c>
      <c r="X2688" s="61" t="str">
        <f aca="false">IF(OR($W2688="N/A",$R2688="",$S2688=""),"N/A",IF($W2688&gt;=4,"Not Significant",IF($W2688&gt;=2,"Semi-Significant","Significant")))</f>
        <v>N/A</v>
      </c>
      <c r="Z2688" s="1" t="str">
        <f aca="false">IF($D2688="Z540.1 w/data",0,"")</f>
        <v/>
      </c>
      <c r="AA2688" s="1" t="e">
        <f aca="false">$Y2688+$Q2688+$Z2688</f>
        <v>#VALUE!</v>
      </c>
      <c r="AB2688" s="1" t="n">
        <f aca="false">$N2688+$Q2688</f>
        <v>0</v>
      </c>
      <c r="AC2688" s="1" t="str">
        <f aca="false">IF($Y2688="","",IF(AND($AA2688&gt;=$R2688,$AA2688&lt;=$S2688),"Pass","Fail"))</f>
        <v/>
      </c>
      <c r="AD2688" s="1" t="str">
        <f aca="false">IF($Y2688="","",IF($AA2688&gt;$R2688,"Pass","Fail"))</f>
        <v/>
      </c>
      <c r="AE2688" s="1" t="str">
        <f aca="false">IF($Y2688="","",IF($AA2688&gt;=$R2688,"Pass","Fail"))</f>
        <v/>
      </c>
      <c r="AF2688" s="1" t="str">
        <f aca="false">IF($Y2688="","",IF($AA2688&lt;=$S2688,"Pass","Fail"))</f>
        <v/>
      </c>
      <c r="AG2688" s="1" t="str">
        <f aca="false">IF($Y2688="","",IF($AA2688&lt;$S2688,"Pass","Fail"))</f>
        <v/>
      </c>
      <c r="AH2688" s="23" t="str">
        <f aca="true">INDIRECT(CHOOSE(MATCH($T2688,{"±","&gt;","≥","≤","&lt;"},0), "AC", "AD", "AE", "AF", "AG") &amp; ROW())</f>
        <v/>
      </c>
      <c r="AI2688" s="56" t="str">
        <f aca="false">IF($X2688="Not Significant","No Further Action Required",
IF($AH2688="","",
IF(AND($AH2688="Pass",$L2688="0 - Passed "),"Analysis performed; no further action required.",
IF(AND($AH2688="Fail",$L2688="1 - Failed "),"Analysis performed; no further action required.",
IF(AND($AH2688="Pass",$L2688="2 - Limited In Use "),"Analysis performed; no further action required.",
IF(AND($AH2688="Fail",$L2688="3 - Adjusted "),"Analysis performed; no further action required.",
"Unit fails analysis; TSM determination required."))))))</f>
        <v/>
      </c>
      <c r="AJ2688" s="58"/>
    </row>
    <row r="2689" customFormat="false" ht="15" hidden="false" customHeight="false" outlineLevel="0" collapsed="false">
      <c r="A2689" s="56"/>
      <c r="E2689" s="57" t="str">
        <f aca="false">IF(AND($F2689="",$G2689=""),"",IF($G2689="",$F2689,HYPERLINK($G2689,$F2689)))</f>
        <v/>
      </c>
      <c r="H2689" s="1" t="str">
        <f aca="false">IF($I2689="","None Attached",IF(LEFT($I2689,5)="https",HYPERLINK($I2689,"Datasheet"),HYPERLINK(_xlfn.CONCAT("https://",$I2689),"Datasheet")))</f>
        <v>None Attached</v>
      </c>
      <c r="M2689" s="56"/>
      <c r="P2689" s="58"/>
      <c r="Q2689" s="1" t="n">
        <f aca="false">$M2689-$N2689</f>
        <v>0</v>
      </c>
      <c r="R2689" s="56"/>
      <c r="T2689" s="59" t="s">
        <v>15</v>
      </c>
      <c r="U2689" s="1" t="n">
        <f aca="false">$S2689-$R2689</f>
        <v>0</v>
      </c>
      <c r="V2689" s="1" t="n">
        <f aca="false">IF($T2689="±",$Q2689*2,$Q2689)</f>
        <v>0</v>
      </c>
      <c r="W2689" s="60" t="str">
        <f aca="false">IFERROR($U2689/ABS($V2689),"N/A")</f>
        <v>N/A</v>
      </c>
      <c r="X2689" s="61" t="str">
        <f aca="false">IF(OR($W2689="N/A",$R2689="",$S2689=""),"N/A",IF($W2689&gt;=4,"Not Significant",IF($W2689&gt;=2,"Semi-Significant","Significant")))</f>
        <v>N/A</v>
      </c>
      <c r="Z2689" s="1" t="str">
        <f aca="false">IF($D2689="Z540.1 w/data",0,"")</f>
        <v/>
      </c>
      <c r="AA2689" s="1" t="e">
        <f aca="false">$Y2689+$Q2689+$Z2689</f>
        <v>#VALUE!</v>
      </c>
      <c r="AB2689" s="1" t="n">
        <f aca="false">$N2689+$Q2689</f>
        <v>0</v>
      </c>
      <c r="AC2689" s="1" t="str">
        <f aca="false">IF($Y2689="","",IF(AND($AA2689&gt;=$R2689,$AA2689&lt;=$S2689),"Pass","Fail"))</f>
        <v/>
      </c>
      <c r="AD2689" s="1" t="str">
        <f aca="false">IF($Y2689="","",IF($AA2689&gt;$R2689,"Pass","Fail"))</f>
        <v/>
      </c>
      <c r="AE2689" s="1" t="str">
        <f aca="false">IF($Y2689="","",IF($AA2689&gt;=$R2689,"Pass","Fail"))</f>
        <v/>
      </c>
      <c r="AF2689" s="1" t="str">
        <f aca="false">IF($Y2689="","",IF($AA2689&lt;=$S2689,"Pass","Fail"))</f>
        <v/>
      </c>
      <c r="AG2689" s="1" t="str">
        <f aca="false">IF($Y2689="","",IF($AA2689&lt;$S2689,"Pass","Fail"))</f>
        <v/>
      </c>
      <c r="AH2689" s="23" t="str">
        <f aca="true">INDIRECT(CHOOSE(MATCH($T2689,{"±","&gt;","≥","≤","&lt;"},0), "AC", "AD", "AE", "AF", "AG") &amp; ROW())</f>
        <v/>
      </c>
      <c r="AI2689" s="56" t="str">
        <f aca="false">IF($X2689="Not Significant","No Further Action Required",
IF($AH2689="","",
IF(AND($AH2689="Pass",$L2689="0 - Passed "),"Analysis performed; no further action required.",
IF(AND($AH2689="Fail",$L2689="1 - Failed "),"Analysis performed; no further action required.",
IF(AND($AH2689="Pass",$L2689="2 - Limited In Use "),"Analysis performed; no further action required.",
IF(AND($AH2689="Fail",$L2689="3 - Adjusted "),"Analysis performed; no further action required.",
"Unit fails analysis; TSM determination required."))))))</f>
        <v/>
      </c>
      <c r="AJ2689" s="58"/>
    </row>
    <row r="2690" customFormat="false" ht="15" hidden="false" customHeight="false" outlineLevel="0" collapsed="false">
      <c r="A2690" s="56"/>
      <c r="E2690" s="57" t="str">
        <f aca="false">IF(AND($F2690="",$G2690=""),"",IF($G2690="",$F2690,HYPERLINK($G2690,$F2690)))</f>
        <v/>
      </c>
      <c r="H2690" s="1" t="str">
        <f aca="false">IF($I2690="","None Attached",IF(LEFT($I2690,5)="https",HYPERLINK($I2690,"Datasheet"),HYPERLINK(_xlfn.CONCAT("https://",$I2690),"Datasheet")))</f>
        <v>None Attached</v>
      </c>
      <c r="M2690" s="56"/>
      <c r="P2690" s="58"/>
      <c r="Q2690" s="1" t="n">
        <f aca="false">$M2690-$N2690</f>
        <v>0</v>
      </c>
      <c r="R2690" s="56"/>
      <c r="T2690" s="59" t="s">
        <v>15</v>
      </c>
      <c r="U2690" s="1" t="n">
        <f aca="false">$S2690-$R2690</f>
        <v>0</v>
      </c>
      <c r="V2690" s="1" t="n">
        <f aca="false">IF($T2690="±",$Q2690*2,$Q2690)</f>
        <v>0</v>
      </c>
      <c r="W2690" s="60" t="str">
        <f aca="false">IFERROR($U2690/ABS($V2690),"N/A")</f>
        <v>N/A</v>
      </c>
      <c r="X2690" s="61" t="str">
        <f aca="false">IF(OR($W2690="N/A",$R2690="",$S2690=""),"N/A",IF($W2690&gt;=4,"Not Significant",IF($W2690&gt;=2,"Semi-Significant","Significant")))</f>
        <v>N/A</v>
      </c>
      <c r="Z2690" s="1" t="str">
        <f aca="false">IF($D2690="Z540.1 w/data",0,"")</f>
        <v/>
      </c>
      <c r="AA2690" s="1" t="e">
        <f aca="false">$Y2690+$Q2690+$Z2690</f>
        <v>#VALUE!</v>
      </c>
      <c r="AB2690" s="1" t="n">
        <f aca="false">$N2690+$Q2690</f>
        <v>0</v>
      </c>
      <c r="AC2690" s="1" t="str">
        <f aca="false">IF($Y2690="","",IF(AND($AA2690&gt;=$R2690,$AA2690&lt;=$S2690),"Pass","Fail"))</f>
        <v/>
      </c>
      <c r="AD2690" s="1" t="str">
        <f aca="false">IF($Y2690="","",IF($AA2690&gt;$R2690,"Pass","Fail"))</f>
        <v/>
      </c>
      <c r="AE2690" s="1" t="str">
        <f aca="false">IF($Y2690="","",IF($AA2690&gt;=$R2690,"Pass","Fail"))</f>
        <v/>
      </c>
      <c r="AF2690" s="1" t="str">
        <f aca="false">IF($Y2690="","",IF($AA2690&lt;=$S2690,"Pass","Fail"))</f>
        <v/>
      </c>
      <c r="AG2690" s="1" t="str">
        <f aca="false">IF($Y2690="","",IF($AA2690&lt;$S2690,"Pass","Fail"))</f>
        <v/>
      </c>
      <c r="AH2690" s="23" t="str">
        <f aca="true">INDIRECT(CHOOSE(MATCH($T2690,{"±","&gt;","≥","≤","&lt;"},0), "AC", "AD", "AE", "AF", "AG") &amp; ROW())</f>
        <v/>
      </c>
      <c r="AI2690" s="56" t="str">
        <f aca="false">IF($X2690="Not Significant","No Further Action Required",
IF($AH2690="","",
IF(AND($AH2690="Pass",$L2690="0 - Passed "),"Analysis performed; no further action required.",
IF(AND($AH2690="Fail",$L2690="1 - Failed "),"Analysis performed; no further action required.",
IF(AND($AH2690="Pass",$L2690="2 - Limited In Use "),"Analysis performed; no further action required.",
IF(AND($AH2690="Fail",$L2690="3 - Adjusted "),"Analysis performed; no further action required.",
"Unit fails analysis; TSM determination required."))))))</f>
        <v/>
      </c>
      <c r="AJ2690" s="58"/>
    </row>
    <row r="2691" customFormat="false" ht="15" hidden="false" customHeight="false" outlineLevel="0" collapsed="false">
      <c r="A2691" s="56"/>
      <c r="E2691" s="57" t="str">
        <f aca="false">IF(AND($F2691="",$G2691=""),"",IF($G2691="",$F2691,HYPERLINK($G2691,$F2691)))</f>
        <v/>
      </c>
      <c r="H2691" s="1" t="str">
        <f aca="false">IF($I2691="","None Attached",IF(LEFT($I2691,5)="https",HYPERLINK($I2691,"Datasheet"),HYPERLINK(_xlfn.CONCAT("https://",$I2691),"Datasheet")))</f>
        <v>None Attached</v>
      </c>
      <c r="M2691" s="56"/>
      <c r="P2691" s="58"/>
      <c r="Q2691" s="1" t="n">
        <f aca="false">$M2691-$N2691</f>
        <v>0</v>
      </c>
      <c r="R2691" s="56"/>
      <c r="T2691" s="59" t="s">
        <v>15</v>
      </c>
      <c r="U2691" s="1" t="n">
        <f aca="false">$S2691-$R2691</f>
        <v>0</v>
      </c>
      <c r="V2691" s="1" t="n">
        <f aca="false">IF($T2691="±",$Q2691*2,$Q2691)</f>
        <v>0</v>
      </c>
      <c r="W2691" s="60" t="str">
        <f aca="false">IFERROR($U2691/ABS($V2691),"N/A")</f>
        <v>N/A</v>
      </c>
      <c r="X2691" s="61" t="str">
        <f aca="false">IF(OR($W2691="N/A",$R2691="",$S2691=""),"N/A",IF($W2691&gt;=4,"Not Significant",IF($W2691&gt;=2,"Semi-Significant","Significant")))</f>
        <v>N/A</v>
      </c>
      <c r="Z2691" s="1" t="str">
        <f aca="false">IF($D2691="Z540.1 w/data",0,"")</f>
        <v/>
      </c>
      <c r="AA2691" s="1" t="e">
        <f aca="false">$Y2691+$Q2691+$Z2691</f>
        <v>#VALUE!</v>
      </c>
      <c r="AB2691" s="1" t="n">
        <f aca="false">$N2691+$Q2691</f>
        <v>0</v>
      </c>
      <c r="AC2691" s="1" t="str">
        <f aca="false">IF($Y2691="","",IF(AND($AA2691&gt;=$R2691,$AA2691&lt;=$S2691),"Pass","Fail"))</f>
        <v/>
      </c>
      <c r="AD2691" s="1" t="str">
        <f aca="false">IF($Y2691="","",IF($AA2691&gt;$R2691,"Pass","Fail"))</f>
        <v/>
      </c>
      <c r="AE2691" s="1" t="str">
        <f aca="false">IF($Y2691="","",IF($AA2691&gt;=$R2691,"Pass","Fail"))</f>
        <v/>
      </c>
      <c r="AF2691" s="1" t="str">
        <f aca="false">IF($Y2691="","",IF($AA2691&lt;=$S2691,"Pass","Fail"))</f>
        <v/>
      </c>
      <c r="AG2691" s="1" t="str">
        <f aca="false">IF($Y2691="","",IF($AA2691&lt;$S2691,"Pass","Fail"))</f>
        <v/>
      </c>
      <c r="AH2691" s="23" t="str">
        <f aca="true">INDIRECT(CHOOSE(MATCH($T2691,{"±","&gt;","≥","≤","&lt;"},0), "AC", "AD", "AE", "AF", "AG") &amp; ROW())</f>
        <v/>
      </c>
      <c r="AI2691" s="56" t="str">
        <f aca="false">IF($X2691="Not Significant","No Further Action Required",
IF($AH2691="","",
IF(AND($AH2691="Pass",$L2691="0 - Passed "),"Analysis performed; no further action required.",
IF(AND($AH2691="Fail",$L2691="1 - Failed "),"Analysis performed; no further action required.",
IF(AND($AH2691="Pass",$L2691="2 - Limited In Use "),"Analysis performed; no further action required.",
IF(AND($AH2691="Fail",$L2691="3 - Adjusted "),"Analysis performed; no further action required.",
"Unit fails analysis; TSM determination required."))))))</f>
        <v/>
      </c>
      <c r="AJ2691" s="58"/>
    </row>
    <row r="2692" customFormat="false" ht="15" hidden="false" customHeight="false" outlineLevel="0" collapsed="false">
      <c r="A2692" s="56"/>
      <c r="E2692" s="57" t="str">
        <f aca="false">IF(AND($F2692="",$G2692=""),"",IF($G2692="",$F2692,HYPERLINK($G2692,$F2692)))</f>
        <v/>
      </c>
      <c r="H2692" s="1" t="str">
        <f aca="false">IF($I2692="","None Attached",IF(LEFT($I2692,5)="https",HYPERLINK($I2692,"Datasheet"),HYPERLINK(_xlfn.CONCAT("https://",$I2692),"Datasheet")))</f>
        <v>None Attached</v>
      </c>
      <c r="M2692" s="56"/>
      <c r="P2692" s="58"/>
      <c r="Q2692" s="1" t="n">
        <f aca="false">$M2692-$N2692</f>
        <v>0</v>
      </c>
      <c r="R2692" s="56"/>
      <c r="T2692" s="59" t="s">
        <v>15</v>
      </c>
      <c r="U2692" s="1" t="n">
        <f aca="false">$S2692-$R2692</f>
        <v>0</v>
      </c>
      <c r="V2692" s="1" t="n">
        <f aca="false">IF($T2692="±",$Q2692*2,$Q2692)</f>
        <v>0</v>
      </c>
      <c r="W2692" s="60" t="str">
        <f aca="false">IFERROR($U2692/ABS($V2692),"N/A")</f>
        <v>N/A</v>
      </c>
      <c r="X2692" s="61" t="str">
        <f aca="false">IF(OR($W2692="N/A",$R2692="",$S2692=""),"N/A",IF($W2692&gt;=4,"Not Significant",IF($W2692&gt;=2,"Semi-Significant","Significant")))</f>
        <v>N/A</v>
      </c>
      <c r="Z2692" s="1" t="str">
        <f aca="false">IF($D2692="Z540.1 w/data",0,"")</f>
        <v/>
      </c>
      <c r="AA2692" s="1" t="e">
        <f aca="false">$Y2692+$Q2692+$Z2692</f>
        <v>#VALUE!</v>
      </c>
      <c r="AB2692" s="1" t="n">
        <f aca="false">$N2692+$Q2692</f>
        <v>0</v>
      </c>
      <c r="AC2692" s="1" t="str">
        <f aca="false">IF($Y2692="","",IF(AND($AA2692&gt;=$R2692,$AA2692&lt;=$S2692),"Pass","Fail"))</f>
        <v/>
      </c>
      <c r="AD2692" s="1" t="str">
        <f aca="false">IF($Y2692="","",IF($AA2692&gt;$R2692,"Pass","Fail"))</f>
        <v/>
      </c>
      <c r="AE2692" s="1" t="str">
        <f aca="false">IF($Y2692="","",IF($AA2692&gt;=$R2692,"Pass","Fail"))</f>
        <v/>
      </c>
      <c r="AF2692" s="1" t="str">
        <f aca="false">IF($Y2692="","",IF($AA2692&lt;=$S2692,"Pass","Fail"))</f>
        <v/>
      </c>
      <c r="AG2692" s="1" t="str">
        <f aca="false">IF($Y2692="","",IF($AA2692&lt;$S2692,"Pass","Fail"))</f>
        <v/>
      </c>
      <c r="AH2692" s="23" t="str">
        <f aca="true">INDIRECT(CHOOSE(MATCH($T2692,{"±","&gt;","≥","≤","&lt;"},0), "AC", "AD", "AE", "AF", "AG") &amp; ROW())</f>
        <v/>
      </c>
      <c r="AI2692" s="56" t="str">
        <f aca="false">IF($X2692="Not Significant","No Further Action Required",
IF($AH2692="","",
IF(AND($AH2692="Pass",$L2692="0 - Passed "),"Analysis performed; no further action required.",
IF(AND($AH2692="Fail",$L2692="1 - Failed "),"Analysis performed; no further action required.",
IF(AND($AH2692="Pass",$L2692="2 - Limited In Use "),"Analysis performed; no further action required.",
IF(AND($AH2692="Fail",$L2692="3 - Adjusted "),"Analysis performed; no further action required.",
"Unit fails analysis; TSM determination required."))))))</f>
        <v/>
      </c>
      <c r="AJ2692" s="58"/>
    </row>
    <row r="2693" customFormat="false" ht="15" hidden="false" customHeight="false" outlineLevel="0" collapsed="false">
      <c r="A2693" s="56"/>
      <c r="E2693" s="57" t="str">
        <f aca="false">IF(AND($F2693="",$G2693=""),"",IF($G2693="",$F2693,HYPERLINK($G2693,$F2693)))</f>
        <v/>
      </c>
      <c r="H2693" s="1" t="str">
        <f aca="false">IF($I2693="","None Attached",IF(LEFT($I2693,5)="https",HYPERLINK($I2693,"Datasheet"),HYPERLINK(_xlfn.CONCAT("https://",$I2693),"Datasheet")))</f>
        <v>None Attached</v>
      </c>
      <c r="M2693" s="56"/>
      <c r="P2693" s="58"/>
      <c r="Q2693" s="1" t="n">
        <f aca="false">$M2693-$N2693</f>
        <v>0</v>
      </c>
      <c r="R2693" s="56"/>
      <c r="T2693" s="59" t="s">
        <v>15</v>
      </c>
      <c r="U2693" s="1" t="n">
        <f aca="false">$S2693-$R2693</f>
        <v>0</v>
      </c>
      <c r="V2693" s="1" t="n">
        <f aca="false">IF($T2693="±",$Q2693*2,$Q2693)</f>
        <v>0</v>
      </c>
      <c r="W2693" s="60" t="str">
        <f aca="false">IFERROR($U2693/ABS($V2693),"N/A")</f>
        <v>N/A</v>
      </c>
      <c r="X2693" s="61" t="str">
        <f aca="false">IF(OR($W2693="N/A",$R2693="",$S2693=""),"N/A",IF($W2693&gt;=4,"Not Significant",IF($W2693&gt;=2,"Semi-Significant","Significant")))</f>
        <v>N/A</v>
      </c>
      <c r="Z2693" s="1" t="str">
        <f aca="false">IF($D2693="Z540.1 w/data",0,"")</f>
        <v/>
      </c>
      <c r="AA2693" s="1" t="e">
        <f aca="false">$Y2693+$Q2693+$Z2693</f>
        <v>#VALUE!</v>
      </c>
      <c r="AB2693" s="1" t="n">
        <f aca="false">$N2693+$Q2693</f>
        <v>0</v>
      </c>
      <c r="AC2693" s="1" t="str">
        <f aca="false">IF($Y2693="","",IF(AND($AA2693&gt;=$R2693,$AA2693&lt;=$S2693),"Pass","Fail"))</f>
        <v/>
      </c>
      <c r="AD2693" s="1" t="str">
        <f aca="false">IF($Y2693="","",IF($AA2693&gt;$R2693,"Pass","Fail"))</f>
        <v/>
      </c>
      <c r="AE2693" s="1" t="str">
        <f aca="false">IF($Y2693="","",IF($AA2693&gt;=$R2693,"Pass","Fail"))</f>
        <v/>
      </c>
      <c r="AF2693" s="1" t="str">
        <f aca="false">IF($Y2693="","",IF($AA2693&lt;=$S2693,"Pass","Fail"))</f>
        <v/>
      </c>
      <c r="AG2693" s="1" t="str">
        <f aca="false">IF($Y2693="","",IF($AA2693&lt;$S2693,"Pass","Fail"))</f>
        <v/>
      </c>
      <c r="AH2693" s="23" t="str">
        <f aca="true">INDIRECT(CHOOSE(MATCH($T2693,{"±","&gt;","≥","≤","&lt;"},0), "AC", "AD", "AE", "AF", "AG") &amp; ROW())</f>
        <v/>
      </c>
      <c r="AI2693" s="56" t="str">
        <f aca="false">IF($X2693="Not Significant","No Further Action Required",
IF($AH2693="","",
IF(AND($AH2693="Pass",$L2693="0 - Passed "),"Analysis performed; no further action required.",
IF(AND($AH2693="Fail",$L2693="1 - Failed "),"Analysis performed; no further action required.",
IF(AND($AH2693="Pass",$L2693="2 - Limited In Use "),"Analysis performed; no further action required.",
IF(AND($AH2693="Fail",$L2693="3 - Adjusted "),"Analysis performed; no further action required.",
"Unit fails analysis; TSM determination required."))))))</f>
        <v/>
      </c>
      <c r="AJ2693" s="58"/>
    </row>
    <row r="2694" customFormat="false" ht="15" hidden="false" customHeight="false" outlineLevel="0" collapsed="false">
      <c r="A2694" s="56"/>
      <c r="E2694" s="57" t="str">
        <f aca="false">IF(AND($F2694="",$G2694=""),"",IF($G2694="",$F2694,HYPERLINK($G2694,$F2694)))</f>
        <v/>
      </c>
      <c r="H2694" s="1" t="str">
        <f aca="false">IF($I2694="","None Attached",IF(LEFT($I2694,5)="https",HYPERLINK($I2694,"Datasheet"),HYPERLINK(_xlfn.CONCAT("https://",$I2694),"Datasheet")))</f>
        <v>None Attached</v>
      </c>
      <c r="M2694" s="56"/>
      <c r="P2694" s="58"/>
      <c r="Q2694" s="1" t="n">
        <f aca="false">$M2694-$N2694</f>
        <v>0</v>
      </c>
      <c r="R2694" s="56"/>
      <c r="T2694" s="59" t="s">
        <v>15</v>
      </c>
      <c r="U2694" s="1" t="n">
        <f aca="false">$S2694-$R2694</f>
        <v>0</v>
      </c>
      <c r="V2694" s="1" t="n">
        <f aca="false">IF($T2694="±",$Q2694*2,$Q2694)</f>
        <v>0</v>
      </c>
      <c r="W2694" s="60" t="str">
        <f aca="false">IFERROR($U2694/ABS($V2694),"N/A")</f>
        <v>N/A</v>
      </c>
      <c r="X2694" s="61" t="str">
        <f aca="false">IF(OR($W2694="N/A",$R2694="",$S2694=""),"N/A",IF($W2694&gt;=4,"Not Significant",IF($W2694&gt;=2,"Semi-Significant","Significant")))</f>
        <v>N/A</v>
      </c>
      <c r="Z2694" s="1" t="str">
        <f aca="false">IF($D2694="Z540.1 w/data",0,"")</f>
        <v/>
      </c>
      <c r="AA2694" s="1" t="e">
        <f aca="false">$Y2694+$Q2694+$Z2694</f>
        <v>#VALUE!</v>
      </c>
      <c r="AB2694" s="1" t="n">
        <f aca="false">$N2694+$Q2694</f>
        <v>0</v>
      </c>
      <c r="AC2694" s="1" t="str">
        <f aca="false">IF($Y2694="","",IF(AND($AA2694&gt;=$R2694,$AA2694&lt;=$S2694),"Pass","Fail"))</f>
        <v/>
      </c>
      <c r="AD2694" s="1" t="str">
        <f aca="false">IF($Y2694="","",IF($AA2694&gt;$R2694,"Pass","Fail"))</f>
        <v/>
      </c>
      <c r="AE2694" s="1" t="str">
        <f aca="false">IF($Y2694="","",IF($AA2694&gt;=$R2694,"Pass","Fail"))</f>
        <v/>
      </c>
      <c r="AF2694" s="1" t="str">
        <f aca="false">IF($Y2694="","",IF($AA2694&lt;=$S2694,"Pass","Fail"))</f>
        <v/>
      </c>
      <c r="AG2694" s="1" t="str">
        <f aca="false">IF($Y2694="","",IF($AA2694&lt;$S2694,"Pass","Fail"))</f>
        <v/>
      </c>
      <c r="AH2694" s="23" t="str">
        <f aca="true">INDIRECT(CHOOSE(MATCH($T2694,{"±","&gt;","≥","≤","&lt;"},0), "AC", "AD", "AE", "AF", "AG") &amp; ROW())</f>
        <v/>
      </c>
      <c r="AI2694" s="56" t="str">
        <f aca="false">IF($X2694="Not Significant","No Further Action Required",
IF($AH2694="","",
IF(AND($AH2694="Pass",$L2694="0 - Passed "),"Analysis performed; no further action required.",
IF(AND($AH2694="Fail",$L2694="1 - Failed "),"Analysis performed; no further action required.",
IF(AND($AH2694="Pass",$L2694="2 - Limited In Use "),"Analysis performed; no further action required.",
IF(AND($AH2694="Fail",$L2694="3 - Adjusted "),"Analysis performed; no further action required.",
"Unit fails analysis; TSM determination required."))))))</f>
        <v/>
      </c>
      <c r="AJ2694" s="58"/>
    </row>
    <row r="2695" customFormat="false" ht="15" hidden="false" customHeight="false" outlineLevel="0" collapsed="false">
      <c r="A2695" s="56"/>
      <c r="E2695" s="57" t="str">
        <f aca="false">IF(AND($F2695="",$G2695=""),"",IF($G2695="",$F2695,HYPERLINK($G2695,$F2695)))</f>
        <v/>
      </c>
      <c r="H2695" s="1" t="str">
        <f aca="false">IF($I2695="","None Attached",IF(LEFT($I2695,5)="https",HYPERLINK($I2695,"Datasheet"),HYPERLINK(_xlfn.CONCAT("https://",$I2695),"Datasheet")))</f>
        <v>None Attached</v>
      </c>
      <c r="M2695" s="56"/>
      <c r="P2695" s="58"/>
      <c r="Q2695" s="1" t="n">
        <f aca="false">$M2695-$N2695</f>
        <v>0</v>
      </c>
      <c r="R2695" s="56"/>
      <c r="T2695" s="59" t="s">
        <v>15</v>
      </c>
      <c r="U2695" s="1" t="n">
        <f aca="false">$S2695-$R2695</f>
        <v>0</v>
      </c>
      <c r="V2695" s="1" t="n">
        <f aca="false">IF($T2695="±",$Q2695*2,$Q2695)</f>
        <v>0</v>
      </c>
      <c r="W2695" s="60" t="str">
        <f aca="false">IFERROR($U2695/ABS($V2695),"N/A")</f>
        <v>N/A</v>
      </c>
      <c r="X2695" s="61" t="str">
        <f aca="false">IF(OR($W2695="N/A",$R2695="",$S2695=""),"N/A",IF($W2695&gt;=4,"Not Significant",IF($W2695&gt;=2,"Semi-Significant","Significant")))</f>
        <v>N/A</v>
      </c>
      <c r="Z2695" s="1" t="str">
        <f aca="false">IF($D2695="Z540.1 w/data",0,"")</f>
        <v/>
      </c>
      <c r="AA2695" s="1" t="e">
        <f aca="false">$Y2695+$Q2695+$Z2695</f>
        <v>#VALUE!</v>
      </c>
      <c r="AB2695" s="1" t="n">
        <f aca="false">$N2695+$Q2695</f>
        <v>0</v>
      </c>
      <c r="AC2695" s="1" t="str">
        <f aca="false">IF($Y2695="","",IF(AND($AA2695&gt;=$R2695,$AA2695&lt;=$S2695),"Pass","Fail"))</f>
        <v/>
      </c>
      <c r="AD2695" s="1" t="str">
        <f aca="false">IF($Y2695="","",IF($AA2695&gt;$R2695,"Pass","Fail"))</f>
        <v/>
      </c>
      <c r="AE2695" s="1" t="str">
        <f aca="false">IF($Y2695="","",IF($AA2695&gt;=$R2695,"Pass","Fail"))</f>
        <v/>
      </c>
      <c r="AF2695" s="1" t="str">
        <f aca="false">IF($Y2695="","",IF($AA2695&lt;=$S2695,"Pass","Fail"))</f>
        <v/>
      </c>
      <c r="AG2695" s="1" t="str">
        <f aca="false">IF($Y2695="","",IF($AA2695&lt;$S2695,"Pass","Fail"))</f>
        <v/>
      </c>
      <c r="AH2695" s="23" t="str">
        <f aca="true">INDIRECT(CHOOSE(MATCH($T2695,{"±","&gt;","≥","≤","&lt;"},0), "AC", "AD", "AE", "AF", "AG") &amp; ROW())</f>
        <v/>
      </c>
      <c r="AI2695" s="56" t="str">
        <f aca="false">IF($X2695="Not Significant","No Further Action Required",
IF($AH2695="","",
IF(AND($AH2695="Pass",$L2695="0 - Passed "),"Analysis performed; no further action required.",
IF(AND($AH2695="Fail",$L2695="1 - Failed "),"Analysis performed; no further action required.",
IF(AND($AH2695="Pass",$L2695="2 - Limited In Use "),"Analysis performed; no further action required.",
IF(AND($AH2695="Fail",$L2695="3 - Adjusted "),"Analysis performed; no further action required.",
"Unit fails analysis; TSM determination required."))))))</f>
        <v/>
      </c>
      <c r="AJ2695" s="58"/>
    </row>
    <row r="2696" customFormat="false" ht="15" hidden="false" customHeight="false" outlineLevel="0" collapsed="false">
      <c r="A2696" s="56"/>
      <c r="E2696" s="57" t="str">
        <f aca="false">IF(AND($F2696="",$G2696=""),"",IF($G2696="",$F2696,HYPERLINK($G2696,$F2696)))</f>
        <v/>
      </c>
      <c r="H2696" s="1" t="str">
        <f aca="false">IF($I2696="","None Attached",IF(LEFT($I2696,5)="https",HYPERLINK($I2696,"Datasheet"),HYPERLINK(_xlfn.CONCAT("https://",$I2696),"Datasheet")))</f>
        <v>None Attached</v>
      </c>
      <c r="M2696" s="56"/>
      <c r="P2696" s="58"/>
      <c r="Q2696" s="1" t="n">
        <f aca="false">$M2696-$N2696</f>
        <v>0</v>
      </c>
      <c r="R2696" s="56"/>
      <c r="T2696" s="59" t="s">
        <v>15</v>
      </c>
      <c r="U2696" s="1" t="n">
        <f aca="false">$S2696-$R2696</f>
        <v>0</v>
      </c>
      <c r="V2696" s="1" t="n">
        <f aca="false">IF($T2696="±",$Q2696*2,$Q2696)</f>
        <v>0</v>
      </c>
      <c r="W2696" s="60" t="str">
        <f aca="false">IFERROR($U2696/ABS($V2696),"N/A")</f>
        <v>N/A</v>
      </c>
      <c r="X2696" s="61" t="str">
        <f aca="false">IF(OR($W2696="N/A",$R2696="",$S2696=""),"N/A",IF($W2696&gt;=4,"Not Significant",IF($W2696&gt;=2,"Semi-Significant","Significant")))</f>
        <v>N/A</v>
      </c>
      <c r="Z2696" s="1" t="str">
        <f aca="false">IF($D2696="Z540.1 w/data",0,"")</f>
        <v/>
      </c>
      <c r="AA2696" s="1" t="e">
        <f aca="false">$Y2696+$Q2696+$Z2696</f>
        <v>#VALUE!</v>
      </c>
      <c r="AB2696" s="1" t="n">
        <f aca="false">$N2696+$Q2696</f>
        <v>0</v>
      </c>
      <c r="AC2696" s="1" t="str">
        <f aca="false">IF($Y2696="","",IF(AND($AA2696&gt;=$R2696,$AA2696&lt;=$S2696),"Pass","Fail"))</f>
        <v/>
      </c>
      <c r="AD2696" s="1" t="str">
        <f aca="false">IF($Y2696="","",IF($AA2696&gt;$R2696,"Pass","Fail"))</f>
        <v/>
      </c>
      <c r="AE2696" s="1" t="str">
        <f aca="false">IF($Y2696="","",IF($AA2696&gt;=$R2696,"Pass","Fail"))</f>
        <v/>
      </c>
      <c r="AF2696" s="1" t="str">
        <f aca="false">IF($Y2696="","",IF($AA2696&lt;=$S2696,"Pass","Fail"))</f>
        <v/>
      </c>
      <c r="AG2696" s="1" t="str">
        <f aca="false">IF($Y2696="","",IF($AA2696&lt;$S2696,"Pass","Fail"))</f>
        <v/>
      </c>
      <c r="AH2696" s="23" t="str">
        <f aca="true">INDIRECT(CHOOSE(MATCH($T2696,{"±","&gt;","≥","≤","&lt;"},0), "AC", "AD", "AE", "AF", "AG") &amp; ROW())</f>
        <v/>
      </c>
      <c r="AI2696" s="56" t="str">
        <f aca="false">IF($X2696="Not Significant","No Further Action Required",
IF($AH2696="","",
IF(AND($AH2696="Pass",$L2696="0 - Passed "),"Analysis performed; no further action required.",
IF(AND($AH2696="Fail",$L2696="1 - Failed "),"Analysis performed; no further action required.",
IF(AND($AH2696="Pass",$L2696="2 - Limited In Use "),"Analysis performed; no further action required.",
IF(AND($AH2696="Fail",$L2696="3 - Adjusted "),"Analysis performed; no further action required.",
"Unit fails analysis; TSM determination required."))))))</f>
        <v/>
      </c>
      <c r="AJ2696" s="58"/>
    </row>
    <row r="2697" customFormat="false" ht="15" hidden="false" customHeight="false" outlineLevel="0" collapsed="false">
      <c r="A2697" s="56"/>
      <c r="E2697" s="57" t="str">
        <f aca="false">IF(AND($F2697="",$G2697=""),"",IF($G2697="",$F2697,HYPERLINK($G2697,$F2697)))</f>
        <v/>
      </c>
      <c r="H2697" s="1" t="str">
        <f aca="false">IF($I2697="","None Attached",IF(LEFT($I2697,5)="https",HYPERLINK($I2697,"Datasheet"),HYPERLINK(_xlfn.CONCAT("https://",$I2697),"Datasheet")))</f>
        <v>None Attached</v>
      </c>
      <c r="M2697" s="56"/>
      <c r="P2697" s="58"/>
      <c r="Q2697" s="1" t="n">
        <f aca="false">$M2697-$N2697</f>
        <v>0</v>
      </c>
      <c r="R2697" s="56"/>
      <c r="T2697" s="59" t="s">
        <v>15</v>
      </c>
      <c r="U2697" s="1" t="n">
        <f aca="false">$S2697-$R2697</f>
        <v>0</v>
      </c>
      <c r="V2697" s="1" t="n">
        <f aca="false">IF($T2697="±",$Q2697*2,$Q2697)</f>
        <v>0</v>
      </c>
      <c r="W2697" s="60" t="str">
        <f aca="false">IFERROR($U2697/ABS($V2697),"N/A")</f>
        <v>N/A</v>
      </c>
      <c r="X2697" s="61" t="str">
        <f aca="false">IF(OR($W2697="N/A",$R2697="",$S2697=""),"N/A",IF($W2697&gt;=4,"Not Significant",IF($W2697&gt;=2,"Semi-Significant","Significant")))</f>
        <v>N/A</v>
      </c>
      <c r="Z2697" s="1" t="str">
        <f aca="false">IF($D2697="Z540.1 w/data",0,"")</f>
        <v/>
      </c>
      <c r="AA2697" s="1" t="e">
        <f aca="false">$Y2697+$Q2697+$Z2697</f>
        <v>#VALUE!</v>
      </c>
      <c r="AB2697" s="1" t="n">
        <f aca="false">$N2697+$Q2697</f>
        <v>0</v>
      </c>
      <c r="AC2697" s="1" t="str">
        <f aca="false">IF($Y2697="","",IF(AND($AA2697&gt;=$R2697,$AA2697&lt;=$S2697),"Pass","Fail"))</f>
        <v/>
      </c>
      <c r="AD2697" s="1" t="str">
        <f aca="false">IF($Y2697="","",IF($AA2697&gt;$R2697,"Pass","Fail"))</f>
        <v/>
      </c>
      <c r="AE2697" s="1" t="str">
        <f aca="false">IF($Y2697="","",IF($AA2697&gt;=$R2697,"Pass","Fail"))</f>
        <v/>
      </c>
      <c r="AF2697" s="1" t="str">
        <f aca="false">IF($Y2697="","",IF($AA2697&lt;=$S2697,"Pass","Fail"))</f>
        <v/>
      </c>
      <c r="AG2697" s="1" t="str">
        <f aca="false">IF($Y2697="","",IF($AA2697&lt;$S2697,"Pass","Fail"))</f>
        <v/>
      </c>
      <c r="AH2697" s="23" t="str">
        <f aca="true">INDIRECT(CHOOSE(MATCH($T2697,{"±","&gt;","≥","≤","&lt;"},0), "AC", "AD", "AE", "AF", "AG") &amp; ROW())</f>
        <v/>
      </c>
      <c r="AI2697" s="56" t="str">
        <f aca="false">IF($X2697="Not Significant","No Further Action Required",
IF($AH2697="","",
IF(AND($AH2697="Pass",$L2697="0 - Passed "),"Analysis performed; no further action required.",
IF(AND($AH2697="Fail",$L2697="1 - Failed "),"Analysis performed; no further action required.",
IF(AND($AH2697="Pass",$L2697="2 - Limited In Use "),"Analysis performed; no further action required.",
IF(AND($AH2697="Fail",$L2697="3 - Adjusted "),"Analysis performed; no further action required.",
"Unit fails analysis; TSM determination required."))))))</f>
        <v/>
      </c>
      <c r="AJ2697" s="58"/>
    </row>
    <row r="2698" customFormat="false" ht="15" hidden="false" customHeight="false" outlineLevel="0" collapsed="false">
      <c r="A2698" s="56"/>
      <c r="E2698" s="57" t="str">
        <f aca="false">IF(AND($F2698="",$G2698=""),"",IF($G2698="",$F2698,HYPERLINK($G2698,$F2698)))</f>
        <v/>
      </c>
      <c r="H2698" s="1" t="str">
        <f aca="false">IF($I2698="","None Attached",IF(LEFT($I2698,5)="https",HYPERLINK($I2698,"Datasheet"),HYPERLINK(_xlfn.CONCAT("https://",$I2698),"Datasheet")))</f>
        <v>None Attached</v>
      </c>
      <c r="M2698" s="56"/>
      <c r="P2698" s="58"/>
      <c r="Q2698" s="1" t="n">
        <f aca="false">$M2698-$N2698</f>
        <v>0</v>
      </c>
      <c r="R2698" s="56"/>
      <c r="T2698" s="59" t="s">
        <v>15</v>
      </c>
      <c r="U2698" s="1" t="n">
        <f aca="false">$S2698-$R2698</f>
        <v>0</v>
      </c>
      <c r="V2698" s="1" t="n">
        <f aca="false">IF($T2698="±",$Q2698*2,$Q2698)</f>
        <v>0</v>
      </c>
      <c r="W2698" s="60" t="str">
        <f aca="false">IFERROR($U2698/ABS($V2698),"N/A")</f>
        <v>N/A</v>
      </c>
      <c r="X2698" s="61" t="str">
        <f aca="false">IF(OR($W2698="N/A",$R2698="",$S2698=""),"N/A",IF($W2698&gt;=4,"Not Significant",IF($W2698&gt;=2,"Semi-Significant","Significant")))</f>
        <v>N/A</v>
      </c>
      <c r="Z2698" s="1" t="str">
        <f aca="false">IF($D2698="Z540.1 w/data",0,"")</f>
        <v/>
      </c>
      <c r="AA2698" s="1" t="e">
        <f aca="false">$Y2698+$Q2698+$Z2698</f>
        <v>#VALUE!</v>
      </c>
      <c r="AB2698" s="1" t="n">
        <f aca="false">$N2698+$Q2698</f>
        <v>0</v>
      </c>
      <c r="AC2698" s="1" t="str">
        <f aca="false">IF($Y2698="","",IF(AND($AA2698&gt;=$R2698,$AA2698&lt;=$S2698),"Pass","Fail"))</f>
        <v/>
      </c>
      <c r="AD2698" s="1" t="str">
        <f aca="false">IF($Y2698="","",IF($AA2698&gt;$R2698,"Pass","Fail"))</f>
        <v/>
      </c>
      <c r="AE2698" s="1" t="str">
        <f aca="false">IF($Y2698="","",IF($AA2698&gt;=$R2698,"Pass","Fail"))</f>
        <v/>
      </c>
      <c r="AF2698" s="1" t="str">
        <f aca="false">IF($Y2698="","",IF($AA2698&lt;=$S2698,"Pass","Fail"))</f>
        <v/>
      </c>
      <c r="AG2698" s="1" t="str">
        <f aca="false">IF($Y2698="","",IF($AA2698&lt;$S2698,"Pass","Fail"))</f>
        <v/>
      </c>
      <c r="AH2698" s="23" t="str">
        <f aca="true">INDIRECT(CHOOSE(MATCH($T2698,{"±","&gt;","≥","≤","&lt;"},0), "AC", "AD", "AE", "AF", "AG") &amp; ROW())</f>
        <v/>
      </c>
      <c r="AI2698" s="56" t="str">
        <f aca="false">IF($X2698="Not Significant","No Further Action Required",
IF($AH2698="","",
IF(AND($AH2698="Pass",$L2698="0 - Passed "),"Analysis performed; no further action required.",
IF(AND($AH2698="Fail",$L2698="1 - Failed "),"Analysis performed; no further action required.",
IF(AND($AH2698="Pass",$L2698="2 - Limited In Use "),"Analysis performed; no further action required.",
IF(AND($AH2698="Fail",$L2698="3 - Adjusted "),"Analysis performed; no further action required.",
"Unit fails analysis; TSM determination required."))))))</f>
        <v/>
      </c>
      <c r="AJ2698" s="58"/>
    </row>
    <row r="2699" customFormat="false" ht="15" hidden="false" customHeight="false" outlineLevel="0" collapsed="false">
      <c r="A2699" s="56"/>
      <c r="E2699" s="57" t="str">
        <f aca="false">IF(AND($F2699="",$G2699=""),"",IF($G2699="",$F2699,HYPERLINK($G2699,$F2699)))</f>
        <v/>
      </c>
      <c r="H2699" s="1" t="str">
        <f aca="false">IF($I2699="","None Attached",IF(LEFT($I2699,5)="https",HYPERLINK($I2699,"Datasheet"),HYPERLINK(_xlfn.CONCAT("https://",$I2699),"Datasheet")))</f>
        <v>None Attached</v>
      </c>
      <c r="M2699" s="56"/>
      <c r="P2699" s="58"/>
      <c r="Q2699" s="1" t="n">
        <f aca="false">$M2699-$N2699</f>
        <v>0</v>
      </c>
      <c r="R2699" s="56"/>
      <c r="T2699" s="59" t="s">
        <v>15</v>
      </c>
      <c r="U2699" s="1" t="n">
        <f aca="false">$S2699-$R2699</f>
        <v>0</v>
      </c>
      <c r="V2699" s="1" t="n">
        <f aca="false">IF($T2699="±",$Q2699*2,$Q2699)</f>
        <v>0</v>
      </c>
      <c r="W2699" s="60" t="str">
        <f aca="false">IFERROR($U2699/ABS($V2699),"N/A")</f>
        <v>N/A</v>
      </c>
      <c r="X2699" s="61" t="str">
        <f aca="false">IF(OR($W2699="N/A",$R2699="",$S2699=""),"N/A",IF($W2699&gt;=4,"Not Significant",IF($W2699&gt;=2,"Semi-Significant","Significant")))</f>
        <v>N/A</v>
      </c>
      <c r="Z2699" s="1" t="str">
        <f aca="false">IF($D2699="Z540.1 w/data",0,"")</f>
        <v/>
      </c>
      <c r="AA2699" s="1" t="e">
        <f aca="false">$Y2699+$Q2699+$Z2699</f>
        <v>#VALUE!</v>
      </c>
      <c r="AB2699" s="1" t="n">
        <f aca="false">$N2699+$Q2699</f>
        <v>0</v>
      </c>
      <c r="AC2699" s="1" t="str">
        <f aca="false">IF($Y2699="","",IF(AND($AA2699&gt;=$R2699,$AA2699&lt;=$S2699),"Pass","Fail"))</f>
        <v/>
      </c>
      <c r="AD2699" s="1" t="str">
        <f aca="false">IF($Y2699="","",IF($AA2699&gt;$R2699,"Pass","Fail"))</f>
        <v/>
      </c>
      <c r="AE2699" s="1" t="str">
        <f aca="false">IF($Y2699="","",IF($AA2699&gt;=$R2699,"Pass","Fail"))</f>
        <v/>
      </c>
      <c r="AF2699" s="1" t="str">
        <f aca="false">IF($Y2699="","",IF($AA2699&lt;=$S2699,"Pass","Fail"))</f>
        <v/>
      </c>
      <c r="AG2699" s="1" t="str">
        <f aca="false">IF($Y2699="","",IF($AA2699&lt;$S2699,"Pass","Fail"))</f>
        <v/>
      </c>
      <c r="AH2699" s="23" t="str">
        <f aca="true">INDIRECT(CHOOSE(MATCH($T2699,{"±","&gt;","≥","≤","&lt;"},0), "AC", "AD", "AE", "AF", "AG") &amp; ROW())</f>
        <v/>
      </c>
      <c r="AI2699" s="56" t="str">
        <f aca="false">IF($X2699="Not Significant","No Further Action Required",
IF($AH2699="","",
IF(AND($AH2699="Pass",$L2699="0 - Passed "),"Analysis performed; no further action required.",
IF(AND($AH2699="Fail",$L2699="1 - Failed "),"Analysis performed; no further action required.",
IF(AND($AH2699="Pass",$L2699="2 - Limited In Use "),"Analysis performed; no further action required.",
IF(AND($AH2699="Fail",$L2699="3 - Adjusted "),"Analysis performed; no further action required.",
"Unit fails analysis; TSM determination required."))))))</f>
        <v/>
      </c>
      <c r="AJ2699" s="58"/>
    </row>
    <row r="2700" customFormat="false" ht="15" hidden="false" customHeight="false" outlineLevel="0" collapsed="false">
      <c r="A2700" s="56"/>
      <c r="E2700" s="57" t="str">
        <f aca="false">IF(AND($F2700="",$G2700=""),"",IF($G2700="",$F2700,HYPERLINK($G2700,$F2700)))</f>
        <v/>
      </c>
      <c r="H2700" s="1" t="str">
        <f aca="false">IF($I2700="","None Attached",IF(LEFT($I2700,5)="https",HYPERLINK($I2700,"Datasheet"),HYPERLINK(_xlfn.CONCAT("https://",$I2700),"Datasheet")))</f>
        <v>None Attached</v>
      </c>
      <c r="M2700" s="56"/>
      <c r="P2700" s="58"/>
      <c r="Q2700" s="1" t="n">
        <f aca="false">$M2700-$N2700</f>
        <v>0</v>
      </c>
      <c r="R2700" s="56"/>
      <c r="T2700" s="59" t="s">
        <v>15</v>
      </c>
      <c r="U2700" s="1" t="n">
        <f aca="false">$S2700-$R2700</f>
        <v>0</v>
      </c>
      <c r="V2700" s="1" t="n">
        <f aca="false">IF($T2700="±",$Q2700*2,$Q2700)</f>
        <v>0</v>
      </c>
      <c r="W2700" s="60" t="str">
        <f aca="false">IFERROR($U2700/ABS($V2700),"N/A")</f>
        <v>N/A</v>
      </c>
      <c r="X2700" s="61" t="str">
        <f aca="false">IF(OR($W2700="N/A",$R2700="",$S2700=""),"N/A",IF($W2700&gt;=4,"Not Significant",IF($W2700&gt;=2,"Semi-Significant","Significant")))</f>
        <v>N/A</v>
      </c>
      <c r="Z2700" s="1" t="str">
        <f aca="false">IF($D2700="Z540.1 w/data",0,"")</f>
        <v/>
      </c>
      <c r="AA2700" s="1" t="e">
        <f aca="false">$Y2700+$Q2700+$Z2700</f>
        <v>#VALUE!</v>
      </c>
      <c r="AB2700" s="1" t="n">
        <f aca="false">$N2700+$Q2700</f>
        <v>0</v>
      </c>
      <c r="AC2700" s="1" t="str">
        <f aca="false">IF($Y2700="","",IF(AND($AA2700&gt;=$R2700,$AA2700&lt;=$S2700),"Pass","Fail"))</f>
        <v/>
      </c>
      <c r="AD2700" s="1" t="str">
        <f aca="false">IF($Y2700="","",IF($AA2700&gt;$R2700,"Pass","Fail"))</f>
        <v/>
      </c>
      <c r="AE2700" s="1" t="str">
        <f aca="false">IF($Y2700="","",IF($AA2700&gt;=$R2700,"Pass","Fail"))</f>
        <v/>
      </c>
      <c r="AF2700" s="1" t="str">
        <f aca="false">IF($Y2700="","",IF($AA2700&lt;=$S2700,"Pass","Fail"))</f>
        <v/>
      </c>
      <c r="AG2700" s="1" t="str">
        <f aca="false">IF($Y2700="","",IF($AA2700&lt;$S2700,"Pass","Fail"))</f>
        <v/>
      </c>
      <c r="AH2700" s="23" t="str">
        <f aca="true">INDIRECT(CHOOSE(MATCH($T2700,{"±","&gt;","≥","≤","&lt;"},0), "AC", "AD", "AE", "AF", "AG") &amp; ROW())</f>
        <v/>
      </c>
      <c r="AI2700" s="56" t="str">
        <f aca="false">IF($X2700="Not Significant","No Further Action Required",
IF($AH2700="","",
IF(AND($AH2700="Pass",$L2700="0 - Passed "),"Analysis performed; no further action required.",
IF(AND($AH2700="Fail",$L2700="1 - Failed "),"Analysis performed; no further action required.",
IF(AND($AH2700="Pass",$L2700="2 - Limited In Use "),"Analysis performed; no further action required.",
IF(AND($AH2700="Fail",$L2700="3 - Adjusted "),"Analysis performed; no further action required.",
"Unit fails analysis; TSM determination required."))))))</f>
        <v/>
      </c>
      <c r="AJ2700" s="58"/>
    </row>
    <row r="2701" customFormat="false" ht="15" hidden="false" customHeight="false" outlineLevel="0" collapsed="false">
      <c r="A2701" s="56"/>
      <c r="E2701" s="57" t="str">
        <f aca="false">IF(AND($F2701="",$G2701=""),"",IF($G2701="",$F2701,HYPERLINK($G2701,$F2701)))</f>
        <v/>
      </c>
      <c r="H2701" s="1" t="str">
        <f aca="false">IF($I2701="","None Attached",IF(LEFT($I2701,5)="https",HYPERLINK($I2701,"Datasheet"),HYPERLINK(_xlfn.CONCAT("https://",$I2701),"Datasheet")))</f>
        <v>None Attached</v>
      </c>
      <c r="M2701" s="56"/>
      <c r="P2701" s="58"/>
      <c r="Q2701" s="1" t="n">
        <f aca="false">$M2701-$N2701</f>
        <v>0</v>
      </c>
      <c r="R2701" s="56"/>
      <c r="T2701" s="59" t="s">
        <v>15</v>
      </c>
      <c r="U2701" s="1" t="n">
        <f aca="false">$S2701-$R2701</f>
        <v>0</v>
      </c>
      <c r="V2701" s="1" t="n">
        <f aca="false">IF($T2701="±",$Q2701*2,$Q2701)</f>
        <v>0</v>
      </c>
      <c r="W2701" s="60" t="str">
        <f aca="false">IFERROR($U2701/ABS($V2701),"N/A")</f>
        <v>N/A</v>
      </c>
      <c r="X2701" s="61" t="str">
        <f aca="false">IF(OR($W2701="N/A",$R2701="",$S2701=""),"N/A",IF($W2701&gt;=4,"Not Significant",IF($W2701&gt;=2,"Semi-Significant","Significant")))</f>
        <v>N/A</v>
      </c>
      <c r="Z2701" s="1" t="str">
        <f aca="false">IF($D2701="Z540.1 w/data",0,"")</f>
        <v/>
      </c>
      <c r="AA2701" s="1" t="e">
        <f aca="false">$Y2701+$Q2701+$Z2701</f>
        <v>#VALUE!</v>
      </c>
      <c r="AB2701" s="1" t="n">
        <f aca="false">$N2701+$Q2701</f>
        <v>0</v>
      </c>
      <c r="AC2701" s="1" t="str">
        <f aca="false">IF($Y2701="","",IF(AND($AA2701&gt;=$R2701,$AA2701&lt;=$S2701),"Pass","Fail"))</f>
        <v/>
      </c>
      <c r="AD2701" s="1" t="str">
        <f aca="false">IF($Y2701="","",IF($AA2701&gt;$R2701,"Pass","Fail"))</f>
        <v/>
      </c>
      <c r="AE2701" s="1" t="str">
        <f aca="false">IF($Y2701="","",IF($AA2701&gt;=$R2701,"Pass","Fail"))</f>
        <v/>
      </c>
      <c r="AF2701" s="1" t="str">
        <f aca="false">IF($Y2701="","",IF($AA2701&lt;=$S2701,"Pass","Fail"))</f>
        <v/>
      </c>
      <c r="AG2701" s="1" t="str">
        <f aca="false">IF($Y2701="","",IF($AA2701&lt;$S2701,"Pass","Fail"))</f>
        <v/>
      </c>
      <c r="AH2701" s="23" t="str">
        <f aca="true">INDIRECT(CHOOSE(MATCH($T2701,{"±","&gt;","≥","≤","&lt;"},0), "AC", "AD", "AE", "AF", "AG") &amp; ROW())</f>
        <v/>
      </c>
      <c r="AI2701" s="56" t="str">
        <f aca="false">IF($X2701="Not Significant","No Further Action Required",
IF($AH2701="","",
IF(AND($AH2701="Pass",$L2701="0 - Passed "),"Analysis performed; no further action required.",
IF(AND($AH2701="Fail",$L2701="1 - Failed "),"Analysis performed; no further action required.",
IF(AND($AH2701="Pass",$L2701="2 - Limited In Use "),"Analysis performed; no further action required.",
IF(AND($AH2701="Fail",$L2701="3 - Adjusted "),"Analysis performed; no further action required.",
"Unit fails analysis; TSM determination required."))))))</f>
        <v/>
      </c>
      <c r="AJ2701" s="58"/>
    </row>
    <row r="2702" customFormat="false" ht="15" hidden="false" customHeight="false" outlineLevel="0" collapsed="false">
      <c r="A2702" s="56"/>
      <c r="E2702" s="57" t="str">
        <f aca="false">IF(AND($F2702="",$G2702=""),"",IF($G2702="",$F2702,HYPERLINK($G2702,$F2702)))</f>
        <v/>
      </c>
      <c r="H2702" s="1" t="str">
        <f aca="false">IF($I2702="","None Attached",IF(LEFT($I2702,5)="https",HYPERLINK($I2702,"Datasheet"),HYPERLINK(_xlfn.CONCAT("https://",$I2702),"Datasheet")))</f>
        <v>None Attached</v>
      </c>
      <c r="M2702" s="56"/>
      <c r="P2702" s="58"/>
      <c r="Q2702" s="1" t="n">
        <f aca="false">$M2702-$N2702</f>
        <v>0</v>
      </c>
      <c r="R2702" s="56"/>
      <c r="T2702" s="59" t="s">
        <v>15</v>
      </c>
      <c r="U2702" s="1" t="n">
        <f aca="false">$S2702-$R2702</f>
        <v>0</v>
      </c>
      <c r="V2702" s="1" t="n">
        <f aca="false">IF($T2702="±",$Q2702*2,$Q2702)</f>
        <v>0</v>
      </c>
      <c r="W2702" s="60" t="str">
        <f aca="false">IFERROR($U2702/ABS($V2702),"N/A")</f>
        <v>N/A</v>
      </c>
      <c r="X2702" s="61" t="str">
        <f aca="false">IF(OR($W2702="N/A",$R2702="",$S2702=""),"N/A",IF($W2702&gt;=4,"Not Significant",IF($W2702&gt;=2,"Semi-Significant","Significant")))</f>
        <v>N/A</v>
      </c>
      <c r="Z2702" s="1" t="str">
        <f aca="false">IF($D2702="Z540.1 w/data",0,"")</f>
        <v/>
      </c>
      <c r="AA2702" s="1" t="e">
        <f aca="false">$Y2702+$Q2702+$Z2702</f>
        <v>#VALUE!</v>
      </c>
      <c r="AB2702" s="1" t="n">
        <f aca="false">$N2702+$Q2702</f>
        <v>0</v>
      </c>
      <c r="AC2702" s="1" t="str">
        <f aca="false">IF($Y2702="","",IF(AND($AA2702&gt;=$R2702,$AA2702&lt;=$S2702),"Pass","Fail"))</f>
        <v/>
      </c>
      <c r="AD2702" s="1" t="str">
        <f aca="false">IF($Y2702="","",IF($AA2702&gt;$R2702,"Pass","Fail"))</f>
        <v/>
      </c>
      <c r="AE2702" s="1" t="str">
        <f aca="false">IF($Y2702="","",IF($AA2702&gt;=$R2702,"Pass","Fail"))</f>
        <v/>
      </c>
      <c r="AF2702" s="1" t="str">
        <f aca="false">IF($Y2702="","",IF($AA2702&lt;=$S2702,"Pass","Fail"))</f>
        <v/>
      </c>
      <c r="AG2702" s="1" t="str">
        <f aca="false">IF($Y2702="","",IF($AA2702&lt;$S2702,"Pass","Fail"))</f>
        <v/>
      </c>
      <c r="AH2702" s="23" t="str">
        <f aca="true">INDIRECT(CHOOSE(MATCH($T2702,{"±","&gt;","≥","≤","&lt;"},0), "AC", "AD", "AE", "AF", "AG") &amp; ROW())</f>
        <v/>
      </c>
      <c r="AI2702" s="56" t="str">
        <f aca="false">IF($X2702="Not Significant","No Further Action Required",
IF($AH2702="","",
IF(AND($AH2702="Pass",$L2702="0 - Passed "),"Analysis performed; no further action required.",
IF(AND($AH2702="Fail",$L2702="1 - Failed "),"Analysis performed; no further action required.",
IF(AND($AH2702="Pass",$L2702="2 - Limited In Use "),"Analysis performed; no further action required.",
IF(AND($AH2702="Fail",$L2702="3 - Adjusted "),"Analysis performed; no further action required.",
"Unit fails analysis; TSM determination required."))))))</f>
        <v/>
      </c>
      <c r="AJ2702" s="58"/>
    </row>
    <row r="2703" customFormat="false" ht="15" hidden="false" customHeight="false" outlineLevel="0" collapsed="false">
      <c r="A2703" s="56"/>
      <c r="E2703" s="57" t="str">
        <f aca="false">IF(AND($F2703="",$G2703=""),"",IF($G2703="",$F2703,HYPERLINK($G2703,$F2703)))</f>
        <v/>
      </c>
      <c r="H2703" s="1" t="str">
        <f aca="false">IF($I2703="","None Attached",IF(LEFT($I2703,5)="https",HYPERLINK($I2703,"Datasheet"),HYPERLINK(_xlfn.CONCAT("https://",$I2703),"Datasheet")))</f>
        <v>None Attached</v>
      </c>
      <c r="M2703" s="56"/>
      <c r="P2703" s="58"/>
      <c r="Q2703" s="1" t="n">
        <f aca="false">$M2703-$N2703</f>
        <v>0</v>
      </c>
      <c r="R2703" s="56"/>
      <c r="T2703" s="59" t="s">
        <v>15</v>
      </c>
      <c r="U2703" s="1" t="n">
        <f aca="false">$S2703-$R2703</f>
        <v>0</v>
      </c>
      <c r="V2703" s="1" t="n">
        <f aca="false">IF($T2703="±",$Q2703*2,$Q2703)</f>
        <v>0</v>
      </c>
      <c r="W2703" s="60" t="str">
        <f aca="false">IFERROR($U2703/ABS($V2703),"N/A")</f>
        <v>N/A</v>
      </c>
      <c r="X2703" s="61" t="str">
        <f aca="false">IF(OR($W2703="N/A",$R2703="",$S2703=""),"N/A",IF($W2703&gt;=4,"Not Significant",IF($W2703&gt;=2,"Semi-Significant","Significant")))</f>
        <v>N/A</v>
      </c>
      <c r="Z2703" s="1" t="str">
        <f aca="false">IF($D2703="Z540.1 w/data",0,"")</f>
        <v/>
      </c>
      <c r="AA2703" s="1" t="e">
        <f aca="false">$Y2703+$Q2703+$Z2703</f>
        <v>#VALUE!</v>
      </c>
      <c r="AB2703" s="1" t="n">
        <f aca="false">$N2703+$Q2703</f>
        <v>0</v>
      </c>
      <c r="AC2703" s="1" t="str">
        <f aca="false">IF($Y2703="","",IF(AND($AA2703&gt;=$R2703,$AA2703&lt;=$S2703),"Pass","Fail"))</f>
        <v/>
      </c>
      <c r="AD2703" s="1" t="str">
        <f aca="false">IF($Y2703="","",IF($AA2703&gt;$R2703,"Pass","Fail"))</f>
        <v/>
      </c>
      <c r="AE2703" s="1" t="str">
        <f aca="false">IF($Y2703="","",IF($AA2703&gt;=$R2703,"Pass","Fail"))</f>
        <v/>
      </c>
      <c r="AF2703" s="1" t="str">
        <f aca="false">IF($Y2703="","",IF($AA2703&lt;=$S2703,"Pass","Fail"))</f>
        <v/>
      </c>
      <c r="AG2703" s="1" t="str">
        <f aca="false">IF($Y2703="","",IF($AA2703&lt;$S2703,"Pass","Fail"))</f>
        <v/>
      </c>
      <c r="AH2703" s="23" t="str">
        <f aca="true">INDIRECT(CHOOSE(MATCH($T2703,{"±","&gt;","≥","≤","&lt;"},0), "AC", "AD", "AE", "AF", "AG") &amp; ROW())</f>
        <v/>
      </c>
      <c r="AI2703" s="56" t="str">
        <f aca="false">IF($X2703="Not Significant","No Further Action Required",
IF($AH2703="","",
IF(AND($AH2703="Pass",$L2703="0 - Passed "),"Analysis performed; no further action required.",
IF(AND($AH2703="Fail",$L2703="1 - Failed "),"Analysis performed; no further action required.",
IF(AND($AH2703="Pass",$L2703="2 - Limited In Use "),"Analysis performed; no further action required.",
IF(AND($AH2703="Fail",$L2703="3 - Adjusted "),"Analysis performed; no further action required.",
"Unit fails analysis; TSM determination required."))))))</f>
        <v/>
      </c>
      <c r="AJ2703" s="58"/>
    </row>
    <row r="2704" customFormat="false" ht="15" hidden="false" customHeight="false" outlineLevel="0" collapsed="false">
      <c r="A2704" s="56"/>
      <c r="E2704" s="57" t="str">
        <f aca="false">IF(AND($F2704="",$G2704=""),"",IF($G2704="",$F2704,HYPERLINK($G2704,$F2704)))</f>
        <v/>
      </c>
      <c r="H2704" s="1" t="str">
        <f aca="false">IF($I2704="","None Attached",IF(LEFT($I2704,5)="https",HYPERLINK($I2704,"Datasheet"),HYPERLINK(_xlfn.CONCAT("https://",$I2704),"Datasheet")))</f>
        <v>None Attached</v>
      </c>
      <c r="M2704" s="56"/>
      <c r="P2704" s="58"/>
      <c r="Q2704" s="1" t="n">
        <f aca="false">$M2704-$N2704</f>
        <v>0</v>
      </c>
      <c r="R2704" s="56"/>
      <c r="T2704" s="59" t="s">
        <v>15</v>
      </c>
      <c r="U2704" s="1" t="n">
        <f aca="false">$S2704-$R2704</f>
        <v>0</v>
      </c>
      <c r="V2704" s="1" t="n">
        <f aca="false">IF($T2704="±",$Q2704*2,$Q2704)</f>
        <v>0</v>
      </c>
      <c r="W2704" s="60" t="str">
        <f aca="false">IFERROR($U2704/ABS($V2704),"N/A")</f>
        <v>N/A</v>
      </c>
      <c r="X2704" s="61" t="str">
        <f aca="false">IF(OR($W2704="N/A",$R2704="",$S2704=""),"N/A",IF($W2704&gt;=4,"Not Significant",IF($W2704&gt;=2,"Semi-Significant","Significant")))</f>
        <v>N/A</v>
      </c>
      <c r="Z2704" s="1" t="str">
        <f aca="false">IF($D2704="Z540.1 w/data",0,"")</f>
        <v/>
      </c>
      <c r="AA2704" s="1" t="e">
        <f aca="false">$Y2704+$Q2704+$Z2704</f>
        <v>#VALUE!</v>
      </c>
      <c r="AB2704" s="1" t="n">
        <f aca="false">$N2704+$Q2704</f>
        <v>0</v>
      </c>
      <c r="AC2704" s="1" t="str">
        <f aca="false">IF($Y2704="","",IF(AND($AA2704&gt;=$R2704,$AA2704&lt;=$S2704),"Pass","Fail"))</f>
        <v/>
      </c>
      <c r="AD2704" s="1" t="str">
        <f aca="false">IF($Y2704="","",IF($AA2704&gt;$R2704,"Pass","Fail"))</f>
        <v/>
      </c>
      <c r="AE2704" s="1" t="str">
        <f aca="false">IF($Y2704="","",IF($AA2704&gt;=$R2704,"Pass","Fail"))</f>
        <v/>
      </c>
      <c r="AF2704" s="1" t="str">
        <f aca="false">IF($Y2704="","",IF($AA2704&lt;=$S2704,"Pass","Fail"))</f>
        <v/>
      </c>
      <c r="AG2704" s="1" t="str">
        <f aca="false">IF($Y2704="","",IF($AA2704&lt;$S2704,"Pass","Fail"))</f>
        <v/>
      </c>
      <c r="AH2704" s="23" t="str">
        <f aca="true">INDIRECT(CHOOSE(MATCH($T2704,{"±","&gt;","≥","≤","&lt;"},0), "AC", "AD", "AE", "AF", "AG") &amp; ROW())</f>
        <v/>
      </c>
      <c r="AI2704" s="56" t="str">
        <f aca="false">IF($X2704="Not Significant","No Further Action Required",
IF($AH2704="","",
IF(AND($AH2704="Pass",$L2704="0 - Passed "),"Analysis performed; no further action required.",
IF(AND($AH2704="Fail",$L2704="1 - Failed "),"Analysis performed; no further action required.",
IF(AND($AH2704="Pass",$L2704="2 - Limited In Use "),"Analysis performed; no further action required.",
IF(AND($AH2704="Fail",$L2704="3 - Adjusted "),"Analysis performed; no further action required.",
"Unit fails analysis; TSM determination required."))))))</f>
        <v/>
      </c>
      <c r="AJ2704" s="58"/>
    </row>
    <row r="2705" customFormat="false" ht="15" hidden="false" customHeight="false" outlineLevel="0" collapsed="false">
      <c r="A2705" s="56"/>
      <c r="E2705" s="57" t="str">
        <f aca="false">IF(AND($F2705="",$G2705=""),"",IF($G2705="",$F2705,HYPERLINK($G2705,$F2705)))</f>
        <v/>
      </c>
      <c r="H2705" s="1" t="str">
        <f aca="false">IF($I2705="","None Attached",IF(LEFT($I2705,5)="https",HYPERLINK($I2705,"Datasheet"),HYPERLINK(_xlfn.CONCAT("https://",$I2705),"Datasheet")))</f>
        <v>None Attached</v>
      </c>
      <c r="M2705" s="56"/>
      <c r="P2705" s="58"/>
      <c r="Q2705" s="1" t="n">
        <f aca="false">$M2705-$N2705</f>
        <v>0</v>
      </c>
      <c r="R2705" s="56"/>
      <c r="T2705" s="59" t="s">
        <v>15</v>
      </c>
      <c r="U2705" s="1" t="n">
        <f aca="false">$S2705-$R2705</f>
        <v>0</v>
      </c>
      <c r="V2705" s="1" t="n">
        <f aca="false">IF($T2705="±",$Q2705*2,$Q2705)</f>
        <v>0</v>
      </c>
      <c r="W2705" s="60" t="str">
        <f aca="false">IFERROR($U2705/ABS($V2705),"N/A")</f>
        <v>N/A</v>
      </c>
      <c r="X2705" s="61" t="str">
        <f aca="false">IF(OR($W2705="N/A",$R2705="",$S2705=""),"N/A",IF($W2705&gt;=4,"Not Significant",IF($W2705&gt;=2,"Semi-Significant","Significant")))</f>
        <v>N/A</v>
      </c>
      <c r="Z2705" s="1" t="str">
        <f aca="false">IF($D2705="Z540.1 w/data",0,"")</f>
        <v/>
      </c>
      <c r="AA2705" s="1" t="e">
        <f aca="false">$Y2705+$Q2705+$Z2705</f>
        <v>#VALUE!</v>
      </c>
      <c r="AB2705" s="1" t="n">
        <f aca="false">$N2705+$Q2705</f>
        <v>0</v>
      </c>
      <c r="AC2705" s="1" t="str">
        <f aca="false">IF($Y2705="","",IF(AND($AA2705&gt;=$R2705,$AA2705&lt;=$S2705),"Pass","Fail"))</f>
        <v/>
      </c>
      <c r="AD2705" s="1" t="str">
        <f aca="false">IF($Y2705="","",IF($AA2705&gt;$R2705,"Pass","Fail"))</f>
        <v/>
      </c>
      <c r="AE2705" s="1" t="str">
        <f aca="false">IF($Y2705="","",IF($AA2705&gt;=$R2705,"Pass","Fail"))</f>
        <v/>
      </c>
      <c r="AF2705" s="1" t="str">
        <f aca="false">IF($Y2705="","",IF($AA2705&lt;=$S2705,"Pass","Fail"))</f>
        <v/>
      </c>
      <c r="AG2705" s="1" t="str">
        <f aca="false">IF($Y2705="","",IF($AA2705&lt;$S2705,"Pass","Fail"))</f>
        <v/>
      </c>
      <c r="AH2705" s="23" t="str">
        <f aca="true">INDIRECT(CHOOSE(MATCH($T2705,{"±","&gt;","≥","≤","&lt;"},0), "AC", "AD", "AE", "AF", "AG") &amp; ROW())</f>
        <v/>
      </c>
      <c r="AI2705" s="56" t="str">
        <f aca="false">IF($X2705="Not Significant","No Further Action Required",
IF($AH2705="","",
IF(AND($AH2705="Pass",$L2705="0 - Passed "),"Analysis performed; no further action required.",
IF(AND($AH2705="Fail",$L2705="1 - Failed "),"Analysis performed; no further action required.",
IF(AND($AH2705="Pass",$L2705="2 - Limited In Use "),"Analysis performed; no further action required.",
IF(AND($AH2705="Fail",$L2705="3 - Adjusted "),"Analysis performed; no further action required.",
"Unit fails analysis; TSM determination required."))))))</f>
        <v/>
      </c>
      <c r="AJ2705" s="58"/>
    </row>
    <row r="2706" customFormat="false" ht="15" hidden="false" customHeight="false" outlineLevel="0" collapsed="false">
      <c r="A2706" s="56"/>
      <c r="E2706" s="57" t="str">
        <f aca="false">IF(AND($F2706="",$G2706=""),"",IF($G2706="",$F2706,HYPERLINK($G2706,$F2706)))</f>
        <v/>
      </c>
      <c r="H2706" s="1" t="str">
        <f aca="false">IF($I2706="","None Attached",IF(LEFT($I2706,5)="https",HYPERLINK($I2706,"Datasheet"),HYPERLINK(_xlfn.CONCAT("https://",$I2706),"Datasheet")))</f>
        <v>None Attached</v>
      </c>
      <c r="M2706" s="56"/>
      <c r="P2706" s="58"/>
      <c r="Q2706" s="1" t="n">
        <f aca="false">$M2706-$N2706</f>
        <v>0</v>
      </c>
      <c r="R2706" s="56"/>
      <c r="T2706" s="59" t="s">
        <v>15</v>
      </c>
      <c r="U2706" s="1" t="n">
        <f aca="false">$S2706-$R2706</f>
        <v>0</v>
      </c>
      <c r="V2706" s="1" t="n">
        <f aca="false">IF($T2706="±",$Q2706*2,$Q2706)</f>
        <v>0</v>
      </c>
      <c r="W2706" s="60" t="str">
        <f aca="false">IFERROR($U2706/ABS($V2706),"N/A")</f>
        <v>N/A</v>
      </c>
      <c r="X2706" s="61" t="str">
        <f aca="false">IF(OR($W2706="N/A",$R2706="",$S2706=""),"N/A",IF($W2706&gt;=4,"Not Significant",IF($W2706&gt;=2,"Semi-Significant","Significant")))</f>
        <v>N/A</v>
      </c>
      <c r="Z2706" s="1" t="str">
        <f aca="false">IF($D2706="Z540.1 w/data",0,"")</f>
        <v/>
      </c>
      <c r="AA2706" s="1" t="e">
        <f aca="false">$Y2706+$Q2706+$Z2706</f>
        <v>#VALUE!</v>
      </c>
      <c r="AB2706" s="1" t="n">
        <f aca="false">$N2706+$Q2706</f>
        <v>0</v>
      </c>
      <c r="AC2706" s="1" t="str">
        <f aca="false">IF($Y2706="","",IF(AND($AA2706&gt;=$R2706,$AA2706&lt;=$S2706),"Pass","Fail"))</f>
        <v/>
      </c>
      <c r="AD2706" s="1" t="str">
        <f aca="false">IF($Y2706="","",IF($AA2706&gt;$R2706,"Pass","Fail"))</f>
        <v/>
      </c>
      <c r="AE2706" s="1" t="str">
        <f aca="false">IF($Y2706="","",IF($AA2706&gt;=$R2706,"Pass","Fail"))</f>
        <v/>
      </c>
      <c r="AF2706" s="1" t="str">
        <f aca="false">IF($Y2706="","",IF($AA2706&lt;=$S2706,"Pass","Fail"))</f>
        <v/>
      </c>
      <c r="AG2706" s="1" t="str">
        <f aca="false">IF($Y2706="","",IF($AA2706&lt;$S2706,"Pass","Fail"))</f>
        <v/>
      </c>
      <c r="AH2706" s="23" t="str">
        <f aca="true">INDIRECT(CHOOSE(MATCH($T2706,{"±","&gt;","≥","≤","&lt;"},0), "AC", "AD", "AE", "AF", "AG") &amp; ROW())</f>
        <v/>
      </c>
      <c r="AI2706" s="56" t="str">
        <f aca="false">IF($X2706="Not Significant","No Further Action Required",
IF($AH2706="","",
IF(AND($AH2706="Pass",$L2706="0 - Passed "),"Analysis performed; no further action required.",
IF(AND($AH2706="Fail",$L2706="1 - Failed "),"Analysis performed; no further action required.",
IF(AND($AH2706="Pass",$L2706="2 - Limited In Use "),"Analysis performed; no further action required.",
IF(AND($AH2706="Fail",$L2706="3 - Adjusted "),"Analysis performed; no further action required.",
"Unit fails analysis; TSM determination required."))))))</f>
        <v/>
      </c>
      <c r="AJ2706" s="58"/>
    </row>
    <row r="2707" customFormat="false" ht="15" hidden="false" customHeight="false" outlineLevel="0" collapsed="false">
      <c r="A2707" s="56"/>
      <c r="E2707" s="57" t="str">
        <f aca="false">IF(AND($F2707="",$G2707=""),"",IF($G2707="",$F2707,HYPERLINK($G2707,$F2707)))</f>
        <v/>
      </c>
      <c r="H2707" s="1" t="str">
        <f aca="false">IF($I2707="","None Attached",IF(LEFT($I2707,5)="https",HYPERLINK($I2707,"Datasheet"),HYPERLINK(_xlfn.CONCAT("https://",$I2707),"Datasheet")))</f>
        <v>None Attached</v>
      </c>
      <c r="M2707" s="56"/>
      <c r="P2707" s="58"/>
      <c r="Q2707" s="1" t="n">
        <f aca="false">$M2707-$N2707</f>
        <v>0</v>
      </c>
      <c r="R2707" s="56"/>
      <c r="T2707" s="59" t="s">
        <v>15</v>
      </c>
      <c r="U2707" s="1" t="n">
        <f aca="false">$S2707-$R2707</f>
        <v>0</v>
      </c>
      <c r="V2707" s="1" t="n">
        <f aca="false">IF($T2707="±",$Q2707*2,$Q2707)</f>
        <v>0</v>
      </c>
      <c r="W2707" s="60" t="str">
        <f aca="false">IFERROR($U2707/ABS($V2707),"N/A")</f>
        <v>N/A</v>
      </c>
      <c r="X2707" s="61" t="str">
        <f aca="false">IF(OR($W2707="N/A",$R2707="",$S2707=""),"N/A",IF($W2707&gt;=4,"Not Significant",IF($W2707&gt;=2,"Semi-Significant","Significant")))</f>
        <v>N/A</v>
      </c>
      <c r="Z2707" s="1" t="str">
        <f aca="false">IF($D2707="Z540.1 w/data",0,"")</f>
        <v/>
      </c>
      <c r="AA2707" s="1" t="e">
        <f aca="false">$Y2707+$Q2707+$Z2707</f>
        <v>#VALUE!</v>
      </c>
      <c r="AB2707" s="1" t="n">
        <f aca="false">$N2707+$Q2707</f>
        <v>0</v>
      </c>
      <c r="AC2707" s="1" t="str">
        <f aca="false">IF($Y2707="","",IF(AND($AA2707&gt;=$R2707,$AA2707&lt;=$S2707),"Pass","Fail"))</f>
        <v/>
      </c>
      <c r="AD2707" s="1" t="str">
        <f aca="false">IF($Y2707="","",IF($AA2707&gt;$R2707,"Pass","Fail"))</f>
        <v/>
      </c>
      <c r="AE2707" s="1" t="str">
        <f aca="false">IF($Y2707="","",IF($AA2707&gt;=$R2707,"Pass","Fail"))</f>
        <v/>
      </c>
      <c r="AF2707" s="1" t="str">
        <f aca="false">IF($Y2707="","",IF($AA2707&lt;=$S2707,"Pass","Fail"))</f>
        <v/>
      </c>
      <c r="AG2707" s="1" t="str">
        <f aca="false">IF($Y2707="","",IF($AA2707&lt;$S2707,"Pass","Fail"))</f>
        <v/>
      </c>
      <c r="AH2707" s="23" t="str">
        <f aca="true">INDIRECT(CHOOSE(MATCH($T2707,{"±","&gt;","≥","≤","&lt;"},0), "AC", "AD", "AE", "AF", "AG") &amp; ROW())</f>
        <v/>
      </c>
      <c r="AI2707" s="56" t="str">
        <f aca="false">IF($X2707="Not Significant","No Further Action Required",
IF($AH2707="","",
IF(AND($AH2707="Pass",$L2707="0 - Passed "),"Analysis performed; no further action required.",
IF(AND($AH2707="Fail",$L2707="1 - Failed "),"Analysis performed; no further action required.",
IF(AND($AH2707="Pass",$L2707="2 - Limited In Use "),"Analysis performed; no further action required.",
IF(AND($AH2707="Fail",$L2707="3 - Adjusted "),"Analysis performed; no further action required.",
"Unit fails analysis; TSM determination required."))))))</f>
        <v/>
      </c>
      <c r="AJ2707" s="58"/>
    </row>
    <row r="2708" customFormat="false" ht="15" hidden="false" customHeight="false" outlineLevel="0" collapsed="false">
      <c r="A2708" s="56"/>
      <c r="E2708" s="57" t="str">
        <f aca="false">IF(AND($F2708="",$G2708=""),"",IF($G2708="",$F2708,HYPERLINK($G2708,$F2708)))</f>
        <v/>
      </c>
      <c r="H2708" s="1" t="str">
        <f aca="false">IF($I2708="","None Attached",IF(LEFT($I2708,5)="https",HYPERLINK($I2708,"Datasheet"),HYPERLINK(_xlfn.CONCAT("https://",$I2708),"Datasheet")))</f>
        <v>None Attached</v>
      </c>
      <c r="M2708" s="56"/>
      <c r="P2708" s="58"/>
      <c r="Q2708" s="1" t="n">
        <f aca="false">$M2708-$N2708</f>
        <v>0</v>
      </c>
      <c r="R2708" s="56"/>
      <c r="T2708" s="59" t="s">
        <v>15</v>
      </c>
      <c r="U2708" s="1" t="n">
        <f aca="false">$S2708-$R2708</f>
        <v>0</v>
      </c>
      <c r="V2708" s="1" t="n">
        <f aca="false">IF($T2708="±",$Q2708*2,$Q2708)</f>
        <v>0</v>
      </c>
      <c r="W2708" s="60" t="str">
        <f aca="false">IFERROR($U2708/ABS($V2708),"N/A")</f>
        <v>N/A</v>
      </c>
      <c r="X2708" s="61" t="str">
        <f aca="false">IF(OR($W2708="N/A",$R2708="",$S2708=""),"N/A",IF($W2708&gt;=4,"Not Significant",IF($W2708&gt;=2,"Semi-Significant","Significant")))</f>
        <v>N/A</v>
      </c>
      <c r="Z2708" s="1" t="str">
        <f aca="false">IF($D2708="Z540.1 w/data",0,"")</f>
        <v/>
      </c>
      <c r="AA2708" s="1" t="e">
        <f aca="false">$Y2708+$Q2708+$Z2708</f>
        <v>#VALUE!</v>
      </c>
      <c r="AB2708" s="1" t="n">
        <f aca="false">$N2708+$Q2708</f>
        <v>0</v>
      </c>
      <c r="AC2708" s="1" t="str">
        <f aca="false">IF($Y2708="","",IF(AND($AA2708&gt;=$R2708,$AA2708&lt;=$S2708),"Pass","Fail"))</f>
        <v/>
      </c>
      <c r="AD2708" s="1" t="str">
        <f aca="false">IF($Y2708="","",IF($AA2708&gt;$R2708,"Pass","Fail"))</f>
        <v/>
      </c>
      <c r="AE2708" s="1" t="str">
        <f aca="false">IF($Y2708="","",IF($AA2708&gt;=$R2708,"Pass","Fail"))</f>
        <v/>
      </c>
      <c r="AF2708" s="1" t="str">
        <f aca="false">IF($Y2708="","",IF($AA2708&lt;=$S2708,"Pass","Fail"))</f>
        <v/>
      </c>
      <c r="AG2708" s="1" t="str">
        <f aca="false">IF($Y2708="","",IF($AA2708&lt;$S2708,"Pass","Fail"))</f>
        <v/>
      </c>
      <c r="AH2708" s="23" t="str">
        <f aca="true">INDIRECT(CHOOSE(MATCH($T2708,{"±","&gt;","≥","≤","&lt;"},0), "AC", "AD", "AE", "AF", "AG") &amp; ROW())</f>
        <v/>
      </c>
      <c r="AI2708" s="56" t="str">
        <f aca="false">IF($X2708="Not Significant","No Further Action Required",
IF($AH2708="","",
IF(AND($AH2708="Pass",$L2708="0 - Passed "),"Analysis performed; no further action required.",
IF(AND($AH2708="Fail",$L2708="1 - Failed "),"Analysis performed; no further action required.",
IF(AND($AH2708="Pass",$L2708="2 - Limited In Use "),"Analysis performed; no further action required.",
IF(AND($AH2708="Fail",$L2708="3 - Adjusted "),"Analysis performed; no further action required.",
"Unit fails analysis; TSM determination required."))))))</f>
        <v/>
      </c>
      <c r="AJ2708" s="58"/>
    </row>
    <row r="2709" customFormat="false" ht="15" hidden="false" customHeight="false" outlineLevel="0" collapsed="false">
      <c r="A2709" s="56"/>
      <c r="E2709" s="57" t="str">
        <f aca="false">IF(AND($F2709="",$G2709=""),"",IF($G2709="",$F2709,HYPERLINK($G2709,$F2709)))</f>
        <v/>
      </c>
      <c r="H2709" s="1" t="str">
        <f aca="false">IF($I2709="","None Attached",IF(LEFT($I2709,5)="https",HYPERLINK($I2709,"Datasheet"),HYPERLINK(_xlfn.CONCAT("https://",$I2709),"Datasheet")))</f>
        <v>None Attached</v>
      </c>
      <c r="M2709" s="56"/>
      <c r="P2709" s="58"/>
      <c r="Q2709" s="1" t="n">
        <f aca="false">$M2709-$N2709</f>
        <v>0</v>
      </c>
      <c r="R2709" s="56"/>
      <c r="T2709" s="59" t="s">
        <v>15</v>
      </c>
      <c r="U2709" s="1" t="n">
        <f aca="false">$S2709-$R2709</f>
        <v>0</v>
      </c>
      <c r="V2709" s="1" t="n">
        <f aca="false">IF($T2709="±",$Q2709*2,$Q2709)</f>
        <v>0</v>
      </c>
      <c r="W2709" s="60" t="str">
        <f aca="false">IFERROR($U2709/ABS($V2709),"N/A")</f>
        <v>N/A</v>
      </c>
      <c r="X2709" s="61" t="str">
        <f aca="false">IF(OR($W2709="N/A",$R2709="",$S2709=""),"N/A",IF($W2709&gt;=4,"Not Significant",IF($W2709&gt;=2,"Semi-Significant","Significant")))</f>
        <v>N/A</v>
      </c>
      <c r="Z2709" s="1" t="str">
        <f aca="false">IF($D2709="Z540.1 w/data",0,"")</f>
        <v/>
      </c>
      <c r="AA2709" s="1" t="e">
        <f aca="false">$Y2709+$Q2709+$Z2709</f>
        <v>#VALUE!</v>
      </c>
      <c r="AB2709" s="1" t="n">
        <f aca="false">$N2709+$Q2709</f>
        <v>0</v>
      </c>
      <c r="AC2709" s="1" t="str">
        <f aca="false">IF($Y2709="","",IF(AND($AA2709&gt;=$R2709,$AA2709&lt;=$S2709),"Pass","Fail"))</f>
        <v/>
      </c>
      <c r="AD2709" s="1" t="str">
        <f aca="false">IF($Y2709="","",IF($AA2709&gt;$R2709,"Pass","Fail"))</f>
        <v/>
      </c>
      <c r="AE2709" s="1" t="str">
        <f aca="false">IF($Y2709="","",IF($AA2709&gt;=$R2709,"Pass","Fail"))</f>
        <v/>
      </c>
      <c r="AF2709" s="1" t="str">
        <f aca="false">IF($Y2709="","",IF($AA2709&lt;=$S2709,"Pass","Fail"))</f>
        <v/>
      </c>
      <c r="AG2709" s="1" t="str">
        <f aca="false">IF($Y2709="","",IF($AA2709&lt;$S2709,"Pass","Fail"))</f>
        <v/>
      </c>
      <c r="AH2709" s="23" t="str">
        <f aca="true">INDIRECT(CHOOSE(MATCH($T2709,{"±","&gt;","≥","≤","&lt;"},0), "AC", "AD", "AE", "AF", "AG") &amp; ROW())</f>
        <v/>
      </c>
      <c r="AI2709" s="56" t="str">
        <f aca="false">IF($X2709="Not Significant","No Further Action Required",
IF($AH2709="","",
IF(AND($AH2709="Pass",$L2709="0 - Passed "),"Analysis performed; no further action required.",
IF(AND($AH2709="Fail",$L2709="1 - Failed "),"Analysis performed; no further action required.",
IF(AND($AH2709="Pass",$L2709="2 - Limited In Use "),"Analysis performed; no further action required.",
IF(AND($AH2709="Fail",$L2709="3 - Adjusted "),"Analysis performed; no further action required.",
"Unit fails analysis; TSM determination required."))))))</f>
        <v/>
      </c>
      <c r="AJ2709" s="58"/>
    </row>
    <row r="2710" customFormat="false" ht="15" hidden="false" customHeight="false" outlineLevel="0" collapsed="false">
      <c r="A2710" s="56"/>
      <c r="E2710" s="57" t="str">
        <f aca="false">IF(AND($F2710="",$G2710=""),"",IF($G2710="",$F2710,HYPERLINK($G2710,$F2710)))</f>
        <v/>
      </c>
      <c r="H2710" s="1" t="str">
        <f aca="false">IF($I2710="","None Attached",IF(LEFT($I2710,5)="https",HYPERLINK($I2710,"Datasheet"),HYPERLINK(_xlfn.CONCAT("https://",$I2710),"Datasheet")))</f>
        <v>None Attached</v>
      </c>
      <c r="M2710" s="56"/>
      <c r="P2710" s="58"/>
      <c r="Q2710" s="1" t="n">
        <f aca="false">$M2710-$N2710</f>
        <v>0</v>
      </c>
      <c r="R2710" s="56"/>
      <c r="T2710" s="59" t="s">
        <v>15</v>
      </c>
      <c r="U2710" s="1" t="n">
        <f aca="false">$S2710-$R2710</f>
        <v>0</v>
      </c>
      <c r="V2710" s="1" t="n">
        <f aca="false">IF($T2710="±",$Q2710*2,$Q2710)</f>
        <v>0</v>
      </c>
      <c r="W2710" s="60" t="str">
        <f aca="false">IFERROR($U2710/ABS($V2710),"N/A")</f>
        <v>N/A</v>
      </c>
      <c r="X2710" s="61" t="str">
        <f aca="false">IF(OR($W2710="N/A",$R2710="",$S2710=""),"N/A",IF($W2710&gt;=4,"Not Significant",IF($W2710&gt;=2,"Semi-Significant","Significant")))</f>
        <v>N/A</v>
      </c>
      <c r="Z2710" s="1" t="str">
        <f aca="false">IF($D2710="Z540.1 w/data",0,"")</f>
        <v/>
      </c>
      <c r="AA2710" s="1" t="e">
        <f aca="false">$Y2710+$Q2710+$Z2710</f>
        <v>#VALUE!</v>
      </c>
      <c r="AB2710" s="1" t="n">
        <f aca="false">$N2710+$Q2710</f>
        <v>0</v>
      </c>
      <c r="AC2710" s="1" t="str">
        <f aca="false">IF($Y2710="","",IF(AND($AA2710&gt;=$R2710,$AA2710&lt;=$S2710),"Pass","Fail"))</f>
        <v/>
      </c>
      <c r="AD2710" s="1" t="str">
        <f aca="false">IF($Y2710="","",IF($AA2710&gt;$R2710,"Pass","Fail"))</f>
        <v/>
      </c>
      <c r="AE2710" s="1" t="str">
        <f aca="false">IF($Y2710="","",IF($AA2710&gt;=$R2710,"Pass","Fail"))</f>
        <v/>
      </c>
      <c r="AF2710" s="1" t="str">
        <f aca="false">IF($Y2710="","",IF($AA2710&lt;=$S2710,"Pass","Fail"))</f>
        <v/>
      </c>
      <c r="AG2710" s="1" t="str">
        <f aca="false">IF($Y2710="","",IF($AA2710&lt;$S2710,"Pass","Fail"))</f>
        <v/>
      </c>
      <c r="AH2710" s="23" t="str">
        <f aca="true">INDIRECT(CHOOSE(MATCH($T2710,{"±","&gt;","≥","≤","&lt;"},0), "AC", "AD", "AE", "AF", "AG") &amp; ROW())</f>
        <v/>
      </c>
      <c r="AI2710" s="56" t="str">
        <f aca="false">IF($X2710="Not Significant","No Further Action Required",
IF($AH2710="","",
IF(AND($AH2710="Pass",$L2710="0 - Passed "),"Analysis performed; no further action required.",
IF(AND($AH2710="Fail",$L2710="1 - Failed "),"Analysis performed; no further action required.",
IF(AND($AH2710="Pass",$L2710="2 - Limited In Use "),"Analysis performed; no further action required.",
IF(AND($AH2710="Fail",$L2710="3 - Adjusted "),"Analysis performed; no further action required.",
"Unit fails analysis; TSM determination required."))))))</f>
        <v/>
      </c>
      <c r="AJ2710" s="58"/>
    </row>
    <row r="2711" customFormat="false" ht="15" hidden="false" customHeight="false" outlineLevel="0" collapsed="false">
      <c r="A2711" s="56"/>
      <c r="E2711" s="57" t="str">
        <f aca="false">IF(AND($F2711="",$G2711=""),"",IF($G2711="",$F2711,HYPERLINK($G2711,$F2711)))</f>
        <v/>
      </c>
      <c r="H2711" s="1" t="str">
        <f aca="false">IF($I2711="","None Attached",IF(LEFT($I2711,5)="https",HYPERLINK($I2711,"Datasheet"),HYPERLINK(_xlfn.CONCAT("https://",$I2711),"Datasheet")))</f>
        <v>None Attached</v>
      </c>
      <c r="M2711" s="56"/>
      <c r="P2711" s="58"/>
      <c r="Q2711" s="1" t="n">
        <f aca="false">$M2711-$N2711</f>
        <v>0</v>
      </c>
      <c r="R2711" s="56"/>
      <c r="T2711" s="59" t="s">
        <v>15</v>
      </c>
      <c r="U2711" s="1" t="n">
        <f aca="false">$S2711-$R2711</f>
        <v>0</v>
      </c>
      <c r="V2711" s="1" t="n">
        <f aca="false">IF($T2711="±",$Q2711*2,$Q2711)</f>
        <v>0</v>
      </c>
      <c r="W2711" s="60" t="str">
        <f aca="false">IFERROR($U2711/ABS($V2711),"N/A")</f>
        <v>N/A</v>
      </c>
      <c r="X2711" s="61" t="str">
        <f aca="false">IF(OR($W2711="N/A",$R2711="",$S2711=""),"N/A",IF($W2711&gt;=4,"Not Significant",IF($W2711&gt;=2,"Semi-Significant","Significant")))</f>
        <v>N/A</v>
      </c>
      <c r="Z2711" s="1" t="str">
        <f aca="false">IF($D2711="Z540.1 w/data",0,"")</f>
        <v/>
      </c>
      <c r="AA2711" s="1" t="e">
        <f aca="false">$Y2711+$Q2711+$Z2711</f>
        <v>#VALUE!</v>
      </c>
      <c r="AB2711" s="1" t="n">
        <f aca="false">$N2711+$Q2711</f>
        <v>0</v>
      </c>
      <c r="AC2711" s="1" t="str">
        <f aca="false">IF($Y2711="","",IF(AND($AA2711&gt;=$R2711,$AA2711&lt;=$S2711),"Pass","Fail"))</f>
        <v/>
      </c>
      <c r="AD2711" s="1" t="str">
        <f aca="false">IF($Y2711="","",IF($AA2711&gt;$R2711,"Pass","Fail"))</f>
        <v/>
      </c>
      <c r="AE2711" s="1" t="str">
        <f aca="false">IF($Y2711="","",IF($AA2711&gt;=$R2711,"Pass","Fail"))</f>
        <v/>
      </c>
      <c r="AF2711" s="1" t="str">
        <f aca="false">IF($Y2711="","",IF($AA2711&lt;=$S2711,"Pass","Fail"))</f>
        <v/>
      </c>
      <c r="AG2711" s="1" t="str">
        <f aca="false">IF($Y2711="","",IF($AA2711&lt;$S2711,"Pass","Fail"))</f>
        <v/>
      </c>
      <c r="AH2711" s="23" t="str">
        <f aca="true">INDIRECT(CHOOSE(MATCH($T2711,{"±","&gt;","≥","≤","&lt;"},0), "AC", "AD", "AE", "AF", "AG") &amp; ROW())</f>
        <v/>
      </c>
      <c r="AI2711" s="56" t="str">
        <f aca="false">IF($X2711="Not Significant","No Further Action Required",
IF($AH2711="","",
IF(AND($AH2711="Pass",$L2711="0 - Passed "),"Analysis performed; no further action required.",
IF(AND($AH2711="Fail",$L2711="1 - Failed "),"Analysis performed; no further action required.",
IF(AND($AH2711="Pass",$L2711="2 - Limited In Use "),"Analysis performed; no further action required.",
IF(AND($AH2711="Fail",$L2711="3 - Adjusted "),"Analysis performed; no further action required.",
"Unit fails analysis; TSM determination required."))))))</f>
        <v/>
      </c>
      <c r="AJ2711" s="58"/>
    </row>
    <row r="2712" customFormat="false" ht="15" hidden="false" customHeight="false" outlineLevel="0" collapsed="false">
      <c r="A2712" s="56"/>
      <c r="E2712" s="57" t="str">
        <f aca="false">IF(AND($F2712="",$G2712=""),"",IF($G2712="",$F2712,HYPERLINK($G2712,$F2712)))</f>
        <v/>
      </c>
      <c r="H2712" s="1" t="str">
        <f aca="false">IF($I2712="","None Attached",IF(LEFT($I2712,5)="https",HYPERLINK($I2712,"Datasheet"),HYPERLINK(_xlfn.CONCAT("https://",$I2712),"Datasheet")))</f>
        <v>None Attached</v>
      </c>
      <c r="M2712" s="56"/>
      <c r="P2712" s="58"/>
      <c r="Q2712" s="1" t="n">
        <f aca="false">$M2712-$N2712</f>
        <v>0</v>
      </c>
      <c r="R2712" s="56"/>
      <c r="T2712" s="59" t="s">
        <v>15</v>
      </c>
      <c r="U2712" s="1" t="n">
        <f aca="false">$S2712-$R2712</f>
        <v>0</v>
      </c>
      <c r="V2712" s="1" t="n">
        <f aca="false">IF($T2712="±",$Q2712*2,$Q2712)</f>
        <v>0</v>
      </c>
      <c r="W2712" s="60" t="str">
        <f aca="false">IFERROR($U2712/ABS($V2712),"N/A")</f>
        <v>N/A</v>
      </c>
      <c r="X2712" s="61" t="str">
        <f aca="false">IF(OR($W2712="N/A",$R2712="",$S2712=""),"N/A",IF($W2712&gt;=4,"Not Significant",IF($W2712&gt;=2,"Semi-Significant","Significant")))</f>
        <v>N/A</v>
      </c>
      <c r="Z2712" s="1" t="str">
        <f aca="false">IF($D2712="Z540.1 w/data",0,"")</f>
        <v/>
      </c>
      <c r="AA2712" s="1" t="e">
        <f aca="false">$Y2712+$Q2712+$Z2712</f>
        <v>#VALUE!</v>
      </c>
      <c r="AB2712" s="1" t="n">
        <f aca="false">$N2712+$Q2712</f>
        <v>0</v>
      </c>
      <c r="AC2712" s="1" t="str">
        <f aca="false">IF($Y2712="","",IF(AND($AA2712&gt;=$R2712,$AA2712&lt;=$S2712),"Pass","Fail"))</f>
        <v/>
      </c>
      <c r="AD2712" s="1" t="str">
        <f aca="false">IF($Y2712="","",IF($AA2712&gt;$R2712,"Pass","Fail"))</f>
        <v/>
      </c>
      <c r="AE2712" s="1" t="str">
        <f aca="false">IF($Y2712="","",IF($AA2712&gt;=$R2712,"Pass","Fail"))</f>
        <v/>
      </c>
      <c r="AF2712" s="1" t="str">
        <f aca="false">IF($Y2712="","",IF($AA2712&lt;=$S2712,"Pass","Fail"))</f>
        <v/>
      </c>
      <c r="AG2712" s="1" t="str">
        <f aca="false">IF($Y2712="","",IF($AA2712&lt;$S2712,"Pass","Fail"))</f>
        <v/>
      </c>
      <c r="AH2712" s="23" t="str">
        <f aca="true">INDIRECT(CHOOSE(MATCH($T2712,{"±","&gt;","≥","≤","&lt;"},0), "AC", "AD", "AE", "AF", "AG") &amp; ROW())</f>
        <v/>
      </c>
      <c r="AI2712" s="56" t="str">
        <f aca="false">IF($X2712="Not Significant","No Further Action Required",
IF($AH2712="","",
IF(AND($AH2712="Pass",$L2712="0 - Passed "),"Analysis performed; no further action required.",
IF(AND($AH2712="Fail",$L2712="1 - Failed "),"Analysis performed; no further action required.",
IF(AND($AH2712="Pass",$L2712="2 - Limited In Use "),"Analysis performed; no further action required.",
IF(AND($AH2712="Fail",$L2712="3 - Adjusted "),"Analysis performed; no further action required.",
"Unit fails analysis; TSM determination required."))))))</f>
        <v/>
      </c>
      <c r="AJ2712" s="58"/>
    </row>
    <row r="2713" customFormat="false" ht="15" hidden="false" customHeight="false" outlineLevel="0" collapsed="false">
      <c r="A2713" s="56"/>
      <c r="E2713" s="57" t="str">
        <f aca="false">IF(AND($F2713="",$G2713=""),"",IF($G2713="",$F2713,HYPERLINK($G2713,$F2713)))</f>
        <v/>
      </c>
      <c r="H2713" s="1" t="str">
        <f aca="false">IF($I2713="","None Attached",IF(LEFT($I2713,5)="https",HYPERLINK($I2713,"Datasheet"),HYPERLINK(_xlfn.CONCAT("https://",$I2713),"Datasheet")))</f>
        <v>None Attached</v>
      </c>
      <c r="M2713" s="56"/>
      <c r="P2713" s="58"/>
      <c r="Q2713" s="1" t="n">
        <f aca="false">$M2713-$N2713</f>
        <v>0</v>
      </c>
      <c r="R2713" s="56"/>
      <c r="T2713" s="59" t="s">
        <v>15</v>
      </c>
      <c r="U2713" s="1" t="n">
        <f aca="false">$S2713-$R2713</f>
        <v>0</v>
      </c>
      <c r="V2713" s="1" t="n">
        <f aca="false">IF($T2713="±",$Q2713*2,$Q2713)</f>
        <v>0</v>
      </c>
      <c r="W2713" s="60" t="str">
        <f aca="false">IFERROR($U2713/ABS($V2713),"N/A")</f>
        <v>N/A</v>
      </c>
      <c r="X2713" s="61" t="str">
        <f aca="false">IF(OR($W2713="N/A",$R2713="",$S2713=""),"N/A",IF($W2713&gt;=4,"Not Significant",IF($W2713&gt;=2,"Semi-Significant","Significant")))</f>
        <v>N/A</v>
      </c>
      <c r="Z2713" s="1" t="str">
        <f aca="false">IF($D2713="Z540.1 w/data",0,"")</f>
        <v/>
      </c>
      <c r="AA2713" s="1" t="e">
        <f aca="false">$Y2713+$Q2713+$Z2713</f>
        <v>#VALUE!</v>
      </c>
      <c r="AB2713" s="1" t="n">
        <f aca="false">$N2713+$Q2713</f>
        <v>0</v>
      </c>
      <c r="AC2713" s="1" t="str">
        <f aca="false">IF($Y2713="","",IF(AND($AA2713&gt;=$R2713,$AA2713&lt;=$S2713),"Pass","Fail"))</f>
        <v/>
      </c>
      <c r="AD2713" s="1" t="str">
        <f aca="false">IF($Y2713="","",IF($AA2713&gt;$R2713,"Pass","Fail"))</f>
        <v/>
      </c>
      <c r="AE2713" s="1" t="str">
        <f aca="false">IF($Y2713="","",IF($AA2713&gt;=$R2713,"Pass","Fail"))</f>
        <v/>
      </c>
      <c r="AF2713" s="1" t="str">
        <f aca="false">IF($Y2713="","",IF($AA2713&lt;=$S2713,"Pass","Fail"))</f>
        <v/>
      </c>
      <c r="AG2713" s="1" t="str">
        <f aca="false">IF($Y2713="","",IF($AA2713&lt;$S2713,"Pass","Fail"))</f>
        <v/>
      </c>
      <c r="AH2713" s="23" t="str">
        <f aca="true">INDIRECT(CHOOSE(MATCH($T2713,{"±","&gt;","≥","≤","&lt;"},0), "AC", "AD", "AE", "AF", "AG") &amp; ROW())</f>
        <v/>
      </c>
      <c r="AI2713" s="56" t="str">
        <f aca="false">IF($X2713="Not Significant","No Further Action Required",
IF($AH2713="","",
IF(AND($AH2713="Pass",$L2713="0 - Passed "),"Analysis performed; no further action required.",
IF(AND($AH2713="Fail",$L2713="1 - Failed "),"Analysis performed; no further action required.",
IF(AND($AH2713="Pass",$L2713="2 - Limited In Use "),"Analysis performed; no further action required.",
IF(AND($AH2713="Fail",$L2713="3 - Adjusted "),"Analysis performed; no further action required.",
"Unit fails analysis; TSM determination required."))))))</f>
        <v/>
      </c>
      <c r="AJ2713" s="58"/>
    </row>
    <row r="2714" customFormat="false" ht="15" hidden="false" customHeight="false" outlineLevel="0" collapsed="false">
      <c r="A2714" s="56"/>
      <c r="E2714" s="57" t="str">
        <f aca="false">IF(AND($F2714="",$G2714=""),"",IF($G2714="",$F2714,HYPERLINK($G2714,$F2714)))</f>
        <v/>
      </c>
      <c r="H2714" s="1" t="str">
        <f aca="false">IF($I2714="","None Attached",IF(LEFT($I2714,5)="https",HYPERLINK($I2714,"Datasheet"),HYPERLINK(_xlfn.CONCAT("https://",$I2714),"Datasheet")))</f>
        <v>None Attached</v>
      </c>
      <c r="M2714" s="56"/>
      <c r="P2714" s="58"/>
      <c r="Q2714" s="1" t="n">
        <f aca="false">$M2714-$N2714</f>
        <v>0</v>
      </c>
      <c r="R2714" s="56"/>
      <c r="T2714" s="59" t="s">
        <v>15</v>
      </c>
      <c r="U2714" s="1" t="n">
        <f aca="false">$S2714-$R2714</f>
        <v>0</v>
      </c>
      <c r="V2714" s="1" t="n">
        <f aca="false">IF($T2714="±",$Q2714*2,$Q2714)</f>
        <v>0</v>
      </c>
      <c r="W2714" s="60" t="str">
        <f aca="false">IFERROR($U2714/ABS($V2714),"N/A")</f>
        <v>N/A</v>
      </c>
      <c r="X2714" s="61" t="str">
        <f aca="false">IF(OR($W2714="N/A",$R2714="",$S2714=""),"N/A",IF($W2714&gt;=4,"Not Significant",IF($W2714&gt;=2,"Semi-Significant","Significant")))</f>
        <v>N/A</v>
      </c>
      <c r="Z2714" s="1" t="str">
        <f aca="false">IF($D2714="Z540.1 w/data",0,"")</f>
        <v/>
      </c>
      <c r="AA2714" s="1" t="e">
        <f aca="false">$Y2714+$Q2714+$Z2714</f>
        <v>#VALUE!</v>
      </c>
      <c r="AB2714" s="1" t="n">
        <f aca="false">$N2714+$Q2714</f>
        <v>0</v>
      </c>
      <c r="AC2714" s="1" t="str">
        <f aca="false">IF($Y2714="","",IF(AND($AA2714&gt;=$R2714,$AA2714&lt;=$S2714),"Pass","Fail"))</f>
        <v/>
      </c>
      <c r="AD2714" s="1" t="str">
        <f aca="false">IF($Y2714="","",IF($AA2714&gt;$R2714,"Pass","Fail"))</f>
        <v/>
      </c>
      <c r="AE2714" s="1" t="str">
        <f aca="false">IF($Y2714="","",IF($AA2714&gt;=$R2714,"Pass","Fail"))</f>
        <v/>
      </c>
      <c r="AF2714" s="1" t="str">
        <f aca="false">IF($Y2714="","",IF($AA2714&lt;=$S2714,"Pass","Fail"))</f>
        <v/>
      </c>
      <c r="AG2714" s="1" t="str">
        <f aca="false">IF($Y2714="","",IF($AA2714&lt;$S2714,"Pass","Fail"))</f>
        <v/>
      </c>
      <c r="AH2714" s="23" t="str">
        <f aca="true">INDIRECT(CHOOSE(MATCH($T2714,{"±","&gt;","≥","≤","&lt;"},0), "AC", "AD", "AE", "AF", "AG") &amp; ROW())</f>
        <v/>
      </c>
      <c r="AI2714" s="56" t="str">
        <f aca="false">IF($X2714="Not Significant","No Further Action Required",
IF($AH2714="","",
IF(AND($AH2714="Pass",$L2714="0 - Passed "),"Analysis performed; no further action required.",
IF(AND($AH2714="Fail",$L2714="1 - Failed "),"Analysis performed; no further action required.",
IF(AND($AH2714="Pass",$L2714="2 - Limited In Use "),"Analysis performed; no further action required.",
IF(AND($AH2714="Fail",$L2714="3 - Adjusted "),"Analysis performed; no further action required.",
"Unit fails analysis; TSM determination required."))))))</f>
        <v/>
      </c>
      <c r="AJ2714" s="58"/>
    </row>
    <row r="2715" customFormat="false" ht="15" hidden="false" customHeight="false" outlineLevel="0" collapsed="false">
      <c r="A2715" s="56"/>
      <c r="E2715" s="57" t="str">
        <f aca="false">IF(AND($F2715="",$G2715=""),"",IF($G2715="",$F2715,HYPERLINK($G2715,$F2715)))</f>
        <v/>
      </c>
      <c r="H2715" s="1" t="str">
        <f aca="false">IF($I2715="","None Attached",IF(LEFT($I2715,5)="https",HYPERLINK($I2715,"Datasheet"),HYPERLINK(_xlfn.CONCAT("https://",$I2715),"Datasheet")))</f>
        <v>None Attached</v>
      </c>
      <c r="M2715" s="56"/>
      <c r="P2715" s="58"/>
      <c r="Q2715" s="1" t="n">
        <f aca="false">$M2715-$N2715</f>
        <v>0</v>
      </c>
      <c r="R2715" s="56"/>
      <c r="T2715" s="59" t="s">
        <v>15</v>
      </c>
      <c r="U2715" s="1" t="n">
        <f aca="false">$S2715-$R2715</f>
        <v>0</v>
      </c>
      <c r="V2715" s="1" t="n">
        <f aca="false">IF($T2715="±",$Q2715*2,$Q2715)</f>
        <v>0</v>
      </c>
      <c r="W2715" s="60" t="str">
        <f aca="false">IFERROR($U2715/ABS($V2715),"N/A")</f>
        <v>N/A</v>
      </c>
      <c r="X2715" s="61" t="str">
        <f aca="false">IF(OR($W2715="N/A",$R2715="",$S2715=""),"N/A",IF($W2715&gt;=4,"Not Significant",IF($W2715&gt;=2,"Semi-Significant","Significant")))</f>
        <v>N/A</v>
      </c>
      <c r="Z2715" s="1" t="str">
        <f aca="false">IF($D2715="Z540.1 w/data",0,"")</f>
        <v/>
      </c>
      <c r="AA2715" s="1" t="e">
        <f aca="false">$Y2715+$Q2715+$Z2715</f>
        <v>#VALUE!</v>
      </c>
      <c r="AB2715" s="1" t="n">
        <f aca="false">$N2715+$Q2715</f>
        <v>0</v>
      </c>
      <c r="AC2715" s="1" t="str">
        <f aca="false">IF($Y2715="","",IF(AND($AA2715&gt;=$R2715,$AA2715&lt;=$S2715),"Pass","Fail"))</f>
        <v/>
      </c>
      <c r="AD2715" s="1" t="str">
        <f aca="false">IF($Y2715="","",IF($AA2715&gt;$R2715,"Pass","Fail"))</f>
        <v/>
      </c>
      <c r="AE2715" s="1" t="str">
        <f aca="false">IF($Y2715="","",IF($AA2715&gt;=$R2715,"Pass","Fail"))</f>
        <v/>
      </c>
      <c r="AF2715" s="1" t="str">
        <f aca="false">IF($Y2715="","",IF($AA2715&lt;=$S2715,"Pass","Fail"))</f>
        <v/>
      </c>
      <c r="AG2715" s="1" t="str">
        <f aca="false">IF($Y2715="","",IF($AA2715&lt;$S2715,"Pass","Fail"))</f>
        <v/>
      </c>
      <c r="AH2715" s="23" t="str">
        <f aca="true">INDIRECT(CHOOSE(MATCH($T2715,{"±","&gt;","≥","≤","&lt;"},0), "AC", "AD", "AE", "AF", "AG") &amp; ROW())</f>
        <v/>
      </c>
      <c r="AI2715" s="56" t="str">
        <f aca="false">IF($X2715="Not Significant","No Further Action Required",
IF($AH2715="","",
IF(AND($AH2715="Pass",$L2715="0 - Passed "),"Analysis performed; no further action required.",
IF(AND($AH2715="Fail",$L2715="1 - Failed "),"Analysis performed; no further action required.",
IF(AND($AH2715="Pass",$L2715="2 - Limited In Use "),"Analysis performed; no further action required.",
IF(AND($AH2715="Fail",$L2715="3 - Adjusted "),"Analysis performed; no further action required.",
"Unit fails analysis; TSM determination required."))))))</f>
        <v/>
      </c>
      <c r="AJ2715" s="58"/>
    </row>
    <row r="2716" customFormat="false" ht="15" hidden="false" customHeight="false" outlineLevel="0" collapsed="false">
      <c r="A2716" s="56"/>
      <c r="E2716" s="57" t="str">
        <f aca="false">IF(AND($F2716="",$G2716=""),"",IF($G2716="",$F2716,HYPERLINK($G2716,$F2716)))</f>
        <v/>
      </c>
      <c r="H2716" s="1" t="str">
        <f aca="false">IF($I2716="","None Attached",IF(LEFT($I2716,5)="https",HYPERLINK($I2716,"Datasheet"),HYPERLINK(_xlfn.CONCAT("https://",$I2716),"Datasheet")))</f>
        <v>None Attached</v>
      </c>
      <c r="M2716" s="56"/>
      <c r="P2716" s="58"/>
      <c r="Q2716" s="1" t="n">
        <f aca="false">$M2716-$N2716</f>
        <v>0</v>
      </c>
      <c r="R2716" s="56"/>
      <c r="T2716" s="59" t="s">
        <v>15</v>
      </c>
      <c r="U2716" s="1" t="n">
        <f aca="false">$S2716-$R2716</f>
        <v>0</v>
      </c>
      <c r="V2716" s="1" t="n">
        <f aca="false">IF($T2716="±",$Q2716*2,$Q2716)</f>
        <v>0</v>
      </c>
      <c r="W2716" s="60" t="str">
        <f aca="false">IFERROR($U2716/ABS($V2716),"N/A")</f>
        <v>N/A</v>
      </c>
      <c r="X2716" s="61" t="str">
        <f aca="false">IF(OR($W2716="N/A",$R2716="",$S2716=""),"N/A",IF($W2716&gt;=4,"Not Significant",IF($W2716&gt;=2,"Semi-Significant","Significant")))</f>
        <v>N/A</v>
      </c>
      <c r="Z2716" s="1" t="str">
        <f aca="false">IF($D2716="Z540.1 w/data",0,"")</f>
        <v/>
      </c>
      <c r="AA2716" s="1" t="e">
        <f aca="false">$Y2716+$Q2716+$Z2716</f>
        <v>#VALUE!</v>
      </c>
      <c r="AB2716" s="1" t="n">
        <f aca="false">$N2716+$Q2716</f>
        <v>0</v>
      </c>
      <c r="AC2716" s="1" t="str">
        <f aca="false">IF($Y2716="","",IF(AND($AA2716&gt;=$R2716,$AA2716&lt;=$S2716),"Pass","Fail"))</f>
        <v/>
      </c>
      <c r="AD2716" s="1" t="str">
        <f aca="false">IF($Y2716="","",IF($AA2716&gt;$R2716,"Pass","Fail"))</f>
        <v/>
      </c>
      <c r="AE2716" s="1" t="str">
        <f aca="false">IF($Y2716="","",IF($AA2716&gt;=$R2716,"Pass","Fail"))</f>
        <v/>
      </c>
      <c r="AF2716" s="1" t="str">
        <f aca="false">IF($Y2716="","",IF($AA2716&lt;=$S2716,"Pass","Fail"))</f>
        <v/>
      </c>
      <c r="AG2716" s="1" t="str">
        <f aca="false">IF($Y2716="","",IF($AA2716&lt;$S2716,"Pass","Fail"))</f>
        <v/>
      </c>
      <c r="AH2716" s="23" t="str">
        <f aca="true">INDIRECT(CHOOSE(MATCH($T2716,{"±","&gt;","≥","≤","&lt;"},0), "AC", "AD", "AE", "AF", "AG") &amp; ROW())</f>
        <v/>
      </c>
      <c r="AI2716" s="56" t="str">
        <f aca="false">IF($X2716="Not Significant","No Further Action Required",
IF($AH2716="","",
IF(AND($AH2716="Pass",$L2716="0 - Passed "),"Analysis performed; no further action required.",
IF(AND($AH2716="Fail",$L2716="1 - Failed "),"Analysis performed; no further action required.",
IF(AND($AH2716="Pass",$L2716="2 - Limited In Use "),"Analysis performed; no further action required.",
IF(AND($AH2716="Fail",$L2716="3 - Adjusted "),"Analysis performed; no further action required.",
"Unit fails analysis; TSM determination required."))))))</f>
        <v/>
      </c>
      <c r="AJ2716" s="58"/>
    </row>
    <row r="2717" customFormat="false" ht="15" hidden="false" customHeight="false" outlineLevel="0" collapsed="false">
      <c r="A2717" s="56"/>
      <c r="E2717" s="57" t="str">
        <f aca="false">IF(AND($F2717="",$G2717=""),"",IF($G2717="",$F2717,HYPERLINK($G2717,$F2717)))</f>
        <v/>
      </c>
      <c r="H2717" s="1" t="str">
        <f aca="false">IF($I2717="","None Attached",IF(LEFT($I2717,5)="https",HYPERLINK($I2717,"Datasheet"),HYPERLINK(_xlfn.CONCAT("https://",$I2717),"Datasheet")))</f>
        <v>None Attached</v>
      </c>
      <c r="M2717" s="56"/>
      <c r="P2717" s="58"/>
      <c r="Q2717" s="1" t="n">
        <f aca="false">$M2717-$N2717</f>
        <v>0</v>
      </c>
      <c r="R2717" s="56"/>
      <c r="T2717" s="59" t="s">
        <v>15</v>
      </c>
      <c r="U2717" s="1" t="n">
        <f aca="false">$S2717-$R2717</f>
        <v>0</v>
      </c>
      <c r="V2717" s="1" t="n">
        <f aca="false">IF($T2717="±",$Q2717*2,$Q2717)</f>
        <v>0</v>
      </c>
      <c r="W2717" s="60" t="str">
        <f aca="false">IFERROR($U2717/ABS($V2717),"N/A")</f>
        <v>N/A</v>
      </c>
      <c r="X2717" s="61" t="str">
        <f aca="false">IF(OR($W2717="N/A",$R2717="",$S2717=""),"N/A",IF($W2717&gt;=4,"Not Significant",IF($W2717&gt;=2,"Semi-Significant","Significant")))</f>
        <v>N/A</v>
      </c>
      <c r="Z2717" s="1" t="str">
        <f aca="false">IF($D2717="Z540.1 w/data",0,"")</f>
        <v/>
      </c>
      <c r="AA2717" s="1" t="e">
        <f aca="false">$Y2717+$Q2717+$Z2717</f>
        <v>#VALUE!</v>
      </c>
      <c r="AB2717" s="1" t="n">
        <f aca="false">$N2717+$Q2717</f>
        <v>0</v>
      </c>
      <c r="AC2717" s="1" t="str">
        <f aca="false">IF($Y2717="","",IF(AND($AA2717&gt;=$R2717,$AA2717&lt;=$S2717),"Pass","Fail"))</f>
        <v/>
      </c>
      <c r="AD2717" s="1" t="str">
        <f aca="false">IF($Y2717="","",IF($AA2717&gt;$R2717,"Pass","Fail"))</f>
        <v/>
      </c>
      <c r="AE2717" s="1" t="str">
        <f aca="false">IF($Y2717="","",IF($AA2717&gt;=$R2717,"Pass","Fail"))</f>
        <v/>
      </c>
      <c r="AF2717" s="1" t="str">
        <f aca="false">IF($Y2717="","",IF($AA2717&lt;=$S2717,"Pass","Fail"))</f>
        <v/>
      </c>
      <c r="AG2717" s="1" t="str">
        <f aca="false">IF($Y2717="","",IF($AA2717&lt;$S2717,"Pass","Fail"))</f>
        <v/>
      </c>
      <c r="AH2717" s="23" t="str">
        <f aca="true">INDIRECT(CHOOSE(MATCH($T2717,{"±","&gt;","≥","≤","&lt;"},0), "AC", "AD", "AE", "AF", "AG") &amp; ROW())</f>
        <v/>
      </c>
      <c r="AI2717" s="56" t="str">
        <f aca="false">IF($X2717="Not Significant","No Further Action Required",
IF($AH2717="","",
IF(AND($AH2717="Pass",$L2717="0 - Passed "),"Analysis performed; no further action required.",
IF(AND($AH2717="Fail",$L2717="1 - Failed "),"Analysis performed; no further action required.",
IF(AND($AH2717="Pass",$L2717="2 - Limited In Use "),"Analysis performed; no further action required.",
IF(AND($AH2717="Fail",$L2717="3 - Adjusted "),"Analysis performed; no further action required.",
"Unit fails analysis; TSM determination required."))))))</f>
        <v/>
      </c>
      <c r="AJ2717" s="58"/>
    </row>
    <row r="2718" customFormat="false" ht="15" hidden="false" customHeight="false" outlineLevel="0" collapsed="false">
      <c r="A2718" s="56"/>
      <c r="E2718" s="57" t="str">
        <f aca="false">IF(AND($F2718="",$G2718=""),"",IF($G2718="",$F2718,HYPERLINK($G2718,$F2718)))</f>
        <v/>
      </c>
      <c r="H2718" s="1" t="str">
        <f aca="false">IF($I2718="","None Attached",IF(LEFT($I2718,5)="https",HYPERLINK($I2718,"Datasheet"),HYPERLINK(_xlfn.CONCAT("https://",$I2718),"Datasheet")))</f>
        <v>None Attached</v>
      </c>
      <c r="M2718" s="56"/>
      <c r="P2718" s="58"/>
      <c r="Q2718" s="1" t="n">
        <f aca="false">$M2718-$N2718</f>
        <v>0</v>
      </c>
      <c r="R2718" s="56"/>
      <c r="T2718" s="59" t="s">
        <v>15</v>
      </c>
      <c r="U2718" s="1" t="n">
        <f aca="false">$S2718-$R2718</f>
        <v>0</v>
      </c>
      <c r="V2718" s="1" t="n">
        <f aca="false">IF($T2718="±",$Q2718*2,$Q2718)</f>
        <v>0</v>
      </c>
      <c r="W2718" s="60" t="str">
        <f aca="false">IFERROR($U2718/ABS($V2718),"N/A")</f>
        <v>N/A</v>
      </c>
      <c r="X2718" s="61" t="str">
        <f aca="false">IF(OR($W2718="N/A",$R2718="",$S2718=""),"N/A",IF($W2718&gt;=4,"Not Significant",IF($W2718&gt;=2,"Semi-Significant","Significant")))</f>
        <v>N/A</v>
      </c>
      <c r="Z2718" s="1" t="str">
        <f aca="false">IF($D2718="Z540.1 w/data",0,"")</f>
        <v/>
      </c>
      <c r="AA2718" s="1" t="e">
        <f aca="false">$Y2718+$Q2718+$Z2718</f>
        <v>#VALUE!</v>
      </c>
      <c r="AB2718" s="1" t="n">
        <f aca="false">$N2718+$Q2718</f>
        <v>0</v>
      </c>
      <c r="AC2718" s="1" t="str">
        <f aca="false">IF($Y2718="","",IF(AND($AA2718&gt;=$R2718,$AA2718&lt;=$S2718),"Pass","Fail"))</f>
        <v/>
      </c>
      <c r="AD2718" s="1" t="str">
        <f aca="false">IF($Y2718="","",IF($AA2718&gt;$R2718,"Pass","Fail"))</f>
        <v/>
      </c>
      <c r="AE2718" s="1" t="str">
        <f aca="false">IF($Y2718="","",IF($AA2718&gt;=$R2718,"Pass","Fail"))</f>
        <v/>
      </c>
      <c r="AF2718" s="1" t="str">
        <f aca="false">IF($Y2718="","",IF($AA2718&lt;=$S2718,"Pass","Fail"))</f>
        <v/>
      </c>
      <c r="AG2718" s="1" t="str">
        <f aca="false">IF($Y2718="","",IF($AA2718&lt;$S2718,"Pass","Fail"))</f>
        <v/>
      </c>
      <c r="AH2718" s="23" t="str">
        <f aca="true">INDIRECT(CHOOSE(MATCH($T2718,{"±","&gt;","≥","≤","&lt;"},0), "AC", "AD", "AE", "AF", "AG") &amp; ROW())</f>
        <v/>
      </c>
      <c r="AI2718" s="56" t="str">
        <f aca="false">IF($X2718="Not Significant","No Further Action Required",
IF($AH2718="","",
IF(AND($AH2718="Pass",$L2718="0 - Passed "),"Analysis performed; no further action required.",
IF(AND($AH2718="Fail",$L2718="1 - Failed "),"Analysis performed; no further action required.",
IF(AND($AH2718="Pass",$L2718="2 - Limited In Use "),"Analysis performed; no further action required.",
IF(AND($AH2718="Fail",$L2718="3 - Adjusted "),"Analysis performed; no further action required.",
"Unit fails analysis; TSM determination required."))))))</f>
        <v/>
      </c>
      <c r="AJ2718" s="58"/>
    </row>
    <row r="2719" customFormat="false" ht="15" hidden="false" customHeight="false" outlineLevel="0" collapsed="false">
      <c r="A2719" s="56"/>
      <c r="E2719" s="57" t="str">
        <f aca="false">IF(AND($F2719="",$G2719=""),"",IF($G2719="",$F2719,HYPERLINK($G2719,$F2719)))</f>
        <v/>
      </c>
      <c r="H2719" s="1" t="str">
        <f aca="false">IF($I2719="","None Attached",IF(LEFT($I2719,5)="https",HYPERLINK($I2719,"Datasheet"),HYPERLINK(_xlfn.CONCAT("https://",$I2719),"Datasheet")))</f>
        <v>None Attached</v>
      </c>
      <c r="M2719" s="56"/>
      <c r="P2719" s="58"/>
      <c r="Q2719" s="1" t="n">
        <f aca="false">$M2719-$N2719</f>
        <v>0</v>
      </c>
      <c r="R2719" s="56"/>
      <c r="T2719" s="59" t="s">
        <v>15</v>
      </c>
      <c r="U2719" s="1" t="n">
        <f aca="false">$S2719-$R2719</f>
        <v>0</v>
      </c>
      <c r="V2719" s="1" t="n">
        <f aca="false">IF($T2719="±",$Q2719*2,$Q2719)</f>
        <v>0</v>
      </c>
      <c r="W2719" s="60" t="str">
        <f aca="false">IFERROR($U2719/ABS($V2719),"N/A")</f>
        <v>N/A</v>
      </c>
      <c r="X2719" s="61" t="str">
        <f aca="false">IF(OR($W2719="N/A",$R2719="",$S2719=""),"N/A",IF($W2719&gt;=4,"Not Significant",IF($W2719&gt;=2,"Semi-Significant","Significant")))</f>
        <v>N/A</v>
      </c>
      <c r="Z2719" s="1" t="str">
        <f aca="false">IF($D2719="Z540.1 w/data",0,"")</f>
        <v/>
      </c>
      <c r="AA2719" s="1" t="e">
        <f aca="false">$Y2719+$Q2719+$Z2719</f>
        <v>#VALUE!</v>
      </c>
      <c r="AB2719" s="1" t="n">
        <f aca="false">$N2719+$Q2719</f>
        <v>0</v>
      </c>
      <c r="AC2719" s="1" t="str">
        <f aca="false">IF($Y2719="","",IF(AND($AA2719&gt;=$R2719,$AA2719&lt;=$S2719),"Pass","Fail"))</f>
        <v/>
      </c>
      <c r="AD2719" s="1" t="str">
        <f aca="false">IF($Y2719="","",IF($AA2719&gt;$R2719,"Pass","Fail"))</f>
        <v/>
      </c>
      <c r="AE2719" s="1" t="str">
        <f aca="false">IF($Y2719="","",IF($AA2719&gt;=$R2719,"Pass","Fail"))</f>
        <v/>
      </c>
      <c r="AF2719" s="1" t="str">
        <f aca="false">IF($Y2719="","",IF($AA2719&lt;=$S2719,"Pass","Fail"))</f>
        <v/>
      </c>
      <c r="AG2719" s="1" t="str">
        <f aca="false">IF($Y2719="","",IF($AA2719&lt;$S2719,"Pass","Fail"))</f>
        <v/>
      </c>
      <c r="AH2719" s="23" t="str">
        <f aca="true">INDIRECT(CHOOSE(MATCH($T2719,{"±","&gt;","≥","≤","&lt;"},0), "AC", "AD", "AE", "AF", "AG") &amp; ROW())</f>
        <v/>
      </c>
      <c r="AI2719" s="56" t="str">
        <f aca="false">IF($X2719="Not Significant","No Further Action Required",
IF($AH2719="","",
IF(AND($AH2719="Pass",$L2719="0 - Passed "),"Analysis performed; no further action required.",
IF(AND($AH2719="Fail",$L2719="1 - Failed "),"Analysis performed; no further action required.",
IF(AND($AH2719="Pass",$L2719="2 - Limited In Use "),"Analysis performed; no further action required.",
IF(AND($AH2719="Fail",$L2719="3 - Adjusted "),"Analysis performed; no further action required.",
"Unit fails analysis; TSM determination required."))))))</f>
        <v/>
      </c>
      <c r="AJ2719" s="58"/>
    </row>
    <row r="2720" customFormat="false" ht="15" hidden="false" customHeight="false" outlineLevel="0" collapsed="false">
      <c r="A2720" s="56"/>
      <c r="E2720" s="57" t="str">
        <f aca="false">IF(AND($F2720="",$G2720=""),"",IF($G2720="",$F2720,HYPERLINK($G2720,$F2720)))</f>
        <v/>
      </c>
      <c r="H2720" s="1" t="str">
        <f aca="false">IF($I2720="","None Attached",IF(LEFT($I2720,5)="https",HYPERLINK($I2720,"Datasheet"),HYPERLINK(_xlfn.CONCAT("https://",$I2720),"Datasheet")))</f>
        <v>None Attached</v>
      </c>
      <c r="M2720" s="56"/>
      <c r="P2720" s="58"/>
      <c r="Q2720" s="1" t="n">
        <f aca="false">$M2720-$N2720</f>
        <v>0</v>
      </c>
      <c r="R2720" s="56"/>
      <c r="T2720" s="59" t="s">
        <v>15</v>
      </c>
      <c r="U2720" s="1" t="n">
        <f aca="false">$S2720-$R2720</f>
        <v>0</v>
      </c>
      <c r="V2720" s="1" t="n">
        <f aca="false">IF($T2720="±",$Q2720*2,$Q2720)</f>
        <v>0</v>
      </c>
      <c r="W2720" s="60" t="str">
        <f aca="false">IFERROR($U2720/ABS($V2720),"N/A")</f>
        <v>N/A</v>
      </c>
      <c r="X2720" s="61" t="str">
        <f aca="false">IF(OR($W2720="N/A",$R2720="",$S2720=""),"N/A",IF($W2720&gt;=4,"Not Significant",IF($W2720&gt;=2,"Semi-Significant","Significant")))</f>
        <v>N/A</v>
      </c>
      <c r="Z2720" s="1" t="str">
        <f aca="false">IF($D2720="Z540.1 w/data",0,"")</f>
        <v/>
      </c>
      <c r="AA2720" s="1" t="e">
        <f aca="false">$Y2720+$Q2720+$Z2720</f>
        <v>#VALUE!</v>
      </c>
      <c r="AB2720" s="1" t="n">
        <f aca="false">$N2720+$Q2720</f>
        <v>0</v>
      </c>
      <c r="AC2720" s="1" t="str">
        <f aca="false">IF($Y2720="","",IF(AND($AA2720&gt;=$R2720,$AA2720&lt;=$S2720),"Pass","Fail"))</f>
        <v/>
      </c>
      <c r="AD2720" s="1" t="str">
        <f aca="false">IF($Y2720="","",IF($AA2720&gt;$R2720,"Pass","Fail"))</f>
        <v/>
      </c>
      <c r="AE2720" s="1" t="str">
        <f aca="false">IF($Y2720="","",IF($AA2720&gt;=$R2720,"Pass","Fail"))</f>
        <v/>
      </c>
      <c r="AF2720" s="1" t="str">
        <f aca="false">IF($Y2720="","",IF($AA2720&lt;=$S2720,"Pass","Fail"))</f>
        <v/>
      </c>
      <c r="AG2720" s="1" t="str">
        <f aca="false">IF($Y2720="","",IF($AA2720&lt;$S2720,"Pass","Fail"))</f>
        <v/>
      </c>
      <c r="AH2720" s="23" t="str">
        <f aca="true">INDIRECT(CHOOSE(MATCH($T2720,{"±","&gt;","≥","≤","&lt;"},0), "AC", "AD", "AE", "AF", "AG") &amp; ROW())</f>
        <v/>
      </c>
      <c r="AI2720" s="56" t="str">
        <f aca="false">IF($X2720="Not Significant","No Further Action Required",
IF($AH2720="","",
IF(AND($AH2720="Pass",$L2720="0 - Passed "),"Analysis performed; no further action required.",
IF(AND($AH2720="Fail",$L2720="1 - Failed "),"Analysis performed; no further action required.",
IF(AND($AH2720="Pass",$L2720="2 - Limited In Use "),"Analysis performed; no further action required.",
IF(AND($AH2720="Fail",$L2720="3 - Adjusted "),"Analysis performed; no further action required.",
"Unit fails analysis; TSM determination required."))))))</f>
        <v/>
      </c>
      <c r="AJ2720" s="58"/>
    </row>
    <row r="2721" customFormat="false" ht="15" hidden="false" customHeight="false" outlineLevel="0" collapsed="false">
      <c r="A2721" s="56"/>
      <c r="E2721" s="57" t="str">
        <f aca="false">IF(AND($F2721="",$G2721=""),"",IF($G2721="",$F2721,HYPERLINK($G2721,$F2721)))</f>
        <v/>
      </c>
      <c r="H2721" s="1" t="str">
        <f aca="false">IF($I2721="","None Attached",IF(LEFT($I2721,5)="https",HYPERLINK($I2721,"Datasheet"),HYPERLINK(_xlfn.CONCAT("https://",$I2721),"Datasheet")))</f>
        <v>None Attached</v>
      </c>
      <c r="M2721" s="56"/>
      <c r="P2721" s="58"/>
      <c r="Q2721" s="1" t="n">
        <f aca="false">$M2721-$N2721</f>
        <v>0</v>
      </c>
      <c r="R2721" s="56"/>
      <c r="T2721" s="59" t="s">
        <v>15</v>
      </c>
      <c r="U2721" s="1" t="n">
        <f aca="false">$S2721-$R2721</f>
        <v>0</v>
      </c>
      <c r="V2721" s="1" t="n">
        <f aca="false">IF($T2721="±",$Q2721*2,$Q2721)</f>
        <v>0</v>
      </c>
      <c r="W2721" s="60" t="str">
        <f aca="false">IFERROR($U2721/ABS($V2721),"N/A")</f>
        <v>N/A</v>
      </c>
      <c r="X2721" s="61" t="str">
        <f aca="false">IF(OR($W2721="N/A",$R2721="",$S2721=""),"N/A",IF($W2721&gt;=4,"Not Significant",IF($W2721&gt;=2,"Semi-Significant","Significant")))</f>
        <v>N/A</v>
      </c>
      <c r="Z2721" s="1" t="str">
        <f aca="false">IF($D2721="Z540.1 w/data",0,"")</f>
        <v/>
      </c>
      <c r="AA2721" s="1" t="e">
        <f aca="false">$Y2721+$Q2721+$Z2721</f>
        <v>#VALUE!</v>
      </c>
      <c r="AB2721" s="1" t="n">
        <f aca="false">$N2721+$Q2721</f>
        <v>0</v>
      </c>
      <c r="AC2721" s="1" t="str">
        <f aca="false">IF($Y2721="","",IF(AND($AA2721&gt;=$R2721,$AA2721&lt;=$S2721),"Pass","Fail"))</f>
        <v/>
      </c>
      <c r="AD2721" s="1" t="str">
        <f aca="false">IF($Y2721="","",IF($AA2721&gt;$R2721,"Pass","Fail"))</f>
        <v/>
      </c>
      <c r="AE2721" s="1" t="str">
        <f aca="false">IF($Y2721="","",IF($AA2721&gt;=$R2721,"Pass","Fail"))</f>
        <v/>
      </c>
      <c r="AF2721" s="1" t="str">
        <f aca="false">IF($Y2721="","",IF($AA2721&lt;=$S2721,"Pass","Fail"))</f>
        <v/>
      </c>
      <c r="AG2721" s="1" t="str">
        <f aca="false">IF($Y2721="","",IF($AA2721&lt;$S2721,"Pass","Fail"))</f>
        <v/>
      </c>
      <c r="AH2721" s="23" t="str">
        <f aca="true">INDIRECT(CHOOSE(MATCH($T2721,{"±","&gt;","≥","≤","&lt;"},0), "AC", "AD", "AE", "AF", "AG") &amp; ROW())</f>
        <v/>
      </c>
      <c r="AI2721" s="56" t="str">
        <f aca="false">IF($X2721="Not Significant","No Further Action Required",
IF($AH2721="","",
IF(AND($AH2721="Pass",$L2721="0 - Passed "),"Analysis performed; no further action required.",
IF(AND($AH2721="Fail",$L2721="1 - Failed "),"Analysis performed; no further action required.",
IF(AND($AH2721="Pass",$L2721="2 - Limited In Use "),"Analysis performed; no further action required.",
IF(AND($AH2721="Fail",$L2721="3 - Adjusted "),"Analysis performed; no further action required.",
"Unit fails analysis; TSM determination required."))))))</f>
        <v/>
      </c>
      <c r="AJ2721" s="58"/>
    </row>
    <row r="2722" customFormat="false" ht="15" hidden="false" customHeight="false" outlineLevel="0" collapsed="false">
      <c r="A2722" s="56"/>
      <c r="E2722" s="57" t="str">
        <f aca="false">IF(AND($F2722="",$G2722=""),"",IF($G2722="",$F2722,HYPERLINK($G2722,$F2722)))</f>
        <v/>
      </c>
      <c r="H2722" s="1" t="str">
        <f aca="false">IF($I2722="","None Attached",IF(LEFT($I2722,5)="https",HYPERLINK($I2722,"Datasheet"),HYPERLINK(_xlfn.CONCAT("https://",$I2722),"Datasheet")))</f>
        <v>None Attached</v>
      </c>
      <c r="M2722" s="56"/>
      <c r="P2722" s="58"/>
      <c r="Q2722" s="1" t="n">
        <f aca="false">$M2722-$N2722</f>
        <v>0</v>
      </c>
      <c r="R2722" s="56"/>
      <c r="T2722" s="59" t="s">
        <v>15</v>
      </c>
      <c r="U2722" s="1" t="n">
        <f aca="false">$S2722-$R2722</f>
        <v>0</v>
      </c>
      <c r="V2722" s="1" t="n">
        <f aca="false">IF($T2722="±",$Q2722*2,$Q2722)</f>
        <v>0</v>
      </c>
      <c r="W2722" s="60" t="str">
        <f aca="false">IFERROR($U2722/ABS($V2722),"N/A")</f>
        <v>N/A</v>
      </c>
      <c r="X2722" s="61" t="str">
        <f aca="false">IF(OR($W2722="N/A",$R2722="",$S2722=""),"N/A",IF($W2722&gt;=4,"Not Significant",IF($W2722&gt;=2,"Semi-Significant","Significant")))</f>
        <v>N/A</v>
      </c>
      <c r="Z2722" s="1" t="str">
        <f aca="false">IF($D2722="Z540.1 w/data",0,"")</f>
        <v/>
      </c>
      <c r="AA2722" s="1" t="e">
        <f aca="false">$Y2722+$Q2722+$Z2722</f>
        <v>#VALUE!</v>
      </c>
      <c r="AB2722" s="1" t="n">
        <f aca="false">$N2722+$Q2722</f>
        <v>0</v>
      </c>
      <c r="AC2722" s="1" t="str">
        <f aca="false">IF($Y2722="","",IF(AND($AA2722&gt;=$R2722,$AA2722&lt;=$S2722),"Pass","Fail"))</f>
        <v/>
      </c>
      <c r="AD2722" s="1" t="str">
        <f aca="false">IF($Y2722="","",IF($AA2722&gt;$R2722,"Pass","Fail"))</f>
        <v/>
      </c>
      <c r="AE2722" s="1" t="str">
        <f aca="false">IF($Y2722="","",IF($AA2722&gt;=$R2722,"Pass","Fail"))</f>
        <v/>
      </c>
      <c r="AF2722" s="1" t="str">
        <f aca="false">IF($Y2722="","",IF($AA2722&lt;=$S2722,"Pass","Fail"))</f>
        <v/>
      </c>
      <c r="AG2722" s="1" t="str">
        <f aca="false">IF($Y2722="","",IF($AA2722&lt;$S2722,"Pass","Fail"))</f>
        <v/>
      </c>
      <c r="AH2722" s="23" t="str">
        <f aca="true">INDIRECT(CHOOSE(MATCH($T2722,{"±","&gt;","≥","≤","&lt;"},0), "AC", "AD", "AE", "AF", "AG") &amp; ROW())</f>
        <v/>
      </c>
      <c r="AI2722" s="56" t="str">
        <f aca="false">IF($X2722="Not Significant","No Further Action Required",
IF($AH2722="","",
IF(AND($AH2722="Pass",$L2722="0 - Passed "),"Analysis performed; no further action required.",
IF(AND($AH2722="Fail",$L2722="1 - Failed "),"Analysis performed; no further action required.",
IF(AND($AH2722="Pass",$L2722="2 - Limited In Use "),"Analysis performed; no further action required.",
IF(AND($AH2722="Fail",$L2722="3 - Adjusted "),"Analysis performed; no further action required.",
"Unit fails analysis; TSM determination required."))))))</f>
        <v/>
      </c>
      <c r="AJ2722" s="58"/>
    </row>
    <row r="2723" customFormat="false" ht="15" hidden="false" customHeight="false" outlineLevel="0" collapsed="false">
      <c r="A2723" s="56"/>
      <c r="E2723" s="57" t="str">
        <f aca="false">IF(AND($F2723="",$G2723=""),"",IF($G2723="",$F2723,HYPERLINK($G2723,$F2723)))</f>
        <v/>
      </c>
      <c r="H2723" s="1" t="str">
        <f aca="false">IF($I2723="","None Attached",IF(LEFT($I2723,5)="https",HYPERLINK($I2723,"Datasheet"),HYPERLINK(_xlfn.CONCAT("https://",$I2723),"Datasheet")))</f>
        <v>None Attached</v>
      </c>
      <c r="M2723" s="56"/>
      <c r="P2723" s="58"/>
      <c r="Q2723" s="1" t="n">
        <f aca="false">$M2723-$N2723</f>
        <v>0</v>
      </c>
      <c r="R2723" s="56"/>
      <c r="T2723" s="59" t="s">
        <v>15</v>
      </c>
      <c r="U2723" s="1" t="n">
        <f aca="false">$S2723-$R2723</f>
        <v>0</v>
      </c>
      <c r="V2723" s="1" t="n">
        <f aca="false">IF($T2723="±",$Q2723*2,$Q2723)</f>
        <v>0</v>
      </c>
      <c r="W2723" s="60" t="str">
        <f aca="false">IFERROR($U2723/ABS($V2723),"N/A")</f>
        <v>N/A</v>
      </c>
      <c r="X2723" s="61" t="str">
        <f aca="false">IF(OR($W2723="N/A",$R2723="",$S2723=""),"N/A",IF($W2723&gt;=4,"Not Significant",IF($W2723&gt;=2,"Semi-Significant","Significant")))</f>
        <v>N/A</v>
      </c>
      <c r="Z2723" s="1" t="str">
        <f aca="false">IF($D2723="Z540.1 w/data",0,"")</f>
        <v/>
      </c>
      <c r="AA2723" s="1" t="e">
        <f aca="false">$Y2723+$Q2723+$Z2723</f>
        <v>#VALUE!</v>
      </c>
      <c r="AB2723" s="1" t="n">
        <f aca="false">$N2723+$Q2723</f>
        <v>0</v>
      </c>
      <c r="AC2723" s="1" t="str">
        <f aca="false">IF($Y2723="","",IF(AND($AA2723&gt;=$R2723,$AA2723&lt;=$S2723),"Pass","Fail"))</f>
        <v/>
      </c>
      <c r="AD2723" s="1" t="str">
        <f aca="false">IF($Y2723="","",IF($AA2723&gt;$R2723,"Pass","Fail"))</f>
        <v/>
      </c>
      <c r="AE2723" s="1" t="str">
        <f aca="false">IF($Y2723="","",IF($AA2723&gt;=$R2723,"Pass","Fail"))</f>
        <v/>
      </c>
      <c r="AF2723" s="1" t="str">
        <f aca="false">IF($Y2723="","",IF($AA2723&lt;=$S2723,"Pass","Fail"))</f>
        <v/>
      </c>
      <c r="AG2723" s="1" t="str">
        <f aca="false">IF($Y2723="","",IF($AA2723&lt;$S2723,"Pass","Fail"))</f>
        <v/>
      </c>
      <c r="AH2723" s="23" t="str">
        <f aca="true">INDIRECT(CHOOSE(MATCH($T2723,{"±","&gt;","≥","≤","&lt;"},0), "AC", "AD", "AE", "AF", "AG") &amp; ROW())</f>
        <v/>
      </c>
      <c r="AI2723" s="56" t="str">
        <f aca="false">IF($X2723="Not Significant","No Further Action Required",
IF($AH2723="","",
IF(AND($AH2723="Pass",$L2723="0 - Passed "),"Analysis performed; no further action required.",
IF(AND($AH2723="Fail",$L2723="1 - Failed "),"Analysis performed; no further action required.",
IF(AND($AH2723="Pass",$L2723="2 - Limited In Use "),"Analysis performed; no further action required.",
IF(AND($AH2723="Fail",$L2723="3 - Adjusted "),"Analysis performed; no further action required.",
"Unit fails analysis; TSM determination required."))))))</f>
        <v/>
      </c>
      <c r="AJ2723" s="58"/>
    </row>
    <row r="2724" customFormat="false" ht="15" hidden="false" customHeight="false" outlineLevel="0" collapsed="false">
      <c r="A2724" s="56"/>
      <c r="E2724" s="57" t="str">
        <f aca="false">IF(AND($F2724="",$G2724=""),"",IF($G2724="",$F2724,HYPERLINK($G2724,$F2724)))</f>
        <v/>
      </c>
      <c r="H2724" s="1" t="str">
        <f aca="false">IF($I2724="","None Attached",IF(LEFT($I2724,5)="https",HYPERLINK($I2724,"Datasheet"),HYPERLINK(_xlfn.CONCAT("https://",$I2724),"Datasheet")))</f>
        <v>None Attached</v>
      </c>
      <c r="M2724" s="56"/>
      <c r="P2724" s="58"/>
      <c r="Q2724" s="1" t="n">
        <f aca="false">$M2724-$N2724</f>
        <v>0</v>
      </c>
      <c r="R2724" s="56"/>
      <c r="T2724" s="59" t="s">
        <v>15</v>
      </c>
      <c r="U2724" s="1" t="n">
        <f aca="false">$S2724-$R2724</f>
        <v>0</v>
      </c>
      <c r="V2724" s="1" t="n">
        <f aca="false">IF($T2724="±",$Q2724*2,$Q2724)</f>
        <v>0</v>
      </c>
      <c r="W2724" s="60" t="str">
        <f aca="false">IFERROR($U2724/ABS($V2724),"N/A")</f>
        <v>N/A</v>
      </c>
      <c r="X2724" s="61" t="str">
        <f aca="false">IF(OR($W2724="N/A",$R2724="",$S2724=""),"N/A",IF($W2724&gt;=4,"Not Significant",IF($W2724&gt;=2,"Semi-Significant","Significant")))</f>
        <v>N/A</v>
      </c>
      <c r="Z2724" s="1" t="str">
        <f aca="false">IF($D2724="Z540.1 w/data",0,"")</f>
        <v/>
      </c>
      <c r="AA2724" s="1" t="e">
        <f aca="false">$Y2724+$Q2724+$Z2724</f>
        <v>#VALUE!</v>
      </c>
      <c r="AB2724" s="1" t="n">
        <f aca="false">$N2724+$Q2724</f>
        <v>0</v>
      </c>
      <c r="AC2724" s="1" t="str">
        <f aca="false">IF($Y2724="","",IF(AND($AA2724&gt;=$R2724,$AA2724&lt;=$S2724),"Pass","Fail"))</f>
        <v/>
      </c>
      <c r="AD2724" s="1" t="str">
        <f aca="false">IF($Y2724="","",IF($AA2724&gt;$R2724,"Pass","Fail"))</f>
        <v/>
      </c>
      <c r="AE2724" s="1" t="str">
        <f aca="false">IF($Y2724="","",IF($AA2724&gt;=$R2724,"Pass","Fail"))</f>
        <v/>
      </c>
      <c r="AF2724" s="1" t="str">
        <f aca="false">IF($Y2724="","",IF($AA2724&lt;=$S2724,"Pass","Fail"))</f>
        <v/>
      </c>
      <c r="AG2724" s="1" t="str">
        <f aca="false">IF($Y2724="","",IF($AA2724&lt;$S2724,"Pass","Fail"))</f>
        <v/>
      </c>
      <c r="AH2724" s="23" t="str">
        <f aca="true">INDIRECT(CHOOSE(MATCH($T2724,{"±","&gt;","≥","≤","&lt;"},0), "AC", "AD", "AE", "AF", "AG") &amp; ROW())</f>
        <v/>
      </c>
      <c r="AI2724" s="56" t="str">
        <f aca="false">IF($X2724="Not Significant","No Further Action Required",
IF($AH2724="","",
IF(AND($AH2724="Pass",$L2724="0 - Passed "),"Analysis performed; no further action required.",
IF(AND($AH2724="Fail",$L2724="1 - Failed "),"Analysis performed; no further action required.",
IF(AND($AH2724="Pass",$L2724="2 - Limited In Use "),"Analysis performed; no further action required.",
IF(AND($AH2724="Fail",$L2724="3 - Adjusted "),"Analysis performed; no further action required.",
"Unit fails analysis; TSM determination required."))))))</f>
        <v/>
      </c>
      <c r="AJ2724" s="58"/>
    </row>
    <row r="2725" customFormat="false" ht="15" hidden="false" customHeight="false" outlineLevel="0" collapsed="false">
      <c r="A2725" s="56"/>
      <c r="E2725" s="57" t="str">
        <f aca="false">IF(AND($F2725="",$G2725=""),"",IF($G2725="",$F2725,HYPERLINK($G2725,$F2725)))</f>
        <v/>
      </c>
      <c r="H2725" s="1" t="str">
        <f aca="false">IF($I2725="","None Attached",IF(LEFT($I2725,5)="https",HYPERLINK($I2725,"Datasheet"),HYPERLINK(_xlfn.CONCAT("https://",$I2725),"Datasheet")))</f>
        <v>None Attached</v>
      </c>
      <c r="M2725" s="56"/>
      <c r="P2725" s="58"/>
      <c r="Q2725" s="1" t="n">
        <f aca="false">$M2725-$N2725</f>
        <v>0</v>
      </c>
      <c r="R2725" s="56"/>
      <c r="T2725" s="59" t="s">
        <v>15</v>
      </c>
      <c r="U2725" s="1" t="n">
        <f aca="false">$S2725-$R2725</f>
        <v>0</v>
      </c>
      <c r="V2725" s="1" t="n">
        <f aca="false">IF($T2725="±",$Q2725*2,$Q2725)</f>
        <v>0</v>
      </c>
      <c r="W2725" s="60" t="str">
        <f aca="false">IFERROR($U2725/ABS($V2725),"N/A")</f>
        <v>N/A</v>
      </c>
      <c r="X2725" s="61" t="str">
        <f aca="false">IF(OR($W2725="N/A",$R2725="",$S2725=""),"N/A",IF($W2725&gt;=4,"Not Significant",IF($W2725&gt;=2,"Semi-Significant","Significant")))</f>
        <v>N/A</v>
      </c>
      <c r="Z2725" s="1" t="str">
        <f aca="false">IF($D2725="Z540.1 w/data",0,"")</f>
        <v/>
      </c>
      <c r="AA2725" s="1" t="e">
        <f aca="false">$Y2725+$Q2725+$Z2725</f>
        <v>#VALUE!</v>
      </c>
      <c r="AB2725" s="1" t="n">
        <f aca="false">$N2725+$Q2725</f>
        <v>0</v>
      </c>
      <c r="AC2725" s="1" t="str">
        <f aca="false">IF($Y2725="","",IF(AND($AA2725&gt;=$R2725,$AA2725&lt;=$S2725),"Pass","Fail"))</f>
        <v/>
      </c>
      <c r="AD2725" s="1" t="str">
        <f aca="false">IF($Y2725="","",IF($AA2725&gt;$R2725,"Pass","Fail"))</f>
        <v/>
      </c>
      <c r="AE2725" s="1" t="str">
        <f aca="false">IF($Y2725="","",IF($AA2725&gt;=$R2725,"Pass","Fail"))</f>
        <v/>
      </c>
      <c r="AF2725" s="1" t="str">
        <f aca="false">IF($Y2725="","",IF($AA2725&lt;=$S2725,"Pass","Fail"))</f>
        <v/>
      </c>
      <c r="AG2725" s="1" t="str">
        <f aca="false">IF($Y2725="","",IF($AA2725&lt;$S2725,"Pass","Fail"))</f>
        <v/>
      </c>
      <c r="AH2725" s="23" t="str">
        <f aca="true">INDIRECT(CHOOSE(MATCH($T2725,{"±","&gt;","≥","≤","&lt;"},0), "AC", "AD", "AE", "AF", "AG") &amp; ROW())</f>
        <v/>
      </c>
      <c r="AI2725" s="56" t="str">
        <f aca="false">IF($X2725="Not Significant","No Further Action Required",
IF($AH2725="","",
IF(AND($AH2725="Pass",$L2725="0 - Passed "),"Analysis performed; no further action required.",
IF(AND($AH2725="Fail",$L2725="1 - Failed "),"Analysis performed; no further action required.",
IF(AND($AH2725="Pass",$L2725="2 - Limited In Use "),"Analysis performed; no further action required.",
IF(AND($AH2725="Fail",$L2725="3 - Adjusted "),"Analysis performed; no further action required.",
"Unit fails analysis; TSM determination required."))))))</f>
        <v/>
      </c>
      <c r="AJ2725" s="58"/>
    </row>
    <row r="2726" customFormat="false" ht="15" hidden="false" customHeight="false" outlineLevel="0" collapsed="false">
      <c r="A2726" s="56"/>
      <c r="E2726" s="57" t="str">
        <f aca="false">IF(AND($F2726="",$G2726=""),"",IF($G2726="",$F2726,HYPERLINK($G2726,$F2726)))</f>
        <v/>
      </c>
      <c r="H2726" s="1" t="str">
        <f aca="false">IF($I2726="","None Attached",IF(LEFT($I2726,5)="https",HYPERLINK($I2726,"Datasheet"),HYPERLINK(_xlfn.CONCAT("https://",$I2726),"Datasheet")))</f>
        <v>None Attached</v>
      </c>
      <c r="M2726" s="56"/>
      <c r="P2726" s="58"/>
      <c r="Q2726" s="1" t="n">
        <f aca="false">$M2726-$N2726</f>
        <v>0</v>
      </c>
      <c r="R2726" s="56"/>
      <c r="T2726" s="59" t="s">
        <v>15</v>
      </c>
      <c r="U2726" s="1" t="n">
        <f aca="false">$S2726-$R2726</f>
        <v>0</v>
      </c>
      <c r="V2726" s="1" t="n">
        <f aca="false">IF($T2726="±",$Q2726*2,$Q2726)</f>
        <v>0</v>
      </c>
      <c r="W2726" s="60" t="str">
        <f aca="false">IFERROR($U2726/ABS($V2726),"N/A")</f>
        <v>N/A</v>
      </c>
      <c r="X2726" s="61" t="str">
        <f aca="false">IF(OR($W2726="N/A",$R2726="",$S2726=""),"N/A",IF($W2726&gt;=4,"Not Significant",IF($W2726&gt;=2,"Semi-Significant","Significant")))</f>
        <v>N/A</v>
      </c>
      <c r="Z2726" s="1" t="str">
        <f aca="false">IF($D2726="Z540.1 w/data",0,"")</f>
        <v/>
      </c>
      <c r="AA2726" s="1" t="e">
        <f aca="false">$Y2726+$Q2726+$Z2726</f>
        <v>#VALUE!</v>
      </c>
      <c r="AB2726" s="1" t="n">
        <f aca="false">$N2726+$Q2726</f>
        <v>0</v>
      </c>
      <c r="AC2726" s="1" t="str">
        <f aca="false">IF($Y2726="","",IF(AND($AA2726&gt;=$R2726,$AA2726&lt;=$S2726),"Pass","Fail"))</f>
        <v/>
      </c>
      <c r="AD2726" s="1" t="str">
        <f aca="false">IF($Y2726="","",IF($AA2726&gt;$R2726,"Pass","Fail"))</f>
        <v/>
      </c>
      <c r="AE2726" s="1" t="str">
        <f aca="false">IF($Y2726="","",IF($AA2726&gt;=$R2726,"Pass","Fail"))</f>
        <v/>
      </c>
      <c r="AF2726" s="1" t="str">
        <f aca="false">IF($Y2726="","",IF($AA2726&lt;=$S2726,"Pass","Fail"))</f>
        <v/>
      </c>
      <c r="AG2726" s="1" t="str">
        <f aca="false">IF($Y2726="","",IF($AA2726&lt;$S2726,"Pass","Fail"))</f>
        <v/>
      </c>
      <c r="AH2726" s="23" t="str">
        <f aca="true">INDIRECT(CHOOSE(MATCH($T2726,{"±","&gt;","≥","≤","&lt;"},0), "AC", "AD", "AE", "AF", "AG") &amp; ROW())</f>
        <v/>
      </c>
      <c r="AI2726" s="56" t="str">
        <f aca="false">IF($X2726="Not Significant","No Further Action Required",
IF($AH2726="","",
IF(AND($AH2726="Pass",$L2726="0 - Passed "),"Analysis performed; no further action required.",
IF(AND($AH2726="Fail",$L2726="1 - Failed "),"Analysis performed; no further action required.",
IF(AND($AH2726="Pass",$L2726="2 - Limited In Use "),"Analysis performed; no further action required.",
IF(AND($AH2726="Fail",$L2726="3 - Adjusted "),"Analysis performed; no further action required.",
"Unit fails analysis; TSM determination required."))))))</f>
        <v/>
      </c>
      <c r="AJ2726" s="58"/>
    </row>
    <row r="2727" customFormat="false" ht="15" hidden="false" customHeight="false" outlineLevel="0" collapsed="false">
      <c r="A2727" s="56"/>
      <c r="E2727" s="57" t="str">
        <f aca="false">IF(AND($F2727="",$G2727=""),"",IF($G2727="",$F2727,HYPERLINK($G2727,$F2727)))</f>
        <v/>
      </c>
      <c r="H2727" s="1" t="str">
        <f aca="false">IF($I2727="","None Attached",IF(LEFT($I2727,5)="https",HYPERLINK($I2727,"Datasheet"),HYPERLINK(_xlfn.CONCAT("https://",$I2727),"Datasheet")))</f>
        <v>None Attached</v>
      </c>
      <c r="M2727" s="56"/>
      <c r="P2727" s="58"/>
      <c r="Q2727" s="1" t="n">
        <f aca="false">$M2727-$N2727</f>
        <v>0</v>
      </c>
      <c r="R2727" s="56"/>
      <c r="T2727" s="59" t="s">
        <v>15</v>
      </c>
      <c r="U2727" s="1" t="n">
        <f aca="false">$S2727-$R2727</f>
        <v>0</v>
      </c>
      <c r="V2727" s="1" t="n">
        <f aca="false">IF($T2727="±",$Q2727*2,$Q2727)</f>
        <v>0</v>
      </c>
      <c r="W2727" s="60" t="str">
        <f aca="false">IFERROR($U2727/ABS($V2727),"N/A")</f>
        <v>N/A</v>
      </c>
      <c r="X2727" s="61" t="str">
        <f aca="false">IF(OR($W2727="N/A",$R2727="",$S2727=""),"N/A",IF($W2727&gt;=4,"Not Significant",IF($W2727&gt;=2,"Semi-Significant","Significant")))</f>
        <v>N/A</v>
      </c>
      <c r="Z2727" s="1" t="str">
        <f aca="false">IF($D2727="Z540.1 w/data",0,"")</f>
        <v/>
      </c>
      <c r="AA2727" s="1" t="e">
        <f aca="false">$Y2727+$Q2727+$Z2727</f>
        <v>#VALUE!</v>
      </c>
      <c r="AB2727" s="1" t="n">
        <f aca="false">$N2727+$Q2727</f>
        <v>0</v>
      </c>
      <c r="AC2727" s="1" t="str">
        <f aca="false">IF($Y2727="","",IF(AND($AA2727&gt;=$R2727,$AA2727&lt;=$S2727),"Pass","Fail"))</f>
        <v/>
      </c>
      <c r="AD2727" s="1" t="str">
        <f aca="false">IF($Y2727="","",IF($AA2727&gt;$R2727,"Pass","Fail"))</f>
        <v/>
      </c>
      <c r="AE2727" s="1" t="str">
        <f aca="false">IF($Y2727="","",IF($AA2727&gt;=$R2727,"Pass","Fail"))</f>
        <v/>
      </c>
      <c r="AF2727" s="1" t="str">
        <f aca="false">IF($Y2727="","",IF($AA2727&lt;=$S2727,"Pass","Fail"))</f>
        <v/>
      </c>
      <c r="AG2727" s="1" t="str">
        <f aca="false">IF($Y2727="","",IF($AA2727&lt;$S2727,"Pass","Fail"))</f>
        <v/>
      </c>
      <c r="AH2727" s="23" t="str">
        <f aca="true">INDIRECT(CHOOSE(MATCH($T2727,{"±","&gt;","≥","≤","&lt;"},0), "AC", "AD", "AE", "AF", "AG") &amp; ROW())</f>
        <v/>
      </c>
      <c r="AI2727" s="56" t="str">
        <f aca="false">IF($X2727="Not Significant","No Further Action Required",
IF($AH2727="","",
IF(AND($AH2727="Pass",$L2727="0 - Passed "),"Analysis performed; no further action required.",
IF(AND($AH2727="Fail",$L2727="1 - Failed "),"Analysis performed; no further action required.",
IF(AND($AH2727="Pass",$L2727="2 - Limited In Use "),"Analysis performed; no further action required.",
IF(AND($AH2727="Fail",$L2727="3 - Adjusted "),"Analysis performed; no further action required.",
"Unit fails analysis; TSM determination required."))))))</f>
        <v/>
      </c>
      <c r="AJ2727" s="58"/>
    </row>
    <row r="2728" customFormat="false" ht="15" hidden="false" customHeight="false" outlineLevel="0" collapsed="false">
      <c r="A2728" s="56"/>
      <c r="E2728" s="57" t="str">
        <f aca="false">IF(AND($F2728="",$G2728=""),"",IF($G2728="",$F2728,HYPERLINK($G2728,$F2728)))</f>
        <v/>
      </c>
      <c r="H2728" s="1" t="str">
        <f aca="false">IF($I2728="","None Attached",IF(LEFT($I2728,5)="https",HYPERLINK($I2728,"Datasheet"),HYPERLINK(_xlfn.CONCAT("https://",$I2728),"Datasheet")))</f>
        <v>None Attached</v>
      </c>
      <c r="M2728" s="56"/>
      <c r="P2728" s="58"/>
      <c r="Q2728" s="1" t="n">
        <f aca="false">$M2728-$N2728</f>
        <v>0</v>
      </c>
      <c r="R2728" s="56"/>
      <c r="T2728" s="59" t="s">
        <v>15</v>
      </c>
      <c r="U2728" s="1" t="n">
        <f aca="false">$S2728-$R2728</f>
        <v>0</v>
      </c>
      <c r="V2728" s="1" t="n">
        <f aca="false">IF($T2728="±",$Q2728*2,$Q2728)</f>
        <v>0</v>
      </c>
      <c r="W2728" s="60" t="str">
        <f aca="false">IFERROR($U2728/ABS($V2728),"N/A")</f>
        <v>N/A</v>
      </c>
      <c r="X2728" s="61" t="str">
        <f aca="false">IF(OR($W2728="N/A",$R2728="",$S2728=""),"N/A",IF($W2728&gt;=4,"Not Significant",IF($W2728&gt;=2,"Semi-Significant","Significant")))</f>
        <v>N/A</v>
      </c>
      <c r="Z2728" s="1" t="str">
        <f aca="false">IF($D2728="Z540.1 w/data",0,"")</f>
        <v/>
      </c>
      <c r="AA2728" s="1" t="e">
        <f aca="false">$Y2728+$Q2728+$Z2728</f>
        <v>#VALUE!</v>
      </c>
      <c r="AB2728" s="1" t="n">
        <f aca="false">$N2728+$Q2728</f>
        <v>0</v>
      </c>
      <c r="AC2728" s="1" t="str">
        <f aca="false">IF($Y2728="","",IF(AND($AA2728&gt;=$R2728,$AA2728&lt;=$S2728),"Pass","Fail"))</f>
        <v/>
      </c>
      <c r="AD2728" s="1" t="str">
        <f aca="false">IF($Y2728="","",IF($AA2728&gt;$R2728,"Pass","Fail"))</f>
        <v/>
      </c>
      <c r="AE2728" s="1" t="str">
        <f aca="false">IF($Y2728="","",IF($AA2728&gt;=$R2728,"Pass","Fail"))</f>
        <v/>
      </c>
      <c r="AF2728" s="1" t="str">
        <f aca="false">IF($Y2728="","",IF($AA2728&lt;=$S2728,"Pass","Fail"))</f>
        <v/>
      </c>
      <c r="AG2728" s="1" t="str">
        <f aca="false">IF($Y2728="","",IF($AA2728&lt;$S2728,"Pass","Fail"))</f>
        <v/>
      </c>
      <c r="AH2728" s="23" t="str">
        <f aca="true">INDIRECT(CHOOSE(MATCH($T2728,{"±","&gt;","≥","≤","&lt;"},0), "AC", "AD", "AE", "AF", "AG") &amp; ROW())</f>
        <v/>
      </c>
      <c r="AI2728" s="56" t="str">
        <f aca="false">IF($X2728="Not Significant","No Further Action Required",
IF($AH2728="","",
IF(AND($AH2728="Pass",$L2728="0 - Passed "),"Analysis performed; no further action required.",
IF(AND($AH2728="Fail",$L2728="1 - Failed "),"Analysis performed; no further action required.",
IF(AND($AH2728="Pass",$L2728="2 - Limited In Use "),"Analysis performed; no further action required.",
IF(AND($AH2728="Fail",$L2728="3 - Adjusted "),"Analysis performed; no further action required.",
"Unit fails analysis; TSM determination required."))))))</f>
        <v/>
      </c>
      <c r="AJ2728" s="58"/>
    </row>
    <row r="2729" customFormat="false" ht="15" hidden="false" customHeight="false" outlineLevel="0" collapsed="false">
      <c r="A2729" s="56"/>
      <c r="E2729" s="57" t="str">
        <f aca="false">IF(AND($F2729="",$G2729=""),"",IF($G2729="",$F2729,HYPERLINK($G2729,$F2729)))</f>
        <v/>
      </c>
      <c r="H2729" s="1" t="str">
        <f aca="false">IF($I2729="","None Attached",IF(LEFT($I2729,5)="https",HYPERLINK($I2729,"Datasheet"),HYPERLINK(_xlfn.CONCAT("https://",$I2729),"Datasheet")))</f>
        <v>None Attached</v>
      </c>
      <c r="M2729" s="56"/>
      <c r="P2729" s="58"/>
      <c r="Q2729" s="1" t="n">
        <f aca="false">$M2729-$N2729</f>
        <v>0</v>
      </c>
      <c r="R2729" s="56"/>
      <c r="T2729" s="59" t="s">
        <v>15</v>
      </c>
      <c r="U2729" s="1" t="n">
        <f aca="false">$S2729-$R2729</f>
        <v>0</v>
      </c>
      <c r="V2729" s="1" t="n">
        <f aca="false">IF($T2729="±",$Q2729*2,$Q2729)</f>
        <v>0</v>
      </c>
      <c r="W2729" s="60" t="str">
        <f aca="false">IFERROR($U2729/ABS($V2729),"N/A")</f>
        <v>N/A</v>
      </c>
      <c r="X2729" s="61" t="str">
        <f aca="false">IF(OR($W2729="N/A",$R2729="",$S2729=""),"N/A",IF($W2729&gt;=4,"Not Significant",IF($W2729&gt;=2,"Semi-Significant","Significant")))</f>
        <v>N/A</v>
      </c>
      <c r="Z2729" s="1" t="str">
        <f aca="false">IF($D2729="Z540.1 w/data",0,"")</f>
        <v/>
      </c>
      <c r="AA2729" s="1" t="e">
        <f aca="false">$Y2729+$Q2729+$Z2729</f>
        <v>#VALUE!</v>
      </c>
      <c r="AB2729" s="1" t="n">
        <f aca="false">$N2729+$Q2729</f>
        <v>0</v>
      </c>
      <c r="AC2729" s="1" t="str">
        <f aca="false">IF($Y2729="","",IF(AND($AA2729&gt;=$R2729,$AA2729&lt;=$S2729),"Pass","Fail"))</f>
        <v/>
      </c>
      <c r="AD2729" s="1" t="str">
        <f aca="false">IF($Y2729="","",IF($AA2729&gt;$R2729,"Pass","Fail"))</f>
        <v/>
      </c>
      <c r="AE2729" s="1" t="str">
        <f aca="false">IF($Y2729="","",IF($AA2729&gt;=$R2729,"Pass","Fail"))</f>
        <v/>
      </c>
      <c r="AF2729" s="1" t="str">
        <f aca="false">IF($Y2729="","",IF($AA2729&lt;=$S2729,"Pass","Fail"))</f>
        <v/>
      </c>
      <c r="AG2729" s="1" t="str">
        <f aca="false">IF($Y2729="","",IF($AA2729&lt;$S2729,"Pass","Fail"))</f>
        <v/>
      </c>
      <c r="AH2729" s="23" t="str">
        <f aca="true">INDIRECT(CHOOSE(MATCH($T2729,{"±","&gt;","≥","≤","&lt;"},0), "AC", "AD", "AE", "AF", "AG") &amp; ROW())</f>
        <v/>
      </c>
      <c r="AI2729" s="56" t="str">
        <f aca="false">IF($X2729="Not Significant","No Further Action Required",
IF($AH2729="","",
IF(AND($AH2729="Pass",$L2729="0 - Passed "),"Analysis performed; no further action required.",
IF(AND($AH2729="Fail",$L2729="1 - Failed "),"Analysis performed; no further action required.",
IF(AND($AH2729="Pass",$L2729="2 - Limited In Use "),"Analysis performed; no further action required.",
IF(AND($AH2729="Fail",$L2729="3 - Adjusted "),"Analysis performed; no further action required.",
"Unit fails analysis; TSM determination required."))))))</f>
        <v/>
      </c>
      <c r="AJ2729" s="58"/>
    </row>
    <row r="2730" customFormat="false" ht="15" hidden="false" customHeight="false" outlineLevel="0" collapsed="false">
      <c r="A2730" s="56"/>
      <c r="E2730" s="57" t="str">
        <f aca="false">IF(AND($F2730="",$G2730=""),"",IF($G2730="",$F2730,HYPERLINK($G2730,$F2730)))</f>
        <v/>
      </c>
      <c r="H2730" s="1" t="str">
        <f aca="false">IF($I2730="","None Attached",IF(LEFT($I2730,5)="https",HYPERLINK($I2730,"Datasheet"),HYPERLINK(_xlfn.CONCAT("https://",$I2730),"Datasheet")))</f>
        <v>None Attached</v>
      </c>
      <c r="M2730" s="56"/>
      <c r="P2730" s="58"/>
      <c r="Q2730" s="1" t="n">
        <f aca="false">$M2730-$N2730</f>
        <v>0</v>
      </c>
      <c r="R2730" s="56"/>
      <c r="T2730" s="59" t="s">
        <v>15</v>
      </c>
      <c r="U2730" s="1" t="n">
        <f aca="false">$S2730-$R2730</f>
        <v>0</v>
      </c>
      <c r="V2730" s="1" t="n">
        <f aca="false">IF($T2730="±",$Q2730*2,$Q2730)</f>
        <v>0</v>
      </c>
      <c r="W2730" s="60" t="str">
        <f aca="false">IFERROR($U2730/ABS($V2730),"N/A")</f>
        <v>N/A</v>
      </c>
      <c r="X2730" s="61" t="str">
        <f aca="false">IF(OR($W2730="N/A",$R2730="",$S2730=""),"N/A",IF($W2730&gt;=4,"Not Significant",IF($W2730&gt;=2,"Semi-Significant","Significant")))</f>
        <v>N/A</v>
      </c>
      <c r="Z2730" s="1" t="str">
        <f aca="false">IF($D2730="Z540.1 w/data",0,"")</f>
        <v/>
      </c>
      <c r="AA2730" s="1" t="e">
        <f aca="false">$Y2730+$Q2730+$Z2730</f>
        <v>#VALUE!</v>
      </c>
      <c r="AB2730" s="1" t="n">
        <f aca="false">$N2730+$Q2730</f>
        <v>0</v>
      </c>
      <c r="AC2730" s="1" t="str">
        <f aca="false">IF($Y2730="","",IF(AND($AA2730&gt;=$R2730,$AA2730&lt;=$S2730),"Pass","Fail"))</f>
        <v/>
      </c>
      <c r="AD2730" s="1" t="str">
        <f aca="false">IF($Y2730="","",IF($AA2730&gt;$R2730,"Pass","Fail"))</f>
        <v/>
      </c>
      <c r="AE2730" s="1" t="str">
        <f aca="false">IF($Y2730="","",IF($AA2730&gt;=$R2730,"Pass","Fail"))</f>
        <v/>
      </c>
      <c r="AF2730" s="1" t="str">
        <f aca="false">IF($Y2730="","",IF($AA2730&lt;=$S2730,"Pass","Fail"))</f>
        <v/>
      </c>
      <c r="AG2730" s="1" t="str">
        <f aca="false">IF($Y2730="","",IF($AA2730&lt;$S2730,"Pass","Fail"))</f>
        <v/>
      </c>
      <c r="AH2730" s="23" t="str">
        <f aca="true">INDIRECT(CHOOSE(MATCH($T2730,{"±","&gt;","≥","≤","&lt;"},0), "AC", "AD", "AE", "AF", "AG") &amp; ROW())</f>
        <v/>
      </c>
      <c r="AI2730" s="56" t="str">
        <f aca="false">IF($X2730="Not Significant","No Further Action Required",
IF($AH2730="","",
IF(AND($AH2730="Pass",$L2730="0 - Passed "),"Analysis performed; no further action required.",
IF(AND($AH2730="Fail",$L2730="1 - Failed "),"Analysis performed; no further action required.",
IF(AND($AH2730="Pass",$L2730="2 - Limited In Use "),"Analysis performed; no further action required.",
IF(AND($AH2730="Fail",$L2730="3 - Adjusted "),"Analysis performed; no further action required.",
"Unit fails analysis; TSM determination required."))))))</f>
        <v/>
      </c>
      <c r="AJ2730" s="58"/>
    </row>
    <row r="2731" customFormat="false" ht="15" hidden="false" customHeight="false" outlineLevel="0" collapsed="false">
      <c r="A2731" s="56"/>
      <c r="E2731" s="57" t="str">
        <f aca="false">IF(AND($F2731="",$G2731=""),"",IF($G2731="",$F2731,HYPERLINK($G2731,$F2731)))</f>
        <v/>
      </c>
      <c r="H2731" s="1" t="str">
        <f aca="false">IF($I2731="","None Attached",IF(LEFT($I2731,5)="https",HYPERLINK($I2731,"Datasheet"),HYPERLINK(_xlfn.CONCAT("https://",$I2731),"Datasheet")))</f>
        <v>None Attached</v>
      </c>
      <c r="M2731" s="56"/>
      <c r="P2731" s="58"/>
      <c r="Q2731" s="1" t="n">
        <f aca="false">$M2731-$N2731</f>
        <v>0</v>
      </c>
      <c r="R2731" s="56"/>
      <c r="T2731" s="59" t="s">
        <v>15</v>
      </c>
      <c r="U2731" s="1" t="n">
        <f aca="false">$S2731-$R2731</f>
        <v>0</v>
      </c>
      <c r="V2731" s="1" t="n">
        <f aca="false">IF($T2731="±",$Q2731*2,$Q2731)</f>
        <v>0</v>
      </c>
      <c r="W2731" s="60" t="str">
        <f aca="false">IFERROR($U2731/ABS($V2731),"N/A")</f>
        <v>N/A</v>
      </c>
      <c r="X2731" s="61" t="str">
        <f aca="false">IF(OR($W2731="N/A",$R2731="",$S2731=""),"N/A",IF($W2731&gt;=4,"Not Significant",IF($W2731&gt;=2,"Semi-Significant","Significant")))</f>
        <v>N/A</v>
      </c>
      <c r="Z2731" s="1" t="str">
        <f aca="false">IF($D2731="Z540.1 w/data",0,"")</f>
        <v/>
      </c>
      <c r="AA2731" s="1" t="e">
        <f aca="false">$Y2731+$Q2731+$Z2731</f>
        <v>#VALUE!</v>
      </c>
      <c r="AB2731" s="1" t="n">
        <f aca="false">$N2731+$Q2731</f>
        <v>0</v>
      </c>
      <c r="AC2731" s="1" t="str">
        <f aca="false">IF($Y2731="","",IF(AND($AA2731&gt;=$R2731,$AA2731&lt;=$S2731),"Pass","Fail"))</f>
        <v/>
      </c>
      <c r="AD2731" s="1" t="str">
        <f aca="false">IF($Y2731="","",IF($AA2731&gt;$R2731,"Pass","Fail"))</f>
        <v/>
      </c>
      <c r="AE2731" s="1" t="str">
        <f aca="false">IF($Y2731="","",IF($AA2731&gt;=$R2731,"Pass","Fail"))</f>
        <v/>
      </c>
      <c r="AF2731" s="1" t="str">
        <f aca="false">IF($Y2731="","",IF($AA2731&lt;=$S2731,"Pass","Fail"))</f>
        <v/>
      </c>
      <c r="AG2731" s="1" t="str">
        <f aca="false">IF($Y2731="","",IF($AA2731&lt;$S2731,"Pass","Fail"))</f>
        <v/>
      </c>
      <c r="AH2731" s="23" t="str">
        <f aca="true">INDIRECT(CHOOSE(MATCH($T2731,{"±","&gt;","≥","≤","&lt;"},0), "AC", "AD", "AE", "AF", "AG") &amp; ROW())</f>
        <v/>
      </c>
      <c r="AI2731" s="56" t="str">
        <f aca="false">IF($X2731="Not Significant","No Further Action Required",
IF($AH2731="","",
IF(AND($AH2731="Pass",$L2731="0 - Passed "),"Analysis performed; no further action required.",
IF(AND($AH2731="Fail",$L2731="1 - Failed "),"Analysis performed; no further action required.",
IF(AND($AH2731="Pass",$L2731="2 - Limited In Use "),"Analysis performed; no further action required.",
IF(AND($AH2731="Fail",$L2731="3 - Adjusted "),"Analysis performed; no further action required.",
"Unit fails analysis; TSM determination required."))))))</f>
        <v/>
      </c>
      <c r="AJ2731" s="58"/>
    </row>
    <row r="2732" customFormat="false" ht="15" hidden="false" customHeight="false" outlineLevel="0" collapsed="false">
      <c r="A2732" s="56"/>
      <c r="E2732" s="57" t="str">
        <f aca="false">IF(AND($F2732="",$G2732=""),"",IF($G2732="",$F2732,HYPERLINK($G2732,$F2732)))</f>
        <v/>
      </c>
      <c r="H2732" s="1" t="str">
        <f aca="false">IF($I2732="","None Attached",IF(LEFT($I2732,5)="https",HYPERLINK($I2732,"Datasheet"),HYPERLINK(_xlfn.CONCAT("https://",$I2732),"Datasheet")))</f>
        <v>None Attached</v>
      </c>
      <c r="M2732" s="56"/>
      <c r="P2732" s="58"/>
      <c r="Q2732" s="1" t="n">
        <f aca="false">$M2732-$N2732</f>
        <v>0</v>
      </c>
      <c r="R2732" s="56"/>
      <c r="T2732" s="59" t="s">
        <v>15</v>
      </c>
      <c r="U2732" s="1" t="n">
        <f aca="false">$S2732-$R2732</f>
        <v>0</v>
      </c>
      <c r="V2732" s="1" t="n">
        <f aca="false">IF($T2732="±",$Q2732*2,$Q2732)</f>
        <v>0</v>
      </c>
      <c r="W2732" s="60" t="str">
        <f aca="false">IFERROR($U2732/ABS($V2732),"N/A")</f>
        <v>N/A</v>
      </c>
      <c r="X2732" s="61" t="str">
        <f aca="false">IF(OR($W2732="N/A",$R2732="",$S2732=""),"N/A",IF($W2732&gt;=4,"Not Significant",IF($W2732&gt;=2,"Semi-Significant","Significant")))</f>
        <v>N/A</v>
      </c>
      <c r="Z2732" s="1" t="str">
        <f aca="false">IF($D2732="Z540.1 w/data",0,"")</f>
        <v/>
      </c>
      <c r="AA2732" s="1" t="e">
        <f aca="false">$Y2732+$Q2732+$Z2732</f>
        <v>#VALUE!</v>
      </c>
      <c r="AB2732" s="1" t="n">
        <f aca="false">$N2732+$Q2732</f>
        <v>0</v>
      </c>
      <c r="AC2732" s="1" t="str">
        <f aca="false">IF($Y2732="","",IF(AND($AA2732&gt;=$R2732,$AA2732&lt;=$S2732),"Pass","Fail"))</f>
        <v/>
      </c>
      <c r="AD2732" s="1" t="str">
        <f aca="false">IF($Y2732="","",IF($AA2732&gt;$R2732,"Pass","Fail"))</f>
        <v/>
      </c>
      <c r="AE2732" s="1" t="str">
        <f aca="false">IF($Y2732="","",IF($AA2732&gt;=$R2732,"Pass","Fail"))</f>
        <v/>
      </c>
      <c r="AF2732" s="1" t="str">
        <f aca="false">IF($Y2732="","",IF($AA2732&lt;=$S2732,"Pass","Fail"))</f>
        <v/>
      </c>
      <c r="AG2732" s="1" t="str">
        <f aca="false">IF($Y2732="","",IF($AA2732&lt;$S2732,"Pass","Fail"))</f>
        <v/>
      </c>
      <c r="AH2732" s="23" t="str">
        <f aca="true">INDIRECT(CHOOSE(MATCH($T2732,{"±","&gt;","≥","≤","&lt;"},0), "AC", "AD", "AE", "AF", "AG") &amp; ROW())</f>
        <v/>
      </c>
      <c r="AI2732" s="56" t="str">
        <f aca="false">IF($X2732="Not Significant","No Further Action Required",
IF($AH2732="","",
IF(AND($AH2732="Pass",$L2732="0 - Passed "),"Analysis performed; no further action required.",
IF(AND($AH2732="Fail",$L2732="1 - Failed "),"Analysis performed; no further action required.",
IF(AND($AH2732="Pass",$L2732="2 - Limited In Use "),"Analysis performed; no further action required.",
IF(AND($AH2732="Fail",$L2732="3 - Adjusted "),"Analysis performed; no further action required.",
"Unit fails analysis; TSM determination required."))))))</f>
        <v/>
      </c>
      <c r="AJ2732" s="58"/>
    </row>
    <row r="2733" customFormat="false" ht="15" hidden="false" customHeight="false" outlineLevel="0" collapsed="false">
      <c r="A2733" s="56"/>
      <c r="E2733" s="57" t="str">
        <f aca="false">IF(AND($F2733="",$G2733=""),"",IF($G2733="",$F2733,HYPERLINK($G2733,$F2733)))</f>
        <v/>
      </c>
      <c r="H2733" s="1" t="str">
        <f aca="false">IF($I2733="","None Attached",IF(LEFT($I2733,5)="https",HYPERLINK($I2733,"Datasheet"),HYPERLINK(_xlfn.CONCAT("https://",$I2733),"Datasheet")))</f>
        <v>None Attached</v>
      </c>
      <c r="M2733" s="56"/>
      <c r="P2733" s="58"/>
      <c r="Q2733" s="1" t="n">
        <f aca="false">$M2733-$N2733</f>
        <v>0</v>
      </c>
      <c r="R2733" s="56"/>
      <c r="T2733" s="59" t="s">
        <v>15</v>
      </c>
      <c r="U2733" s="1" t="n">
        <f aca="false">$S2733-$R2733</f>
        <v>0</v>
      </c>
      <c r="V2733" s="1" t="n">
        <f aca="false">IF($T2733="±",$Q2733*2,$Q2733)</f>
        <v>0</v>
      </c>
      <c r="W2733" s="60" t="str">
        <f aca="false">IFERROR($U2733/ABS($V2733),"N/A")</f>
        <v>N/A</v>
      </c>
      <c r="X2733" s="61" t="str">
        <f aca="false">IF(OR($W2733="N/A",$R2733="",$S2733=""),"N/A",IF($W2733&gt;=4,"Not Significant",IF($W2733&gt;=2,"Semi-Significant","Significant")))</f>
        <v>N/A</v>
      </c>
      <c r="Z2733" s="1" t="str">
        <f aca="false">IF($D2733="Z540.1 w/data",0,"")</f>
        <v/>
      </c>
      <c r="AA2733" s="1" t="e">
        <f aca="false">$Y2733+$Q2733+$Z2733</f>
        <v>#VALUE!</v>
      </c>
      <c r="AB2733" s="1" t="n">
        <f aca="false">$N2733+$Q2733</f>
        <v>0</v>
      </c>
      <c r="AC2733" s="1" t="str">
        <f aca="false">IF($Y2733="","",IF(AND($AA2733&gt;=$R2733,$AA2733&lt;=$S2733),"Pass","Fail"))</f>
        <v/>
      </c>
      <c r="AD2733" s="1" t="str">
        <f aca="false">IF($Y2733="","",IF($AA2733&gt;$R2733,"Pass","Fail"))</f>
        <v/>
      </c>
      <c r="AE2733" s="1" t="str">
        <f aca="false">IF($Y2733="","",IF($AA2733&gt;=$R2733,"Pass","Fail"))</f>
        <v/>
      </c>
      <c r="AF2733" s="1" t="str">
        <f aca="false">IF($Y2733="","",IF($AA2733&lt;=$S2733,"Pass","Fail"))</f>
        <v/>
      </c>
      <c r="AG2733" s="1" t="str">
        <f aca="false">IF($Y2733="","",IF($AA2733&lt;$S2733,"Pass","Fail"))</f>
        <v/>
      </c>
      <c r="AH2733" s="23" t="str">
        <f aca="true">INDIRECT(CHOOSE(MATCH($T2733,{"±","&gt;","≥","≤","&lt;"},0), "AC", "AD", "AE", "AF", "AG") &amp; ROW())</f>
        <v/>
      </c>
      <c r="AI2733" s="56" t="str">
        <f aca="false">IF($X2733="Not Significant","No Further Action Required",
IF($AH2733="","",
IF(AND($AH2733="Pass",$L2733="0 - Passed "),"Analysis performed; no further action required.",
IF(AND($AH2733="Fail",$L2733="1 - Failed "),"Analysis performed; no further action required.",
IF(AND($AH2733="Pass",$L2733="2 - Limited In Use "),"Analysis performed; no further action required.",
IF(AND($AH2733="Fail",$L2733="3 - Adjusted "),"Analysis performed; no further action required.",
"Unit fails analysis; TSM determination required."))))))</f>
        <v/>
      </c>
      <c r="AJ2733" s="58"/>
    </row>
    <row r="2734" customFormat="false" ht="15" hidden="false" customHeight="false" outlineLevel="0" collapsed="false">
      <c r="A2734" s="56"/>
      <c r="E2734" s="57" t="str">
        <f aca="false">IF(AND($F2734="",$G2734=""),"",IF($G2734="",$F2734,HYPERLINK($G2734,$F2734)))</f>
        <v/>
      </c>
      <c r="H2734" s="1" t="str">
        <f aca="false">IF($I2734="","None Attached",IF(LEFT($I2734,5)="https",HYPERLINK($I2734,"Datasheet"),HYPERLINK(_xlfn.CONCAT("https://",$I2734),"Datasheet")))</f>
        <v>None Attached</v>
      </c>
      <c r="M2734" s="56"/>
      <c r="P2734" s="58"/>
      <c r="Q2734" s="1" t="n">
        <f aca="false">$M2734-$N2734</f>
        <v>0</v>
      </c>
      <c r="R2734" s="56"/>
      <c r="T2734" s="59" t="s">
        <v>15</v>
      </c>
      <c r="U2734" s="1" t="n">
        <f aca="false">$S2734-$R2734</f>
        <v>0</v>
      </c>
      <c r="V2734" s="1" t="n">
        <f aca="false">IF($T2734="±",$Q2734*2,$Q2734)</f>
        <v>0</v>
      </c>
      <c r="W2734" s="60" t="str">
        <f aca="false">IFERROR($U2734/ABS($V2734),"N/A")</f>
        <v>N/A</v>
      </c>
      <c r="X2734" s="61" t="str">
        <f aca="false">IF(OR($W2734="N/A",$R2734="",$S2734=""),"N/A",IF($W2734&gt;=4,"Not Significant",IF($W2734&gt;=2,"Semi-Significant","Significant")))</f>
        <v>N/A</v>
      </c>
      <c r="Z2734" s="1" t="str">
        <f aca="false">IF($D2734="Z540.1 w/data",0,"")</f>
        <v/>
      </c>
      <c r="AA2734" s="1" t="e">
        <f aca="false">$Y2734+$Q2734+$Z2734</f>
        <v>#VALUE!</v>
      </c>
      <c r="AB2734" s="1" t="n">
        <f aca="false">$N2734+$Q2734</f>
        <v>0</v>
      </c>
      <c r="AC2734" s="1" t="str">
        <f aca="false">IF($Y2734="","",IF(AND($AA2734&gt;=$R2734,$AA2734&lt;=$S2734),"Pass","Fail"))</f>
        <v/>
      </c>
      <c r="AD2734" s="1" t="str">
        <f aca="false">IF($Y2734="","",IF($AA2734&gt;$R2734,"Pass","Fail"))</f>
        <v/>
      </c>
      <c r="AE2734" s="1" t="str">
        <f aca="false">IF($Y2734="","",IF($AA2734&gt;=$R2734,"Pass","Fail"))</f>
        <v/>
      </c>
      <c r="AF2734" s="1" t="str">
        <f aca="false">IF($Y2734="","",IF($AA2734&lt;=$S2734,"Pass","Fail"))</f>
        <v/>
      </c>
      <c r="AG2734" s="1" t="str">
        <f aca="false">IF($Y2734="","",IF($AA2734&lt;$S2734,"Pass","Fail"))</f>
        <v/>
      </c>
      <c r="AH2734" s="23" t="str">
        <f aca="true">INDIRECT(CHOOSE(MATCH($T2734,{"±","&gt;","≥","≤","&lt;"},0), "AC", "AD", "AE", "AF", "AG") &amp; ROW())</f>
        <v/>
      </c>
      <c r="AI2734" s="56" t="str">
        <f aca="false">IF($X2734="Not Significant","No Further Action Required",
IF($AH2734="","",
IF(AND($AH2734="Pass",$L2734="0 - Passed "),"Analysis performed; no further action required.",
IF(AND($AH2734="Fail",$L2734="1 - Failed "),"Analysis performed; no further action required.",
IF(AND($AH2734="Pass",$L2734="2 - Limited In Use "),"Analysis performed; no further action required.",
IF(AND($AH2734="Fail",$L2734="3 - Adjusted "),"Analysis performed; no further action required.",
"Unit fails analysis; TSM determination required."))))))</f>
        <v/>
      </c>
      <c r="AJ2734" s="58"/>
    </row>
    <row r="2735" customFormat="false" ht="15" hidden="false" customHeight="false" outlineLevel="0" collapsed="false">
      <c r="A2735" s="56"/>
      <c r="E2735" s="57" t="str">
        <f aca="false">IF(AND($F2735="",$G2735=""),"",IF($G2735="",$F2735,HYPERLINK($G2735,$F2735)))</f>
        <v/>
      </c>
      <c r="H2735" s="1" t="str">
        <f aca="false">IF($I2735="","None Attached",IF(LEFT($I2735,5)="https",HYPERLINK($I2735,"Datasheet"),HYPERLINK(_xlfn.CONCAT("https://",$I2735),"Datasheet")))</f>
        <v>None Attached</v>
      </c>
      <c r="M2735" s="56"/>
      <c r="P2735" s="58"/>
      <c r="Q2735" s="1" t="n">
        <f aca="false">$M2735-$N2735</f>
        <v>0</v>
      </c>
      <c r="R2735" s="56"/>
      <c r="T2735" s="59" t="s">
        <v>15</v>
      </c>
      <c r="U2735" s="1" t="n">
        <f aca="false">$S2735-$R2735</f>
        <v>0</v>
      </c>
      <c r="V2735" s="1" t="n">
        <f aca="false">IF($T2735="±",$Q2735*2,$Q2735)</f>
        <v>0</v>
      </c>
      <c r="W2735" s="60" t="str">
        <f aca="false">IFERROR($U2735/ABS($V2735),"N/A")</f>
        <v>N/A</v>
      </c>
      <c r="X2735" s="61" t="str">
        <f aca="false">IF(OR($W2735="N/A",$R2735="",$S2735=""),"N/A",IF($W2735&gt;=4,"Not Significant",IF($W2735&gt;=2,"Semi-Significant","Significant")))</f>
        <v>N/A</v>
      </c>
      <c r="Z2735" s="1" t="str">
        <f aca="false">IF($D2735="Z540.1 w/data",0,"")</f>
        <v/>
      </c>
      <c r="AA2735" s="1" t="e">
        <f aca="false">$Y2735+$Q2735+$Z2735</f>
        <v>#VALUE!</v>
      </c>
      <c r="AB2735" s="1" t="n">
        <f aca="false">$N2735+$Q2735</f>
        <v>0</v>
      </c>
      <c r="AC2735" s="1" t="str">
        <f aca="false">IF($Y2735="","",IF(AND($AA2735&gt;=$R2735,$AA2735&lt;=$S2735),"Pass","Fail"))</f>
        <v/>
      </c>
      <c r="AD2735" s="1" t="str">
        <f aca="false">IF($Y2735="","",IF($AA2735&gt;$R2735,"Pass","Fail"))</f>
        <v/>
      </c>
      <c r="AE2735" s="1" t="str">
        <f aca="false">IF($Y2735="","",IF($AA2735&gt;=$R2735,"Pass","Fail"))</f>
        <v/>
      </c>
      <c r="AF2735" s="1" t="str">
        <f aca="false">IF($Y2735="","",IF($AA2735&lt;=$S2735,"Pass","Fail"))</f>
        <v/>
      </c>
      <c r="AG2735" s="1" t="str">
        <f aca="false">IF($Y2735="","",IF($AA2735&lt;$S2735,"Pass","Fail"))</f>
        <v/>
      </c>
      <c r="AH2735" s="23" t="str">
        <f aca="true">INDIRECT(CHOOSE(MATCH($T2735,{"±","&gt;","≥","≤","&lt;"},0), "AC", "AD", "AE", "AF", "AG") &amp; ROW())</f>
        <v/>
      </c>
      <c r="AI2735" s="56" t="str">
        <f aca="false">IF($X2735="Not Significant","No Further Action Required",
IF($AH2735="","",
IF(AND($AH2735="Pass",$L2735="0 - Passed "),"Analysis performed; no further action required.",
IF(AND($AH2735="Fail",$L2735="1 - Failed "),"Analysis performed; no further action required.",
IF(AND($AH2735="Pass",$L2735="2 - Limited In Use "),"Analysis performed; no further action required.",
IF(AND($AH2735="Fail",$L2735="3 - Adjusted "),"Analysis performed; no further action required.",
"Unit fails analysis; TSM determination required."))))))</f>
        <v/>
      </c>
      <c r="AJ2735" s="58"/>
    </row>
    <row r="2736" customFormat="false" ht="15" hidden="false" customHeight="false" outlineLevel="0" collapsed="false">
      <c r="A2736" s="56"/>
      <c r="E2736" s="57" t="str">
        <f aca="false">IF(AND($F2736="",$G2736=""),"",IF($G2736="",$F2736,HYPERLINK($G2736,$F2736)))</f>
        <v/>
      </c>
      <c r="H2736" s="1" t="str">
        <f aca="false">IF($I2736="","None Attached",IF(LEFT($I2736,5)="https",HYPERLINK($I2736,"Datasheet"),HYPERLINK(_xlfn.CONCAT("https://",$I2736),"Datasheet")))</f>
        <v>None Attached</v>
      </c>
      <c r="M2736" s="56"/>
      <c r="P2736" s="58"/>
      <c r="Q2736" s="1" t="n">
        <f aca="false">$M2736-$N2736</f>
        <v>0</v>
      </c>
      <c r="R2736" s="56"/>
      <c r="T2736" s="59" t="s">
        <v>15</v>
      </c>
      <c r="U2736" s="1" t="n">
        <f aca="false">$S2736-$R2736</f>
        <v>0</v>
      </c>
      <c r="V2736" s="1" t="n">
        <f aca="false">IF($T2736="±",$Q2736*2,$Q2736)</f>
        <v>0</v>
      </c>
      <c r="W2736" s="60" t="str">
        <f aca="false">IFERROR($U2736/ABS($V2736),"N/A")</f>
        <v>N/A</v>
      </c>
      <c r="X2736" s="61" t="str">
        <f aca="false">IF(OR($W2736="N/A",$R2736="",$S2736=""),"N/A",IF($W2736&gt;=4,"Not Significant",IF($W2736&gt;=2,"Semi-Significant","Significant")))</f>
        <v>N/A</v>
      </c>
      <c r="Z2736" s="1" t="str">
        <f aca="false">IF($D2736="Z540.1 w/data",0,"")</f>
        <v/>
      </c>
      <c r="AA2736" s="1" t="e">
        <f aca="false">$Y2736+$Q2736+$Z2736</f>
        <v>#VALUE!</v>
      </c>
      <c r="AB2736" s="1" t="n">
        <f aca="false">$N2736+$Q2736</f>
        <v>0</v>
      </c>
      <c r="AC2736" s="1" t="str">
        <f aca="false">IF($Y2736="","",IF(AND($AA2736&gt;=$R2736,$AA2736&lt;=$S2736),"Pass","Fail"))</f>
        <v/>
      </c>
      <c r="AD2736" s="1" t="str">
        <f aca="false">IF($Y2736="","",IF($AA2736&gt;$R2736,"Pass","Fail"))</f>
        <v/>
      </c>
      <c r="AE2736" s="1" t="str">
        <f aca="false">IF($Y2736="","",IF($AA2736&gt;=$R2736,"Pass","Fail"))</f>
        <v/>
      </c>
      <c r="AF2736" s="1" t="str">
        <f aca="false">IF($Y2736="","",IF($AA2736&lt;=$S2736,"Pass","Fail"))</f>
        <v/>
      </c>
      <c r="AG2736" s="1" t="str">
        <f aca="false">IF($Y2736="","",IF($AA2736&lt;$S2736,"Pass","Fail"))</f>
        <v/>
      </c>
      <c r="AH2736" s="23" t="str">
        <f aca="true">INDIRECT(CHOOSE(MATCH($T2736,{"±","&gt;","≥","≤","&lt;"},0), "AC", "AD", "AE", "AF", "AG") &amp; ROW())</f>
        <v/>
      </c>
      <c r="AI2736" s="56" t="str">
        <f aca="false">IF($X2736="Not Significant","No Further Action Required",
IF($AH2736="","",
IF(AND($AH2736="Pass",$L2736="0 - Passed "),"Analysis performed; no further action required.",
IF(AND($AH2736="Fail",$L2736="1 - Failed "),"Analysis performed; no further action required.",
IF(AND($AH2736="Pass",$L2736="2 - Limited In Use "),"Analysis performed; no further action required.",
IF(AND($AH2736="Fail",$L2736="3 - Adjusted "),"Analysis performed; no further action required.",
"Unit fails analysis; TSM determination required."))))))</f>
        <v/>
      </c>
      <c r="AJ2736" s="58"/>
    </row>
    <row r="2737" customFormat="false" ht="15" hidden="false" customHeight="false" outlineLevel="0" collapsed="false">
      <c r="A2737" s="56"/>
      <c r="E2737" s="57" t="str">
        <f aca="false">IF(AND($F2737="",$G2737=""),"",IF($G2737="",$F2737,HYPERLINK($G2737,$F2737)))</f>
        <v/>
      </c>
      <c r="H2737" s="1" t="str">
        <f aca="false">IF($I2737="","None Attached",IF(LEFT($I2737,5)="https",HYPERLINK($I2737,"Datasheet"),HYPERLINK(_xlfn.CONCAT("https://",$I2737),"Datasheet")))</f>
        <v>None Attached</v>
      </c>
      <c r="M2737" s="56"/>
      <c r="P2737" s="58"/>
      <c r="Q2737" s="1" t="n">
        <f aca="false">$M2737-$N2737</f>
        <v>0</v>
      </c>
      <c r="R2737" s="56"/>
      <c r="T2737" s="59" t="s">
        <v>15</v>
      </c>
      <c r="U2737" s="1" t="n">
        <f aca="false">$S2737-$R2737</f>
        <v>0</v>
      </c>
      <c r="V2737" s="1" t="n">
        <f aca="false">IF($T2737="±",$Q2737*2,$Q2737)</f>
        <v>0</v>
      </c>
      <c r="W2737" s="60" t="str">
        <f aca="false">IFERROR($U2737/ABS($V2737),"N/A")</f>
        <v>N/A</v>
      </c>
      <c r="X2737" s="61" t="str">
        <f aca="false">IF(OR($W2737="N/A",$R2737="",$S2737=""),"N/A",IF($W2737&gt;=4,"Not Significant",IF($W2737&gt;=2,"Semi-Significant","Significant")))</f>
        <v>N/A</v>
      </c>
      <c r="Z2737" s="1" t="str">
        <f aca="false">IF($D2737="Z540.1 w/data",0,"")</f>
        <v/>
      </c>
      <c r="AA2737" s="1" t="e">
        <f aca="false">$Y2737+$Q2737+$Z2737</f>
        <v>#VALUE!</v>
      </c>
      <c r="AB2737" s="1" t="n">
        <f aca="false">$N2737+$Q2737</f>
        <v>0</v>
      </c>
      <c r="AC2737" s="1" t="str">
        <f aca="false">IF($Y2737="","",IF(AND($AA2737&gt;=$R2737,$AA2737&lt;=$S2737),"Pass","Fail"))</f>
        <v/>
      </c>
      <c r="AD2737" s="1" t="str">
        <f aca="false">IF($Y2737="","",IF($AA2737&gt;$R2737,"Pass","Fail"))</f>
        <v/>
      </c>
      <c r="AE2737" s="1" t="str">
        <f aca="false">IF($Y2737="","",IF($AA2737&gt;=$R2737,"Pass","Fail"))</f>
        <v/>
      </c>
      <c r="AF2737" s="1" t="str">
        <f aca="false">IF($Y2737="","",IF($AA2737&lt;=$S2737,"Pass","Fail"))</f>
        <v/>
      </c>
      <c r="AG2737" s="1" t="str">
        <f aca="false">IF($Y2737="","",IF($AA2737&lt;$S2737,"Pass","Fail"))</f>
        <v/>
      </c>
      <c r="AH2737" s="23" t="str">
        <f aca="true">INDIRECT(CHOOSE(MATCH($T2737,{"±","&gt;","≥","≤","&lt;"},0), "AC", "AD", "AE", "AF", "AG") &amp; ROW())</f>
        <v/>
      </c>
      <c r="AI2737" s="56" t="str">
        <f aca="false">IF($X2737="Not Significant","No Further Action Required",
IF($AH2737="","",
IF(AND($AH2737="Pass",$L2737="0 - Passed "),"Analysis performed; no further action required.",
IF(AND($AH2737="Fail",$L2737="1 - Failed "),"Analysis performed; no further action required.",
IF(AND($AH2737="Pass",$L2737="2 - Limited In Use "),"Analysis performed; no further action required.",
IF(AND($AH2737="Fail",$L2737="3 - Adjusted "),"Analysis performed; no further action required.",
"Unit fails analysis; TSM determination required."))))))</f>
        <v/>
      </c>
      <c r="AJ2737" s="58"/>
    </row>
    <row r="2738" customFormat="false" ht="15" hidden="false" customHeight="false" outlineLevel="0" collapsed="false">
      <c r="A2738" s="56"/>
      <c r="E2738" s="57" t="str">
        <f aca="false">IF(AND($F2738="",$G2738=""),"",IF($G2738="",$F2738,HYPERLINK($G2738,$F2738)))</f>
        <v/>
      </c>
      <c r="H2738" s="1" t="str">
        <f aca="false">IF($I2738="","None Attached",IF(LEFT($I2738,5)="https",HYPERLINK($I2738,"Datasheet"),HYPERLINK(_xlfn.CONCAT("https://",$I2738),"Datasheet")))</f>
        <v>None Attached</v>
      </c>
      <c r="M2738" s="56"/>
      <c r="P2738" s="58"/>
      <c r="Q2738" s="1" t="n">
        <f aca="false">$M2738-$N2738</f>
        <v>0</v>
      </c>
      <c r="R2738" s="56"/>
      <c r="T2738" s="59" t="s">
        <v>15</v>
      </c>
      <c r="U2738" s="1" t="n">
        <f aca="false">$S2738-$R2738</f>
        <v>0</v>
      </c>
      <c r="V2738" s="1" t="n">
        <f aca="false">IF($T2738="±",$Q2738*2,$Q2738)</f>
        <v>0</v>
      </c>
      <c r="W2738" s="60" t="str">
        <f aca="false">IFERROR($U2738/ABS($V2738),"N/A")</f>
        <v>N/A</v>
      </c>
      <c r="X2738" s="61" t="str">
        <f aca="false">IF(OR($W2738="N/A",$R2738="",$S2738=""),"N/A",IF($W2738&gt;=4,"Not Significant",IF($W2738&gt;=2,"Semi-Significant","Significant")))</f>
        <v>N/A</v>
      </c>
      <c r="Z2738" s="1" t="str">
        <f aca="false">IF($D2738="Z540.1 w/data",0,"")</f>
        <v/>
      </c>
      <c r="AA2738" s="1" t="e">
        <f aca="false">$Y2738+$Q2738+$Z2738</f>
        <v>#VALUE!</v>
      </c>
      <c r="AB2738" s="1" t="n">
        <f aca="false">$N2738+$Q2738</f>
        <v>0</v>
      </c>
      <c r="AC2738" s="1" t="str">
        <f aca="false">IF($Y2738="","",IF(AND($AA2738&gt;=$R2738,$AA2738&lt;=$S2738),"Pass","Fail"))</f>
        <v/>
      </c>
      <c r="AD2738" s="1" t="str">
        <f aca="false">IF($Y2738="","",IF($AA2738&gt;$R2738,"Pass","Fail"))</f>
        <v/>
      </c>
      <c r="AE2738" s="1" t="str">
        <f aca="false">IF($Y2738="","",IF($AA2738&gt;=$R2738,"Pass","Fail"))</f>
        <v/>
      </c>
      <c r="AF2738" s="1" t="str">
        <f aca="false">IF($Y2738="","",IF($AA2738&lt;=$S2738,"Pass","Fail"))</f>
        <v/>
      </c>
      <c r="AG2738" s="1" t="str">
        <f aca="false">IF($Y2738="","",IF($AA2738&lt;$S2738,"Pass","Fail"))</f>
        <v/>
      </c>
      <c r="AH2738" s="23" t="str">
        <f aca="true">INDIRECT(CHOOSE(MATCH($T2738,{"±","&gt;","≥","≤","&lt;"},0), "AC", "AD", "AE", "AF", "AG") &amp; ROW())</f>
        <v/>
      </c>
      <c r="AI2738" s="56" t="str">
        <f aca="false">IF($X2738="Not Significant","No Further Action Required",
IF($AH2738="","",
IF(AND($AH2738="Pass",$L2738="0 - Passed "),"Analysis performed; no further action required.",
IF(AND($AH2738="Fail",$L2738="1 - Failed "),"Analysis performed; no further action required.",
IF(AND($AH2738="Pass",$L2738="2 - Limited In Use "),"Analysis performed; no further action required.",
IF(AND($AH2738="Fail",$L2738="3 - Adjusted "),"Analysis performed; no further action required.",
"Unit fails analysis; TSM determination required."))))))</f>
        <v/>
      </c>
      <c r="AJ2738" s="58"/>
    </row>
    <row r="2739" customFormat="false" ht="15" hidden="false" customHeight="false" outlineLevel="0" collapsed="false">
      <c r="A2739" s="56"/>
      <c r="E2739" s="57" t="str">
        <f aca="false">IF(AND($F2739="",$G2739=""),"",IF($G2739="",$F2739,HYPERLINK($G2739,$F2739)))</f>
        <v/>
      </c>
      <c r="H2739" s="1" t="str">
        <f aca="false">IF($I2739="","None Attached",IF(LEFT($I2739,5)="https",HYPERLINK($I2739,"Datasheet"),HYPERLINK(_xlfn.CONCAT("https://",$I2739),"Datasheet")))</f>
        <v>None Attached</v>
      </c>
      <c r="M2739" s="56"/>
      <c r="P2739" s="58"/>
      <c r="Q2739" s="1" t="n">
        <f aca="false">$M2739-$N2739</f>
        <v>0</v>
      </c>
      <c r="R2739" s="56"/>
      <c r="T2739" s="59" t="s">
        <v>15</v>
      </c>
      <c r="U2739" s="1" t="n">
        <f aca="false">$S2739-$R2739</f>
        <v>0</v>
      </c>
      <c r="V2739" s="1" t="n">
        <f aca="false">IF($T2739="±",$Q2739*2,$Q2739)</f>
        <v>0</v>
      </c>
      <c r="W2739" s="60" t="str">
        <f aca="false">IFERROR($U2739/ABS($V2739),"N/A")</f>
        <v>N/A</v>
      </c>
      <c r="X2739" s="61" t="str">
        <f aca="false">IF(OR($W2739="N/A",$R2739="",$S2739=""),"N/A",IF($W2739&gt;=4,"Not Significant",IF($W2739&gt;=2,"Semi-Significant","Significant")))</f>
        <v>N/A</v>
      </c>
      <c r="Z2739" s="1" t="str">
        <f aca="false">IF($D2739="Z540.1 w/data",0,"")</f>
        <v/>
      </c>
      <c r="AA2739" s="1" t="e">
        <f aca="false">$Y2739+$Q2739+$Z2739</f>
        <v>#VALUE!</v>
      </c>
      <c r="AB2739" s="1" t="n">
        <f aca="false">$N2739+$Q2739</f>
        <v>0</v>
      </c>
      <c r="AC2739" s="1" t="str">
        <f aca="false">IF($Y2739="","",IF(AND($AA2739&gt;=$R2739,$AA2739&lt;=$S2739),"Pass","Fail"))</f>
        <v/>
      </c>
      <c r="AD2739" s="1" t="str">
        <f aca="false">IF($Y2739="","",IF($AA2739&gt;$R2739,"Pass","Fail"))</f>
        <v/>
      </c>
      <c r="AE2739" s="1" t="str">
        <f aca="false">IF($Y2739="","",IF($AA2739&gt;=$R2739,"Pass","Fail"))</f>
        <v/>
      </c>
      <c r="AF2739" s="1" t="str">
        <f aca="false">IF($Y2739="","",IF($AA2739&lt;=$S2739,"Pass","Fail"))</f>
        <v/>
      </c>
      <c r="AG2739" s="1" t="str">
        <f aca="false">IF($Y2739="","",IF($AA2739&lt;$S2739,"Pass","Fail"))</f>
        <v/>
      </c>
      <c r="AH2739" s="23" t="str">
        <f aca="true">INDIRECT(CHOOSE(MATCH($T2739,{"±","&gt;","≥","≤","&lt;"},0), "AC", "AD", "AE", "AF", "AG") &amp; ROW())</f>
        <v/>
      </c>
      <c r="AI2739" s="56" t="str">
        <f aca="false">IF($X2739="Not Significant","No Further Action Required",
IF($AH2739="","",
IF(AND($AH2739="Pass",$L2739="0 - Passed "),"Analysis performed; no further action required.",
IF(AND($AH2739="Fail",$L2739="1 - Failed "),"Analysis performed; no further action required.",
IF(AND($AH2739="Pass",$L2739="2 - Limited In Use "),"Analysis performed; no further action required.",
IF(AND($AH2739="Fail",$L2739="3 - Adjusted "),"Analysis performed; no further action required.",
"Unit fails analysis; TSM determination required."))))))</f>
        <v/>
      </c>
      <c r="AJ2739" s="58"/>
    </row>
    <row r="2740" customFormat="false" ht="15" hidden="false" customHeight="false" outlineLevel="0" collapsed="false">
      <c r="A2740" s="56"/>
      <c r="E2740" s="57" t="str">
        <f aca="false">IF(AND($F2740="",$G2740=""),"",IF($G2740="",$F2740,HYPERLINK($G2740,$F2740)))</f>
        <v/>
      </c>
      <c r="H2740" s="1" t="str">
        <f aca="false">IF($I2740="","None Attached",IF(LEFT($I2740,5)="https",HYPERLINK($I2740,"Datasheet"),HYPERLINK(_xlfn.CONCAT("https://",$I2740),"Datasheet")))</f>
        <v>None Attached</v>
      </c>
      <c r="M2740" s="56"/>
      <c r="P2740" s="58"/>
      <c r="Q2740" s="1" t="n">
        <f aca="false">$M2740-$N2740</f>
        <v>0</v>
      </c>
      <c r="R2740" s="56"/>
      <c r="T2740" s="59" t="s">
        <v>15</v>
      </c>
      <c r="U2740" s="1" t="n">
        <f aca="false">$S2740-$R2740</f>
        <v>0</v>
      </c>
      <c r="V2740" s="1" t="n">
        <f aca="false">IF($T2740="±",$Q2740*2,$Q2740)</f>
        <v>0</v>
      </c>
      <c r="W2740" s="60" t="str">
        <f aca="false">IFERROR($U2740/ABS($V2740),"N/A")</f>
        <v>N/A</v>
      </c>
      <c r="X2740" s="61" t="str">
        <f aca="false">IF(OR($W2740="N/A",$R2740="",$S2740=""),"N/A",IF($W2740&gt;=4,"Not Significant",IF($W2740&gt;=2,"Semi-Significant","Significant")))</f>
        <v>N/A</v>
      </c>
      <c r="Z2740" s="1" t="str">
        <f aca="false">IF($D2740="Z540.1 w/data",0,"")</f>
        <v/>
      </c>
      <c r="AA2740" s="1" t="e">
        <f aca="false">$Y2740+$Q2740+$Z2740</f>
        <v>#VALUE!</v>
      </c>
      <c r="AB2740" s="1" t="n">
        <f aca="false">$N2740+$Q2740</f>
        <v>0</v>
      </c>
      <c r="AC2740" s="1" t="str">
        <f aca="false">IF($Y2740="","",IF(AND($AA2740&gt;=$R2740,$AA2740&lt;=$S2740),"Pass","Fail"))</f>
        <v/>
      </c>
      <c r="AD2740" s="1" t="str">
        <f aca="false">IF($Y2740="","",IF($AA2740&gt;$R2740,"Pass","Fail"))</f>
        <v/>
      </c>
      <c r="AE2740" s="1" t="str">
        <f aca="false">IF($Y2740="","",IF($AA2740&gt;=$R2740,"Pass","Fail"))</f>
        <v/>
      </c>
      <c r="AF2740" s="1" t="str">
        <f aca="false">IF($Y2740="","",IF($AA2740&lt;=$S2740,"Pass","Fail"))</f>
        <v/>
      </c>
      <c r="AG2740" s="1" t="str">
        <f aca="false">IF($Y2740="","",IF($AA2740&lt;$S2740,"Pass","Fail"))</f>
        <v/>
      </c>
      <c r="AH2740" s="23" t="str">
        <f aca="true">INDIRECT(CHOOSE(MATCH($T2740,{"±","&gt;","≥","≤","&lt;"},0), "AC", "AD", "AE", "AF", "AG") &amp; ROW())</f>
        <v/>
      </c>
      <c r="AI2740" s="56" t="str">
        <f aca="false">IF($X2740="Not Significant","No Further Action Required",
IF($AH2740="","",
IF(AND($AH2740="Pass",$L2740="0 - Passed "),"Analysis performed; no further action required.",
IF(AND($AH2740="Fail",$L2740="1 - Failed "),"Analysis performed; no further action required.",
IF(AND($AH2740="Pass",$L2740="2 - Limited In Use "),"Analysis performed; no further action required.",
IF(AND($AH2740="Fail",$L2740="3 - Adjusted "),"Analysis performed; no further action required.",
"Unit fails analysis; TSM determination required."))))))</f>
        <v/>
      </c>
      <c r="AJ2740" s="58"/>
    </row>
    <row r="2741" customFormat="false" ht="15" hidden="false" customHeight="false" outlineLevel="0" collapsed="false">
      <c r="A2741" s="56"/>
      <c r="E2741" s="57" t="str">
        <f aca="false">IF(AND($F2741="",$G2741=""),"",IF($G2741="",$F2741,HYPERLINK($G2741,$F2741)))</f>
        <v/>
      </c>
      <c r="H2741" s="1" t="str">
        <f aca="false">IF($I2741="","None Attached",IF(LEFT($I2741,5)="https",HYPERLINK($I2741,"Datasheet"),HYPERLINK(_xlfn.CONCAT("https://",$I2741),"Datasheet")))</f>
        <v>None Attached</v>
      </c>
      <c r="M2741" s="56"/>
      <c r="P2741" s="58"/>
      <c r="Q2741" s="1" t="n">
        <f aca="false">$M2741-$N2741</f>
        <v>0</v>
      </c>
      <c r="R2741" s="56"/>
      <c r="T2741" s="59" t="s">
        <v>15</v>
      </c>
      <c r="U2741" s="1" t="n">
        <f aca="false">$S2741-$R2741</f>
        <v>0</v>
      </c>
      <c r="V2741" s="1" t="n">
        <f aca="false">IF($T2741="±",$Q2741*2,$Q2741)</f>
        <v>0</v>
      </c>
      <c r="W2741" s="60" t="str">
        <f aca="false">IFERROR($U2741/ABS($V2741),"N/A")</f>
        <v>N/A</v>
      </c>
      <c r="X2741" s="61" t="str">
        <f aca="false">IF(OR($W2741="N/A",$R2741="",$S2741=""),"N/A",IF($W2741&gt;=4,"Not Significant",IF($W2741&gt;=2,"Semi-Significant","Significant")))</f>
        <v>N/A</v>
      </c>
      <c r="Z2741" s="1" t="str">
        <f aca="false">IF($D2741="Z540.1 w/data",0,"")</f>
        <v/>
      </c>
      <c r="AA2741" s="1" t="e">
        <f aca="false">$Y2741+$Q2741+$Z2741</f>
        <v>#VALUE!</v>
      </c>
      <c r="AB2741" s="1" t="n">
        <f aca="false">$N2741+$Q2741</f>
        <v>0</v>
      </c>
      <c r="AC2741" s="1" t="str">
        <f aca="false">IF($Y2741="","",IF(AND($AA2741&gt;=$R2741,$AA2741&lt;=$S2741),"Pass","Fail"))</f>
        <v/>
      </c>
      <c r="AD2741" s="1" t="str">
        <f aca="false">IF($Y2741="","",IF($AA2741&gt;$R2741,"Pass","Fail"))</f>
        <v/>
      </c>
      <c r="AE2741" s="1" t="str">
        <f aca="false">IF($Y2741="","",IF($AA2741&gt;=$R2741,"Pass","Fail"))</f>
        <v/>
      </c>
      <c r="AF2741" s="1" t="str">
        <f aca="false">IF($Y2741="","",IF($AA2741&lt;=$S2741,"Pass","Fail"))</f>
        <v/>
      </c>
      <c r="AG2741" s="1" t="str">
        <f aca="false">IF($Y2741="","",IF($AA2741&lt;$S2741,"Pass","Fail"))</f>
        <v/>
      </c>
      <c r="AH2741" s="23" t="str">
        <f aca="true">INDIRECT(CHOOSE(MATCH($T2741,{"±","&gt;","≥","≤","&lt;"},0), "AC", "AD", "AE", "AF", "AG") &amp; ROW())</f>
        <v/>
      </c>
      <c r="AI2741" s="56" t="str">
        <f aca="false">IF($X2741="Not Significant","No Further Action Required",
IF($AH2741="","",
IF(AND($AH2741="Pass",$L2741="0 - Passed "),"Analysis performed; no further action required.",
IF(AND($AH2741="Fail",$L2741="1 - Failed "),"Analysis performed; no further action required.",
IF(AND($AH2741="Pass",$L2741="2 - Limited In Use "),"Analysis performed; no further action required.",
IF(AND($AH2741="Fail",$L2741="3 - Adjusted "),"Analysis performed; no further action required.",
"Unit fails analysis; TSM determination required."))))))</f>
        <v/>
      </c>
      <c r="AJ2741" s="58"/>
    </row>
    <row r="2742" customFormat="false" ht="15" hidden="false" customHeight="false" outlineLevel="0" collapsed="false">
      <c r="A2742" s="56"/>
      <c r="E2742" s="57" t="str">
        <f aca="false">IF(AND($F2742="",$G2742=""),"",IF($G2742="",$F2742,HYPERLINK($G2742,$F2742)))</f>
        <v/>
      </c>
      <c r="H2742" s="1" t="str">
        <f aca="false">IF($I2742="","None Attached",IF(LEFT($I2742,5)="https",HYPERLINK($I2742,"Datasheet"),HYPERLINK(_xlfn.CONCAT("https://",$I2742),"Datasheet")))</f>
        <v>None Attached</v>
      </c>
      <c r="M2742" s="56"/>
      <c r="P2742" s="58"/>
      <c r="Q2742" s="1" t="n">
        <f aca="false">$M2742-$N2742</f>
        <v>0</v>
      </c>
      <c r="R2742" s="56"/>
      <c r="T2742" s="59" t="s">
        <v>15</v>
      </c>
      <c r="U2742" s="1" t="n">
        <f aca="false">$S2742-$R2742</f>
        <v>0</v>
      </c>
      <c r="V2742" s="1" t="n">
        <f aca="false">IF($T2742="±",$Q2742*2,$Q2742)</f>
        <v>0</v>
      </c>
      <c r="W2742" s="60" t="str">
        <f aca="false">IFERROR($U2742/ABS($V2742),"N/A")</f>
        <v>N/A</v>
      </c>
      <c r="X2742" s="61" t="str">
        <f aca="false">IF(OR($W2742="N/A",$R2742="",$S2742=""),"N/A",IF($W2742&gt;=4,"Not Significant",IF($W2742&gt;=2,"Semi-Significant","Significant")))</f>
        <v>N/A</v>
      </c>
      <c r="Z2742" s="1" t="str">
        <f aca="false">IF($D2742="Z540.1 w/data",0,"")</f>
        <v/>
      </c>
      <c r="AA2742" s="1" t="e">
        <f aca="false">$Y2742+$Q2742+$Z2742</f>
        <v>#VALUE!</v>
      </c>
      <c r="AB2742" s="1" t="n">
        <f aca="false">$N2742+$Q2742</f>
        <v>0</v>
      </c>
      <c r="AC2742" s="1" t="str">
        <f aca="false">IF($Y2742="","",IF(AND($AA2742&gt;=$R2742,$AA2742&lt;=$S2742),"Pass","Fail"))</f>
        <v/>
      </c>
      <c r="AD2742" s="1" t="str">
        <f aca="false">IF($Y2742="","",IF($AA2742&gt;$R2742,"Pass","Fail"))</f>
        <v/>
      </c>
      <c r="AE2742" s="1" t="str">
        <f aca="false">IF($Y2742="","",IF($AA2742&gt;=$R2742,"Pass","Fail"))</f>
        <v/>
      </c>
      <c r="AF2742" s="1" t="str">
        <f aca="false">IF($Y2742="","",IF($AA2742&lt;=$S2742,"Pass","Fail"))</f>
        <v/>
      </c>
      <c r="AG2742" s="1" t="str">
        <f aca="false">IF($Y2742="","",IF($AA2742&lt;$S2742,"Pass","Fail"))</f>
        <v/>
      </c>
      <c r="AH2742" s="23" t="str">
        <f aca="true">INDIRECT(CHOOSE(MATCH($T2742,{"±","&gt;","≥","≤","&lt;"},0), "AC", "AD", "AE", "AF", "AG") &amp; ROW())</f>
        <v/>
      </c>
      <c r="AI2742" s="56" t="str">
        <f aca="false">IF($X2742="Not Significant","No Further Action Required",
IF($AH2742="","",
IF(AND($AH2742="Pass",$L2742="0 - Passed "),"Analysis performed; no further action required.",
IF(AND($AH2742="Fail",$L2742="1 - Failed "),"Analysis performed; no further action required.",
IF(AND($AH2742="Pass",$L2742="2 - Limited In Use "),"Analysis performed; no further action required.",
IF(AND($AH2742="Fail",$L2742="3 - Adjusted "),"Analysis performed; no further action required.",
"Unit fails analysis; TSM determination required."))))))</f>
        <v/>
      </c>
      <c r="AJ2742" s="58"/>
    </row>
    <row r="2743" customFormat="false" ht="15" hidden="false" customHeight="false" outlineLevel="0" collapsed="false">
      <c r="A2743" s="56"/>
      <c r="E2743" s="57" t="str">
        <f aca="false">IF(AND($F2743="",$G2743=""),"",IF($G2743="",$F2743,HYPERLINK($G2743,$F2743)))</f>
        <v/>
      </c>
      <c r="H2743" s="1" t="str">
        <f aca="false">IF($I2743="","None Attached",IF(LEFT($I2743,5)="https",HYPERLINK($I2743,"Datasheet"),HYPERLINK(_xlfn.CONCAT("https://",$I2743),"Datasheet")))</f>
        <v>None Attached</v>
      </c>
      <c r="M2743" s="56"/>
      <c r="P2743" s="58"/>
      <c r="Q2743" s="1" t="n">
        <f aca="false">$M2743-$N2743</f>
        <v>0</v>
      </c>
      <c r="R2743" s="56"/>
      <c r="T2743" s="59" t="s">
        <v>15</v>
      </c>
      <c r="U2743" s="1" t="n">
        <f aca="false">$S2743-$R2743</f>
        <v>0</v>
      </c>
      <c r="V2743" s="1" t="n">
        <f aca="false">IF($T2743="±",$Q2743*2,$Q2743)</f>
        <v>0</v>
      </c>
      <c r="W2743" s="60" t="str">
        <f aca="false">IFERROR($U2743/ABS($V2743),"N/A")</f>
        <v>N/A</v>
      </c>
      <c r="X2743" s="61" t="str">
        <f aca="false">IF(OR($W2743="N/A",$R2743="",$S2743=""),"N/A",IF($W2743&gt;=4,"Not Significant",IF($W2743&gt;=2,"Semi-Significant","Significant")))</f>
        <v>N/A</v>
      </c>
      <c r="Z2743" s="1" t="str">
        <f aca="false">IF($D2743="Z540.1 w/data",0,"")</f>
        <v/>
      </c>
      <c r="AA2743" s="1" t="e">
        <f aca="false">$Y2743+$Q2743+$Z2743</f>
        <v>#VALUE!</v>
      </c>
      <c r="AB2743" s="1" t="n">
        <f aca="false">$N2743+$Q2743</f>
        <v>0</v>
      </c>
      <c r="AC2743" s="1" t="str">
        <f aca="false">IF($Y2743="","",IF(AND($AA2743&gt;=$R2743,$AA2743&lt;=$S2743),"Pass","Fail"))</f>
        <v/>
      </c>
      <c r="AD2743" s="1" t="str">
        <f aca="false">IF($Y2743="","",IF($AA2743&gt;$R2743,"Pass","Fail"))</f>
        <v/>
      </c>
      <c r="AE2743" s="1" t="str">
        <f aca="false">IF($Y2743="","",IF($AA2743&gt;=$R2743,"Pass","Fail"))</f>
        <v/>
      </c>
      <c r="AF2743" s="1" t="str">
        <f aca="false">IF($Y2743="","",IF($AA2743&lt;=$S2743,"Pass","Fail"))</f>
        <v/>
      </c>
      <c r="AG2743" s="1" t="str">
        <f aca="false">IF($Y2743="","",IF($AA2743&lt;$S2743,"Pass","Fail"))</f>
        <v/>
      </c>
      <c r="AH2743" s="23" t="str">
        <f aca="true">INDIRECT(CHOOSE(MATCH($T2743,{"±","&gt;","≥","≤","&lt;"},0), "AC", "AD", "AE", "AF", "AG") &amp; ROW())</f>
        <v/>
      </c>
      <c r="AI2743" s="56" t="str">
        <f aca="false">IF($X2743="Not Significant","No Further Action Required",
IF($AH2743="","",
IF(AND($AH2743="Pass",$L2743="0 - Passed "),"Analysis performed; no further action required.",
IF(AND($AH2743="Fail",$L2743="1 - Failed "),"Analysis performed; no further action required.",
IF(AND($AH2743="Pass",$L2743="2 - Limited In Use "),"Analysis performed; no further action required.",
IF(AND($AH2743="Fail",$L2743="3 - Adjusted "),"Analysis performed; no further action required.",
"Unit fails analysis; TSM determination required."))))))</f>
        <v/>
      </c>
      <c r="AJ2743" s="58"/>
    </row>
    <row r="2744" customFormat="false" ht="15" hidden="false" customHeight="false" outlineLevel="0" collapsed="false">
      <c r="A2744" s="56"/>
      <c r="E2744" s="57" t="str">
        <f aca="false">IF(AND($F2744="",$G2744=""),"",IF($G2744="",$F2744,HYPERLINK($G2744,$F2744)))</f>
        <v/>
      </c>
      <c r="H2744" s="1" t="str">
        <f aca="false">IF($I2744="","None Attached",IF(LEFT($I2744,5)="https",HYPERLINK($I2744,"Datasheet"),HYPERLINK(_xlfn.CONCAT("https://",$I2744),"Datasheet")))</f>
        <v>None Attached</v>
      </c>
      <c r="M2744" s="56"/>
      <c r="P2744" s="58"/>
      <c r="Q2744" s="1" t="n">
        <f aca="false">$M2744-$N2744</f>
        <v>0</v>
      </c>
      <c r="R2744" s="56"/>
      <c r="T2744" s="59" t="s">
        <v>15</v>
      </c>
      <c r="U2744" s="1" t="n">
        <f aca="false">$S2744-$R2744</f>
        <v>0</v>
      </c>
      <c r="V2744" s="1" t="n">
        <f aca="false">IF($T2744="±",$Q2744*2,$Q2744)</f>
        <v>0</v>
      </c>
      <c r="W2744" s="60" t="str">
        <f aca="false">IFERROR($U2744/ABS($V2744),"N/A")</f>
        <v>N/A</v>
      </c>
      <c r="X2744" s="61" t="str">
        <f aca="false">IF(OR($W2744="N/A",$R2744="",$S2744=""),"N/A",IF($W2744&gt;=4,"Not Significant",IF($W2744&gt;=2,"Semi-Significant","Significant")))</f>
        <v>N/A</v>
      </c>
      <c r="Z2744" s="1" t="str">
        <f aca="false">IF($D2744="Z540.1 w/data",0,"")</f>
        <v/>
      </c>
      <c r="AA2744" s="1" t="e">
        <f aca="false">$Y2744+$Q2744+$Z2744</f>
        <v>#VALUE!</v>
      </c>
      <c r="AB2744" s="1" t="n">
        <f aca="false">$N2744+$Q2744</f>
        <v>0</v>
      </c>
      <c r="AC2744" s="1" t="str">
        <f aca="false">IF($Y2744="","",IF(AND($AA2744&gt;=$R2744,$AA2744&lt;=$S2744),"Pass","Fail"))</f>
        <v/>
      </c>
      <c r="AD2744" s="1" t="str">
        <f aca="false">IF($Y2744="","",IF($AA2744&gt;$R2744,"Pass","Fail"))</f>
        <v/>
      </c>
      <c r="AE2744" s="1" t="str">
        <f aca="false">IF($Y2744="","",IF($AA2744&gt;=$R2744,"Pass","Fail"))</f>
        <v/>
      </c>
      <c r="AF2744" s="1" t="str">
        <f aca="false">IF($Y2744="","",IF($AA2744&lt;=$S2744,"Pass","Fail"))</f>
        <v/>
      </c>
      <c r="AG2744" s="1" t="str">
        <f aca="false">IF($Y2744="","",IF($AA2744&lt;$S2744,"Pass","Fail"))</f>
        <v/>
      </c>
      <c r="AH2744" s="23" t="str">
        <f aca="true">INDIRECT(CHOOSE(MATCH($T2744,{"±","&gt;","≥","≤","&lt;"},0), "AC", "AD", "AE", "AF", "AG") &amp; ROW())</f>
        <v/>
      </c>
      <c r="AI2744" s="56" t="str">
        <f aca="false">IF($X2744="Not Significant","No Further Action Required",
IF($AH2744="","",
IF(AND($AH2744="Pass",$L2744="0 - Passed "),"Analysis performed; no further action required.",
IF(AND($AH2744="Fail",$L2744="1 - Failed "),"Analysis performed; no further action required.",
IF(AND($AH2744="Pass",$L2744="2 - Limited In Use "),"Analysis performed; no further action required.",
IF(AND($AH2744="Fail",$L2744="3 - Adjusted "),"Analysis performed; no further action required.",
"Unit fails analysis; TSM determination required."))))))</f>
        <v/>
      </c>
      <c r="AJ2744" s="58"/>
    </row>
    <row r="2745" customFormat="false" ht="15" hidden="false" customHeight="false" outlineLevel="0" collapsed="false">
      <c r="A2745" s="56"/>
      <c r="E2745" s="57" t="str">
        <f aca="false">IF(AND($F2745="",$G2745=""),"",IF($G2745="",$F2745,HYPERLINK($G2745,$F2745)))</f>
        <v/>
      </c>
      <c r="H2745" s="1" t="str">
        <f aca="false">IF($I2745="","None Attached",IF(LEFT($I2745,5)="https",HYPERLINK($I2745,"Datasheet"),HYPERLINK(_xlfn.CONCAT("https://",$I2745),"Datasheet")))</f>
        <v>None Attached</v>
      </c>
      <c r="M2745" s="56"/>
      <c r="P2745" s="58"/>
      <c r="Q2745" s="1" t="n">
        <f aca="false">$M2745-$N2745</f>
        <v>0</v>
      </c>
      <c r="R2745" s="56"/>
      <c r="T2745" s="59" t="s">
        <v>15</v>
      </c>
      <c r="U2745" s="1" t="n">
        <f aca="false">$S2745-$R2745</f>
        <v>0</v>
      </c>
      <c r="V2745" s="1" t="n">
        <f aca="false">IF($T2745="±",$Q2745*2,$Q2745)</f>
        <v>0</v>
      </c>
      <c r="W2745" s="60" t="str">
        <f aca="false">IFERROR($U2745/ABS($V2745),"N/A")</f>
        <v>N/A</v>
      </c>
      <c r="X2745" s="61" t="str">
        <f aca="false">IF(OR($W2745="N/A",$R2745="",$S2745=""),"N/A",IF($W2745&gt;=4,"Not Significant",IF($W2745&gt;=2,"Semi-Significant","Significant")))</f>
        <v>N/A</v>
      </c>
      <c r="Z2745" s="1" t="str">
        <f aca="false">IF($D2745="Z540.1 w/data",0,"")</f>
        <v/>
      </c>
      <c r="AA2745" s="1" t="e">
        <f aca="false">$Y2745+$Q2745+$Z2745</f>
        <v>#VALUE!</v>
      </c>
      <c r="AB2745" s="1" t="n">
        <f aca="false">$N2745+$Q2745</f>
        <v>0</v>
      </c>
      <c r="AC2745" s="1" t="str">
        <f aca="false">IF($Y2745="","",IF(AND($AA2745&gt;=$R2745,$AA2745&lt;=$S2745),"Pass","Fail"))</f>
        <v/>
      </c>
      <c r="AD2745" s="1" t="str">
        <f aca="false">IF($Y2745="","",IF($AA2745&gt;$R2745,"Pass","Fail"))</f>
        <v/>
      </c>
      <c r="AE2745" s="1" t="str">
        <f aca="false">IF($Y2745="","",IF($AA2745&gt;=$R2745,"Pass","Fail"))</f>
        <v/>
      </c>
      <c r="AF2745" s="1" t="str">
        <f aca="false">IF($Y2745="","",IF($AA2745&lt;=$S2745,"Pass","Fail"))</f>
        <v/>
      </c>
      <c r="AG2745" s="1" t="str">
        <f aca="false">IF($Y2745="","",IF($AA2745&lt;$S2745,"Pass","Fail"))</f>
        <v/>
      </c>
      <c r="AH2745" s="23" t="str">
        <f aca="true">INDIRECT(CHOOSE(MATCH($T2745,{"±","&gt;","≥","≤","&lt;"},0), "AC", "AD", "AE", "AF", "AG") &amp; ROW())</f>
        <v/>
      </c>
      <c r="AI2745" s="56" t="str">
        <f aca="false">IF($X2745="Not Significant","No Further Action Required",
IF($AH2745="","",
IF(AND($AH2745="Pass",$L2745="0 - Passed "),"Analysis performed; no further action required.",
IF(AND($AH2745="Fail",$L2745="1 - Failed "),"Analysis performed; no further action required.",
IF(AND($AH2745="Pass",$L2745="2 - Limited In Use "),"Analysis performed; no further action required.",
IF(AND($AH2745="Fail",$L2745="3 - Adjusted "),"Analysis performed; no further action required.",
"Unit fails analysis; TSM determination required."))))))</f>
        <v/>
      </c>
      <c r="AJ2745" s="58"/>
    </row>
    <row r="2746" customFormat="false" ht="15" hidden="false" customHeight="false" outlineLevel="0" collapsed="false">
      <c r="A2746" s="56"/>
      <c r="E2746" s="57" t="str">
        <f aca="false">IF(AND($F2746="",$G2746=""),"",IF($G2746="",$F2746,HYPERLINK($G2746,$F2746)))</f>
        <v/>
      </c>
      <c r="H2746" s="1" t="str">
        <f aca="false">IF($I2746="","None Attached",IF(LEFT($I2746,5)="https",HYPERLINK($I2746,"Datasheet"),HYPERLINK(_xlfn.CONCAT("https://",$I2746),"Datasheet")))</f>
        <v>None Attached</v>
      </c>
      <c r="M2746" s="56"/>
      <c r="P2746" s="58"/>
      <c r="Q2746" s="1" t="n">
        <f aca="false">$M2746-$N2746</f>
        <v>0</v>
      </c>
      <c r="R2746" s="56"/>
      <c r="T2746" s="59" t="s">
        <v>15</v>
      </c>
      <c r="U2746" s="1" t="n">
        <f aca="false">$S2746-$R2746</f>
        <v>0</v>
      </c>
      <c r="V2746" s="1" t="n">
        <f aca="false">IF($T2746="±",$Q2746*2,$Q2746)</f>
        <v>0</v>
      </c>
      <c r="W2746" s="60" t="str">
        <f aca="false">IFERROR($U2746/ABS($V2746),"N/A")</f>
        <v>N/A</v>
      </c>
      <c r="X2746" s="61" t="str">
        <f aca="false">IF(OR($W2746="N/A",$R2746="",$S2746=""),"N/A",IF($W2746&gt;=4,"Not Significant",IF($W2746&gt;=2,"Semi-Significant","Significant")))</f>
        <v>N/A</v>
      </c>
      <c r="Z2746" s="1" t="str">
        <f aca="false">IF($D2746="Z540.1 w/data",0,"")</f>
        <v/>
      </c>
      <c r="AA2746" s="1" t="e">
        <f aca="false">$Y2746+$Q2746+$Z2746</f>
        <v>#VALUE!</v>
      </c>
      <c r="AB2746" s="1" t="n">
        <f aca="false">$N2746+$Q2746</f>
        <v>0</v>
      </c>
      <c r="AC2746" s="1" t="str">
        <f aca="false">IF($Y2746="","",IF(AND($AA2746&gt;=$R2746,$AA2746&lt;=$S2746),"Pass","Fail"))</f>
        <v/>
      </c>
      <c r="AD2746" s="1" t="str">
        <f aca="false">IF($Y2746="","",IF($AA2746&gt;$R2746,"Pass","Fail"))</f>
        <v/>
      </c>
      <c r="AE2746" s="1" t="str">
        <f aca="false">IF($Y2746="","",IF($AA2746&gt;=$R2746,"Pass","Fail"))</f>
        <v/>
      </c>
      <c r="AF2746" s="1" t="str">
        <f aca="false">IF($Y2746="","",IF($AA2746&lt;=$S2746,"Pass","Fail"))</f>
        <v/>
      </c>
      <c r="AG2746" s="1" t="str">
        <f aca="false">IF($Y2746="","",IF($AA2746&lt;$S2746,"Pass","Fail"))</f>
        <v/>
      </c>
      <c r="AH2746" s="23" t="str">
        <f aca="true">INDIRECT(CHOOSE(MATCH($T2746,{"±","&gt;","≥","≤","&lt;"},0), "AC", "AD", "AE", "AF", "AG") &amp; ROW())</f>
        <v/>
      </c>
      <c r="AI2746" s="56" t="str">
        <f aca="false">IF($X2746="Not Significant","No Further Action Required",
IF($AH2746="","",
IF(AND($AH2746="Pass",$L2746="0 - Passed "),"Analysis performed; no further action required.",
IF(AND($AH2746="Fail",$L2746="1 - Failed "),"Analysis performed; no further action required.",
IF(AND($AH2746="Pass",$L2746="2 - Limited In Use "),"Analysis performed; no further action required.",
IF(AND($AH2746="Fail",$L2746="3 - Adjusted "),"Analysis performed; no further action required.",
"Unit fails analysis; TSM determination required."))))))</f>
        <v/>
      </c>
      <c r="AJ2746" s="58"/>
    </row>
    <row r="2747" customFormat="false" ht="15" hidden="false" customHeight="false" outlineLevel="0" collapsed="false">
      <c r="A2747" s="56"/>
      <c r="E2747" s="57" t="str">
        <f aca="false">IF(AND($F2747="",$G2747=""),"",IF($G2747="",$F2747,HYPERLINK($G2747,$F2747)))</f>
        <v/>
      </c>
      <c r="H2747" s="1" t="str">
        <f aca="false">IF($I2747="","None Attached",IF(LEFT($I2747,5)="https",HYPERLINK($I2747,"Datasheet"),HYPERLINK(_xlfn.CONCAT("https://",$I2747),"Datasheet")))</f>
        <v>None Attached</v>
      </c>
      <c r="M2747" s="56"/>
      <c r="P2747" s="58"/>
      <c r="Q2747" s="1" t="n">
        <f aca="false">$M2747-$N2747</f>
        <v>0</v>
      </c>
      <c r="R2747" s="56"/>
      <c r="T2747" s="59" t="s">
        <v>15</v>
      </c>
      <c r="U2747" s="1" t="n">
        <f aca="false">$S2747-$R2747</f>
        <v>0</v>
      </c>
      <c r="V2747" s="1" t="n">
        <f aca="false">IF($T2747="±",$Q2747*2,$Q2747)</f>
        <v>0</v>
      </c>
      <c r="W2747" s="60" t="str">
        <f aca="false">IFERROR($U2747/ABS($V2747),"N/A")</f>
        <v>N/A</v>
      </c>
      <c r="X2747" s="61" t="str">
        <f aca="false">IF(OR($W2747="N/A",$R2747="",$S2747=""),"N/A",IF($W2747&gt;=4,"Not Significant",IF($W2747&gt;=2,"Semi-Significant","Significant")))</f>
        <v>N/A</v>
      </c>
      <c r="Z2747" s="1" t="str">
        <f aca="false">IF($D2747="Z540.1 w/data",0,"")</f>
        <v/>
      </c>
      <c r="AA2747" s="1" t="e">
        <f aca="false">$Y2747+$Q2747+$Z2747</f>
        <v>#VALUE!</v>
      </c>
      <c r="AB2747" s="1" t="n">
        <f aca="false">$N2747+$Q2747</f>
        <v>0</v>
      </c>
      <c r="AC2747" s="1" t="str">
        <f aca="false">IF($Y2747="","",IF(AND($AA2747&gt;=$R2747,$AA2747&lt;=$S2747),"Pass","Fail"))</f>
        <v/>
      </c>
      <c r="AD2747" s="1" t="str">
        <f aca="false">IF($Y2747="","",IF($AA2747&gt;$R2747,"Pass","Fail"))</f>
        <v/>
      </c>
      <c r="AE2747" s="1" t="str">
        <f aca="false">IF($Y2747="","",IF($AA2747&gt;=$R2747,"Pass","Fail"))</f>
        <v/>
      </c>
      <c r="AF2747" s="1" t="str">
        <f aca="false">IF($Y2747="","",IF($AA2747&lt;=$S2747,"Pass","Fail"))</f>
        <v/>
      </c>
      <c r="AG2747" s="1" t="str">
        <f aca="false">IF($Y2747="","",IF($AA2747&lt;$S2747,"Pass","Fail"))</f>
        <v/>
      </c>
      <c r="AH2747" s="23" t="str">
        <f aca="true">INDIRECT(CHOOSE(MATCH($T2747,{"±","&gt;","≥","≤","&lt;"},0), "AC", "AD", "AE", "AF", "AG") &amp; ROW())</f>
        <v/>
      </c>
      <c r="AI2747" s="56" t="str">
        <f aca="false">IF($X2747="Not Significant","No Further Action Required",
IF($AH2747="","",
IF(AND($AH2747="Pass",$L2747="0 - Passed "),"Analysis performed; no further action required.",
IF(AND($AH2747="Fail",$L2747="1 - Failed "),"Analysis performed; no further action required.",
IF(AND($AH2747="Pass",$L2747="2 - Limited In Use "),"Analysis performed; no further action required.",
IF(AND($AH2747="Fail",$L2747="3 - Adjusted "),"Analysis performed; no further action required.",
"Unit fails analysis; TSM determination required."))))))</f>
        <v/>
      </c>
      <c r="AJ2747" s="58"/>
    </row>
    <row r="2748" customFormat="false" ht="15" hidden="false" customHeight="false" outlineLevel="0" collapsed="false">
      <c r="A2748" s="56"/>
      <c r="E2748" s="57" t="str">
        <f aca="false">IF(AND($F2748="",$G2748=""),"",IF($G2748="",$F2748,HYPERLINK($G2748,$F2748)))</f>
        <v/>
      </c>
      <c r="H2748" s="1" t="str">
        <f aca="false">IF($I2748="","None Attached",IF(LEFT($I2748,5)="https",HYPERLINK($I2748,"Datasheet"),HYPERLINK(_xlfn.CONCAT("https://",$I2748),"Datasheet")))</f>
        <v>None Attached</v>
      </c>
      <c r="M2748" s="56"/>
      <c r="P2748" s="58"/>
      <c r="Q2748" s="1" t="n">
        <f aca="false">$M2748-$N2748</f>
        <v>0</v>
      </c>
      <c r="R2748" s="56"/>
      <c r="T2748" s="59" t="s">
        <v>15</v>
      </c>
      <c r="U2748" s="1" t="n">
        <f aca="false">$S2748-$R2748</f>
        <v>0</v>
      </c>
      <c r="V2748" s="1" t="n">
        <f aca="false">IF($T2748="±",$Q2748*2,$Q2748)</f>
        <v>0</v>
      </c>
      <c r="W2748" s="60" t="str">
        <f aca="false">IFERROR($U2748/ABS($V2748),"N/A")</f>
        <v>N/A</v>
      </c>
      <c r="X2748" s="61" t="str">
        <f aca="false">IF(OR($W2748="N/A",$R2748="",$S2748=""),"N/A",IF($W2748&gt;=4,"Not Significant",IF($W2748&gt;=2,"Semi-Significant","Significant")))</f>
        <v>N/A</v>
      </c>
      <c r="Z2748" s="1" t="str">
        <f aca="false">IF($D2748="Z540.1 w/data",0,"")</f>
        <v/>
      </c>
      <c r="AA2748" s="1" t="e">
        <f aca="false">$Y2748+$Q2748+$Z2748</f>
        <v>#VALUE!</v>
      </c>
      <c r="AB2748" s="1" t="n">
        <f aca="false">$N2748+$Q2748</f>
        <v>0</v>
      </c>
      <c r="AC2748" s="1" t="str">
        <f aca="false">IF($Y2748="","",IF(AND($AA2748&gt;=$R2748,$AA2748&lt;=$S2748),"Pass","Fail"))</f>
        <v/>
      </c>
      <c r="AD2748" s="1" t="str">
        <f aca="false">IF($Y2748="","",IF($AA2748&gt;$R2748,"Pass","Fail"))</f>
        <v/>
      </c>
      <c r="AE2748" s="1" t="str">
        <f aca="false">IF($Y2748="","",IF($AA2748&gt;=$R2748,"Pass","Fail"))</f>
        <v/>
      </c>
      <c r="AF2748" s="1" t="str">
        <f aca="false">IF($Y2748="","",IF($AA2748&lt;=$S2748,"Pass","Fail"))</f>
        <v/>
      </c>
      <c r="AG2748" s="1" t="str">
        <f aca="false">IF($Y2748="","",IF($AA2748&lt;$S2748,"Pass","Fail"))</f>
        <v/>
      </c>
      <c r="AH2748" s="23" t="str">
        <f aca="true">INDIRECT(CHOOSE(MATCH($T2748,{"±","&gt;","≥","≤","&lt;"},0), "AC", "AD", "AE", "AF", "AG") &amp; ROW())</f>
        <v/>
      </c>
      <c r="AI2748" s="56" t="str">
        <f aca="false">IF($X2748="Not Significant","No Further Action Required",
IF($AH2748="","",
IF(AND($AH2748="Pass",$L2748="0 - Passed "),"Analysis performed; no further action required.",
IF(AND($AH2748="Fail",$L2748="1 - Failed "),"Analysis performed; no further action required.",
IF(AND($AH2748="Pass",$L2748="2 - Limited In Use "),"Analysis performed; no further action required.",
IF(AND($AH2748="Fail",$L2748="3 - Adjusted "),"Analysis performed; no further action required.",
"Unit fails analysis; TSM determination required."))))))</f>
        <v/>
      </c>
      <c r="AJ2748" s="58"/>
    </row>
    <row r="2749" customFormat="false" ht="15" hidden="false" customHeight="false" outlineLevel="0" collapsed="false">
      <c r="A2749" s="56"/>
      <c r="E2749" s="57" t="str">
        <f aca="false">IF(AND($F2749="",$G2749=""),"",IF($G2749="",$F2749,HYPERLINK($G2749,$F2749)))</f>
        <v/>
      </c>
      <c r="H2749" s="1" t="str">
        <f aca="false">IF($I2749="","None Attached",IF(LEFT($I2749,5)="https",HYPERLINK($I2749,"Datasheet"),HYPERLINK(_xlfn.CONCAT("https://",$I2749),"Datasheet")))</f>
        <v>None Attached</v>
      </c>
      <c r="M2749" s="56"/>
      <c r="P2749" s="58"/>
      <c r="Q2749" s="1" t="n">
        <f aca="false">$M2749-$N2749</f>
        <v>0</v>
      </c>
      <c r="R2749" s="56"/>
      <c r="T2749" s="59" t="s">
        <v>15</v>
      </c>
      <c r="U2749" s="1" t="n">
        <f aca="false">$S2749-$R2749</f>
        <v>0</v>
      </c>
      <c r="V2749" s="1" t="n">
        <f aca="false">IF($T2749="±",$Q2749*2,$Q2749)</f>
        <v>0</v>
      </c>
      <c r="W2749" s="60" t="str">
        <f aca="false">IFERROR($U2749/ABS($V2749),"N/A")</f>
        <v>N/A</v>
      </c>
      <c r="X2749" s="61" t="str">
        <f aca="false">IF(OR($W2749="N/A",$R2749="",$S2749=""),"N/A",IF($W2749&gt;=4,"Not Significant",IF($W2749&gt;=2,"Semi-Significant","Significant")))</f>
        <v>N/A</v>
      </c>
      <c r="Z2749" s="1" t="str">
        <f aca="false">IF($D2749="Z540.1 w/data",0,"")</f>
        <v/>
      </c>
      <c r="AA2749" s="1" t="e">
        <f aca="false">$Y2749+$Q2749+$Z2749</f>
        <v>#VALUE!</v>
      </c>
      <c r="AB2749" s="1" t="n">
        <f aca="false">$N2749+$Q2749</f>
        <v>0</v>
      </c>
      <c r="AC2749" s="1" t="str">
        <f aca="false">IF($Y2749="","",IF(AND($AA2749&gt;=$R2749,$AA2749&lt;=$S2749),"Pass","Fail"))</f>
        <v/>
      </c>
      <c r="AD2749" s="1" t="str">
        <f aca="false">IF($Y2749="","",IF($AA2749&gt;$R2749,"Pass","Fail"))</f>
        <v/>
      </c>
      <c r="AE2749" s="1" t="str">
        <f aca="false">IF($Y2749="","",IF($AA2749&gt;=$R2749,"Pass","Fail"))</f>
        <v/>
      </c>
      <c r="AF2749" s="1" t="str">
        <f aca="false">IF($Y2749="","",IF($AA2749&lt;=$S2749,"Pass","Fail"))</f>
        <v/>
      </c>
      <c r="AG2749" s="1" t="str">
        <f aca="false">IF($Y2749="","",IF($AA2749&lt;$S2749,"Pass","Fail"))</f>
        <v/>
      </c>
      <c r="AH2749" s="23" t="str">
        <f aca="true">INDIRECT(CHOOSE(MATCH($T2749,{"±","&gt;","≥","≤","&lt;"},0), "AC", "AD", "AE", "AF", "AG") &amp; ROW())</f>
        <v/>
      </c>
      <c r="AI2749" s="56" t="str">
        <f aca="false">IF($X2749="Not Significant","No Further Action Required",
IF($AH2749="","",
IF(AND($AH2749="Pass",$L2749="0 - Passed "),"Analysis performed; no further action required.",
IF(AND($AH2749="Fail",$L2749="1 - Failed "),"Analysis performed; no further action required.",
IF(AND($AH2749="Pass",$L2749="2 - Limited In Use "),"Analysis performed; no further action required.",
IF(AND($AH2749="Fail",$L2749="3 - Adjusted "),"Analysis performed; no further action required.",
"Unit fails analysis; TSM determination required."))))))</f>
        <v/>
      </c>
      <c r="AJ2749" s="58"/>
    </row>
    <row r="2750" customFormat="false" ht="15" hidden="false" customHeight="false" outlineLevel="0" collapsed="false">
      <c r="A2750" s="56"/>
      <c r="E2750" s="57" t="str">
        <f aca="false">IF(AND($F2750="",$G2750=""),"",IF($G2750="",$F2750,HYPERLINK($G2750,$F2750)))</f>
        <v/>
      </c>
      <c r="H2750" s="1" t="str">
        <f aca="false">IF($I2750="","None Attached",IF(LEFT($I2750,5)="https",HYPERLINK($I2750,"Datasheet"),HYPERLINK(_xlfn.CONCAT("https://",$I2750),"Datasheet")))</f>
        <v>None Attached</v>
      </c>
      <c r="M2750" s="56"/>
      <c r="P2750" s="58"/>
      <c r="Q2750" s="1" t="n">
        <f aca="false">$M2750-$N2750</f>
        <v>0</v>
      </c>
      <c r="R2750" s="56"/>
      <c r="T2750" s="59" t="s">
        <v>15</v>
      </c>
      <c r="U2750" s="1" t="n">
        <f aca="false">$S2750-$R2750</f>
        <v>0</v>
      </c>
      <c r="V2750" s="1" t="n">
        <f aca="false">IF($T2750="±",$Q2750*2,$Q2750)</f>
        <v>0</v>
      </c>
      <c r="W2750" s="60" t="str">
        <f aca="false">IFERROR($U2750/ABS($V2750),"N/A")</f>
        <v>N/A</v>
      </c>
      <c r="X2750" s="61" t="str">
        <f aca="false">IF(OR($W2750="N/A",$R2750="",$S2750=""),"N/A",IF($W2750&gt;=4,"Not Significant",IF($W2750&gt;=2,"Semi-Significant","Significant")))</f>
        <v>N/A</v>
      </c>
      <c r="Z2750" s="1" t="str">
        <f aca="false">IF($D2750="Z540.1 w/data",0,"")</f>
        <v/>
      </c>
      <c r="AA2750" s="1" t="e">
        <f aca="false">$Y2750+$Q2750+$Z2750</f>
        <v>#VALUE!</v>
      </c>
      <c r="AB2750" s="1" t="n">
        <f aca="false">$N2750+$Q2750</f>
        <v>0</v>
      </c>
      <c r="AC2750" s="1" t="str">
        <f aca="false">IF($Y2750="","",IF(AND($AA2750&gt;=$R2750,$AA2750&lt;=$S2750),"Pass","Fail"))</f>
        <v/>
      </c>
      <c r="AD2750" s="1" t="str">
        <f aca="false">IF($Y2750="","",IF($AA2750&gt;$R2750,"Pass","Fail"))</f>
        <v/>
      </c>
      <c r="AE2750" s="1" t="str">
        <f aca="false">IF($Y2750="","",IF($AA2750&gt;=$R2750,"Pass","Fail"))</f>
        <v/>
      </c>
      <c r="AF2750" s="1" t="str">
        <f aca="false">IF($Y2750="","",IF($AA2750&lt;=$S2750,"Pass","Fail"))</f>
        <v/>
      </c>
      <c r="AG2750" s="1" t="str">
        <f aca="false">IF($Y2750="","",IF($AA2750&lt;$S2750,"Pass","Fail"))</f>
        <v/>
      </c>
      <c r="AH2750" s="23" t="str">
        <f aca="true">INDIRECT(CHOOSE(MATCH($T2750,{"±","&gt;","≥","≤","&lt;"},0), "AC", "AD", "AE", "AF", "AG") &amp; ROW())</f>
        <v/>
      </c>
      <c r="AI2750" s="56" t="str">
        <f aca="false">IF($X2750="Not Significant","No Further Action Required",
IF($AH2750="","",
IF(AND($AH2750="Pass",$L2750="0 - Passed "),"Analysis performed; no further action required.",
IF(AND($AH2750="Fail",$L2750="1 - Failed "),"Analysis performed; no further action required.",
IF(AND($AH2750="Pass",$L2750="2 - Limited In Use "),"Analysis performed; no further action required.",
IF(AND($AH2750="Fail",$L2750="3 - Adjusted "),"Analysis performed; no further action required.",
"Unit fails analysis; TSM determination required."))))))</f>
        <v/>
      </c>
      <c r="AJ2750" s="58"/>
    </row>
    <row r="2751" customFormat="false" ht="15" hidden="false" customHeight="false" outlineLevel="0" collapsed="false">
      <c r="A2751" s="56"/>
      <c r="E2751" s="57" t="str">
        <f aca="false">IF(AND($F2751="",$G2751=""),"",IF($G2751="",$F2751,HYPERLINK($G2751,$F2751)))</f>
        <v/>
      </c>
      <c r="H2751" s="1" t="str">
        <f aca="false">IF($I2751="","None Attached",IF(LEFT($I2751,5)="https",HYPERLINK($I2751,"Datasheet"),HYPERLINK(_xlfn.CONCAT("https://",$I2751),"Datasheet")))</f>
        <v>None Attached</v>
      </c>
      <c r="M2751" s="56"/>
      <c r="P2751" s="58"/>
      <c r="Q2751" s="1" t="n">
        <f aca="false">$M2751-$N2751</f>
        <v>0</v>
      </c>
      <c r="R2751" s="56"/>
      <c r="T2751" s="59" t="s">
        <v>15</v>
      </c>
      <c r="U2751" s="1" t="n">
        <f aca="false">$S2751-$R2751</f>
        <v>0</v>
      </c>
      <c r="V2751" s="1" t="n">
        <f aca="false">IF($T2751="±",$Q2751*2,$Q2751)</f>
        <v>0</v>
      </c>
      <c r="W2751" s="60" t="str">
        <f aca="false">IFERROR($U2751/ABS($V2751),"N/A")</f>
        <v>N/A</v>
      </c>
      <c r="X2751" s="61" t="str">
        <f aca="false">IF(OR($W2751="N/A",$R2751="",$S2751=""),"N/A",IF($W2751&gt;=4,"Not Significant",IF($W2751&gt;=2,"Semi-Significant","Significant")))</f>
        <v>N/A</v>
      </c>
      <c r="Z2751" s="1" t="str">
        <f aca="false">IF($D2751="Z540.1 w/data",0,"")</f>
        <v/>
      </c>
      <c r="AA2751" s="1" t="e">
        <f aca="false">$Y2751+$Q2751+$Z2751</f>
        <v>#VALUE!</v>
      </c>
      <c r="AB2751" s="1" t="n">
        <f aca="false">$N2751+$Q2751</f>
        <v>0</v>
      </c>
      <c r="AC2751" s="1" t="str">
        <f aca="false">IF($Y2751="","",IF(AND($AA2751&gt;=$R2751,$AA2751&lt;=$S2751),"Pass","Fail"))</f>
        <v/>
      </c>
      <c r="AD2751" s="1" t="str">
        <f aca="false">IF($Y2751="","",IF($AA2751&gt;$R2751,"Pass","Fail"))</f>
        <v/>
      </c>
      <c r="AE2751" s="1" t="str">
        <f aca="false">IF($Y2751="","",IF($AA2751&gt;=$R2751,"Pass","Fail"))</f>
        <v/>
      </c>
      <c r="AF2751" s="1" t="str">
        <f aca="false">IF($Y2751="","",IF($AA2751&lt;=$S2751,"Pass","Fail"))</f>
        <v/>
      </c>
      <c r="AG2751" s="1" t="str">
        <f aca="false">IF($Y2751="","",IF($AA2751&lt;$S2751,"Pass","Fail"))</f>
        <v/>
      </c>
      <c r="AH2751" s="23" t="str">
        <f aca="true">INDIRECT(CHOOSE(MATCH($T2751,{"±","&gt;","≥","≤","&lt;"},0), "AC", "AD", "AE", "AF", "AG") &amp; ROW())</f>
        <v/>
      </c>
      <c r="AI2751" s="56" t="str">
        <f aca="false">IF($X2751="Not Significant","No Further Action Required",
IF($AH2751="","",
IF(AND($AH2751="Pass",$L2751="0 - Passed "),"Analysis performed; no further action required.",
IF(AND($AH2751="Fail",$L2751="1 - Failed "),"Analysis performed; no further action required.",
IF(AND($AH2751="Pass",$L2751="2 - Limited In Use "),"Analysis performed; no further action required.",
IF(AND($AH2751="Fail",$L2751="3 - Adjusted "),"Analysis performed; no further action required.",
"Unit fails analysis; TSM determination required."))))))</f>
        <v/>
      </c>
      <c r="AJ2751" s="58"/>
    </row>
    <row r="2752" customFormat="false" ht="15" hidden="false" customHeight="false" outlineLevel="0" collapsed="false">
      <c r="A2752" s="56"/>
      <c r="E2752" s="57" t="str">
        <f aca="false">IF(AND($F2752="",$G2752=""),"",IF($G2752="",$F2752,HYPERLINK($G2752,$F2752)))</f>
        <v/>
      </c>
      <c r="H2752" s="1" t="str">
        <f aca="false">IF($I2752="","None Attached",IF(LEFT($I2752,5)="https",HYPERLINK($I2752,"Datasheet"),HYPERLINK(_xlfn.CONCAT("https://",$I2752),"Datasheet")))</f>
        <v>None Attached</v>
      </c>
      <c r="M2752" s="56"/>
      <c r="P2752" s="58"/>
      <c r="Q2752" s="1" t="n">
        <f aca="false">$M2752-$N2752</f>
        <v>0</v>
      </c>
      <c r="R2752" s="56"/>
      <c r="T2752" s="59" t="s">
        <v>15</v>
      </c>
      <c r="U2752" s="1" t="n">
        <f aca="false">$S2752-$R2752</f>
        <v>0</v>
      </c>
      <c r="V2752" s="1" t="n">
        <f aca="false">IF($T2752="±",$Q2752*2,$Q2752)</f>
        <v>0</v>
      </c>
      <c r="W2752" s="60" t="str">
        <f aca="false">IFERROR($U2752/ABS($V2752),"N/A")</f>
        <v>N/A</v>
      </c>
      <c r="X2752" s="61" t="str">
        <f aca="false">IF(OR($W2752="N/A",$R2752="",$S2752=""),"N/A",IF($W2752&gt;=4,"Not Significant",IF($W2752&gt;=2,"Semi-Significant","Significant")))</f>
        <v>N/A</v>
      </c>
      <c r="Z2752" s="1" t="str">
        <f aca="false">IF($D2752="Z540.1 w/data",0,"")</f>
        <v/>
      </c>
      <c r="AA2752" s="1" t="e">
        <f aca="false">$Y2752+$Q2752+$Z2752</f>
        <v>#VALUE!</v>
      </c>
      <c r="AB2752" s="1" t="n">
        <f aca="false">$N2752+$Q2752</f>
        <v>0</v>
      </c>
      <c r="AC2752" s="1" t="str">
        <f aca="false">IF($Y2752="","",IF(AND($AA2752&gt;=$R2752,$AA2752&lt;=$S2752),"Pass","Fail"))</f>
        <v/>
      </c>
      <c r="AD2752" s="1" t="str">
        <f aca="false">IF($Y2752="","",IF($AA2752&gt;$R2752,"Pass","Fail"))</f>
        <v/>
      </c>
      <c r="AE2752" s="1" t="str">
        <f aca="false">IF($Y2752="","",IF($AA2752&gt;=$R2752,"Pass","Fail"))</f>
        <v/>
      </c>
      <c r="AF2752" s="1" t="str">
        <f aca="false">IF($Y2752="","",IF($AA2752&lt;=$S2752,"Pass","Fail"))</f>
        <v/>
      </c>
      <c r="AG2752" s="1" t="str">
        <f aca="false">IF($Y2752="","",IF($AA2752&lt;$S2752,"Pass","Fail"))</f>
        <v/>
      </c>
      <c r="AH2752" s="23" t="str">
        <f aca="true">INDIRECT(CHOOSE(MATCH($T2752,{"±","&gt;","≥","≤","&lt;"},0), "AC", "AD", "AE", "AF", "AG") &amp; ROW())</f>
        <v/>
      </c>
      <c r="AI2752" s="56" t="str">
        <f aca="false">IF($X2752="Not Significant","No Further Action Required",
IF($AH2752="","",
IF(AND($AH2752="Pass",$L2752="0 - Passed "),"Analysis performed; no further action required.",
IF(AND($AH2752="Fail",$L2752="1 - Failed "),"Analysis performed; no further action required.",
IF(AND($AH2752="Pass",$L2752="2 - Limited In Use "),"Analysis performed; no further action required.",
IF(AND($AH2752="Fail",$L2752="3 - Adjusted "),"Analysis performed; no further action required.",
"Unit fails analysis; TSM determination required."))))))</f>
        <v/>
      </c>
      <c r="AJ2752" s="58"/>
    </row>
    <row r="2753" customFormat="false" ht="15" hidden="false" customHeight="false" outlineLevel="0" collapsed="false">
      <c r="A2753" s="56"/>
      <c r="E2753" s="57" t="str">
        <f aca="false">IF(AND($F2753="",$G2753=""),"",IF($G2753="",$F2753,HYPERLINK($G2753,$F2753)))</f>
        <v/>
      </c>
      <c r="H2753" s="1" t="str">
        <f aca="false">IF($I2753="","None Attached",IF(LEFT($I2753,5)="https",HYPERLINK($I2753,"Datasheet"),HYPERLINK(_xlfn.CONCAT("https://",$I2753),"Datasheet")))</f>
        <v>None Attached</v>
      </c>
      <c r="M2753" s="56"/>
      <c r="P2753" s="58"/>
      <c r="Q2753" s="1" t="n">
        <f aca="false">$M2753-$N2753</f>
        <v>0</v>
      </c>
      <c r="R2753" s="56"/>
      <c r="T2753" s="59" t="s">
        <v>15</v>
      </c>
      <c r="U2753" s="1" t="n">
        <f aca="false">$S2753-$R2753</f>
        <v>0</v>
      </c>
      <c r="V2753" s="1" t="n">
        <f aca="false">IF($T2753="±",$Q2753*2,$Q2753)</f>
        <v>0</v>
      </c>
      <c r="W2753" s="60" t="str">
        <f aca="false">IFERROR($U2753/ABS($V2753),"N/A")</f>
        <v>N/A</v>
      </c>
      <c r="X2753" s="61" t="str">
        <f aca="false">IF(OR($W2753="N/A",$R2753="",$S2753=""),"N/A",IF($W2753&gt;=4,"Not Significant",IF($W2753&gt;=2,"Semi-Significant","Significant")))</f>
        <v>N/A</v>
      </c>
      <c r="Z2753" s="1" t="str">
        <f aca="false">IF($D2753="Z540.1 w/data",0,"")</f>
        <v/>
      </c>
      <c r="AA2753" s="1" t="e">
        <f aca="false">$Y2753+$Q2753+$Z2753</f>
        <v>#VALUE!</v>
      </c>
      <c r="AB2753" s="1" t="n">
        <f aca="false">$N2753+$Q2753</f>
        <v>0</v>
      </c>
      <c r="AC2753" s="1" t="str">
        <f aca="false">IF($Y2753="","",IF(AND($AA2753&gt;=$R2753,$AA2753&lt;=$S2753),"Pass","Fail"))</f>
        <v/>
      </c>
      <c r="AD2753" s="1" t="str">
        <f aca="false">IF($Y2753="","",IF($AA2753&gt;$R2753,"Pass","Fail"))</f>
        <v/>
      </c>
      <c r="AE2753" s="1" t="str">
        <f aca="false">IF($Y2753="","",IF($AA2753&gt;=$R2753,"Pass","Fail"))</f>
        <v/>
      </c>
      <c r="AF2753" s="1" t="str">
        <f aca="false">IF($Y2753="","",IF($AA2753&lt;=$S2753,"Pass","Fail"))</f>
        <v/>
      </c>
      <c r="AG2753" s="1" t="str">
        <f aca="false">IF($Y2753="","",IF($AA2753&lt;$S2753,"Pass","Fail"))</f>
        <v/>
      </c>
      <c r="AH2753" s="23" t="str">
        <f aca="true">INDIRECT(CHOOSE(MATCH($T2753,{"±","&gt;","≥","≤","&lt;"},0), "AC", "AD", "AE", "AF", "AG") &amp; ROW())</f>
        <v/>
      </c>
      <c r="AI2753" s="56" t="str">
        <f aca="false">IF($X2753="Not Significant","No Further Action Required",
IF($AH2753="","",
IF(AND($AH2753="Pass",$L2753="0 - Passed "),"Analysis performed; no further action required.",
IF(AND($AH2753="Fail",$L2753="1 - Failed "),"Analysis performed; no further action required.",
IF(AND($AH2753="Pass",$L2753="2 - Limited In Use "),"Analysis performed; no further action required.",
IF(AND($AH2753="Fail",$L2753="3 - Adjusted "),"Analysis performed; no further action required.",
"Unit fails analysis; TSM determination required."))))))</f>
        <v/>
      </c>
      <c r="AJ2753" s="58"/>
    </row>
    <row r="2754" customFormat="false" ht="15" hidden="false" customHeight="false" outlineLevel="0" collapsed="false">
      <c r="A2754" s="56"/>
      <c r="E2754" s="57" t="str">
        <f aca="false">IF(AND($F2754="",$G2754=""),"",IF($G2754="",$F2754,HYPERLINK($G2754,$F2754)))</f>
        <v/>
      </c>
      <c r="H2754" s="1" t="str">
        <f aca="false">IF($I2754="","None Attached",IF(LEFT($I2754,5)="https",HYPERLINK($I2754,"Datasheet"),HYPERLINK(_xlfn.CONCAT("https://",$I2754),"Datasheet")))</f>
        <v>None Attached</v>
      </c>
      <c r="M2754" s="56"/>
      <c r="P2754" s="58"/>
      <c r="Q2754" s="1" t="n">
        <f aca="false">$M2754-$N2754</f>
        <v>0</v>
      </c>
      <c r="R2754" s="56"/>
      <c r="T2754" s="59" t="s">
        <v>15</v>
      </c>
      <c r="U2754" s="1" t="n">
        <f aca="false">$S2754-$R2754</f>
        <v>0</v>
      </c>
      <c r="V2754" s="1" t="n">
        <f aca="false">IF($T2754="±",$Q2754*2,$Q2754)</f>
        <v>0</v>
      </c>
      <c r="W2754" s="60" t="str">
        <f aca="false">IFERROR($U2754/ABS($V2754),"N/A")</f>
        <v>N/A</v>
      </c>
      <c r="X2754" s="61" t="str">
        <f aca="false">IF(OR($W2754="N/A",$R2754="",$S2754=""),"N/A",IF($W2754&gt;=4,"Not Significant",IF($W2754&gt;=2,"Semi-Significant","Significant")))</f>
        <v>N/A</v>
      </c>
      <c r="Z2754" s="1" t="str">
        <f aca="false">IF($D2754="Z540.1 w/data",0,"")</f>
        <v/>
      </c>
      <c r="AA2754" s="1" t="e">
        <f aca="false">$Y2754+$Q2754+$Z2754</f>
        <v>#VALUE!</v>
      </c>
      <c r="AB2754" s="1" t="n">
        <f aca="false">$N2754+$Q2754</f>
        <v>0</v>
      </c>
      <c r="AC2754" s="1" t="str">
        <f aca="false">IF($Y2754="","",IF(AND($AA2754&gt;=$R2754,$AA2754&lt;=$S2754),"Pass","Fail"))</f>
        <v/>
      </c>
      <c r="AD2754" s="1" t="str">
        <f aca="false">IF($Y2754="","",IF($AA2754&gt;$R2754,"Pass","Fail"))</f>
        <v/>
      </c>
      <c r="AE2754" s="1" t="str">
        <f aca="false">IF($Y2754="","",IF($AA2754&gt;=$R2754,"Pass","Fail"))</f>
        <v/>
      </c>
      <c r="AF2754" s="1" t="str">
        <f aca="false">IF($Y2754="","",IF($AA2754&lt;=$S2754,"Pass","Fail"))</f>
        <v/>
      </c>
      <c r="AG2754" s="1" t="str">
        <f aca="false">IF($Y2754="","",IF($AA2754&lt;$S2754,"Pass","Fail"))</f>
        <v/>
      </c>
      <c r="AH2754" s="23" t="str">
        <f aca="true">INDIRECT(CHOOSE(MATCH($T2754,{"±","&gt;","≥","≤","&lt;"},0), "AC", "AD", "AE", "AF", "AG") &amp; ROW())</f>
        <v/>
      </c>
      <c r="AI2754" s="56" t="str">
        <f aca="false">IF($X2754="Not Significant","No Further Action Required",
IF($AH2754="","",
IF(AND($AH2754="Pass",$L2754="0 - Passed "),"Analysis performed; no further action required.",
IF(AND($AH2754="Fail",$L2754="1 - Failed "),"Analysis performed; no further action required.",
IF(AND($AH2754="Pass",$L2754="2 - Limited In Use "),"Analysis performed; no further action required.",
IF(AND($AH2754="Fail",$L2754="3 - Adjusted "),"Analysis performed; no further action required.",
"Unit fails analysis; TSM determination required."))))))</f>
        <v/>
      </c>
      <c r="AJ2754" s="58"/>
    </row>
    <row r="2755" customFormat="false" ht="15" hidden="false" customHeight="false" outlineLevel="0" collapsed="false">
      <c r="A2755" s="56"/>
      <c r="E2755" s="57" t="str">
        <f aca="false">IF(AND($F2755="",$G2755=""),"",IF($G2755="",$F2755,HYPERLINK($G2755,$F2755)))</f>
        <v/>
      </c>
      <c r="H2755" s="1" t="str">
        <f aca="false">IF($I2755="","None Attached",IF(LEFT($I2755,5)="https",HYPERLINK($I2755,"Datasheet"),HYPERLINK(_xlfn.CONCAT("https://",$I2755),"Datasheet")))</f>
        <v>None Attached</v>
      </c>
      <c r="M2755" s="56"/>
      <c r="P2755" s="58"/>
      <c r="Q2755" s="1" t="n">
        <f aca="false">$M2755-$N2755</f>
        <v>0</v>
      </c>
      <c r="R2755" s="56"/>
      <c r="T2755" s="59" t="s">
        <v>15</v>
      </c>
      <c r="U2755" s="1" t="n">
        <f aca="false">$S2755-$R2755</f>
        <v>0</v>
      </c>
      <c r="V2755" s="1" t="n">
        <f aca="false">IF($T2755="±",$Q2755*2,$Q2755)</f>
        <v>0</v>
      </c>
      <c r="W2755" s="60" t="str">
        <f aca="false">IFERROR($U2755/ABS($V2755),"N/A")</f>
        <v>N/A</v>
      </c>
      <c r="X2755" s="61" t="str">
        <f aca="false">IF(OR($W2755="N/A",$R2755="",$S2755=""),"N/A",IF($W2755&gt;=4,"Not Significant",IF($W2755&gt;=2,"Semi-Significant","Significant")))</f>
        <v>N/A</v>
      </c>
      <c r="Z2755" s="1" t="str">
        <f aca="false">IF($D2755="Z540.1 w/data",0,"")</f>
        <v/>
      </c>
      <c r="AA2755" s="1" t="e">
        <f aca="false">$Y2755+$Q2755+$Z2755</f>
        <v>#VALUE!</v>
      </c>
      <c r="AB2755" s="1" t="n">
        <f aca="false">$N2755+$Q2755</f>
        <v>0</v>
      </c>
      <c r="AC2755" s="1" t="str">
        <f aca="false">IF($Y2755="","",IF(AND($AA2755&gt;=$R2755,$AA2755&lt;=$S2755),"Pass","Fail"))</f>
        <v/>
      </c>
      <c r="AD2755" s="1" t="str">
        <f aca="false">IF($Y2755="","",IF($AA2755&gt;$R2755,"Pass","Fail"))</f>
        <v/>
      </c>
      <c r="AE2755" s="1" t="str">
        <f aca="false">IF($Y2755="","",IF($AA2755&gt;=$R2755,"Pass","Fail"))</f>
        <v/>
      </c>
      <c r="AF2755" s="1" t="str">
        <f aca="false">IF($Y2755="","",IF($AA2755&lt;=$S2755,"Pass","Fail"))</f>
        <v/>
      </c>
      <c r="AG2755" s="1" t="str">
        <f aca="false">IF($Y2755="","",IF($AA2755&lt;$S2755,"Pass","Fail"))</f>
        <v/>
      </c>
      <c r="AH2755" s="23" t="str">
        <f aca="true">INDIRECT(CHOOSE(MATCH($T2755,{"±","&gt;","≥","≤","&lt;"},0), "AC", "AD", "AE", "AF", "AG") &amp; ROW())</f>
        <v/>
      </c>
      <c r="AI2755" s="56" t="str">
        <f aca="false">IF($X2755="Not Significant","No Further Action Required",
IF($AH2755="","",
IF(AND($AH2755="Pass",$L2755="0 - Passed "),"Analysis performed; no further action required.",
IF(AND($AH2755="Fail",$L2755="1 - Failed "),"Analysis performed; no further action required.",
IF(AND($AH2755="Pass",$L2755="2 - Limited In Use "),"Analysis performed; no further action required.",
IF(AND($AH2755="Fail",$L2755="3 - Adjusted "),"Analysis performed; no further action required.",
"Unit fails analysis; TSM determination required."))))))</f>
        <v/>
      </c>
      <c r="AJ2755" s="58"/>
    </row>
    <row r="2756" customFormat="false" ht="15" hidden="false" customHeight="false" outlineLevel="0" collapsed="false">
      <c r="A2756" s="56"/>
      <c r="E2756" s="57" t="str">
        <f aca="false">IF(AND($F2756="",$G2756=""),"",IF($G2756="",$F2756,HYPERLINK($G2756,$F2756)))</f>
        <v/>
      </c>
      <c r="H2756" s="1" t="str">
        <f aca="false">IF($I2756="","None Attached",IF(LEFT($I2756,5)="https",HYPERLINK($I2756,"Datasheet"),HYPERLINK(_xlfn.CONCAT("https://",$I2756),"Datasheet")))</f>
        <v>None Attached</v>
      </c>
      <c r="M2756" s="56"/>
      <c r="P2756" s="58"/>
      <c r="Q2756" s="1" t="n">
        <f aca="false">$M2756-$N2756</f>
        <v>0</v>
      </c>
      <c r="R2756" s="56"/>
      <c r="T2756" s="59" t="s">
        <v>15</v>
      </c>
      <c r="U2756" s="1" t="n">
        <f aca="false">$S2756-$R2756</f>
        <v>0</v>
      </c>
      <c r="V2756" s="1" t="n">
        <f aca="false">IF($T2756="±",$Q2756*2,$Q2756)</f>
        <v>0</v>
      </c>
      <c r="W2756" s="60" t="str">
        <f aca="false">IFERROR($U2756/ABS($V2756),"N/A")</f>
        <v>N/A</v>
      </c>
      <c r="X2756" s="61" t="str">
        <f aca="false">IF(OR($W2756="N/A",$R2756="",$S2756=""),"N/A",IF($W2756&gt;=4,"Not Significant",IF($W2756&gt;=2,"Semi-Significant","Significant")))</f>
        <v>N/A</v>
      </c>
      <c r="Z2756" s="1" t="str">
        <f aca="false">IF($D2756="Z540.1 w/data",0,"")</f>
        <v/>
      </c>
      <c r="AA2756" s="1" t="e">
        <f aca="false">$Y2756+$Q2756+$Z2756</f>
        <v>#VALUE!</v>
      </c>
      <c r="AB2756" s="1" t="n">
        <f aca="false">$N2756+$Q2756</f>
        <v>0</v>
      </c>
      <c r="AC2756" s="1" t="str">
        <f aca="false">IF($Y2756="","",IF(AND($AA2756&gt;=$R2756,$AA2756&lt;=$S2756),"Pass","Fail"))</f>
        <v/>
      </c>
      <c r="AD2756" s="1" t="str">
        <f aca="false">IF($Y2756="","",IF($AA2756&gt;$R2756,"Pass","Fail"))</f>
        <v/>
      </c>
      <c r="AE2756" s="1" t="str">
        <f aca="false">IF($Y2756="","",IF($AA2756&gt;=$R2756,"Pass","Fail"))</f>
        <v/>
      </c>
      <c r="AF2756" s="1" t="str">
        <f aca="false">IF($Y2756="","",IF($AA2756&lt;=$S2756,"Pass","Fail"))</f>
        <v/>
      </c>
      <c r="AG2756" s="1" t="str">
        <f aca="false">IF($Y2756="","",IF($AA2756&lt;$S2756,"Pass","Fail"))</f>
        <v/>
      </c>
      <c r="AH2756" s="23" t="str">
        <f aca="true">INDIRECT(CHOOSE(MATCH($T2756,{"±","&gt;","≥","≤","&lt;"},0), "AC", "AD", "AE", "AF", "AG") &amp; ROW())</f>
        <v/>
      </c>
      <c r="AI2756" s="56" t="str">
        <f aca="false">IF($X2756="Not Significant","No Further Action Required",
IF($AH2756="","",
IF(AND($AH2756="Pass",$L2756="0 - Passed "),"Analysis performed; no further action required.",
IF(AND($AH2756="Fail",$L2756="1 - Failed "),"Analysis performed; no further action required.",
IF(AND($AH2756="Pass",$L2756="2 - Limited In Use "),"Analysis performed; no further action required.",
IF(AND($AH2756="Fail",$L2756="3 - Adjusted "),"Analysis performed; no further action required.",
"Unit fails analysis; TSM determination required."))))))</f>
        <v/>
      </c>
      <c r="AJ2756" s="58"/>
    </row>
    <row r="2757" customFormat="false" ht="15" hidden="false" customHeight="false" outlineLevel="0" collapsed="false">
      <c r="A2757" s="56"/>
      <c r="E2757" s="57" t="str">
        <f aca="false">IF(AND($F2757="",$G2757=""),"",IF($G2757="",$F2757,HYPERLINK($G2757,$F2757)))</f>
        <v/>
      </c>
      <c r="H2757" s="1" t="str">
        <f aca="false">IF($I2757="","None Attached",IF(LEFT($I2757,5)="https",HYPERLINK($I2757,"Datasheet"),HYPERLINK(_xlfn.CONCAT("https://",$I2757),"Datasheet")))</f>
        <v>None Attached</v>
      </c>
      <c r="M2757" s="56"/>
      <c r="P2757" s="58"/>
      <c r="Q2757" s="1" t="n">
        <f aca="false">$M2757-$N2757</f>
        <v>0</v>
      </c>
      <c r="R2757" s="56"/>
      <c r="T2757" s="59" t="s">
        <v>15</v>
      </c>
      <c r="U2757" s="1" t="n">
        <f aca="false">$S2757-$R2757</f>
        <v>0</v>
      </c>
      <c r="V2757" s="1" t="n">
        <f aca="false">IF($T2757="±",$Q2757*2,$Q2757)</f>
        <v>0</v>
      </c>
      <c r="W2757" s="60" t="str">
        <f aca="false">IFERROR($U2757/ABS($V2757),"N/A")</f>
        <v>N/A</v>
      </c>
      <c r="X2757" s="61" t="str">
        <f aca="false">IF(OR($W2757="N/A",$R2757="",$S2757=""),"N/A",IF($W2757&gt;=4,"Not Significant",IF($W2757&gt;=2,"Semi-Significant","Significant")))</f>
        <v>N/A</v>
      </c>
      <c r="Z2757" s="1" t="str">
        <f aca="false">IF($D2757="Z540.1 w/data",0,"")</f>
        <v/>
      </c>
      <c r="AA2757" s="1" t="e">
        <f aca="false">$Y2757+$Q2757+$Z2757</f>
        <v>#VALUE!</v>
      </c>
      <c r="AB2757" s="1" t="n">
        <f aca="false">$N2757+$Q2757</f>
        <v>0</v>
      </c>
      <c r="AC2757" s="1" t="str">
        <f aca="false">IF($Y2757="","",IF(AND($AA2757&gt;=$R2757,$AA2757&lt;=$S2757),"Pass","Fail"))</f>
        <v/>
      </c>
      <c r="AD2757" s="1" t="str">
        <f aca="false">IF($Y2757="","",IF($AA2757&gt;$R2757,"Pass","Fail"))</f>
        <v/>
      </c>
      <c r="AE2757" s="1" t="str">
        <f aca="false">IF($Y2757="","",IF($AA2757&gt;=$R2757,"Pass","Fail"))</f>
        <v/>
      </c>
      <c r="AF2757" s="1" t="str">
        <f aca="false">IF($Y2757="","",IF($AA2757&lt;=$S2757,"Pass","Fail"))</f>
        <v/>
      </c>
      <c r="AG2757" s="1" t="str">
        <f aca="false">IF($Y2757="","",IF($AA2757&lt;$S2757,"Pass","Fail"))</f>
        <v/>
      </c>
      <c r="AH2757" s="23" t="str">
        <f aca="true">INDIRECT(CHOOSE(MATCH($T2757,{"±","&gt;","≥","≤","&lt;"},0), "AC", "AD", "AE", "AF", "AG") &amp; ROW())</f>
        <v/>
      </c>
      <c r="AI2757" s="56" t="str">
        <f aca="false">IF($X2757="Not Significant","No Further Action Required",
IF($AH2757="","",
IF(AND($AH2757="Pass",$L2757="0 - Passed "),"Analysis performed; no further action required.",
IF(AND($AH2757="Fail",$L2757="1 - Failed "),"Analysis performed; no further action required.",
IF(AND($AH2757="Pass",$L2757="2 - Limited In Use "),"Analysis performed; no further action required.",
IF(AND($AH2757="Fail",$L2757="3 - Adjusted "),"Analysis performed; no further action required.",
"Unit fails analysis; TSM determination required."))))))</f>
        <v/>
      </c>
      <c r="AJ2757" s="58"/>
    </row>
    <row r="2758" customFormat="false" ht="15" hidden="false" customHeight="false" outlineLevel="0" collapsed="false">
      <c r="A2758" s="56"/>
      <c r="E2758" s="57" t="str">
        <f aca="false">IF(AND($F2758="",$G2758=""),"",IF($G2758="",$F2758,HYPERLINK($G2758,$F2758)))</f>
        <v/>
      </c>
      <c r="H2758" s="1" t="str">
        <f aca="false">IF($I2758="","None Attached",IF(LEFT($I2758,5)="https",HYPERLINK($I2758,"Datasheet"),HYPERLINK(_xlfn.CONCAT("https://",$I2758),"Datasheet")))</f>
        <v>None Attached</v>
      </c>
      <c r="M2758" s="56"/>
      <c r="P2758" s="58"/>
      <c r="Q2758" s="1" t="n">
        <f aca="false">$M2758-$N2758</f>
        <v>0</v>
      </c>
      <c r="R2758" s="56"/>
      <c r="T2758" s="59" t="s">
        <v>15</v>
      </c>
      <c r="U2758" s="1" t="n">
        <f aca="false">$S2758-$R2758</f>
        <v>0</v>
      </c>
      <c r="V2758" s="1" t="n">
        <f aca="false">IF($T2758="±",$Q2758*2,$Q2758)</f>
        <v>0</v>
      </c>
      <c r="W2758" s="60" t="str">
        <f aca="false">IFERROR($U2758/ABS($V2758),"N/A")</f>
        <v>N/A</v>
      </c>
      <c r="X2758" s="61" t="str">
        <f aca="false">IF(OR($W2758="N/A",$R2758="",$S2758=""),"N/A",IF($W2758&gt;=4,"Not Significant",IF($W2758&gt;=2,"Semi-Significant","Significant")))</f>
        <v>N/A</v>
      </c>
      <c r="Z2758" s="1" t="str">
        <f aca="false">IF($D2758="Z540.1 w/data",0,"")</f>
        <v/>
      </c>
      <c r="AA2758" s="1" t="e">
        <f aca="false">$Y2758+$Q2758+$Z2758</f>
        <v>#VALUE!</v>
      </c>
      <c r="AB2758" s="1" t="n">
        <f aca="false">$N2758+$Q2758</f>
        <v>0</v>
      </c>
      <c r="AC2758" s="1" t="str">
        <f aca="false">IF($Y2758="","",IF(AND($AA2758&gt;=$R2758,$AA2758&lt;=$S2758),"Pass","Fail"))</f>
        <v/>
      </c>
      <c r="AD2758" s="1" t="str">
        <f aca="false">IF($Y2758="","",IF($AA2758&gt;$R2758,"Pass","Fail"))</f>
        <v/>
      </c>
      <c r="AE2758" s="1" t="str">
        <f aca="false">IF($Y2758="","",IF($AA2758&gt;=$R2758,"Pass","Fail"))</f>
        <v/>
      </c>
      <c r="AF2758" s="1" t="str">
        <f aca="false">IF($Y2758="","",IF($AA2758&lt;=$S2758,"Pass","Fail"))</f>
        <v/>
      </c>
      <c r="AG2758" s="1" t="str">
        <f aca="false">IF($Y2758="","",IF($AA2758&lt;$S2758,"Pass","Fail"))</f>
        <v/>
      </c>
      <c r="AH2758" s="23" t="str">
        <f aca="true">INDIRECT(CHOOSE(MATCH($T2758,{"±","&gt;","≥","≤","&lt;"},0), "AC", "AD", "AE", "AF", "AG") &amp; ROW())</f>
        <v/>
      </c>
      <c r="AI2758" s="56" t="str">
        <f aca="false">IF($X2758="Not Significant","No Further Action Required",
IF($AH2758="","",
IF(AND($AH2758="Pass",$L2758="0 - Passed "),"Analysis performed; no further action required.",
IF(AND($AH2758="Fail",$L2758="1 - Failed "),"Analysis performed; no further action required.",
IF(AND($AH2758="Pass",$L2758="2 - Limited In Use "),"Analysis performed; no further action required.",
IF(AND($AH2758="Fail",$L2758="3 - Adjusted "),"Analysis performed; no further action required.",
"Unit fails analysis; TSM determination required."))))))</f>
        <v/>
      </c>
      <c r="AJ2758" s="58"/>
    </row>
    <row r="2759" customFormat="false" ht="15" hidden="false" customHeight="false" outlineLevel="0" collapsed="false">
      <c r="A2759" s="56"/>
      <c r="E2759" s="57" t="str">
        <f aca="false">IF(AND($F2759="",$G2759=""),"",IF($G2759="",$F2759,HYPERLINK($G2759,$F2759)))</f>
        <v/>
      </c>
      <c r="H2759" s="1" t="str">
        <f aca="false">IF($I2759="","None Attached",IF(LEFT($I2759,5)="https",HYPERLINK($I2759,"Datasheet"),HYPERLINK(_xlfn.CONCAT("https://",$I2759),"Datasheet")))</f>
        <v>None Attached</v>
      </c>
      <c r="M2759" s="56"/>
      <c r="P2759" s="58"/>
      <c r="Q2759" s="1" t="n">
        <f aca="false">$M2759-$N2759</f>
        <v>0</v>
      </c>
      <c r="R2759" s="56"/>
      <c r="T2759" s="59" t="s">
        <v>15</v>
      </c>
      <c r="U2759" s="1" t="n">
        <f aca="false">$S2759-$R2759</f>
        <v>0</v>
      </c>
      <c r="V2759" s="1" t="n">
        <f aca="false">IF($T2759="±",$Q2759*2,$Q2759)</f>
        <v>0</v>
      </c>
      <c r="W2759" s="60" t="str">
        <f aca="false">IFERROR($U2759/ABS($V2759),"N/A")</f>
        <v>N/A</v>
      </c>
      <c r="X2759" s="61" t="str">
        <f aca="false">IF(OR($W2759="N/A",$R2759="",$S2759=""),"N/A",IF($W2759&gt;=4,"Not Significant",IF($W2759&gt;=2,"Semi-Significant","Significant")))</f>
        <v>N/A</v>
      </c>
      <c r="Z2759" s="1" t="str">
        <f aca="false">IF($D2759="Z540.1 w/data",0,"")</f>
        <v/>
      </c>
      <c r="AA2759" s="1" t="e">
        <f aca="false">$Y2759+$Q2759+$Z2759</f>
        <v>#VALUE!</v>
      </c>
      <c r="AB2759" s="1" t="n">
        <f aca="false">$N2759+$Q2759</f>
        <v>0</v>
      </c>
      <c r="AC2759" s="1" t="str">
        <f aca="false">IF($Y2759="","",IF(AND($AA2759&gt;=$R2759,$AA2759&lt;=$S2759),"Pass","Fail"))</f>
        <v/>
      </c>
      <c r="AD2759" s="1" t="str">
        <f aca="false">IF($Y2759="","",IF($AA2759&gt;$R2759,"Pass","Fail"))</f>
        <v/>
      </c>
      <c r="AE2759" s="1" t="str">
        <f aca="false">IF($Y2759="","",IF($AA2759&gt;=$R2759,"Pass","Fail"))</f>
        <v/>
      </c>
      <c r="AF2759" s="1" t="str">
        <f aca="false">IF($Y2759="","",IF($AA2759&lt;=$S2759,"Pass","Fail"))</f>
        <v/>
      </c>
      <c r="AG2759" s="1" t="str">
        <f aca="false">IF($Y2759="","",IF($AA2759&lt;$S2759,"Pass","Fail"))</f>
        <v/>
      </c>
      <c r="AH2759" s="23" t="str">
        <f aca="true">INDIRECT(CHOOSE(MATCH($T2759,{"±","&gt;","≥","≤","&lt;"},0), "AC", "AD", "AE", "AF", "AG") &amp; ROW())</f>
        <v/>
      </c>
      <c r="AI2759" s="56" t="str">
        <f aca="false">IF($X2759="Not Significant","No Further Action Required",
IF($AH2759="","",
IF(AND($AH2759="Pass",$L2759="0 - Passed "),"Analysis performed; no further action required.",
IF(AND($AH2759="Fail",$L2759="1 - Failed "),"Analysis performed; no further action required.",
IF(AND($AH2759="Pass",$L2759="2 - Limited In Use "),"Analysis performed; no further action required.",
IF(AND($AH2759="Fail",$L2759="3 - Adjusted "),"Analysis performed; no further action required.",
"Unit fails analysis; TSM determination required."))))))</f>
        <v/>
      </c>
      <c r="AJ2759" s="58"/>
    </row>
    <row r="2760" customFormat="false" ht="15" hidden="false" customHeight="false" outlineLevel="0" collapsed="false">
      <c r="A2760" s="56"/>
      <c r="E2760" s="57" t="str">
        <f aca="false">IF(AND($F2760="",$G2760=""),"",IF($G2760="",$F2760,HYPERLINK($G2760,$F2760)))</f>
        <v/>
      </c>
      <c r="H2760" s="1" t="str">
        <f aca="false">IF($I2760="","None Attached",IF(LEFT($I2760,5)="https",HYPERLINK($I2760,"Datasheet"),HYPERLINK(_xlfn.CONCAT("https://",$I2760),"Datasheet")))</f>
        <v>None Attached</v>
      </c>
      <c r="M2760" s="56"/>
      <c r="P2760" s="58"/>
      <c r="Q2760" s="1" t="n">
        <f aca="false">$M2760-$N2760</f>
        <v>0</v>
      </c>
      <c r="R2760" s="56"/>
      <c r="T2760" s="59" t="s">
        <v>15</v>
      </c>
      <c r="U2760" s="1" t="n">
        <f aca="false">$S2760-$R2760</f>
        <v>0</v>
      </c>
      <c r="V2760" s="1" t="n">
        <f aca="false">IF($T2760="±",$Q2760*2,$Q2760)</f>
        <v>0</v>
      </c>
      <c r="W2760" s="60" t="str">
        <f aca="false">IFERROR($U2760/ABS($V2760),"N/A")</f>
        <v>N/A</v>
      </c>
      <c r="X2760" s="61" t="str">
        <f aca="false">IF(OR($W2760="N/A",$R2760="",$S2760=""),"N/A",IF($W2760&gt;=4,"Not Significant",IF($W2760&gt;=2,"Semi-Significant","Significant")))</f>
        <v>N/A</v>
      </c>
      <c r="Z2760" s="1" t="str">
        <f aca="false">IF($D2760="Z540.1 w/data",0,"")</f>
        <v/>
      </c>
      <c r="AA2760" s="1" t="e">
        <f aca="false">$Y2760+$Q2760+$Z2760</f>
        <v>#VALUE!</v>
      </c>
      <c r="AB2760" s="1" t="n">
        <f aca="false">$N2760+$Q2760</f>
        <v>0</v>
      </c>
      <c r="AC2760" s="1" t="str">
        <f aca="false">IF($Y2760="","",IF(AND($AA2760&gt;=$R2760,$AA2760&lt;=$S2760),"Pass","Fail"))</f>
        <v/>
      </c>
      <c r="AD2760" s="1" t="str">
        <f aca="false">IF($Y2760="","",IF($AA2760&gt;$R2760,"Pass","Fail"))</f>
        <v/>
      </c>
      <c r="AE2760" s="1" t="str">
        <f aca="false">IF($Y2760="","",IF($AA2760&gt;=$R2760,"Pass","Fail"))</f>
        <v/>
      </c>
      <c r="AF2760" s="1" t="str">
        <f aca="false">IF($Y2760="","",IF($AA2760&lt;=$S2760,"Pass","Fail"))</f>
        <v/>
      </c>
      <c r="AG2760" s="1" t="str">
        <f aca="false">IF($Y2760="","",IF($AA2760&lt;$S2760,"Pass","Fail"))</f>
        <v/>
      </c>
      <c r="AH2760" s="23" t="str">
        <f aca="true">INDIRECT(CHOOSE(MATCH($T2760,{"±","&gt;","≥","≤","&lt;"},0), "AC", "AD", "AE", "AF", "AG") &amp; ROW())</f>
        <v/>
      </c>
      <c r="AI2760" s="56" t="str">
        <f aca="false">IF($X2760="Not Significant","No Further Action Required",
IF($AH2760="","",
IF(AND($AH2760="Pass",$L2760="0 - Passed "),"Analysis performed; no further action required.",
IF(AND($AH2760="Fail",$L2760="1 - Failed "),"Analysis performed; no further action required.",
IF(AND($AH2760="Pass",$L2760="2 - Limited In Use "),"Analysis performed; no further action required.",
IF(AND($AH2760="Fail",$L2760="3 - Adjusted "),"Analysis performed; no further action required.",
"Unit fails analysis; TSM determination required."))))))</f>
        <v/>
      </c>
      <c r="AJ2760" s="58"/>
    </row>
    <row r="2761" customFormat="false" ht="15" hidden="false" customHeight="false" outlineLevel="0" collapsed="false">
      <c r="A2761" s="56"/>
      <c r="E2761" s="57" t="str">
        <f aca="false">IF(AND($F2761="",$G2761=""),"",IF($G2761="",$F2761,HYPERLINK($G2761,$F2761)))</f>
        <v/>
      </c>
      <c r="H2761" s="1" t="str">
        <f aca="false">IF($I2761="","None Attached",IF(LEFT($I2761,5)="https",HYPERLINK($I2761,"Datasheet"),HYPERLINK(_xlfn.CONCAT("https://",$I2761),"Datasheet")))</f>
        <v>None Attached</v>
      </c>
      <c r="M2761" s="56"/>
      <c r="P2761" s="58"/>
      <c r="Q2761" s="1" t="n">
        <f aca="false">$M2761-$N2761</f>
        <v>0</v>
      </c>
      <c r="R2761" s="56"/>
      <c r="T2761" s="59" t="s">
        <v>15</v>
      </c>
      <c r="U2761" s="1" t="n">
        <f aca="false">$S2761-$R2761</f>
        <v>0</v>
      </c>
      <c r="V2761" s="1" t="n">
        <f aca="false">IF($T2761="±",$Q2761*2,$Q2761)</f>
        <v>0</v>
      </c>
      <c r="W2761" s="60" t="str">
        <f aca="false">IFERROR($U2761/ABS($V2761),"N/A")</f>
        <v>N/A</v>
      </c>
      <c r="X2761" s="61" t="str">
        <f aca="false">IF(OR($W2761="N/A",$R2761="",$S2761=""),"N/A",IF($W2761&gt;=4,"Not Significant",IF($W2761&gt;=2,"Semi-Significant","Significant")))</f>
        <v>N/A</v>
      </c>
      <c r="Z2761" s="1" t="str">
        <f aca="false">IF($D2761="Z540.1 w/data",0,"")</f>
        <v/>
      </c>
      <c r="AA2761" s="1" t="e">
        <f aca="false">$Y2761+$Q2761+$Z2761</f>
        <v>#VALUE!</v>
      </c>
      <c r="AB2761" s="1" t="n">
        <f aca="false">$N2761+$Q2761</f>
        <v>0</v>
      </c>
      <c r="AC2761" s="1" t="str">
        <f aca="false">IF($Y2761="","",IF(AND($AA2761&gt;=$R2761,$AA2761&lt;=$S2761),"Pass","Fail"))</f>
        <v/>
      </c>
      <c r="AD2761" s="1" t="str">
        <f aca="false">IF($Y2761="","",IF($AA2761&gt;$R2761,"Pass","Fail"))</f>
        <v/>
      </c>
      <c r="AE2761" s="1" t="str">
        <f aca="false">IF($Y2761="","",IF($AA2761&gt;=$R2761,"Pass","Fail"))</f>
        <v/>
      </c>
      <c r="AF2761" s="1" t="str">
        <f aca="false">IF($Y2761="","",IF($AA2761&lt;=$S2761,"Pass","Fail"))</f>
        <v/>
      </c>
      <c r="AG2761" s="1" t="str">
        <f aca="false">IF($Y2761="","",IF($AA2761&lt;$S2761,"Pass","Fail"))</f>
        <v/>
      </c>
      <c r="AH2761" s="23" t="str">
        <f aca="true">INDIRECT(CHOOSE(MATCH($T2761,{"±","&gt;","≥","≤","&lt;"},0), "AC", "AD", "AE", "AF", "AG") &amp; ROW())</f>
        <v/>
      </c>
      <c r="AI2761" s="56" t="str">
        <f aca="false">IF($X2761="Not Significant","No Further Action Required",
IF($AH2761="","",
IF(AND($AH2761="Pass",$L2761="0 - Passed "),"Analysis performed; no further action required.",
IF(AND($AH2761="Fail",$L2761="1 - Failed "),"Analysis performed; no further action required.",
IF(AND($AH2761="Pass",$L2761="2 - Limited In Use "),"Analysis performed; no further action required.",
IF(AND($AH2761="Fail",$L2761="3 - Adjusted "),"Analysis performed; no further action required.",
"Unit fails analysis; TSM determination required."))))))</f>
        <v/>
      </c>
      <c r="AJ2761" s="58"/>
    </row>
    <row r="2762" customFormat="false" ht="15" hidden="false" customHeight="false" outlineLevel="0" collapsed="false">
      <c r="A2762" s="56"/>
      <c r="E2762" s="57" t="str">
        <f aca="false">IF(AND($F2762="",$G2762=""),"",IF($G2762="",$F2762,HYPERLINK($G2762,$F2762)))</f>
        <v/>
      </c>
      <c r="H2762" s="1" t="str">
        <f aca="false">IF($I2762="","None Attached",IF(LEFT($I2762,5)="https",HYPERLINK($I2762,"Datasheet"),HYPERLINK(_xlfn.CONCAT("https://",$I2762),"Datasheet")))</f>
        <v>None Attached</v>
      </c>
      <c r="M2762" s="56"/>
      <c r="P2762" s="58"/>
      <c r="Q2762" s="1" t="n">
        <f aca="false">$M2762-$N2762</f>
        <v>0</v>
      </c>
      <c r="R2762" s="56"/>
      <c r="T2762" s="59" t="s">
        <v>15</v>
      </c>
      <c r="U2762" s="1" t="n">
        <f aca="false">$S2762-$R2762</f>
        <v>0</v>
      </c>
      <c r="V2762" s="1" t="n">
        <f aca="false">IF($T2762="±",$Q2762*2,$Q2762)</f>
        <v>0</v>
      </c>
      <c r="W2762" s="60" t="str">
        <f aca="false">IFERROR($U2762/ABS($V2762),"N/A")</f>
        <v>N/A</v>
      </c>
      <c r="X2762" s="61" t="str">
        <f aca="false">IF(OR($W2762="N/A",$R2762="",$S2762=""),"N/A",IF($W2762&gt;=4,"Not Significant",IF($W2762&gt;=2,"Semi-Significant","Significant")))</f>
        <v>N/A</v>
      </c>
      <c r="Z2762" s="1" t="str">
        <f aca="false">IF($D2762="Z540.1 w/data",0,"")</f>
        <v/>
      </c>
      <c r="AA2762" s="1" t="e">
        <f aca="false">$Y2762+$Q2762+$Z2762</f>
        <v>#VALUE!</v>
      </c>
      <c r="AB2762" s="1" t="n">
        <f aca="false">$N2762+$Q2762</f>
        <v>0</v>
      </c>
      <c r="AC2762" s="1" t="str">
        <f aca="false">IF($Y2762="","",IF(AND($AA2762&gt;=$R2762,$AA2762&lt;=$S2762),"Pass","Fail"))</f>
        <v/>
      </c>
      <c r="AD2762" s="1" t="str">
        <f aca="false">IF($Y2762="","",IF($AA2762&gt;$R2762,"Pass","Fail"))</f>
        <v/>
      </c>
      <c r="AE2762" s="1" t="str">
        <f aca="false">IF($Y2762="","",IF($AA2762&gt;=$R2762,"Pass","Fail"))</f>
        <v/>
      </c>
      <c r="AF2762" s="1" t="str">
        <f aca="false">IF($Y2762="","",IF($AA2762&lt;=$S2762,"Pass","Fail"))</f>
        <v/>
      </c>
      <c r="AG2762" s="1" t="str">
        <f aca="false">IF($Y2762="","",IF($AA2762&lt;$S2762,"Pass","Fail"))</f>
        <v/>
      </c>
      <c r="AH2762" s="23" t="str">
        <f aca="true">INDIRECT(CHOOSE(MATCH($T2762,{"±","&gt;","≥","≤","&lt;"},0), "AC", "AD", "AE", "AF", "AG") &amp; ROW())</f>
        <v/>
      </c>
      <c r="AI2762" s="56" t="str">
        <f aca="false">IF($X2762="Not Significant","No Further Action Required",
IF($AH2762="","",
IF(AND($AH2762="Pass",$L2762="0 - Passed "),"Analysis performed; no further action required.",
IF(AND($AH2762="Fail",$L2762="1 - Failed "),"Analysis performed; no further action required.",
IF(AND($AH2762="Pass",$L2762="2 - Limited In Use "),"Analysis performed; no further action required.",
IF(AND($AH2762="Fail",$L2762="3 - Adjusted "),"Analysis performed; no further action required.",
"Unit fails analysis; TSM determination required."))))))</f>
        <v/>
      </c>
      <c r="AJ2762" s="58"/>
    </row>
    <row r="2763" customFormat="false" ht="15" hidden="false" customHeight="false" outlineLevel="0" collapsed="false">
      <c r="A2763" s="56"/>
      <c r="E2763" s="57" t="str">
        <f aca="false">IF(AND($F2763="",$G2763=""),"",IF($G2763="",$F2763,HYPERLINK($G2763,$F2763)))</f>
        <v/>
      </c>
      <c r="H2763" s="1" t="str">
        <f aca="false">IF($I2763="","None Attached",IF(LEFT($I2763,5)="https",HYPERLINK($I2763,"Datasheet"),HYPERLINK(_xlfn.CONCAT("https://",$I2763),"Datasheet")))</f>
        <v>None Attached</v>
      </c>
      <c r="M2763" s="56"/>
      <c r="P2763" s="58"/>
      <c r="Q2763" s="1" t="n">
        <f aca="false">$M2763-$N2763</f>
        <v>0</v>
      </c>
      <c r="R2763" s="56"/>
      <c r="T2763" s="59" t="s">
        <v>15</v>
      </c>
      <c r="U2763" s="1" t="n">
        <f aca="false">$S2763-$R2763</f>
        <v>0</v>
      </c>
      <c r="V2763" s="1" t="n">
        <f aca="false">IF($T2763="±",$Q2763*2,$Q2763)</f>
        <v>0</v>
      </c>
      <c r="W2763" s="60" t="str">
        <f aca="false">IFERROR($U2763/ABS($V2763),"N/A")</f>
        <v>N/A</v>
      </c>
      <c r="X2763" s="61" t="str">
        <f aca="false">IF(OR($W2763="N/A",$R2763="",$S2763=""),"N/A",IF($W2763&gt;=4,"Not Significant",IF($W2763&gt;=2,"Semi-Significant","Significant")))</f>
        <v>N/A</v>
      </c>
      <c r="Z2763" s="1" t="str">
        <f aca="false">IF($D2763="Z540.1 w/data",0,"")</f>
        <v/>
      </c>
      <c r="AA2763" s="1" t="e">
        <f aca="false">$Y2763+$Q2763+$Z2763</f>
        <v>#VALUE!</v>
      </c>
      <c r="AB2763" s="1" t="n">
        <f aca="false">$N2763+$Q2763</f>
        <v>0</v>
      </c>
      <c r="AC2763" s="1" t="str">
        <f aca="false">IF($Y2763="","",IF(AND($AA2763&gt;=$R2763,$AA2763&lt;=$S2763),"Pass","Fail"))</f>
        <v/>
      </c>
      <c r="AD2763" s="1" t="str">
        <f aca="false">IF($Y2763="","",IF($AA2763&gt;$R2763,"Pass","Fail"))</f>
        <v/>
      </c>
      <c r="AE2763" s="1" t="str">
        <f aca="false">IF($Y2763="","",IF($AA2763&gt;=$R2763,"Pass","Fail"))</f>
        <v/>
      </c>
      <c r="AF2763" s="1" t="str">
        <f aca="false">IF($Y2763="","",IF($AA2763&lt;=$S2763,"Pass","Fail"))</f>
        <v/>
      </c>
      <c r="AG2763" s="1" t="str">
        <f aca="false">IF($Y2763="","",IF($AA2763&lt;$S2763,"Pass","Fail"))</f>
        <v/>
      </c>
      <c r="AH2763" s="23" t="str">
        <f aca="true">INDIRECT(CHOOSE(MATCH($T2763,{"±","&gt;","≥","≤","&lt;"},0), "AC", "AD", "AE", "AF", "AG") &amp; ROW())</f>
        <v/>
      </c>
      <c r="AI2763" s="56" t="str">
        <f aca="false">IF($X2763="Not Significant","No Further Action Required",
IF($AH2763="","",
IF(AND($AH2763="Pass",$L2763="0 - Passed "),"Analysis performed; no further action required.",
IF(AND($AH2763="Fail",$L2763="1 - Failed "),"Analysis performed; no further action required.",
IF(AND($AH2763="Pass",$L2763="2 - Limited In Use "),"Analysis performed; no further action required.",
IF(AND($AH2763="Fail",$L2763="3 - Adjusted "),"Analysis performed; no further action required.",
"Unit fails analysis; TSM determination required."))))))</f>
        <v/>
      </c>
      <c r="AJ2763" s="58"/>
    </row>
    <row r="2764" customFormat="false" ht="15" hidden="false" customHeight="false" outlineLevel="0" collapsed="false">
      <c r="A2764" s="56"/>
      <c r="E2764" s="57" t="str">
        <f aca="false">IF(AND($F2764="",$G2764=""),"",IF($G2764="",$F2764,HYPERLINK($G2764,$F2764)))</f>
        <v/>
      </c>
      <c r="H2764" s="1" t="str">
        <f aca="false">IF($I2764="","None Attached",IF(LEFT($I2764,5)="https",HYPERLINK($I2764,"Datasheet"),HYPERLINK(_xlfn.CONCAT("https://",$I2764),"Datasheet")))</f>
        <v>None Attached</v>
      </c>
      <c r="M2764" s="56"/>
      <c r="P2764" s="58"/>
      <c r="Q2764" s="1" t="n">
        <f aca="false">$M2764-$N2764</f>
        <v>0</v>
      </c>
      <c r="R2764" s="56"/>
      <c r="T2764" s="59" t="s">
        <v>15</v>
      </c>
      <c r="U2764" s="1" t="n">
        <f aca="false">$S2764-$R2764</f>
        <v>0</v>
      </c>
      <c r="V2764" s="1" t="n">
        <f aca="false">IF($T2764="±",$Q2764*2,$Q2764)</f>
        <v>0</v>
      </c>
      <c r="W2764" s="60" t="str">
        <f aca="false">IFERROR($U2764/ABS($V2764),"N/A")</f>
        <v>N/A</v>
      </c>
      <c r="X2764" s="61" t="str">
        <f aca="false">IF(OR($W2764="N/A",$R2764="",$S2764=""),"N/A",IF($W2764&gt;=4,"Not Significant",IF($W2764&gt;=2,"Semi-Significant","Significant")))</f>
        <v>N/A</v>
      </c>
      <c r="Z2764" s="1" t="str">
        <f aca="false">IF($D2764="Z540.1 w/data",0,"")</f>
        <v/>
      </c>
      <c r="AA2764" s="1" t="e">
        <f aca="false">$Y2764+$Q2764+$Z2764</f>
        <v>#VALUE!</v>
      </c>
      <c r="AB2764" s="1" t="n">
        <f aca="false">$N2764+$Q2764</f>
        <v>0</v>
      </c>
      <c r="AC2764" s="1" t="str">
        <f aca="false">IF($Y2764="","",IF(AND($AA2764&gt;=$R2764,$AA2764&lt;=$S2764),"Pass","Fail"))</f>
        <v/>
      </c>
      <c r="AD2764" s="1" t="str">
        <f aca="false">IF($Y2764="","",IF($AA2764&gt;$R2764,"Pass","Fail"))</f>
        <v/>
      </c>
      <c r="AE2764" s="1" t="str">
        <f aca="false">IF($Y2764="","",IF($AA2764&gt;=$R2764,"Pass","Fail"))</f>
        <v/>
      </c>
      <c r="AF2764" s="1" t="str">
        <f aca="false">IF($Y2764="","",IF($AA2764&lt;=$S2764,"Pass","Fail"))</f>
        <v/>
      </c>
      <c r="AG2764" s="1" t="str">
        <f aca="false">IF($Y2764="","",IF($AA2764&lt;$S2764,"Pass","Fail"))</f>
        <v/>
      </c>
      <c r="AH2764" s="23" t="str">
        <f aca="true">INDIRECT(CHOOSE(MATCH($T2764,{"±","&gt;","≥","≤","&lt;"},0), "AC", "AD", "AE", "AF", "AG") &amp; ROW())</f>
        <v/>
      </c>
      <c r="AI2764" s="56" t="str">
        <f aca="false">IF($X2764="Not Significant","No Further Action Required",
IF($AH2764="","",
IF(AND($AH2764="Pass",$L2764="0 - Passed "),"Analysis performed; no further action required.",
IF(AND($AH2764="Fail",$L2764="1 - Failed "),"Analysis performed; no further action required.",
IF(AND($AH2764="Pass",$L2764="2 - Limited In Use "),"Analysis performed; no further action required.",
IF(AND($AH2764="Fail",$L2764="3 - Adjusted "),"Analysis performed; no further action required.",
"Unit fails analysis; TSM determination required."))))))</f>
        <v/>
      </c>
      <c r="AJ2764" s="58"/>
    </row>
    <row r="2765" customFormat="false" ht="15" hidden="false" customHeight="false" outlineLevel="0" collapsed="false">
      <c r="A2765" s="56"/>
      <c r="E2765" s="57" t="str">
        <f aca="false">IF(AND($F2765="",$G2765=""),"",IF($G2765="",$F2765,HYPERLINK($G2765,$F2765)))</f>
        <v/>
      </c>
      <c r="H2765" s="1" t="str">
        <f aca="false">IF($I2765="","None Attached",IF(LEFT($I2765,5)="https",HYPERLINK($I2765,"Datasheet"),HYPERLINK(_xlfn.CONCAT("https://",$I2765),"Datasheet")))</f>
        <v>None Attached</v>
      </c>
      <c r="M2765" s="56"/>
      <c r="P2765" s="58"/>
      <c r="Q2765" s="1" t="n">
        <f aca="false">$M2765-$N2765</f>
        <v>0</v>
      </c>
      <c r="R2765" s="56"/>
      <c r="T2765" s="59" t="s">
        <v>15</v>
      </c>
      <c r="U2765" s="1" t="n">
        <f aca="false">$S2765-$R2765</f>
        <v>0</v>
      </c>
      <c r="V2765" s="1" t="n">
        <f aca="false">IF($T2765="±",$Q2765*2,$Q2765)</f>
        <v>0</v>
      </c>
      <c r="W2765" s="60" t="str">
        <f aca="false">IFERROR($U2765/ABS($V2765),"N/A")</f>
        <v>N/A</v>
      </c>
      <c r="X2765" s="61" t="str">
        <f aca="false">IF(OR($W2765="N/A",$R2765="",$S2765=""),"N/A",IF($W2765&gt;=4,"Not Significant",IF($W2765&gt;=2,"Semi-Significant","Significant")))</f>
        <v>N/A</v>
      </c>
      <c r="Z2765" s="1" t="str">
        <f aca="false">IF($D2765="Z540.1 w/data",0,"")</f>
        <v/>
      </c>
      <c r="AA2765" s="1" t="e">
        <f aca="false">$Y2765+$Q2765+$Z2765</f>
        <v>#VALUE!</v>
      </c>
      <c r="AB2765" s="1" t="n">
        <f aca="false">$N2765+$Q2765</f>
        <v>0</v>
      </c>
      <c r="AC2765" s="1" t="str">
        <f aca="false">IF($Y2765="","",IF(AND($AA2765&gt;=$R2765,$AA2765&lt;=$S2765),"Pass","Fail"))</f>
        <v/>
      </c>
      <c r="AD2765" s="1" t="str">
        <f aca="false">IF($Y2765="","",IF($AA2765&gt;$R2765,"Pass","Fail"))</f>
        <v/>
      </c>
      <c r="AE2765" s="1" t="str">
        <f aca="false">IF($Y2765="","",IF($AA2765&gt;=$R2765,"Pass","Fail"))</f>
        <v/>
      </c>
      <c r="AF2765" s="1" t="str">
        <f aca="false">IF($Y2765="","",IF($AA2765&lt;=$S2765,"Pass","Fail"))</f>
        <v/>
      </c>
      <c r="AG2765" s="1" t="str">
        <f aca="false">IF($Y2765="","",IF($AA2765&lt;$S2765,"Pass","Fail"))</f>
        <v/>
      </c>
      <c r="AH2765" s="23" t="str">
        <f aca="true">INDIRECT(CHOOSE(MATCH($T2765,{"±","&gt;","≥","≤","&lt;"},0), "AC", "AD", "AE", "AF", "AG") &amp; ROW())</f>
        <v/>
      </c>
      <c r="AI2765" s="56" t="str">
        <f aca="false">IF($X2765="Not Significant","No Further Action Required",
IF($AH2765="","",
IF(AND($AH2765="Pass",$L2765="0 - Passed "),"Analysis performed; no further action required.",
IF(AND($AH2765="Fail",$L2765="1 - Failed "),"Analysis performed; no further action required.",
IF(AND($AH2765="Pass",$L2765="2 - Limited In Use "),"Analysis performed; no further action required.",
IF(AND($AH2765="Fail",$L2765="3 - Adjusted "),"Analysis performed; no further action required.",
"Unit fails analysis; TSM determination required."))))))</f>
        <v/>
      </c>
      <c r="AJ2765" s="58"/>
    </row>
    <row r="2766" customFormat="false" ht="15" hidden="false" customHeight="false" outlineLevel="0" collapsed="false">
      <c r="A2766" s="56"/>
      <c r="E2766" s="57" t="str">
        <f aca="false">IF(AND($F2766="",$G2766=""),"",IF($G2766="",$F2766,HYPERLINK($G2766,$F2766)))</f>
        <v/>
      </c>
      <c r="H2766" s="1" t="str">
        <f aca="false">IF($I2766="","None Attached",IF(LEFT($I2766,5)="https",HYPERLINK($I2766,"Datasheet"),HYPERLINK(_xlfn.CONCAT("https://",$I2766),"Datasheet")))</f>
        <v>None Attached</v>
      </c>
      <c r="M2766" s="56"/>
      <c r="P2766" s="58"/>
      <c r="Q2766" s="1" t="n">
        <f aca="false">$M2766-$N2766</f>
        <v>0</v>
      </c>
      <c r="R2766" s="56"/>
      <c r="T2766" s="59" t="s">
        <v>15</v>
      </c>
      <c r="U2766" s="1" t="n">
        <f aca="false">$S2766-$R2766</f>
        <v>0</v>
      </c>
      <c r="V2766" s="1" t="n">
        <f aca="false">IF($T2766="±",$Q2766*2,$Q2766)</f>
        <v>0</v>
      </c>
      <c r="W2766" s="60" t="str">
        <f aca="false">IFERROR($U2766/ABS($V2766),"N/A")</f>
        <v>N/A</v>
      </c>
      <c r="X2766" s="61" t="str">
        <f aca="false">IF(OR($W2766="N/A",$R2766="",$S2766=""),"N/A",IF($W2766&gt;=4,"Not Significant",IF($W2766&gt;=2,"Semi-Significant","Significant")))</f>
        <v>N/A</v>
      </c>
      <c r="Z2766" s="1" t="str">
        <f aca="false">IF($D2766="Z540.1 w/data",0,"")</f>
        <v/>
      </c>
      <c r="AA2766" s="1" t="e">
        <f aca="false">$Y2766+$Q2766+$Z2766</f>
        <v>#VALUE!</v>
      </c>
      <c r="AB2766" s="1" t="n">
        <f aca="false">$N2766+$Q2766</f>
        <v>0</v>
      </c>
      <c r="AC2766" s="1" t="str">
        <f aca="false">IF($Y2766="","",IF(AND($AA2766&gt;=$R2766,$AA2766&lt;=$S2766),"Pass","Fail"))</f>
        <v/>
      </c>
      <c r="AD2766" s="1" t="str">
        <f aca="false">IF($Y2766="","",IF($AA2766&gt;$R2766,"Pass","Fail"))</f>
        <v/>
      </c>
      <c r="AE2766" s="1" t="str">
        <f aca="false">IF($Y2766="","",IF($AA2766&gt;=$R2766,"Pass","Fail"))</f>
        <v/>
      </c>
      <c r="AF2766" s="1" t="str">
        <f aca="false">IF($Y2766="","",IF($AA2766&lt;=$S2766,"Pass","Fail"))</f>
        <v/>
      </c>
      <c r="AG2766" s="1" t="str">
        <f aca="false">IF($Y2766="","",IF($AA2766&lt;$S2766,"Pass","Fail"))</f>
        <v/>
      </c>
      <c r="AH2766" s="23" t="str">
        <f aca="true">INDIRECT(CHOOSE(MATCH($T2766,{"±","&gt;","≥","≤","&lt;"},0), "AC", "AD", "AE", "AF", "AG") &amp; ROW())</f>
        <v/>
      </c>
      <c r="AI2766" s="56" t="str">
        <f aca="false">IF($X2766="Not Significant","No Further Action Required",
IF($AH2766="","",
IF(AND($AH2766="Pass",$L2766="0 - Passed "),"Analysis performed; no further action required.",
IF(AND($AH2766="Fail",$L2766="1 - Failed "),"Analysis performed; no further action required.",
IF(AND($AH2766="Pass",$L2766="2 - Limited In Use "),"Analysis performed; no further action required.",
IF(AND($AH2766="Fail",$L2766="3 - Adjusted "),"Analysis performed; no further action required.",
"Unit fails analysis; TSM determination required."))))))</f>
        <v/>
      </c>
      <c r="AJ2766" s="58"/>
    </row>
    <row r="2767" customFormat="false" ht="15" hidden="false" customHeight="false" outlineLevel="0" collapsed="false">
      <c r="A2767" s="56"/>
      <c r="E2767" s="57" t="str">
        <f aca="false">IF(AND($F2767="",$G2767=""),"",IF($G2767="",$F2767,HYPERLINK($G2767,$F2767)))</f>
        <v/>
      </c>
      <c r="H2767" s="1" t="str">
        <f aca="false">IF($I2767="","None Attached",IF(LEFT($I2767,5)="https",HYPERLINK($I2767,"Datasheet"),HYPERLINK(_xlfn.CONCAT("https://",$I2767),"Datasheet")))</f>
        <v>None Attached</v>
      </c>
      <c r="M2767" s="56"/>
      <c r="P2767" s="58"/>
      <c r="Q2767" s="1" t="n">
        <f aca="false">$M2767-$N2767</f>
        <v>0</v>
      </c>
      <c r="R2767" s="56"/>
      <c r="T2767" s="59" t="s">
        <v>15</v>
      </c>
      <c r="U2767" s="1" t="n">
        <f aca="false">$S2767-$R2767</f>
        <v>0</v>
      </c>
      <c r="V2767" s="1" t="n">
        <f aca="false">IF($T2767="±",$Q2767*2,$Q2767)</f>
        <v>0</v>
      </c>
      <c r="W2767" s="60" t="str">
        <f aca="false">IFERROR($U2767/ABS($V2767),"N/A")</f>
        <v>N/A</v>
      </c>
      <c r="X2767" s="61" t="str">
        <f aca="false">IF(OR($W2767="N/A",$R2767="",$S2767=""),"N/A",IF($W2767&gt;=4,"Not Significant",IF($W2767&gt;=2,"Semi-Significant","Significant")))</f>
        <v>N/A</v>
      </c>
      <c r="Z2767" s="1" t="str">
        <f aca="false">IF($D2767="Z540.1 w/data",0,"")</f>
        <v/>
      </c>
      <c r="AA2767" s="1" t="e">
        <f aca="false">$Y2767+$Q2767+$Z2767</f>
        <v>#VALUE!</v>
      </c>
      <c r="AB2767" s="1" t="n">
        <f aca="false">$N2767+$Q2767</f>
        <v>0</v>
      </c>
      <c r="AC2767" s="1" t="str">
        <f aca="false">IF($Y2767="","",IF(AND($AA2767&gt;=$R2767,$AA2767&lt;=$S2767),"Pass","Fail"))</f>
        <v/>
      </c>
      <c r="AD2767" s="1" t="str">
        <f aca="false">IF($Y2767="","",IF($AA2767&gt;$R2767,"Pass","Fail"))</f>
        <v/>
      </c>
      <c r="AE2767" s="1" t="str">
        <f aca="false">IF($Y2767="","",IF($AA2767&gt;=$R2767,"Pass","Fail"))</f>
        <v/>
      </c>
      <c r="AF2767" s="1" t="str">
        <f aca="false">IF($Y2767="","",IF($AA2767&lt;=$S2767,"Pass","Fail"))</f>
        <v/>
      </c>
      <c r="AG2767" s="1" t="str">
        <f aca="false">IF($Y2767="","",IF($AA2767&lt;$S2767,"Pass","Fail"))</f>
        <v/>
      </c>
      <c r="AH2767" s="23" t="str">
        <f aca="true">INDIRECT(CHOOSE(MATCH($T2767,{"±","&gt;","≥","≤","&lt;"},0), "AC", "AD", "AE", "AF", "AG") &amp; ROW())</f>
        <v/>
      </c>
      <c r="AI2767" s="56" t="str">
        <f aca="false">IF($X2767="Not Significant","No Further Action Required",
IF($AH2767="","",
IF(AND($AH2767="Pass",$L2767="0 - Passed "),"Analysis performed; no further action required.",
IF(AND($AH2767="Fail",$L2767="1 - Failed "),"Analysis performed; no further action required.",
IF(AND($AH2767="Pass",$L2767="2 - Limited In Use "),"Analysis performed; no further action required.",
IF(AND($AH2767="Fail",$L2767="3 - Adjusted "),"Analysis performed; no further action required.",
"Unit fails analysis; TSM determination required."))))))</f>
        <v/>
      </c>
      <c r="AJ2767" s="58"/>
    </row>
    <row r="2768" customFormat="false" ht="15" hidden="false" customHeight="false" outlineLevel="0" collapsed="false">
      <c r="A2768" s="56"/>
      <c r="E2768" s="57" t="str">
        <f aca="false">IF(AND($F2768="",$G2768=""),"",IF($G2768="",$F2768,HYPERLINK($G2768,$F2768)))</f>
        <v/>
      </c>
      <c r="H2768" s="1" t="str">
        <f aca="false">IF($I2768="","None Attached",IF(LEFT($I2768,5)="https",HYPERLINK($I2768,"Datasheet"),HYPERLINK(_xlfn.CONCAT("https://",$I2768),"Datasheet")))</f>
        <v>None Attached</v>
      </c>
      <c r="M2768" s="56"/>
      <c r="P2768" s="58"/>
      <c r="Q2768" s="1" t="n">
        <f aca="false">$M2768-$N2768</f>
        <v>0</v>
      </c>
      <c r="R2768" s="56"/>
      <c r="T2768" s="59" t="s">
        <v>15</v>
      </c>
      <c r="U2768" s="1" t="n">
        <f aca="false">$S2768-$R2768</f>
        <v>0</v>
      </c>
      <c r="V2768" s="1" t="n">
        <f aca="false">IF($T2768="±",$Q2768*2,$Q2768)</f>
        <v>0</v>
      </c>
      <c r="W2768" s="60" t="str">
        <f aca="false">IFERROR($U2768/ABS($V2768),"N/A")</f>
        <v>N/A</v>
      </c>
      <c r="X2768" s="61" t="str">
        <f aca="false">IF(OR($W2768="N/A",$R2768="",$S2768=""),"N/A",IF($W2768&gt;=4,"Not Significant",IF($W2768&gt;=2,"Semi-Significant","Significant")))</f>
        <v>N/A</v>
      </c>
      <c r="Z2768" s="1" t="str">
        <f aca="false">IF($D2768="Z540.1 w/data",0,"")</f>
        <v/>
      </c>
      <c r="AA2768" s="1" t="e">
        <f aca="false">$Y2768+$Q2768+$Z2768</f>
        <v>#VALUE!</v>
      </c>
      <c r="AB2768" s="1" t="n">
        <f aca="false">$N2768+$Q2768</f>
        <v>0</v>
      </c>
      <c r="AC2768" s="1" t="str">
        <f aca="false">IF($Y2768="","",IF(AND($AA2768&gt;=$R2768,$AA2768&lt;=$S2768),"Pass","Fail"))</f>
        <v/>
      </c>
      <c r="AD2768" s="1" t="str">
        <f aca="false">IF($Y2768="","",IF($AA2768&gt;$R2768,"Pass","Fail"))</f>
        <v/>
      </c>
      <c r="AE2768" s="1" t="str">
        <f aca="false">IF($Y2768="","",IF($AA2768&gt;=$R2768,"Pass","Fail"))</f>
        <v/>
      </c>
      <c r="AF2768" s="1" t="str">
        <f aca="false">IF($Y2768="","",IF($AA2768&lt;=$S2768,"Pass","Fail"))</f>
        <v/>
      </c>
      <c r="AG2768" s="1" t="str">
        <f aca="false">IF($Y2768="","",IF($AA2768&lt;$S2768,"Pass","Fail"))</f>
        <v/>
      </c>
      <c r="AH2768" s="23" t="str">
        <f aca="true">INDIRECT(CHOOSE(MATCH($T2768,{"±","&gt;","≥","≤","&lt;"},0), "AC", "AD", "AE", "AF", "AG") &amp; ROW())</f>
        <v/>
      </c>
      <c r="AI2768" s="56" t="str">
        <f aca="false">IF($X2768="Not Significant","No Further Action Required",
IF($AH2768="","",
IF(AND($AH2768="Pass",$L2768="0 - Passed "),"Analysis performed; no further action required.",
IF(AND($AH2768="Fail",$L2768="1 - Failed "),"Analysis performed; no further action required.",
IF(AND($AH2768="Pass",$L2768="2 - Limited In Use "),"Analysis performed; no further action required.",
IF(AND($AH2768="Fail",$L2768="3 - Adjusted "),"Analysis performed; no further action required.",
"Unit fails analysis; TSM determination required."))))))</f>
        <v/>
      </c>
      <c r="AJ2768" s="58"/>
    </row>
    <row r="2769" customFormat="false" ht="15" hidden="false" customHeight="false" outlineLevel="0" collapsed="false">
      <c r="A2769" s="56"/>
      <c r="E2769" s="57" t="str">
        <f aca="false">IF(AND($F2769="",$G2769=""),"",IF($G2769="",$F2769,HYPERLINK($G2769,$F2769)))</f>
        <v/>
      </c>
      <c r="H2769" s="1" t="str">
        <f aca="false">IF($I2769="","None Attached",IF(LEFT($I2769,5)="https",HYPERLINK($I2769,"Datasheet"),HYPERLINK(_xlfn.CONCAT("https://",$I2769),"Datasheet")))</f>
        <v>None Attached</v>
      </c>
      <c r="M2769" s="56"/>
      <c r="P2769" s="58"/>
      <c r="Q2769" s="1" t="n">
        <f aca="false">$M2769-$N2769</f>
        <v>0</v>
      </c>
      <c r="R2769" s="56"/>
      <c r="T2769" s="59" t="s">
        <v>15</v>
      </c>
      <c r="U2769" s="1" t="n">
        <f aca="false">$S2769-$R2769</f>
        <v>0</v>
      </c>
      <c r="V2769" s="1" t="n">
        <f aca="false">IF($T2769="±",$Q2769*2,$Q2769)</f>
        <v>0</v>
      </c>
      <c r="W2769" s="60" t="str">
        <f aca="false">IFERROR($U2769/ABS($V2769),"N/A")</f>
        <v>N/A</v>
      </c>
      <c r="X2769" s="61" t="str">
        <f aca="false">IF(OR($W2769="N/A",$R2769="",$S2769=""),"N/A",IF($W2769&gt;=4,"Not Significant",IF($W2769&gt;=2,"Semi-Significant","Significant")))</f>
        <v>N/A</v>
      </c>
      <c r="Z2769" s="1" t="str">
        <f aca="false">IF($D2769="Z540.1 w/data",0,"")</f>
        <v/>
      </c>
      <c r="AA2769" s="1" t="e">
        <f aca="false">$Y2769+$Q2769+$Z2769</f>
        <v>#VALUE!</v>
      </c>
      <c r="AB2769" s="1" t="n">
        <f aca="false">$N2769+$Q2769</f>
        <v>0</v>
      </c>
      <c r="AC2769" s="1" t="str">
        <f aca="false">IF($Y2769="","",IF(AND($AA2769&gt;=$R2769,$AA2769&lt;=$S2769),"Pass","Fail"))</f>
        <v/>
      </c>
      <c r="AD2769" s="1" t="str">
        <f aca="false">IF($Y2769="","",IF($AA2769&gt;$R2769,"Pass","Fail"))</f>
        <v/>
      </c>
      <c r="AE2769" s="1" t="str">
        <f aca="false">IF($Y2769="","",IF($AA2769&gt;=$R2769,"Pass","Fail"))</f>
        <v/>
      </c>
      <c r="AF2769" s="1" t="str">
        <f aca="false">IF($Y2769="","",IF($AA2769&lt;=$S2769,"Pass","Fail"))</f>
        <v/>
      </c>
      <c r="AG2769" s="1" t="str">
        <f aca="false">IF($Y2769="","",IF($AA2769&lt;$S2769,"Pass","Fail"))</f>
        <v/>
      </c>
      <c r="AH2769" s="23" t="str">
        <f aca="true">INDIRECT(CHOOSE(MATCH($T2769,{"±","&gt;","≥","≤","&lt;"},0), "AC", "AD", "AE", "AF", "AG") &amp; ROW())</f>
        <v/>
      </c>
      <c r="AI2769" s="56" t="str">
        <f aca="false">IF($X2769="Not Significant","No Further Action Required",
IF($AH2769="","",
IF(AND($AH2769="Pass",$L2769="0 - Passed "),"Analysis performed; no further action required.",
IF(AND($AH2769="Fail",$L2769="1 - Failed "),"Analysis performed; no further action required.",
IF(AND($AH2769="Pass",$L2769="2 - Limited In Use "),"Analysis performed; no further action required.",
IF(AND($AH2769="Fail",$L2769="3 - Adjusted "),"Analysis performed; no further action required.",
"Unit fails analysis; TSM determination required."))))))</f>
        <v/>
      </c>
      <c r="AJ2769" s="58"/>
    </row>
    <row r="2770" customFormat="false" ht="15" hidden="false" customHeight="false" outlineLevel="0" collapsed="false">
      <c r="A2770" s="56"/>
      <c r="E2770" s="57" t="str">
        <f aca="false">IF(AND($F2770="",$G2770=""),"",IF($G2770="",$F2770,HYPERLINK($G2770,$F2770)))</f>
        <v/>
      </c>
      <c r="H2770" s="1" t="str">
        <f aca="false">IF($I2770="","None Attached",IF(LEFT($I2770,5)="https",HYPERLINK($I2770,"Datasheet"),HYPERLINK(_xlfn.CONCAT("https://",$I2770),"Datasheet")))</f>
        <v>None Attached</v>
      </c>
      <c r="M2770" s="56"/>
      <c r="P2770" s="58"/>
      <c r="Q2770" s="1" t="n">
        <f aca="false">$M2770-$N2770</f>
        <v>0</v>
      </c>
      <c r="R2770" s="56"/>
      <c r="T2770" s="59" t="s">
        <v>15</v>
      </c>
      <c r="U2770" s="1" t="n">
        <f aca="false">$S2770-$R2770</f>
        <v>0</v>
      </c>
      <c r="V2770" s="1" t="n">
        <f aca="false">IF($T2770="±",$Q2770*2,$Q2770)</f>
        <v>0</v>
      </c>
      <c r="W2770" s="60" t="str">
        <f aca="false">IFERROR($U2770/ABS($V2770),"N/A")</f>
        <v>N/A</v>
      </c>
      <c r="X2770" s="61" t="str">
        <f aca="false">IF(OR($W2770="N/A",$R2770="",$S2770=""),"N/A",IF($W2770&gt;=4,"Not Significant",IF($W2770&gt;=2,"Semi-Significant","Significant")))</f>
        <v>N/A</v>
      </c>
      <c r="Z2770" s="1" t="str">
        <f aca="false">IF($D2770="Z540.1 w/data",0,"")</f>
        <v/>
      </c>
      <c r="AA2770" s="1" t="e">
        <f aca="false">$Y2770+$Q2770+$Z2770</f>
        <v>#VALUE!</v>
      </c>
      <c r="AB2770" s="1" t="n">
        <f aca="false">$N2770+$Q2770</f>
        <v>0</v>
      </c>
      <c r="AC2770" s="1" t="str">
        <f aca="false">IF($Y2770="","",IF(AND($AA2770&gt;=$R2770,$AA2770&lt;=$S2770),"Pass","Fail"))</f>
        <v/>
      </c>
      <c r="AD2770" s="1" t="str">
        <f aca="false">IF($Y2770="","",IF($AA2770&gt;$R2770,"Pass","Fail"))</f>
        <v/>
      </c>
      <c r="AE2770" s="1" t="str">
        <f aca="false">IF($Y2770="","",IF($AA2770&gt;=$R2770,"Pass","Fail"))</f>
        <v/>
      </c>
      <c r="AF2770" s="1" t="str">
        <f aca="false">IF($Y2770="","",IF($AA2770&lt;=$S2770,"Pass","Fail"))</f>
        <v/>
      </c>
      <c r="AG2770" s="1" t="str">
        <f aca="false">IF($Y2770="","",IF($AA2770&lt;$S2770,"Pass","Fail"))</f>
        <v/>
      </c>
      <c r="AH2770" s="23" t="str">
        <f aca="true">INDIRECT(CHOOSE(MATCH($T2770,{"±","&gt;","≥","≤","&lt;"},0), "AC", "AD", "AE", "AF", "AG") &amp; ROW())</f>
        <v/>
      </c>
      <c r="AI2770" s="56" t="str">
        <f aca="false">IF($X2770="Not Significant","No Further Action Required",
IF($AH2770="","",
IF(AND($AH2770="Pass",$L2770="0 - Passed "),"Analysis performed; no further action required.",
IF(AND($AH2770="Fail",$L2770="1 - Failed "),"Analysis performed; no further action required.",
IF(AND($AH2770="Pass",$L2770="2 - Limited In Use "),"Analysis performed; no further action required.",
IF(AND($AH2770="Fail",$L2770="3 - Adjusted "),"Analysis performed; no further action required.",
"Unit fails analysis; TSM determination required."))))))</f>
        <v/>
      </c>
      <c r="AJ2770" s="58"/>
    </row>
    <row r="2771" customFormat="false" ht="15" hidden="false" customHeight="false" outlineLevel="0" collapsed="false">
      <c r="A2771" s="56"/>
      <c r="E2771" s="57" t="str">
        <f aca="false">IF(AND($F2771="",$G2771=""),"",IF($G2771="",$F2771,HYPERLINK($G2771,$F2771)))</f>
        <v/>
      </c>
      <c r="H2771" s="1" t="str">
        <f aca="false">IF($I2771="","None Attached",IF(LEFT($I2771,5)="https",HYPERLINK($I2771,"Datasheet"),HYPERLINK(_xlfn.CONCAT("https://",$I2771),"Datasheet")))</f>
        <v>None Attached</v>
      </c>
      <c r="M2771" s="56"/>
      <c r="P2771" s="58"/>
      <c r="Q2771" s="1" t="n">
        <f aca="false">$M2771-$N2771</f>
        <v>0</v>
      </c>
      <c r="R2771" s="56"/>
      <c r="T2771" s="59" t="s">
        <v>15</v>
      </c>
      <c r="U2771" s="1" t="n">
        <f aca="false">$S2771-$R2771</f>
        <v>0</v>
      </c>
      <c r="V2771" s="1" t="n">
        <f aca="false">IF($T2771="±",$Q2771*2,$Q2771)</f>
        <v>0</v>
      </c>
      <c r="W2771" s="60" t="str">
        <f aca="false">IFERROR($U2771/ABS($V2771),"N/A")</f>
        <v>N/A</v>
      </c>
      <c r="X2771" s="61" t="str">
        <f aca="false">IF(OR($W2771="N/A",$R2771="",$S2771=""),"N/A",IF($W2771&gt;=4,"Not Significant",IF($W2771&gt;=2,"Semi-Significant","Significant")))</f>
        <v>N/A</v>
      </c>
      <c r="Z2771" s="1" t="str">
        <f aca="false">IF($D2771="Z540.1 w/data",0,"")</f>
        <v/>
      </c>
      <c r="AA2771" s="1" t="e">
        <f aca="false">$Y2771+$Q2771+$Z2771</f>
        <v>#VALUE!</v>
      </c>
      <c r="AB2771" s="1" t="n">
        <f aca="false">$N2771+$Q2771</f>
        <v>0</v>
      </c>
      <c r="AC2771" s="1" t="str">
        <f aca="false">IF($Y2771="","",IF(AND($AA2771&gt;=$R2771,$AA2771&lt;=$S2771),"Pass","Fail"))</f>
        <v/>
      </c>
      <c r="AD2771" s="1" t="str">
        <f aca="false">IF($Y2771="","",IF($AA2771&gt;$R2771,"Pass","Fail"))</f>
        <v/>
      </c>
      <c r="AE2771" s="1" t="str">
        <f aca="false">IF($Y2771="","",IF($AA2771&gt;=$R2771,"Pass","Fail"))</f>
        <v/>
      </c>
      <c r="AF2771" s="1" t="str">
        <f aca="false">IF($Y2771="","",IF($AA2771&lt;=$S2771,"Pass","Fail"))</f>
        <v/>
      </c>
      <c r="AG2771" s="1" t="str">
        <f aca="false">IF($Y2771="","",IF($AA2771&lt;$S2771,"Pass","Fail"))</f>
        <v/>
      </c>
      <c r="AH2771" s="23" t="str">
        <f aca="true">INDIRECT(CHOOSE(MATCH($T2771,{"±","&gt;","≥","≤","&lt;"},0), "AC", "AD", "AE", "AF", "AG") &amp; ROW())</f>
        <v/>
      </c>
      <c r="AI2771" s="56" t="str">
        <f aca="false">IF($X2771="Not Significant","No Further Action Required",
IF($AH2771="","",
IF(AND($AH2771="Pass",$L2771="0 - Passed "),"Analysis performed; no further action required.",
IF(AND($AH2771="Fail",$L2771="1 - Failed "),"Analysis performed; no further action required.",
IF(AND($AH2771="Pass",$L2771="2 - Limited In Use "),"Analysis performed; no further action required.",
IF(AND($AH2771="Fail",$L2771="3 - Adjusted "),"Analysis performed; no further action required.",
"Unit fails analysis; TSM determination required."))))))</f>
        <v/>
      </c>
      <c r="AJ2771" s="58"/>
    </row>
    <row r="2772" customFormat="false" ht="15" hidden="false" customHeight="false" outlineLevel="0" collapsed="false">
      <c r="A2772" s="56"/>
      <c r="E2772" s="57" t="str">
        <f aca="false">IF(AND($F2772="",$G2772=""),"",IF($G2772="",$F2772,HYPERLINK($G2772,$F2772)))</f>
        <v/>
      </c>
      <c r="H2772" s="1" t="str">
        <f aca="false">IF($I2772="","None Attached",IF(LEFT($I2772,5)="https",HYPERLINK($I2772,"Datasheet"),HYPERLINK(_xlfn.CONCAT("https://",$I2772),"Datasheet")))</f>
        <v>None Attached</v>
      </c>
      <c r="M2772" s="56"/>
      <c r="P2772" s="58"/>
      <c r="Q2772" s="1" t="n">
        <f aca="false">$M2772-$N2772</f>
        <v>0</v>
      </c>
      <c r="R2772" s="56"/>
      <c r="T2772" s="59" t="s">
        <v>15</v>
      </c>
      <c r="U2772" s="1" t="n">
        <f aca="false">$S2772-$R2772</f>
        <v>0</v>
      </c>
      <c r="V2772" s="1" t="n">
        <f aca="false">IF($T2772="±",$Q2772*2,$Q2772)</f>
        <v>0</v>
      </c>
      <c r="W2772" s="60" t="str">
        <f aca="false">IFERROR($U2772/ABS($V2772),"N/A")</f>
        <v>N/A</v>
      </c>
      <c r="X2772" s="61" t="str">
        <f aca="false">IF(OR($W2772="N/A",$R2772="",$S2772=""),"N/A",IF($W2772&gt;=4,"Not Significant",IF($W2772&gt;=2,"Semi-Significant","Significant")))</f>
        <v>N/A</v>
      </c>
      <c r="Z2772" s="1" t="str">
        <f aca="false">IF($D2772="Z540.1 w/data",0,"")</f>
        <v/>
      </c>
      <c r="AA2772" s="1" t="e">
        <f aca="false">$Y2772+$Q2772+$Z2772</f>
        <v>#VALUE!</v>
      </c>
      <c r="AB2772" s="1" t="n">
        <f aca="false">$N2772+$Q2772</f>
        <v>0</v>
      </c>
      <c r="AC2772" s="1" t="str">
        <f aca="false">IF($Y2772="","",IF(AND($AA2772&gt;=$R2772,$AA2772&lt;=$S2772),"Pass","Fail"))</f>
        <v/>
      </c>
      <c r="AD2772" s="1" t="str">
        <f aca="false">IF($Y2772="","",IF($AA2772&gt;$R2772,"Pass","Fail"))</f>
        <v/>
      </c>
      <c r="AE2772" s="1" t="str">
        <f aca="false">IF($Y2772="","",IF($AA2772&gt;=$R2772,"Pass","Fail"))</f>
        <v/>
      </c>
      <c r="AF2772" s="1" t="str">
        <f aca="false">IF($Y2772="","",IF($AA2772&lt;=$S2772,"Pass","Fail"))</f>
        <v/>
      </c>
      <c r="AG2772" s="1" t="str">
        <f aca="false">IF($Y2772="","",IF($AA2772&lt;$S2772,"Pass","Fail"))</f>
        <v/>
      </c>
      <c r="AH2772" s="23" t="str">
        <f aca="true">INDIRECT(CHOOSE(MATCH($T2772,{"±","&gt;","≥","≤","&lt;"},0), "AC", "AD", "AE", "AF", "AG") &amp; ROW())</f>
        <v/>
      </c>
      <c r="AI2772" s="56" t="str">
        <f aca="false">IF($X2772="Not Significant","No Further Action Required",
IF($AH2772="","",
IF(AND($AH2772="Pass",$L2772="0 - Passed "),"Analysis performed; no further action required.",
IF(AND($AH2772="Fail",$L2772="1 - Failed "),"Analysis performed; no further action required.",
IF(AND($AH2772="Pass",$L2772="2 - Limited In Use "),"Analysis performed; no further action required.",
IF(AND($AH2772="Fail",$L2772="3 - Adjusted "),"Analysis performed; no further action required.",
"Unit fails analysis; TSM determination required."))))))</f>
        <v/>
      </c>
      <c r="AJ2772" s="58"/>
    </row>
    <row r="2773" customFormat="false" ht="15" hidden="false" customHeight="false" outlineLevel="0" collapsed="false">
      <c r="A2773" s="56"/>
      <c r="E2773" s="57" t="str">
        <f aca="false">IF(AND($F2773="",$G2773=""),"",IF($G2773="",$F2773,HYPERLINK($G2773,$F2773)))</f>
        <v/>
      </c>
      <c r="H2773" s="1" t="str">
        <f aca="false">IF($I2773="","None Attached",IF(LEFT($I2773,5)="https",HYPERLINK($I2773,"Datasheet"),HYPERLINK(_xlfn.CONCAT("https://",$I2773),"Datasheet")))</f>
        <v>None Attached</v>
      </c>
      <c r="M2773" s="56"/>
      <c r="P2773" s="58"/>
      <c r="Q2773" s="1" t="n">
        <f aca="false">$M2773-$N2773</f>
        <v>0</v>
      </c>
      <c r="R2773" s="56"/>
      <c r="T2773" s="59" t="s">
        <v>15</v>
      </c>
      <c r="U2773" s="1" t="n">
        <f aca="false">$S2773-$R2773</f>
        <v>0</v>
      </c>
      <c r="V2773" s="1" t="n">
        <f aca="false">IF($T2773="±",$Q2773*2,$Q2773)</f>
        <v>0</v>
      </c>
      <c r="W2773" s="60" t="str">
        <f aca="false">IFERROR($U2773/ABS($V2773),"N/A")</f>
        <v>N/A</v>
      </c>
      <c r="X2773" s="61" t="str">
        <f aca="false">IF(OR($W2773="N/A",$R2773="",$S2773=""),"N/A",IF($W2773&gt;=4,"Not Significant",IF($W2773&gt;=2,"Semi-Significant","Significant")))</f>
        <v>N/A</v>
      </c>
      <c r="Z2773" s="1" t="str">
        <f aca="false">IF($D2773="Z540.1 w/data",0,"")</f>
        <v/>
      </c>
      <c r="AA2773" s="1" t="e">
        <f aca="false">$Y2773+$Q2773+$Z2773</f>
        <v>#VALUE!</v>
      </c>
      <c r="AB2773" s="1" t="n">
        <f aca="false">$N2773+$Q2773</f>
        <v>0</v>
      </c>
      <c r="AC2773" s="1" t="str">
        <f aca="false">IF($Y2773="","",IF(AND($AA2773&gt;=$R2773,$AA2773&lt;=$S2773),"Pass","Fail"))</f>
        <v/>
      </c>
      <c r="AD2773" s="1" t="str">
        <f aca="false">IF($Y2773="","",IF($AA2773&gt;$R2773,"Pass","Fail"))</f>
        <v/>
      </c>
      <c r="AE2773" s="1" t="str">
        <f aca="false">IF($Y2773="","",IF($AA2773&gt;=$R2773,"Pass","Fail"))</f>
        <v/>
      </c>
      <c r="AF2773" s="1" t="str">
        <f aca="false">IF($Y2773="","",IF($AA2773&lt;=$S2773,"Pass","Fail"))</f>
        <v/>
      </c>
      <c r="AG2773" s="1" t="str">
        <f aca="false">IF($Y2773="","",IF($AA2773&lt;$S2773,"Pass","Fail"))</f>
        <v/>
      </c>
      <c r="AH2773" s="23" t="str">
        <f aca="true">INDIRECT(CHOOSE(MATCH($T2773,{"±","&gt;","≥","≤","&lt;"},0), "AC", "AD", "AE", "AF", "AG") &amp; ROW())</f>
        <v/>
      </c>
      <c r="AI2773" s="56" t="str">
        <f aca="false">IF($X2773="Not Significant","No Further Action Required",
IF($AH2773="","",
IF(AND($AH2773="Pass",$L2773="0 - Passed "),"Analysis performed; no further action required.",
IF(AND($AH2773="Fail",$L2773="1 - Failed "),"Analysis performed; no further action required.",
IF(AND($AH2773="Pass",$L2773="2 - Limited In Use "),"Analysis performed; no further action required.",
IF(AND($AH2773="Fail",$L2773="3 - Adjusted "),"Analysis performed; no further action required.",
"Unit fails analysis; TSM determination required."))))))</f>
        <v/>
      </c>
      <c r="AJ2773" s="58"/>
    </row>
    <row r="2774" customFormat="false" ht="15" hidden="false" customHeight="false" outlineLevel="0" collapsed="false">
      <c r="A2774" s="56"/>
      <c r="E2774" s="57" t="str">
        <f aca="false">IF(AND($F2774="",$G2774=""),"",IF($G2774="",$F2774,HYPERLINK($G2774,$F2774)))</f>
        <v/>
      </c>
      <c r="H2774" s="1" t="str">
        <f aca="false">IF($I2774="","None Attached",IF(LEFT($I2774,5)="https",HYPERLINK($I2774,"Datasheet"),HYPERLINK(_xlfn.CONCAT("https://",$I2774),"Datasheet")))</f>
        <v>None Attached</v>
      </c>
      <c r="M2774" s="56"/>
      <c r="P2774" s="58"/>
      <c r="Q2774" s="1" t="n">
        <f aca="false">$M2774-$N2774</f>
        <v>0</v>
      </c>
      <c r="R2774" s="56"/>
      <c r="T2774" s="59" t="s">
        <v>15</v>
      </c>
      <c r="U2774" s="1" t="n">
        <f aca="false">$S2774-$R2774</f>
        <v>0</v>
      </c>
      <c r="V2774" s="1" t="n">
        <f aca="false">IF($T2774="±",$Q2774*2,$Q2774)</f>
        <v>0</v>
      </c>
      <c r="W2774" s="60" t="str">
        <f aca="false">IFERROR($U2774/ABS($V2774),"N/A")</f>
        <v>N/A</v>
      </c>
      <c r="X2774" s="61" t="str">
        <f aca="false">IF(OR($W2774="N/A",$R2774="",$S2774=""),"N/A",IF($W2774&gt;=4,"Not Significant",IF($W2774&gt;=2,"Semi-Significant","Significant")))</f>
        <v>N/A</v>
      </c>
      <c r="Z2774" s="1" t="str">
        <f aca="false">IF($D2774="Z540.1 w/data",0,"")</f>
        <v/>
      </c>
      <c r="AA2774" s="1" t="e">
        <f aca="false">$Y2774+$Q2774+$Z2774</f>
        <v>#VALUE!</v>
      </c>
      <c r="AB2774" s="1" t="n">
        <f aca="false">$N2774+$Q2774</f>
        <v>0</v>
      </c>
      <c r="AC2774" s="1" t="str">
        <f aca="false">IF($Y2774="","",IF(AND($AA2774&gt;=$R2774,$AA2774&lt;=$S2774),"Pass","Fail"))</f>
        <v/>
      </c>
      <c r="AD2774" s="1" t="str">
        <f aca="false">IF($Y2774="","",IF($AA2774&gt;$R2774,"Pass","Fail"))</f>
        <v/>
      </c>
      <c r="AE2774" s="1" t="str">
        <f aca="false">IF($Y2774="","",IF($AA2774&gt;=$R2774,"Pass","Fail"))</f>
        <v/>
      </c>
      <c r="AF2774" s="1" t="str">
        <f aca="false">IF($Y2774="","",IF($AA2774&lt;=$S2774,"Pass","Fail"))</f>
        <v/>
      </c>
      <c r="AG2774" s="1" t="str">
        <f aca="false">IF($Y2774="","",IF($AA2774&lt;$S2774,"Pass","Fail"))</f>
        <v/>
      </c>
      <c r="AH2774" s="23" t="str">
        <f aca="true">INDIRECT(CHOOSE(MATCH($T2774,{"±","&gt;","≥","≤","&lt;"},0), "AC", "AD", "AE", "AF", "AG") &amp; ROW())</f>
        <v/>
      </c>
      <c r="AI2774" s="56" t="str">
        <f aca="false">IF($X2774="Not Significant","No Further Action Required",
IF($AH2774="","",
IF(AND($AH2774="Pass",$L2774="0 - Passed "),"Analysis performed; no further action required.",
IF(AND($AH2774="Fail",$L2774="1 - Failed "),"Analysis performed; no further action required.",
IF(AND($AH2774="Pass",$L2774="2 - Limited In Use "),"Analysis performed; no further action required.",
IF(AND($AH2774="Fail",$L2774="3 - Adjusted "),"Analysis performed; no further action required.",
"Unit fails analysis; TSM determination required."))))))</f>
        <v/>
      </c>
      <c r="AJ2774" s="58"/>
    </row>
    <row r="2775" customFormat="false" ht="15" hidden="false" customHeight="false" outlineLevel="0" collapsed="false">
      <c r="A2775" s="56"/>
      <c r="E2775" s="57" t="str">
        <f aca="false">IF(AND($F2775="",$G2775=""),"",IF($G2775="",$F2775,HYPERLINK($G2775,$F2775)))</f>
        <v/>
      </c>
      <c r="H2775" s="1" t="str">
        <f aca="false">IF($I2775="","None Attached",IF(LEFT($I2775,5)="https",HYPERLINK($I2775,"Datasheet"),HYPERLINK(_xlfn.CONCAT("https://",$I2775),"Datasheet")))</f>
        <v>None Attached</v>
      </c>
      <c r="M2775" s="56"/>
      <c r="P2775" s="58"/>
      <c r="Q2775" s="1" t="n">
        <f aca="false">$M2775-$N2775</f>
        <v>0</v>
      </c>
      <c r="R2775" s="56"/>
      <c r="T2775" s="59" t="s">
        <v>15</v>
      </c>
      <c r="U2775" s="1" t="n">
        <f aca="false">$S2775-$R2775</f>
        <v>0</v>
      </c>
      <c r="V2775" s="1" t="n">
        <f aca="false">IF($T2775="±",$Q2775*2,$Q2775)</f>
        <v>0</v>
      </c>
      <c r="W2775" s="60" t="str">
        <f aca="false">IFERROR($U2775/ABS($V2775),"N/A")</f>
        <v>N/A</v>
      </c>
      <c r="X2775" s="61" t="str">
        <f aca="false">IF(OR($W2775="N/A",$R2775="",$S2775=""),"N/A",IF($W2775&gt;=4,"Not Significant",IF($W2775&gt;=2,"Semi-Significant","Significant")))</f>
        <v>N/A</v>
      </c>
      <c r="Z2775" s="1" t="str">
        <f aca="false">IF($D2775="Z540.1 w/data",0,"")</f>
        <v/>
      </c>
      <c r="AA2775" s="1" t="e">
        <f aca="false">$Y2775+$Q2775+$Z2775</f>
        <v>#VALUE!</v>
      </c>
      <c r="AB2775" s="1" t="n">
        <f aca="false">$N2775+$Q2775</f>
        <v>0</v>
      </c>
      <c r="AC2775" s="1" t="str">
        <f aca="false">IF($Y2775="","",IF(AND($AA2775&gt;=$R2775,$AA2775&lt;=$S2775),"Pass","Fail"))</f>
        <v/>
      </c>
      <c r="AD2775" s="1" t="str">
        <f aca="false">IF($Y2775="","",IF($AA2775&gt;$R2775,"Pass","Fail"))</f>
        <v/>
      </c>
      <c r="AE2775" s="1" t="str">
        <f aca="false">IF($Y2775="","",IF($AA2775&gt;=$R2775,"Pass","Fail"))</f>
        <v/>
      </c>
      <c r="AF2775" s="1" t="str">
        <f aca="false">IF($Y2775="","",IF($AA2775&lt;=$S2775,"Pass","Fail"))</f>
        <v/>
      </c>
      <c r="AG2775" s="1" t="str">
        <f aca="false">IF($Y2775="","",IF($AA2775&lt;$S2775,"Pass","Fail"))</f>
        <v/>
      </c>
      <c r="AH2775" s="23" t="str">
        <f aca="true">INDIRECT(CHOOSE(MATCH($T2775,{"±","&gt;","≥","≤","&lt;"},0), "AC", "AD", "AE", "AF", "AG") &amp; ROW())</f>
        <v/>
      </c>
      <c r="AI2775" s="56" t="str">
        <f aca="false">IF($X2775="Not Significant","No Further Action Required",
IF($AH2775="","",
IF(AND($AH2775="Pass",$L2775="0 - Passed "),"Analysis performed; no further action required.",
IF(AND($AH2775="Fail",$L2775="1 - Failed "),"Analysis performed; no further action required.",
IF(AND($AH2775="Pass",$L2775="2 - Limited In Use "),"Analysis performed; no further action required.",
IF(AND($AH2775="Fail",$L2775="3 - Adjusted "),"Analysis performed; no further action required.",
"Unit fails analysis; TSM determination required."))))))</f>
        <v/>
      </c>
      <c r="AJ2775" s="58"/>
    </row>
    <row r="2776" customFormat="false" ht="15" hidden="false" customHeight="false" outlineLevel="0" collapsed="false">
      <c r="A2776" s="56"/>
      <c r="E2776" s="57" t="str">
        <f aca="false">IF(AND($F2776="",$G2776=""),"",IF($G2776="",$F2776,HYPERLINK($G2776,$F2776)))</f>
        <v/>
      </c>
      <c r="H2776" s="1" t="str">
        <f aca="false">IF($I2776="","None Attached",IF(LEFT($I2776,5)="https",HYPERLINK($I2776,"Datasheet"),HYPERLINK(_xlfn.CONCAT("https://",$I2776),"Datasheet")))</f>
        <v>None Attached</v>
      </c>
      <c r="M2776" s="56"/>
      <c r="P2776" s="58"/>
      <c r="Q2776" s="1" t="n">
        <f aca="false">$M2776-$N2776</f>
        <v>0</v>
      </c>
      <c r="R2776" s="56"/>
      <c r="T2776" s="59" t="s">
        <v>15</v>
      </c>
      <c r="U2776" s="1" t="n">
        <f aca="false">$S2776-$R2776</f>
        <v>0</v>
      </c>
      <c r="V2776" s="1" t="n">
        <f aca="false">IF($T2776="±",$Q2776*2,$Q2776)</f>
        <v>0</v>
      </c>
      <c r="W2776" s="60" t="str">
        <f aca="false">IFERROR($U2776/ABS($V2776),"N/A")</f>
        <v>N/A</v>
      </c>
      <c r="X2776" s="61" t="str">
        <f aca="false">IF(OR($W2776="N/A",$R2776="",$S2776=""),"N/A",IF($W2776&gt;=4,"Not Significant",IF($W2776&gt;=2,"Semi-Significant","Significant")))</f>
        <v>N/A</v>
      </c>
      <c r="Z2776" s="1" t="str">
        <f aca="false">IF($D2776="Z540.1 w/data",0,"")</f>
        <v/>
      </c>
      <c r="AA2776" s="1" t="e">
        <f aca="false">$Y2776+$Q2776+$Z2776</f>
        <v>#VALUE!</v>
      </c>
      <c r="AB2776" s="1" t="n">
        <f aca="false">$N2776+$Q2776</f>
        <v>0</v>
      </c>
      <c r="AC2776" s="1" t="str">
        <f aca="false">IF($Y2776="","",IF(AND($AA2776&gt;=$R2776,$AA2776&lt;=$S2776),"Pass","Fail"))</f>
        <v/>
      </c>
      <c r="AD2776" s="1" t="str">
        <f aca="false">IF($Y2776="","",IF($AA2776&gt;$R2776,"Pass","Fail"))</f>
        <v/>
      </c>
      <c r="AE2776" s="1" t="str">
        <f aca="false">IF($Y2776="","",IF($AA2776&gt;=$R2776,"Pass","Fail"))</f>
        <v/>
      </c>
      <c r="AF2776" s="1" t="str">
        <f aca="false">IF($Y2776="","",IF($AA2776&lt;=$S2776,"Pass","Fail"))</f>
        <v/>
      </c>
      <c r="AG2776" s="1" t="str">
        <f aca="false">IF($Y2776="","",IF($AA2776&lt;$S2776,"Pass","Fail"))</f>
        <v/>
      </c>
      <c r="AH2776" s="23" t="str">
        <f aca="true">INDIRECT(CHOOSE(MATCH($T2776,{"±","&gt;","≥","≤","&lt;"},0), "AC", "AD", "AE", "AF", "AG") &amp; ROW())</f>
        <v/>
      </c>
      <c r="AI2776" s="56" t="str">
        <f aca="false">IF($X2776="Not Significant","No Further Action Required",
IF($AH2776="","",
IF(AND($AH2776="Pass",$L2776="0 - Passed "),"Analysis performed; no further action required.",
IF(AND($AH2776="Fail",$L2776="1 - Failed "),"Analysis performed; no further action required.",
IF(AND($AH2776="Pass",$L2776="2 - Limited In Use "),"Analysis performed; no further action required.",
IF(AND($AH2776="Fail",$L2776="3 - Adjusted "),"Analysis performed; no further action required.",
"Unit fails analysis; TSM determination required."))))))</f>
        <v/>
      </c>
      <c r="AJ2776" s="58"/>
    </row>
    <row r="2777" customFormat="false" ht="15" hidden="false" customHeight="false" outlineLevel="0" collapsed="false">
      <c r="A2777" s="56"/>
      <c r="E2777" s="57" t="str">
        <f aca="false">IF(AND($F2777="",$G2777=""),"",IF($G2777="",$F2777,HYPERLINK($G2777,$F2777)))</f>
        <v/>
      </c>
      <c r="H2777" s="1" t="str">
        <f aca="false">IF($I2777="","None Attached",IF(LEFT($I2777,5)="https",HYPERLINK($I2777,"Datasheet"),HYPERLINK(_xlfn.CONCAT("https://",$I2777),"Datasheet")))</f>
        <v>None Attached</v>
      </c>
      <c r="M2777" s="56"/>
      <c r="P2777" s="58"/>
      <c r="Q2777" s="1" t="n">
        <f aca="false">$M2777-$N2777</f>
        <v>0</v>
      </c>
      <c r="R2777" s="56"/>
      <c r="T2777" s="59" t="s">
        <v>15</v>
      </c>
      <c r="U2777" s="1" t="n">
        <f aca="false">$S2777-$R2777</f>
        <v>0</v>
      </c>
      <c r="V2777" s="1" t="n">
        <f aca="false">IF($T2777="±",$Q2777*2,$Q2777)</f>
        <v>0</v>
      </c>
      <c r="W2777" s="60" t="str">
        <f aca="false">IFERROR($U2777/ABS($V2777),"N/A")</f>
        <v>N/A</v>
      </c>
      <c r="X2777" s="61" t="str">
        <f aca="false">IF(OR($W2777="N/A",$R2777="",$S2777=""),"N/A",IF($W2777&gt;=4,"Not Significant",IF($W2777&gt;=2,"Semi-Significant","Significant")))</f>
        <v>N/A</v>
      </c>
      <c r="Z2777" s="1" t="str">
        <f aca="false">IF($D2777="Z540.1 w/data",0,"")</f>
        <v/>
      </c>
      <c r="AA2777" s="1" t="e">
        <f aca="false">$Y2777+$Q2777+$Z2777</f>
        <v>#VALUE!</v>
      </c>
      <c r="AB2777" s="1" t="n">
        <f aca="false">$N2777+$Q2777</f>
        <v>0</v>
      </c>
      <c r="AC2777" s="1" t="str">
        <f aca="false">IF($Y2777="","",IF(AND($AA2777&gt;=$R2777,$AA2777&lt;=$S2777),"Pass","Fail"))</f>
        <v/>
      </c>
      <c r="AD2777" s="1" t="str">
        <f aca="false">IF($Y2777="","",IF($AA2777&gt;$R2777,"Pass","Fail"))</f>
        <v/>
      </c>
      <c r="AE2777" s="1" t="str">
        <f aca="false">IF($Y2777="","",IF($AA2777&gt;=$R2777,"Pass","Fail"))</f>
        <v/>
      </c>
      <c r="AF2777" s="1" t="str">
        <f aca="false">IF($Y2777="","",IF($AA2777&lt;=$S2777,"Pass","Fail"))</f>
        <v/>
      </c>
      <c r="AG2777" s="1" t="str">
        <f aca="false">IF($Y2777="","",IF($AA2777&lt;$S2777,"Pass","Fail"))</f>
        <v/>
      </c>
      <c r="AH2777" s="23" t="str">
        <f aca="true">INDIRECT(CHOOSE(MATCH($T2777,{"±","&gt;","≥","≤","&lt;"},0), "AC", "AD", "AE", "AF", "AG") &amp; ROW())</f>
        <v/>
      </c>
      <c r="AI2777" s="56" t="str">
        <f aca="false">IF($X2777="Not Significant","No Further Action Required",
IF($AH2777="","",
IF(AND($AH2777="Pass",$L2777="0 - Passed "),"Analysis performed; no further action required.",
IF(AND($AH2777="Fail",$L2777="1 - Failed "),"Analysis performed; no further action required.",
IF(AND($AH2777="Pass",$L2777="2 - Limited In Use "),"Analysis performed; no further action required.",
IF(AND($AH2777="Fail",$L2777="3 - Adjusted "),"Analysis performed; no further action required.",
"Unit fails analysis; TSM determination required."))))))</f>
        <v/>
      </c>
      <c r="AJ2777" s="58"/>
    </row>
    <row r="2778" customFormat="false" ht="15" hidden="false" customHeight="false" outlineLevel="0" collapsed="false">
      <c r="A2778" s="56"/>
      <c r="E2778" s="57" t="str">
        <f aca="false">IF(AND($F2778="",$G2778=""),"",IF($G2778="",$F2778,HYPERLINK($G2778,$F2778)))</f>
        <v/>
      </c>
      <c r="H2778" s="1" t="str">
        <f aca="false">IF($I2778="","None Attached",IF(LEFT($I2778,5)="https",HYPERLINK($I2778,"Datasheet"),HYPERLINK(_xlfn.CONCAT("https://",$I2778),"Datasheet")))</f>
        <v>None Attached</v>
      </c>
      <c r="M2778" s="56"/>
      <c r="P2778" s="58"/>
      <c r="Q2778" s="1" t="n">
        <f aca="false">$M2778-$N2778</f>
        <v>0</v>
      </c>
      <c r="R2778" s="56"/>
      <c r="T2778" s="59" t="s">
        <v>15</v>
      </c>
      <c r="U2778" s="1" t="n">
        <f aca="false">$S2778-$R2778</f>
        <v>0</v>
      </c>
      <c r="V2778" s="1" t="n">
        <f aca="false">IF($T2778="±",$Q2778*2,$Q2778)</f>
        <v>0</v>
      </c>
      <c r="W2778" s="60" t="str">
        <f aca="false">IFERROR($U2778/ABS($V2778),"N/A")</f>
        <v>N/A</v>
      </c>
      <c r="X2778" s="61" t="str">
        <f aca="false">IF(OR($W2778="N/A",$R2778="",$S2778=""),"N/A",IF($W2778&gt;=4,"Not Significant",IF($W2778&gt;=2,"Semi-Significant","Significant")))</f>
        <v>N/A</v>
      </c>
      <c r="Z2778" s="1" t="str">
        <f aca="false">IF($D2778="Z540.1 w/data",0,"")</f>
        <v/>
      </c>
      <c r="AA2778" s="1" t="e">
        <f aca="false">$Y2778+$Q2778+$Z2778</f>
        <v>#VALUE!</v>
      </c>
      <c r="AB2778" s="1" t="n">
        <f aca="false">$N2778+$Q2778</f>
        <v>0</v>
      </c>
      <c r="AC2778" s="1" t="str">
        <f aca="false">IF($Y2778="","",IF(AND($AA2778&gt;=$R2778,$AA2778&lt;=$S2778),"Pass","Fail"))</f>
        <v/>
      </c>
      <c r="AD2778" s="1" t="str">
        <f aca="false">IF($Y2778="","",IF($AA2778&gt;$R2778,"Pass","Fail"))</f>
        <v/>
      </c>
      <c r="AE2778" s="1" t="str">
        <f aca="false">IF($Y2778="","",IF($AA2778&gt;=$R2778,"Pass","Fail"))</f>
        <v/>
      </c>
      <c r="AF2778" s="1" t="str">
        <f aca="false">IF($Y2778="","",IF($AA2778&lt;=$S2778,"Pass","Fail"))</f>
        <v/>
      </c>
      <c r="AG2778" s="1" t="str">
        <f aca="false">IF($Y2778="","",IF($AA2778&lt;$S2778,"Pass","Fail"))</f>
        <v/>
      </c>
      <c r="AH2778" s="23" t="str">
        <f aca="true">INDIRECT(CHOOSE(MATCH($T2778,{"±","&gt;","≥","≤","&lt;"},0), "AC", "AD", "AE", "AF", "AG") &amp; ROW())</f>
        <v/>
      </c>
      <c r="AI2778" s="56" t="str">
        <f aca="false">IF($X2778="Not Significant","No Further Action Required",
IF($AH2778="","",
IF(AND($AH2778="Pass",$L2778="0 - Passed "),"Analysis performed; no further action required.",
IF(AND($AH2778="Fail",$L2778="1 - Failed "),"Analysis performed; no further action required.",
IF(AND($AH2778="Pass",$L2778="2 - Limited In Use "),"Analysis performed; no further action required.",
IF(AND($AH2778="Fail",$L2778="3 - Adjusted "),"Analysis performed; no further action required.",
"Unit fails analysis; TSM determination required."))))))</f>
        <v/>
      </c>
      <c r="AJ2778" s="58"/>
    </row>
    <row r="2779" customFormat="false" ht="15" hidden="false" customHeight="false" outlineLevel="0" collapsed="false">
      <c r="A2779" s="56"/>
      <c r="E2779" s="57" t="str">
        <f aca="false">IF(AND($F2779="",$G2779=""),"",IF($G2779="",$F2779,HYPERLINK($G2779,$F2779)))</f>
        <v/>
      </c>
      <c r="H2779" s="1" t="str">
        <f aca="false">IF($I2779="","None Attached",IF(LEFT($I2779,5)="https",HYPERLINK($I2779,"Datasheet"),HYPERLINK(_xlfn.CONCAT("https://",$I2779),"Datasheet")))</f>
        <v>None Attached</v>
      </c>
      <c r="M2779" s="56"/>
      <c r="P2779" s="58"/>
      <c r="Q2779" s="1" t="n">
        <f aca="false">$M2779-$N2779</f>
        <v>0</v>
      </c>
      <c r="R2779" s="56"/>
      <c r="T2779" s="59" t="s">
        <v>15</v>
      </c>
      <c r="U2779" s="1" t="n">
        <f aca="false">$S2779-$R2779</f>
        <v>0</v>
      </c>
      <c r="V2779" s="1" t="n">
        <f aca="false">IF($T2779="±",$Q2779*2,$Q2779)</f>
        <v>0</v>
      </c>
      <c r="W2779" s="60" t="str">
        <f aca="false">IFERROR($U2779/ABS($V2779),"N/A")</f>
        <v>N/A</v>
      </c>
      <c r="X2779" s="61" t="str">
        <f aca="false">IF(OR($W2779="N/A",$R2779="",$S2779=""),"N/A",IF($W2779&gt;=4,"Not Significant",IF($W2779&gt;=2,"Semi-Significant","Significant")))</f>
        <v>N/A</v>
      </c>
      <c r="Z2779" s="1" t="str">
        <f aca="false">IF($D2779="Z540.1 w/data",0,"")</f>
        <v/>
      </c>
      <c r="AA2779" s="1" t="e">
        <f aca="false">$Y2779+$Q2779+$Z2779</f>
        <v>#VALUE!</v>
      </c>
      <c r="AB2779" s="1" t="n">
        <f aca="false">$N2779+$Q2779</f>
        <v>0</v>
      </c>
      <c r="AC2779" s="1" t="str">
        <f aca="false">IF($Y2779="","",IF(AND($AA2779&gt;=$R2779,$AA2779&lt;=$S2779),"Pass","Fail"))</f>
        <v/>
      </c>
      <c r="AD2779" s="1" t="str">
        <f aca="false">IF($Y2779="","",IF($AA2779&gt;$R2779,"Pass","Fail"))</f>
        <v/>
      </c>
      <c r="AE2779" s="1" t="str">
        <f aca="false">IF($Y2779="","",IF($AA2779&gt;=$R2779,"Pass","Fail"))</f>
        <v/>
      </c>
      <c r="AF2779" s="1" t="str">
        <f aca="false">IF($Y2779="","",IF($AA2779&lt;=$S2779,"Pass","Fail"))</f>
        <v/>
      </c>
      <c r="AG2779" s="1" t="str">
        <f aca="false">IF($Y2779="","",IF($AA2779&lt;$S2779,"Pass","Fail"))</f>
        <v/>
      </c>
      <c r="AH2779" s="23" t="str">
        <f aca="true">INDIRECT(CHOOSE(MATCH($T2779,{"±","&gt;","≥","≤","&lt;"},0), "AC", "AD", "AE", "AF", "AG") &amp; ROW())</f>
        <v/>
      </c>
      <c r="AI2779" s="56" t="str">
        <f aca="false">IF($X2779="Not Significant","No Further Action Required",
IF($AH2779="","",
IF(AND($AH2779="Pass",$L2779="0 - Passed "),"Analysis performed; no further action required.",
IF(AND($AH2779="Fail",$L2779="1 - Failed "),"Analysis performed; no further action required.",
IF(AND($AH2779="Pass",$L2779="2 - Limited In Use "),"Analysis performed; no further action required.",
IF(AND($AH2779="Fail",$L2779="3 - Adjusted "),"Analysis performed; no further action required.",
"Unit fails analysis; TSM determination required."))))))</f>
        <v/>
      </c>
      <c r="AJ2779" s="58"/>
    </row>
    <row r="2780" customFormat="false" ht="15" hidden="false" customHeight="false" outlineLevel="0" collapsed="false">
      <c r="A2780" s="56"/>
      <c r="E2780" s="57" t="str">
        <f aca="false">IF(AND($F2780="",$G2780=""),"",IF($G2780="",$F2780,HYPERLINK($G2780,$F2780)))</f>
        <v/>
      </c>
      <c r="H2780" s="1" t="str">
        <f aca="false">IF($I2780="","None Attached",IF(LEFT($I2780,5)="https",HYPERLINK($I2780,"Datasheet"),HYPERLINK(_xlfn.CONCAT("https://",$I2780),"Datasheet")))</f>
        <v>None Attached</v>
      </c>
      <c r="M2780" s="56"/>
      <c r="P2780" s="58"/>
      <c r="Q2780" s="1" t="n">
        <f aca="false">$M2780-$N2780</f>
        <v>0</v>
      </c>
      <c r="R2780" s="56"/>
      <c r="T2780" s="59" t="s">
        <v>15</v>
      </c>
      <c r="U2780" s="1" t="n">
        <f aca="false">$S2780-$R2780</f>
        <v>0</v>
      </c>
      <c r="V2780" s="1" t="n">
        <f aca="false">IF($T2780="±",$Q2780*2,$Q2780)</f>
        <v>0</v>
      </c>
      <c r="W2780" s="60" t="str">
        <f aca="false">IFERROR($U2780/ABS($V2780),"N/A")</f>
        <v>N/A</v>
      </c>
      <c r="X2780" s="61" t="str">
        <f aca="false">IF(OR($W2780="N/A",$R2780="",$S2780=""),"N/A",IF($W2780&gt;=4,"Not Significant",IF($W2780&gt;=2,"Semi-Significant","Significant")))</f>
        <v>N/A</v>
      </c>
      <c r="Z2780" s="1" t="str">
        <f aca="false">IF($D2780="Z540.1 w/data",0,"")</f>
        <v/>
      </c>
      <c r="AA2780" s="1" t="e">
        <f aca="false">$Y2780+$Q2780+$Z2780</f>
        <v>#VALUE!</v>
      </c>
      <c r="AB2780" s="1" t="n">
        <f aca="false">$N2780+$Q2780</f>
        <v>0</v>
      </c>
      <c r="AC2780" s="1" t="str">
        <f aca="false">IF($Y2780="","",IF(AND($AA2780&gt;=$R2780,$AA2780&lt;=$S2780),"Pass","Fail"))</f>
        <v/>
      </c>
      <c r="AD2780" s="1" t="str">
        <f aca="false">IF($Y2780="","",IF($AA2780&gt;$R2780,"Pass","Fail"))</f>
        <v/>
      </c>
      <c r="AE2780" s="1" t="str">
        <f aca="false">IF($Y2780="","",IF($AA2780&gt;=$R2780,"Pass","Fail"))</f>
        <v/>
      </c>
      <c r="AF2780" s="1" t="str">
        <f aca="false">IF($Y2780="","",IF($AA2780&lt;=$S2780,"Pass","Fail"))</f>
        <v/>
      </c>
      <c r="AG2780" s="1" t="str">
        <f aca="false">IF($Y2780="","",IF($AA2780&lt;$S2780,"Pass","Fail"))</f>
        <v/>
      </c>
      <c r="AH2780" s="23" t="str">
        <f aca="true">INDIRECT(CHOOSE(MATCH($T2780,{"±","&gt;","≥","≤","&lt;"},0), "AC", "AD", "AE", "AF", "AG") &amp; ROW())</f>
        <v/>
      </c>
      <c r="AI2780" s="56" t="str">
        <f aca="false">IF($X2780="Not Significant","No Further Action Required",
IF($AH2780="","",
IF(AND($AH2780="Pass",$L2780="0 - Passed "),"Analysis performed; no further action required.",
IF(AND($AH2780="Fail",$L2780="1 - Failed "),"Analysis performed; no further action required.",
IF(AND($AH2780="Pass",$L2780="2 - Limited In Use "),"Analysis performed; no further action required.",
IF(AND($AH2780="Fail",$L2780="3 - Adjusted "),"Analysis performed; no further action required.",
"Unit fails analysis; TSM determination required."))))))</f>
        <v/>
      </c>
      <c r="AJ2780" s="58"/>
    </row>
    <row r="2781" customFormat="false" ht="15" hidden="false" customHeight="false" outlineLevel="0" collapsed="false">
      <c r="A2781" s="56"/>
      <c r="E2781" s="57" t="str">
        <f aca="false">IF(AND($F2781="",$G2781=""),"",IF($G2781="",$F2781,HYPERLINK($G2781,$F2781)))</f>
        <v/>
      </c>
      <c r="H2781" s="1" t="str">
        <f aca="false">IF($I2781="","None Attached",IF(LEFT($I2781,5)="https",HYPERLINK($I2781,"Datasheet"),HYPERLINK(_xlfn.CONCAT("https://",$I2781),"Datasheet")))</f>
        <v>None Attached</v>
      </c>
      <c r="M2781" s="56"/>
      <c r="P2781" s="58"/>
      <c r="Q2781" s="1" t="n">
        <f aca="false">$M2781-$N2781</f>
        <v>0</v>
      </c>
      <c r="R2781" s="56"/>
      <c r="T2781" s="59" t="s">
        <v>15</v>
      </c>
      <c r="U2781" s="1" t="n">
        <f aca="false">$S2781-$R2781</f>
        <v>0</v>
      </c>
      <c r="V2781" s="1" t="n">
        <f aca="false">IF($T2781="±",$Q2781*2,$Q2781)</f>
        <v>0</v>
      </c>
      <c r="W2781" s="60" t="str">
        <f aca="false">IFERROR($U2781/ABS($V2781),"N/A")</f>
        <v>N/A</v>
      </c>
      <c r="X2781" s="61" t="str">
        <f aca="false">IF(OR($W2781="N/A",$R2781="",$S2781=""),"N/A",IF($W2781&gt;=4,"Not Significant",IF($W2781&gt;=2,"Semi-Significant","Significant")))</f>
        <v>N/A</v>
      </c>
      <c r="Z2781" s="1" t="str">
        <f aca="false">IF($D2781="Z540.1 w/data",0,"")</f>
        <v/>
      </c>
      <c r="AA2781" s="1" t="e">
        <f aca="false">$Y2781+$Q2781+$Z2781</f>
        <v>#VALUE!</v>
      </c>
      <c r="AB2781" s="1" t="n">
        <f aca="false">$N2781+$Q2781</f>
        <v>0</v>
      </c>
      <c r="AC2781" s="1" t="str">
        <f aca="false">IF($Y2781="","",IF(AND($AA2781&gt;=$R2781,$AA2781&lt;=$S2781),"Pass","Fail"))</f>
        <v/>
      </c>
      <c r="AD2781" s="1" t="str">
        <f aca="false">IF($Y2781="","",IF($AA2781&gt;$R2781,"Pass","Fail"))</f>
        <v/>
      </c>
      <c r="AE2781" s="1" t="str">
        <f aca="false">IF($Y2781="","",IF($AA2781&gt;=$R2781,"Pass","Fail"))</f>
        <v/>
      </c>
      <c r="AF2781" s="1" t="str">
        <f aca="false">IF($Y2781="","",IF($AA2781&lt;=$S2781,"Pass","Fail"))</f>
        <v/>
      </c>
      <c r="AG2781" s="1" t="str">
        <f aca="false">IF($Y2781="","",IF($AA2781&lt;$S2781,"Pass","Fail"))</f>
        <v/>
      </c>
      <c r="AH2781" s="23" t="str">
        <f aca="true">INDIRECT(CHOOSE(MATCH($T2781,{"±","&gt;","≥","≤","&lt;"},0), "AC", "AD", "AE", "AF", "AG") &amp; ROW())</f>
        <v/>
      </c>
      <c r="AI2781" s="56" t="str">
        <f aca="false">IF($X2781="Not Significant","No Further Action Required",
IF($AH2781="","",
IF(AND($AH2781="Pass",$L2781="0 - Passed "),"Analysis performed; no further action required.",
IF(AND($AH2781="Fail",$L2781="1 - Failed "),"Analysis performed; no further action required.",
IF(AND($AH2781="Pass",$L2781="2 - Limited In Use "),"Analysis performed; no further action required.",
IF(AND($AH2781="Fail",$L2781="3 - Adjusted "),"Analysis performed; no further action required.",
"Unit fails analysis; TSM determination required."))))))</f>
        <v/>
      </c>
      <c r="AJ2781" s="58"/>
    </row>
    <row r="2782" customFormat="false" ht="15" hidden="false" customHeight="false" outlineLevel="0" collapsed="false">
      <c r="A2782" s="56"/>
      <c r="E2782" s="57" t="str">
        <f aca="false">IF(AND($F2782="",$G2782=""),"",IF($G2782="",$F2782,HYPERLINK($G2782,$F2782)))</f>
        <v/>
      </c>
      <c r="H2782" s="1" t="str">
        <f aca="false">IF($I2782="","None Attached",IF(LEFT($I2782,5)="https",HYPERLINK($I2782,"Datasheet"),HYPERLINK(_xlfn.CONCAT("https://",$I2782),"Datasheet")))</f>
        <v>None Attached</v>
      </c>
      <c r="M2782" s="56"/>
      <c r="P2782" s="58"/>
      <c r="Q2782" s="1" t="n">
        <f aca="false">$M2782-$N2782</f>
        <v>0</v>
      </c>
      <c r="R2782" s="56"/>
      <c r="T2782" s="59" t="s">
        <v>15</v>
      </c>
      <c r="U2782" s="1" t="n">
        <f aca="false">$S2782-$R2782</f>
        <v>0</v>
      </c>
      <c r="V2782" s="1" t="n">
        <f aca="false">IF($T2782="±",$Q2782*2,$Q2782)</f>
        <v>0</v>
      </c>
      <c r="W2782" s="60" t="str">
        <f aca="false">IFERROR($U2782/ABS($V2782),"N/A")</f>
        <v>N/A</v>
      </c>
      <c r="X2782" s="61" t="str">
        <f aca="false">IF(OR($W2782="N/A",$R2782="",$S2782=""),"N/A",IF($W2782&gt;=4,"Not Significant",IF($W2782&gt;=2,"Semi-Significant","Significant")))</f>
        <v>N/A</v>
      </c>
      <c r="Z2782" s="1" t="str">
        <f aca="false">IF($D2782="Z540.1 w/data",0,"")</f>
        <v/>
      </c>
      <c r="AA2782" s="1" t="e">
        <f aca="false">$Y2782+$Q2782+$Z2782</f>
        <v>#VALUE!</v>
      </c>
      <c r="AB2782" s="1" t="n">
        <f aca="false">$N2782+$Q2782</f>
        <v>0</v>
      </c>
      <c r="AC2782" s="1" t="str">
        <f aca="false">IF($Y2782="","",IF(AND($AA2782&gt;=$R2782,$AA2782&lt;=$S2782),"Pass","Fail"))</f>
        <v/>
      </c>
      <c r="AD2782" s="1" t="str">
        <f aca="false">IF($Y2782="","",IF($AA2782&gt;$R2782,"Pass","Fail"))</f>
        <v/>
      </c>
      <c r="AE2782" s="1" t="str">
        <f aca="false">IF($Y2782="","",IF($AA2782&gt;=$R2782,"Pass","Fail"))</f>
        <v/>
      </c>
      <c r="AF2782" s="1" t="str">
        <f aca="false">IF($Y2782="","",IF($AA2782&lt;=$S2782,"Pass","Fail"))</f>
        <v/>
      </c>
      <c r="AG2782" s="1" t="str">
        <f aca="false">IF($Y2782="","",IF($AA2782&lt;$S2782,"Pass","Fail"))</f>
        <v/>
      </c>
      <c r="AH2782" s="23" t="str">
        <f aca="true">INDIRECT(CHOOSE(MATCH($T2782,{"±","&gt;","≥","≤","&lt;"},0), "AC", "AD", "AE", "AF", "AG") &amp; ROW())</f>
        <v/>
      </c>
      <c r="AI2782" s="56" t="str">
        <f aca="false">IF($X2782="Not Significant","No Further Action Required",
IF($AH2782="","",
IF(AND($AH2782="Pass",$L2782="0 - Passed "),"Analysis performed; no further action required.",
IF(AND($AH2782="Fail",$L2782="1 - Failed "),"Analysis performed; no further action required.",
IF(AND($AH2782="Pass",$L2782="2 - Limited In Use "),"Analysis performed; no further action required.",
IF(AND($AH2782="Fail",$L2782="3 - Adjusted "),"Analysis performed; no further action required.",
"Unit fails analysis; TSM determination required."))))))</f>
        <v/>
      </c>
      <c r="AJ2782" s="58"/>
    </row>
    <row r="2783" customFormat="false" ht="15" hidden="false" customHeight="false" outlineLevel="0" collapsed="false">
      <c r="A2783" s="56"/>
      <c r="E2783" s="57" t="str">
        <f aca="false">IF(AND($F2783="",$G2783=""),"",IF($G2783="",$F2783,HYPERLINK($G2783,$F2783)))</f>
        <v/>
      </c>
      <c r="H2783" s="1" t="str">
        <f aca="false">IF($I2783="","None Attached",IF(LEFT($I2783,5)="https",HYPERLINK($I2783,"Datasheet"),HYPERLINK(_xlfn.CONCAT("https://",$I2783),"Datasheet")))</f>
        <v>None Attached</v>
      </c>
      <c r="M2783" s="56"/>
      <c r="P2783" s="58"/>
      <c r="Q2783" s="1" t="n">
        <f aca="false">$M2783-$N2783</f>
        <v>0</v>
      </c>
      <c r="R2783" s="56"/>
      <c r="T2783" s="59" t="s">
        <v>15</v>
      </c>
      <c r="U2783" s="1" t="n">
        <f aca="false">$S2783-$R2783</f>
        <v>0</v>
      </c>
      <c r="V2783" s="1" t="n">
        <f aca="false">IF($T2783="±",$Q2783*2,$Q2783)</f>
        <v>0</v>
      </c>
      <c r="W2783" s="60" t="str">
        <f aca="false">IFERROR($U2783/ABS($V2783),"N/A")</f>
        <v>N/A</v>
      </c>
      <c r="X2783" s="61" t="str">
        <f aca="false">IF(OR($W2783="N/A",$R2783="",$S2783=""),"N/A",IF($W2783&gt;=4,"Not Significant",IF($W2783&gt;=2,"Semi-Significant","Significant")))</f>
        <v>N/A</v>
      </c>
      <c r="Z2783" s="1" t="str">
        <f aca="false">IF($D2783="Z540.1 w/data",0,"")</f>
        <v/>
      </c>
      <c r="AA2783" s="1" t="e">
        <f aca="false">$Y2783+$Q2783+$Z2783</f>
        <v>#VALUE!</v>
      </c>
      <c r="AB2783" s="1" t="n">
        <f aca="false">$N2783+$Q2783</f>
        <v>0</v>
      </c>
      <c r="AC2783" s="1" t="str">
        <f aca="false">IF($Y2783="","",IF(AND($AA2783&gt;=$R2783,$AA2783&lt;=$S2783),"Pass","Fail"))</f>
        <v/>
      </c>
      <c r="AD2783" s="1" t="str">
        <f aca="false">IF($Y2783="","",IF($AA2783&gt;$R2783,"Pass","Fail"))</f>
        <v/>
      </c>
      <c r="AE2783" s="1" t="str">
        <f aca="false">IF($Y2783="","",IF($AA2783&gt;=$R2783,"Pass","Fail"))</f>
        <v/>
      </c>
      <c r="AF2783" s="1" t="str">
        <f aca="false">IF($Y2783="","",IF($AA2783&lt;=$S2783,"Pass","Fail"))</f>
        <v/>
      </c>
      <c r="AG2783" s="1" t="str">
        <f aca="false">IF($Y2783="","",IF($AA2783&lt;$S2783,"Pass","Fail"))</f>
        <v/>
      </c>
      <c r="AH2783" s="23" t="str">
        <f aca="true">INDIRECT(CHOOSE(MATCH($T2783,{"±","&gt;","≥","≤","&lt;"},0), "AC", "AD", "AE", "AF", "AG") &amp; ROW())</f>
        <v/>
      </c>
      <c r="AI2783" s="56" t="str">
        <f aca="false">IF($X2783="Not Significant","No Further Action Required",
IF($AH2783="","",
IF(AND($AH2783="Pass",$L2783="0 - Passed "),"Analysis performed; no further action required.",
IF(AND($AH2783="Fail",$L2783="1 - Failed "),"Analysis performed; no further action required.",
IF(AND($AH2783="Pass",$L2783="2 - Limited In Use "),"Analysis performed; no further action required.",
IF(AND($AH2783="Fail",$L2783="3 - Adjusted "),"Analysis performed; no further action required.",
"Unit fails analysis; TSM determination required."))))))</f>
        <v/>
      </c>
      <c r="AJ2783" s="58"/>
    </row>
    <row r="2784" customFormat="false" ht="15" hidden="false" customHeight="false" outlineLevel="0" collapsed="false">
      <c r="A2784" s="56"/>
      <c r="E2784" s="57" t="str">
        <f aca="false">IF(AND($F2784="",$G2784=""),"",IF($G2784="",$F2784,HYPERLINK($G2784,$F2784)))</f>
        <v/>
      </c>
      <c r="H2784" s="1" t="str">
        <f aca="false">IF($I2784="","None Attached",IF(LEFT($I2784,5)="https",HYPERLINK($I2784,"Datasheet"),HYPERLINK(_xlfn.CONCAT("https://",$I2784),"Datasheet")))</f>
        <v>None Attached</v>
      </c>
      <c r="M2784" s="56"/>
      <c r="P2784" s="58"/>
      <c r="Q2784" s="1" t="n">
        <f aca="false">$M2784-$N2784</f>
        <v>0</v>
      </c>
      <c r="R2784" s="56"/>
      <c r="T2784" s="59" t="s">
        <v>15</v>
      </c>
      <c r="U2784" s="1" t="n">
        <f aca="false">$S2784-$R2784</f>
        <v>0</v>
      </c>
      <c r="V2784" s="1" t="n">
        <f aca="false">IF($T2784="±",$Q2784*2,$Q2784)</f>
        <v>0</v>
      </c>
      <c r="W2784" s="60" t="str">
        <f aca="false">IFERROR($U2784/ABS($V2784),"N/A")</f>
        <v>N/A</v>
      </c>
      <c r="X2784" s="61" t="str">
        <f aca="false">IF(OR($W2784="N/A",$R2784="",$S2784=""),"N/A",IF($W2784&gt;=4,"Not Significant",IF($W2784&gt;=2,"Semi-Significant","Significant")))</f>
        <v>N/A</v>
      </c>
      <c r="Z2784" s="1" t="str">
        <f aca="false">IF($D2784="Z540.1 w/data",0,"")</f>
        <v/>
      </c>
      <c r="AA2784" s="1" t="e">
        <f aca="false">$Y2784+$Q2784+$Z2784</f>
        <v>#VALUE!</v>
      </c>
      <c r="AB2784" s="1" t="n">
        <f aca="false">$N2784+$Q2784</f>
        <v>0</v>
      </c>
      <c r="AC2784" s="1" t="str">
        <f aca="false">IF($Y2784="","",IF(AND($AA2784&gt;=$R2784,$AA2784&lt;=$S2784),"Pass","Fail"))</f>
        <v/>
      </c>
      <c r="AD2784" s="1" t="str">
        <f aca="false">IF($Y2784="","",IF($AA2784&gt;$R2784,"Pass","Fail"))</f>
        <v/>
      </c>
      <c r="AE2784" s="1" t="str">
        <f aca="false">IF($Y2784="","",IF($AA2784&gt;=$R2784,"Pass","Fail"))</f>
        <v/>
      </c>
      <c r="AF2784" s="1" t="str">
        <f aca="false">IF($Y2784="","",IF($AA2784&lt;=$S2784,"Pass","Fail"))</f>
        <v/>
      </c>
      <c r="AG2784" s="1" t="str">
        <f aca="false">IF($Y2784="","",IF($AA2784&lt;$S2784,"Pass","Fail"))</f>
        <v/>
      </c>
      <c r="AH2784" s="23" t="str">
        <f aca="true">INDIRECT(CHOOSE(MATCH($T2784,{"±","&gt;","≥","≤","&lt;"},0), "AC", "AD", "AE", "AF", "AG") &amp; ROW())</f>
        <v/>
      </c>
      <c r="AI2784" s="56" t="str">
        <f aca="false">IF($X2784="Not Significant","No Further Action Required",
IF($AH2784="","",
IF(AND($AH2784="Pass",$L2784="0 - Passed "),"Analysis performed; no further action required.",
IF(AND($AH2784="Fail",$L2784="1 - Failed "),"Analysis performed; no further action required.",
IF(AND($AH2784="Pass",$L2784="2 - Limited In Use "),"Analysis performed; no further action required.",
IF(AND($AH2784="Fail",$L2784="3 - Adjusted "),"Analysis performed; no further action required.",
"Unit fails analysis; TSM determination required."))))))</f>
        <v/>
      </c>
      <c r="AJ2784" s="58"/>
    </row>
    <row r="2785" customFormat="false" ht="15" hidden="false" customHeight="false" outlineLevel="0" collapsed="false">
      <c r="A2785" s="56"/>
      <c r="E2785" s="57" t="str">
        <f aca="false">IF(AND($F2785="",$G2785=""),"",IF($G2785="",$F2785,HYPERLINK($G2785,$F2785)))</f>
        <v/>
      </c>
      <c r="H2785" s="1" t="str">
        <f aca="false">IF($I2785="","None Attached",IF(LEFT($I2785,5)="https",HYPERLINK($I2785,"Datasheet"),HYPERLINK(_xlfn.CONCAT("https://",$I2785),"Datasheet")))</f>
        <v>None Attached</v>
      </c>
      <c r="M2785" s="56"/>
      <c r="P2785" s="58"/>
      <c r="Q2785" s="1" t="n">
        <f aca="false">$M2785-$N2785</f>
        <v>0</v>
      </c>
      <c r="R2785" s="56"/>
      <c r="T2785" s="59" t="s">
        <v>15</v>
      </c>
      <c r="U2785" s="1" t="n">
        <f aca="false">$S2785-$R2785</f>
        <v>0</v>
      </c>
      <c r="V2785" s="1" t="n">
        <f aca="false">IF($T2785="±",$Q2785*2,$Q2785)</f>
        <v>0</v>
      </c>
      <c r="W2785" s="60" t="str">
        <f aca="false">IFERROR($U2785/ABS($V2785),"N/A")</f>
        <v>N/A</v>
      </c>
      <c r="X2785" s="61" t="str">
        <f aca="false">IF(OR($W2785="N/A",$R2785="",$S2785=""),"N/A",IF($W2785&gt;=4,"Not Significant",IF($W2785&gt;=2,"Semi-Significant","Significant")))</f>
        <v>N/A</v>
      </c>
      <c r="Z2785" s="1" t="str">
        <f aca="false">IF($D2785="Z540.1 w/data",0,"")</f>
        <v/>
      </c>
      <c r="AA2785" s="1" t="e">
        <f aca="false">$Y2785+$Q2785+$Z2785</f>
        <v>#VALUE!</v>
      </c>
      <c r="AB2785" s="1" t="n">
        <f aca="false">$N2785+$Q2785</f>
        <v>0</v>
      </c>
      <c r="AC2785" s="1" t="str">
        <f aca="false">IF($Y2785="","",IF(AND($AA2785&gt;=$R2785,$AA2785&lt;=$S2785),"Pass","Fail"))</f>
        <v/>
      </c>
      <c r="AD2785" s="1" t="str">
        <f aca="false">IF($Y2785="","",IF($AA2785&gt;$R2785,"Pass","Fail"))</f>
        <v/>
      </c>
      <c r="AE2785" s="1" t="str">
        <f aca="false">IF($Y2785="","",IF($AA2785&gt;=$R2785,"Pass","Fail"))</f>
        <v/>
      </c>
      <c r="AF2785" s="1" t="str">
        <f aca="false">IF($Y2785="","",IF($AA2785&lt;=$S2785,"Pass","Fail"))</f>
        <v/>
      </c>
      <c r="AG2785" s="1" t="str">
        <f aca="false">IF($Y2785="","",IF($AA2785&lt;$S2785,"Pass","Fail"))</f>
        <v/>
      </c>
      <c r="AH2785" s="23" t="str">
        <f aca="true">INDIRECT(CHOOSE(MATCH($T2785,{"±","&gt;","≥","≤","&lt;"},0), "AC", "AD", "AE", "AF", "AG") &amp; ROW())</f>
        <v/>
      </c>
      <c r="AI2785" s="56" t="str">
        <f aca="false">IF($X2785="Not Significant","No Further Action Required",
IF($AH2785="","",
IF(AND($AH2785="Pass",$L2785="0 - Passed "),"Analysis performed; no further action required.",
IF(AND($AH2785="Fail",$L2785="1 - Failed "),"Analysis performed; no further action required.",
IF(AND($AH2785="Pass",$L2785="2 - Limited In Use "),"Analysis performed; no further action required.",
IF(AND($AH2785="Fail",$L2785="3 - Adjusted "),"Analysis performed; no further action required.",
"Unit fails analysis; TSM determination required."))))))</f>
        <v/>
      </c>
      <c r="AJ2785" s="58"/>
    </row>
    <row r="2786" customFormat="false" ht="15" hidden="false" customHeight="false" outlineLevel="0" collapsed="false">
      <c r="A2786" s="56"/>
      <c r="E2786" s="57" t="str">
        <f aca="false">IF(AND($F2786="",$G2786=""),"",IF($G2786="",$F2786,HYPERLINK($G2786,$F2786)))</f>
        <v/>
      </c>
      <c r="H2786" s="1" t="str">
        <f aca="false">IF($I2786="","None Attached",IF(LEFT($I2786,5)="https",HYPERLINK($I2786,"Datasheet"),HYPERLINK(_xlfn.CONCAT("https://",$I2786),"Datasheet")))</f>
        <v>None Attached</v>
      </c>
      <c r="M2786" s="56"/>
      <c r="P2786" s="58"/>
      <c r="Q2786" s="1" t="n">
        <f aca="false">$M2786-$N2786</f>
        <v>0</v>
      </c>
      <c r="R2786" s="56"/>
      <c r="T2786" s="59" t="s">
        <v>15</v>
      </c>
      <c r="U2786" s="1" t="n">
        <f aca="false">$S2786-$R2786</f>
        <v>0</v>
      </c>
      <c r="V2786" s="1" t="n">
        <f aca="false">IF($T2786="±",$Q2786*2,$Q2786)</f>
        <v>0</v>
      </c>
      <c r="W2786" s="60" t="str">
        <f aca="false">IFERROR($U2786/ABS($V2786),"N/A")</f>
        <v>N/A</v>
      </c>
      <c r="X2786" s="61" t="str">
        <f aca="false">IF(OR($W2786="N/A",$R2786="",$S2786=""),"N/A",IF($W2786&gt;=4,"Not Significant",IF($W2786&gt;=2,"Semi-Significant","Significant")))</f>
        <v>N/A</v>
      </c>
      <c r="Z2786" s="1" t="str">
        <f aca="false">IF($D2786="Z540.1 w/data",0,"")</f>
        <v/>
      </c>
      <c r="AA2786" s="1" t="e">
        <f aca="false">$Y2786+$Q2786+$Z2786</f>
        <v>#VALUE!</v>
      </c>
      <c r="AB2786" s="1" t="n">
        <f aca="false">$N2786+$Q2786</f>
        <v>0</v>
      </c>
      <c r="AC2786" s="1" t="str">
        <f aca="false">IF($Y2786="","",IF(AND($AA2786&gt;=$R2786,$AA2786&lt;=$S2786),"Pass","Fail"))</f>
        <v/>
      </c>
      <c r="AD2786" s="1" t="str">
        <f aca="false">IF($Y2786="","",IF($AA2786&gt;$R2786,"Pass","Fail"))</f>
        <v/>
      </c>
      <c r="AE2786" s="1" t="str">
        <f aca="false">IF($Y2786="","",IF($AA2786&gt;=$R2786,"Pass","Fail"))</f>
        <v/>
      </c>
      <c r="AF2786" s="1" t="str">
        <f aca="false">IF($Y2786="","",IF($AA2786&lt;=$S2786,"Pass","Fail"))</f>
        <v/>
      </c>
      <c r="AG2786" s="1" t="str">
        <f aca="false">IF($Y2786="","",IF($AA2786&lt;$S2786,"Pass","Fail"))</f>
        <v/>
      </c>
      <c r="AH2786" s="23" t="str">
        <f aca="true">INDIRECT(CHOOSE(MATCH($T2786,{"±","&gt;","≥","≤","&lt;"},0), "AC", "AD", "AE", "AF", "AG") &amp; ROW())</f>
        <v/>
      </c>
      <c r="AI2786" s="56" t="str">
        <f aca="false">IF($X2786="Not Significant","No Further Action Required",
IF($AH2786="","",
IF(AND($AH2786="Pass",$L2786="0 - Passed "),"Analysis performed; no further action required.",
IF(AND($AH2786="Fail",$L2786="1 - Failed "),"Analysis performed; no further action required.",
IF(AND($AH2786="Pass",$L2786="2 - Limited In Use "),"Analysis performed; no further action required.",
IF(AND($AH2786="Fail",$L2786="3 - Adjusted "),"Analysis performed; no further action required.",
"Unit fails analysis; TSM determination required."))))))</f>
        <v/>
      </c>
      <c r="AJ2786" s="58"/>
    </row>
    <row r="2787" customFormat="false" ht="15" hidden="false" customHeight="false" outlineLevel="0" collapsed="false">
      <c r="A2787" s="56"/>
      <c r="E2787" s="57" t="str">
        <f aca="false">IF(AND($F2787="",$G2787=""),"",IF($G2787="",$F2787,HYPERLINK($G2787,$F2787)))</f>
        <v/>
      </c>
      <c r="H2787" s="1" t="str">
        <f aca="false">IF($I2787="","None Attached",IF(LEFT($I2787,5)="https",HYPERLINK($I2787,"Datasheet"),HYPERLINK(_xlfn.CONCAT("https://",$I2787),"Datasheet")))</f>
        <v>None Attached</v>
      </c>
      <c r="M2787" s="56"/>
      <c r="P2787" s="58"/>
      <c r="Q2787" s="1" t="n">
        <f aca="false">$M2787-$N2787</f>
        <v>0</v>
      </c>
      <c r="R2787" s="56"/>
      <c r="T2787" s="59" t="s">
        <v>15</v>
      </c>
      <c r="U2787" s="1" t="n">
        <f aca="false">$S2787-$R2787</f>
        <v>0</v>
      </c>
      <c r="V2787" s="1" t="n">
        <f aca="false">IF($T2787="±",$Q2787*2,$Q2787)</f>
        <v>0</v>
      </c>
      <c r="W2787" s="60" t="str">
        <f aca="false">IFERROR($U2787/ABS($V2787),"N/A")</f>
        <v>N/A</v>
      </c>
      <c r="X2787" s="61" t="str">
        <f aca="false">IF(OR($W2787="N/A",$R2787="",$S2787=""),"N/A",IF($W2787&gt;=4,"Not Significant",IF($W2787&gt;=2,"Semi-Significant","Significant")))</f>
        <v>N/A</v>
      </c>
      <c r="Z2787" s="1" t="str">
        <f aca="false">IF($D2787="Z540.1 w/data",0,"")</f>
        <v/>
      </c>
      <c r="AA2787" s="1" t="e">
        <f aca="false">$Y2787+$Q2787+$Z2787</f>
        <v>#VALUE!</v>
      </c>
      <c r="AB2787" s="1" t="n">
        <f aca="false">$N2787+$Q2787</f>
        <v>0</v>
      </c>
      <c r="AC2787" s="1" t="str">
        <f aca="false">IF($Y2787="","",IF(AND($AA2787&gt;=$R2787,$AA2787&lt;=$S2787),"Pass","Fail"))</f>
        <v/>
      </c>
      <c r="AD2787" s="1" t="str">
        <f aca="false">IF($Y2787="","",IF($AA2787&gt;$R2787,"Pass","Fail"))</f>
        <v/>
      </c>
      <c r="AE2787" s="1" t="str">
        <f aca="false">IF($Y2787="","",IF($AA2787&gt;=$R2787,"Pass","Fail"))</f>
        <v/>
      </c>
      <c r="AF2787" s="1" t="str">
        <f aca="false">IF($Y2787="","",IF($AA2787&lt;=$S2787,"Pass","Fail"))</f>
        <v/>
      </c>
      <c r="AG2787" s="1" t="str">
        <f aca="false">IF($Y2787="","",IF($AA2787&lt;$S2787,"Pass","Fail"))</f>
        <v/>
      </c>
      <c r="AH2787" s="23" t="str">
        <f aca="true">INDIRECT(CHOOSE(MATCH($T2787,{"±","&gt;","≥","≤","&lt;"},0), "AC", "AD", "AE", "AF", "AG") &amp; ROW())</f>
        <v/>
      </c>
      <c r="AI2787" s="56" t="str">
        <f aca="false">IF($X2787="Not Significant","No Further Action Required",
IF($AH2787="","",
IF(AND($AH2787="Pass",$L2787="0 - Passed "),"Analysis performed; no further action required.",
IF(AND($AH2787="Fail",$L2787="1 - Failed "),"Analysis performed; no further action required.",
IF(AND($AH2787="Pass",$L2787="2 - Limited In Use "),"Analysis performed; no further action required.",
IF(AND($AH2787="Fail",$L2787="3 - Adjusted "),"Analysis performed; no further action required.",
"Unit fails analysis; TSM determination required."))))))</f>
        <v/>
      </c>
      <c r="AJ2787" s="58"/>
    </row>
    <row r="2788" customFormat="false" ht="15" hidden="false" customHeight="false" outlineLevel="0" collapsed="false">
      <c r="A2788" s="56"/>
      <c r="E2788" s="57" t="str">
        <f aca="false">IF(AND($F2788="",$G2788=""),"",IF($G2788="",$F2788,HYPERLINK($G2788,$F2788)))</f>
        <v/>
      </c>
      <c r="H2788" s="1" t="str">
        <f aca="false">IF($I2788="","None Attached",IF(LEFT($I2788,5)="https",HYPERLINK($I2788,"Datasheet"),HYPERLINK(_xlfn.CONCAT("https://",$I2788),"Datasheet")))</f>
        <v>None Attached</v>
      </c>
      <c r="M2788" s="56"/>
      <c r="P2788" s="58"/>
      <c r="Q2788" s="1" t="n">
        <f aca="false">$M2788-$N2788</f>
        <v>0</v>
      </c>
      <c r="R2788" s="56"/>
      <c r="T2788" s="59" t="s">
        <v>15</v>
      </c>
      <c r="U2788" s="1" t="n">
        <f aca="false">$S2788-$R2788</f>
        <v>0</v>
      </c>
      <c r="V2788" s="1" t="n">
        <f aca="false">IF($T2788="±",$Q2788*2,$Q2788)</f>
        <v>0</v>
      </c>
      <c r="W2788" s="60" t="str">
        <f aca="false">IFERROR($U2788/ABS($V2788),"N/A")</f>
        <v>N/A</v>
      </c>
      <c r="X2788" s="61" t="str">
        <f aca="false">IF(OR($W2788="N/A",$R2788="",$S2788=""),"N/A",IF($W2788&gt;=4,"Not Significant",IF($W2788&gt;=2,"Semi-Significant","Significant")))</f>
        <v>N/A</v>
      </c>
      <c r="Z2788" s="1" t="str">
        <f aca="false">IF($D2788="Z540.1 w/data",0,"")</f>
        <v/>
      </c>
      <c r="AA2788" s="1" t="e">
        <f aca="false">$Y2788+$Q2788+$Z2788</f>
        <v>#VALUE!</v>
      </c>
      <c r="AB2788" s="1" t="n">
        <f aca="false">$N2788+$Q2788</f>
        <v>0</v>
      </c>
      <c r="AC2788" s="1" t="str">
        <f aca="false">IF($Y2788="","",IF(AND($AA2788&gt;=$R2788,$AA2788&lt;=$S2788),"Pass","Fail"))</f>
        <v/>
      </c>
      <c r="AD2788" s="1" t="str">
        <f aca="false">IF($Y2788="","",IF($AA2788&gt;$R2788,"Pass","Fail"))</f>
        <v/>
      </c>
      <c r="AE2788" s="1" t="str">
        <f aca="false">IF($Y2788="","",IF($AA2788&gt;=$R2788,"Pass","Fail"))</f>
        <v/>
      </c>
      <c r="AF2788" s="1" t="str">
        <f aca="false">IF($Y2788="","",IF($AA2788&lt;=$S2788,"Pass","Fail"))</f>
        <v/>
      </c>
      <c r="AG2788" s="1" t="str">
        <f aca="false">IF($Y2788="","",IF($AA2788&lt;$S2788,"Pass","Fail"))</f>
        <v/>
      </c>
      <c r="AH2788" s="23" t="str">
        <f aca="true">INDIRECT(CHOOSE(MATCH($T2788,{"±","&gt;","≥","≤","&lt;"},0), "AC", "AD", "AE", "AF", "AG") &amp; ROW())</f>
        <v/>
      </c>
      <c r="AI2788" s="56" t="str">
        <f aca="false">IF($X2788="Not Significant","No Further Action Required",
IF($AH2788="","",
IF(AND($AH2788="Pass",$L2788="0 - Passed "),"Analysis performed; no further action required.",
IF(AND($AH2788="Fail",$L2788="1 - Failed "),"Analysis performed; no further action required.",
IF(AND($AH2788="Pass",$L2788="2 - Limited In Use "),"Analysis performed; no further action required.",
IF(AND($AH2788="Fail",$L2788="3 - Adjusted "),"Analysis performed; no further action required.",
"Unit fails analysis; TSM determination required."))))))</f>
        <v/>
      </c>
      <c r="AJ2788" s="58"/>
    </row>
    <row r="2789" customFormat="false" ht="15" hidden="false" customHeight="false" outlineLevel="0" collapsed="false">
      <c r="A2789" s="56"/>
      <c r="E2789" s="57" t="str">
        <f aca="false">IF(AND($F2789="",$G2789=""),"",IF($G2789="",$F2789,HYPERLINK($G2789,$F2789)))</f>
        <v/>
      </c>
      <c r="H2789" s="1" t="str">
        <f aca="false">IF($I2789="","None Attached",IF(LEFT($I2789,5)="https",HYPERLINK($I2789,"Datasheet"),HYPERLINK(_xlfn.CONCAT("https://",$I2789),"Datasheet")))</f>
        <v>None Attached</v>
      </c>
      <c r="M2789" s="56"/>
      <c r="P2789" s="58"/>
      <c r="Q2789" s="1" t="n">
        <f aca="false">$M2789-$N2789</f>
        <v>0</v>
      </c>
      <c r="R2789" s="56"/>
      <c r="T2789" s="59" t="s">
        <v>15</v>
      </c>
      <c r="U2789" s="1" t="n">
        <f aca="false">$S2789-$R2789</f>
        <v>0</v>
      </c>
      <c r="V2789" s="1" t="n">
        <f aca="false">IF($T2789="±",$Q2789*2,$Q2789)</f>
        <v>0</v>
      </c>
      <c r="W2789" s="60" t="str">
        <f aca="false">IFERROR($U2789/ABS($V2789),"N/A")</f>
        <v>N/A</v>
      </c>
      <c r="X2789" s="61" t="str">
        <f aca="false">IF(OR($W2789="N/A",$R2789="",$S2789=""),"N/A",IF($W2789&gt;=4,"Not Significant",IF($W2789&gt;=2,"Semi-Significant","Significant")))</f>
        <v>N/A</v>
      </c>
      <c r="Z2789" s="1" t="str">
        <f aca="false">IF($D2789="Z540.1 w/data",0,"")</f>
        <v/>
      </c>
      <c r="AA2789" s="1" t="e">
        <f aca="false">$Y2789+$Q2789+$Z2789</f>
        <v>#VALUE!</v>
      </c>
      <c r="AB2789" s="1" t="n">
        <f aca="false">$N2789+$Q2789</f>
        <v>0</v>
      </c>
      <c r="AC2789" s="1" t="str">
        <f aca="false">IF($Y2789="","",IF(AND($AA2789&gt;=$R2789,$AA2789&lt;=$S2789),"Pass","Fail"))</f>
        <v/>
      </c>
      <c r="AD2789" s="1" t="str">
        <f aca="false">IF($Y2789="","",IF($AA2789&gt;$R2789,"Pass","Fail"))</f>
        <v/>
      </c>
      <c r="AE2789" s="1" t="str">
        <f aca="false">IF($Y2789="","",IF($AA2789&gt;=$R2789,"Pass","Fail"))</f>
        <v/>
      </c>
      <c r="AF2789" s="1" t="str">
        <f aca="false">IF($Y2789="","",IF($AA2789&lt;=$S2789,"Pass","Fail"))</f>
        <v/>
      </c>
      <c r="AG2789" s="1" t="str">
        <f aca="false">IF($Y2789="","",IF($AA2789&lt;$S2789,"Pass","Fail"))</f>
        <v/>
      </c>
      <c r="AH2789" s="23" t="str">
        <f aca="true">INDIRECT(CHOOSE(MATCH($T2789,{"±","&gt;","≥","≤","&lt;"},0), "AC", "AD", "AE", "AF", "AG") &amp; ROW())</f>
        <v/>
      </c>
      <c r="AI2789" s="56" t="str">
        <f aca="false">IF($X2789="Not Significant","No Further Action Required",
IF($AH2789="","",
IF(AND($AH2789="Pass",$L2789="0 - Passed "),"Analysis performed; no further action required.",
IF(AND($AH2789="Fail",$L2789="1 - Failed "),"Analysis performed; no further action required.",
IF(AND($AH2789="Pass",$L2789="2 - Limited In Use "),"Analysis performed; no further action required.",
IF(AND($AH2789="Fail",$L2789="3 - Adjusted "),"Analysis performed; no further action required.",
"Unit fails analysis; TSM determination required."))))))</f>
        <v/>
      </c>
      <c r="AJ2789" s="58"/>
    </row>
    <row r="2790" customFormat="false" ht="15" hidden="false" customHeight="false" outlineLevel="0" collapsed="false">
      <c r="A2790" s="56"/>
      <c r="E2790" s="57" t="str">
        <f aca="false">IF(AND($F2790="",$G2790=""),"",IF($G2790="",$F2790,HYPERLINK($G2790,$F2790)))</f>
        <v/>
      </c>
      <c r="H2790" s="1" t="str">
        <f aca="false">IF($I2790="","None Attached",IF(LEFT($I2790,5)="https",HYPERLINK($I2790,"Datasheet"),HYPERLINK(_xlfn.CONCAT("https://",$I2790),"Datasheet")))</f>
        <v>None Attached</v>
      </c>
      <c r="M2790" s="56"/>
      <c r="P2790" s="58"/>
      <c r="Q2790" s="1" t="n">
        <f aca="false">$M2790-$N2790</f>
        <v>0</v>
      </c>
      <c r="R2790" s="56"/>
      <c r="T2790" s="59" t="s">
        <v>15</v>
      </c>
      <c r="U2790" s="1" t="n">
        <f aca="false">$S2790-$R2790</f>
        <v>0</v>
      </c>
      <c r="V2790" s="1" t="n">
        <f aca="false">IF($T2790="±",$Q2790*2,$Q2790)</f>
        <v>0</v>
      </c>
      <c r="W2790" s="60" t="str">
        <f aca="false">IFERROR($U2790/ABS($V2790),"N/A")</f>
        <v>N/A</v>
      </c>
      <c r="X2790" s="61" t="str">
        <f aca="false">IF(OR($W2790="N/A",$R2790="",$S2790=""),"N/A",IF($W2790&gt;=4,"Not Significant",IF($W2790&gt;=2,"Semi-Significant","Significant")))</f>
        <v>N/A</v>
      </c>
      <c r="Z2790" s="1" t="str">
        <f aca="false">IF($D2790="Z540.1 w/data",0,"")</f>
        <v/>
      </c>
      <c r="AA2790" s="1" t="e">
        <f aca="false">$Y2790+$Q2790+$Z2790</f>
        <v>#VALUE!</v>
      </c>
      <c r="AB2790" s="1" t="n">
        <f aca="false">$N2790+$Q2790</f>
        <v>0</v>
      </c>
      <c r="AC2790" s="1" t="str">
        <f aca="false">IF($Y2790="","",IF(AND($AA2790&gt;=$R2790,$AA2790&lt;=$S2790),"Pass","Fail"))</f>
        <v/>
      </c>
      <c r="AD2790" s="1" t="str">
        <f aca="false">IF($Y2790="","",IF($AA2790&gt;$R2790,"Pass","Fail"))</f>
        <v/>
      </c>
      <c r="AE2790" s="1" t="str">
        <f aca="false">IF($Y2790="","",IF($AA2790&gt;=$R2790,"Pass","Fail"))</f>
        <v/>
      </c>
      <c r="AF2790" s="1" t="str">
        <f aca="false">IF($Y2790="","",IF($AA2790&lt;=$S2790,"Pass","Fail"))</f>
        <v/>
      </c>
      <c r="AG2790" s="1" t="str">
        <f aca="false">IF($Y2790="","",IF($AA2790&lt;$S2790,"Pass","Fail"))</f>
        <v/>
      </c>
      <c r="AH2790" s="23" t="str">
        <f aca="true">INDIRECT(CHOOSE(MATCH($T2790,{"±","&gt;","≥","≤","&lt;"},0), "AC", "AD", "AE", "AF", "AG") &amp; ROW())</f>
        <v/>
      </c>
      <c r="AI2790" s="56" t="str">
        <f aca="false">IF($X2790="Not Significant","No Further Action Required",
IF($AH2790="","",
IF(AND($AH2790="Pass",$L2790="0 - Passed "),"Analysis performed; no further action required.",
IF(AND($AH2790="Fail",$L2790="1 - Failed "),"Analysis performed; no further action required.",
IF(AND($AH2790="Pass",$L2790="2 - Limited In Use "),"Analysis performed; no further action required.",
IF(AND($AH2790="Fail",$L2790="3 - Adjusted "),"Analysis performed; no further action required.",
"Unit fails analysis; TSM determination required."))))))</f>
        <v/>
      </c>
      <c r="AJ2790" s="58"/>
    </row>
    <row r="2791" customFormat="false" ht="15" hidden="false" customHeight="false" outlineLevel="0" collapsed="false">
      <c r="A2791" s="56"/>
      <c r="E2791" s="57" t="str">
        <f aca="false">IF(AND($F2791="",$G2791=""),"",IF($G2791="",$F2791,HYPERLINK($G2791,$F2791)))</f>
        <v/>
      </c>
      <c r="H2791" s="1" t="str">
        <f aca="false">IF($I2791="","None Attached",IF(LEFT($I2791,5)="https",HYPERLINK($I2791,"Datasheet"),HYPERLINK(_xlfn.CONCAT("https://",$I2791),"Datasheet")))</f>
        <v>None Attached</v>
      </c>
      <c r="M2791" s="56"/>
      <c r="P2791" s="58"/>
      <c r="Q2791" s="1" t="n">
        <f aca="false">$M2791-$N2791</f>
        <v>0</v>
      </c>
      <c r="R2791" s="56"/>
      <c r="T2791" s="59" t="s">
        <v>15</v>
      </c>
      <c r="U2791" s="1" t="n">
        <f aca="false">$S2791-$R2791</f>
        <v>0</v>
      </c>
      <c r="V2791" s="1" t="n">
        <f aca="false">IF($T2791="±",$Q2791*2,$Q2791)</f>
        <v>0</v>
      </c>
      <c r="W2791" s="60" t="str">
        <f aca="false">IFERROR($U2791/ABS($V2791),"N/A")</f>
        <v>N/A</v>
      </c>
      <c r="X2791" s="61" t="str">
        <f aca="false">IF(OR($W2791="N/A",$R2791="",$S2791=""),"N/A",IF($W2791&gt;=4,"Not Significant",IF($W2791&gt;=2,"Semi-Significant","Significant")))</f>
        <v>N/A</v>
      </c>
      <c r="Z2791" s="1" t="str">
        <f aca="false">IF($D2791="Z540.1 w/data",0,"")</f>
        <v/>
      </c>
      <c r="AA2791" s="1" t="e">
        <f aca="false">$Y2791+$Q2791+$Z2791</f>
        <v>#VALUE!</v>
      </c>
      <c r="AB2791" s="1" t="n">
        <f aca="false">$N2791+$Q2791</f>
        <v>0</v>
      </c>
      <c r="AC2791" s="1" t="str">
        <f aca="false">IF($Y2791="","",IF(AND($AA2791&gt;=$R2791,$AA2791&lt;=$S2791),"Pass","Fail"))</f>
        <v/>
      </c>
      <c r="AD2791" s="1" t="str">
        <f aca="false">IF($Y2791="","",IF($AA2791&gt;$R2791,"Pass","Fail"))</f>
        <v/>
      </c>
      <c r="AE2791" s="1" t="str">
        <f aca="false">IF($Y2791="","",IF($AA2791&gt;=$R2791,"Pass","Fail"))</f>
        <v/>
      </c>
      <c r="AF2791" s="1" t="str">
        <f aca="false">IF($Y2791="","",IF($AA2791&lt;=$S2791,"Pass","Fail"))</f>
        <v/>
      </c>
      <c r="AG2791" s="1" t="str">
        <f aca="false">IF($Y2791="","",IF($AA2791&lt;$S2791,"Pass","Fail"))</f>
        <v/>
      </c>
      <c r="AH2791" s="23" t="str">
        <f aca="true">INDIRECT(CHOOSE(MATCH($T2791,{"±","&gt;","≥","≤","&lt;"},0), "AC", "AD", "AE", "AF", "AG") &amp; ROW())</f>
        <v/>
      </c>
      <c r="AI2791" s="56" t="str">
        <f aca="false">IF($X2791="Not Significant","No Further Action Required",
IF($AH2791="","",
IF(AND($AH2791="Pass",$L2791="0 - Passed "),"Analysis performed; no further action required.",
IF(AND($AH2791="Fail",$L2791="1 - Failed "),"Analysis performed; no further action required.",
IF(AND($AH2791="Pass",$L2791="2 - Limited In Use "),"Analysis performed; no further action required.",
IF(AND($AH2791="Fail",$L2791="3 - Adjusted "),"Analysis performed; no further action required.",
"Unit fails analysis; TSM determination required."))))))</f>
        <v/>
      </c>
      <c r="AJ2791" s="58"/>
    </row>
    <row r="2792" customFormat="false" ht="15" hidden="false" customHeight="false" outlineLevel="0" collapsed="false">
      <c r="A2792" s="56"/>
      <c r="E2792" s="57" t="str">
        <f aca="false">IF(AND($F2792="",$G2792=""),"",IF($G2792="",$F2792,HYPERLINK($G2792,$F2792)))</f>
        <v/>
      </c>
      <c r="H2792" s="1" t="str">
        <f aca="false">IF($I2792="","None Attached",IF(LEFT($I2792,5)="https",HYPERLINK($I2792,"Datasheet"),HYPERLINK(_xlfn.CONCAT("https://",$I2792),"Datasheet")))</f>
        <v>None Attached</v>
      </c>
      <c r="M2792" s="56"/>
      <c r="P2792" s="58"/>
      <c r="Q2792" s="1" t="n">
        <f aca="false">$M2792-$N2792</f>
        <v>0</v>
      </c>
      <c r="R2792" s="56"/>
      <c r="T2792" s="59" t="s">
        <v>15</v>
      </c>
      <c r="U2792" s="1" t="n">
        <f aca="false">$S2792-$R2792</f>
        <v>0</v>
      </c>
      <c r="V2792" s="1" t="n">
        <f aca="false">IF($T2792="±",$Q2792*2,$Q2792)</f>
        <v>0</v>
      </c>
      <c r="W2792" s="60" t="str">
        <f aca="false">IFERROR($U2792/ABS($V2792),"N/A")</f>
        <v>N/A</v>
      </c>
      <c r="X2792" s="61" t="str">
        <f aca="false">IF(OR($W2792="N/A",$R2792="",$S2792=""),"N/A",IF($W2792&gt;=4,"Not Significant",IF($W2792&gt;=2,"Semi-Significant","Significant")))</f>
        <v>N/A</v>
      </c>
      <c r="Z2792" s="1" t="str">
        <f aca="false">IF($D2792="Z540.1 w/data",0,"")</f>
        <v/>
      </c>
      <c r="AA2792" s="1" t="e">
        <f aca="false">$Y2792+$Q2792+$Z2792</f>
        <v>#VALUE!</v>
      </c>
      <c r="AB2792" s="1" t="n">
        <f aca="false">$N2792+$Q2792</f>
        <v>0</v>
      </c>
      <c r="AC2792" s="1" t="str">
        <f aca="false">IF($Y2792="","",IF(AND($AA2792&gt;=$R2792,$AA2792&lt;=$S2792),"Pass","Fail"))</f>
        <v/>
      </c>
      <c r="AD2792" s="1" t="str">
        <f aca="false">IF($Y2792="","",IF($AA2792&gt;$R2792,"Pass","Fail"))</f>
        <v/>
      </c>
      <c r="AE2792" s="1" t="str">
        <f aca="false">IF($Y2792="","",IF($AA2792&gt;=$R2792,"Pass","Fail"))</f>
        <v/>
      </c>
      <c r="AF2792" s="1" t="str">
        <f aca="false">IF($Y2792="","",IF($AA2792&lt;=$S2792,"Pass","Fail"))</f>
        <v/>
      </c>
      <c r="AG2792" s="1" t="str">
        <f aca="false">IF($Y2792="","",IF($AA2792&lt;$S2792,"Pass","Fail"))</f>
        <v/>
      </c>
      <c r="AH2792" s="23" t="str">
        <f aca="true">INDIRECT(CHOOSE(MATCH($T2792,{"±","&gt;","≥","≤","&lt;"},0), "AC", "AD", "AE", "AF", "AG") &amp; ROW())</f>
        <v/>
      </c>
      <c r="AI2792" s="56" t="str">
        <f aca="false">IF($X2792="Not Significant","No Further Action Required",
IF($AH2792="","",
IF(AND($AH2792="Pass",$L2792="0 - Passed "),"Analysis performed; no further action required.",
IF(AND($AH2792="Fail",$L2792="1 - Failed "),"Analysis performed; no further action required.",
IF(AND($AH2792="Pass",$L2792="2 - Limited In Use "),"Analysis performed; no further action required.",
IF(AND($AH2792="Fail",$L2792="3 - Adjusted "),"Analysis performed; no further action required.",
"Unit fails analysis; TSM determination required."))))))</f>
        <v/>
      </c>
      <c r="AJ2792" s="58"/>
    </row>
    <row r="2793" customFormat="false" ht="15" hidden="false" customHeight="false" outlineLevel="0" collapsed="false">
      <c r="A2793" s="56"/>
      <c r="E2793" s="57" t="str">
        <f aca="false">IF(AND($F2793="",$G2793=""),"",IF($G2793="",$F2793,HYPERLINK($G2793,$F2793)))</f>
        <v/>
      </c>
      <c r="H2793" s="1" t="str">
        <f aca="false">IF($I2793="","None Attached",IF(LEFT($I2793,5)="https",HYPERLINK($I2793,"Datasheet"),HYPERLINK(_xlfn.CONCAT("https://",$I2793),"Datasheet")))</f>
        <v>None Attached</v>
      </c>
      <c r="M2793" s="56"/>
      <c r="P2793" s="58"/>
      <c r="Q2793" s="1" t="n">
        <f aca="false">$M2793-$N2793</f>
        <v>0</v>
      </c>
      <c r="R2793" s="56"/>
      <c r="T2793" s="59" t="s">
        <v>15</v>
      </c>
      <c r="U2793" s="1" t="n">
        <f aca="false">$S2793-$R2793</f>
        <v>0</v>
      </c>
      <c r="V2793" s="1" t="n">
        <f aca="false">IF($T2793="±",$Q2793*2,$Q2793)</f>
        <v>0</v>
      </c>
      <c r="W2793" s="60" t="str">
        <f aca="false">IFERROR($U2793/ABS($V2793),"N/A")</f>
        <v>N/A</v>
      </c>
      <c r="X2793" s="61" t="str">
        <f aca="false">IF(OR($W2793="N/A",$R2793="",$S2793=""),"N/A",IF($W2793&gt;=4,"Not Significant",IF($W2793&gt;=2,"Semi-Significant","Significant")))</f>
        <v>N/A</v>
      </c>
      <c r="Z2793" s="1" t="str">
        <f aca="false">IF($D2793="Z540.1 w/data",0,"")</f>
        <v/>
      </c>
      <c r="AA2793" s="1" t="e">
        <f aca="false">$Y2793+$Q2793+$Z2793</f>
        <v>#VALUE!</v>
      </c>
      <c r="AB2793" s="1" t="n">
        <f aca="false">$N2793+$Q2793</f>
        <v>0</v>
      </c>
      <c r="AC2793" s="1" t="str">
        <f aca="false">IF($Y2793="","",IF(AND($AA2793&gt;=$R2793,$AA2793&lt;=$S2793),"Pass","Fail"))</f>
        <v/>
      </c>
      <c r="AD2793" s="1" t="str">
        <f aca="false">IF($Y2793="","",IF($AA2793&gt;$R2793,"Pass","Fail"))</f>
        <v/>
      </c>
      <c r="AE2793" s="1" t="str">
        <f aca="false">IF($Y2793="","",IF($AA2793&gt;=$R2793,"Pass","Fail"))</f>
        <v/>
      </c>
      <c r="AF2793" s="1" t="str">
        <f aca="false">IF($Y2793="","",IF($AA2793&lt;=$S2793,"Pass","Fail"))</f>
        <v/>
      </c>
      <c r="AG2793" s="1" t="str">
        <f aca="false">IF($Y2793="","",IF($AA2793&lt;$S2793,"Pass","Fail"))</f>
        <v/>
      </c>
      <c r="AH2793" s="23" t="str">
        <f aca="true">INDIRECT(CHOOSE(MATCH($T2793,{"±","&gt;","≥","≤","&lt;"},0), "AC", "AD", "AE", "AF", "AG") &amp; ROW())</f>
        <v/>
      </c>
      <c r="AI2793" s="56" t="str">
        <f aca="false">IF($X2793="Not Significant","No Further Action Required",
IF($AH2793="","",
IF(AND($AH2793="Pass",$L2793="0 - Passed "),"Analysis performed; no further action required.",
IF(AND($AH2793="Fail",$L2793="1 - Failed "),"Analysis performed; no further action required.",
IF(AND($AH2793="Pass",$L2793="2 - Limited In Use "),"Analysis performed; no further action required.",
IF(AND($AH2793="Fail",$L2793="3 - Adjusted "),"Analysis performed; no further action required.",
"Unit fails analysis; TSM determination required."))))))</f>
        <v/>
      </c>
      <c r="AJ2793" s="58"/>
    </row>
    <row r="2794" customFormat="false" ht="15" hidden="false" customHeight="false" outlineLevel="0" collapsed="false">
      <c r="A2794" s="56"/>
      <c r="E2794" s="57" t="str">
        <f aca="false">IF(AND($F2794="",$G2794=""),"",IF($G2794="",$F2794,HYPERLINK($G2794,$F2794)))</f>
        <v/>
      </c>
      <c r="H2794" s="1" t="str">
        <f aca="false">IF($I2794="","None Attached",IF(LEFT($I2794,5)="https",HYPERLINK($I2794,"Datasheet"),HYPERLINK(_xlfn.CONCAT("https://",$I2794),"Datasheet")))</f>
        <v>None Attached</v>
      </c>
      <c r="M2794" s="56"/>
      <c r="P2794" s="58"/>
      <c r="Q2794" s="1" t="n">
        <f aca="false">$M2794-$N2794</f>
        <v>0</v>
      </c>
      <c r="R2794" s="56"/>
      <c r="T2794" s="59" t="s">
        <v>15</v>
      </c>
      <c r="U2794" s="1" t="n">
        <f aca="false">$S2794-$R2794</f>
        <v>0</v>
      </c>
      <c r="V2794" s="1" t="n">
        <f aca="false">IF($T2794="±",$Q2794*2,$Q2794)</f>
        <v>0</v>
      </c>
      <c r="W2794" s="60" t="str">
        <f aca="false">IFERROR($U2794/ABS($V2794),"N/A")</f>
        <v>N/A</v>
      </c>
      <c r="X2794" s="61" t="str">
        <f aca="false">IF(OR($W2794="N/A",$R2794="",$S2794=""),"N/A",IF($W2794&gt;=4,"Not Significant",IF($W2794&gt;=2,"Semi-Significant","Significant")))</f>
        <v>N/A</v>
      </c>
      <c r="Z2794" s="1" t="str">
        <f aca="false">IF($D2794="Z540.1 w/data",0,"")</f>
        <v/>
      </c>
      <c r="AA2794" s="1" t="e">
        <f aca="false">$Y2794+$Q2794+$Z2794</f>
        <v>#VALUE!</v>
      </c>
      <c r="AB2794" s="1" t="n">
        <f aca="false">$N2794+$Q2794</f>
        <v>0</v>
      </c>
      <c r="AC2794" s="1" t="str">
        <f aca="false">IF($Y2794="","",IF(AND($AA2794&gt;=$R2794,$AA2794&lt;=$S2794),"Pass","Fail"))</f>
        <v/>
      </c>
      <c r="AD2794" s="1" t="str">
        <f aca="false">IF($Y2794="","",IF($AA2794&gt;$R2794,"Pass","Fail"))</f>
        <v/>
      </c>
      <c r="AE2794" s="1" t="str">
        <f aca="false">IF($Y2794="","",IF($AA2794&gt;=$R2794,"Pass","Fail"))</f>
        <v/>
      </c>
      <c r="AF2794" s="1" t="str">
        <f aca="false">IF($Y2794="","",IF($AA2794&lt;=$S2794,"Pass","Fail"))</f>
        <v/>
      </c>
      <c r="AG2794" s="1" t="str">
        <f aca="false">IF($Y2794="","",IF($AA2794&lt;$S2794,"Pass","Fail"))</f>
        <v/>
      </c>
      <c r="AH2794" s="23" t="str">
        <f aca="true">INDIRECT(CHOOSE(MATCH($T2794,{"±","&gt;","≥","≤","&lt;"},0), "AC", "AD", "AE", "AF", "AG") &amp; ROW())</f>
        <v/>
      </c>
      <c r="AI2794" s="56" t="str">
        <f aca="false">IF($X2794="Not Significant","No Further Action Required",
IF($AH2794="","",
IF(AND($AH2794="Pass",$L2794="0 - Passed "),"Analysis performed; no further action required.",
IF(AND($AH2794="Fail",$L2794="1 - Failed "),"Analysis performed; no further action required.",
IF(AND($AH2794="Pass",$L2794="2 - Limited In Use "),"Analysis performed; no further action required.",
IF(AND($AH2794="Fail",$L2794="3 - Adjusted "),"Analysis performed; no further action required.",
"Unit fails analysis; TSM determination required."))))))</f>
        <v/>
      </c>
      <c r="AJ2794" s="58"/>
    </row>
    <row r="2795" customFormat="false" ht="15" hidden="false" customHeight="false" outlineLevel="0" collapsed="false">
      <c r="A2795" s="56"/>
      <c r="E2795" s="57" t="str">
        <f aca="false">IF(AND($F2795="",$G2795=""),"",IF($G2795="",$F2795,HYPERLINK($G2795,$F2795)))</f>
        <v/>
      </c>
      <c r="H2795" s="1" t="str">
        <f aca="false">IF($I2795="","None Attached",IF(LEFT($I2795,5)="https",HYPERLINK($I2795,"Datasheet"),HYPERLINK(_xlfn.CONCAT("https://",$I2795),"Datasheet")))</f>
        <v>None Attached</v>
      </c>
      <c r="M2795" s="56"/>
      <c r="P2795" s="58"/>
      <c r="Q2795" s="1" t="n">
        <f aca="false">$M2795-$N2795</f>
        <v>0</v>
      </c>
      <c r="R2795" s="56"/>
      <c r="T2795" s="59" t="s">
        <v>15</v>
      </c>
      <c r="U2795" s="1" t="n">
        <f aca="false">$S2795-$R2795</f>
        <v>0</v>
      </c>
      <c r="V2795" s="1" t="n">
        <f aca="false">IF($T2795="±",$Q2795*2,$Q2795)</f>
        <v>0</v>
      </c>
      <c r="W2795" s="60" t="str">
        <f aca="false">IFERROR($U2795/ABS($V2795),"N/A")</f>
        <v>N/A</v>
      </c>
      <c r="X2795" s="61" t="str">
        <f aca="false">IF(OR($W2795="N/A",$R2795="",$S2795=""),"N/A",IF($W2795&gt;=4,"Not Significant",IF($W2795&gt;=2,"Semi-Significant","Significant")))</f>
        <v>N/A</v>
      </c>
      <c r="Z2795" s="1" t="str">
        <f aca="false">IF($D2795="Z540.1 w/data",0,"")</f>
        <v/>
      </c>
      <c r="AA2795" s="1" t="e">
        <f aca="false">$Y2795+$Q2795+$Z2795</f>
        <v>#VALUE!</v>
      </c>
      <c r="AB2795" s="1" t="n">
        <f aca="false">$N2795+$Q2795</f>
        <v>0</v>
      </c>
      <c r="AC2795" s="1" t="str">
        <f aca="false">IF($Y2795="","",IF(AND($AA2795&gt;=$R2795,$AA2795&lt;=$S2795),"Pass","Fail"))</f>
        <v/>
      </c>
      <c r="AD2795" s="1" t="str">
        <f aca="false">IF($Y2795="","",IF($AA2795&gt;$R2795,"Pass","Fail"))</f>
        <v/>
      </c>
      <c r="AE2795" s="1" t="str">
        <f aca="false">IF($Y2795="","",IF($AA2795&gt;=$R2795,"Pass","Fail"))</f>
        <v/>
      </c>
      <c r="AF2795" s="1" t="str">
        <f aca="false">IF($Y2795="","",IF($AA2795&lt;=$S2795,"Pass","Fail"))</f>
        <v/>
      </c>
      <c r="AG2795" s="1" t="str">
        <f aca="false">IF($Y2795="","",IF($AA2795&lt;$S2795,"Pass","Fail"))</f>
        <v/>
      </c>
      <c r="AH2795" s="23" t="str">
        <f aca="true">INDIRECT(CHOOSE(MATCH($T2795,{"±","&gt;","≥","≤","&lt;"},0), "AC", "AD", "AE", "AF", "AG") &amp; ROW())</f>
        <v/>
      </c>
      <c r="AI2795" s="56" t="str">
        <f aca="false">IF($X2795="Not Significant","No Further Action Required",
IF($AH2795="","",
IF(AND($AH2795="Pass",$L2795="0 - Passed "),"Analysis performed; no further action required.",
IF(AND($AH2795="Fail",$L2795="1 - Failed "),"Analysis performed; no further action required.",
IF(AND($AH2795="Pass",$L2795="2 - Limited In Use "),"Analysis performed; no further action required.",
IF(AND($AH2795="Fail",$L2795="3 - Adjusted "),"Analysis performed; no further action required.",
"Unit fails analysis; TSM determination required."))))))</f>
        <v/>
      </c>
      <c r="AJ2795" s="58"/>
    </row>
    <row r="2796" customFormat="false" ht="15" hidden="false" customHeight="false" outlineLevel="0" collapsed="false">
      <c r="A2796" s="56"/>
      <c r="E2796" s="57" t="str">
        <f aca="false">IF(AND($F2796="",$G2796=""),"",IF($G2796="",$F2796,HYPERLINK($G2796,$F2796)))</f>
        <v/>
      </c>
      <c r="H2796" s="1" t="str">
        <f aca="false">IF($I2796="","None Attached",IF(LEFT($I2796,5)="https",HYPERLINK($I2796,"Datasheet"),HYPERLINK(_xlfn.CONCAT("https://",$I2796),"Datasheet")))</f>
        <v>None Attached</v>
      </c>
      <c r="M2796" s="56"/>
      <c r="P2796" s="58"/>
      <c r="Q2796" s="1" t="n">
        <f aca="false">$M2796-$N2796</f>
        <v>0</v>
      </c>
      <c r="R2796" s="56"/>
      <c r="T2796" s="59" t="s">
        <v>15</v>
      </c>
      <c r="U2796" s="1" t="n">
        <f aca="false">$S2796-$R2796</f>
        <v>0</v>
      </c>
      <c r="V2796" s="1" t="n">
        <f aca="false">IF($T2796="±",$Q2796*2,$Q2796)</f>
        <v>0</v>
      </c>
      <c r="W2796" s="60" t="str">
        <f aca="false">IFERROR($U2796/ABS($V2796),"N/A")</f>
        <v>N/A</v>
      </c>
      <c r="X2796" s="61" t="str">
        <f aca="false">IF(OR($W2796="N/A",$R2796="",$S2796=""),"N/A",IF($W2796&gt;=4,"Not Significant",IF($W2796&gt;=2,"Semi-Significant","Significant")))</f>
        <v>N/A</v>
      </c>
      <c r="Z2796" s="1" t="str">
        <f aca="false">IF($D2796="Z540.1 w/data",0,"")</f>
        <v/>
      </c>
      <c r="AA2796" s="1" t="e">
        <f aca="false">$Y2796+$Q2796+$Z2796</f>
        <v>#VALUE!</v>
      </c>
      <c r="AB2796" s="1" t="n">
        <f aca="false">$N2796+$Q2796</f>
        <v>0</v>
      </c>
      <c r="AC2796" s="1" t="str">
        <f aca="false">IF($Y2796="","",IF(AND($AA2796&gt;=$R2796,$AA2796&lt;=$S2796),"Pass","Fail"))</f>
        <v/>
      </c>
      <c r="AD2796" s="1" t="str">
        <f aca="false">IF($Y2796="","",IF($AA2796&gt;$R2796,"Pass","Fail"))</f>
        <v/>
      </c>
      <c r="AE2796" s="1" t="str">
        <f aca="false">IF($Y2796="","",IF($AA2796&gt;=$R2796,"Pass","Fail"))</f>
        <v/>
      </c>
      <c r="AF2796" s="1" t="str">
        <f aca="false">IF($Y2796="","",IF($AA2796&lt;=$S2796,"Pass","Fail"))</f>
        <v/>
      </c>
      <c r="AG2796" s="1" t="str">
        <f aca="false">IF($Y2796="","",IF($AA2796&lt;$S2796,"Pass","Fail"))</f>
        <v/>
      </c>
      <c r="AH2796" s="23" t="str">
        <f aca="true">INDIRECT(CHOOSE(MATCH($T2796,{"±","&gt;","≥","≤","&lt;"},0), "AC", "AD", "AE", "AF", "AG") &amp; ROW())</f>
        <v/>
      </c>
      <c r="AI2796" s="56" t="str">
        <f aca="false">IF($X2796="Not Significant","No Further Action Required",
IF($AH2796="","",
IF(AND($AH2796="Pass",$L2796="0 - Passed "),"Analysis performed; no further action required.",
IF(AND($AH2796="Fail",$L2796="1 - Failed "),"Analysis performed; no further action required.",
IF(AND($AH2796="Pass",$L2796="2 - Limited In Use "),"Analysis performed; no further action required.",
IF(AND($AH2796="Fail",$L2796="3 - Adjusted "),"Analysis performed; no further action required.",
"Unit fails analysis; TSM determination required."))))))</f>
        <v/>
      </c>
      <c r="AJ2796" s="58"/>
    </row>
    <row r="2797" customFormat="false" ht="15" hidden="false" customHeight="false" outlineLevel="0" collapsed="false">
      <c r="A2797" s="56"/>
      <c r="E2797" s="57" t="str">
        <f aca="false">IF(AND($F2797="",$G2797=""),"",IF($G2797="",$F2797,HYPERLINK($G2797,$F2797)))</f>
        <v/>
      </c>
      <c r="H2797" s="1" t="str">
        <f aca="false">IF($I2797="","None Attached",IF(LEFT($I2797,5)="https",HYPERLINK($I2797,"Datasheet"),HYPERLINK(_xlfn.CONCAT("https://",$I2797),"Datasheet")))</f>
        <v>None Attached</v>
      </c>
      <c r="M2797" s="56"/>
      <c r="P2797" s="58"/>
      <c r="Q2797" s="1" t="n">
        <f aca="false">$M2797-$N2797</f>
        <v>0</v>
      </c>
      <c r="R2797" s="56"/>
      <c r="T2797" s="59" t="s">
        <v>15</v>
      </c>
      <c r="U2797" s="1" t="n">
        <f aca="false">$S2797-$R2797</f>
        <v>0</v>
      </c>
      <c r="V2797" s="1" t="n">
        <f aca="false">IF($T2797="±",$Q2797*2,$Q2797)</f>
        <v>0</v>
      </c>
      <c r="W2797" s="60" t="str">
        <f aca="false">IFERROR($U2797/ABS($V2797),"N/A")</f>
        <v>N/A</v>
      </c>
      <c r="X2797" s="61" t="str">
        <f aca="false">IF(OR($W2797="N/A",$R2797="",$S2797=""),"N/A",IF($W2797&gt;=4,"Not Significant",IF($W2797&gt;=2,"Semi-Significant","Significant")))</f>
        <v>N/A</v>
      </c>
      <c r="Z2797" s="1" t="str">
        <f aca="false">IF($D2797="Z540.1 w/data",0,"")</f>
        <v/>
      </c>
      <c r="AA2797" s="1" t="e">
        <f aca="false">$Y2797+$Q2797+$Z2797</f>
        <v>#VALUE!</v>
      </c>
      <c r="AB2797" s="1" t="n">
        <f aca="false">$N2797+$Q2797</f>
        <v>0</v>
      </c>
      <c r="AC2797" s="1" t="str">
        <f aca="false">IF($Y2797="","",IF(AND($AA2797&gt;=$R2797,$AA2797&lt;=$S2797),"Pass","Fail"))</f>
        <v/>
      </c>
      <c r="AD2797" s="1" t="str">
        <f aca="false">IF($Y2797="","",IF($AA2797&gt;$R2797,"Pass","Fail"))</f>
        <v/>
      </c>
      <c r="AE2797" s="1" t="str">
        <f aca="false">IF($Y2797="","",IF($AA2797&gt;=$R2797,"Pass","Fail"))</f>
        <v/>
      </c>
      <c r="AF2797" s="1" t="str">
        <f aca="false">IF($Y2797="","",IF($AA2797&lt;=$S2797,"Pass","Fail"))</f>
        <v/>
      </c>
      <c r="AG2797" s="1" t="str">
        <f aca="false">IF($Y2797="","",IF($AA2797&lt;$S2797,"Pass","Fail"))</f>
        <v/>
      </c>
      <c r="AH2797" s="23" t="str">
        <f aca="true">INDIRECT(CHOOSE(MATCH($T2797,{"±","&gt;","≥","≤","&lt;"},0), "AC", "AD", "AE", "AF", "AG") &amp; ROW())</f>
        <v/>
      </c>
      <c r="AI2797" s="56" t="str">
        <f aca="false">IF($X2797="Not Significant","No Further Action Required",
IF($AH2797="","",
IF(AND($AH2797="Pass",$L2797="0 - Passed "),"Analysis performed; no further action required.",
IF(AND($AH2797="Fail",$L2797="1 - Failed "),"Analysis performed; no further action required.",
IF(AND($AH2797="Pass",$L2797="2 - Limited In Use "),"Analysis performed; no further action required.",
IF(AND($AH2797="Fail",$L2797="3 - Adjusted "),"Analysis performed; no further action required.",
"Unit fails analysis; TSM determination required."))))))</f>
        <v/>
      </c>
      <c r="AJ2797" s="58"/>
    </row>
    <row r="2798" customFormat="false" ht="15" hidden="false" customHeight="false" outlineLevel="0" collapsed="false">
      <c r="A2798" s="56"/>
      <c r="E2798" s="57" t="str">
        <f aca="false">IF(AND($F2798="",$G2798=""),"",IF($G2798="",$F2798,HYPERLINK($G2798,$F2798)))</f>
        <v/>
      </c>
      <c r="H2798" s="1" t="str">
        <f aca="false">IF($I2798="","None Attached",IF(LEFT($I2798,5)="https",HYPERLINK($I2798,"Datasheet"),HYPERLINK(_xlfn.CONCAT("https://",$I2798),"Datasheet")))</f>
        <v>None Attached</v>
      </c>
      <c r="M2798" s="56"/>
      <c r="P2798" s="58"/>
      <c r="Q2798" s="1" t="n">
        <f aca="false">$M2798-$N2798</f>
        <v>0</v>
      </c>
      <c r="R2798" s="56"/>
      <c r="T2798" s="59" t="s">
        <v>15</v>
      </c>
      <c r="U2798" s="1" t="n">
        <f aca="false">$S2798-$R2798</f>
        <v>0</v>
      </c>
      <c r="V2798" s="1" t="n">
        <f aca="false">IF($T2798="±",$Q2798*2,$Q2798)</f>
        <v>0</v>
      </c>
      <c r="W2798" s="60" t="str">
        <f aca="false">IFERROR($U2798/ABS($V2798),"N/A")</f>
        <v>N/A</v>
      </c>
      <c r="X2798" s="61" t="str">
        <f aca="false">IF(OR($W2798="N/A",$R2798="",$S2798=""),"N/A",IF($W2798&gt;=4,"Not Significant",IF($W2798&gt;=2,"Semi-Significant","Significant")))</f>
        <v>N/A</v>
      </c>
      <c r="Z2798" s="1" t="str">
        <f aca="false">IF($D2798="Z540.1 w/data",0,"")</f>
        <v/>
      </c>
      <c r="AA2798" s="1" t="e">
        <f aca="false">$Y2798+$Q2798+$Z2798</f>
        <v>#VALUE!</v>
      </c>
      <c r="AB2798" s="1" t="n">
        <f aca="false">$N2798+$Q2798</f>
        <v>0</v>
      </c>
      <c r="AC2798" s="1" t="str">
        <f aca="false">IF($Y2798="","",IF(AND($AA2798&gt;=$R2798,$AA2798&lt;=$S2798),"Pass","Fail"))</f>
        <v/>
      </c>
      <c r="AD2798" s="1" t="str">
        <f aca="false">IF($Y2798="","",IF($AA2798&gt;$R2798,"Pass","Fail"))</f>
        <v/>
      </c>
      <c r="AE2798" s="1" t="str">
        <f aca="false">IF($Y2798="","",IF($AA2798&gt;=$R2798,"Pass","Fail"))</f>
        <v/>
      </c>
      <c r="AF2798" s="1" t="str">
        <f aca="false">IF($Y2798="","",IF($AA2798&lt;=$S2798,"Pass","Fail"))</f>
        <v/>
      </c>
      <c r="AG2798" s="1" t="str">
        <f aca="false">IF($Y2798="","",IF($AA2798&lt;$S2798,"Pass","Fail"))</f>
        <v/>
      </c>
      <c r="AH2798" s="23" t="str">
        <f aca="true">INDIRECT(CHOOSE(MATCH($T2798,{"±","&gt;","≥","≤","&lt;"},0), "AC", "AD", "AE", "AF", "AG") &amp; ROW())</f>
        <v/>
      </c>
      <c r="AI2798" s="56" t="str">
        <f aca="false">IF($X2798="Not Significant","No Further Action Required",
IF($AH2798="","",
IF(AND($AH2798="Pass",$L2798="0 - Passed "),"Analysis performed; no further action required.",
IF(AND($AH2798="Fail",$L2798="1 - Failed "),"Analysis performed; no further action required.",
IF(AND($AH2798="Pass",$L2798="2 - Limited In Use "),"Analysis performed; no further action required.",
IF(AND($AH2798="Fail",$L2798="3 - Adjusted "),"Analysis performed; no further action required.",
"Unit fails analysis; TSM determination required."))))))</f>
        <v/>
      </c>
      <c r="AJ2798" s="58"/>
    </row>
    <row r="2799" customFormat="false" ht="15" hidden="false" customHeight="false" outlineLevel="0" collapsed="false">
      <c r="A2799" s="56"/>
      <c r="E2799" s="57" t="str">
        <f aca="false">IF(AND($F2799="",$G2799=""),"",IF($G2799="",$F2799,HYPERLINK($G2799,$F2799)))</f>
        <v/>
      </c>
      <c r="H2799" s="1" t="str">
        <f aca="false">IF($I2799="","None Attached",IF(LEFT($I2799,5)="https",HYPERLINK($I2799,"Datasheet"),HYPERLINK(_xlfn.CONCAT("https://",$I2799),"Datasheet")))</f>
        <v>None Attached</v>
      </c>
      <c r="M2799" s="56"/>
      <c r="P2799" s="58"/>
      <c r="Q2799" s="1" t="n">
        <f aca="false">$M2799-$N2799</f>
        <v>0</v>
      </c>
      <c r="R2799" s="56"/>
      <c r="T2799" s="59" t="s">
        <v>15</v>
      </c>
      <c r="U2799" s="1" t="n">
        <f aca="false">$S2799-$R2799</f>
        <v>0</v>
      </c>
      <c r="V2799" s="1" t="n">
        <f aca="false">IF($T2799="±",$Q2799*2,$Q2799)</f>
        <v>0</v>
      </c>
      <c r="W2799" s="60" t="str">
        <f aca="false">IFERROR($U2799/ABS($V2799),"N/A")</f>
        <v>N/A</v>
      </c>
      <c r="X2799" s="61" t="str">
        <f aca="false">IF(OR($W2799="N/A",$R2799="",$S2799=""),"N/A",IF($W2799&gt;=4,"Not Significant",IF($W2799&gt;=2,"Semi-Significant","Significant")))</f>
        <v>N/A</v>
      </c>
      <c r="Z2799" s="1" t="str">
        <f aca="false">IF($D2799="Z540.1 w/data",0,"")</f>
        <v/>
      </c>
      <c r="AA2799" s="1" t="e">
        <f aca="false">$Y2799+$Q2799+$Z2799</f>
        <v>#VALUE!</v>
      </c>
      <c r="AB2799" s="1" t="n">
        <f aca="false">$N2799+$Q2799</f>
        <v>0</v>
      </c>
      <c r="AC2799" s="1" t="str">
        <f aca="false">IF($Y2799="","",IF(AND($AA2799&gt;=$R2799,$AA2799&lt;=$S2799),"Pass","Fail"))</f>
        <v/>
      </c>
      <c r="AD2799" s="1" t="str">
        <f aca="false">IF($Y2799="","",IF($AA2799&gt;$R2799,"Pass","Fail"))</f>
        <v/>
      </c>
      <c r="AE2799" s="1" t="str">
        <f aca="false">IF($Y2799="","",IF($AA2799&gt;=$R2799,"Pass","Fail"))</f>
        <v/>
      </c>
      <c r="AF2799" s="1" t="str">
        <f aca="false">IF($Y2799="","",IF($AA2799&lt;=$S2799,"Pass","Fail"))</f>
        <v/>
      </c>
      <c r="AG2799" s="1" t="str">
        <f aca="false">IF($Y2799="","",IF($AA2799&lt;$S2799,"Pass","Fail"))</f>
        <v/>
      </c>
      <c r="AH2799" s="23" t="str">
        <f aca="true">INDIRECT(CHOOSE(MATCH($T2799,{"±","&gt;","≥","≤","&lt;"},0), "AC", "AD", "AE", "AF", "AG") &amp; ROW())</f>
        <v/>
      </c>
      <c r="AI2799" s="56" t="str">
        <f aca="false">IF($X2799="Not Significant","No Further Action Required",
IF($AH2799="","",
IF(AND($AH2799="Pass",$L2799="0 - Passed "),"Analysis performed; no further action required.",
IF(AND($AH2799="Fail",$L2799="1 - Failed "),"Analysis performed; no further action required.",
IF(AND($AH2799="Pass",$L2799="2 - Limited In Use "),"Analysis performed; no further action required.",
IF(AND($AH2799="Fail",$L2799="3 - Adjusted "),"Analysis performed; no further action required.",
"Unit fails analysis; TSM determination required."))))))</f>
        <v/>
      </c>
      <c r="AJ2799" s="58"/>
    </row>
    <row r="2800" customFormat="false" ht="15" hidden="false" customHeight="false" outlineLevel="0" collapsed="false">
      <c r="A2800" s="56"/>
      <c r="E2800" s="57" t="str">
        <f aca="false">IF(AND($F2800="",$G2800=""),"",IF($G2800="",$F2800,HYPERLINK($G2800,$F2800)))</f>
        <v/>
      </c>
      <c r="H2800" s="1" t="str">
        <f aca="false">IF($I2800="","None Attached",IF(LEFT($I2800,5)="https",HYPERLINK($I2800,"Datasheet"),HYPERLINK(_xlfn.CONCAT("https://",$I2800),"Datasheet")))</f>
        <v>None Attached</v>
      </c>
      <c r="M2800" s="56"/>
      <c r="P2800" s="58"/>
      <c r="Q2800" s="1" t="n">
        <f aca="false">$M2800-$N2800</f>
        <v>0</v>
      </c>
      <c r="R2800" s="56"/>
      <c r="T2800" s="59" t="s">
        <v>15</v>
      </c>
      <c r="U2800" s="1" t="n">
        <f aca="false">$S2800-$R2800</f>
        <v>0</v>
      </c>
      <c r="V2800" s="1" t="n">
        <f aca="false">IF($T2800="±",$Q2800*2,$Q2800)</f>
        <v>0</v>
      </c>
      <c r="W2800" s="60" t="str">
        <f aca="false">IFERROR($U2800/ABS($V2800),"N/A")</f>
        <v>N/A</v>
      </c>
      <c r="X2800" s="61" t="str">
        <f aca="false">IF(OR($W2800="N/A",$R2800="",$S2800=""),"N/A",IF($W2800&gt;=4,"Not Significant",IF($W2800&gt;=2,"Semi-Significant","Significant")))</f>
        <v>N/A</v>
      </c>
      <c r="Z2800" s="1" t="str">
        <f aca="false">IF($D2800="Z540.1 w/data",0,"")</f>
        <v/>
      </c>
      <c r="AA2800" s="1" t="e">
        <f aca="false">$Y2800+$Q2800+$Z2800</f>
        <v>#VALUE!</v>
      </c>
      <c r="AB2800" s="1" t="n">
        <f aca="false">$N2800+$Q2800</f>
        <v>0</v>
      </c>
      <c r="AC2800" s="1" t="str">
        <f aca="false">IF($Y2800="","",IF(AND($AA2800&gt;=$R2800,$AA2800&lt;=$S2800),"Pass","Fail"))</f>
        <v/>
      </c>
      <c r="AD2800" s="1" t="str">
        <f aca="false">IF($Y2800="","",IF($AA2800&gt;$R2800,"Pass","Fail"))</f>
        <v/>
      </c>
      <c r="AE2800" s="1" t="str">
        <f aca="false">IF($Y2800="","",IF($AA2800&gt;=$R2800,"Pass","Fail"))</f>
        <v/>
      </c>
      <c r="AF2800" s="1" t="str">
        <f aca="false">IF($Y2800="","",IF($AA2800&lt;=$S2800,"Pass","Fail"))</f>
        <v/>
      </c>
      <c r="AG2800" s="1" t="str">
        <f aca="false">IF($Y2800="","",IF($AA2800&lt;$S2800,"Pass","Fail"))</f>
        <v/>
      </c>
      <c r="AH2800" s="23" t="str">
        <f aca="true">INDIRECT(CHOOSE(MATCH($T2800,{"±","&gt;","≥","≤","&lt;"},0), "AC", "AD", "AE", "AF", "AG") &amp; ROW())</f>
        <v/>
      </c>
      <c r="AI2800" s="56" t="str">
        <f aca="false">IF($X2800="Not Significant","No Further Action Required",
IF($AH2800="","",
IF(AND($AH2800="Pass",$L2800="0 - Passed "),"Analysis performed; no further action required.",
IF(AND($AH2800="Fail",$L2800="1 - Failed "),"Analysis performed; no further action required.",
IF(AND($AH2800="Pass",$L2800="2 - Limited In Use "),"Analysis performed; no further action required.",
IF(AND($AH2800="Fail",$L2800="3 - Adjusted "),"Analysis performed; no further action required.",
"Unit fails analysis; TSM determination required."))))))</f>
        <v/>
      </c>
      <c r="AJ2800" s="58"/>
    </row>
    <row r="2801" customFormat="false" ht="15" hidden="false" customHeight="false" outlineLevel="0" collapsed="false">
      <c r="A2801" s="56"/>
      <c r="E2801" s="57" t="str">
        <f aca="false">IF(AND($F2801="",$G2801=""),"",IF($G2801="",$F2801,HYPERLINK($G2801,$F2801)))</f>
        <v/>
      </c>
      <c r="H2801" s="1" t="str">
        <f aca="false">IF($I2801="","None Attached",IF(LEFT($I2801,5)="https",HYPERLINK($I2801,"Datasheet"),HYPERLINK(_xlfn.CONCAT("https://",$I2801),"Datasheet")))</f>
        <v>None Attached</v>
      </c>
      <c r="M2801" s="56"/>
      <c r="P2801" s="58"/>
      <c r="Q2801" s="1" t="n">
        <f aca="false">$M2801-$N2801</f>
        <v>0</v>
      </c>
      <c r="R2801" s="56"/>
      <c r="T2801" s="59" t="s">
        <v>15</v>
      </c>
      <c r="U2801" s="1" t="n">
        <f aca="false">$S2801-$R2801</f>
        <v>0</v>
      </c>
      <c r="V2801" s="1" t="n">
        <f aca="false">IF($T2801="±",$Q2801*2,$Q2801)</f>
        <v>0</v>
      </c>
      <c r="W2801" s="60" t="str">
        <f aca="false">IFERROR($U2801/ABS($V2801),"N/A")</f>
        <v>N/A</v>
      </c>
      <c r="X2801" s="61" t="str">
        <f aca="false">IF(OR($W2801="N/A",$R2801="",$S2801=""),"N/A",IF($W2801&gt;=4,"Not Significant",IF($W2801&gt;=2,"Semi-Significant","Significant")))</f>
        <v>N/A</v>
      </c>
      <c r="Z2801" s="1" t="str">
        <f aca="false">IF($D2801="Z540.1 w/data",0,"")</f>
        <v/>
      </c>
      <c r="AA2801" s="1" t="e">
        <f aca="false">$Y2801+$Q2801+$Z2801</f>
        <v>#VALUE!</v>
      </c>
      <c r="AB2801" s="1" t="n">
        <f aca="false">$N2801+$Q2801</f>
        <v>0</v>
      </c>
      <c r="AC2801" s="1" t="str">
        <f aca="false">IF($Y2801="","",IF(AND($AA2801&gt;=$R2801,$AA2801&lt;=$S2801),"Pass","Fail"))</f>
        <v/>
      </c>
      <c r="AD2801" s="1" t="str">
        <f aca="false">IF($Y2801="","",IF($AA2801&gt;$R2801,"Pass","Fail"))</f>
        <v/>
      </c>
      <c r="AE2801" s="1" t="str">
        <f aca="false">IF($Y2801="","",IF($AA2801&gt;=$R2801,"Pass","Fail"))</f>
        <v/>
      </c>
      <c r="AF2801" s="1" t="str">
        <f aca="false">IF($Y2801="","",IF($AA2801&lt;=$S2801,"Pass","Fail"))</f>
        <v/>
      </c>
      <c r="AG2801" s="1" t="str">
        <f aca="false">IF($Y2801="","",IF($AA2801&lt;$S2801,"Pass","Fail"))</f>
        <v/>
      </c>
      <c r="AH2801" s="23" t="str">
        <f aca="true">INDIRECT(CHOOSE(MATCH($T2801,{"±","&gt;","≥","≤","&lt;"},0), "AC", "AD", "AE", "AF", "AG") &amp; ROW())</f>
        <v/>
      </c>
      <c r="AI2801" s="56" t="str">
        <f aca="false">IF($X2801="Not Significant","No Further Action Required",
IF($AH2801="","",
IF(AND($AH2801="Pass",$L2801="0 - Passed "),"Analysis performed; no further action required.",
IF(AND($AH2801="Fail",$L2801="1 - Failed "),"Analysis performed; no further action required.",
IF(AND($AH2801="Pass",$L2801="2 - Limited In Use "),"Analysis performed; no further action required.",
IF(AND($AH2801="Fail",$L2801="3 - Adjusted "),"Analysis performed; no further action required.",
"Unit fails analysis; TSM determination required."))))))</f>
        <v/>
      </c>
      <c r="AJ2801" s="58"/>
    </row>
    <row r="2802" customFormat="false" ht="15" hidden="false" customHeight="false" outlineLevel="0" collapsed="false">
      <c r="A2802" s="56"/>
      <c r="E2802" s="57" t="str">
        <f aca="false">IF(AND($F2802="",$G2802=""),"",IF($G2802="",$F2802,HYPERLINK($G2802,$F2802)))</f>
        <v/>
      </c>
      <c r="H2802" s="1" t="str">
        <f aca="false">IF($I2802="","None Attached",IF(LEFT($I2802,5)="https",HYPERLINK($I2802,"Datasheet"),HYPERLINK(_xlfn.CONCAT("https://",$I2802),"Datasheet")))</f>
        <v>None Attached</v>
      </c>
      <c r="M2802" s="56"/>
      <c r="P2802" s="58"/>
      <c r="Q2802" s="1" t="n">
        <f aca="false">$M2802-$N2802</f>
        <v>0</v>
      </c>
      <c r="R2802" s="56"/>
      <c r="T2802" s="59" t="s">
        <v>15</v>
      </c>
      <c r="U2802" s="1" t="n">
        <f aca="false">$S2802-$R2802</f>
        <v>0</v>
      </c>
      <c r="V2802" s="1" t="n">
        <f aca="false">IF($T2802="±",$Q2802*2,$Q2802)</f>
        <v>0</v>
      </c>
      <c r="W2802" s="60" t="str">
        <f aca="false">IFERROR($U2802/ABS($V2802),"N/A")</f>
        <v>N/A</v>
      </c>
      <c r="X2802" s="61" t="str">
        <f aca="false">IF(OR($W2802="N/A",$R2802="",$S2802=""),"N/A",IF($W2802&gt;=4,"Not Significant",IF($W2802&gt;=2,"Semi-Significant","Significant")))</f>
        <v>N/A</v>
      </c>
      <c r="Z2802" s="1" t="str">
        <f aca="false">IF($D2802="Z540.1 w/data",0,"")</f>
        <v/>
      </c>
      <c r="AA2802" s="1" t="e">
        <f aca="false">$Y2802+$Q2802+$Z2802</f>
        <v>#VALUE!</v>
      </c>
      <c r="AB2802" s="1" t="n">
        <f aca="false">$N2802+$Q2802</f>
        <v>0</v>
      </c>
      <c r="AC2802" s="1" t="str">
        <f aca="false">IF($Y2802="","",IF(AND($AA2802&gt;=$R2802,$AA2802&lt;=$S2802),"Pass","Fail"))</f>
        <v/>
      </c>
      <c r="AD2802" s="1" t="str">
        <f aca="false">IF($Y2802="","",IF($AA2802&gt;$R2802,"Pass","Fail"))</f>
        <v/>
      </c>
      <c r="AE2802" s="1" t="str">
        <f aca="false">IF($Y2802="","",IF($AA2802&gt;=$R2802,"Pass","Fail"))</f>
        <v/>
      </c>
      <c r="AF2802" s="1" t="str">
        <f aca="false">IF($Y2802="","",IF($AA2802&lt;=$S2802,"Pass","Fail"))</f>
        <v/>
      </c>
      <c r="AG2802" s="1" t="str">
        <f aca="false">IF($Y2802="","",IF($AA2802&lt;$S2802,"Pass","Fail"))</f>
        <v/>
      </c>
      <c r="AH2802" s="23" t="str">
        <f aca="true">INDIRECT(CHOOSE(MATCH($T2802,{"±","&gt;","≥","≤","&lt;"},0), "AC", "AD", "AE", "AF", "AG") &amp; ROW())</f>
        <v/>
      </c>
      <c r="AI2802" s="56" t="str">
        <f aca="false">IF($X2802="Not Significant","No Further Action Required",
IF($AH2802="","",
IF(AND($AH2802="Pass",$L2802="0 - Passed "),"Analysis performed; no further action required.",
IF(AND($AH2802="Fail",$L2802="1 - Failed "),"Analysis performed; no further action required.",
IF(AND($AH2802="Pass",$L2802="2 - Limited In Use "),"Analysis performed; no further action required.",
IF(AND($AH2802="Fail",$L2802="3 - Adjusted "),"Analysis performed; no further action required.",
"Unit fails analysis; TSM determination required."))))))</f>
        <v/>
      </c>
      <c r="AJ2802" s="58"/>
    </row>
    <row r="2803" customFormat="false" ht="15" hidden="false" customHeight="false" outlineLevel="0" collapsed="false">
      <c r="A2803" s="56"/>
      <c r="E2803" s="57" t="str">
        <f aca="false">IF(AND($F2803="",$G2803=""),"",IF($G2803="",$F2803,HYPERLINK($G2803,$F2803)))</f>
        <v/>
      </c>
      <c r="H2803" s="1" t="str">
        <f aca="false">IF($I2803="","None Attached",IF(LEFT($I2803,5)="https",HYPERLINK($I2803,"Datasheet"),HYPERLINK(_xlfn.CONCAT("https://",$I2803),"Datasheet")))</f>
        <v>None Attached</v>
      </c>
      <c r="M2803" s="56"/>
      <c r="P2803" s="58"/>
      <c r="Q2803" s="1" t="n">
        <f aca="false">$M2803-$N2803</f>
        <v>0</v>
      </c>
      <c r="R2803" s="56"/>
      <c r="T2803" s="59" t="s">
        <v>15</v>
      </c>
      <c r="U2803" s="1" t="n">
        <f aca="false">$S2803-$R2803</f>
        <v>0</v>
      </c>
      <c r="V2803" s="1" t="n">
        <f aca="false">IF($T2803="±",$Q2803*2,$Q2803)</f>
        <v>0</v>
      </c>
      <c r="W2803" s="60" t="str">
        <f aca="false">IFERROR($U2803/ABS($V2803),"N/A")</f>
        <v>N/A</v>
      </c>
      <c r="X2803" s="61" t="str">
        <f aca="false">IF(OR($W2803="N/A",$R2803="",$S2803=""),"N/A",IF($W2803&gt;=4,"Not Significant",IF($W2803&gt;=2,"Semi-Significant","Significant")))</f>
        <v>N/A</v>
      </c>
      <c r="Z2803" s="1" t="str">
        <f aca="false">IF($D2803="Z540.1 w/data",0,"")</f>
        <v/>
      </c>
      <c r="AA2803" s="1" t="e">
        <f aca="false">$Y2803+$Q2803+$Z2803</f>
        <v>#VALUE!</v>
      </c>
      <c r="AB2803" s="1" t="n">
        <f aca="false">$N2803+$Q2803</f>
        <v>0</v>
      </c>
      <c r="AC2803" s="1" t="str">
        <f aca="false">IF($Y2803="","",IF(AND($AA2803&gt;=$R2803,$AA2803&lt;=$S2803),"Pass","Fail"))</f>
        <v/>
      </c>
      <c r="AD2803" s="1" t="str">
        <f aca="false">IF($Y2803="","",IF($AA2803&gt;$R2803,"Pass","Fail"))</f>
        <v/>
      </c>
      <c r="AE2803" s="1" t="str">
        <f aca="false">IF($Y2803="","",IF($AA2803&gt;=$R2803,"Pass","Fail"))</f>
        <v/>
      </c>
      <c r="AF2803" s="1" t="str">
        <f aca="false">IF($Y2803="","",IF($AA2803&lt;=$S2803,"Pass","Fail"))</f>
        <v/>
      </c>
      <c r="AG2803" s="1" t="str">
        <f aca="false">IF($Y2803="","",IF($AA2803&lt;$S2803,"Pass","Fail"))</f>
        <v/>
      </c>
      <c r="AH2803" s="23" t="str">
        <f aca="true">INDIRECT(CHOOSE(MATCH($T2803,{"±","&gt;","≥","≤","&lt;"},0), "AC", "AD", "AE", "AF", "AG") &amp; ROW())</f>
        <v/>
      </c>
      <c r="AI2803" s="56" t="str">
        <f aca="false">IF($X2803="Not Significant","No Further Action Required",
IF($AH2803="","",
IF(AND($AH2803="Pass",$L2803="0 - Passed "),"Analysis performed; no further action required.",
IF(AND($AH2803="Fail",$L2803="1 - Failed "),"Analysis performed; no further action required.",
IF(AND($AH2803="Pass",$L2803="2 - Limited In Use "),"Analysis performed; no further action required.",
IF(AND($AH2803="Fail",$L2803="3 - Adjusted "),"Analysis performed; no further action required.",
"Unit fails analysis; TSM determination required."))))))</f>
        <v/>
      </c>
      <c r="AJ2803" s="58"/>
    </row>
    <row r="2804" customFormat="false" ht="15" hidden="false" customHeight="false" outlineLevel="0" collapsed="false">
      <c r="A2804" s="56"/>
      <c r="E2804" s="57" t="str">
        <f aca="false">IF(AND($F2804="",$G2804=""),"",IF($G2804="",$F2804,HYPERLINK($G2804,$F2804)))</f>
        <v/>
      </c>
      <c r="H2804" s="1" t="str">
        <f aca="false">IF($I2804="","None Attached",IF(LEFT($I2804,5)="https",HYPERLINK($I2804,"Datasheet"),HYPERLINK(_xlfn.CONCAT("https://",$I2804),"Datasheet")))</f>
        <v>None Attached</v>
      </c>
      <c r="M2804" s="56"/>
      <c r="P2804" s="58"/>
      <c r="Q2804" s="1" t="n">
        <f aca="false">$M2804-$N2804</f>
        <v>0</v>
      </c>
      <c r="R2804" s="56"/>
      <c r="T2804" s="59" t="s">
        <v>15</v>
      </c>
      <c r="U2804" s="1" t="n">
        <f aca="false">$S2804-$R2804</f>
        <v>0</v>
      </c>
      <c r="V2804" s="1" t="n">
        <f aca="false">IF($T2804="±",$Q2804*2,$Q2804)</f>
        <v>0</v>
      </c>
      <c r="W2804" s="60" t="str">
        <f aca="false">IFERROR($U2804/ABS($V2804),"N/A")</f>
        <v>N/A</v>
      </c>
      <c r="X2804" s="61" t="str">
        <f aca="false">IF(OR($W2804="N/A",$R2804="",$S2804=""),"N/A",IF($W2804&gt;=4,"Not Significant",IF($W2804&gt;=2,"Semi-Significant","Significant")))</f>
        <v>N/A</v>
      </c>
      <c r="Z2804" s="1" t="str">
        <f aca="false">IF($D2804="Z540.1 w/data",0,"")</f>
        <v/>
      </c>
      <c r="AA2804" s="1" t="e">
        <f aca="false">$Y2804+$Q2804+$Z2804</f>
        <v>#VALUE!</v>
      </c>
      <c r="AB2804" s="1" t="n">
        <f aca="false">$N2804+$Q2804</f>
        <v>0</v>
      </c>
      <c r="AC2804" s="1" t="str">
        <f aca="false">IF($Y2804="","",IF(AND($AA2804&gt;=$R2804,$AA2804&lt;=$S2804),"Pass","Fail"))</f>
        <v/>
      </c>
      <c r="AD2804" s="1" t="str">
        <f aca="false">IF($Y2804="","",IF($AA2804&gt;$R2804,"Pass","Fail"))</f>
        <v/>
      </c>
      <c r="AE2804" s="1" t="str">
        <f aca="false">IF($Y2804="","",IF($AA2804&gt;=$R2804,"Pass","Fail"))</f>
        <v/>
      </c>
      <c r="AF2804" s="1" t="str">
        <f aca="false">IF($Y2804="","",IF($AA2804&lt;=$S2804,"Pass","Fail"))</f>
        <v/>
      </c>
      <c r="AG2804" s="1" t="str">
        <f aca="false">IF($Y2804="","",IF($AA2804&lt;$S2804,"Pass","Fail"))</f>
        <v/>
      </c>
      <c r="AH2804" s="23" t="str">
        <f aca="true">INDIRECT(CHOOSE(MATCH($T2804,{"±","&gt;","≥","≤","&lt;"},0), "AC", "AD", "AE", "AF", "AG") &amp; ROW())</f>
        <v/>
      </c>
      <c r="AI2804" s="56" t="str">
        <f aca="false">IF($X2804="Not Significant","No Further Action Required",
IF($AH2804="","",
IF(AND($AH2804="Pass",$L2804="0 - Passed "),"Analysis performed; no further action required.",
IF(AND($AH2804="Fail",$L2804="1 - Failed "),"Analysis performed; no further action required.",
IF(AND($AH2804="Pass",$L2804="2 - Limited In Use "),"Analysis performed; no further action required.",
IF(AND($AH2804="Fail",$L2804="3 - Adjusted "),"Analysis performed; no further action required.",
"Unit fails analysis; TSM determination required."))))))</f>
        <v/>
      </c>
      <c r="AJ2804" s="58"/>
    </row>
    <row r="2805" customFormat="false" ht="15" hidden="false" customHeight="false" outlineLevel="0" collapsed="false">
      <c r="A2805" s="56"/>
      <c r="E2805" s="57" t="str">
        <f aca="false">IF(AND($F2805="",$G2805=""),"",IF($G2805="",$F2805,HYPERLINK($G2805,$F2805)))</f>
        <v/>
      </c>
      <c r="H2805" s="1" t="str">
        <f aca="false">IF($I2805="","None Attached",IF(LEFT($I2805,5)="https",HYPERLINK($I2805,"Datasheet"),HYPERLINK(_xlfn.CONCAT("https://",$I2805),"Datasheet")))</f>
        <v>None Attached</v>
      </c>
      <c r="M2805" s="56"/>
      <c r="P2805" s="58"/>
      <c r="Q2805" s="1" t="n">
        <f aca="false">$M2805-$N2805</f>
        <v>0</v>
      </c>
      <c r="R2805" s="56"/>
      <c r="T2805" s="59" t="s">
        <v>15</v>
      </c>
      <c r="U2805" s="1" t="n">
        <f aca="false">$S2805-$R2805</f>
        <v>0</v>
      </c>
      <c r="V2805" s="1" t="n">
        <f aca="false">IF($T2805="±",$Q2805*2,$Q2805)</f>
        <v>0</v>
      </c>
      <c r="W2805" s="60" t="str">
        <f aca="false">IFERROR($U2805/ABS($V2805),"N/A")</f>
        <v>N/A</v>
      </c>
      <c r="X2805" s="61" t="str">
        <f aca="false">IF(OR($W2805="N/A",$R2805="",$S2805=""),"N/A",IF($W2805&gt;=4,"Not Significant",IF($W2805&gt;=2,"Semi-Significant","Significant")))</f>
        <v>N/A</v>
      </c>
      <c r="Z2805" s="1" t="str">
        <f aca="false">IF($D2805="Z540.1 w/data",0,"")</f>
        <v/>
      </c>
      <c r="AA2805" s="1" t="e">
        <f aca="false">$Y2805+$Q2805+$Z2805</f>
        <v>#VALUE!</v>
      </c>
      <c r="AB2805" s="1" t="n">
        <f aca="false">$N2805+$Q2805</f>
        <v>0</v>
      </c>
      <c r="AC2805" s="1" t="str">
        <f aca="false">IF($Y2805="","",IF(AND($AA2805&gt;=$R2805,$AA2805&lt;=$S2805),"Pass","Fail"))</f>
        <v/>
      </c>
      <c r="AD2805" s="1" t="str">
        <f aca="false">IF($Y2805="","",IF($AA2805&gt;$R2805,"Pass","Fail"))</f>
        <v/>
      </c>
      <c r="AE2805" s="1" t="str">
        <f aca="false">IF($Y2805="","",IF($AA2805&gt;=$R2805,"Pass","Fail"))</f>
        <v/>
      </c>
      <c r="AF2805" s="1" t="str">
        <f aca="false">IF($Y2805="","",IF($AA2805&lt;=$S2805,"Pass","Fail"))</f>
        <v/>
      </c>
      <c r="AG2805" s="1" t="str">
        <f aca="false">IF($Y2805="","",IF($AA2805&lt;$S2805,"Pass","Fail"))</f>
        <v/>
      </c>
      <c r="AH2805" s="23" t="str">
        <f aca="true">INDIRECT(CHOOSE(MATCH($T2805,{"±","&gt;","≥","≤","&lt;"},0), "AC", "AD", "AE", "AF", "AG") &amp; ROW())</f>
        <v/>
      </c>
      <c r="AI2805" s="56" t="str">
        <f aca="false">IF($X2805="Not Significant","No Further Action Required",
IF($AH2805="","",
IF(AND($AH2805="Pass",$L2805="0 - Passed "),"Analysis performed; no further action required.",
IF(AND($AH2805="Fail",$L2805="1 - Failed "),"Analysis performed; no further action required.",
IF(AND($AH2805="Pass",$L2805="2 - Limited In Use "),"Analysis performed; no further action required.",
IF(AND($AH2805="Fail",$L2805="3 - Adjusted "),"Analysis performed; no further action required.",
"Unit fails analysis; TSM determination required."))))))</f>
        <v/>
      </c>
      <c r="AJ2805" s="58"/>
    </row>
    <row r="2806" customFormat="false" ht="15" hidden="false" customHeight="false" outlineLevel="0" collapsed="false">
      <c r="A2806" s="56"/>
      <c r="E2806" s="57" t="str">
        <f aca="false">IF(AND($F2806="",$G2806=""),"",IF($G2806="",$F2806,HYPERLINK($G2806,$F2806)))</f>
        <v/>
      </c>
      <c r="H2806" s="1" t="str">
        <f aca="false">IF($I2806="","None Attached",IF(LEFT($I2806,5)="https",HYPERLINK($I2806,"Datasheet"),HYPERLINK(_xlfn.CONCAT("https://",$I2806),"Datasheet")))</f>
        <v>None Attached</v>
      </c>
      <c r="M2806" s="56"/>
      <c r="P2806" s="58"/>
      <c r="Q2806" s="1" t="n">
        <f aca="false">$M2806-$N2806</f>
        <v>0</v>
      </c>
      <c r="R2806" s="56"/>
      <c r="T2806" s="59" t="s">
        <v>15</v>
      </c>
      <c r="U2806" s="1" t="n">
        <f aca="false">$S2806-$R2806</f>
        <v>0</v>
      </c>
      <c r="V2806" s="1" t="n">
        <f aca="false">IF($T2806="±",$Q2806*2,$Q2806)</f>
        <v>0</v>
      </c>
      <c r="W2806" s="60" t="str">
        <f aca="false">IFERROR($U2806/ABS($V2806),"N/A")</f>
        <v>N/A</v>
      </c>
      <c r="X2806" s="61" t="str">
        <f aca="false">IF(OR($W2806="N/A",$R2806="",$S2806=""),"N/A",IF($W2806&gt;=4,"Not Significant",IF($W2806&gt;=2,"Semi-Significant","Significant")))</f>
        <v>N/A</v>
      </c>
      <c r="Z2806" s="1" t="str">
        <f aca="false">IF($D2806="Z540.1 w/data",0,"")</f>
        <v/>
      </c>
      <c r="AA2806" s="1" t="e">
        <f aca="false">$Y2806+$Q2806+$Z2806</f>
        <v>#VALUE!</v>
      </c>
      <c r="AB2806" s="1" t="n">
        <f aca="false">$N2806+$Q2806</f>
        <v>0</v>
      </c>
      <c r="AC2806" s="1" t="str">
        <f aca="false">IF($Y2806="","",IF(AND($AA2806&gt;=$R2806,$AA2806&lt;=$S2806),"Pass","Fail"))</f>
        <v/>
      </c>
      <c r="AD2806" s="1" t="str">
        <f aca="false">IF($Y2806="","",IF($AA2806&gt;$R2806,"Pass","Fail"))</f>
        <v/>
      </c>
      <c r="AE2806" s="1" t="str">
        <f aca="false">IF($Y2806="","",IF($AA2806&gt;=$R2806,"Pass","Fail"))</f>
        <v/>
      </c>
      <c r="AF2806" s="1" t="str">
        <f aca="false">IF($Y2806="","",IF($AA2806&lt;=$S2806,"Pass","Fail"))</f>
        <v/>
      </c>
      <c r="AG2806" s="1" t="str">
        <f aca="false">IF($Y2806="","",IF($AA2806&lt;$S2806,"Pass","Fail"))</f>
        <v/>
      </c>
      <c r="AH2806" s="23" t="str">
        <f aca="true">INDIRECT(CHOOSE(MATCH($T2806,{"±","&gt;","≥","≤","&lt;"},0), "AC", "AD", "AE", "AF", "AG") &amp; ROW())</f>
        <v/>
      </c>
      <c r="AI2806" s="56" t="str">
        <f aca="false">IF($X2806="Not Significant","No Further Action Required",
IF($AH2806="","",
IF(AND($AH2806="Pass",$L2806="0 - Passed "),"Analysis performed; no further action required.",
IF(AND($AH2806="Fail",$L2806="1 - Failed "),"Analysis performed; no further action required.",
IF(AND($AH2806="Pass",$L2806="2 - Limited In Use "),"Analysis performed; no further action required.",
IF(AND($AH2806="Fail",$L2806="3 - Adjusted "),"Analysis performed; no further action required.",
"Unit fails analysis; TSM determination required."))))))</f>
        <v/>
      </c>
      <c r="AJ2806" s="58"/>
    </row>
    <row r="2807" customFormat="false" ht="15" hidden="false" customHeight="false" outlineLevel="0" collapsed="false">
      <c r="A2807" s="56"/>
      <c r="E2807" s="57" t="str">
        <f aca="false">IF(AND($F2807="",$G2807=""),"",IF($G2807="",$F2807,HYPERLINK($G2807,$F2807)))</f>
        <v/>
      </c>
      <c r="H2807" s="1" t="str">
        <f aca="false">IF($I2807="","None Attached",IF(LEFT($I2807,5)="https",HYPERLINK($I2807,"Datasheet"),HYPERLINK(_xlfn.CONCAT("https://",$I2807),"Datasheet")))</f>
        <v>None Attached</v>
      </c>
      <c r="M2807" s="56"/>
      <c r="P2807" s="58"/>
      <c r="Q2807" s="1" t="n">
        <f aca="false">$M2807-$N2807</f>
        <v>0</v>
      </c>
      <c r="R2807" s="56"/>
      <c r="T2807" s="59" t="s">
        <v>15</v>
      </c>
      <c r="U2807" s="1" t="n">
        <f aca="false">$S2807-$R2807</f>
        <v>0</v>
      </c>
      <c r="V2807" s="1" t="n">
        <f aca="false">IF($T2807="±",$Q2807*2,$Q2807)</f>
        <v>0</v>
      </c>
      <c r="W2807" s="60" t="str">
        <f aca="false">IFERROR($U2807/ABS($V2807),"N/A")</f>
        <v>N/A</v>
      </c>
      <c r="X2807" s="61" t="str">
        <f aca="false">IF(OR($W2807="N/A",$R2807="",$S2807=""),"N/A",IF($W2807&gt;=4,"Not Significant",IF($W2807&gt;=2,"Semi-Significant","Significant")))</f>
        <v>N/A</v>
      </c>
      <c r="Z2807" s="1" t="str">
        <f aca="false">IF($D2807="Z540.1 w/data",0,"")</f>
        <v/>
      </c>
      <c r="AA2807" s="1" t="e">
        <f aca="false">$Y2807+$Q2807+$Z2807</f>
        <v>#VALUE!</v>
      </c>
      <c r="AB2807" s="1" t="n">
        <f aca="false">$N2807+$Q2807</f>
        <v>0</v>
      </c>
      <c r="AC2807" s="1" t="str">
        <f aca="false">IF($Y2807="","",IF(AND($AA2807&gt;=$R2807,$AA2807&lt;=$S2807),"Pass","Fail"))</f>
        <v/>
      </c>
      <c r="AD2807" s="1" t="str">
        <f aca="false">IF($Y2807="","",IF($AA2807&gt;$R2807,"Pass","Fail"))</f>
        <v/>
      </c>
      <c r="AE2807" s="1" t="str">
        <f aca="false">IF($Y2807="","",IF($AA2807&gt;=$R2807,"Pass","Fail"))</f>
        <v/>
      </c>
      <c r="AF2807" s="1" t="str">
        <f aca="false">IF($Y2807="","",IF($AA2807&lt;=$S2807,"Pass","Fail"))</f>
        <v/>
      </c>
      <c r="AG2807" s="1" t="str">
        <f aca="false">IF($Y2807="","",IF($AA2807&lt;$S2807,"Pass","Fail"))</f>
        <v/>
      </c>
      <c r="AH2807" s="23" t="str">
        <f aca="true">INDIRECT(CHOOSE(MATCH($T2807,{"±","&gt;","≥","≤","&lt;"},0), "AC", "AD", "AE", "AF", "AG") &amp; ROW())</f>
        <v/>
      </c>
      <c r="AI2807" s="56" t="str">
        <f aca="false">IF($X2807="Not Significant","No Further Action Required",
IF($AH2807="","",
IF(AND($AH2807="Pass",$L2807="0 - Passed "),"Analysis performed; no further action required.",
IF(AND($AH2807="Fail",$L2807="1 - Failed "),"Analysis performed; no further action required.",
IF(AND($AH2807="Pass",$L2807="2 - Limited In Use "),"Analysis performed; no further action required.",
IF(AND($AH2807="Fail",$L2807="3 - Adjusted "),"Analysis performed; no further action required.",
"Unit fails analysis; TSM determination required."))))))</f>
        <v/>
      </c>
      <c r="AJ2807" s="58"/>
    </row>
    <row r="2808" customFormat="false" ht="15" hidden="false" customHeight="false" outlineLevel="0" collapsed="false">
      <c r="A2808" s="56"/>
      <c r="E2808" s="57" t="str">
        <f aca="false">IF(AND($F2808="",$G2808=""),"",IF($G2808="",$F2808,HYPERLINK($G2808,$F2808)))</f>
        <v/>
      </c>
      <c r="H2808" s="1" t="str">
        <f aca="false">IF($I2808="","None Attached",IF(LEFT($I2808,5)="https",HYPERLINK($I2808,"Datasheet"),HYPERLINK(_xlfn.CONCAT("https://",$I2808),"Datasheet")))</f>
        <v>None Attached</v>
      </c>
      <c r="M2808" s="56"/>
      <c r="P2808" s="58"/>
      <c r="Q2808" s="1" t="n">
        <f aca="false">$M2808-$N2808</f>
        <v>0</v>
      </c>
      <c r="R2808" s="56"/>
      <c r="T2808" s="59" t="s">
        <v>15</v>
      </c>
      <c r="U2808" s="1" t="n">
        <f aca="false">$S2808-$R2808</f>
        <v>0</v>
      </c>
      <c r="V2808" s="1" t="n">
        <f aca="false">IF($T2808="±",$Q2808*2,$Q2808)</f>
        <v>0</v>
      </c>
      <c r="W2808" s="60" t="str">
        <f aca="false">IFERROR($U2808/ABS($V2808),"N/A")</f>
        <v>N/A</v>
      </c>
      <c r="X2808" s="61" t="str">
        <f aca="false">IF(OR($W2808="N/A",$R2808="",$S2808=""),"N/A",IF($W2808&gt;=4,"Not Significant",IF($W2808&gt;=2,"Semi-Significant","Significant")))</f>
        <v>N/A</v>
      </c>
      <c r="Z2808" s="1" t="str">
        <f aca="false">IF($D2808="Z540.1 w/data",0,"")</f>
        <v/>
      </c>
      <c r="AA2808" s="1" t="e">
        <f aca="false">$Y2808+$Q2808+$Z2808</f>
        <v>#VALUE!</v>
      </c>
      <c r="AB2808" s="1" t="n">
        <f aca="false">$N2808+$Q2808</f>
        <v>0</v>
      </c>
      <c r="AC2808" s="1" t="str">
        <f aca="false">IF($Y2808="","",IF(AND($AA2808&gt;=$R2808,$AA2808&lt;=$S2808),"Pass","Fail"))</f>
        <v/>
      </c>
      <c r="AD2808" s="1" t="str">
        <f aca="false">IF($Y2808="","",IF($AA2808&gt;$R2808,"Pass","Fail"))</f>
        <v/>
      </c>
      <c r="AE2808" s="1" t="str">
        <f aca="false">IF($Y2808="","",IF($AA2808&gt;=$R2808,"Pass","Fail"))</f>
        <v/>
      </c>
      <c r="AF2808" s="1" t="str">
        <f aca="false">IF($Y2808="","",IF($AA2808&lt;=$S2808,"Pass","Fail"))</f>
        <v/>
      </c>
      <c r="AG2808" s="1" t="str">
        <f aca="false">IF($Y2808="","",IF($AA2808&lt;$S2808,"Pass","Fail"))</f>
        <v/>
      </c>
      <c r="AH2808" s="23" t="str">
        <f aca="true">INDIRECT(CHOOSE(MATCH($T2808,{"±","&gt;","≥","≤","&lt;"},0), "AC", "AD", "AE", "AF", "AG") &amp; ROW())</f>
        <v/>
      </c>
      <c r="AI2808" s="56" t="str">
        <f aca="false">IF($X2808="Not Significant","No Further Action Required",
IF($AH2808="","",
IF(AND($AH2808="Pass",$L2808="0 - Passed "),"Analysis performed; no further action required.",
IF(AND($AH2808="Fail",$L2808="1 - Failed "),"Analysis performed; no further action required.",
IF(AND($AH2808="Pass",$L2808="2 - Limited In Use "),"Analysis performed; no further action required.",
IF(AND($AH2808="Fail",$L2808="3 - Adjusted "),"Analysis performed; no further action required.",
"Unit fails analysis; TSM determination required."))))))</f>
        <v/>
      </c>
      <c r="AJ2808" s="58"/>
    </row>
    <row r="2809" customFormat="false" ht="15" hidden="false" customHeight="false" outlineLevel="0" collapsed="false">
      <c r="A2809" s="56"/>
      <c r="E2809" s="57" t="str">
        <f aca="false">IF(AND($F2809="",$G2809=""),"",IF($G2809="",$F2809,HYPERLINK($G2809,$F2809)))</f>
        <v/>
      </c>
      <c r="H2809" s="1" t="str">
        <f aca="false">IF($I2809="","None Attached",IF(LEFT($I2809,5)="https",HYPERLINK($I2809,"Datasheet"),HYPERLINK(_xlfn.CONCAT("https://",$I2809),"Datasheet")))</f>
        <v>None Attached</v>
      </c>
      <c r="M2809" s="56"/>
      <c r="P2809" s="58"/>
      <c r="Q2809" s="1" t="n">
        <f aca="false">$M2809-$N2809</f>
        <v>0</v>
      </c>
      <c r="R2809" s="56"/>
      <c r="T2809" s="59" t="s">
        <v>15</v>
      </c>
      <c r="U2809" s="1" t="n">
        <f aca="false">$S2809-$R2809</f>
        <v>0</v>
      </c>
      <c r="V2809" s="1" t="n">
        <f aca="false">IF($T2809="±",$Q2809*2,$Q2809)</f>
        <v>0</v>
      </c>
      <c r="W2809" s="60" t="str">
        <f aca="false">IFERROR($U2809/ABS($V2809),"N/A")</f>
        <v>N/A</v>
      </c>
      <c r="X2809" s="61" t="str">
        <f aca="false">IF(OR($W2809="N/A",$R2809="",$S2809=""),"N/A",IF($W2809&gt;=4,"Not Significant",IF($W2809&gt;=2,"Semi-Significant","Significant")))</f>
        <v>N/A</v>
      </c>
      <c r="Z2809" s="1" t="str">
        <f aca="false">IF($D2809="Z540.1 w/data",0,"")</f>
        <v/>
      </c>
      <c r="AA2809" s="1" t="e">
        <f aca="false">$Y2809+$Q2809+$Z2809</f>
        <v>#VALUE!</v>
      </c>
      <c r="AB2809" s="1" t="n">
        <f aca="false">$N2809+$Q2809</f>
        <v>0</v>
      </c>
      <c r="AC2809" s="1" t="str">
        <f aca="false">IF($Y2809="","",IF(AND($AA2809&gt;=$R2809,$AA2809&lt;=$S2809),"Pass","Fail"))</f>
        <v/>
      </c>
      <c r="AD2809" s="1" t="str">
        <f aca="false">IF($Y2809="","",IF($AA2809&gt;$R2809,"Pass","Fail"))</f>
        <v/>
      </c>
      <c r="AE2809" s="1" t="str">
        <f aca="false">IF($Y2809="","",IF($AA2809&gt;=$R2809,"Pass","Fail"))</f>
        <v/>
      </c>
      <c r="AF2809" s="1" t="str">
        <f aca="false">IF($Y2809="","",IF($AA2809&lt;=$S2809,"Pass","Fail"))</f>
        <v/>
      </c>
      <c r="AG2809" s="1" t="str">
        <f aca="false">IF($Y2809="","",IF($AA2809&lt;$S2809,"Pass","Fail"))</f>
        <v/>
      </c>
      <c r="AH2809" s="23" t="str">
        <f aca="true">INDIRECT(CHOOSE(MATCH($T2809,{"±","&gt;","≥","≤","&lt;"},0), "AC", "AD", "AE", "AF", "AG") &amp; ROW())</f>
        <v/>
      </c>
      <c r="AI2809" s="56" t="str">
        <f aca="false">IF($X2809="Not Significant","No Further Action Required",
IF($AH2809="","",
IF(AND($AH2809="Pass",$L2809="0 - Passed "),"Analysis performed; no further action required.",
IF(AND($AH2809="Fail",$L2809="1 - Failed "),"Analysis performed; no further action required.",
IF(AND($AH2809="Pass",$L2809="2 - Limited In Use "),"Analysis performed; no further action required.",
IF(AND($AH2809="Fail",$L2809="3 - Adjusted "),"Analysis performed; no further action required.",
"Unit fails analysis; TSM determination required."))))))</f>
        <v/>
      </c>
      <c r="AJ2809" s="58"/>
    </row>
    <row r="2810" customFormat="false" ht="15" hidden="false" customHeight="false" outlineLevel="0" collapsed="false">
      <c r="A2810" s="56"/>
      <c r="E2810" s="57" t="str">
        <f aca="false">IF(AND($F2810="",$G2810=""),"",IF($G2810="",$F2810,HYPERLINK($G2810,$F2810)))</f>
        <v/>
      </c>
      <c r="H2810" s="1" t="str">
        <f aca="false">IF($I2810="","None Attached",IF(LEFT($I2810,5)="https",HYPERLINK($I2810,"Datasheet"),HYPERLINK(_xlfn.CONCAT("https://",$I2810),"Datasheet")))</f>
        <v>None Attached</v>
      </c>
      <c r="M2810" s="56"/>
      <c r="P2810" s="58"/>
      <c r="Q2810" s="1" t="n">
        <f aca="false">$M2810-$N2810</f>
        <v>0</v>
      </c>
      <c r="R2810" s="56"/>
      <c r="T2810" s="59" t="s">
        <v>15</v>
      </c>
      <c r="U2810" s="1" t="n">
        <f aca="false">$S2810-$R2810</f>
        <v>0</v>
      </c>
      <c r="V2810" s="1" t="n">
        <f aca="false">IF($T2810="±",$Q2810*2,$Q2810)</f>
        <v>0</v>
      </c>
      <c r="W2810" s="60" t="str">
        <f aca="false">IFERROR($U2810/ABS($V2810),"N/A")</f>
        <v>N/A</v>
      </c>
      <c r="X2810" s="61" t="str">
        <f aca="false">IF(OR($W2810="N/A",$R2810="",$S2810=""),"N/A",IF($W2810&gt;=4,"Not Significant",IF($W2810&gt;=2,"Semi-Significant","Significant")))</f>
        <v>N/A</v>
      </c>
      <c r="Z2810" s="1" t="str">
        <f aca="false">IF($D2810="Z540.1 w/data",0,"")</f>
        <v/>
      </c>
      <c r="AA2810" s="1" t="e">
        <f aca="false">$Y2810+$Q2810+$Z2810</f>
        <v>#VALUE!</v>
      </c>
      <c r="AB2810" s="1" t="n">
        <f aca="false">$N2810+$Q2810</f>
        <v>0</v>
      </c>
      <c r="AC2810" s="1" t="str">
        <f aca="false">IF($Y2810="","",IF(AND($AA2810&gt;=$R2810,$AA2810&lt;=$S2810),"Pass","Fail"))</f>
        <v/>
      </c>
      <c r="AD2810" s="1" t="str">
        <f aca="false">IF($Y2810="","",IF($AA2810&gt;$R2810,"Pass","Fail"))</f>
        <v/>
      </c>
      <c r="AE2810" s="1" t="str">
        <f aca="false">IF($Y2810="","",IF($AA2810&gt;=$R2810,"Pass","Fail"))</f>
        <v/>
      </c>
      <c r="AF2810" s="1" t="str">
        <f aca="false">IF($Y2810="","",IF($AA2810&lt;=$S2810,"Pass","Fail"))</f>
        <v/>
      </c>
      <c r="AG2810" s="1" t="str">
        <f aca="false">IF($Y2810="","",IF($AA2810&lt;$S2810,"Pass","Fail"))</f>
        <v/>
      </c>
      <c r="AH2810" s="23" t="str">
        <f aca="true">INDIRECT(CHOOSE(MATCH($T2810,{"±","&gt;","≥","≤","&lt;"},0), "AC", "AD", "AE", "AF", "AG") &amp; ROW())</f>
        <v/>
      </c>
      <c r="AI2810" s="56" t="str">
        <f aca="false">IF($X2810="Not Significant","No Further Action Required",
IF($AH2810="","",
IF(AND($AH2810="Pass",$L2810="0 - Passed "),"Analysis performed; no further action required.",
IF(AND($AH2810="Fail",$L2810="1 - Failed "),"Analysis performed; no further action required.",
IF(AND($AH2810="Pass",$L2810="2 - Limited In Use "),"Analysis performed; no further action required.",
IF(AND($AH2810="Fail",$L2810="3 - Adjusted "),"Analysis performed; no further action required.",
"Unit fails analysis; TSM determination required."))))))</f>
        <v/>
      </c>
      <c r="AJ2810" s="58"/>
    </row>
    <row r="2811" customFormat="false" ht="15" hidden="false" customHeight="false" outlineLevel="0" collapsed="false">
      <c r="A2811" s="56"/>
      <c r="E2811" s="57" t="str">
        <f aca="false">IF(AND($F2811="",$G2811=""),"",IF($G2811="",$F2811,HYPERLINK($G2811,$F2811)))</f>
        <v/>
      </c>
      <c r="H2811" s="1" t="str">
        <f aca="false">IF($I2811="","None Attached",IF(LEFT($I2811,5)="https",HYPERLINK($I2811,"Datasheet"),HYPERLINK(_xlfn.CONCAT("https://",$I2811),"Datasheet")))</f>
        <v>None Attached</v>
      </c>
      <c r="M2811" s="56"/>
      <c r="P2811" s="58"/>
      <c r="Q2811" s="1" t="n">
        <f aca="false">$M2811-$N2811</f>
        <v>0</v>
      </c>
      <c r="R2811" s="56"/>
      <c r="T2811" s="59" t="s">
        <v>15</v>
      </c>
      <c r="U2811" s="1" t="n">
        <f aca="false">$S2811-$R2811</f>
        <v>0</v>
      </c>
      <c r="V2811" s="1" t="n">
        <f aca="false">IF($T2811="±",$Q2811*2,$Q2811)</f>
        <v>0</v>
      </c>
      <c r="W2811" s="60" t="str">
        <f aca="false">IFERROR($U2811/ABS($V2811),"N/A")</f>
        <v>N/A</v>
      </c>
      <c r="X2811" s="61" t="str">
        <f aca="false">IF(OR($W2811="N/A",$R2811="",$S2811=""),"N/A",IF($W2811&gt;=4,"Not Significant",IF($W2811&gt;=2,"Semi-Significant","Significant")))</f>
        <v>N/A</v>
      </c>
      <c r="Z2811" s="1" t="str">
        <f aca="false">IF($D2811="Z540.1 w/data",0,"")</f>
        <v/>
      </c>
      <c r="AA2811" s="1" t="e">
        <f aca="false">$Y2811+$Q2811+$Z2811</f>
        <v>#VALUE!</v>
      </c>
      <c r="AB2811" s="1" t="n">
        <f aca="false">$N2811+$Q2811</f>
        <v>0</v>
      </c>
      <c r="AC2811" s="1" t="str">
        <f aca="false">IF($Y2811="","",IF(AND($AA2811&gt;=$R2811,$AA2811&lt;=$S2811),"Pass","Fail"))</f>
        <v/>
      </c>
      <c r="AD2811" s="1" t="str">
        <f aca="false">IF($Y2811="","",IF($AA2811&gt;$R2811,"Pass","Fail"))</f>
        <v/>
      </c>
      <c r="AE2811" s="1" t="str">
        <f aca="false">IF($Y2811="","",IF($AA2811&gt;=$R2811,"Pass","Fail"))</f>
        <v/>
      </c>
      <c r="AF2811" s="1" t="str">
        <f aca="false">IF($Y2811="","",IF($AA2811&lt;=$S2811,"Pass","Fail"))</f>
        <v/>
      </c>
      <c r="AG2811" s="1" t="str">
        <f aca="false">IF($Y2811="","",IF($AA2811&lt;$S2811,"Pass","Fail"))</f>
        <v/>
      </c>
      <c r="AH2811" s="23" t="str">
        <f aca="true">INDIRECT(CHOOSE(MATCH($T2811,{"±","&gt;","≥","≤","&lt;"},0), "AC", "AD", "AE", "AF", "AG") &amp; ROW())</f>
        <v/>
      </c>
      <c r="AI2811" s="56" t="str">
        <f aca="false">IF($X2811="Not Significant","No Further Action Required",
IF($AH2811="","",
IF(AND($AH2811="Pass",$L2811="0 - Passed "),"Analysis performed; no further action required.",
IF(AND($AH2811="Fail",$L2811="1 - Failed "),"Analysis performed; no further action required.",
IF(AND($AH2811="Pass",$L2811="2 - Limited In Use "),"Analysis performed; no further action required.",
IF(AND($AH2811="Fail",$L2811="3 - Adjusted "),"Analysis performed; no further action required.",
"Unit fails analysis; TSM determination required."))))))</f>
        <v/>
      </c>
      <c r="AJ2811" s="58"/>
    </row>
    <row r="2812" customFormat="false" ht="15" hidden="false" customHeight="false" outlineLevel="0" collapsed="false">
      <c r="A2812" s="56"/>
      <c r="E2812" s="57" t="str">
        <f aca="false">IF(AND($F2812="",$G2812=""),"",IF($G2812="",$F2812,HYPERLINK($G2812,$F2812)))</f>
        <v/>
      </c>
      <c r="H2812" s="1" t="str">
        <f aca="false">IF($I2812="","None Attached",IF(LEFT($I2812,5)="https",HYPERLINK($I2812,"Datasheet"),HYPERLINK(_xlfn.CONCAT("https://",$I2812),"Datasheet")))</f>
        <v>None Attached</v>
      </c>
      <c r="M2812" s="56"/>
      <c r="P2812" s="58"/>
      <c r="Q2812" s="1" t="n">
        <f aca="false">$M2812-$N2812</f>
        <v>0</v>
      </c>
      <c r="R2812" s="56"/>
      <c r="T2812" s="59" t="s">
        <v>15</v>
      </c>
      <c r="U2812" s="1" t="n">
        <f aca="false">$S2812-$R2812</f>
        <v>0</v>
      </c>
      <c r="V2812" s="1" t="n">
        <f aca="false">IF($T2812="±",$Q2812*2,$Q2812)</f>
        <v>0</v>
      </c>
      <c r="W2812" s="60" t="str">
        <f aca="false">IFERROR($U2812/ABS($V2812),"N/A")</f>
        <v>N/A</v>
      </c>
      <c r="X2812" s="61" t="str">
        <f aca="false">IF(OR($W2812="N/A",$R2812="",$S2812=""),"N/A",IF($W2812&gt;=4,"Not Significant",IF($W2812&gt;=2,"Semi-Significant","Significant")))</f>
        <v>N/A</v>
      </c>
      <c r="Z2812" s="1" t="str">
        <f aca="false">IF($D2812="Z540.1 w/data",0,"")</f>
        <v/>
      </c>
      <c r="AA2812" s="1" t="e">
        <f aca="false">$Y2812+$Q2812+$Z2812</f>
        <v>#VALUE!</v>
      </c>
      <c r="AB2812" s="1" t="n">
        <f aca="false">$N2812+$Q2812</f>
        <v>0</v>
      </c>
      <c r="AC2812" s="1" t="str">
        <f aca="false">IF($Y2812="","",IF(AND($AA2812&gt;=$R2812,$AA2812&lt;=$S2812),"Pass","Fail"))</f>
        <v/>
      </c>
      <c r="AD2812" s="1" t="str">
        <f aca="false">IF($Y2812="","",IF($AA2812&gt;$R2812,"Pass","Fail"))</f>
        <v/>
      </c>
      <c r="AE2812" s="1" t="str">
        <f aca="false">IF($Y2812="","",IF($AA2812&gt;=$R2812,"Pass","Fail"))</f>
        <v/>
      </c>
      <c r="AF2812" s="1" t="str">
        <f aca="false">IF($Y2812="","",IF($AA2812&lt;=$S2812,"Pass","Fail"))</f>
        <v/>
      </c>
      <c r="AG2812" s="1" t="str">
        <f aca="false">IF($Y2812="","",IF($AA2812&lt;$S2812,"Pass","Fail"))</f>
        <v/>
      </c>
      <c r="AH2812" s="23" t="str">
        <f aca="true">INDIRECT(CHOOSE(MATCH($T2812,{"±","&gt;","≥","≤","&lt;"},0), "AC", "AD", "AE", "AF", "AG") &amp; ROW())</f>
        <v/>
      </c>
      <c r="AI2812" s="56" t="str">
        <f aca="false">IF($X2812="Not Significant","No Further Action Required",
IF($AH2812="","",
IF(AND($AH2812="Pass",$L2812="0 - Passed "),"Analysis performed; no further action required.",
IF(AND($AH2812="Fail",$L2812="1 - Failed "),"Analysis performed; no further action required.",
IF(AND($AH2812="Pass",$L2812="2 - Limited In Use "),"Analysis performed; no further action required.",
IF(AND($AH2812="Fail",$L2812="3 - Adjusted "),"Analysis performed; no further action required.",
"Unit fails analysis; TSM determination required."))))))</f>
        <v/>
      </c>
      <c r="AJ2812" s="58"/>
    </row>
    <row r="2813" customFormat="false" ht="15" hidden="false" customHeight="false" outlineLevel="0" collapsed="false">
      <c r="A2813" s="56"/>
      <c r="E2813" s="57" t="str">
        <f aca="false">IF(AND($F2813="",$G2813=""),"",IF($G2813="",$F2813,HYPERLINK($G2813,$F2813)))</f>
        <v/>
      </c>
      <c r="H2813" s="1" t="str">
        <f aca="false">IF($I2813="","None Attached",IF(LEFT($I2813,5)="https",HYPERLINK($I2813,"Datasheet"),HYPERLINK(_xlfn.CONCAT("https://",$I2813),"Datasheet")))</f>
        <v>None Attached</v>
      </c>
      <c r="M2813" s="56"/>
      <c r="P2813" s="58"/>
      <c r="Q2813" s="1" t="n">
        <f aca="false">$M2813-$N2813</f>
        <v>0</v>
      </c>
      <c r="R2813" s="56"/>
      <c r="T2813" s="59" t="s">
        <v>15</v>
      </c>
      <c r="U2813" s="1" t="n">
        <f aca="false">$S2813-$R2813</f>
        <v>0</v>
      </c>
      <c r="V2813" s="1" t="n">
        <f aca="false">IF($T2813="±",$Q2813*2,$Q2813)</f>
        <v>0</v>
      </c>
      <c r="W2813" s="60" t="str">
        <f aca="false">IFERROR($U2813/ABS($V2813),"N/A")</f>
        <v>N/A</v>
      </c>
      <c r="X2813" s="61" t="str">
        <f aca="false">IF(OR($W2813="N/A",$R2813="",$S2813=""),"N/A",IF($W2813&gt;=4,"Not Significant",IF($W2813&gt;=2,"Semi-Significant","Significant")))</f>
        <v>N/A</v>
      </c>
      <c r="Z2813" s="1" t="str">
        <f aca="false">IF($D2813="Z540.1 w/data",0,"")</f>
        <v/>
      </c>
      <c r="AA2813" s="1" t="e">
        <f aca="false">$Y2813+$Q2813+$Z2813</f>
        <v>#VALUE!</v>
      </c>
      <c r="AB2813" s="1" t="n">
        <f aca="false">$N2813+$Q2813</f>
        <v>0</v>
      </c>
      <c r="AC2813" s="1" t="str">
        <f aca="false">IF($Y2813="","",IF(AND($AA2813&gt;=$R2813,$AA2813&lt;=$S2813),"Pass","Fail"))</f>
        <v/>
      </c>
      <c r="AD2813" s="1" t="str">
        <f aca="false">IF($Y2813="","",IF($AA2813&gt;$R2813,"Pass","Fail"))</f>
        <v/>
      </c>
      <c r="AE2813" s="1" t="str">
        <f aca="false">IF($Y2813="","",IF($AA2813&gt;=$R2813,"Pass","Fail"))</f>
        <v/>
      </c>
      <c r="AF2813" s="1" t="str">
        <f aca="false">IF($Y2813="","",IF($AA2813&lt;=$S2813,"Pass","Fail"))</f>
        <v/>
      </c>
      <c r="AG2813" s="1" t="str">
        <f aca="false">IF($Y2813="","",IF($AA2813&lt;$S2813,"Pass","Fail"))</f>
        <v/>
      </c>
      <c r="AH2813" s="23" t="str">
        <f aca="true">INDIRECT(CHOOSE(MATCH($T2813,{"±","&gt;","≥","≤","&lt;"},0), "AC", "AD", "AE", "AF", "AG") &amp; ROW())</f>
        <v/>
      </c>
      <c r="AI2813" s="56" t="str">
        <f aca="false">IF($X2813="Not Significant","No Further Action Required",
IF($AH2813="","",
IF(AND($AH2813="Pass",$L2813="0 - Passed "),"Analysis performed; no further action required.",
IF(AND($AH2813="Fail",$L2813="1 - Failed "),"Analysis performed; no further action required.",
IF(AND($AH2813="Pass",$L2813="2 - Limited In Use "),"Analysis performed; no further action required.",
IF(AND($AH2813="Fail",$L2813="3 - Adjusted "),"Analysis performed; no further action required.",
"Unit fails analysis; TSM determination required."))))))</f>
        <v/>
      </c>
      <c r="AJ2813" s="58"/>
    </row>
    <row r="2814" customFormat="false" ht="15" hidden="false" customHeight="false" outlineLevel="0" collapsed="false">
      <c r="A2814" s="56"/>
      <c r="E2814" s="57" t="str">
        <f aca="false">IF(AND($F2814="",$G2814=""),"",IF($G2814="",$F2814,HYPERLINK($G2814,$F2814)))</f>
        <v/>
      </c>
      <c r="H2814" s="1" t="str">
        <f aca="false">IF($I2814="","None Attached",IF(LEFT($I2814,5)="https",HYPERLINK($I2814,"Datasheet"),HYPERLINK(_xlfn.CONCAT("https://",$I2814),"Datasheet")))</f>
        <v>None Attached</v>
      </c>
      <c r="M2814" s="56"/>
      <c r="P2814" s="58"/>
      <c r="Q2814" s="1" t="n">
        <f aca="false">$M2814-$N2814</f>
        <v>0</v>
      </c>
      <c r="R2814" s="56"/>
      <c r="T2814" s="59" t="s">
        <v>15</v>
      </c>
      <c r="U2814" s="1" t="n">
        <f aca="false">$S2814-$R2814</f>
        <v>0</v>
      </c>
      <c r="V2814" s="1" t="n">
        <f aca="false">IF($T2814="±",$Q2814*2,$Q2814)</f>
        <v>0</v>
      </c>
      <c r="W2814" s="60" t="str">
        <f aca="false">IFERROR($U2814/ABS($V2814),"N/A")</f>
        <v>N/A</v>
      </c>
      <c r="X2814" s="61" t="str">
        <f aca="false">IF(OR($W2814="N/A",$R2814="",$S2814=""),"N/A",IF($W2814&gt;=4,"Not Significant",IF($W2814&gt;=2,"Semi-Significant","Significant")))</f>
        <v>N/A</v>
      </c>
      <c r="Z2814" s="1" t="str">
        <f aca="false">IF($D2814="Z540.1 w/data",0,"")</f>
        <v/>
      </c>
      <c r="AA2814" s="1" t="e">
        <f aca="false">$Y2814+$Q2814+$Z2814</f>
        <v>#VALUE!</v>
      </c>
      <c r="AB2814" s="1" t="n">
        <f aca="false">$N2814+$Q2814</f>
        <v>0</v>
      </c>
      <c r="AC2814" s="1" t="str">
        <f aca="false">IF($Y2814="","",IF(AND($AA2814&gt;=$R2814,$AA2814&lt;=$S2814),"Pass","Fail"))</f>
        <v/>
      </c>
      <c r="AD2814" s="1" t="str">
        <f aca="false">IF($Y2814="","",IF($AA2814&gt;$R2814,"Pass","Fail"))</f>
        <v/>
      </c>
      <c r="AE2814" s="1" t="str">
        <f aca="false">IF($Y2814="","",IF($AA2814&gt;=$R2814,"Pass","Fail"))</f>
        <v/>
      </c>
      <c r="AF2814" s="1" t="str">
        <f aca="false">IF($Y2814="","",IF($AA2814&lt;=$S2814,"Pass","Fail"))</f>
        <v/>
      </c>
      <c r="AG2814" s="1" t="str">
        <f aca="false">IF($Y2814="","",IF($AA2814&lt;$S2814,"Pass","Fail"))</f>
        <v/>
      </c>
      <c r="AH2814" s="23" t="str">
        <f aca="true">INDIRECT(CHOOSE(MATCH($T2814,{"±","&gt;","≥","≤","&lt;"},0), "AC", "AD", "AE", "AF", "AG") &amp; ROW())</f>
        <v/>
      </c>
      <c r="AI2814" s="56" t="str">
        <f aca="false">IF($X2814="Not Significant","No Further Action Required",
IF($AH2814="","",
IF(AND($AH2814="Pass",$L2814="0 - Passed "),"Analysis performed; no further action required.",
IF(AND($AH2814="Fail",$L2814="1 - Failed "),"Analysis performed; no further action required.",
IF(AND($AH2814="Pass",$L2814="2 - Limited In Use "),"Analysis performed; no further action required.",
IF(AND($AH2814="Fail",$L2814="3 - Adjusted "),"Analysis performed; no further action required.",
"Unit fails analysis; TSM determination required."))))))</f>
        <v/>
      </c>
      <c r="AJ2814" s="58"/>
    </row>
    <row r="2815" customFormat="false" ht="15" hidden="false" customHeight="false" outlineLevel="0" collapsed="false">
      <c r="A2815" s="56"/>
      <c r="E2815" s="57" t="str">
        <f aca="false">IF(AND($F2815="",$G2815=""),"",IF($G2815="",$F2815,HYPERLINK($G2815,$F2815)))</f>
        <v/>
      </c>
      <c r="H2815" s="1" t="str">
        <f aca="false">IF($I2815="","None Attached",IF(LEFT($I2815,5)="https",HYPERLINK($I2815,"Datasheet"),HYPERLINK(_xlfn.CONCAT("https://",$I2815),"Datasheet")))</f>
        <v>None Attached</v>
      </c>
      <c r="M2815" s="56"/>
      <c r="P2815" s="58"/>
      <c r="Q2815" s="1" t="n">
        <f aca="false">$M2815-$N2815</f>
        <v>0</v>
      </c>
      <c r="R2815" s="56"/>
      <c r="T2815" s="59" t="s">
        <v>15</v>
      </c>
      <c r="U2815" s="1" t="n">
        <f aca="false">$S2815-$R2815</f>
        <v>0</v>
      </c>
      <c r="V2815" s="1" t="n">
        <f aca="false">IF($T2815="±",$Q2815*2,$Q2815)</f>
        <v>0</v>
      </c>
      <c r="W2815" s="60" t="str">
        <f aca="false">IFERROR($U2815/ABS($V2815),"N/A")</f>
        <v>N/A</v>
      </c>
      <c r="X2815" s="61" t="str">
        <f aca="false">IF(OR($W2815="N/A",$R2815="",$S2815=""),"N/A",IF($W2815&gt;=4,"Not Significant",IF($W2815&gt;=2,"Semi-Significant","Significant")))</f>
        <v>N/A</v>
      </c>
      <c r="Z2815" s="1" t="str">
        <f aca="false">IF($D2815="Z540.1 w/data",0,"")</f>
        <v/>
      </c>
      <c r="AA2815" s="1" t="e">
        <f aca="false">$Y2815+$Q2815+$Z2815</f>
        <v>#VALUE!</v>
      </c>
      <c r="AB2815" s="1" t="n">
        <f aca="false">$N2815+$Q2815</f>
        <v>0</v>
      </c>
      <c r="AC2815" s="1" t="str">
        <f aca="false">IF($Y2815="","",IF(AND($AA2815&gt;=$R2815,$AA2815&lt;=$S2815),"Pass","Fail"))</f>
        <v/>
      </c>
      <c r="AD2815" s="1" t="str">
        <f aca="false">IF($Y2815="","",IF($AA2815&gt;$R2815,"Pass","Fail"))</f>
        <v/>
      </c>
      <c r="AE2815" s="1" t="str">
        <f aca="false">IF($Y2815="","",IF($AA2815&gt;=$R2815,"Pass","Fail"))</f>
        <v/>
      </c>
      <c r="AF2815" s="1" t="str">
        <f aca="false">IF($Y2815="","",IF($AA2815&lt;=$S2815,"Pass","Fail"))</f>
        <v/>
      </c>
      <c r="AG2815" s="1" t="str">
        <f aca="false">IF($Y2815="","",IF($AA2815&lt;$S2815,"Pass","Fail"))</f>
        <v/>
      </c>
      <c r="AH2815" s="23" t="str">
        <f aca="true">INDIRECT(CHOOSE(MATCH($T2815,{"±","&gt;","≥","≤","&lt;"},0), "AC", "AD", "AE", "AF", "AG") &amp; ROW())</f>
        <v/>
      </c>
      <c r="AI2815" s="56" t="str">
        <f aca="false">IF($X2815="Not Significant","No Further Action Required",
IF($AH2815="","",
IF(AND($AH2815="Pass",$L2815="0 - Passed "),"Analysis performed; no further action required.",
IF(AND($AH2815="Fail",$L2815="1 - Failed "),"Analysis performed; no further action required.",
IF(AND($AH2815="Pass",$L2815="2 - Limited In Use "),"Analysis performed; no further action required.",
IF(AND($AH2815="Fail",$L2815="3 - Adjusted "),"Analysis performed; no further action required.",
"Unit fails analysis; TSM determination required."))))))</f>
        <v/>
      </c>
      <c r="AJ2815" s="58"/>
    </row>
    <row r="2816" customFormat="false" ht="15" hidden="false" customHeight="false" outlineLevel="0" collapsed="false">
      <c r="A2816" s="56"/>
      <c r="E2816" s="57" t="str">
        <f aca="false">IF(AND($F2816="",$G2816=""),"",IF($G2816="",$F2816,HYPERLINK($G2816,$F2816)))</f>
        <v/>
      </c>
      <c r="H2816" s="1" t="str">
        <f aca="false">IF($I2816="","None Attached",IF(LEFT($I2816,5)="https",HYPERLINK($I2816,"Datasheet"),HYPERLINK(_xlfn.CONCAT("https://",$I2816),"Datasheet")))</f>
        <v>None Attached</v>
      </c>
      <c r="M2816" s="56"/>
      <c r="P2816" s="58"/>
      <c r="Q2816" s="1" t="n">
        <f aca="false">$M2816-$N2816</f>
        <v>0</v>
      </c>
      <c r="R2816" s="56"/>
      <c r="T2816" s="59" t="s">
        <v>15</v>
      </c>
      <c r="U2816" s="1" t="n">
        <f aca="false">$S2816-$R2816</f>
        <v>0</v>
      </c>
      <c r="V2816" s="1" t="n">
        <f aca="false">IF($T2816="±",$Q2816*2,$Q2816)</f>
        <v>0</v>
      </c>
      <c r="W2816" s="60" t="str">
        <f aca="false">IFERROR($U2816/ABS($V2816),"N/A")</f>
        <v>N/A</v>
      </c>
      <c r="X2816" s="61" t="str">
        <f aca="false">IF(OR($W2816="N/A",$R2816="",$S2816=""),"N/A",IF($W2816&gt;=4,"Not Significant",IF($W2816&gt;=2,"Semi-Significant","Significant")))</f>
        <v>N/A</v>
      </c>
      <c r="Z2816" s="1" t="str">
        <f aca="false">IF($D2816="Z540.1 w/data",0,"")</f>
        <v/>
      </c>
      <c r="AA2816" s="1" t="e">
        <f aca="false">$Y2816+$Q2816+$Z2816</f>
        <v>#VALUE!</v>
      </c>
      <c r="AB2816" s="1" t="n">
        <f aca="false">$N2816+$Q2816</f>
        <v>0</v>
      </c>
      <c r="AC2816" s="1" t="str">
        <f aca="false">IF($Y2816="","",IF(AND($AA2816&gt;=$R2816,$AA2816&lt;=$S2816),"Pass","Fail"))</f>
        <v/>
      </c>
      <c r="AD2816" s="1" t="str">
        <f aca="false">IF($Y2816="","",IF($AA2816&gt;$R2816,"Pass","Fail"))</f>
        <v/>
      </c>
      <c r="AE2816" s="1" t="str">
        <f aca="false">IF($Y2816="","",IF($AA2816&gt;=$R2816,"Pass","Fail"))</f>
        <v/>
      </c>
      <c r="AF2816" s="1" t="str">
        <f aca="false">IF($Y2816="","",IF($AA2816&lt;=$S2816,"Pass","Fail"))</f>
        <v/>
      </c>
      <c r="AG2816" s="1" t="str">
        <f aca="false">IF($Y2816="","",IF($AA2816&lt;$S2816,"Pass","Fail"))</f>
        <v/>
      </c>
      <c r="AH2816" s="23" t="str">
        <f aca="true">INDIRECT(CHOOSE(MATCH($T2816,{"±","&gt;","≥","≤","&lt;"},0), "AC", "AD", "AE", "AF", "AG") &amp; ROW())</f>
        <v/>
      </c>
      <c r="AI2816" s="56" t="str">
        <f aca="false">IF($X2816="Not Significant","No Further Action Required",
IF($AH2816="","",
IF(AND($AH2816="Pass",$L2816="0 - Passed "),"Analysis performed; no further action required.",
IF(AND($AH2816="Fail",$L2816="1 - Failed "),"Analysis performed; no further action required.",
IF(AND($AH2816="Pass",$L2816="2 - Limited In Use "),"Analysis performed; no further action required.",
IF(AND($AH2816="Fail",$L2816="3 - Adjusted "),"Analysis performed; no further action required.",
"Unit fails analysis; TSM determination required."))))))</f>
        <v/>
      </c>
      <c r="AJ2816" s="58"/>
    </row>
    <row r="2817" customFormat="false" ht="15" hidden="false" customHeight="false" outlineLevel="0" collapsed="false">
      <c r="A2817" s="56"/>
      <c r="E2817" s="57" t="str">
        <f aca="false">IF(AND($F2817="",$G2817=""),"",IF($G2817="",$F2817,HYPERLINK($G2817,$F2817)))</f>
        <v/>
      </c>
      <c r="H2817" s="1" t="str">
        <f aca="false">IF($I2817="","None Attached",IF(LEFT($I2817,5)="https",HYPERLINK($I2817,"Datasheet"),HYPERLINK(_xlfn.CONCAT("https://",$I2817),"Datasheet")))</f>
        <v>None Attached</v>
      </c>
      <c r="M2817" s="56"/>
      <c r="P2817" s="58"/>
      <c r="Q2817" s="1" t="n">
        <f aca="false">$M2817-$N2817</f>
        <v>0</v>
      </c>
      <c r="R2817" s="56"/>
      <c r="T2817" s="59" t="s">
        <v>15</v>
      </c>
      <c r="U2817" s="1" t="n">
        <f aca="false">$S2817-$R2817</f>
        <v>0</v>
      </c>
      <c r="V2817" s="1" t="n">
        <f aca="false">IF($T2817="±",$Q2817*2,$Q2817)</f>
        <v>0</v>
      </c>
      <c r="W2817" s="60" t="str">
        <f aca="false">IFERROR($U2817/ABS($V2817),"N/A")</f>
        <v>N/A</v>
      </c>
      <c r="X2817" s="61" t="str">
        <f aca="false">IF(OR($W2817="N/A",$R2817="",$S2817=""),"N/A",IF($W2817&gt;=4,"Not Significant",IF($W2817&gt;=2,"Semi-Significant","Significant")))</f>
        <v>N/A</v>
      </c>
      <c r="Z2817" s="1" t="str">
        <f aca="false">IF($D2817="Z540.1 w/data",0,"")</f>
        <v/>
      </c>
      <c r="AA2817" s="1" t="e">
        <f aca="false">$Y2817+$Q2817+$Z2817</f>
        <v>#VALUE!</v>
      </c>
      <c r="AB2817" s="1" t="n">
        <f aca="false">$N2817+$Q2817</f>
        <v>0</v>
      </c>
      <c r="AC2817" s="1" t="str">
        <f aca="false">IF($Y2817="","",IF(AND($AA2817&gt;=$R2817,$AA2817&lt;=$S2817),"Pass","Fail"))</f>
        <v/>
      </c>
      <c r="AD2817" s="1" t="str">
        <f aca="false">IF($Y2817="","",IF($AA2817&gt;$R2817,"Pass","Fail"))</f>
        <v/>
      </c>
      <c r="AE2817" s="1" t="str">
        <f aca="false">IF($Y2817="","",IF($AA2817&gt;=$R2817,"Pass","Fail"))</f>
        <v/>
      </c>
      <c r="AF2817" s="1" t="str">
        <f aca="false">IF($Y2817="","",IF($AA2817&lt;=$S2817,"Pass","Fail"))</f>
        <v/>
      </c>
      <c r="AG2817" s="1" t="str">
        <f aca="false">IF($Y2817="","",IF($AA2817&lt;$S2817,"Pass","Fail"))</f>
        <v/>
      </c>
      <c r="AH2817" s="23" t="str">
        <f aca="true">INDIRECT(CHOOSE(MATCH($T2817,{"±","&gt;","≥","≤","&lt;"},0), "AC", "AD", "AE", "AF", "AG") &amp; ROW())</f>
        <v/>
      </c>
      <c r="AI2817" s="56" t="str">
        <f aca="false">IF($X2817="Not Significant","No Further Action Required",
IF($AH2817="","",
IF(AND($AH2817="Pass",$L2817="0 - Passed "),"Analysis performed; no further action required.",
IF(AND($AH2817="Fail",$L2817="1 - Failed "),"Analysis performed; no further action required.",
IF(AND($AH2817="Pass",$L2817="2 - Limited In Use "),"Analysis performed; no further action required.",
IF(AND($AH2817="Fail",$L2817="3 - Adjusted "),"Analysis performed; no further action required.",
"Unit fails analysis; TSM determination required."))))))</f>
        <v/>
      </c>
      <c r="AJ2817" s="58"/>
    </row>
    <row r="2818" customFormat="false" ht="15" hidden="false" customHeight="false" outlineLevel="0" collapsed="false">
      <c r="A2818" s="56"/>
      <c r="E2818" s="57" t="str">
        <f aca="false">IF(AND($F2818="",$G2818=""),"",IF($G2818="",$F2818,HYPERLINK($G2818,$F2818)))</f>
        <v/>
      </c>
      <c r="H2818" s="1" t="str">
        <f aca="false">IF($I2818="","None Attached",IF(LEFT($I2818,5)="https",HYPERLINK($I2818,"Datasheet"),HYPERLINK(_xlfn.CONCAT("https://",$I2818),"Datasheet")))</f>
        <v>None Attached</v>
      </c>
      <c r="M2818" s="56"/>
      <c r="P2818" s="58"/>
      <c r="Q2818" s="1" t="n">
        <f aca="false">$M2818-$N2818</f>
        <v>0</v>
      </c>
      <c r="R2818" s="56"/>
      <c r="T2818" s="59" t="s">
        <v>15</v>
      </c>
      <c r="U2818" s="1" t="n">
        <f aca="false">$S2818-$R2818</f>
        <v>0</v>
      </c>
      <c r="V2818" s="1" t="n">
        <f aca="false">IF($T2818="±",$Q2818*2,$Q2818)</f>
        <v>0</v>
      </c>
      <c r="W2818" s="60" t="str">
        <f aca="false">IFERROR($U2818/ABS($V2818),"N/A")</f>
        <v>N/A</v>
      </c>
      <c r="X2818" s="61" t="str">
        <f aca="false">IF(OR($W2818="N/A",$R2818="",$S2818=""),"N/A",IF($W2818&gt;=4,"Not Significant",IF($W2818&gt;=2,"Semi-Significant","Significant")))</f>
        <v>N/A</v>
      </c>
      <c r="Z2818" s="1" t="str">
        <f aca="false">IF($D2818="Z540.1 w/data",0,"")</f>
        <v/>
      </c>
      <c r="AA2818" s="1" t="e">
        <f aca="false">$Y2818+$Q2818+$Z2818</f>
        <v>#VALUE!</v>
      </c>
      <c r="AB2818" s="1" t="n">
        <f aca="false">$N2818+$Q2818</f>
        <v>0</v>
      </c>
      <c r="AC2818" s="1" t="str">
        <f aca="false">IF($Y2818="","",IF(AND($AA2818&gt;=$R2818,$AA2818&lt;=$S2818),"Pass","Fail"))</f>
        <v/>
      </c>
      <c r="AD2818" s="1" t="str">
        <f aca="false">IF($Y2818="","",IF($AA2818&gt;$R2818,"Pass","Fail"))</f>
        <v/>
      </c>
      <c r="AE2818" s="1" t="str">
        <f aca="false">IF($Y2818="","",IF($AA2818&gt;=$R2818,"Pass","Fail"))</f>
        <v/>
      </c>
      <c r="AF2818" s="1" t="str">
        <f aca="false">IF($Y2818="","",IF($AA2818&lt;=$S2818,"Pass","Fail"))</f>
        <v/>
      </c>
      <c r="AG2818" s="1" t="str">
        <f aca="false">IF($Y2818="","",IF($AA2818&lt;$S2818,"Pass","Fail"))</f>
        <v/>
      </c>
      <c r="AH2818" s="23" t="str">
        <f aca="true">INDIRECT(CHOOSE(MATCH($T2818,{"±","&gt;","≥","≤","&lt;"},0), "AC", "AD", "AE", "AF", "AG") &amp; ROW())</f>
        <v/>
      </c>
      <c r="AI2818" s="56" t="str">
        <f aca="false">IF($X2818="Not Significant","No Further Action Required",
IF($AH2818="","",
IF(AND($AH2818="Pass",$L2818="0 - Passed "),"Analysis performed; no further action required.",
IF(AND($AH2818="Fail",$L2818="1 - Failed "),"Analysis performed; no further action required.",
IF(AND($AH2818="Pass",$L2818="2 - Limited In Use "),"Analysis performed; no further action required.",
IF(AND($AH2818="Fail",$L2818="3 - Adjusted "),"Analysis performed; no further action required.",
"Unit fails analysis; TSM determination required."))))))</f>
        <v/>
      </c>
      <c r="AJ2818" s="58"/>
    </row>
    <row r="2819" customFormat="false" ht="15" hidden="false" customHeight="false" outlineLevel="0" collapsed="false">
      <c r="A2819" s="56"/>
      <c r="E2819" s="57" t="str">
        <f aca="false">IF(AND($F2819="",$G2819=""),"",IF($G2819="",$F2819,HYPERLINK($G2819,$F2819)))</f>
        <v/>
      </c>
      <c r="H2819" s="1" t="str">
        <f aca="false">IF($I2819="","None Attached",IF(LEFT($I2819,5)="https",HYPERLINK($I2819,"Datasheet"),HYPERLINK(_xlfn.CONCAT("https://",$I2819),"Datasheet")))</f>
        <v>None Attached</v>
      </c>
      <c r="M2819" s="56"/>
      <c r="P2819" s="58"/>
      <c r="Q2819" s="1" t="n">
        <f aca="false">$M2819-$N2819</f>
        <v>0</v>
      </c>
      <c r="R2819" s="56"/>
      <c r="T2819" s="59" t="s">
        <v>15</v>
      </c>
      <c r="U2819" s="1" t="n">
        <f aca="false">$S2819-$R2819</f>
        <v>0</v>
      </c>
      <c r="V2819" s="1" t="n">
        <f aca="false">IF($T2819="±",$Q2819*2,$Q2819)</f>
        <v>0</v>
      </c>
      <c r="W2819" s="60" t="str">
        <f aca="false">IFERROR($U2819/ABS($V2819),"N/A")</f>
        <v>N/A</v>
      </c>
      <c r="X2819" s="61" t="str">
        <f aca="false">IF(OR($W2819="N/A",$R2819="",$S2819=""),"N/A",IF($W2819&gt;=4,"Not Significant",IF($W2819&gt;=2,"Semi-Significant","Significant")))</f>
        <v>N/A</v>
      </c>
      <c r="Z2819" s="1" t="str">
        <f aca="false">IF($D2819="Z540.1 w/data",0,"")</f>
        <v/>
      </c>
      <c r="AA2819" s="1" t="e">
        <f aca="false">$Y2819+$Q2819+$Z2819</f>
        <v>#VALUE!</v>
      </c>
      <c r="AB2819" s="1" t="n">
        <f aca="false">$N2819+$Q2819</f>
        <v>0</v>
      </c>
      <c r="AC2819" s="1" t="str">
        <f aca="false">IF($Y2819="","",IF(AND($AA2819&gt;=$R2819,$AA2819&lt;=$S2819),"Pass","Fail"))</f>
        <v/>
      </c>
      <c r="AD2819" s="1" t="str">
        <f aca="false">IF($Y2819="","",IF($AA2819&gt;$R2819,"Pass","Fail"))</f>
        <v/>
      </c>
      <c r="AE2819" s="1" t="str">
        <f aca="false">IF($Y2819="","",IF($AA2819&gt;=$R2819,"Pass","Fail"))</f>
        <v/>
      </c>
      <c r="AF2819" s="1" t="str">
        <f aca="false">IF($Y2819="","",IF($AA2819&lt;=$S2819,"Pass","Fail"))</f>
        <v/>
      </c>
      <c r="AG2819" s="1" t="str">
        <f aca="false">IF($Y2819="","",IF($AA2819&lt;$S2819,"Pass","Fail"))</f>
        <v/>
      </c>
      <c r="AH2819" s="23" t="str">
        <f aca="true">INDIRECT(CHOOSE(MATCH($T2819,{"±","&gt;","≥","≤","&lt;"},0), "AC", "AD", "AE", "AF", "AG") &amp; ROW())</f>
        <v/>
      </c>
      <c r="AI2819" s="56" t="str">
        <f aca="false">IF($X2819="Not Significant","No Further Action Required",
IF($AH2819="","",
IF(AND($AH2819="Pass",$L2819="0 - Passed "),"Analysis performed; no further action required.",
IF(AND($AH2819="Fail",$L2819="1 - Failed "),"Analysis performed; no further action required.",
IF(AND($AH2819="Pass",$L2819="2 - Limited In Use "),"Analysis performed; no further action required.",
IF(AND($AH2819="Fail",$L2819="3 - Adjusted "),"Analysis performed; no further action required.",
"Unit fails analysis; TSM determination required."))))))</f>
        <v/>
      </c>
      <c r="AJ2819" s="58"/>
    </row>
    <row r="2820" customFormat="false" ht="15" hidden="false" customHeight="false" outlineLevel="0" collapsed="false">
      <c r="A2820" s="56"/>
      <c r="E2820" s="57" t="str">
        <f aca="false">IF(AND($F2820="",$G2820=""),"",IF($G2820="",$F2820,HYPERLINK($G2820,$F2820)))</f>
        <v/>
      </c>
      <c r="H2820" s="1" t="str">
        <f aca="false">IF($I2820="","None Attached",IF(LEFT($I2820,5)="https",HYPERLINK($I2820,"Datasheet"),HYPERLINK(_xlfn.CONCAT("https://",$I2820),"Datasheet")))</f>
        <v>None Attached</v>
      </c>
      <c r="M2820" s="56"/>
      <c r="P2820" s="58"/>
      <c r="Q2820" s="1" t="n">
        <f aca="false">$M2820-$N2820</f>
        <v>0</v>
      </c>
      <c r="R2820" s="56"/>
      <c r="T2820" s="59" t="s">
        <v>15</v>
      </c>
      <c r="U2820" s="1" t="n">
        <f aca="false">$S2820-$R2820</f>
        <v>0</v>
      </c>
      <c r="V2820" s="1" t="n">
        <f aca="false">IF($T2820="±",$Q2820*2,$Q2820)</f>
        <v>0</v>
      </c>
      <c r="W2820" s="60" t="str">
        <f aca="false">IFERROR($U2820/ABS($V2820),"N/A")</f>
        <v>N/A</v>
      </c>
      <c r="X2820" s="61" t="str">
        <f aca="false">IF(OR($W2820="N/A",$R2820="",$S2820=""),"N/A",IF($W2820&gt;=4,"Not Significant",IF($W2820&gt;=2,"Semi-Significant","Significant")))</f>
        <v>N/A</v>
      </c>
      <c r="Z2820" s="1" t="str">
        <f aca="false">IF($D2820="Z540.1 w/data",0,"")</f>
        <v/>
      </c>
      <c r="AA2820" s="1" t="e">
        <f aca="false">$Y2820+$Q2820+$Z2820</f>
        <v>#VALUE!</v>
      </c>
      <c r="AB2820" s="1" t="n">
        <f aca="false">$N2820+$Q2820</f>
        <v>0</v>
      </c>
      <c r="AC2820" s="1" t="str">
        <f aca="false">IF($Y2820="","",IF(AND($AA2820&gt;=$R2820,$AA2820&lt;=$S2820),"Pass","Fail"))</f>
        <v/>
      </c>
      <c r="AD2820" s="1" t="str">
        <f aca="false">IF($Y2820="","",IF($AA2820&gt;$R2820,"Pass","Fail"))</f>
        <v/>
      </c>
      <c r="AE2820" s="1" t="str">
        <f aca="false">IF($Y2820="","",IF($AA2820&gt;=$R2820,"Pass","Fail"))</f>
        <v/>
      </c>
      <c r="AF2820" s="1" t="str">
        <f aca="false">IF($Y2820="","",IF($AA2820&lt;=$S2820,"Pass","Fail"))</f>
        <v/>
      </c>
      <c r="AG2820" s="1" t="str">
        <f aca="false">IF($Y2820="","",IF($AA2820&lt;$S2820,"Pass","Fail"))</f>
        <v/>
      </c>
      <c r="AH2820" s="23" t="str">
        <f aca="true">INDIRECT(CHOOSE(MATCH($T2820,{"±","&gt;","≥","≤","&lt;"},0), "AC", "AD", "AE", "AF", "AG") &amp; ROW())</f>
        <v/>
      </c>
      <c r="AI2820" s="56" t="str">
        <f aca="false">IF($X2820="Not Significant","No Further Action Required",
IF($AH2820="","",
IF(AND($AH2820="Pass",$L2820="0 - Passed "),"Analysis performed; no further action required.",
IF(AND($AH2820="Fail",$L2820="1 - Failed "),"Analysis performed; no further action required.",
IF(AND($AH2820="Pass",$L2820="2 - Limited In Use "),"Analysis performed; no further action required.",
IF(AND($AH2820="Fail",$L2820="3 - Adjusted "),"Analysis performed; no further action required.",
"Unit fails analysis; TSM determination required."))))))</f>
        <v/>
      </c>
      <c r="AJ2820" s="58"/>
    </row>
    <row r="2821" customFormat="false" ht="15" hidden="false" customHeight="false" outlineLevel="0" collapsed="false">
      <c r="A2821" s="56"/>
      <c r="E2821" s="57" t="str">
        <f aca="false">IF(AND($F2821="",$G2821=""),"",IF($G2821="",$F2821,HYPERLINK($G2821,$F2821)))</f>
        <v/>
      </c>
      <c r="H2821" s="1" t="str">
        <f aca="false">IF($I2821="","None Attached",IF(LEFT($I2821,5)="https",HYPERLINK($I2821,"Datasheet"),HYPERLINK(_xlfn.CONCAT("https://",$I2821),"Datasheet")))</f>
        <v>None Attached</v>
      </c>
      <c r="M2821" s="56"/>
      <c r="P2821" s="58"/>
      <c r="Q2821" s="1" t="n">
        <f aca="false">$M2821-$N2821</f>
        <v>0</v>
      </c>
      <c r="R2821" s="56"/>
      <c r="T2821" s="59" t="s">
        <v>15</v>
      </c>
      <c r="U2821" s="1" t="n">
        <f aca="false">$S2821-$R2821</f>
        <v>0</v>
      </c>
      <c r="V2821" s="1" t="n">
        <f aca="false">IF($T2821="±",$Q2821*2,$Q2821)</f>
        <v>0</v>
      </c>
      <c r="W2821" s="60" t="str">
        <f aca="false">IFERROR($U2821/ABS($V2821),"N/A")</f>
        <v>N/A</v>
      </c>
      <c r="X2821" s="61" t="str">
        <f aca="false">IF(OR($W2821="N/A",$R2821="",$S2821=""),"N/A",IF($W2821&gt;=4,"Not Significant",IF($W2821&gt;=2,"Semi-Significant","Significant")))</f>
        <v>N/A</v>
      </c>
      <c r="Z2821" s="1" t="str">
        <f aca="false">IF($D2821="Z540.1 w/data",0,"")</f>
        <v/>
      </c>
      <c r="AA2821" s="1" t="e">
        <f aca="false">$Y2821+$Q2821+$Z2821</f>
        <v>#VALUE!</v>
      </c>
      <c r="AB2821" s="1" t="n">
        <f aca="false">$N2821+$Q2821</f>
        <v>0</v>
      </c>
      <c r="AC2821" s="1" t="str">
        <f aca="false">IF($Y2821="","",IF(AND($AA2821&gt;=$R2821,$AA2821&lt;=$S2821),"Pass","Fail"))</f>
        <v/>
      </c>
      <c r="AD2821" s="1" t="str">
        <f aca="false">IF($Y2821="","",IF($AA2821&gt;$R2821,"Pass","Fail"))</f>
        <v/>
      </c>
      <c r="AE2821" s="1" t="str">
        <f aca="false">IF($Y2821="","",IF($AA2821&gt;=$R2821,"Pass","Fail"))</f>
        <v/>
      </c>
      <c r="AF2821" s="1" t="str">
        <f aca="false">IF($Y2821="","",IF($AA2821&lt;=$S2821,"Pass","Fail"))</f>
        <v/>
      </c>
      <c r="AG2821" s="1" t="str">
        <f aca="false">IF($Y2821="","",IF($AA2821&lt;$S2821,"Pass","Fail"))</f>
        <v/>
      </c>
      <c r="AH2821" s="23" t="str">
        <f aca="true">INDIRECT(CHOOSE(MATCH($T2821,{"±","&gt;","≥","≤","&lt;"},0), "AC", "AD", "AE", "AF", "AG") &amp; ROW())</f>
        <v/>
      </c>
      <c r="AI2821" s="56" t="str">
        <f aca="false">IF($X2821="Not Significant","No Further Action Required",
IF($AH2821="","",
IF(AND($AH2821="Pass",$L2821="0 - Passed "),"Analysis performed; no further action required.",
IF(AND($AH2821="Fail",$L2821="1 - Failed "),"Analysis performed; no further action required.",
IF(AND($AH2821="Pass",$L2821="2 - Limited In Use "),"Analysis performed; no further action required.",
IF(AND($AH2821="Fail",$L2821="3 - Adjusted "),"Analysis performed; no further action required.",
"Unit fails analysis; TSM determination required."))))))</f>
        <v/>
      </c>
      <c r="AJ2821" s="58"/>
    </row>
    <row r="2822" customFormat="false" ht="15" hidden="false" customHeight="false" outlineLevel="0" collapsed="false">
      <c r="A2822" s="56"/>
      <c r="E2822" s="57" t="str">
        <f aca="false">IF(AND($F2822="",$G2822=""),"",IF($G2822="",$F2822,HYPERLINK($G2822,$F2822)))</f>
        <v/>
      </c>
      <c r="H2822" s="1" t="str">
        <f aca="false">IF($I2822="","None Attached",IF(LEFT($I2822,5)="https",HYPERLINK($I2822,"Datasheet"),HYPERLINK(_xlfn.CONCAT("https://",$I2822),"Datasheet")))</f>
        <v>None Attached</v>
      </c>
      <c r="M2822" s="56"/>
      <c r="P2822" s="58"/>
      <c r="Q2822" s="1" t="n">
        <f aca="false">$M2822-$N2822</f>
        <v>0</v>
      </c>
      <c r="R2822" s="56"/>
      <c r="T2822" s="59" t="s">
        <v>15</v>
      </c>
      <c r="U2822" s="1" t="n">
        <f aca="false">$S2822-$R2822</f>
        <v>0</v>
      </c>
      <c r="V2822" s="1" t="n">
        <f aca="false">IF($T2822="±",$Q2822*2,$Q2822)</f>
        <v>0</v>
      </c>
      <c r="W2822" s="60" t="str">
        <f aca="false">IFERROR($U2822/ABS($V2822),"N/A")</f>
        <v>N/A</v>
      </c>
      <c r="X2822" s="61" t="str">
        <f aca="false">IF(OR($W2822="N/A",$R2822="",$S2822=""),"N/A",IF($W2822&gt;=4,"Not Significant",IF($W2822&gt;=2,"Semi-Significant","Significant")))</f>
        <v>N/A</v>
      </c>
      <c r="Z2822" s="1" t="str">
        <f aca="false">IF($D2822="Z540.1 w/data",0,"")</f>
        <v/>
      </c>
      <c r="AA2822" s="1" t="e">
        <f aca="false">$Y2822+$Q2822+$Z2822</f>
        <v>#VALUE!</v>
      </c>
      <c r="AB2822" s="1" t="n">
        <f aca="false">$N2822+$Q2822</f>
        <v>0</v>
      </c>
      <c r="AC2822" s="1" t="str">
        <f aca="false">IF($Y2822="","",IF(AND($AA2822&gt;=$R2822,$AA2822&lt;=$S2822),"Pass","Fail"))</f>
        <v/>
      </c>
      <c r="AD2822" s="1" t="str">
        <f aca="false">IF($Y2822="","",IF($AA2822&gt;$R2822,"Pass","Fail"))</f>
        <v/>
      </c>
      <c r="AE2822" s="1" t="str">
        <f aca="false">IF($Y2822="","",IF($AA2822&gt;=$R2822,"Pass","Fail"))</f>
        <v/>
      </c>
      <c r="AF2822" s="1" t="str">
        <f aca="false">IF($Y2822="","",IF($AA2822&lt;=$S2822,"Pass","Fail"))</f>
        <v/>
      </c>
      <c r="AG2822" s="1" t="str">
        <f aca="false">IF($Y2822="","",IF($AA2822&lt;$S2822,"Pass","Fail"))</f>
        <v/>
      </c>
      <c r="AH2822" s="23" t="str">
        <f aca="true">INDIRECT(CHOOSE(MATCH($T2822,{"±","&gt;","≥","≤","&lt;"},0), "AC", "AD", "AE", "AF", "AG") &amp; ROW())</f>
        <v/>
      </c>
      <c r="AI2822" s="56" t="str">
        <f aca="false">IF($X2822="Not Significant","No Further Action Required",
IF($AH2822="","",
IF(AND($AH2822="Pass",$L2822="0 - Passed "),"Analysis performed; no further action required.",
IF(AND($AH2822="Fail",$L2822="1 - Failed "),"Analysis performed; no further action required.",
IF(AND($AH2822="Pass",$L2822="2 - Limited In Use "),"Analysis performed; no further action required.",
IF(AND($AH2822="Fail",$L2822="3 - Adjusted "),"Analysis performed; no further action required.",
"Unit fails analysis; TSM determination required."))))))</f>
        <v/>
      </c>
      <c r="AJ2822" s="58"/>
    </row>
    <row r="2823" customFormat="false" ht="15" hidden="false" customHeight="false" outlineLevel="0" collapsed="false">
      <c r="A2823" s="56"/>
      <c r="E2823" s="57" t="str">
        <f aca="false">IF(AND($F2823="",$G2823=""),"",IF($G2823="",$F2823,HYPERLINK($G2823,$F2823)))</f>
        <v/>
      </c>
      <c r="H2823" s="1" t="str">
        <f aca="false">IF($I2823="","None Attached",IF(LEFT($I2823,5)="https",HYPERLINK($I2823,"Datasheet"),HYPERLINK(_xlfn.CONCAT("https://",$I2823),"Datasheet")))</f>
        <v>None Attached</v>
      </c>
      <c r="M2823" s="56"/>
      <c r="P2823" s="58"/>
      <c r="Q2823" s="1" t="n">
        <f aca="false">$M2823-$N2823</f>
        <v>0</v>
      </c>
      <c r="R2823" s="56"/>
      <c r="T2823" s="59" t="s">
        <v>15</v>
      </c>
      <c r="U2823" s="1" t="n">
        <f aca="false">$S2823-$R2823</f>
        <v>0</v>
      </c>
      <c r="V2823" s="1" t="n">
        <f aca="false">IF($T2823="±",$Q2823*2,$Q2823)</f>
        <v>0</v>
      </c>
      <c r="W2823" s="60" t="str">
        <f aca="false">IFERROR($U2823/ABS($V2823),"N/A")</f>
        <v>N/A</v>
      </c>
      <c r="X2823" s="61" t="str">
        <f aca="false">IF(OR($W2823="N/A",$R2823="",$S2823=""),"N/A",IF($W2823&gt;=4,"Not Significant",IF($W2823&gt;=2,"Semi-Significant","Significant")))</f>
        <v>N/A</v>
      </c>
      <c r="Z2823" s="1" t="str">
        <f aca="false">IF($D2823="Z540.1 w/data",0,"")</f>
        <v/>
      </c>
      <c r="AA2823" s="1" t="e">
        <f aca="false">$Y2823+$Q2823+$Z2823</f>
        <v>#VALUE!</v>
      </c>
      <c r="AB2823" s="1" t="n">
        <f aca="false">$N2823+$Q2823</f>
        <v>0</v>
      </c>
      <c r="AC2823" s="1" t="str">
        <f aca="false">IF($Y2823="","",IF(AND($AA2823&gt;=$R2823,$AA2823&lt;=$S2823),"Pass","Fail"))</f>
        <v/>
      </c>
      <c r="AD2823" s="1" t="str">
        <f aca="false">IF($Y2823="","",IF($AA2823&gt;$R2823,"Pass","Fail"))</f>
        <v/>
      </c>
      <c r="AE2823" s="1" t="str">
        <f aca="false">IF($Y2823="","",IF($AA2823&gt;=$R2823,"Pass","Fail"))</f>
        <v/>
      </c>
      <c r="AF2823" s="1" t="str">
        <f aca="false">IF($Y2823="","",IF($AA2823&lt;=$S2823,"Pass","Fail"))</f>
        <v/>
      </c>
      <c r="AG2823" s="1" t="str">
        <f aca="false">IF($Y2823="","",IF($AA2823&lt;$S2823,"Pass","Fail"))</f>
        <v/>
      </c>
      <c r="AH2823" s="23" t="str">
        <f aca="true">INDIRECT(CHOOSE(MATCH($T2823,{"±","&gt;","≥","≤","&lt;"},0), "AC", "AD", "AE", "AF", "AG") &amp; ROW())</f>
        <v/>
      </c>
      <c r="AI2823" s="56" t="str">
        <f aca="false">IF($X2823="Not Significant","No Further Action Required",
IF($AH2823="","",
IF(AND($AH2823="Pass",$L2823="0 - Passed "),"Analysis performed; no further action required.",
IF(AND($AH2823="Fail",$L2823="1 - Failed "),"Analysis performed; no further action required.",
IF(AND($AH2823="Pass",$L2823="2 - Limited In Use "),"Analysis performed; no further action required.",
IF(AND($AH2823="Fail",$L2823="3 - Adjusted "),"Analysis performed; no further action required.",
"Unit fails analysis; TSM determination required."))))))</f>
        <v/>
      </c>
      <c r="AJ2823" s="58"/>
    </row>
    <row r="2824" customFormat="false" ht="15" hidden="false" customHeight="false" outlineLevel="0" collapsed="false">
      <c r="A2824" s="56"/>
      <c r="E2824" s="57" t="str">
        <f aca="false">IF(AND($F2824="",$G2824=""),"",IF($G2824="",$F2824,HYPERLINK($G2824,$F2824)))</f>
        <v/>
      </c>
      <c r="H2824" s="1" t="str">
        <f aca="false">IF($I2824="","None Attached",IF(LEFT($I2824,5)="https",HYPERLINK($I2824,"Datasheet"),HYPERLINK(_xlfn.CONCAT("https://",$I2824),"Datasheet")))</f>
        <v>None Attached</v>
      </c>
      <c r="M2824" s="56"/>
      <c r="P2824" s="58"/>
      <c r="Q2824" s="1" t="n">
        <f aca="false">$M2824-$N2824</f>
        <v>0</v>
      </c>
      <c r="R2824" s="56"/>
      <c r="T2824" s="59" t="s">
        <v>15</v>
      </c>
      <c r="U2824" s="1" t="n">
        <f aca="false">$S2824-$R2824</f>
        <v>0</v>
      </c>
      <c r="V2824" s="1" t="n">
        <f aca="false">IF($T2824="±",$Q2824*2,$Q2824)</f>
        <v>0</v>
      </c>
      <c r="W2824" s="60" t="str">
        <f aca="false">IFERROR($U2824/ABS($V2824),"N/A")</f>
        <v>N/A</v>
      </c>
      <c r="X2824" s="61" t="str">
        <f aca="false">IF(OR($W2824="N/A",$R2824="",$S2824=""),"N/A",IF($W2824&gt;=4,"Not Significant",IF($W2824&gt;=2,"Semi-Significant","Significant")))</f>
        <v>N/A</v>
      </c>
      <c r="Z2824" s="1" t="str">
        <f aca="false">IF($D2824="Z540.1 w/data",0,"")</f>
        <v/>
      </c>
      <c r="AA2824" s="1" t="e">
        <f aca="false">$Y2824+$Q2824+$Z2824</f>
        <v>#VALUE!</v>
      </c>
      <c r="AB2824" s="1" t="n">
        <f aca="false">$N2824+$Q2824</f>
        <v>0</v>
      </c>
      <c r="AC2824" s="1" t="str">
        <f aca="false">IF($Y2824="","",IF(AND($AA2824&gt;=$R2824,$AA2824&lt;=$S2824),"Pass","Fail"))</f>
        <v/>
      </c>
      <c r="AD2824" s="1" t="str">
        <f aca="false">IF($Y2824="","",IF($AA2824&gt;$R2824,"Pass","Fail"))</f>
        <v/>
      </c>
      <c r="AE2824" s="1" t="str">
        <f aca="false">IF($Y2824="","",IF($AA2824&gt;=$R2824,"Pass","Fail"))</f>
        <v/>
      </c>
      <c r="AF2824" s="1" t="str">
        <f aca="false">IF($Y2824="","",IF($AA2824&lt;=$S2824,"Pass","Fail"))</f>
        <v/>
      </c>
      <c r="AG2824" s="1" t="str">
        <f aca="false">IF($Y2824="","",IF($AA2824&lt;$S2824,"Pass","Fail"))</f>
        <v/>
      </c>
      <c r="AH2824" s="23" t="str">
        <f aca="true">INDIRECT(CHOOSE(MATCH($T2824,{"±","&gt;","≥","≤","&lt;"},0), "AC", "AD", "AE", "AF", "AG") &amp; ROW())</f>
        <v/>
      </c>
      <c r="AI2824" s="56" t="str">
        <f aca="false">IF($X2824="Not Significant","No Further Action Required",
IF($AH2824="","",
IF(AND($AH2824="Pass",$L2824="0 - Passed "),"Analysis performed; no further action required.",
IF(AND($AH2824="Fail",$L2824="1 - Failed "),"Analysis performed; no further action required.",
IF(AND($AH2824="Pass",$L2824="2 - Limited In Use "),"Analysis performed; no further action required.",
IF(AND($AH2824="Fail",$L2824="3 - Adjusted "),"Analysis performed; no further action required.",
"Unit fails analysis; TSM determination required."))))))</f>
        <v/>
      </c>
      <c r="AJ2824" s="58"/>
    </row>
    <row r="2825" customFormat="false" ht="15" hidden="false" customHeight="false" outlineLevel="0" collapsed="false">
      <c r="A2825" s="56"/>
      <c r="E2825" s="57" t="str">
        <f aca="false">IF(AND($F2825="",$G2825=""),"",IF($G2825="",$F2825,HYPERLINK($G2825,$F2825)))</f>
        <v/>
      </c>
      <c r="H2825" s="1" t="str">
        <f aca="false">IF($I2825="","None Attached",IF(LEFT($I2825,5)="https",HYPERLINK($I2825,"Datasheet"),HYPERLINK(_xlfn.CONCAT("https://",$I2825),"Datasheet")))</f>
        <v>None Attached</v>
      </c>
      <c r="M2825" s="56"/>
      <c r="P2825" s="58"/>
      <c r="Q2825" s="1" t="n">
        <f aca="false">$M2825-$N2825</f>
        <v>0</v>
      </c>
      <c r="R2825" s="56"/>
      <c r="T2825" s="59" t="s">
        <v>15</v>
      </c>
      <c r="U2825" s="1" t="n">
        <f aca="false">$S2825-$R2825</f>
        <v>0</v>
      </c>
      <c r="V2825" s="1" t="n">
        <f aca="false">IF($T2825="±",$Q2825*2,$Q2825)</f>
        <v>0</v>
      </c>
      <c r="W2825" s="60" t="str">
        <f aca="false">IFERROR($U2825/ABS($V2825),"N/A")</f>
        <v>N/A</v>
      </c>
      <c r="X2825" s="61" t="str">
        <f aca="false">IF(OR($W2825="N/A",$R2825="",$S2825=""),"N/A",IF($W2825&gt;=4,"Not Significant",IF($W2825&gt;=2,"Semi-Significant","Significant")))</f>
        <v>N/A</v>
      </c>
      <c r="Z2825" s="1" t="str">
        <f aca="false">IF($D2825="Z540.1 w/data",0,"")</f>
        <v/>
      </c>
      <c r="AA2825" s="1" t="e">
        <f aca="false">$Y2825+$Q2825+$Z2825</f>
        <v>#VALUE!</v>
      </c>
      <c r="AB2825" s="1" t="n">
        <f aca="false">$N2825+$Q2825</f>
        <v>0</v>
      </c>
      <c r="AC2825" s="1" t="str">
        <f aca="false">IF($Y2825="","",IF(AND($AA2825&gt;=$R2825,$AA2825&lt;=$S2825),"Pass","Fail"))</f>
        <v/>
      </c>
      <c r="AD2825" s="1" t="str">
        <f aca="false">IF($Y2825="","",IF($AA2825&gt;$R2825,"Pass","Fail"))</f>
        <v/>
      </c>
      <c r="AE2825" s="1" t="str">
        <f aca="false">IF($Y2825="","",IF($AA2825&gt;=$R2825,"Pass","Fail"))</f>
        <v/>
      </c>
      <c r="AF2825" s="1" t="str">
        <f aca="false">IF($Y2825="","",IF($AA2825&lt;=$S2825,"Pass","Fail"))</f>
        <v/>
      </c>
      <c r="AG2825" s="1" t="str">
        <f aca="false">IF($Y2825="","",IF($AA2825&lt;$S2825,"Pass","Fail"))</f>
        <v/>
      </c>
      <c r="AH2825" s="23" t="str">
        <f aca="true">INDIRECT(CHOOSE(MATCH($T2825,{"±","&gt;","≥","≤","&lt;"},0), "AC", "AD", "AE", "AF", "AG") &amp; ROW())</f>
        <v/>
      </c>
      <c r="AI2825" s="56" t="str">
        <f aca="false">IF($X2825="Not Significant","No Further Action Required",
IF($AH2825="","",
IF(AND($AH2825="Pass",$L2825="0 - Passed "),"Analysis performed; no further action required.",
IF(AND($AH2825="Fail",$L2825="1 - Failed "),"Analysis performed; no further action required.",
IF(AND($AH2825="Pass",$L2825="2 - Limited In Use "),"Analysis performed; no further action required.",
IF(AND($AH2825="Fail",$L2825="3 - Adjusted "),"Analysis performed; no further action required.",
"Unit fails analysis; TSM determination required."))))))</f>
        <v/>
      </c>
      <c r="AJ2825" s="58"/>
    </row>
    <row r="2826" customFormat="false" ht="15" hidden="false" customHeight="false" outlineLevel="0" collapsed="false">
      <c r="A2826" s="56"/>
      <c r="E2826" s="57" t="str">
        <f aca="false">IF(AND($F2826="",$G2826=""),"",IF($G2826="",$F2826,HYPERLINK($G2826,$F2826)))</f>
        <v/>
      </c>
      <c r="H2826" s="1" t="str">
        <f aca="false">IF($I2826="","None Attached",IF(LEFT($I2826,5)="https",HYPERLINK($I2826,"Datasheet"),HYPERLINK(_xlfn.CONCAT("https://",$I2826),"Datasheet")))</f>
        <v>None Attached</v>
      </c>
      <c r="M2826" s="56"/>
      <c r="P2826" s="58"/>
      <c r="Q2826" s="1" t="n">
        <f aca="false">$M2826-$N2826</f>
        <v>0</v>
      </c>
      <c r="R2826" s="56"/>
      <c r="T2826" s="59" t="s">
        <v>15</v>
      </c>
      <c r="U2826" s="1" t="n">
        <f aca="false">$S2826-$R2826</f>
        <v>0</v>
      </c>
      <c r="V2826" s="1" t="n">
        <f aca="false">IF($T2826="±",$Q2826*2,$Q2826)</f>
        <v>0</v>
      </c>
      <c r="W2826" s="60" t="str">
        <f aca="false">IFERROR($U2826/ABS($V2826),"N/A")</f>
        <v>N/A</v>
      </c>
      <c r="X2826" s="61" t="str">
        <f aca="false">IF(OR($W2826="N/A",$R2826="",$S2826=""),"N/A",IF($W2826&gt;=4,"Not Significant",IF($W2826&gt;=2,"Semi-Significant","Significant")))</f>
        <v>N/A</v>
      </c>
      <c r="Z2826" s="1" t="str">
        <f aca="false">IF($D2826="Z540.1 w/data",0,"")</f>
        <v/>
      </c>
      <c r="AA2826" s="1" t="e">
        <f aca="false">$Y2826+$Q2826+$Z2826</f>
        <v>#VALUE!</v>
      </c>
      <c r="AB2826" s="1" t="n">
        <f aca="false">$N2826+$Q2826</f>
        <v>0</v>
      </c>
      <c r="AC2826" s="1" t="str">
        <f aca="false">IF($Y2826="","",IF(AND($AA2826&gt;=$R2826,$AA2826&lt;=$S2826),"Pass","Fail"))</f>
        <v/>
      </c>
      <c r="AD2826" s="1" t="str">
        <f aca="false">IF($Y2826="","",IF($AA2826&gt;$R2826,"Pass","Fail"))</f>
        <v/>
      </c>
      <c r="AE2826" s="1" t="str">
        <f aca="false">IF($Y2826="","",IF($AA2826&gt;=$R2826,"Pass","Fail"))</f>
        <v/>
      </c>
      <c r="AF2826" s="1" t="str">
        <f aca="false">IF($Y2826="","",IF($AA2826&lt;=$S2826,"Pass","Fail"))</f>
        <v/>
      </c>
      <c r="AG2826" s="1" t="str">
        <f aca="false">IF($Y2826="","",IF($AA2826&lt;$S2826,"Pass","Fail"))</f>
        <v/>
      </c>
      <c r="AH2826" s="23" t="str">
        <f aca="true">INDIRECT(CHOOSE(MATCH($T2826,{"±","&gt;","≥","≤","&lt;"},0), "AC", "AD", "AE", "AF", "AG") &amp; ROW())</f>
        <v/>
      </c>
      <c r="AI2826" s="56" t="str">
        <f aca="false">IF($X2826="Not Significant","No Further Action Required",
IF($AH2826="","",
IF(AND($AH2826="Pass",$L2826="0 - Passed "),"Analysis performed; no further action required.",
IF(AND($AH2826="Fail",$L2826="1 - Failed "),"Analysis performed; no further action required.",
IF(AND($AH2826="Pass",$L2826="2 - Limited In Use "),"Analysis performed; no further action required.",
IF(AND($AH2826="Fail",$L2826="3 - Adjusted "),"Analysis performed; no further action required.",
"Unit fails analysis; TSM determination required."))))))</f>
        <v/>
      </c>
      <c r="AJ2826" s="58"/>
    </row>
    <row r="2827" customFormat="false" ht="15" hidden="false" customHeight="false" outlineLevel="0" collapsed="false">
      <c r="A2827" s="56"/>
      <c r="E2827" s="57" t="str">
        <f aca="false">IF(AND($F2827="",$G2827=""),"",IF($G2827="",$F2827,HYPERLINK($G2827,$F2827)))</f>
        <v/>
      </c>
      <c r="H2827" s="1" t="str">
        <f aca="false">IF($I2827="","None Attached",IF(LEFT($I2827,5)="https",HYPERLINK($I2827,"Datasheet"),HYPERLINK(_xlfn.CONCAT("https://",$I2827),"Datasheet")))</f>
        <v>None Attached</v>
      </c>
      <c r="M2827" s="56"/>
      <c r="P2827" s="58"/>
      <c r="Q2827" s="1" t="n">
        <f aca="false">$M2827-$N2827</f>
        <v>0</v>
      </c>
      <c r="R2827" s="56"/>
      <c r="T2827" s="59" t="s">
        <v>15</v>
      </c>
      <c r="U2827" s="1" t="n">
        <f aca="false">$S2827-$R2827</f>
        <v>0</v>
      </c>
      <c r="V2827" s="1" t="n">
        <f aca="false">IF($T2827="±",$Q2827*2,$Q2827)</f>
        <v>0</v>
      </c>
      <c r="W2827" s="60" t="str">
        <f aca="false">IFERROR($U2827/ABS($V2827),"N/A")</f>
        <v>N/A</v>
      </c>
      <c r="X2827" s="61" t="str">
        <f aca="false">IF(OR($W2827="N/A",$R2827="",$S2827=""),"N/A",IF($W2827&gt;=4,"Not Significant",IF($W2827&gt;=2,"Semi-Significant","Significant")))</f>
        <v>N/A</v>
      </c>
      <c r="Z2827" s="1" t="str">
        <f aca="false">IF($D2827="Z540.1 w/data",0,"")</f>
        <v/>
      </c>
      <c r="AA2827" s="1" t="e">
        <f aca="false">$Y2827+$Q2827+$Z2827</f>
        <v>#VALUE!</v>
      </c>
      <c r="AB2827" s="1" t="n">
        <f aca="false">$N2827+$Q2827</f>
        <v>0</v>
      </c>
      <c r="AC2827" s="1" t="str">
        <f aca="false">IF($Y2827="","",IF(AND($AA2827&gt;=$R2827,$AA2827&lt;=$S2827),"Pass","Fail"))</f>
        <v/>
      </c>
      <c r="AD2827" s="1" t="str">
        <f aca="false">IF($Y2827="","",IF($AA2827&gt;$R2827,"Pass","Fail"))</f>
        <v/>
      </c>
      <c r="AE2827" s="1" t="str">
        <f aca="false">IF($Y2827="","",IF($AA2827&gt;=$R2827,"Pass","Fail"))</f>
        <v/>
      </c>
      <c r="AF2827" s="1" t="str">
        <f aca="false">IF($Y2827="","",IF($AA2827&lt;=$S2827,"Pass","Fail"))</f>
        <v/>
      </c>
      <c r="AG2827" s="1" t="str">
        <f aca="false">IF($Y2827="","",IF($AA2827&lt;$S2827,"Pass","Fail"))</f>
        <v/>
      </c>
      <c r="AH2827" s="23" t="str">
        <f aca="true">INDIRECT(CHOOSE(MATCH($T2827,{"±","&gt;","≥","≤","&lt;"},0), "AC", "AD", "AE", "AF", "AG") &amp; ROW())</f>
        <v/>
      </c>
      <c r="AI2827" s="56" t="str">
        <f aca="false">IF($X2827="Not Significant","No Further Action Required",
IF($AH2827="","",
IF(AND($AH2827="Pass",$L2827="0 - Passed "),"Analysis performed; no further action required.",
IF(AND($AH2827="Fail",$L2827="1 - Failed "),"Analysis performed; no further action required.",
IF(AND($AH2827="Pass",$L2827="2 - Limited In Use "),"Analysis performed; no further action required.",
IF(AND($AH2827="Fail",$L2827="3 - Adjusted "),"Analysis performed; no further action required.",
"Unit fails analysis; TSM determination required."))))))</f>
        <v/>
      </c>
      <c r="AJ2827" s="58"/>
    </row>
    <row r="2828" customFormat="false" ht="15" hidden="false" customHeight="false" outlineLevel="0" collapsed="false">
      <c r="A2828" s="56"/>
      <c r="E2828" s="57" t="str">
        <f aca="false">IF(AND($F2828="",$G2828=""),"",IF($G2828="",$F2828,HYPERLINK($G2828,$F2828)))</f>
        <v/>
      </c>
      <c r="H2828" s="1" t="str">
        <f aca="false">IF($I2828="","None Attached",IF(LEFT($I2828,5)="https",HYPERLINK($I2828,"Datasheet"),HYPERLINK(_xlfn.CONCAT("https://",$I2828),"Datasheet")))</f>
        <v>None Attached</v>
      </c>
      <c r="M2828" s="56"/>
      <c r="P2828" s="58"/>
      <c r="Q2828" s="1" t="n">
        <f aca="false">$M2828-$N2828</f>
        <v>0</v>
      </c>
      <c r="R2828" s="56"/>
      <c r="T2828" s="59" t="s">
        <v>15</v>
      </c>
      <c r="U2828" s="1" t="n">
        <f aca="false">$S2828-$R2828</f>
        <v>0</v>
      </c>
      <c r="V2828" s="1" t="n">
        <f aca="false">IF($T2828="±",$Q2828*2,$Q2828)</f>
        <v>0</v>
      </c>
      <c r="W2828" s="60" t="str">
        <f aca="false">IFERROR($U2828/ABS($V2828),"N/A")</f>
        <v>N/A</v>
      </c>
      <c r="X2828" s="61" t="str">
        <f aca="false">IF(OR($W2828="N/A",$R2828="",$S2828=""),"N/A",IF($W2828&gt;=4,"Not Significant",IF($W2828&gt;=2,"Semi-Significant","Significant")))</f>
        <v>N/A</v>
      </c>
      <c r="Z2828" s="1" t="str">
        <f aca="false">IF($D2828="Z540.1 w/data",0,"")</f>
        <v/>
      </c>
      <c r="AA2828" s="1" t="e">
        <f aca="false">$Y2828+$Q2828+$Z2828</f>
        <v>#VALUE!</v>
      </c>
      <c r="AB2828" s="1" t="n">
        <f aca="false">$N2828+$Q2828</f>
        <v>0</v>
      </c>
      <c r="AC2828" s="1" t="str">
        <f aca="false">IF($Y2828="","",IF(AND($AA2828&gt;=$R2828,$AA2828&lt;=$S2828),"Pass","Fail"))</f>
        <v/>
      </c>
      <c r="AD2828" s="1" t="str">
        <f aca="false">IF($Y2828="","",IF($AA2828&gt;$R2828,"Pass","Fail"))</f>
        <v/>
      </c>
      <c r="AE2828" s="1" t="str">
        <f aca="false">IF($Y2828="","",IF($AA2828&gt;=$R2828,"Pass","Fail"))</f>
        <v/>
      </c>
      <c r="AF2828" s="1" t="str">
        <f aca="false">IF($Y2828="","",IF($AA2828&lt;=$S2828,"Pass","Fail"))</f>
        <v/>
      </c>
      <c r="AG2828" s="1" t="str">
        <f aca="false">IF($Y2828="","",IF($AA2828&lt;$S2828,"Pass","Fail"))</f>
        <v/>
      </c>
      <c r="AH2828" s="23" t="str">
        <f aca="true">INDIRECT(CHOOSE(MATCH($T2828,{"±","&gt;","≥","≤","&lt;"},0), "AC", "AD", "AE", "AF", "AG") &amp; ROW())</f>
        <v/>
      </c>
      <c r="AI2828" s="56" t="str">
        <f aca="false">IF($X2828="Not Significant","No Further Action Required",
IF($AH2828="","",
IF(AND($AH2828="Pass",$L2828="0 - Passed "),"Analysis performed; no further action required.",
IF(AND($AH2828="Fail",$L2828="1 - Failed "),"Analysis performed; no further action required.",
IF(AND($AH2828="Pass",$L2828="2 - Limited In Use "),"Analysis performed; no further action required.",
IF(AND($AH2828="Fail",$L2828="3 - Adjusted "),"Analysis performed; no further action required.",
"Unit fails analysis; TSM determination required."))))))</f>
        <v/>
      </c>
      <c r="AJ2828" s="58"/>
    </row>
    <row r="2829" customFormat="false" ht="15" hidden="false" customHeight="false" outlineLevel="0" collapsed="false">
      <c r="A2829" s="56"/>
      <c r="E2829" s="57" t="str">
        <f aca="false">IF(AND($F2829="",$G2829=""),"",IF($G2829="",$F2829,HYPERLINK($G2829,$F2829)))</f>
        <v/>
      </c>
      <c r="H2829" s="1" t="str">
        <f aca="false">IF($I2829="","None Attached",IF(LEFT($I2829,5)="https",HYPERLINK($I2829,"Datasheet"),HYPERLINK(_xlfn.CONCAT("https://",$I2829),"Datasheet")))</f>
        <v>None Attached</v>
      </c>
      <c r="M2829" s="56"/>
      <c r="P2829" s="58"/>
      <c r="Q2829" s="1" t="n">
        <f aca="false">$M2829-$N2829</f>
        <v>0</v>
      </c>
      <c r="R2829" s="56"/>
      <c r="T2829" s="59" t="s">
        <v>15</v>
      </c>
      <c r="U2829" s="1" t="n">
        <f aca="false">$S2829-$R2829</f>
        <v>0</v>
      </c>
      <c r="V2829" s="1" t="n">
        <f aca="false">IF($T2829="±",$Q2829*2,$Q2829)</f>
        <v>0</v>
      </c>
      <c r="W2829" s="60" t="str">
        <f aca="false">IFERROR($U2829/ABS($V2829),"N/A")</f>
        <v>N/A</v>
      </c>
      <c r="X2829" s="61" t="str">
        <f aca="false">IF(OR($W2829="N/A",$R2829="",$S2829=""),"N/A",IF($W2829&gt;=4,"Not Significant",IF($W2829&gt;=2,"Semi-Significant","Significant")))</f>
        <v>N/A</v>
      </c>
      <c r="Z2829" s="1" t="str">
        <f aca="false">IF($D2829="Z540.1 w/data",0,"")</f>
        <v/>
      </c>
      <c r="AA2829" s="1" t="e">
        <f aca="false">$Y2829+$Q2829+$Z2829</f>
        <v>#VALUE!</v>
      </c>
      <c r="AB2829" s="1" t="n">
        <f aca="false">$N2829+$Q2829</f>
        <v>0</v>
      </c>
      <c r="AC2829" s="1" t="str">
        <f aca="false">IF($Y2829="","",IF(AND($AA2829&gt;=$R2829,$AA2829&lt;=$S2829),"Pass","Fail"))</f>
        <v/>
      </c>
      <c r="AD2829" s="1" t="str">
        <f aca="false">IF($Y2829="","",IF($AA2829&gt;$R2829,"Pass","Fail"))</f>
        <v/>
      </c>
      <c r="AE2829" s="1" t="str">
        <f aca="false">IF($Y2829="","",IF($AA2829&gt;=$R2829,"Pass","Fail"))</f>
        <v/>
      </c>
      <c r="AF2829" s="1" t="str">
        <f aca="false">IF($Y2829="","",IF($AA2829&lt;=$S2829,"Pass","Fail"))</f>
        <v/>
      </c>
      <c r="AG2829" s="1" t="str">
        <f aca="false">IF($Y2829="","",IF($AA2829&lt;$S2829,"Pass","Fail"))</f>
        <v/>
      </c>
      <c r="AH2829" s="23" t="str">
        <f aca="true">INDIRECT(CHOOSE(MATCH($T2829,{"±","&gt;","≥","≤","&lt;"},0), "AC", "AD", "AE", "AF", "AG") &amp; ROW())</f>
        <v/>
      </c>
      <c r="AI2829" s="56" t="str">
        <f aca="false">IF($X2829="Not Significant","No Further Action Required",
IF($AH2829="","",
IF(AND($AH2829="Pass",$L2829="0 - Passed "),"Analysis performed; no further action required.",
IF(AND($AH2829="Fail",$L2829="1 - Failed "),"Analysis performed; no further action required.",
IF(AND($AH2829="Pass",$L2829="2 - Limited In Use "),"Analysis performed; no further action required.",
IF(AND($AH2829="Fail",$L2829="3 - Adjusted "),"Analysis performed; no further action required.",
"Unit fails analysis; TSM determination required."))))))</f>
        <v/>
      </c>
      <c r="AJ2829" s="58"/>
    </row>
    <row r="2830" customFormat="false" ht="15" hidden="false" customHeight="false" outlineLevel="0" collapsed="false">
      <c r="A2830" s="56"/>
      <c r="E2830" s="57" t="str">
        <f aca="false">IF(AND($F2830="",$G2830=""),"",IF($G2830="",$F2830,HYPERLINK($G2830,$F2830)))</f>
        <v/>
      </c>
      <c r="H2830" s="1" t="str">
        <f aca="false">IF($I2830="","None Attached",IF(LEFT($I2830,5)="https",HYPERLINK($I2830,"Datasheet"),HYPERLINK(_xlfn.CONCAT("https://",$I2830),"Datasheet")))</f>
        <v>None Attached</v>
      </c>
      <c r="M2830" s="56"/>
      <c r="P2830" s="58"/>
      <c r="Q2830" s="1" t="n">
        <f aca="false">$M2830-$N2830</f>
        <v>0</v>
      </c>
      <c r="R2830" s="56"/>
      <c r="T2830" s="59" t="s">
        <v>15</v>
      </c>
      <c r="U2830" s="1" t="n">
        <f aca="false">$S2830-$R2830</f>
        <v>0</v>
      </c>
      <c r="V2830" s="1" t="n">
        <f aca="false">IF($T2830="±",$Q2830*2,$Q2830)</f>
        <v>0</v>
      </c>
      <c r="W2830" s="60" t="str">
        <f aca="false">IFERROR($U2830/ABS($V2830),"N/A")</f>
        <v>N/A</v>
      </c>
      <c r="X2830" s="61" t="str">
        <f aca="false">IF(OR($W2830="N/A",$R2830="",$S2830=""),"N/A",IF($W2830&gt;=4,"Not Significant",IF($W2830&gt;=2,"Semi-Significant","Significant")))</f>
        <v>N/A</v>
      </c>
      <c r="Z2830" s="1" t="str">
        <f aca="false">IF($D2830="Z540.1 w/data",0,"")</f>
        <v/>
      </c>
      <c r="AA2830" s="1" t="e">
        <f aca="false">$Y2830+$Q2830+$Z2830</f>
        <v>#VALUE!</v>
      </c>
      <c r="AB2830" s="1" t="n">
        <f aca="false">$N2830+$Q2830</f>
        <v>0</v>
      </c>
      <c r="AC2830" s="1" t="str">
        <f aca="false">IF($Y2830="","",IF(AND($AA2830&gt;=$R2830,$AA2830&lt;=$S2830),"Pass","Fail"))</f>
        <v/>
      </c>
      <c r="AD2830" s="1" t="str">
        <f aca="false">IF($Y2830="","",IF($AA2830&gt;$R2830,"Pass","Fail"))</f>
        <v/>
      </c>
      <c r="AE2830" s="1" t="str">
        <f aca="false">IF($Y2830="","",IF($AA2830&gt;=$R2830,"Pass","Fail"))</f>
        <v/>
      </c>
      <c r="AF2830" s="1" t="str">
        <f aca="false">IF($Y2830="","",IF($AA2830&lt;=$S2830,"Pass","Fail"))</f>
        <v/>
      </c>
      <c r="AG2830" s="1" t="str">
        <f aca="false">IF($Y2830="","",IF($AA2830&lt;$S2830,"Pass","Fail"))</f>
        <v/>
      </c>
      <c r="AH2830" s="23" t="str">
        <f aca="true">INDIRECT(CHOOSE(MATCH($T2830,{"±","&gt;","≥","≤","&lt;"},0), "AC", "AD", "AE", "AF", "AG") &amp; ROW())</f>
        <v/>
      </c>
      <c r="AI2830" s="56" t="str">
        <f aca="false">IF($X2830="Not Significant","No Further Action Required",
IF($AH2830="","",
IF(AND($AH2830="Pass",$L2830="0 - Passed "),"Analysis performed; no further action required.",
IF(AND($AH2830="Fail",$L2830="1 - Failed "),"Analysis performed; no further action required.",
IF(AND($AH2830="Pass",$L2830="2 - Limited In Use "),"Analysis performed; no further action required.",
IF(AND($AH2830="Fail",$L2830="3 - Adjusted "),"Analysis performed; no further action required.",
"Unit fails analysis; TSM determination required."))))))</f>
        <v/>
      </c>
      <c r="AJ2830" s="58"/>
    </row>
    <row r="2831" customFormat="false" ht="15" hidden="false" customHeight="false" outlineLevel="0" collapsed="false">
      <c r="A2831" s="56"/>
      <c r="E2831" s="57" t="str">
        <f aca="false">IF(AND($F2831="",$G2831=""),"",IF($G2831="",$F2831,HYPERLINK($G2831,$F2831)))</f>
        <v/>
      </c>
      <c r="H2831" s="1" t="str">
        <f aca="false">IF($I2831="","None Attached",IF(LEFT($I2831,5)="https",HYPERLINK($I2831,"Datasheet"),HYPERLINK(_xlfn.CONCAT("https://",$I2831),"Datasheet")))</f>
        <v>None Attached</v>
      </c>
      <c r="M2831" s="56"/>
      <c r="P2831" s="58"/>
      <c r="Q2831" s="1" t="n">
        <f aca="false">$M2831-$N2831</f>
        <v>0</v>
      </c>
      <c r="R2831" s="56"/>
      <c r="T2831" s="59" t="s">
        <v>15</v>
      </c>
      <c r="U2831" s="1" t="n">
        <f aca="false">$S2831-$R2831</f>
        <v>0</v>
      </c>
      <c r="V2831" s="1" t="n">
        <f aca="false">IF($T2831="±",$Q2831*2,$Q2831)</f>
        <v>0</v>
      </c>
      <c r="W2831" s="60" t="str">
        <f aca="false">IFERROR($U2831/ABS($V2831),"N/A")</f>
        <v>N/A</v>
      </c>
      <c r="X2831" s="61" t="str">
        <f aca="false">IF(OR($W2831="N/A",$R2831="",$S2831=""),"N/A",IF($W2831&gt;=4,"Not Significant",IF($W2831&gt;=2,"Semi-Significant","Significant")))</f>
        <v>N/A</v>
      </c>
      <c r="Z2831" s="1" t="str">
        <f aca="false">IF($D2831="Z540.1 w/data",0,"")</f>
        <v/>
      </c>
      <c r="AA2831" s="1" t="e">
        <f aca="false">$Y2831+$Q2831+$Z2831</f>
        <v>#VALUE!</v>
      </c>
      <c r="AB2831" s="1" t="n">
        <f aca="false">$N2831+$Q2831</f>
        <v>0</v>
      </c>
      <c r="AC2831" s="1" t="str">
        <f aca="false">IF($Y2831="","",IF(AND($AA2831&gt;=$R2831,$AA2831&lt;=$S2831),"Pass","Fail"))</f>
        <v/>
      </c>
      <c r="AD2831" s="1" t="str">
        <f aca="false">IF($Y2831="","",IF($AA2831&gt;$R2831,"Pass","Fail"))</f>
        <v/>
      </c>
      <c r="AE2831" s="1" t="str">
        <f aca="false">IF($Y2831="","",IF($AA2831&gt;=$R2831,"Pass","Fail"))</f>
        <v/>
      </c>
      <c r="AF2831" s="1" t="str">
        <f aca="false">IF($Y2831="","",IF($AA2831&lt;=$S2831,"Pass","Fail"))</f>
        <v/>
      </c>
      <c r="AG2831" s="1" t="str">
        <f aca="false">IF($Y2831="","",IF($AA2831&lt;$S2831,"Pass","Fail"))</f>
        <v/>
      </c>
      <c r="AH2831" s="23" t="str">
        <f aca="true">INDIRECT(CHOOSE(MATCH($T2831,{"±","&gt;","≥","≤","&lt;"},0), "AC", "AD", "AE", "AF", "AG") &amp; ROW())</f>
        <v/>
      </c>
      <c r="AI2831" s="56" t="str">
        <f aca="false">IF($X2831="Not Significant","No Further Action Required",
IF($AH2831="","",
IF(AND($AH2831="Pass",$L2831="0 - Passed "),"Analysis performed; no further action required.",
IF(AND($AH2831="Fail",$L2831="1 - Failed "),"Analysis performed; no further action required.",
IF(AND($AH2831="Pass",$L2831="2 - Limited In Use "),"Analysis performed; no further action required.",
IF(AND($AH2831="Fail",$L2831="3 - Adjusted "),"Analysis performed; no further action required.",
"Unit fails analysis; TSM determination required."))))))</f>
        <v/>
      </c>
      <c r="AJ2831" s="58"/>
    </row>
    <row r="2832" customFormat="false" ht="15" hidden="false" customHeight="false" outlineLevel="0" collapsed="false">
      <c r="A2832" s="56"/>
      <c r="E2832" s="57" t="str">
        <f aca="false">IF(AND($F2832="",$G2832=""),"",IF($G2832="",$F2832,HYPERLINK($G2832,$F2832)))</f>
        <v/>
      </c>
      <c r="H2832" s="1" t="str">
        <f aca="false">IF($I2832="","None Attached",IF(LEFT($I2832,5)="https",HYPERLINK($I2832,"Datasheet"),HYPERLINK(_xlfn.CONCAT("https://",$I2832),"Datasheet")))</f>
        <v>None Attached</v>
      </c>
      <c r="M2832" s="56"/>
      <c r="P2832" s="58"/>
      <c r="Q2832" s="1" t="n">
        <f aca="false">$M2832-$N2832</f>
        <v>0</v>
      </c>
      <c r="R2832" s="56"/>
      <c r="T2832" s="59" t="s">
        <v>15</v>
      </c>
      <c r="U2832" s="1" t="n">
        <f aca="false">$S2832-$R2832</f>
        <v>0</v>
      </c>
      <c r="V2832" s="1" t="n">
        <f aca="false">IF($T2832="±",$Q2832*2,$Q2832)</f>
        <v>0</v>
      </c>
      <c r="W2832" s="60" t="str">
        <f aca="false">IFERROR($U2832/ABS($V2832),"N/A")</f>
        <v>N/A</v>
      </c>
      <c r="X2832" s="61" t="str">
        <f aca="false">IF(OR($W2832="N/A",$R2832="",$S2832=""),"N/A",IF($W2832&gt;=4,"Not Significant",IF($W2832&gt;=2,"Semi-Significant","Significant")))</f>
        <v>N/A</v>
      </c>
      <c r="Z2832" s="1" t="str">
        <f aca="false">IF($D2832="Z540.1 w/data",0,"")</f>
        <v/>
      </c>
      <c r="AA2832" s="1" t="e">
        <f aca="false">$Y2832+$Q2832+$Z2832</f>
        <v>#VALUE!</v>
      </c>
      <c r="AB2832" s="1" t="n">
        <f aca="false">$N2832+$Q2832</f>
        <v>0</v>
      </c>
      <c r="AC2832" s="1" t="str">
        <f aca="false">IF($Y2832="","",IF(AND($AA2832&gt;=$R2832,$AA2832&lt;=$S2832),"Pass","Fail"))</f>
        <v/>
      </c>
      <c r="AD2832" s="1" t="str">
        <f aca="false">IF($Y2832="","",IF($AA2832&gt;$R2832,"Pass","Fail"))</f>
        <v/>
      </c>
      <c r="AE2832" s="1" t="str">
        <f aca="false">IF($Y2832="","",IF($AA2832&gt;=$R2832,"Pass","Fail"))</f>
        <v/>
      </c>
      <c r="AF2832" s="1" t="str">
        <f aca="false">IF($Y2832="","",IF($AA2832&lt;=$S2832,"Pass","Fail"))</f>
        <v/>
      </c>
      <c r="AG2832" s="1" t="str">
        <f aca="false">IF($Y2832="","",IF($AA2832&lt;$S2832,"Pass","Fail"))</f>
        <v/>
      </c>
      <c r="AH2832" s="23" t="str">
        <f aca="true">INDIRECT(CHOOSE(MATCH($T2832,{"±","&gt;","≥","≤","&lt;"},0), "AC", "AD", "AE", "AF", "AG") &amp; ROW())</f>
        <v/>
      </c>
      <c r="AI2832" s="56" t="str">
        <f aca="false">IF($X2832="Not Significant","No Further Action Required",
IF($AH2832="","",
IF(AND($AH2832="Pass",$L2832="0 - Passed "),"Analysis performed; no further action required.",
IF(AND($AH2832="Fail",$L2832="1 - Failed "),"Analysis performed; no further action required.",
IF(AND($AH2832="Pass",$L2832="2 - Limited In Use "),"Analysis performed; no further action required.",
IF(AND($AH2832="Fail",$L2832="3 - Adjusted "),"Analysis performed; no further action required.",
"Unit fails analysis; TSM determination required."))))))</f>
        <v/>
      </c>
      <c r="AJ2832" s="58"/>
    </row>
    <row r="2833" customFormat="false" ht="15" hidden="false" customHeight="false" outlineLevel="0" collapsed="false">
      <c r="A2833" s="56"/>
      <c r="E2833" s="57" t="str">
        <f aca="false">IF(AND($F2833="",$G2833=""),"",IF($G2833="",$F2833,HYPERLINK($G2833,$F2833)))</f>
        <v/>
      </c>
      <c r="H2833" s="1" t="str">
        <f aca="false">IF($I2833="","None Attached",IF(LEFT($I2833,5)="https",HYPERLINK($I2833,"Datasheet"),HYPERLINK(_xlfn.CONCAT("https://",$I2833),"Datasheet")))</f>
        <v>None Attached</v>
      </c>
      <c r="M2833" s="56"/>
      <c r="P2833" s="58"/>
      <c r="Q2833" s="1" t="n">
        <f aca="false">$M2833-$N2833</f>
        <v>0</v>
      </c>
      <c r="R2833" s="56"/>
      <c r="T2833" s="59" t="s">
        <v>15</v>
      </c>
      <c r="U2833" s="1" t="n">
        <f aca="false">$S2833-$R2833</f>
        <v>0</v>
      </c>
      <c r="V2833" s="1" t="n">
        <f aca="false">IF($T2833="±",$Q2833*2,$Q2833)</f>
        <v>0</v>
      </c>
      <c r="W2833" s="60" t="str">
        <f aca="false">IFERROR($U2833/ABS($V2833),"N/A")</f>
        <v>N/A</v>
      </c>
      <c r="X2833" s="61" t="str">
        <f aca="false">IF(OR($W2833="N/A",$R2833="",$S2833=""),"N/A",IF($W2833&gt;=4,"Not Significant",IF($W2833&gt;=2,"Semi-Significant","Significant")))</f>
        <v>N/A</v>
      </c>
      <c r="Z2833" s="1" t="str">
        <f aca="false">IF($D2833="Z540.1 w/data",0,"")</f>
        <v/>
      </c>
      <c r="AA2833" s="1" t="e">
        <f aca="false">$Y2833+$Q2833+$Z2833</f>
        <v>#VALUE!</v>
      </c>
      <c r="AB2833" s="1" t="n">
        <f aca="false">$N2833+$Q2833</f>
        <v>0</v>
      </c>
      <c r="AC2833" s="1" t="str">
        <f aca="false">IF($Y2833="","",IF(AND($AA2833&gt;=$R2833,$AA2833&lt;=$S2833),"Pass","Fail"))</f>
        <v/>
      </c>
      <c r="AD2833" s="1" t="str">
        <f aca="false">IF($Y2833="","",IF($AA2833&gt;$R2833,"Pass","Fail"))</f>
        <v/>
      </c>
      <c r="AE2833" s="1" t="str">
        <f aca="false">IF($Y2833="","",IF($AA2833&gt;=$R2833,"Pass","Fail"))</f>
        <v/>
      </c>
      <c r="AF2833" s="1" t="str">
        <f aca="false">IF($Y2833="","",IF($AA2833&lt;=$S2833,"Pass","Fail"))</f>
        <v/>
      </c>
      <c r="AG2833" s="1" t="str">
        <f aca="false">IF($Y2833="","",IF($AA2833&lt;$S2833,"Pass","Fail"))</f>
        <v/>
      </c>
      <c r="AH2833" s="23" t="str">
        <f aca="true">INDIRECT(CHOOSE(MATCH($T2833,{"±","&gt;","≥","≤","&lt;"},0), "AC", "AD", "AE", "AF", "AG") &amp; ROW())</f>
        <v/>
      </c>
      <c r="AI2833" s="56" t="str">
        <f aca="false">IF($X2833="Not Significant","No Further Action Required",
IF($AH2833="","",
IF(AND($AH2833="Pass",$L2833="0 - Passed "),"Analysis performed; no further action required.",
IF(AND($AH2833="Fail",$L2833="1 - Failed "),"Analysis performed; no further action required.",
IF(AND($AH2833="Pass",$L2833="2 - Limited In Use "),"Analysis performed; no further action required.",
IF(AND($AH2833="Fail",$L2833="3 - Adjusted "),"Analysis performed; no further action required.",
"Unit fails analysis; TSM determination required."))))))</f>
        <v/>
      </c>
      <c r="AJ2833" s="58"/>
    </row>
    <row r="2834" customFormat="false" ht="15" hidden="false" customHeight="false" outlineLevel="0" collapsed="false">
      <c r="A2834" s="56"/>
      <c r="E2834" s="57" t="str">
        <f aca="false">IF(AND($F2834="",$G2834=""),"",IF($G2834="",$F2834,HYPERLINK($G2834,$F2834)))</f>
        <v/>
      </c>
      <c r="H2834" s="1" t="str">
        <f aca="false">IF($I2834="","None Attached",IF(LEFT($I2834,5)="https",HYPERLINK($I2834,"Datasheet"),HYPERLINK(_xlfn.CONCAT("https://",$I2834),"Datasheet")))</f>
        <v>None Attached</v>
      </c>
      <c r="M2834" s="56"/>
      <c r="P2834" s="58"/>
      <c r="Q2834" s="1" t="n">
        <f aca="false">$M2834-$N2834</f>
        <v>0</v>
      </c>
      <c r="R2834" s="56"/>
      <c r="T2834" s="59" t="s">
        <v>15</v>
      </c>
      <c r="U2834" s="1" t="n">
        <f aca="false">$S2834-$R2834</f>
        <v>0</v>
      </c>
      <c r="V2834" s="1" t="n">
        <f aca="false">IF($T2834="±",$Q2834*2,$Q2834)</f>
        <v>0</v>
      </c>
      <c r="W2834" s="60" t="str">
        <f aca="false">IFERROR($U2834/ABS($V2834),"N/A")</f>
        <v>N/A</v>
      </c>
      <c r="X2834" s="61" t="str">
        <f aca="false">IF(OR($W2834="N/A",$R2834="",$S2834=""),"N/A",IF($W2834&gt;=4,"Not Significant",IF($W2834&gt;=2,"Semi-Significant","Significant")))</f>
        <v>N/A</v>
      </c>
      <c r="Z2834" s="1" t="str">
        <f aca="false">IF($D2834="Z540.1 w/data",0,"")</f>
        <v/>
      </c>
      <c r="AA2834" s="1" t="e">
        <f aca="false">$Y2834+$Q2834+$Z2834</f>
        <v>#VALUE!</v>
      </c>
      <c r="AB2834" s="1" t="n">
        <f aca="false">$N2834+$Q2834</f>
        <v>0</v>
      </c>
      <c r="AC2834" s="1" t="str">
        <f aca="false">IF($Y2834="","",IF(AND($AA2834&gt;=$R2834,$AA2834&lt;=$S2834),"Pass","Fail"))</f>
        <v/>
      </c>
      <c r="AD2834" s="1" t="str">
        <f aca="false">IF($Y2834="","",IF($AA2834&gt;$R2834,"Pass","Fail"))</f>
        <v/>
      </c>
      <c r="AE2834" s="1" t="str">
        <f aca="false">IF($Y2834="","",IF($AA2834&gt;=$R2834,"Pass","Fail"))</f>
        <v/>
      </c>
      <c r="AF2834" s="1" t="str">
        <f aca="false">IF($Y2834="","",IF($AA2834&lt;=$S2834,"Pass","Fail"))</f>
        <v/>
      </c>
      <c r="AG2834" s="1" t="str">
        <f aca="false">IF($Y2834="","",IF($AA2834&lt;$S2834,"Pass","Fail"))</f>
        <v/>
      </c>
      <c r="AH2834" s="23" t="str">
        <f aca="true">INDIRECT(CHOOSE(MATCH($T2834,{"±","&gt;","≥","≤","&lt;"},0), "AC", "AD", "AE", "AF", "AG") &amp; ROW())</f>
        <v/>
      </c>
      <c r="AI2834" s="56" t="str">
        <f aca="false">IF($X2834="Not Significant","No Further Action Required",
IF($AH2834="","",
IF(AND($AH2834="Pass",$L2834="0 - Passed "),"Analysis performed; no further action required.",
IF(AND($AH2834="Fail",$L2834="1 - Failed "),"Analysis performed; no further action required.",
IF(AND($AH2834="Pass",$L2834="2 - Limited In Use "),"Analysis performed; no further action required.",
IF(AND($AH2834="Fail",$L2834="3 - Adjusted "),"Analysis performed; no further action required.",
"Unit fails analysis; TSM determination required."))))))</f>
        <v/>
      </c>
      <c r="AJ2834" s="58"/>
    </row>
    <row r="2835" customFormat="false" ht="15" hidden="false" customHeight="false" outlineLevel="0" collapsed="false">
      <c r="A2835" s="56"/>
      <c r="E2835" s="57" t="str">
        <f aca="false">IF(AND($F2835="",$G2835=""),"",IF($G2835="",$F2835,HYPERLINK($G2835,$F2835)))</f>
        <v/>
      </c>
      <c r="H2835" s="1" t="str">
        <f aca="false">IF($I2835="","None Attached",IF(LEFT($I2835,5)="https",HYPERLINK($I2835,"Datasheet"),HYPERLINK(_xlfn.CONCAT("https://",$I2835),"Datasheet")))</f>
        <v>None Attached</v>
      </c>
      <c r="M2835" s="56"/>
      <c r="P2835" s="58"/>
      <c r="Q2835" s="1" t="n">
        <f aca="false">$M2835-$N2835</f>
        <v>0</v>
      </c>
      <c r="R2835" s="56"/>
      <c r="T2835" s="59" t="s">
        <v>15</v>
      </c>
      <c r="U2835" s="1" t="n">
        <f aca="false">$S2835-$R2835</f>
        <v>0</v>
      </c>
      <c r="V2835" s="1" t="n">
        <f aca="false">IF($T2835="±",$Q2835*2,$Q2835)</f>
        <v>0</v>
      </c>
      <c r="W2835" s="60" t="str">
        <f aca="false">IFERROR($U2835/ABS($V2835),"N/A")</f>
        <v>N/A</v>
      </c>
      <c r="X2835" s="61" t="str">
        <f aca="false">IF(OR($W2835="N/A",$R2835="",$S2835=""),"N/A",IF($W2835&gt;=4,"Not Significant",IF($W2835&gt;=2,"Semi-Significant","Significant")))</f>
        <v>N/A</v>
      </c>
      <c r="Z2835" s="1" t="str">
        <f aca="false">IF($D2835="Z540.1 w/data",0,"")</f>
        <v/>
      </c>
      <c r="AA2835" s="1" t="e">
        <f aca="false">$Y2835+$Q2835+$Z2835</f>
        <v>#VALUE!</v>
      </c>
      <c r="AB2835" s="1" t="n">
        <f aca="false">$N2835+$Q2835</f>
        <v>0</v>
      </c>
      <c r="AC2835" s="1" t="str">
        <f aca="false">IF($Y2835="","",IF(AND($AA2835&gt;=$R2835,$AA2835&lt;=$S2835),"Pass","Fail"))</f>
        <v/>
      </c>
      <c r="AD2835" s="1" t="str">
        <f aca="false">IF($Y2835="","",IF($AA2835&gt;$R2835,"Pass","Fail"))</f>
        <v/>
      </c>
      <c r="AE2835" s="1" t="str">
        <f aca="false">IF($Y2835="","",IF($AA2835&gt;=$R2835,"Pass","Fail"))</f>
        <v/>
      </c>
      <c r="AF2835" s="1" t="str">
        <f aca="false">IF($Y2835="","",IF($AA2835&lt;=$S2835,"Pass","Fail"))</f>
        <v/>
      </c>
      <c r="AG2835" s="1" t="str">
        <f aca="false">IF($Y2835="","",IF($AA2835&lt;$S2835,"Pass","Fail"))</f>
        <v/>
      </c>
      <c r="AH2835" s="23" t="str">
        <f aca="true">INDIRECT(CHOOSE(MATCH($T2835,{"±","&gt;","≥","≤","&lt;"},0), "AC", "AD", "AE", "AF", "AG") &amp; ROW())</f>
        <v/>
      </c>
      <c r="AI2835" s="56" t="str">
        <f aca="false">IF($X2835="Not Significant","No Further Action Required",
IF($AH2835="","",
IF(AND($AH2835="Pass",$L2835="0 - Passed "),"Analysis performed; no further action required.",
IF(AND($AH2835="Fail",$L2835="1 - Failed "),"Analysis performed; no further action required.",
IF(AND($AH2835="Pass",$L2835="2 - Limited In Use "),"Analysis performed; no further action required.",
IF(AND($AH2835="Fail",$L2835="3 - Adjusted "),"Analysis performed; no further action required.",
"Unit fails analysis; TSM determination required."))))))</f>
        <v/>
      </c>
      <c r="AJ2835" s="58"/>
    </row>
    <row r="2836" customFormat="false" ht="15" hidden="false" customHeight="false" outlineLevel="0" collapsed="false">
      <c r="A2836" s="56"/>
      <c r="E2836" s="57" t="str">
        <f aca="false">IF(AND($F2836="",$G2836=""),"",IF($G2836="",$F2836,HYPERLINK($G2836,$F2836)))</f>
        <v/>
      </c>
      <c r="H2836" s="1" t="str">
        <f aca="false">IF($I2836="","None Attached",IF(LEFT($I2836,5)="https",HYPERLINK($I2836,"Datasheet"),HYPERLINK(_xlfn.CONCAT("https://",$I2836),"Datasheet")))</f>
        <v>None Attached</v>
      </c>
      <c r="M2836" s="56"/>
      <c r="P2836" s="58"/>
      <c r="Q2836" s="1" t="n">
        <f aca="false">$M2836-$N2836</f>
        <v>0</v>
      </c>
      <c r="R2836" s="56"/>
      <c r="T2836" s="59" t="s">
        <v>15</v>
      </c>
      <c r="U2836" s="1" t="n">
        <f aca="false">$S2836-$R2836</f>
        <v>0</v>
      </c>
      <c r="V2836" s="1" t="n">
        <f aca="false">IF($T2836="±",$Q2836*2,$Q2836)</f>
        <v>0</v>
      </c>
      <c r="W2836" s="60" t="str">
        <f aca="false">IFERROR($U2836/ABS($V2836),"N/A")</f>
        <v>N/A</v>
      </c>
      <c r="X2836" s="61" t="str">
        <f aca="false">IF(OR($W2836="N/A",$R2836="",$S2836=""),"N/A",IF($W2836&gt;=4,"Not Significant",IF($W2836&gt;=2,"Semi-Significant","Significant")))</f>
        <v>N/A</v>
      </c>
      <c r="Z2836" s="1" t="str">
        <f aca="false">IF($D2836="Z540.1 w/data",0,"")</f>
        <v/>
      </c>
      <c r="AA2836" s="1" t="e">
        <f aca="false">$Y2836+$Q2836+$Z2836</f>
        <v>#VALUE!</v>
      </c>
      <c r="AB2836" s="1" t="n">
        <f aca="false">$N2836+$Q2836</f>
        <v>0</v>
      </c>
      <c r="AC2836" s="1" t="str">
        <f aca="false">IF($Y2836="","",IF(AND($AA2836&gt;=$R2836,$AA2836&lt;=$S2836),"Pass","Fail"))</f>
        <v/>
      </c>
      <c r="AD2836" s="1" t="str">
        <f aca="false">IF($Y2836="","",IF($AA2836&gt;$R2836,"Pass","Fail"))</f>
        <v/>
      </c>
      <c r="AE2836" s="1" t="str">
        <f aca="false">IF($Y2836="","",IF($AA2836&gt;=$R2836,"Pass","Fail"))</f>
        <v/>
      </c>
      <c r="AF2836" s="1" t="str">
        <f aca="false">IF($Y2836="","",IF($AA2836&lt;=$S2836,"Pass","Fail"))</f>
        <v/>
      </c>
      <c r="AG2836" s="1" t="str">
        <f aca="false">IF($Y2836="","",IF($AA2836&lt;$S2836,"Pass","Fail"))</f>
        <v/>
      </c>
      <c r="AH2836" s="23" t="str">
        <f aca="true">INDIRECT(CHOOSE(MATCH($T2836,{"±","&gt;","≥","≤","&lt;"},0), "AC", "AD", "AE", "AF", "AG") &amp; ROW())</f>
        <v/>
      </c>
      <c r="AI2836" s="56" t="str">
        <f aca="false">IF($X2836="Not Significant","No Further Action Required",
IF($AH2836="","",
IF(AND($AH2836="Pass",$L2836="0 - Passed "),"Analysis performed; no further action required.",
IF(AND($AH2836="Fail",$L2836="1 - Failed "),"Analysis performed; no further action required.",
IF(AND($AH2836="Pass",$L2836="2 - Limited In Use "),"Analysis performed; no further action required.",
IF(AND($AH2836="Fail",$L2836="3 - Adjusted "),"Analysis performed; no further action required.",
"Unit fails analysis; TSM determination required."))))))</f>
        <v/>
      </c>
      <c r="AJ2836" s="58"/>
    </row>
    <row r="2837" customFormat="false" ht="15" hidden="false" customHeight="false" outlineLevel="0" collapsed="false">
      <c r="A2837" s="56"/>
      <c r="E2837" s="57" t="str">
        <f aca="false">IF(AND($F2837="",$G2837=""),"",IF($G2837="",$F2837,HYPERLINK($G2837,$F2837)))</f>
        <v/>
      </c>
      <c r="H2837" s="1" t="str">
        <f aca="false">IF($I2837="","None Attached",IF(LEFT($I2837,5)="https",HYPERLINK($I2837,"Datasheet"),HYPERLINK(_xlfn.CONCAT("https://",$I2837),"Datasheet")))</f>
        <v>None Attached</v>
      </c>
      <c r="M2837" s="56"/>
      <c r="P2837" s="58"/>
      <c r="Q2837" s="1" t="n">
        <f aca="false">$M2837-$N2837</f>
        <v>0</v>
      </c>
      <c r="R2837" s="56"/>
      <c r="T2837" s="59" t="s">
        <v>15</v>
      </c>
      <c r="U2837" s="1" t="n">
        <f aca="false">$S2837-$R2837</f>
        <v>0</v>
      </c>
      <c r="V2837" s="1" t="n">
        <f aca="false">IF($T2837="±",$Q2837*2,$Q2837)</f>
        <v>0</v>
      </c>
      <c r="W2837" s="60" t="str">
        <f aca="false">IFERROR($U2837/ABS($V2837),"N/A")</f>
        <v>N/A</v>
      </c>
      <c r="X2837" s="61" t="str">
        <f aca="false">IF(OR($W2837="N/A",$R2837="",$S2837=""),"N/A",IF($W2837&gt;=4,"Not Significant",IF($W2837&gt;=2,"Semi-Significant","Significant")))</f>
        <v>N/A</v>
      </c>
      <c r="Z2837" s="1" t="str">
        <f aca="false">IF($D2837="Z540.1 w/data",0,"")</f>
        <v/>
      </c>
      <c r="AA2837" s="1" t="e">
        <f aca="false">$Y2837+$Q2837+$Z2837</f>
        <v>#VALUE!</v>
      </c>
      <c r="AB2837" s="1" t="n">
        <f aca="false">$N2837+$Q2837</f>
        <v>0</v>
      </c>
      <c r="AC2837" s="1" t="str">
        <f aca="false">IF($Y2837="","",IF(AND($AA2837&gt;=$R2837,$AA2837&lt;=$S2837),"Pass","Fail"))</f>
        <v/>
      </c>
      <c r="AD2837" s="1" t="str">
        <f aca="false">IF($Y2837="","",IF($AA2837&gt;$R2837,"Pass","Fail"))</f>
        <v/>
      </c>
      <c r="AE2837" s="1" t="str">
        <f aca="false">IF($Y2837="","",IF($AA2837&gt;=$R2837,"Pass","Fail"))</f>
        <v/>
      </c>
      <c r="AF2837" s="1" t="str">
        <f aca="false">IF($Y2837="","",IF($AA2837&lt;=$S2837,"Pass","Fail"))</f>
        <v/>
      </c>
      <c r="AG2837" s="1" t="str">
        <f aca="false">IF($Y2837="","",IF($AA2837&lt;$S2837,"Pass","Fail"))</f>
        <v/>
      </c>
      <c r="AH2837" s="23" t="str">
        <f aca="true">INDIRECT(CHOOSE(MATCH($T2837,{"±","&gt;","≥","≤","&lt;"},0), "AC", "AD", "AE", "AF", "AG") &amp; ROW())</f>
        <v/>
      </c>
      <c r="AI2837" s="56" t="str">
        <f aca="false">IF($X2837="Not Significant","No Further Action Required",
IF($AH2837="","",
IF(AND($AH2837="Pass",$L2837="0 - Passed "),"Analysis performed; no further action required.",
IF(AND($AH2837="Fail",$L2837="1 - Failed "),"Analysis performed; no further action required.",
IF(AND($AH2837="Pass",$L2837="2 - Limited In Use "),"Analysis performed; no further action required.",
IF(AND($AH2837="Fail",$L2837="3 - Adjusted "),"Analysis performed; no further action required.",
"Unit fails analysis; TSM determination required."))))))</f>
        <v/>
      </c>
      <c r="AJ2837" s="58"/>
    </row>
    <row r="2838" customFormat="false" ht="15" hidden="false" customHeight="false" outlineLevel="0" collapsed="false">
      <c r="A2838" s="56"/>
      <c r="E2838" s="57" t="str">
        <f aca="false">IF(AND($F2838="",$G2838=""),"",IF($G2838="",$F2838,HYPERLINK($G2838,$F2838)))</f>
        <v/>
      </c>
      <c r="H2838" s="1" t="str">
        <f aca="false">IF($I2838="","None Attached",IF(LEFT($I2838,5)="https",HYPERLINK($I2838,"Datasheet"),HYPERLINK(_xlfn.CONCAT("https://",$I2838),"Datasheet")))</f>
        <v>None Attached</v>
      </c>
      <c r="M2838" s="56"/>
      <c r="P2838" s="58"/>
      <c r="Q2838" s="1" t="n">
        <f aca="false">$M2838-$N2838</f>
        <v>0</v>
      </c>
      <c r="R2838" s="56"/>
      <c r="T2838" s="59" t="s">
        <v>15</v>
      </c>
      <c r="U2838" s="1" t="n">
        <f aca="false">$S2838-$R2838</f>
        <v>0</v>
      </c>
      <c r="V2838" s="1" t="n">
        <f aca="false">IF($T2838="±",$Q2838*2,$Q2838)</f>
        <v>0</v>
      </c>
      <c r="W2838" s="60" t="str">
        <f aca="false">IFERROR($U2838/ABS($V2838),"N/A")</f>
        <v>N/A</v>
      </c>
      <c r="X2838" s="61" t="str">
        <f aca="false">IF(OR($W2838="N/A",$R2838="",$S2838=""),"N/A",IF($W2838&gt;=4,"Not Significant",IF($W2838&gt;=2,"Semi-Significant","Significant")))</f>
        <v>N/A</v>
      </c>
      <c r="Z2838" s="1" t="str">
        <f aca="false">IF($D2838="Z540.1 w/data",0,"")</f>
        <v/>
      </c>
      <c r="AA2838" s="1" t="e">
        <f aca="false">$Y2838+$Q2838+$Z2838</f>
        <v>#VALUE!</v>
      </c>
      <c r="AB2838" s="1" t="n">
        <f aca="false">$N2838+$Q2838</f>
        <v>0</v>
      </c>
      <c r="AC2838" s="1" t="str">
        <f aca="false">IF($Y2838="","",IF(AND($AA2838&gt;=$R2838,$AA2838&lt;=$S2838),"Pass","Fail"))</f>
        <v/>
      </c>
      <c r="AD2838" s="1" t="str">
        <f aca="false">IF($Y2838="","",IF($AA2838&gt;$R2838,"Pass","Fail"))</f>
        <v/>
      </c>
      <c r="AE2838" s="1" t="str">
        <f aca="false">IF($Y2838="","",IF($AA2838&gt;=$R2838,"Pass","Fail"))</f>
        <v/>
      </c>
      <c r="AF2838" s="1" t="str">
        <f aca="false">IF($Y2838="","",IF($AA2838&lt;=$S2838,"Pass","Fail"))</f>
        <v/>
      </c>
      <c r="AG2838" s="1" t="str">
        <f aca="false">IF($Y2838="","",IF($AA2838&lt;$S2838,"Pass","Fail"))</f>
        <v/>
      </c>
      <c r="AH2838" s="23" t="str">
        <f aca="true">INDIRECT(CHOOSE(MATCH($T2838,{"±","&gt;","≥","≤","&lt;"},0), "AC", "AD", "AE", "AF", "AG") &amp; ROW())</f>
        <v/>
      </c>
      <c r="AI2838" s="56" t="str">
        <f aca="false">IF($X2838="Not Significant","No Further Action Required",
IF($AH2838="","",
IF(AND($AH2838="Pass",$L2838="0 - Passed "),"Analysis performed; no further action required.",
IF(AND($AH2838="Fail",$L2838="1 - Failed "),"Analysis performed; no further action required.",
IF(AND($AH2838="Pass",$L2838="2 - Limited In Use "),"Analysis performed; no further action required.",
IF(AND($AH2838="Fail",$L2838="3 - Adjusted "),"Analysis performed; no further action required.",
"Unit fails analysis; TSM determination required."))))))</f>
        <v/>
      </c>
      <c r="AJ2838" s="58"/>
    </row>
    <row r="2839" customFormat="false" ht="15" hidden="false" customHeight="false" outlineLevel="0" collapsed="false">
      <c r="A2839" s="56"/>
      <c r="E2839" s="57" t="str">
        <f aca="false">IF(AND($F2839="",$G2839=""),"",IF($G2839="",$F2839,HYPERLINK($G2839,$F2839)))</f>
        <v/>
      </c>
      <c r="H2839" s="1" t="str">
        <f aca="false">IF($I2839="","None Attached",IF(LEFT($I2839,5)="https",HYPERLINK($I2839,"Datasheet"),HYPERLINK(_xlfn.CONCAT("https://",$I2839),"Datasheet")))</f>
        <v>None Attached</v>
      </c>
      <c r="M2839" s="56"/>
      <c r="P2839" s="58"/>
      <c r="Q2839" s="1" t="n">
        <f aca="false">$M2839-$N2839</f>
        <v>0</v>
      </c>
      <c r="R2839" s="56"/>
      <c r="T2839" s="59" t="s">
        <v>15</v>
      </c>
      <c r="U2839" s="1" t="n">
        <f aca="false">$S2839-$R2839</f>
        <v>0</v>
      </c>
      <c r="V2839" s="1" t="n">
        <f aca="false">IF($T2839="±",$Q2839*2,$Q2839)</f>
        <v>0</v>
      </c>
      <c r="W2839" s="60" t="str">
        <f aca="false">IFERROR($U2839/ABS($V2839),"N/A")</f>
        <v>N/A</v>
      </c>
      <c r="X2839" s="61" t="str">
        <f aca="false">IF(OR($W2839="N/A",$R2839="",$S2839=""),"N/A",IF($W2839&gt;=4,"Not Significant",IF($W2839&gt;=2,"Semi-Significant","Significant")))</f>
        <v>N/A</v>
      </c>
      <c r="Z2839" s="1" t="str">
        <f aca="false">IF($D2839="Z540.1 w/data",0,"")</f>
        <v/>
      </c>
      <c r="AA2839" s="1" t="e">
        <f aca="false">$Y2839+$Q2839+$Z2839</f>
        <v>#VALUE!</v>
      </c>
      <c r="AB2839" s="1" t="n">
        <f aca="false">$N2839+$Q2839</f>
        <v>0</v>
      </c>
      <c r="AC2839" s="1" t="str">
        <f aca="false">IF($Y2839="","",IF(AND($AA2839&gt;=$R2839,$AA2839&lt;=$S2839),"Pass","Fail"))</f>
        <v/>
      </c>
      <c r="AD2839" s="1" t="str">
        <f aca="false">IF($Y2839="","",IF($AA2839&gt;$R2839,"Pass","Fail"))</f>
        <v/>
      </c>
      <c r="AE2839" s="1" t="str">
        <f aca="false">IF($Y2839="","",IF($AA2839&gt;=$R2839,"Pass","Fail"))</f>
        <v/>
      </c>
      <c r="AF2839" s="1" t="str">
        <f aca="false">IF($Y2839="","",IF($AA2839&lt;=$S2839,"Pass","Fail"))</f>
        <v/>
      </c>
      <c r="AG2839" s="1" t="str">
        <f aca="false">IF($Y2839="","",IF($AA2839&lt;$S2839,"Pass","Fail"))</f>
        <v/>
      </c>
      <c r="AH2839" s="23" t="str">
        <f aca="true">INDIRECT(CHOOSE(MATCH($T2839,{"±","&gt;","≥","≤","&lt;"},0), "AC", "AD", "AE", "AF", "AG") &amp; ROW())</f>
        <v/>
      </c>
      <c r="AI2839" s="56" t="str">
        <f aca="false">IF($X2839="Not Significant","No Further Action Required",
IF($AH2839="","",
IF(AND($AH2839="Pass",$L2839="0 - Passed "),"Analysis performed; no further action required.",
IF(AND($AH2839="Fail",$L2839="1 - Failed "),"Analysis performed; no further action required.",
IF(AND($AH2839="Pass",$L2839="2 - Limited In Use "),"Analysis performed; no further action required.",
IF(AND($AH2839="Fail",$L2839="3 - Adjusted "),"Analysis performed; no further action required.",
"Unit fails analysis; TSM determination required."))))))</f>
        <v/>
      </c>
      <c r="AJ2839" s="58"/>
    </row>
    <row r="2840" customFormat="false" ht="15" hidden="false" customHeight="false" outlineLevel="0" collapsed="false">
      <c r="A2840" s="56"/>
      <c r="E2840" s="57" t="str">
        <f aca="false">IF(AND($F2840="",$G2840=""),"",IF($G2840="",$F2840,HYPERLINK($G2840,$F2840)))</f>
        <v/>
      </c>
      <c r="H2840" s="1" t="str">
        <f aca="false">IF($I2840="","None Attached",IF(LEFT($I2840,5)="https",HYPERLINK($I2840,"Datasheet"),HYPERLINK(_xlfn.CONCAT("https://",$I2840),"Datasheet")))</f>
        <v>None Attached</v>
      </c>
      <c r="M2840" s="56"/>
      <c r="P2840" s="58"/>
      <c r="Q2840" s="1" t="n">
        <f aca="false">$M2840-$N2840</f>
        <v>0</v>
      </c>
      <c r="R2840" s="56"/>
      <c r="T2840" s="59" t="s">
        <v>15</v>
      </c>
      <c r="U2840" s="1" t="n">
        <f aca="false">$S2840-$R2840</f>
        <v>0</v>
      </c>
      <c r="V2840" s="1" t="n">
        <f aca="false">IF($T2840="±",$Q2840*2,$Q2840)</f>
        <v>0</v>
      </c>
      <c r="W2840" s="60" t="str">
        <f aca="false">IFERROR($U2840/ABS($V2840),"N/A")</f>
        <v>N/A</v>
      </c>
      <c r="X2840" s="61" t="str">
        <f aca="false">IF(OR($W2840="N/A",$R2840="",$S2840=""),"N/A",IF($W2840&gt;=4,"Not Significant",IF($W2840&gt;=2,"Semi-Significant","Significant")))</f>
        <v>N/A</v>
      </c>
      <c r="Z2840" s="1" t="str">
        <f aca="false">IF($D2840="Z540.1 w/data",0,"")</f>
        <v/>
      </c>
      <c r="AA2840" s="1" t="e">
        <f aca="false">$Y2840+$Q2840+$Z2840</f>
        <v>#VALUE!</v>
      </c>
      <c r="AB2840" s="1" t="n">
        <f aca="false">$N2840+$Q2840</f>
        <v>0</v>
      </c>
      <c r="AC2840" s="1" t="str">
        <f aca="false">IF($Y2840="","",IF(AND($AA2840&gt;=$R2840,$AA2840&lt;=$S2840),"Pass","Fail"))</f>
        <v/>
      </c>
      <c r="AD2840" s="1" t="str">
        <f aca="false">IF($Y2840="","",IF($AA2840&gt;$R2840,"Pass","Fail"))</f>
        <v/>
      </c>
      <c r="AE2840" s="1" t="str">
        <f aca="false">IF($Y2840="","",IF($AA2840&gt;=$R2840,"Pass","Fail"))</f>
        <v/>
      </c>
      <c r="AF2840" s="1" t="str">
        <f aca="false">IF($Y2840="","",IF($AA2840&lt;=$S2840,"Pass","Fail"))</f>
        <v/>
      </c>
      <c r="AG2840" s="1" t="str">
        <f aca="false">IF($Y2840="","",IF($AA2840&lt;$S2840,"Pass","Fail"))</f>
        <v/>
      </c>
      <c r="AH2840" s="23" t="str">
        <f aca="true">INDIRECT(CHOOSE(MATCH($T2840,{"±","&gt;","≥","≤","&lt;"},0), "AC", "AD", "AE", "AF", "AG") &amp; ROW())</f>
        <v/>
      </c>
      <c r="AI2840" s="56" t="str">
        <f aca="false">IF($X2840="Not Significant","No Further Action Required",
IF($AH2840="","",
IF(AND($AH2840="Pass",$L2840="0 - Passed "),"Analysis performed; no further action required.",
IF(AND($AH2840="Fail",$L2840="1 - Failed "),"Analysis performed; no further action required.",
IF(AND($AH2840="Pass",$L2840="2 - Limited In Use "),"Analysis performed; no further action required.",
IF(AND($AH2840="Fail",$L2840="3 - Adjusted "),"Analysis performed; no further action required.",
"Unit fails analysis; TSM determination required."))))))</f>
        <v/>
      </c>
      <c r="AJ2840" s="58"/>
    </row>
    <row r="2841" customFormat="false" ht="15" hidden="false" customHeight="false" outlineLevel="0" collapsed="false">
      <c r="A2841" s="56"/>
      <c r="E2841" s="57" t="str">
        <f aca="false">IF(AND($F2841="",$G2841=""),"",IF($G2841="",$F2841,HYPERLINK($G2841,$F2841)))</f>
        <v/>
      </c>
      <c r="H2841" s="1" t="str">
        <f aca="false">IF($I2841="","None Attached",IF(LEFT($I2841,5)="https",HYPERLINK($I2841,"Datasheet"),HYPERLINK(_xlfn.CONCAT("https://",$I2841),"Datasheet")))</f>
        <v>None Attached</v>
      </c>
      <c r="M2841" s="56"/>
      <c r="P2841" s="58"/>
      <c r="Q2841" s="1" t="n">
        <f aca="false">$M2841-$N2841</f>
        <v>0</v>
      </c>
      <c r="R2841" s="56"/>
      <c r="T2841" s="59" t="s">
        <v>15</v>
      </c>
      <c r="U2841" s="1" t="n">
        <f aca="false">$S2841-$R2841</f>
        <v>0</v>
      </c>
      <c r="V2841" s="1" t="n">
        <f aca="false">IF($T2841="±",$Q2841*2,$Q2841)</f>
        <v>0</v>
      </c>
      <c r="W2841" s="60" t="str">
        <f aca="false">IFERROR($U2841/ABS($V2841),"N/A")</f>
        <v>N/A</v>
      </c>
      <c r="X2841" s="61" t="str">
        <f aca="false">IF(OR($W2841="N/A",$R2841="",$S2841=""),"N/A",IF($W2841&gt;=4,"Not Significant",IF($W2841&gt;=2,"Semi-Significant","Significant")))</f>
        <v>N/A</v>
      </c>
      <c r="Z2841" s="1" t="str">
        <f aca="false">IF($D2841="Z540.1 w/data",0,"")</f>
        <v/>
      </c>
      <c r="AA2841" s="1" t="e">
        <f aca="false">$Y2841+$Q2841+$Z2841</f>
        <v>#VALUE!</v>
      </c>
      <c r="AB2841" s="1" t="n">
        <f aca="false">$N2841+$Q2841</f>
        <v>0</v>
      </c>
      <c r="AC2841" s="1" t="str">
        <f aca="false">IF($Y2841="","",IF(AND($AA2841&gt;=$R2841,$AA2841&lt;=$S2841),"Pass","Fail"))</f>
        <v/>
      </c>
      <c r="AD2841" s="1" t="str">
        <f aca="false">IF($Y2841="","",IF($AA2841&gt;$R2841,"Pass","Fail"))</f>
        <v/>
      </c>
      <c r="AE2841" s="1" t="str">
        <f aca="false">IF($Y2841="","",IF($AA2841&gt;=$R2841,"Pass","Fail"))</f>
        <v/>
      </c>
      <c r="AF2841" s="1" t="str">
        <f aca="false">IF($Y2841="","",IF($AA2841&lt;=$S2841,"Pass","Fail"))</f>
        <v/>
      </c>
      <c r="AG2841" s="1" t="str">
        <f aca="false">IF($Y2841="","",IF($AA2841&lt;$S2841,"Pass","Fail"))</f>
        <v/>
      </c>
      <c r="AH2841" s="23" t="str">
        <f aca="true">INDIRECT(CHOOSE(MATCH($T2841,{"±","&gt;","≥","≤","&lt;"},0), "AC", "AD", "AE", "AF", "AG") &amp; ROW())</f>
        <v/>
      </c>
      <c r="AI2841" s="56" t="str">
        <f aca="false">IF($X2841="Not Significant","No Further Action Required",
IF($AH2841="","",
IF(AND($AH2841="Pass",$L2841="0 - Passed "),"Analysis performed; no further action required.",
IF(AND($AH2841="Fail",$L2841="1 - Failed "),"Analysis performed; no further action required.",
IF(AND($AH2841="Pass",$L2841="2 - Limited In Use "),"Analysis performed; no further action required.",
IF(AND($AH2841="Fail",$L2841="3 - Adjusted "),"Analysis performed; no further action required.",
"Unit fails analysis; TSM determination required."))))))</f>
        <v/>
      </c>
      <c r="AJ2841" s="58"/>
    </row>
    <row r="2842" customFormat="false" ht="15" hidden="false" customHeight="false" outlineLevel="0" collapsed="false">
      <c r="A2842" s="56"/>
      <c r="E2842" s="57" t="str">
        <f aca="false">IF(AND($F2842="",$G2842=""),"",IF($G2842="",$F2842,HYPERLINK($G2842,$F2842)))</f>
        <v/>
      </c>
      <c r="H2842" s="1" t="str">
        <f aca="false">IF($I2842="","None Attached",IF(LEFT($I2842,5)="https",HYPERLINK($I2842,"Datasheet"),HYPERLINK(_xlfn.CONCAT("https://",$I2842),"Datasheet")))</f>
        <v>None Attached</v>
      </c>
      <c r="M2842" s="56"/>
      <c r="P2842" s="58"/>
      <c r="Q2842" s="1" t="n">
        <f aca="false">$M2842-$N2842</f>
        <v>0</v>
      </c>
      <c r="R2842" s="56"/>
      <c r="T2842" s="59" t="s">
        <v>15</v>
      </c>
      <c r="U2842" s="1" t="n">
        <f aca="false">$S2842-$R2842</f>
        <v>0</v>
      </c>
      <c r="V2842" s="1" t="n">
        <f aca="false">IF($T2842="±",$Q2842*2,$Q2842)</f>
        <v>0</v>
      </c>
      <c r="W2842" s="60" t="str">
        <f aca="false">IFERROR($U2842/ABS($V2842),"N/A")</f>
        <v>N/A</v>
      </c>
      <c r="X2842" s="61" t="str">
        <f aca="false">IF(OR($W2842="N/A",$R2842="",$S2842=""),"N/A",IF($W2842&gt;=4,"Not Significant",IF($W2842&gt;=2,"Semi-Significant","Significant")))</f>
        <v>N/A</v>
      </c>
      <c r="Z2842" s="1" t="str">
        <f aca="false">IF($D2842="Z540.1 w/data",0,"")</f>
        <v/>
      </c>
      <c r="AA2842" s="1" t="e">
        <f aca="false">$Y2842+$Q2842+$Z2842</f>
        <v>#VALUE!</v>
      </c>
      <c r="AB2842" s="1" t="n">
        <f aca="false">$N2842+$Q2842</f>
        <v>0</v>
      </c>
      <c r="AC2842" s="1" t="str">
        <f aca="false">IF($Y2842="","",IF(AND($AA2842&gt;=$R2842,$AA2842&lt;=$S2842),"Pass","Fail"))</f>
        <v/>
      </c>
      <c r="AD2842" s="1" t="str">
        <f aca="false">IF($Y2842="","",IF($AA2842&gt;$R2842,"Pass","Fail"))</f>
        <v/>
      </c>
      <c r="AE2842" s="1" t="str">
        <f aca="false">IF($Y2842="","",IF($AA2842&gt;=$R2842,"Pass","Fail"))</f>
        <v/>
      </c>
      <c r="AF2842" s="1" t="str">
        <f aca="false">IF($Y2842="","",IF($AA2842&lt;=$S2842,"Pass","Fail"))</f>
        <v/>
      </c>
      <c r="AG2842" s="1" t="str">
        <f aca="false">IF($Y2842="","",IF($AA2842&lt;$S2842,"Pass","Fail"))</f>
        <v/>
      </c>
      <c r="AH2842" s="23" t="str">
        <f aca="true">INDIRECT(CHOOSE(MATCH($T2842,{"±","&gt;","≥","≤","&lt;"},0), "AC", "AD", "AE", "AF", "AG") &amp; ROW())</f>
        <v/>
      </c>
      <c r="AI2842" s="56" t="str">
        <f aca="false">IF($X2842="Not Significant","No Further Action Required",
IF($AH2842="","",
IF(AND($AH2842="Pass",$L2842="0 - Passed "),"Analysis performed; no further action required.",
IF(AND($AH2842="Fail",$L2842="1 - Failed "),"Analysis performed; no further action required.",
IF(AND($AH2842="Pass",$L2842="2 - Limited In Use "),"Analysis performed; no further action required.",
IF(AND($AH2842="Fail",$L2842="3 - Adjusted "),"Analysis performed; no further action required.",
"Unit fails analysis; TSM determination required."))))))</f>
        <v/>
      </c>
      <c r="AJ2842" s="58"/>
    </row>
    <row r="2843" customFormat="false" ht="15" hidden="false" customHeight="false" outlineLevel="0" collapsed="false">
      <c r="A2843" s="56"/>
      <c r="E2843" s="57" t="str">
        <f aca="false">IF(AND($F2843="",$G2843=""),"",IF($G2843="",$F2843,HYPERLINK($G2843,$F2843)))</f>
        <v/>
      </c>
      <c r="H2843" s="1" t="str">
        <f aca="false">IF($I2843="","None Attached",IF(LEFT($I2843,5)="https",HYPERLINK($I2843,"Datasheet"),HYPERLINK(_xlfn.CONCAT("https://",$I2843),"Datasheet")))</f>
        <v>None Attached</v>
      </c>
      <c r="M2843" s="56"/>
      <c r="P2843" s="58"/>
      <c r="Q2843" s="1" t="n">
        <f aca="false">$M2843-$N2843</f>
        <v>0</v>
      </c>
      <c r="R2843" s="56"/>
      <c r="T2843" s="59" t="s">
        <v>15</v>
      </c>
      <c r="U2843" s="1" t="n">
        <f aca="false">$S2843-$R2843</f>
        <v>0</v>
      </c>
      <c r="V2843" s="1" t="n">
        <f aca="false">IF($T2843="±",$Q2843*2,$Q2843)</f>
        <v>0</v>
      </c>
      <c r="W2843" s="60" t="str">
        <f aca="false">IFERROR($U2843/ABS($V2843),"N/A")</f>
        <v>N/A</v>
      </c>
      <c r="X2843" s="61" t="str">
        <f aca="false">IF(OR($W2843="N/A",$R2843="",$S2843=""),"N/A",IF($W2843&gt;=4,"Not Significant",IF($W2843&gt;=2,"Semi-Significant","Significant")))</f>
        <v>N/A</v>
      </c>
      <c r="Z2843" s="1" t="str">
        <f aca="false">IF($D2843="Z540.1 w/data",0,"")</f>
        <v/>
      </c>
      <c r="AA2843" s="1" t="e">
        <f aca="false">$Y2843+$Q2843+$Z2843</f>
        <v>#VALUE!</v>
      </c>
      <c r="AB2843" s="1" t="n">
        <f aca="false">$N2843+$Q2843</f>
        <v>0</v>
      </c>
      <c r="AC2843" s="1" t="str">
        <f aca="false">IF($Y2843="","",IF(AND($AA2843&gt;=$R2843,$AA2843&lt;=$S2843),"Pass","Fail"))</f>
        <v/>
      </c>
      <c r="AD2843" s="1" t="str">
        <f aca="false">IF($Y2843="","",IF($AA2843&gt;$R2843,"Pass","Fail"))</f>
        <v/>
      </c>
      <c r="AE2843" s="1" t="str">
        <f aca="false">IF($Y2843="","",IF($AA2843&gt;=$R2843,"Pass","Fail"))</f>
        <v/>
      </c>
      <c r="AF2843" s="1" t="str">
        <f aca="false">IF($Y2843="","",IF($AA2843&lt;=$S2843,"Pass","Fail"))</f>
        <v/>
      </c>
      <c r="AG2843" s="1" t="str">
        <f aca="false">IF($Y2843="","",IF($AA2843&lt;$S2843,"Pass","Fail"))</f>
        <v/>
      </c>
      <c r="AH2843" s="23" t="str">
        <f aca="true">INDIRECT(CHOOSE(MATCH($T2843,{"±","&gt;","≥","≤","&lt;"},0), "AC", "AD", "AE", "AF", "AG") &amp; ROW())</f>
        <v/>
      </c>
      <c r="AI2843" s="56" t="str">
        <f aca="false">IF($X2843="Not Significant","No Further Action Required",
IF($AH2843="","",
IF(AND($AH2843="Pass",$L2843="0 - Passed "),"Analysis performed; no further action required.",
IF(AND($AH2843="Fail",$L2843="1 - Failed "),"Analysis performed; no further action required.",
IF(AND($AH2843="Pass",$L2843="2 - Limited In Use "),"Analysis performed; no further action required.",
IF(AND($AH2843="Fail",$L2843="3 - Adjusted "),"Analysis performed; no further action required.",
"Unit fails analysis; TSM determination required."))))))</f>
        <v/>
      </c>
      <c r="AJ2843" s="58"/>
    </row>
    <row r="2844" customFormat="false" ht="15" hidden="false" customHeight="false" outlineLevel="0" collapsed="false">
      <c r="A2844" s="56"/>
      <c r="E2844" s="57" t="str">
        <f aca="false">IF(AND($F2844="",$G2844=""),"",IF($G2844="",$F2844,HYPERLINK($G2844,$F2844)))</f>
        <v/>
      </c>
      <c r="H2844" s="1" t="str">
        <f aca="false">IF($I2844="","None Attached",IF(LEFT($I2844,5)="https",HYPERLINK($I2844,"Datasheet"),HYPERLINK(_xlfn.CONCAT("https://",$I2844),"Datasheet")))</f>
        <v>None Attached</v>
      </c>
      <c r="M2844" s="56"/>
      <c r="P2844" s="58"/>
      <c r="Q2844" s="1" t="n">
        <f aca="false">$M2844-$N2844</f>
        <v>0</v>
      </c>
      <c r="R2844" s="56"/>
      <c r="T2844" s="59" t="s">
        <v>15</v>
      </c>
      <c r="U2844" s="1" t="n">
        <f aca="false">$S2844-$R2844</f>
        <v>0</v>
      </c>
      <c r="V2844" s="1" t="n">
        <f aca="false">IF($T2844="±",$Q2844*2,$Q2844)</f>
        <v>0</v>
      </c>
      <c r="W2844" s="60" t="str">
        <f aca="false">IFERROR($U2844/ABS($V2844),"N/A")</f>
        <v>N/A</v>
      </c>
      <c r="X2844" s="61" t="str">
        <f aca="false">IF(OR($W2844="N/A",$R2844="",$S2844=""),"N/A",IF($W2844&gt;=4,"Not Significant",IF($W2844&gt;=2,"Semi-Significant","Significant")))</f>
        <v>N/A</v>
      </c>
      <c r="Z2844" s="1" t="str">
        <f aca="false">IF($D2844="Z540.1 w/data",0,"")</f>
        <v/>
      </c>
      <c r="AA2844" s="1" t="e">
        <f aca="false">$Y2844+$Q2844+$Z2844</f>
        <v>#VALUE!</v>
      </c>
      <c r="AB2844" s="1" t="n">
        <f aca="false">$N2844+$Q2844</f>
        <v>0</v>
      </c>
      <c r="AC2844" s="1" t="str">
        <f aca="false">IF($Y2844="","",IF(AND($AA2844&gt;=$R2844,$AA2844&lt;=$S2844),"Pass","Fail"))</f>
        <v/>
      </c>
      <c r="AD2844" s="1" t="str">
        <f aca="false">IF($Y2844="","",IF($AA2844&gt;$R2844,"Pass","Fail"))</f>
        <v/>
      </c>
      <c r="AE2844" s="1" t="str">
        <f aca="false">IF($Y2844="","",IF($AA2844&gt;=$R2844,"Pass","Fail"))</f>
        <v/>
      </c>
      <c r="AF2844" s="1" t="str">
        <f aca="false">IF($Y2844="","",IF($AA2844&lt;=$S2844,"Pass","Fail"))</f>
        <v/>
      </c>
      <c r="AG2844" s="1" t="str">
        <f aca="false">IF($Y2844="","",IF($AA2844&lt;$S2844,"Pass","Fail"))</f>
        <v/>
      </c>
      <c r="AH2844" s="23" t="str">
        <f aca="true">INDIRECT(CHOOSE(MATCH($T2844,{"±","&gt;","≥","≤","&lt;"},0), "AC", "AD", "AE", "AF", "AG") &amp; ROW())</f>
        <v/>
      </c>
      <c r="AI2844" s="56" t="str">
        <f aca="false">IF($X2844="Not Significant","No Further Action Required",
IF($AH2844="","",
IF(AND($AH2844="Pass",$L2844="0 - Passed "),"Analysis performed; no further action required.",
IF(AND($AH2844="Fail",$L2844="1 - Failed "),"Analysis performed; no further action required.",
IF(AND($AH2844="Pass",$L2844="2 - Limited In Use "),"Analysis performed; no further action required.",
IF(AND($AH2844="Fail",$L2844="3 - Adjusted "),"Analysis performed; no further action required.",
"Unit fails analysis; TSM determination required."))))))</f>
        <v/>
      </c>
      <c r="AJ2844" s="58"/>
    </row>
    <row r="2845" customFormat="false" ht="15" hidden="false" customHeight="false" outlineLevel="0" collapsed="false">
      <c r="A2845" s="56"/>
      <c r="E2845" s="57" t="str">
        <f aca="false">IF(AND($F2845="",$G2845=""),"",IF($G2845="",$F2845,HYPERLINK($G2845,$F2845)))</f>
        <v/>
      </c>
      <c r="H2845" s="1" t="str">
        <f aca="false">IF($I2845="","None Attached",IF(LEFT($I2845,5)="https",HYPERLINK($I2845,"Datasheet"),HYPERLINK(_xlfn.CONCAT("https://",$I2845),"Datasheet")))</f>
        <v>None Attached</v>
      </c>
      <c r="M2845" s="56"/>
      <c r="P2845" s="58"/>
      <c r="Q2845" s="1" t="n">
        <f aca="false">$M2845-$N2845</f>
        <v>0</v>
      </c>
      <c r="R2845" s="56"/>
      <c r="T2845" s="59" t="s">
        <v>15</v>
      </c>
      <c r="U2845" s="1" t="n">
        <f aca="false">$S2845-$R2845</f>
        <v>0</v>
      </c>
      <c r="V2845" s="1" t="n">
        <f aca="false">IF($T2845="±",$Q2845*2,$Q2845)</f>
        <v>0</v>
      </c>
      <c r="W2845" s="60" t="str">
        <f aca="false">IFERROR($U2845/ABS($V2845),"N/A")</f>
        <v>N/A</v>
      </c>
      <c r="X2845" s="61" t="str">
        <f aca="false">IF(OR($W2845="N/A",$R2845="",$S2845=""),"N/A",IF($W2845&gt;=4,"Not Significant",IF($W2845&gt;=2,"Semi-Significant","Significant")))</f>
        <v>N/A</v>
      </c>
      <c r="Z2845" s="1" t="str">
        <f aca="false">IF($D2845="Z540.1 w/data",0,"")</f>
        <v/>
      </c>
      <c r="AA2845" s="1" t="e">
        <f aca="false">$Y2845+$Q2845+$Z2845</f>
        <v>#VALUE!</v>
      </c>
      <c r="AB2845" s="1" t="n">
        <f aca="false">$N2845+$Q2845</f>
        <v>0</v>
      </c>
      <c r="AC2845" s="1" t="str">
        <f aca="false">IF($Y2845="","",IF(AND($AA2845&gt;=$R2845,$AA2845&lt;=$S2845),"Pass","Fail"))</f>
        <v/>
      </c>
      <c r="AD2845" s="1" t="str">
        <f aca="false">IF($Y2845="","",IF($AA2845&gt;$R2845,"Pass","Fail"))</f>
        <v/>
      </c>
      <c r="AE2845" s="1" t="str">
        <f aca="false">IF($Y2845="","",IF($AA2845&gt;=$R2845,"Pass","Fail"))</f>
        <v/>
      </c>
      <c r="AF2845" s="1" t="str">
        <f aca="false">IF($Y2845="","",IF($AA2845&lt;=$S2845,"Pass","Fail"))</f>
        <v/>
      </c>
      <c r="AG2845" s="1" t="str">
        <f aca="false">IF($Y2845="","",IF($AA2845&lt;$S2845,"Pass","Fail"))</f>
        <v/>
      </c>
      <c r="AH2845" s="23" t="str">
        <f aca="true">INDIRECT(CHOOSE(MATCH($T2845,{"±","&gt;","≥","≤","&lt;"},0), "AC", "AD", "AE", "AF", "AG") &amp; ROW())</f>
        <v/>
      </c>
      <c r="AI2845" s="56" t="str">
        <f aca="false">IF($X2845="Not Significant","No Further Action Required",
IF($AH2845="","",
IF(AND($AH2845="Pass",$L2845="0 - Passed "),"Analysis performed; no further action required.",
IF(AND($AH2845="Fail",$L2845="1 - Failed "),"Analysis performed; no further action required.",
IF(AND($AH2845="Pass",$L2845="2 - Limited In Use "),"Analysis performed; no further action required.",
IF(AND($AH2845="Fail",$L2845="3 - Adjusted "),"Analysis performed; no further action required.",
"Unit fails analysis; TSM determination required."))))))</f>
        <v/>
      </c>
      <c r="AJ2845" s="58"/>
    </row>
    <row r="2846" customFormat="false" ht="15" hidden="false" customHeight="false" outlineLevel="0" collapsed="false">
      <c r="A2846" s="56"/>
      <c r="E2846" s="57" t="str">
        <f aca="false">IF(AND($F2846="",$G2846=""),"",IF($G2846="",$F2846,HYPERLINK($G2846,$F2846)))</f>
        <v/>
      </c>
      <c r="H2846" s="1" t="str">
        <f aca="false">IF($I2846="","None Attached",IF(LEFT($I2846,5)="https",HYPERLINK($I2846,"Datasheet"),HYPERLINK(_xlfn.CONCAT("https://",$I2846),"Datasheet")))</f>
        <v>None Attached</v>
      </c>
      <c r="M2846" s="56"/>
      <c r="P2846" s="58"/>
      <c r="Q2846" s="1" t="n">
        <f aca="false">$M2846-$N2846</f>
        <v>0</v>
      </c>
      <c r="R2846" s="56"/>
      <c r="T2846" s="59" t="s">
        <v>15</v>
      </c>
      <c r="U2846" s="1" t="n">
        <f aca="false">$S2846-$R2846</f>
        <v>0</v>
      </c>
      <c r="V2846" s="1" t="n">
        <f aca="false">IF($T2846="±",$Q2846*2,$Q2846)</f>
        <v>0</v>
      </c>
      <c r="W2846" s="60" t="str">
        <f aca="false">IFERROR($U2846/ABS($V2846),"N/A")</f>
        <v>N/A</v>
      </c>
      <c r="X2846" s="61" t="str">
        <f aca="false">IF(OR($W2846="N/A",$R2846="",$S2846=""),"N/A",IF($W2846&gt;=4,"Not Significant",IF($W2846&gt;=2,"Semi-Significant","Significant")))</f>
        <v>N/A</v>
      </c>
      <c r="Z2846" s="1" t="str">
        <f aca="false">IF($D2846="Z540.1 w/data",0,"")</f>
        <v/>
      </c>
      <c r="AA2846" s="1" t="e">
        <f aca="false">$Y2846+$Q2846+$Z2846</f>
        <v>#VALUE!</v>
      </c>
      <c r="AB2846" s="1" t="n">
        <f aca="false">$N2846+$Q2846</f>
        <v>0</v>
      </c>
      <c r="AC2846" s="1" t="str">
        <f aca="false">IF($Y2846="","",IF(AND($AA2846&gt;=$R2846,$AA2846&lt;=$S2846),"Pass","Fail"))</f>
        <v/>
      </c>
      <c r="AD2846" s="1" t="str">
        <f aca="false">IF($Y2846="","",IF($AA2846&gt;$R2846,"Pass","Fail"))</f>
        <v/>
      </c>
      <c r="AE2846" s="1" t="str">
        <f aca="false">IF($Y2846="","",IF($AA2846&gt;=$R2846,"Pass","Fail"))</f>
        <v/>
      </c>
      <c r="AF2846" s="1" t="str">
        <f aca="false">IF($Y2846="","",IF($AA2846&lt;=$S2846,"Pass","Fail"))</f>
        <v/>
      </c>
      <c r="AG2846" s="1" t="str">
        <f aca="false">IF($Y2846="","",IF($AA2846&lt;$S2846,"Pass","Fail"))</f>
        <v/>
      </c>
      <c r="AH2846" s="23" t="str">
        <f aca="true">INDIRECT(CHOOSE(MATCH($T2846,{"±","&gt;","≥","≤","&lt;"},0), "AC", "AD", "AE", "AF", "AG") &amp; ROW())</f>
        <v/>
      </c>
      <c r="AI2846" s="56" t="str">
        <f aca="false">IF($X2846="Not Significant","No Further Action Required",
IF($AH2846="","",
IF(AND($AH2846="Pass",$L2846="0 - Passed "),"Analysis performed; no further action required.",
IF(AND($AH2846="Fail",$L2846="1 - Failed "),"Analysis performed; no further action required.",
IF(AND($AH2846="Pass",$L2846="2 - Limited In Use "),"Analysis performed; no further action required.",
IF(AND($AH2846="Fail",$L2846="3 - Adjusted "),"Analysis performed; no further action required.",
"Unit fails analysis; TSM determination required."))))))</f>
        <v/>
      </c>
      <c r="AJ2846" s="58"/>
    </row>
    <row r="2847" customFormat="false" ht="15" hidden="false" customHeight="false" outlineLevel="0" collapsed="false">
      <c r="A2847" s="56"/>
      <c r="E2847" s="57" t="str">
        <f aca="false">IF(AND($F2847="",$G2847=""),"",IF($G2847="",$F2847,HYPERLINK($G2847,$F2847)))</f>
        <v/>
      </c>
      <c r="H2847" s="1" t="str">
        <f aca="false">IF($I2847="","None Attached",IF(LEFT($I2847,5)="https",HYPERLINK($I2847,"Datasheet"),HYPERLINK(_xlfn.CONCAT("https://",$I2847),"Datasheet")))</f>
        <v>None Attached</v>
      </c>
      <c r="M2847" s="56"/>
      <c r="P2847" s="58"/>
      <c r="Q2847" s="1" t="n">
        <f aca="false">$M2847-$N2847</f>
        <v>0</v>
      </c>
      <c r="R2847" s="56"/>
      <c r="T2847" s="59" t="s">
        <v>15</v>
      </c>
      <c r="U2847" s="1" t="n">
        <f aca="false">$S2847-$R2847</f>
        <v>0</v>
      </c>
      <c r="V2847" s="1" t="n">
        <f aca="false">IF($T2847="±",$Q2847*2,$Q2847)</f>
        <v>0</v>
      </c>
      <c r="W2847" s="60" t="str">
        <f aca="false">IFERROR($U2847/ABS($V2847),"N/A")</f>
        <v>N/A</v>
      </c>
      <c r="X2847" s="61" t="str">
        <f aca="false">IF(OR($W2847="N/A",$R2847="",$S2847=""),"N/A",IF($W2847&gt;=4,"Not Significant",IF($W2847&gt;=2,"Semi-Significant","Significant")))</f>
        <v>N/A</v>
      </c>
      <c r="Z2847" s="1" t="str">
        <f aca="false">IF($D2847="Z540.1 w/data",0,"")</f>
        <v/>
      </c>
      <c r="AA2847" s="1" t="e">
        <f aca="false">$Y2847+$Q2847+$Z2847</f>
        <v>#VALUE!</v>
      </c>
      <c r="AB2847" s="1" t="n">
        <f aca="false">$N2847+$Q2847</f>
        <v>0</v>
      </c>
      <c r="AC2847" s="1" t="str">
        <f aca="false">IF($Y2847="","",IF(AND($AA2847&gt;=$R2847,$AA2847&lt;=$S2847),"Pass","Fail"))</f>
        <v/>
      </c>
      <c r="AD2847" s="1" t="str">
        <f aca="false">IF($Y2847="","",IF($AA2847&gt;$R2847,"Pass","Fail"))</f>
        <v/>
      </c>
      <c r="AE2847" s="1" t="str">
        <f aca="false">IF($Y2847="","",IF($AA2847&gt;=$R2847,"Pass","Fail"))</f>
        <v/>
      </c>
      <c r="AF2847" s="1" t="str">
        <f aca="false">IF($Y2847="","",IF($AA2847&lt;=$S2847,"Pass","Fail"))</f>
        <v/>
      </c>
      <c r="AG2847" s="1" t="str">
        <f aca="false">IF($Y2847="","",IF($AA2847&lt;$S2847,"Pass","Fail"))</f>
        <v/>
      </c>
      <c r="AH2847" s="23" t="str">
        <f aca="true">INDIRECT(CHOOSE(MATCH($T2847,{"±","&gt;","≥","≤","&lt;"},0), "AC", "AD", "AE", "AF", "AG") &amp; ROW())</f>
        <v/>
      </c>
      <c r="AI2847" s="56" t="str">
        <f aca="false">IF($X2847="Not Significant","No Further Action Required",
IF($AH2847="","",
IF(AND($AH2847="Pass",$L2847="0 - Passed "),"Analysis performed; no further action required.",
IF(AND($AH2847="Fail",$L2847="1 - Failed "),"Analysis performed; no further action required.",
IF(AND($AH2847="Pass",$L2847="2 - Limited In Use "),"Analysis performed; no further action required.",
IF(AND($AH2847="Fail",$L2847="3 - Adjusted "),"Analysis performed; no further action required.",
"Unit fails analysis; TSM determination required."))))))</f>
        <v/>
      </c>
      <c r="AJ2847" s="58"/>
    </row>
    <row r="2848" customFormat="false" ht="15" hidden="false" customHeight="false" outlineLevel="0" collapsed="false">
      <c r="A2848" s="56"/>
      <c r="E2848" s="57" t="str">
        <f aca="false">IF(AND($F2848="",$G2848=""),"",IF($G2848="",$F2848,HYPERLINK($G2848,$F2848)))</f>
        <v/>
      </c>
      <c r="H2848" s="1" t="str">
        <f aca="false">IF($I2848="","None Attached",IF(LEFT($I2848,5)="https",HYPERLINK($I2848,"Datasheet"),HYPERLINK(_xlfn.CONCAT("https://",$I2848),"Datasheet")))</f>
        <v>None Attached</v>
      </c>
      <c r="M2848" s="56"/>
      <c r="P2848" s="58"/>
      <c r="Q2848" s="1" t="n">
        <f aca="false">$M2848-$N2848</f>
        <v>0</v>
      </c>
      <c r="R2848" s="56"/>
      <c r="T2848" s="59" t="s">
        <v>15</v>
      </c>
      <c r="U2848" s="1" t="n">
        <f aca="false">$S2848-$R2848</f>
        <v>0</v>
      </c>
      <c r="V2848" s="1" t="n">
        <f aca="false">IF($T2848="±",$Q2848*2,$Q2848)</f>
        <v>0</v>
      </c>
      <c r="W2848" s="60" t="str">
        <f aca="false">IFERROR($U2848/ABS($V2848),"N/A")</f>
        <v>N/A</v>
      </c>
      <c r="X2848" s="61" t="str">
        <f aca="false">IF(OR($W2848="N/A",$R2848="",$S2848=""),"N/A",IF($W2848&gt;=4,"Not Significant",IF($W2848&gt;=2,"Semi-Significant","Significant")))</f>
        <v>N/A</v>
      </c>
      <c r="Z2848" s="1" t="str">
        <f aca="false">IF($D2848="Z540.1 w/data",0,"")</f>
        <v/>
      </c>
      <c r="AA2848" s="1" t="e">
        <f aca="false">$Y2848+$Q2848+$Z2848</f>
        <v>#VALUE!</v>
      </c>
      <c r="AB2848" s="1" t="n">
        <f aca="false">$N2848+$Q2848</f>
        <v>0</v>
      </c>
      <c r="AC2848" s="1" t="str">
        <f aca="false">IF($Y2848="","",IF(AND($AA2848&gt;=$R2848,$AA2848&lt;=$S2848),"Pass","Fail"))</f>
        <v/>
      </c>
      <c r="AD2848" s="1" t="str">
        <f aca="false">IF($Y2848="","",IF($AA2848&gt;$R2848,"Pass","Fail"))</f>
        <v/>
      </c>
      <c r="AE2848" s="1" t="str">
        <f aca="false">IF($Y2848="","",IF($AA2848&gt;=$R2848,"Pass","Fail"))</f>
        <v/>
      </c>
      <c r="AF2848" s="1" t="str">
        <f aca="false">IF($Y2848="","",IF($AA2848&lt;=$S2848,"Pass","Fail"))</f>
        <v/>
      </c>
      <c r="AG2848" s="1" t="str">
        <f aca="false">IF($Y2848="","",IF($AA2848&lt;$S2848,"Pass","Fail"))</f>
        <v/>
      </c>
      <c r="AH2848" s="23" t="str">
        <f aca="true">INDIRECT(CHOOSE(MATCH($T2848,{"±","&gt;","≥","≤","&lt;"},0), "AC", "AD", "AE", "AF", "AG") &amp; ROW())</f>
        <v/>
      </c>
      <c r="AI2848" s="56" t="str">
        <f aca="false">IF($X2848="Not Significant","No Further Action Required",
IF($AH2848="","",
IF(AND($AH2848="Pass",$L2848="0 - Passed "),"Analysis performed; no further action required.",
IF(AND($AH2848="Fail",$L2848="1 - Failed "),"Analysis performed; no further action required.",
IF(AND($AH2848="Pass",$L2848="2 - Limited In Use "),"Analysis performed; no further action required.",
IF(AND($AH2848="Fail",$L2848="3 - Adjusted "),"Analysis performed; no further action required.",
"Unit fails analysis; TSM determination required."))))))</f>
        <v/>
      </c>
      <c r="AJ2848" s="58"/>
    </row>
    <row r="2849" customFormat="false" ht="15" hidden="false" customHeight="false" outlineLevel="0" collapsed="false">
      <c r="A2849" s="56"/>
      <c r="E2849" s="57" t="str">
        <f aca="false">IF(AND($F2849="",$G2849=""),"",IF($G2849="",$F2849,HYPERLINK($G2849,$F2849)))</f>
        <v/>
      </c>
      <c r="H2849" s="1" t="str">
        <f aca="false">IF($I2849="","None Attached",IF(LEFT($I2849,5)="https",HYPERLINK($I2849,"Datasheet"),HYPERLINK(_xlfn.CONCAT("https://",$I2849),"Datasheet")))</f>
        <v>None Attached</v>
      </c>
      <c r="M2849" s="56"/>
      <c r="P2849" s="58"/>
      <c r="Q2849" s="1" t="n">
        <f aca="false">$M2849-$N2849</f>
        <v>0</v>
      </c>
      <c r="R2849" s="56"/>
      <c r="T2849" s="59" t="s">
        <v>15</v>
      </c>
      <c r="U2849" s="1" t="n">
        <f aca="false">$S2849-$R2849</f>
        <v>0</v>
      </c>
      <c r="V2849" s="1" t="n">
        <f aca="false">IF($T2849="±",$Q2849*2,$Q2849)</f>
        <v>0</v>
      </c>
      <c r="W2849" s="60" t="str">
        <f aca="false">IFERROR($U2849/ABS($V2849),"N/A")</f>
        <v>N/A</v>
      </c>
      <c r="X2849" s="61" t="str">
        <f aca="false">IF(OR($W2849="N/A",$R2849="",$S2849=""),"N/A",IF($W2849&gt;=4,"Not Significant",IF($W2849&gt;=2,"Semi-Significant","Significant")))</f>
        <v>N/A</v>
      </c>
      <c r="Z2849" s="1" t="str">
        <f aca="false">IF($D2849="Z540.1 w/data",0,"")</f>
        <v/>
      </c>
      <c r="AA2849" s="1" t="e">
        <f aca="false">$Y2849+$Q2849+$Z2849</f>
        <v>#VALUE!</v>
      </c>
      <c r="AB2849" s="1" t="n">
        <f aca="false">$N2849+$Q2849</f>
        <v>0</v>
      </c>
      <c r="AC2849" s="1" t="str">
        <f aca="false">IF($Y2849="","",IF(AND($AA2849&gt;=$R2849,$AA2849&lt;=$S2849),"Pass","Fail"))</f>
        <v/>
      </c>
      <c r="AD2849" s="1" t="str">
        <f aca="false">IF($Y2849="","",IF($AA2849&gt;$R2849,"Pass","Fail"))</f>
        <v/>
      </c>
      <c r="AE2849" s="1" t="str">
        <f aca="false">IF($Y2849="","",IF($AA2849&gt;=$R2849,"Pass","Fail"))</f>
        <v/>
      </c>
      <c r="AF2849" s="1" t="str">
        <f aca="false">IF($Y2849="","",IF($AA2849&lt;=$S2849,"Pass","Fail"))</f>
        <v/>
      </c>
      <c r="AG2849" s="1" t="str">
        <f aca="false">IF($Y2849="","",IF($AA2849&lt;$S2849,"Pass","Fail"))</f>
        <v/>
      </c>
      <c r="AH2849" s="23" t="str">
        <f aca="true">INDIRECT(CHOOSE(MATCH($T2849,{"±","&gt;","≥","≤","&lt;"},0), "AC", "AD", "AE", "AF", "AG") &amp; ROW())</f>
        <v/>
      </c>
      <c r="AI2849" s="56" t="str">
        <f aca="false">IF($X2849="Not Significant","No Further Action Required",
IF($AH2849="","",
IF(AND($AH2849="Pass",$L2849="0 - Passed "),"Analysis performed; no further action required.",
IF(AND($AH2849="Fail",$L2849="1 - Failed "),"Analysis performed; no further action required.",
IF(AND($AH2849="Pass",$L2849="2 - Limited In Use "),"Analysis performed; no further action required.",
IF(AND($AH2849="Fail",$L2849="3 - Adjusted "),"Analysis performed; no further action required.",
"Unit fails analysis; TSM determination required."))))))</f>
        <v/>
      </c>
      <c r="AJ2849" s="58"/>
    </row>
    <row r="2850" customFormat="false" ht="15" hidden="false" customHeight="false" outlineLevel="0" collapsed="false">
      <c r="A2850" s="56"/>
      <c r="E2850" s="57" t="str">
        <f aca="false">IF(AND($F2850="",$G2850=""),"",IF($G2850="",$F2850,HYPERLINK($G2850,$F2850)))</f>
        <v/>
      </c>
      <c r="H2850" s="1" t="str">
        <f aca="false">IF($I2850="","None Attached",IF(LEFT($I2850,5)="https",HYPERLINK($I2850,"Datasheet"),HYPERLINK(_xlfn.CONCAT("https://",$I2850),"Datasheet")))</f>
        <v>None Attached</v>
      </c>
      <c r="M2850" s="56"/>
      <c r="P2850" s="58"/>
      <c r="Q2850" s="1" t="n">
        <f aca="false">$M2850-$N2850</f>
        <v>0</v>
      </c>
      <c r="R2850" s="56"/>
      <c r="T2850" s="59" t="s">
        <v>15</v>
      </c>
      <c r="U2850" s="1" t="n">
        <f aca="false">$S2850-$R2850</f>
        <v>0</v>
      </c>
      <c r="V2850" s="1" t="n">
        <f aca="false">IF($T2850="±",$Q2850*2,$Q2850)</f>
        <v>0</v>
      </c>
      <c r="W2850" s="60" t="str">
        <f aca="false">IFERROR($U2850/ABS($V2850),"N/A")</f>
        <v>N/A</v>
      </c>
      <c r="X2850" s="61" t="str">
        <f aca="false">IF(OR($W2850="N/A",$R2850="",$S2850=""),"N/A",IF($W2850&gt;=4,"Not Significant",IF($W2850&gt;=2,"Semi-Significant","Significant")))</f>
        <v>N/A</v>
      </c>
      <c r="Z2850" s="1" t="str">
        <f aca="false">IF($D2850="Z540.1 w/data",0,"")</f>
        <v/>
      </c>
      <c r="AA2850" s="1" t="e">
        <f aca="false">$Y2850+$Q2850+$Z2850</f>
        <v>#VALUE!</v>
      </c>
      <c r="AB2850" s="1" t="n">
        <f aca="false">$N2850+$Q2850</f>
        <v>0</v>
      </c>
      <c r="AC2850" s="1" t="str">
        <f aca="false">IF($Y2850="","",IF(AND($AA2850&gt;=$R2850,$AA2850&lt;=$S2850),"Pass","Fail"))</f>
        <v/>
      </c>
      <c r="AD2850" s="1" t="str">
        <f aca="false">IF($Y2850="","",IF($AA2850&gt;$R2850,"Pass","Fail"))</f>
        <v/>
      </c>
      <c r="AE2850" s="1" t="str">
        <f aca="false">IF($Y2850="","",IF($AA2850&gt;=$R2850,"Pass","Fail"))</f>
        <v/>
      </c>
      <c r="AF2850" s="1" t="str">
        <f aca="false">IF($Y2850="","",IF($AA2850&lt;=$S2850,"Pass","Fail"))</f>
        <v/>
      </c>
      <c r="AG2850" s="1" t="str">
        <f aca="false">IF($Y2850="","",IF($AA2850&lt;$S2850,"Pass","Fail"))</f>
        <v/>
      </c>
      <c r="AH2850" s="23" t="str">
        <f aca="true">INDIRECT(CHOOSE(MATCH($T2850,{"±","&gt;","≥","≤","&lt;"},0), "AC", "AD", "AE", "AF", "AG") &amp; ROW())</f>
        <v/>
      </c>
      <c r="AI2850" s="56" t="str">
        <f aca="false">IF($X2850="Not Significant","No Further Action Required",
IF($AH2850="","",
IF(AND($AH2850="Pass",$L2850="0 - Passed "),"Analysis performed; no further action required.",
IF(AND($AH2850="Fail",$L2850="1 - Failed "),"Analysis performed; no further action required.",
IF(AND($AH2850="Pass",$L2850="2 - Limited In Use "),"Analysis performed; no further action required.",
IF(AND($AH2850="Fail",$L2850="3 - Adjusted "),"Analysis performed; no further action required.",
"Unit fails analysis; TSM determination required."))))))</f>
        <v/>
      </c>
      <c r="AJ2850" s="58"/>
    </row>
    <row r="2851" customFormat="false" ht="15" hidden="false" customHeight="false" outlineLevel="0" collapsed="false">
      <c r="A2851" s="56"/>
      <c r="E2851" s="57" t="str">
        <f aca="false">IF(AND($F2851="",$G2851=""),"",IF($G2851="",$F2851,HYPERLINK($G2851,$F2851)))</f>
        <v/>
      </c>
      <c r="H2851" s="1" t="str">
        <f aca="false">IF($I2851="","None Attached",IF(LEFT($I2851,5)="https",HYPERLINK($I2851,"Datasheet"),HYPERLINK(_xlfn.CONCAT("https://",$I2851),"Datasheet")))</f>
        <v>None Attached</v>
      </c>
      <c r="M2851" s="56"/>
      <c r="P2851" s="58"/>
      <c r="Q2851" s="1" t="n">
        <f aca="false">$M2851-$N2851</f>
        <v>0</v>
      </c>
      <c r="R2851" s="56"/>
      <c r="T2851" s="59" t="s">
        <v>15</v>
      </c>
      <c r="U2851" s="1" t="n">
        <f aca="false">$S2851-$R2851</f>
        <v>0</v>
      </c>
      <c r="V2851" s="1" t="n">
        <f aca="false">IF($T2851="±",$Q2851*2,$Q2851)</f>
        <v>0</v>
      </c>
      <c r="W2851" s="60" t="str">
        <f aca="false">IFERROR($U2851/ABS($V2851),"N/A")</f>
        <v>N/A</v>
      </c>
      <c r="X2851" s="61" t="str">
        <f aca="false">IF(OR($W2851="N/A",$R2851="",$S2851=""),"N/A",IF($W2851&gt;=4,"Not Significant",IF($W2851&gt;=2,"Semi-Significant","Significant")))</f>
        <v>N/A</v>
      </c>
      <c r="Z2851" s="1" t="str">
        <f aca="false">IF($D2851="Z540.1 w/data",0,"")</f>
        <v/>
      </c>
      <c r="AA2851" s="1" t="e">
        <f aca="false">$Y2851+$Q2851+$Z2851</f>
        <v>#VALUE!</v>
      </c>
      <c r="AB2851" s="1" t="n">
        <f aca="false">$N2851+$Q2851</f>
        <v>0</v>
      </c>
      <c r="AC2851" s="1" t="str">
        <f aca="false">IF($Y2851="","",IF(AND($AA2851&gt;=$R2851,$AA2851&lt;=$S2851),"Pass","Fail"))</f>
        <v/>
      </c>
      <c r="AD2851" s="1" t="str">
        <f aca="false">IF($Y2851="","",IF($AA2851&gt;$R2851,"Pass","Fail"))</f>
        <v/>
      </c>
      <c r="AE2851" s="1" t="str">
        <f aca="false">IF($Y2851="","",IF($AA2851&gt;=$R2851,"Pass","Fail"))</f>
        <v/>
      </c>
      <c r="AF2851" s="1" t="str">
        <f aca="false">IF($Y2851="","",IF($AA2851&lt;=$S2851,"Pass","Fail"))</f>
        <v/>
      </c>
      <c r="AG2851" s="1" t="str">
        <f aca="false">IF($Y2851="","",IF($AA2851&lt;$S2851,"Pass","Fail"))</f>
        <v/>
      </c>
      <c r="AH2851" s="23" t="str">
        <f aca="true">INDIRECT(CHOOSE(MATCH($T2851,{"±","&gt;","≥","≤","&lt;"},0), "AC", "AD", "AE", "AF", "AG") &amp; ROW())</f>
        <v/>
      </c>
      <c r="AI2851" s="56" t="str">
        <f aca="false">IF($X2851="Not Significant","No Further Action Required",
IF($AH2851="","",
IF(AND($AH2851="Pass",$L2851="0 - Passed "),"Analysis performed; no further action required.",
IF(AND($AH2851="Fail",$L2851="1 - Failed "),"Analysis performed; no further action required.",
IF(AND($AH2851="Pass",$L2851="2 - Limited In Use "),"Analysis performed; no further action required.",
IF(AND($AH2851="Fail",$L2851="3 - Adjusted "),"Analysis performed; no further action required.",
"Unit fails analysis; TSM determination required."))))))</f>
        <v/>
      </c>
      <c r="AJ2851" s="58"/>
    </row>
    <row r="2852" customFormat="false" ht="15" hidden="false" customHeight="false" outlineLevel="0" collapsed="false">
      <c r="A2852" s="56"/>
      <c r="E2852" s="57" t="str">
        <f aca="false">IF(AND($F2852="",$G2852=""),"",IF($G2852="",$F2852,HYPERLINK($G2852,$F2852)))</f>
        <v/>
      </c>
      <c r="H2852" s="1" t="str">
        <f aca="false">IF($I2852="","None Attached",IF(LEFT($I2852,5)="https",HYPERLINK($I2852,"Datasheet"),HYPERLINK(_xlfn.CONCAT("https://",$I2852),"Datasheet")))</f>
        <v>None Attached</v>
      </c>
      <c r="M2852" s="56"/>
      <c r="P2852" s="58"/>
      <c r="Q2852" s="1" t="n">
        <f aca="false">$M2852-$N2852</f>
        <v>0</v>
      </c>
      <c r="R2852" s="56"/>
      <c r="T2852" s="59" t="s">
        <v>15</v>
      </c>
      <c r="U2852" s="1" t="n">
        <f aca="false">$S2852-$R2852</f>
        <v>0</v>
      </c>
      <c r="V2852" s="1" t="n">
        <f aca="false">IF($T2852="±",$Q2852*2,$Q2852)</f>
        <v>0</v>
      </c>
      <c r="W2852" s="60" t="str">
        <f aca="false">IFERROR($U2852/ABS($V2852),"N/A")</f>
        <v>N/A</v>
      </c>
      <c r="X2852" s="61" t="str">
        <f aca="false">IF(OR($W2852="N/A",$R2852="",$S2852=""),"N/A",IF($W2852&gt;=4,"Not Significant",IF($W2852&gt;=2,"Semi-Significant","Significant")))</f>
        <v>N/A</v>
      </c>
      <c r="Z2852" s="1" t="str">
        <f aca="false">IF($D2852="Z540.1 w/data",0,"")</f>
        <v/>
      </c>
      <c r="AA2852" s="1" t="e">
        <f aca="false">$Y2852+$Q2852+$Z2852</f>
        <v>#VALUE!</v>
      </c>
      <c r="AB2852" s="1" t="n">
        <f aca="false">$N2852+$Q2852</f>
        <v>0</v>
      </c>
      <c r="AC2852" s="1" t="str">
        <f aca="false">IF($Y2852="","",IF(AND($AA2852&gt;=$R2852,$AA2852&lt;=$S2852),"Pass","Fail"))</f>
        <v/>
      </c>
      <c r="AD2852" s="1" t="str">
        <f aca="false">IF($Y2852="","",IF($AA2852&gt;$R2852,"Pass","Fail"))</f>
        <v/>
      </c>
      <c r="AE2852" s="1" t="str">
        <f aca="false">IF($Y2852="","",IF($AA2852&gt;=$R2852,"Pass","Fail"))</f>
        <v/>
      </c>
      <c r="AF2852" s="1" t="str">
        <f aca="false">IF($Y2852="","",IF($AA2852&lt;=$S2852,"Pass","Fail"))</f>
        <v/>
      </c>
      <c r="AG2852" s="1" t="str">
        <f aca="false">IF($Y2852="","",IF($AA2852&lt;$S2852,"Pass","Fail"))</f>
        <v/>
      </c>
      <c r="AH2852" s="23" t="str">
        <f aca="true">INDIRECT(CHOOSE(MATCH($T2852,{"±","&gt;","≥","≤","&lt;"},0), "AC", "AD", "AE", "AF", "AG") &amp; ROW())</f>
        <v/>
      </c>
      <c r="AI2852" s="56" t="str">
        <f aca="false">IF($X2852="Not Significant","No Further Action Required",
IF($AH2852="","",
IF(AND($AH2852="Pass",$L2852="0 - Passed "),"Analysis performed; no further action required.",
IF(AND($AH2852="Fail",$L2852="1 - Failed "),"Analysis performed; no further action required.",
IF(AND($AH2852="Pass",$L2852="2 - Limited In Use "),"Analysis performed; no further action required.",
IF(AND($AH2852="Fail",$L2852="3 - Adjusted "),"Analysis performed; no further action required.",
"Unit fails analysis; TSM determination required."))))))</f>
        <v/>
      </c>
      <c r="AJ2852" s="58"/>
    </row>
    <row r="2853" customFormat="false" ht="15" hidden="false" customHeight="false" outlineLevel="0" collapsed="false">
      <c r="A2853" s="56"/>
      <c r="E2853" s="57" t="str">
        <f aca="false">IF(AND($F2853="",$G2853=""),"",IF($G2853="",$F2853,HYPERLINK($G2853,$F2853)))</f>
        <v/>
      </c>
      <c r="H2853" s="1" t="str">
        <f aca="false">IF($I2853="","None Attached",IF(LEFT($I2853,5)="https",HYPERLINK($I2853,"Datasheet"),HYPERLINK(_xlfn.CONCAT("https://",$I2853),"Datasheet")))</f>
        <v>None Attached</v>
      </c>
      <c r="M2853" s="56"/>
      <c r="P2853" s="58"/>
      <c r="Q2853" s="1" t="n">
        <f aca="false">$M2853-$N2853</f>
        <v>0</v>
      </c>
      <c r="R2853" s="56"/>
      <c r="T2853" s="59" t="s">
        <v>15</v>
      </c>
      <c r="U2853" s="1" t="n">
        <f aca="false">$S2853-$R2853</f>
        <v>0</v>
      </c>
      <c r="V2853" s="1" t="n">
        <f aca="false">IF($T2853="±",$Q2853*2,$Q2853)</f>
        <v>0</v>
      </c>
      <c r="W2853" s="60" t="str">
        <f aca="false">IFERROR($U2853/ABS($V2853),"N/A")</f>
        <v>N/A</v>
      </c>
      <c r="X2853" s="61" t="str">
        <f aca="false">IF(OR($W2853="N/A",$R2853="",$S2853=""),"N/A",IF($W2853&gt;=4,"Not Significant",IF($W2853&gt;=2,"Semi-Significant","Significant")))</f>
        <v>N/A</v>
      </c>
      <c r="Z2853" s="1" t="str">
        <f aca="false">IF($D2853="Z540.1 w/data",0,"")</f>
        <v/>
      </c>
      <c r="AA2853" s="1" t="e">
        <f aca="false">$Y2853+$Q2853+$Z2853</f>
        <v>#VALUE!</v>
      </c>
      <c r="AB2853" s="1" t="n">
        <f aca="false">$N2853+$Q2853</f>
        <v>0</v>
      </c>
      <c r="AC2853" s="1" t="str">
        <f aca="false">IF($Y2853="","",IF(AND($AA2853&gt;=$R2853,$AA2853&lt;=$S2853),"Pass","Fail"))</f>
        <v/>
      </c>
      <c r="AD2853" s="1" t="str">
        <f aca="false">IF($Y2853="","",IF($AA2853&gt;$R2853,"Pass","Fail"))</f>
        <v/>
      </c>
      <c r="AE2853" s="1" t="str">
        <f aca="false">IF($Y2853="","",IF($AA2853&gt;=$R2853,"Pass","Fail"))</f>
        <v/>
      </c>
      <c r="AF2853" s="1" t="str">
        <f aca="false">IF($Y2853="","",IF($AA2853&lt;=$S2853,"Pass","Fail"))</f>
        <v/>
      </c>
      <c r="AG2853" s="1" t="str">
        <f aca="false">IF($Y2853="","",IF($AA2853&lt;$S2853,"Pass","Fail"))</f>
        <v/>
      </c>
      <c r="AH2853" s="23" t="str">
        <f aca="true">INDIRECT(CHOOSE(MATCH($T2853,{"±","&gt;","≥","≤","&lt;"},0), "AC", "AD", "AE", "AF", "AG") &amp; ROW())</f>
        <v/>
      </c>
      <c r="AI2853" s="56" t="str">
        <f aca="false">IF($X2853="Not Significant","No Further Action Required",
IF($AH2853="","",
IF(AND($AH2853="Pass",$L2853="0 - Passed "),"Analysis performed; no further action required.",
IF(AND($AH2853="Fail",$L2853="1 - Failed "),"Analysis performed; no further action required.",
IF(AND($AH2853="Pass",$L2853="2 - Limited In Use "),"Analysis performed; no further action required.",
IF(AND($AH2853="Fail",$L2853="3 - Adjusted "),"Analysis performed; no further action required.",
"Unit fails analysis; TSM determination required."))))))</f>
        <v/>
      </c>
      <c r="AJ2853" s="58"/>
    </row>
    <row r="2854" customFormat="false" ht="15" hidden="false" customHeight="false" outlineLevel="0" collapsed="false">
      <c r="A2854" s="56"/>
      <c r="E2854" s="57" t="str">
        <f aca="false">IF(AND($F2854="",$G2854=""),"",IF($G2854="",$F2854,HYPERLINK($G2854,$F2854)))</f>
        <v/>
      </c>
      <c r="H2854" s="1" t="str">
        <f aca="false">IF($I2854="","None Attached",IF(LEFT($I2854,5)="https",HYPERLINK($I2854,"Datasheet"),HYPERLINK(_xlfn.CONCAT("https://",$I2854),"Datasheet")))</f>
        <v>None Attached</v>
      </c>
      <c r="M2854" s="56"/>
      <c r="P2854" s="58"/>
      <c r="Q2854" s="1" t="n">
        <f aca="false">$M2854-$N2854</f>
        <v>0</v>
      </c>
      <c r="R2854" s="56"/>
      <c r="T2854" s="59" t="s">
        <v>15</v>
      </c>
      <c r="U2854" s="1" t="n">
        <f aca="false">$S2854-$R2854</f>
        <v>0</v>
      </c>
      <c r="V2854" s="1" t="n">
        <f aca="false">IF($T2854="±",$Q2854*2,$Q2854)</f>
        <v>0</v>
      </c>
      <c r="W2854" s="60" t="str">
        <f aca="false">IFERROR($U2854/ABS($V2854),"N/A")</f>
        <v>N/A</v>
      </c>
      <c r="X2854" s="61" t="str">
        <f aca="false">IF(OR($W2854="N/A",$R2854="",$S2854=""),"N/A",IF($W2854&gt;=4,"Not Significant",IF($W2854&gt;=2,"Semi-Significant","Significant")))</f>
        <v>N/A</v>
      </c>
      <c r="Z2854" s="1" t="str">
        <f aca="false">IF($D2854="Z540.1 w/data",0,"")</f>
        <v/>
      </c>
      <c r="AA2854" s="1" t="e">
        <f aca="false">$Y2854+$Q2854+$Z2854</f>
        <v>#VALUE!</v>
      </c>
      <c r="AB2854" s="1" t="n">
        <f aca="false">$N2854+$Q2854</f>
        <v>0</v>
      </c>
      <c r="AC2854" s="1" t="str">
        <f aca="false">IF($Y2854="","",IF(AND($AA2854&gt;=$R2854,$AA2854&lt;=$S2854),"Pass","Fail"))</f>
        <v/>
      </c>
      <c r="AD2854" s="1" t="str">
        <f aca="false">IF($Y2854="","",IF($AA2854&gt;$R2854,"Pass","Fail"))</f>
        <v/>
      </c>
      <c r="AE2854" s="1" t="str">
        <f aca="false">IF($Y2854="","",IF($AA2854&gt;=$R2854,"Pass","Fail"))</f>
        <v/>
      </c>
      <c r="AF2854" s="1" t="str">
        <f aca="false">IF($Y2854="","",IF($AA2854&lt;=$S2854,"Pass","Fail"))</f>
        <v/>
      </c>
      <c r="AG2854" s="1" t="str">
        <f aca="false">IF($Y2854="","",IF($AA2854&lt;$S2854,"Pass","Fail"))</f>
        <v/>
      </c>
      <c r="AH2854" s="23" t="str">
        <f aca="true">INDIRECT(CHOOSE(MATCH($T2854,{"±","&gt;","≥","≤","&lt;"},0), "AC", "AD", "AE", "AF", "AG") &amp; ROW())</f>
        <v/>
      </c>
      <c r="AI2854" s="56" t="str">
        <f aca="false">IF($X2854="Not Significant","No Further Action Required",
IF($AH2854="","",
IF(AND($AH2854="Pass",$L2854="0 - Passed "),"Analysis performed; no further action required.",
IF(AND($AH2854="Fail",$L2854="1 - Failed "),"Analysis performed; no further action required.",
IF(AND($AH2854="Pass",$L2854="2 - Limited In Use "),"Analysis performed; no further action required.",
IF(AND($AH2854="Fail",$L2854="3 - Adjusted "),"Analysis performed; no further action required.",
"Unit fails analysis; TSM determination required."))))))</f>
        <v/>
      </c>
      <c r="AJ2854" s="58"/>
    </row>
    <row r="2855" customFormat="false" ht="15" hidden="false" customHeight="false" outlineLevel="0" collapsed="false">
      <c r="A2855" s="56"/>
      <c r="E2855" s="57" t="str">
        <f aca="false">IF(AND($F2855="",$G2855=""),"",IF($G2855="",$F2855,HYPERLINK($G2855,$F2855)))</f>
        <v/>
      </c>
      <c r="H2855" s="1" t="str">
        <f aca="false">IF($I2855="","None Attached",IF(LEFT($I2855,5)="https",HYPERLINK($I2855,"Datasheet"),HYPERLINK(_xlfn.CONCAT("https://",$I2855),"Datasheet")))</f>
        <v>None Attached</v>
      </c>
      <c r="M2855" s="56"/>
      <c r="P2855" s="58"/>
      <c r="Q2855" s="1" t="n">
        <f aca="false">$M2855-$N2855</f>
        <v>0</v>
      </c>
      <c r="R2855" s="56"/>
      <c r="T2855" s="59" t="s">
        <v>15</v>
      </c>
      <c r="U2855" s="1" t="n">
        <f aca="false">$S2855-$R2855</f>
        <v>0</v>
      </c>
      <c r="V2855" s="1" t="n">
        <f aca="false">IF($T2855="±",$Q2855*2,$Q2855)</f>
        <v>0</v>
      </c>
      <c r="W2855" s="60" t="str">
        <f aca="false">IFERROR($U2855/ABS($V2855),"N/A")</f>
        <v>N/A</v>
      </c>
      <c r="X2855" s="61" t="str">
        <f aca="false">IF(OR($W2855="N/A",$R2855="",$S2855=""),"N/A",IF($W2855&gt;=4,"Not Significant",IF($W2855&gt;=2,"Semi-Significant","Significant")))</f>
        <v>N/A</v>
      </c>
      <c r="Z2855" s="1" t="str">
        <f aca="false">IF($D2855="Z540.1 w/data",0,"")</f>
        <v/>
      </c>
      <c r="AA2855" s="1" t="e">
        <f aca="false">$Y2855+$Q2855+$Z2855</f>
        <v>#VALUE!</v>
      </c>
      <c r="AB2855" s="1" t="n">
        <f aca="false">$N2855+$Q2855</f>
        <v>0</v>
      </c>
      <c r="AC2855" s="1" t="str">
        <f aca="false">IF($Y2855="","",IF(AND($AA2855&gt;=$R2855,$AA2855&lt;=$S2855),"Pass","Fail"))</f>
        <v/>
      </c>
      <c r="AD2855" s="1" t="str">
        <f aca="false">IF($Y2855="","",IF($AA2855&gt;$R2855,"Pass","Fail"))</f>
        <v/>
      </c>
      <c r="AE2855" s="1" t="str">
        <f aca="false">IF($Y2855="","",IF($AA2855&gt;=$R2855,"Pass","Fail"))</f>
        <v/>
      </c>
      <c r="AF2855" s="1" t="str">
        <f aca="false">IF($Y2855="","",IF($AA2855&lt;=$S2855,"Pass","Fail"))</f>
        <v/>
      </c>
      <c r="AG2855" s="1" t="str">
        <f aca="false">IF($Y2855="","",IF($AA2855&lt;$S2855,"Pass","Fail"))</f>
        <v/>
      </c>
      <c r="AH2855" s="23" t="str">
        <f aca="true">INDIRECT(CHOOSE(MATCH($T2855,{"±","&gt;","≥","≤","&lt;"},0), "AC", "AD", "AE", "AF", "AG") &amp; ROW())</f>
        <v/>
      </c>
      <c r="AI2855" s="56" t="str">
        <f aca="false">IF($X2855="Not Significant","No Further Action Required",
IF($AH2855="","",
IF(AND($AH2855="Pass",$L2855="0 - Passed "),"Analysis performed; no further action required.",
IF(AND($AH2855="Fail",$L2855="1 - Failed "),"Analysis performed; no further action required.",
IF(AND($AH2855="Pass",$L2855="2 - Limited In Use "),"Analysis performed; no further action required.",
IF(AND($AH2855="Fail",$L2855="3 - Adjusted "),"Analysis performed; no further action required.",
"Unit fails analysis; TSM determination required."))))))</f>
        <v/>
      </c>
      <c r="AJ2855" s="58"/>
    </row>
    <row r="2856" customFormat="false" ht="15" hidden="false" customHeight="false" outlineLevel="0" collapsed="false">
      <c r="A2856" s="56"/>
      <c r="E2856" s="57" t="str">
        <f aca="false">IF(AND($F2856="",$G2856=""),"",IF($G2856="",$F2856,HYPERLINK($G2856,$F2856)))</f>
        <v/>
      </c>
      <c r="H2856" s="1" t="str">
        <f aca="false">IF($I2856="","None Attached",IF(LEFT($I2856,5)="https",HYPERLINK($I2856,"Datasheet"),HYPERLINK(_xlfn.CONCAT("https://",$I2856),"Datasheet")))</f>
        <v>None Attached</v>
      </c>
      <c r="M2856" s="56"/>
      <c r="P2856" s="58"/>
      <c r="Q2856" s="1" t="n">
        <f aca="false">$M2856-$N2856</f>
        <v>0</v>
      </c>
      <c r="R2856" s="56"/>
      <c r="T2856" s="59" t="s">
        <v>15</v>
      </c>
      <c r="U2856" s="1" t="n">
        <f aca="false">$S2856-$R2856</f>
        <v>0</v>
      </c>
      <c r="V2856" s="1" t="n">
        <f aca="false">IF($T2856="±",$Q2856*2,$Q2856)</f>
        <v>0</v>
      </c>
      <c r="W2856" s="60" t="str">
        <f aca="false">IFERROR($U2856/ABS($V2856),"N/A")</f>
        <v>N/A</v>
      </c>
      <c r="X2856" s="61" t="str">
        <f aca="false">IF(OR($W2856="N/A",$R2856="",$S2856=""),"N/A",IF($W2856&gt;=4,"Not Significant",IF($W2856&gt;=2,"Semi-Significant","Significant")))</f>
        <v>N/A</v>
      </c>
      <c r="Z2856" s="1" t="str">
        <f aca="false">IF($D2856="Z540.1 w/data",0,"")</f>
        <v/>
      </c>
      <c r="AA2856" s="1" t="e">
        <f aca="false">$Y2856+$Q2856+$Z2856</f>
        <v>#VALUE!</v>
      </c>
      <c r="AB2856" s="1" t="n">
        <f aca="false">$N2856+$Q2856</f>
        <v>0</v>
      </c>
      <c r="AC2856" s="1" t="str">
        <f aca="false">IF($Y2856="","",IF(AND($AA2856&gt;=$R2856,$AA2856&lt;=$S2856),"Pass","Fail"))</f>
        <v/>
      </c>
      <c r="AD2856" s="1" t="str">
        <f aca="false">IF($Y2856="","",IF($AA2856&gt;$R2856,"Pass","Fail"))</f>
        <v/>
      </c>
      <c r="AE2856" s="1" t="str">
        <f aca="false">IF($Y2856="","",IF($AA2856&gt;=$R2856,"Pass","Fail"))</f>
        <v/>
      </c>
      <c r="AF2856" s="1" t="str">
        <f aca="false">IF($Y2856="","",IF($AA2856&lt;=$S2856,"Pass","Fail"))</f>
        <v/>
      </c>
      <c r="AG2856" s="1" t="str">
        <f aca="false">IF($Y2856="","",IF($AA2856&lt;$S2856,"Pass","Fail"))</f>
        <v/>
      </c>
      <c r="AH2856" s="23" t="str">
        <f aca="true">INDIRECT(CHOOSE(MATCH($T2856,{"±","&gt;","≥","≤","&lt;"},0), "AC", "AD", "AE", "AF", "AG") &amp; ROW())</f>
        <v/>
      </c>
      <c r="AI2856" s="56" t="str">
        <f aca="false">IF($X2856="Not Significant","No Further Action Required",
IF($AH2856="","",
IF(AND($AH2856="Pass",$L2856="0 - Passed "),"Analysis performed; no further action required.",
IF(AND($AH2856="Fail",$L2856="1 - Failed "),"Analysis performed; no further action required.",
IF(AND($AH2856="Pass",$L2856="2 - Limited In Use "),"Analysis performed; no further action required.",
IF(AND($AH2856="Fail",$L2856="3 - Adjusted "),"Analysis performed; no further action required.",
"Unit fails analysis; TSM determination required."))))))</f>
        <v/>
      </c>
      <c r="AJ2856" s="58"/>
    </row>
    <row r="2857" customFormat="false" ht="15" hidden="false" customHeight="false" outlineLevel="0" collapsed="false">
      <c r="A2857" s="56"/>
      <c r="E2857" s="57" t="str">
        <f aca="false">IF(AND($F2857="",$G2857=""),"",IF($G2857="",$F2857,HYPERLINK($G2857,$F2857)))</f>
        <v/>
      </c>
      <c r="H2857" s="1" t="str">
        <f aca="false">IF($I2857="","None Attached",IF(LEFT($I2857,5)="https",HYPERLINK($I2857,"Datasheet"),HYPERLINK(_xlfn.CONCAT("https://",$I2857),"Datasheet")))</f>
        <v>None Attached</v>
      </c>
      <c r="M2857" s="56"/>
      <c r="P2857" s="58"/>
      <c r="Q2857" s="1" t="n">
        <f aca="false">$M2857-$N2857</f>
        <v>0</v>
      </c>
      <c r="R2857" s="56"/>
      <c r="T2857" s="59" t="s">
        <v>15</v>
      </c>
      <c r="U2857" s="1" t="n">
        <f aca="false">$S2857-$R2857</f>
        <v>0</v>
      </c>
      <c r="V2857" s="1" t="n">
        <f aca="false">IF($T2857="±",$Q2857*2,$Q2857)</f>
        <v>0</v>
      </c>
      <c r="W2857" s="60" t="str">
        <f aca="false">IFERROR($U2857/ABS($V2857),"N/A")</f>
        <v>N/A</v>
      </c>
      <c r="X2857" s="61" t="str">
        <f aca="false">IF(OR($W2857="N/A",$R2857="",$S2857=""),"N/A",IF($W2857&gt;=4,"Not Significant",IF($W2857&gt;=2,"Semi-Significant","Significant")))</f>
        <v>N/A</v>
      </c>
      <c r="Z2857" s="1" t="str">
        <f aca="false">IF($D2857="Z540.1 w/data",0,"")</f>
        <v/>
      </c>
      <c r="AA2857" s="1" t="e">
        <f aca="false">$Y2857+$Q2857+$Z2857</f>
        <v>#VALUE!</v>
      </c>
      <c r="AB2857" s="1" t="n">
        <f aca="false">$N2857+$Q2857</f>
        <v>0</v>
      </c>
      <c r="AC2857" s="1" t="str">
        <f aca="false">IF($Y2857="","",IF(AND($AA2857&gt;=$R2857,$AA2857&lt;=$S2857),"Pass","Fail"))</f>
        <v/>
      </c>
      <c r="AD2857" s="1" t="str">
        <f aca="false">IF($Y2857="","",IF($AA2857&gt;$R2857,"Pass","Fail"))</f>
        <v/>
      </c>
      <c r="AE2857" s="1" t="str">
        <f aca="false">IF($Y2857="","",IF($AA2857&gt;=$R2857,"Pass","Fail"))</f>
        <v/>
      </c>
      <c r="AF2857" s="1" t="str">
        <f aca="false">IF($Y2857="","",IF($AA2857&lt;=$S2857,"Pass","Fail"))</f>
        <v/>
      </c>
      <c r="AG2857" s="1" t="str">
        <f aca="false">IF($Y2857="","",IF($AA2857&lt;$S2857,"Pass","Fail"))</f>
        <v/>
      </c>
      <c r="AH2857" s="23" t="str">
        <f aca="true">INDIRECT(CHOOSE(MATCH($T2857,{"±","&gt;","≥","≤","&lt;"},0), "AC", "AD", "AE", "AF", "AG") &amp; ROW())</f>
        <v/>
      </c>
      <c r="AI2857" s="56" t="str">
        <f aca="false">IF($X2857="Not Significant","No Further Action Required",
IF($AH2857="","",
IF(AND($AH2857="Pass",$L2857="0 - Passed "),"Analysis performed; no further action required.",
IF(AND($AH2857="Fail",$L2857="1 - Failed "),"Analysis performed; no further action required.",
IF(AND($AH2857="Pass",$L2857="2 - Limited In Use "),"Analysis performed; no further action required.",
IF(AND($AH2857="Fail",$L2857="3 - Adjusted "),"Analysis performed; no further action required.",
"Unit fails analysis; TSM determination required."))))))</f>
        <v/>
      </c>
      <c r="AJ2857" s="58"/>
    </row>
    <row r="2858" customFormat="false" ht="15" hidden="false" customHeight="false" outlineLevel="0" collapsed="false">
      <c r="A2858" s="56"/>
      <c r="E2858" s="57" t="str">
        <f aca="false">IF(AND($F2858="",$G2858=""),"",IF($G2858="",$F2858,HYPERLINK($G2858,$F2858)))</f>
        <v/>
      </c>
      <c r="H2858" s="1" t="str">
        <f aca="false">IF($I2858="","None Attached",IF(LEFT($I2858,5)="https",HYPERLINK($I2858,"Datasheet"),HYPERLINK(_xlfn.CONCAT("https://",$I2858),"Datasheet")))</f>
        <v>None Attached</v>
      </c>
      <c r="M2858" s="56"/>
      <c r="P2858" s="58"/>
      <c r="Q2858" s="1" t="n">
        <f aca="false">$M2858-$N2858</f>
        <v>0</v>
      </c>
      <c r="R2858" s="56"/>
      <c r="T2858" s="59" t="s">
        <v>15</v>
      </c>
      <c r="U2858" s="1" t="n">
        <f aca="false">$S2858-$R2858</f>
        <v>0</v>
      </c>
      <c r="V2858" s="1" t="n">
        <f aca="false">IF($T2858="±",$Q2858*2,$Q2858)</f>
        <v>0</v>
      </c>
      <c r="W2858" s="60" t="str">
        <f aca="false">IFERROR($U2858/ABS($V2858),"N/A")</f>
        <v>N/A</v>
      </c>
      <c r="X2858" s="61" t="str">
        <f aca="false">IF(OR($W2858="N/A",$R2858="",$S2858=""),"N/A",IF($W2858&gt;=4,"Not Significant",IF($W2858&gt;=2,"Semi-Significant","Significant")))</f>
        <v>N/A</v>
      </c>
      <c r="Z2858" s="1" t="str">
        <f aca="false">IF($D2858="Z540.1 w/data",0,"")</f>
        <v/>
      </c>
      <c r="AA2858" s="1" t="e">
        <f aca="false">$Y2858+$Q2858+$Z2858</f>
        <v>#VALUE!</v>
      </c>
      <c r="AB2858" s="1" t="n">
        <f aca="false">$N2858+$Q2858</f>
        <v>0</v>
      </c>
      <c r="AC2858" s="1" t="str">
        <f aca="false">IF($Y2858="","",IF(AND($AA2858&gt;=$R2858,$AA2858&lt;=$S2858),"Pass","Fail"))</f>
        <v/>
      </c>
      <c r="AD2858" s="1" t="str">
        <f aca="false">IF($Y2858="","",IF($AA2858&gt;$R2858,"Pass","Fail"))</f>
        <v/>
      </c>
      <c r="AE2858" s="1" t="str">
        <f aca="false">IF($Y2858="","",IF($AA2858&gt;=$R2858,"Pass","Fail"))</f>
        <v/>
      </c>
      <c r="AF2858" s="1" t="str">
        <f aca="false">IF($Y2858="","",IF($AA2858&lt;=$S2858,"Pass","Fail"))</f>
        <v/>
      </c>
      <c r="AG2858" s="1" t="str">
        <f aca="false">IF($Y2858="","",IF($AA2858&lt;$S2858,"Pass","Fail"))</f>
        <v/>
      </c>
      <c r="AH2858" s="23" t="str">
        <f aca="true">INDIRECT(CHOOSE(MATCH($T2858,{"±","&gt;","≥","≤","&lt;"},0), "AC", "AD", "AE", "AF", "AG") &amp; ROW())</f>
        <v/>
      </c>
      <c r="AI2858" s="56" t="str">
        <f aca="false">IF($X2858="Not Significant","No Further Action Required",
IF($AH2858="","",
IF(AND($AH2858="Pass",$L2858="0 - Passed "),"Analysis performed; no further action required.",
IF(AND($AH2858="Fail",$L2858="1 - Failed "),"Analysis performed; no further action required.",
IF(AND($AH2858="Pass",$L2858="2 - Limited In Use "),"Analysis performed; no further action required.",
IF(AND($AH2858="Fail",$L2858="3 - Adjusted "),"Analysis performed; no further action required.",
"Unit fails analysis; TSM determination required."))))))</f>
        <v/>
      </c>
      <c r="AJ2858" s="58"/>
    </row>
    <row r="2859" customFormat="false" ht="15" hidden="false" customHeight="false" outlineLevel="0" collapsed="false">
      <c r="A2859" s="56"/>
      <c r="E2859" s="57" t="str">
        <f aca="false">IF(AND($F2859="",$G2859=""),"",IF($G2859="",$F2859,HYPERLINK($G2859,$F2859)))</f>
        <v/>
      </c>
      <c r="H2859" s="1" t="str">
        <f aca="false">IF($I2859="","None Attached",IF(LEFT($I2859,5)="https",HYPERLINK($I2859,"Datasheet"),HYPERLINK(_xlfn.CONCAT("https://",$I2859),"Datasheet")))</f>
        <v>None Attached</v>
      </c>
      <c r="M2859" s="56"/>
      <c r="P2859" s="58"/>
      <c r="Q2859" s="1" t="n">
        <f aca="false">$M2859-$N2859</f>
        <v>0</v>
      </c>
      <c r="R2859" s="56"/>
      <c r="T2859" s="59" t="s">
        <v>15</v>
      </c>
      <c r="U2859" s="1" t="n">
        <f aca="false">$S2859-$R2859</f>
        <v>0</v>
      </c>
      <c r="V2859" s="1" t="n">
        <f aca="false">IF($T2859="±",$Q2859*2,$Q2859)</f>
        <v>0</v>
      </c>
      <c r="W2859" s="60" t="str">
        <f aca="false">IFERROR($U2859/ABS($V2859),"N/A")</f>
        <v>N/A</v>
      </c>
      <c r="X2859" s="61" t="str">
        <f aca="false">IF(OR($W2859="N/A",$R2859="",$S2859=""),"N/A",IF($W2859&gt;=4,"Not Significant",IF($W2859&gt;=2,"Semi-Significant","Significant")))</f>
        <v>N/A</v>
      </c>
      <c r="Z2859" s="1" t="str">
        <f aca="false">IF($D2859="Z540.1 w/data",0,"")</f>
        <v/>
      </c>
      <c r="AA2859" s="1" t="e">
        <f aca="false">$Y2859+$Q2859+$Z2859</f>
        <v>#VALUE!</v>
      </c>
      <c r="AB2859" s="1" t="n">
        <f aca="false">$N2859+$Q2859</f>
        <v>0</v>
      </c>
      <c r="AC2859" s="1" t="str">
        <f aca="false">IF($Y2859="","",IF(AND($AA2859&gt;=$R2859,$AA2859&lt;=$S2859),"Pass","Fail"))</f>
        <v/>
      </c>
      <c r="AD2859" s="1" t="str">
        <f aca="false">IF($Y2859="","",IF($AA2859&gt;$R2859,"Pass","Fail"))</f>
        <v/>
      </c>
      <c r="AE2859" s="1" t="str">
        <f aca="false">IF($Y2859="","",IF($AA2859&gt;=$R2859,"Pass","Fail"))</f>
        <v/>
      </c>
      <c r="AF2859" s="1" t="str">
        <f aca="false">IF($Y2859="","",IF($AA2859&lt;=$S2859,"Pass","Fail"))</f>
        <v/>
      </c>
      <c r="AG2859" s="1" t="str">
        <f aca="false">IF($Y2859="","",IF($AA2859&lt;$S2859,"Pass","Fail"))</f>
        <v/>
      </c>
      <c r="AH2859" s="23" t="str">
        <f aca="true">INDIRECT(CHOOSE(MATCH($T2859,{"±","&gt;","≥","≤","&lt;"},0), "AC", "AD", "AE", "AF", "AG") &amp; ROW())</f>
        <v/>
      </c>
      <c r="AI2859" s="56" t="str">
        <f aca="false">IF($X2859="Not Significant","No Further Action Required",
IF($AH2859="","",
IF(AND($AH2859="Pass",$L2859="0 - Passed "),"Analysis performed; no further action required.",
IF(AND($AH2859="Fail",$L2859="1 - Failed "),"Analysis performed; no further action required.",
IF(AND($AH2859="Pass",$L2859="2 - Limited In Use "),"Analysis performed; no further action required.",
IF(AND($AH2859="Fail",$L2859="3 - Adjusted "),"Analysis performed; no further action required.",
"Unit fails analysis; TSM determination required."))))))</f>
        <v/>
      </c>
      <c r="AJ2859" s="58"/>
    </row>
    <row r="2860" customFormat="false" ht="15" hidden="false" customHeight="false" outlineLevel="0" collapsed="false">
      <c r="A2860" s="56"/>
      <c r="E2860" s="57" t="str">
        <f aca="false">IF(AND($F2860="",$G2860=""),"",IF($G2860="",$F2860,HYPERLINK($G2860,$F2860)))</f>
        <v/>
      </c>
      <c r="H2860" s="1" t="str">
        <f aca="false">IF($I2860="","None Attached",IF(LEFT($I2860,5)="https",HYPERLINK($I2860,"Datasheet"),HYPERLINK(_xlfn.CONCAT("https://",$I2860),"Datasheet")))</f>
        <v>None Attached</v>
      </c>
      <c r="M2860" s="56"/>
      <c r="P2860" s="58"/>
      <c r="Q2860" s="1" t="n">
        <f aca="false">$M2860-$N2860</f>
        <v>0</v>
      </c>
      <c r="R2860" s="56"/>
      <c r="T2860" s="59" t="s">
        <v>15</v>
      </c>
      <c r="U2860" s="1" t="n">
        <f aca="false">$S2860-$R2860</f>
        <v>0</v>
      </c>
      <c r="V2860" s="1" t="n">
        <f aca="false">IF($T2860="±",$Q2860*2,$Q2860)</f>
        <v>0</v>
      </c>
      <c r="W2860" s="60" t="str">
        <f aca="false">IFERROR($U2860/ABS($V2860),"N/A")</f>
        <v>N/A</v>
      </c>
      <c r="X2860" s="61" t="str">
        <f aca="false">IF(OR($W2860="N/A",$R2860="",$S2860=""),"N/A",IF($W2860&gt;=4,"Not Significant",IF($W2860&gt;=2,"Semi-Significant","Significant")))</f>
        <v>N/A</v>
      </c>
      <c r="Z2860" s="1" t="str">
        <f aca="false">IF($D2860="Z540.1 w/data",0,"")</f>
        <v/>
      </c>
      <c r="AA2860" s="1" t="e">
        <f aca="false">$Y2860+$Q2860+$Z2860</f>
        <v>#VALUE!</v>
      </c>
      <c r="AB2860" s="1" t="n">
        <f aca="false">$N2860+$Q2860</f>
        <v>0</v>
      </c>
      <c r="AC2860" s="1" t="str">
        <f aca="false">IF($Y2860="","",IF(AND($AA2860&gt;=$R2860,$AA2860&lt;=$S2860),"Pass","Fail"))</f>
        <v/>
      </c>
      <c r="AD2860" s="1" t="str">
        <f aca="false">IF($Y2860="","",IF($AA2860&gt;$R2860,"Pass","Fail"))</f>
        <v/>
      </c>
      <c r="AE2860" s="1" t="str">
        <f aca="false">IF($Y2860="","",IF($AA2860&gt;=$R2860,"Pass","Fail"))</f>
        <v/>
      </c>
      <c r="AF2860" s="1" t="str">
        <f aca="false">IF($Y2860="","",IF($AA2860&lt;=$S2860,"Pass","Fail"))</f>
        <v/>
      </c>
      <c r="AG2860" s="1" t="str">
        <f aca="false">IF($Y2860="","",IF($AA2860&lt;$S2860,"Pass","Fail"))</f>
        <v/>
      </c>
      <c r="AH2860" s="23" t="str">
        <f aca="true">INDIRECT(CHOOSE(MATCH($T2860,{"±","&gt;","≥","≤","&lt;"},0), "AC", "AD", "AE", "AF", "AG") &amp; ROW())</f>
        <v/>
      </c>
      <c r="AI2860" s="56" t="str">
        <f aca="false">IF($X2860="Not Significant","No Further Action Required",
IF($AH2860="","",
IF(AND($AH2860="Pass",$L2860="0 - Passed "),"Analysis performed; no further action required.",
IF(AND($AH2860="Fail",$L2860="1 - Failed "),"Analysis performed; no further action required.",
IF(AND($AH2860="Pass",$L2860="2 - Limited In Use "),"Analysis performed; no further action required.",
IF(AND($AH2860="Fail",$L2860="3 - Adjusted "),"Analysis performed; no further action required.",
"Unit fails analysis; TSM determination required."))))))</f>
        <v/>
      </c>
      <c r="AJ2860" s="58"/>
    </row>
    <row r="2861" customFormat="false" ht="15" hidden="false" customHeight="false" outlineLevel="0" collapsed="false">
      <c r="A2861" s="56"/>
      <c r="E2861" s="57" t="str">
        <f aca="false">IF(AND($F2861="",$G2861=""),"",IF($G2861="",$F2861,HYPERLINK($G2861,$F2861)))</f>
        <v/>
      </c>
      <c r="H2861" s="1" t="str">
        <f aca="false">IF($I2861="","None Attached",IF(LEFT($I2861,5)="https",HYPERLINK($I2861,"Datasheet"),HYPERLINK(_xlfn.CONCAT("https://",$I2861),"Datasheet")))</f>
        <v>None Attached</v>
      </c>
      <c r="M2861" s="56"/>
      <c r="P2861" s="58"/>
      <c r="Q2861" s="1" t="n">
        <f aca="false">$M2861-$N2861</f>
        <v>0</v>
      </c>
      <c r="R2861" s="56"/>
      <c r="T2861" s="59" t="s">
        <v>15</v>
      </c>
      <c r="U2861" s="1" t="n">
        <f aca="false">$S2861-$R2861</f>
        <v>0</v>
      </c>
      <c r="V2861" s="1" t="n">
        <f aca="false">IF($T2861="±",$Q2861*2,$Q2861)</f>
        <v>0</v>
      </c>
      <c r="W2861" s="60" t="str">
        <f aca="false">IFERROR($U2861/ABS($V2861),"N/A")</f>
        <v>N/A</v>
      </c>
      <c r="X2861" s="61" t="str">
        <f aca="false">IF(OR($W2861="N/A",$R2861="",$S2861=""),"N/A",IF($W2861&gt;=4,"Not Significant",IF($W2861&gt;=2,"Semi-Significant","Significant")))</f>
        <v>N/A</v>
      </c>
      <c r="Z2861" s="1" t="str">
        <f aca="false">IF($D2861="Z540.1 w/data",0,"")</f>
        <v/>
      </c>
      <c r="AA2861" s="1" t="e">
        <f aca="false">$Y2861+$Q2861+$Z2861</f>
        <v>#VALUE!</v>
      </c>
      <c r="AB2861" s="1" t="n">
        <f aca="false">$N2861+$Q2861</f>
        <v>0</v>
      </c>
      <c r="AC2861" s="1" t="str">
        <f aca="false">IF($Y2861="","",IF(AND($AA2861&gt;=$R2861,$AA2861&lt;=$S2861),"Pass","Fail"))</f>
        <v/>
      </c>
      <c r="AD2861" s="1" t="str">
        <f aca="false">IF($Y2861="","",IF($AA2861&gt;$R2861,"Pass","Fail"))</f>
        <v/>
      </c>
      <c r="AE2861" s="1" t="str">
        <f aca="false">IF($Y2861="","",IF($AA2861&gt;=$R2861,"Pass","Fail"))</f>
        <v/>
      </c>
      <c r="AF2861" s="1" t="str">
        <f aca="false">IF($Y2861="","",IF($AA2861&lt;=$S2861,"Pass","Fail"))</f>
        <v/>
      </c>
      <c r="AG2861" s="1" t="str">
        <f aca="false">IF($Y2861="","",IF($AA2861&lt;$S2861,"Pass","Fail"))</f>
        <v/>
      </c>
      <c r="AH2861" s="23" t="str">
        <f aca="true">INDIRECT(CHOOSE(MATCH($T2861,{"±","&gt;","≥","≤","&lt;"},0), "AC", "AD", "AE", "AF", "AG") &amp; ROW())</f>
        <v/>
      </c>
      <c r="AI2861" s="56" t="str">
        <f aca="false">IF($X2861="Not Significant","No Further Action Required",
IF($AH2861="","",
IF(AND($AH2861="Pass",$L2861="0 - Passed "),"Analysis performed; no further action required.",
IF(AND($AH2861="Fail",$L2861="1 - Failed "),"Analysis performed; no further action required.",
IF(AND($AH2861="Pass",$L2861="2 - Limited In Use "),"Analysis performed; no further action required.",
IF(AND($AH2861="Fail",$L2861="3 - Adjusted "),"Analysis performed; no further action required.",
"Unit fails analysis; TSM determination required."))))))</f>
        <v/>
      </c>
      <c r="AJ2861" s="58"/>
    </row>
    <row r="2862" customFormat="false" ht="15" hidden="false" customHeight="false" outlineLevel="0" collapsed="false">
      <c r="A2862" s="56"/>
      <c r="E2862" s="57" t="str">
        <f aca="false">IF(AND($F2862="",$G2862=""),"",IF($G2862="",$F2862,HYPERLINK($G2862,$F2862)))</f>
        <v/>
      </c>
      <c r="H2862" s="1" t="str">
        <f aca="false">IF($I2862="","None Attached",IF(LEFT($I2862,5)="https",HYPERLINK($I2862,"Datasheet"),HYPERLINK(_xlfn.CONCAT("https://",$I2862),"Datasheet")))</f>
        <v>None Attached</v>
      </c>
      <c r="M2862" s="56"/>
      <c r="P2862" s="58"/>
      <c r="Q2862" s="1" t="n">
        <f aca="false">$M2862-$N2862</f>
        <v>0</v>
      </c>
      <c r="R2862" s="56"/>
      <c r="T2862" s="59" t="s">
        <v>15</v>
      </c>
      <c r="U2862" s="1" t="n">
        <f aca="false">$S2862-$R2862</f>
        <v>0</v>
      </c>
      <c r="V2862" s="1" t="n">
        <f aca="false">IF($T2862="±",$Q2862*2,$Q2862)</f>
        <v>0</v>
      </c>
      <c r="W2862" s="60" t="str">
        <f aca="false">IFERROR($U2862/ABS($V2862),"N/A")</f>
        <v>N/A</v>
      </c>
      <c r="X2862" s="61" t="str">
        <f aca="false">IF(OR($W2862="N/A",$R2862="",$S2862=""),"N/A",IF($W2862&gt;=4,"Not Significant",IF($W2862&gt;=2,"Semi-Significant","Significant")))</f>
        <v>N/A</v>
      </c>
      <c r="Z2862" s="1" t="str">
        <f aca="false">IF($D2862="Z540.1 w/data",0,"")</f>
        <v/>
      </c>
      <c r="AA2862" s="1" t="e">
        <f aca="false">$Y2862+$Q2862+$Z2862</f>
        <v>#VALUE!</v>
      </c>
      <c r="AB2862" s="1" t="n">
        <f aca="false">$N2862+$Q2862</f>
        <v>0</v>
      </c>
      <c r="AC2862" s="1" t="str">
        <f aca="false">IF($Y2862="","",IF(AND($AA2862&gt;=$R2862,$AA2862&lt;=$S2862),"Pass","Fail"))</f>
        <v/>
      </c>
      <c r="AD2862" s="1" t="str">
        <f aca="false">IF($Y2862="","",IF($AA2862&gt;$R2862,"Pass","Fail"))</f>
        <v/>
      </c>
      <c r="AE2862" s="1" t="str">
        <f aca="false">IF($Y2862="","",IF($AA2862&gt;=$R2862,"Pass","Fail"))</f>
        <v/>
      </c>
      <c r="AF2862" s="1" t="str">
        <f aca="false">IF($Y2862="","",IF($AA2862&lt;=$S2862,"Pass","Fail"))</f>
        <v/>
      </c>
      <c r="AG2862" s="1" t="str">
        <f aca="false">IF($Y2862="","",IF($AA2862&lt;$S2862,"Pass","Fail"))</f>
        <v/>
      </c>
      <c r="AH2862" s="23" t="str">
        <f aca="true">INDIRECT(CHOOSE(MATCH($T2862,{"±","&gt;","≥","≤","&lt;"},0), "AC", "AD", "AE", "AF", "AG") &amp; ROW())</f>
        <v/>
      </c>
      <c r="AI2862" s="56" t="str">
        <f aca="false">IF($X2862="Not Significant","No Further Action Required",
IF($AH2862="","",
IF(AND($AH2862="Pass",$L2862="0 - Passed "),"Analysis performed; no further action required.",
IF(AND($AH2862="Fail",$L2862="1 - Failed "),"Analysis performed; no further action required.",
IF(AND($AH2862="Pass",$L2862="2 - Limited In Use "),"Analysis performed; no further action required.",
IF(AND($AH2862="Fail",$L2862="3 - Adjusted "),"Analysis performed; no further action required.",
"Unit fails analysis; TSM determination required."))))))</f>
        <v/>
      </c>
      <c r="AJ2862" s="58"/>
    </row>
    <row r="2863" customFormat="false" ht="15" hidden="false" customHeight="false" outlineLevel="0" collapsed="false">
      <c r="A2863" s="56"/>
      <c r="E2863" s="57" t="str">
        <f aca="false">IF(AND($F2863="",$G2863=""),"",IF($G2863="",$F2863,HYPERLINK($G2863,$F2863)))</f>
        <v/>
      </c>
      <c r="H2863" s="1" t="str">
        <f aca="false">IF($I2863="","None Attached",IF(LEFT($I2863,5)="https",HYPERLINK($I2863,"Datasheet"),HYPERLINK(_xlfn.CONCAT("https://",$I2863),"Datasheet")))</f>
        <v>None Attached</v>
      </c>
      <c r="M2863" s="56"/>
      <c r="P2863" s="58"/>
      <c r="Q2863" s="1" t="n">
        <f aca="false">$M2863-$N2863</f>
        <v>0</v>
      </c>
      <c r="R2863" s="56"/>
      <c r="T2863" s="59" t="s">
        <v>15</v>
      </c>
      <c r="U2863" s="1" t="n">
        <f aca="false">$S2863-$R2863</f>
        <v>0</v>
      </c>
      <c r="V2863" s="1" t="n">
        <f aca="false">IF($T2863="±",$Q2863*2,$Q2863)</f>
        <v>0</v>
      </c>
      <c r="W2863" s="60" t="str">
        <f aca="false">IFERROR($U2863/ABS($V2863),"N/A")</f>
        <v>N/A</v>
      </c>
      <c r="X2863" s="61" t="str">
        <f aca="false">IF(OR($W2863="N/A",$R2863="",$S2863=""),"N/A",IF($W2863&gt;=4,"Not Significant",IF($W2863&gt;=2,"Semi-Significant","Significant")))</f>
        <v>N/A</v>
      </c>
      <c r="Z2863" s="1" t="str">
        <f aca="false">IF($D2863="Z540.1 w/data",0,"")</f>
        <v/>
      </c>
      <c r="AA2863" s="1" t="e">
        <f aca="false">$Y2863+$Q2863+$Z2863</f>
        <v>#VALUE!</v>
      </c>
      <c r="AB2863" s="1" t="n">
        <f aca="false">$N2863+$Q2863</f>
        <v>0</v>
      </c>
      <c r="AC2863" s="1" t="str">
        <f aca="false">IF($Y2863="","",IF(AND($AA2863&gt;=$R2863,$AA2863&lt;=$S2863),"Pass","Fail"))</f>
        <v/>
      </c>
      <c r="AD2863" s="1" t="str">
        <f aca="false">IF($Y2863="","",IF($AA2863&gt;$R2863,"Pass","Fail"))</f>
        <v/>
      </c>
      <c r="AE2863" s="1" t="str">
        <f aca="false">IF($Y2863="","",IF($AA2863&gt;=$R2863,"Pass","Fail"))</f>
        <v/>
      </c>
      <c r="AF2863" s="1" t="str">
        <f aca="false">IF($Y2863="","",IF($AA2863&lt;=$S2863,"Pass","Fail"))</f>
        <v/>
      </c>
      <c r="AG2863" s="1" t="str">
        <f aca="false">IF($Y2863="","",IF($AA2863&lt;$S2863,"Pass","Fail"))</f>
        <v/>
      </c>
      <c r="AH2863" s="23" t="str">
        <f aca="true">INDIRECT(CHOOSE(MATCH($T2863,{"±","&gt;","≥","≤","&lt;"},0), "AC", "AD", "AE", "AF", "AG") &amp; ROW())</f>
        <v/>
      </c>
      <c r="AI2863" s="56" t="str">
        <f aca="false">IF($X2863="Not Significant","No Further Action Required",
IF($AH2863="","",
IF(AND($AH2863="Pass",$L2863="0 - Passed "),"Analysis performed; no further action required.",
IF(AND($AH2863="Fail",$L2863="1 - Failed "),"Analysis performed; no further action required.",
IF(AND($AH2863="Pass",$L2863="2 - Limited In Use "),"Analysis performed; no further action required.",
IF(AND($AH2863="Fail",$L2863="3 - Adjusted "),"Analysis performed; no further action required.",
"Unit fails analysis; TSM determination required."))))))</f>
        <v/>
      </c>
      <c r="AJ2863" s="58"/>
    </row>
    <row r="2864" customFormat="false" ht="15" hidden="false" customHeight="false" outlineLevel="0" collapsed="false">
      <c r="A2864" s="56"/>
      <c r="E2864" s="57" t="str">
        <f aca="false">IF(AND($F2864="",$G2864=""),"",IF($G2864="",$F2864,HYPERLINK($G2864,$F2864)))</f>
        <v/>
      </c>
      <c r="H2864" s="1" t="str">
        <f aca="false">IF($I2864="","None Attached",IF(LEFT($I2864,5)="https",HYPERLINK($I2864,"Datasheet"),HYPERLINK(_xlfn.CONCAT("https://",$I2864),"Datasheet")))</f>
        <v>None Attached</v>
      </c>
      <c r="M2864" s="56"/>
      <c r="P2864" s="58"/>
      <c r="Q2864" s="1" t="n">
        <f aca="false">$M2864-$N2864</f>
        <v>0</v>
      </c>
      <c r="R2864" s="56"/>
      <c r="T2864" s="59" t="s">
        <v>15</v>
      </c>
      <c r="U2864" s="1" t="n">
        <f aca="false">$S2864-$R2864</f>
        <v>0</v>
      </c>
      <c r="V2864" s="1" t="n">
        <f aca="false">IF($T2864="±",$Q2864*2,$Q2864)</f>
        <v>0</v>
      </c>
      <c r="W2864" s="60" t="str">
        <f aca="false">IFERROR($U2864/ABS($V2864),"N/A")</f>
        <v>N/A</v>
      </c>
      <c r="X2864" s="61" t="str">
        <f aca="false">IF(OR($W2864="N/A",$R2864="",$S2864=""),"N/A",IF($W2864&gt;=4,"Not Significant",IF($W2864&gt;=2,"Semi-Significant","Significant")))</f>
        <v>N/A</v>
      </c>
      <c r="Z2864" s="1" t="str">
        <f aca="false">IF($D2864="Z540.1 w/data",0,"")</f>
        <v/>
      </c>
      <c r="AA2864" s="1" t="e">
        <f aca="false">$Y2864+$Q2864+$Z2864</f>
        <v>#VALUE!</v>
      </c>
      <c r="AB2864" s="1" t="n">
        <f aca="false">$N2864+$Q2864</f>
        <v>0</v>
      </c>
      <c r="AC2864" s="1" t="str">
        <f aca="false">IF($Y2864="","",IF(AND($AA2864&gt;=$R2864,$AA2864&lt;=$S2864),"Pass","Fail"))</f>
        <v/>
      </c>
      <c r="AD2864" s="1" t="str">
        <f aca="false">IF($Y2864="","",IF($AA2864&gt;$R2864,"Pass","Fail"))</f>
        <v/>
      </c>
      <c r="AE2864" s="1" t="str">
        <f aca="false">IF($Y2864="","",IF($AA2864&gt;=$R2864,"Pass","Fail"))</f>
        <v/>
      </c>
      <c r="AF2864" s="1" t="str">
        <f aca="false">IF($Y2864="","",IF($AA2864&lt;=$S2864,"Pass","Fail"))</f>
        <v/>
      </c>
      <c r="AG2864" s="1" t="str">
        <f aca="false">IF($Y2864="","",IF($AA2864&lt;$S2864,"Pass","Fail"))</f>
        <v/>
      </c>
      <c r="AH2864" s="23" t="str">
        <f aca="true">INDIRECT(CHOOSE(MATCH($T2864,{"±","&gt;","≥","≤","&lt;"},0), "AC", "AD", "AE", "AF", "AG") &amp; ROW())</f>
        <v/>
      </c>
      <c r="AI2864" s="56" t="str">
        <f aca="false">IF($X2864="Not Significant","No Further Action Required",
IF($AH2864="","",
IF(AND($AH2864="Pass",$L2864="0 - Passed "),"Analysis performed; no further action required.",
IF(AND($AH2864="Fail",$L2864="1 - Failed "),"Analysis performed; no further action required.",
IF(AND($AH2864="Pass",$L2864="2 - Limited In Use "),"Analysis performed; no further action required.",
IF(AND($AH2864="Fail",$L2864="3 - Adjusted "),"Analysis performed; no further action required.",
"Unit fails analysis; TSM determination required."))))))</f>
        <v/>
      </c>
      <c r="AJ2864" s="58"/>
    </row>
    <row r="2865" customFormat="false" ht="15" hidden="false" customHeight="false" outlineLevel="0" collapsed="false">
      <c r="A2865" s="56"/>
      <c r="E2865" s="57" t="str">
        <f aca="false">IF(AND($F2865="",$G2865=""),"",IF($G2865="",$F2865,HYPERLINK($G2865,$F2865)))</f>
        <v/>
      </c>
      <c r="H2865" s="1" t="str">
        <f aca="false">IF($I2865="","None Attached",IF(LEFT($I2865,5)="https",HYPERLINK($I2865,"Datasheet"),HYPERLINK(_xlfn.CONCAT("https://",$I2865),"Datasheet")))</f>
        <v>None Attached</v>
      </c>
      <c r="M2865" s="56"/>
      <c r="P2865" s="58"/>
      <c r="Q2865" s="1" t="n">
        <f aca="false">$M2865-$N2865</f>
        <v>0</v>
      </c>
      <c r="R2865" s="56"/>
      <c r="T2865" s="59" t="s">
        <v>15</v>
      </c>
      <c r="U2865" s="1" t="n">
        <f aca="false">$S2865-$R2865</f>
        <v>0</v>
      </c>
      <c r="V2865" s="1" t="n">
        <f aca="false">IF($T2865="±",$Q2865*2,$Q2865)</f>
        <v>0</v>
      </c>
      <c r="W2865" s="60" t="str">
        <f aca="false">IFERROR($U2865/ABS($V2865),"N/A")</f>
        <v>N/A</v>
      </c>
      <c r="X2865" s="61" t="str">
        <f aca="false">IF(OR($W2865="N/A",$R2865="",$S2865=""),"N/A",IF($W2865&gt;=4,"Not Significant",IF($W2865&gt;=2,"Semi-Significant","Significant")))</f>
        <v>N/A</v>
      </c>
      <c r="Z2865" s="1" t="str">
        <f aca="false">IF($D2865="Z540.1 w/data",0,"")</f>
        <v/>
      </c>
      <c r="AA2865" s="1" t="e">
        <f aca="false">$Y2865+$Q2865+$Z2865</f>
        <v>#VALUE!</v>
      </c>
      <c r="AB2865" s="1" t="n">
        <f aca="false">$N2865+$Q2865</f>
        <v>0</v>
      </c>
      <c r="AC2865" s="1" t="str">
        <f aca="false">IF($Y2865="","",IF(AND($AA2865&gt;=$R2865,$AA2865&lt;=$S2865),"Pass","Fail"))</f>
        <v/>
      </c>
      <c r="AD2865" s="1" t="str">
        <f aca="false">IF($Y2865="","",IF($AA2865&gt;$R2865,"Pass","Fail"))</f>
        <v/>
      </c>
      <c r="AE2865" s="1" t="str">
        <f aca="false">IF($Y2865="","",IF($AA2865&gt;=$R2865,"Pass","Fail"))</f>
        <v/>
      </c>
      <c r="AF2865" s="1" t="str">
        <f aca="false">IF($Y2865="","",IF($AA2865&lt;=$S2865,"Pass","Fail"))</f>
        <v/>
      </c>
      <c r="AG2865" s="1" t="str">
        <f aca="false">IF($Y2865="","",IF($AA2865&lt;$S2865,"Pass","Fail"))</f>
        <v/>
      </c>
      <c r="AH2865" s="23" t="str">
        <f aca="true">INDIRECT(CHOOSE(MATCH($T2865,{"±","&gt;","≥","≤","&lt;"},0), "AC", "AD", "AE", "AF", "AG") &amp; ROW())</f>
        <v/>
      </c>
      <c r="AI2865" s="56" t="str">
        <f aca="false">IF($X2865="Not Significant","No Further Action Required",
IF($AH2865="","",
IF(AND($AH2865="Pass",$L2865="0 - Passed "),"Analysis performed; no further action required.",
IF(AND($AH2865="Fail",$L2865="1 - Failed "),"Analysis performed; no further action required.",
IF(AND($AH2865="Pass",$L2865="2 - Limited In Use "),"Analysis performed; no further action required.",
IF(AND($AH2865="Fail",$L2865="3 - Adjusted "),"Analysis performed; no further action required.",
"Unit fails analysis; TSM determination required."))))))</f>
        <v/>
      </c>
      <c r="AJ2865" s="58"/>
    </row>
    <row r="2866" customFormat="false" ht="15" hidden="false" customHeight="false" outlineLevel="0" collapsed="false">
      <c r="A2866" s="56"/>
      <c r="E2866" s="57" t="str">
        <f aca="false">IF(AND($F2866="",$G2866=""),"",IF($G2866="",$F2866,HYPERLINK($G2866,$F2866)))</f>
        <v/>
      </c>
      <c r="H2866" s="1" t="str">
        <f aca="false">IF($I2866="","None Attached",IF(LEFT($I2866,5)="https",HYPERLINK($I2866,"Datasheet"),HYPERLINK(_xlfn.CONCAT("https://",$I2866),"Datasheet")))</f>
        <v>None Attached</v>
      </c>
      <c r="M2866" s="56"/>
      <c r="P2866" s="58"/>
      <c r="Q2866" s="1" t="n">
        <f aca="false">$M2866-$N2866</f>
        <v>0</v>
      </c>
      <c r="R2866" s="56"/>
      <c r="T2866" s="59" t="s">
        <v>15</v>
      </c>
      <c r="U2866" s="1" t="n">
        <f aca="false">$S2866-$R2866</f>
        <v>0</v>
      </c>
      <c r="V2866" s="1" t="n">
        <f aca="false">IF($T2866="±",$Q2866*2,$Q2866)</f>
        <v>0</v>
      </c>
      <c r="W2866" s="60" t="str">
        <f aca="false">IFERROR($U2866/ABS($V2866),"N/A")</f>
        <v>N/A</v>
      </c>
      <c r="X2866" s="61" t="str">
        <f aca="false">IF(OR($W2866="N/A",$R2866="",$S2866=""),"N/A",IF($W2866&gt;=4,"Not Significant",IF($W2866&gt;=2,"Semi-Significant","Significant")))</f>
        <v>N/A</v>
      </c>
      <c r="Z2866" s="1" t="str">
        <f aca="false">IF($D2866="Z540.1 w/data",0,"")</f>
        <v/>
      </c>
      <c r="AA2866" s="1" t="e">
        <f aca="false">$Y2866+$Q2866+$Z2866</f>
        <v>#VALUE!</v>
      </c>
      <c r="AB2866" s="1" t="n">
        <f aca="false">$N2866+$Q2866</f>
        <v>0</v>
      </c>
      <c r="AC2866" s="1" t="str">
        <f aca="false">IF($Y2866="","",IF(AND($AA2866&gt;=$R2866,$AA2866&lt;=$S2866),"Pass","Fail"))</f>
        <v/>
      </c>
      <c r="AD2866" s="1" t="str">
        <f aca="false">IF($Y2866="","",IF($AA2866&gt;$R2866,"Pass","Fail"))</f>
        <v/>
      </c>
      <c r="AE2866" s="1" t="str">
        <f aca="false">IF($Y2866="","",IF($AA2866&gt;=$R2866,"Pass","Fail"))</f>
        <v/>
      </c>
      <c r="AF2866" s="1" t="str">
        <f aca="false">IF($Y2866="","",IF($AA2866&lt;=$S2866,"Pass","Fail"))</f>
        <v/>
      </c>
      <c r="AG2866" s="1" t="str">
        <f aca="false">IF($Y2866="","",IF($AA2866&lt;$S2866,"Pass","Fail"))</f>
        <v/>
      </c>
      <c r="AH2866" s="23" t="str">
        <f aca="true">INDIRECT(CHOOSE(MATCH($T2866,{"±","&gt;","≥","≤","&lt;"},0), "AC", "AD", "AE", "AF", "AG") &amp; ROW())</f>
        <v/>
      </c>
      <c r="AI2866" s="56" t="str">
        <f aca="false">IF($X2866="Not Significant","No Further Action Required",
IF($AH2866="","",
IF(AND($AH2866="Pass",$L2866="0 - Passed "),"Analysis performed; no further action required.",
IF(AND($AH2866="Fail",$L2866="1 - Failed "),"Analysis performed; no further action required.",
IF(AND($AH2866="Pass",$L2866="2 - Limited In Use "),"Analysis performed; no further action required.",
IF(AND($AH2866="Fail",$L2866="3 - Adjusted "),"Analysis performed; no further action required.",
"Unit fails analysis; TSM determination required."))))))</f>
        <v/>
      </c>
      <c r="AJ2866" s="58"/>
    </row>
    <row r="2867" customFormat="false" ht="15" hidden="false" customHeight="false" outlineLevel="0" collapsed="false">
      <c r="A2867" s="56"/>
      <c r="E2867" s="57" t="str">
        <f aca="false">IF(AND($F2867="",$G2867=""),"",IF($G2867="",$F2867,HYPERLINK($G2867,$F2867)))</f>
        <v/>
      </c>
      <c r="H2867" s="1" t="str">
        <f aca="false">IF($I2867="","None Attached",IF(LEFT($I2867,5)="https",HYPERLINK($I2867,"Datasheet"),HYPERLINK(_xlfn.CONCAT("https://",$I2867),"Datasheet")))</f>
        <v>None Attached</v>
      </c>
      <c r="M2867" s="56"/>
      <c r="P2867" s="58"/>
      <c r="Q2867" s="1" t="n">
        <f aca="false">$M2867-$N2867</f>
        <v>0</v>
      </c>
      <c r="R2867" s="56"/>
      <c r="T2867" s="59" t="s">
        <v>15</v>
      </c>
      <c r="U2867" s="1" t="n">
        <f aca="false">$S2867-$R2867</f>
        <v>0</v>
      </c>
      <c r="V2867" s="1" t="n">
        <f aca="false">IF($T2867="±",$Q2867*2,$Q2867)</f>
        <v>0</v>
      </c>
      <c r="W2867" s="60" t="str">
        <f aca="false">IFERROR($U2867/ABS($V2867),"N/A")</f>
        <v>N/A</v>
      </c>
      <c r="X2867" s="61" t="str">
        <f aca="false">IF(OR($W2867="N/A",$R2867="",$S2867=""),"N/A",IF($W2867&gt;=4,"Not Significant",IF($W2867&gt;=2,"Semi-Significant","Significant")))</f>
        <v>N/A</v>
      </c>
      <c r="Z2867" s="1" t="str">
        <f aca="false">IF($D2867="Z540.1 w/data",0,"")</f>
        <v/>
      </c>
      <c r="AA2867" s="1" t="e">
        <f aca="false">$Y2867+$Q2867+$Z2867</f>
        <v>#VALUE!</v>
      </c>
      <c r="AB2867" s="1" t="n">
        <f aca="false">$N2867+$Q2867</f>
        <v>0</v>
      </c>
      <c r="AC2867" s="1" t="str">
        <f aca="false">IF($Y2867="","",IF(AND($AA2867&gt;=$R2867,$AA2867&lt;=$S2867),"Pass","Fail"))</f>
        <v/>
      </c>
      <c r="AD2867" s="1" t="str">
        <f aca="false">IF($Y2867="","",IF($AA2867&gt;$R2867,"Pass","Fail"))</f>
        <v/>
      </c>
      <c r="AE2867" s="1" t="str">
        <f aca="false">IF($Y2867="","",IF($AA2867&gt;=$R2867,"Pass","Fail"))</f>
        <v/>
      </c>
      <c r="AF2867" s="1" t="str">
        <f aca="false">IF($Y2867="","",IF($AA2867&lt;=$S2867,"Pass","Fail"))</f>
        <v/>
      </c>
      <c r="AG2867" s="1" t="str">
        <f aca="false">IF($Y2867="","",IF($AA2867&lt;$S2867,"Pass","Fail"))</f>
        <v/>
      </c>
      <c r="AH2867" s="23" t="str">
        <f aca="true">INDIRECT(CHOOSE(MATCH($T2867,{"±","&gt;","≥","≤","&lt;"},0), "AC", "AD", "AE", "AF", "AG") &amp; ROW())</f>
        <v/>
      </c>
      <c r="AI2867" s="56" t="str">
        <f aca="false">IF($X2867="Not Significant","No Further Action Required",
IF($AH2867="","",
IF(AND($AH2867="Pass",$L2867="0 - Passed "),"Analysis performed; no further action required.",
IF(AND($AH2867="Fail",$L2867="1 - Failed "),"Analysis performed; no further action required.",
IF(AND($AH2867="Pass",$L2867="2 - Limited In Use "),"Analysis performed; no further action required.",
IF(AND($AH2867="Fail",$L2867="3 - Adjusted "),"Analysis performed; no further action required.",
"Unit fails analysis; TSM determination required."))))))</f>
        <v/>
      </c>
      <c r="AJ2867" s="58"/>
    </row>
    <row r="2868" customFormat="false" ht="15" hidden="false" customHeight="false" outlineLevel="0" collapsed="false">
      <c r="A2868" s="56"/>
      <c r="E2868" s="57" t="str">
        <f aca="false">IF(AND($F2868="",$G2868=""),"",IF($G2868="",$F2868,HYPERLINK($G2868,$F2868)))</f>
        <v/>
      </c>
      <c r="H2868" s="1" t="str">
        <f aca="false">IF($I2868="","None Attached",IF(LEFT($I2868,5)="https",HYPERLINK($I2868,"Datasheet"),HYPERLINK(_xlfn.CONCAT("https://",$I2868),"Datasheet")))</f>
        <v>None Attached</v>
      </c>
      <c r="M2868" s="56"/>
      <c r="P2868" s="58"/>
      <c r="Q2868" s="1" t="n">
        <f aca="false">$M2868-$N2868</f>
        <v>0</v>
      </c>
      <c r="R2868" s="56"/>
      <c r="T2868" s="59" t="s">
        <v>15</v>
      </c>
      <c r="U2868" s="1" t="n">
        <f aca="false">$S2868-$R2868</f>
        <v>0</v>
      </c>
      <c r="V2868" s="1" t="n">
        <f aca="false">IF($T2868="±",$Q2868*2,$Q2868)</f>
        <v>0</v>
      </c>
      <c r="W2868" s="60" t="str">
        <f aca="false">IFERROR($U2868/ABS($V2868),"N/A")</f>
        <v>N/A</v>
      </c>
      <c r="X2868" s="61" t="str">
        <f aca="false">IF(OR($W2868="N/A",$R2868="",$S2868=""),"N/A",IF($W2868&gt;=4,"Not Significant",IF($W2868&gt;=2,"Semi-Significant","Significant")))</f>
        <v>N/A</v>
      </c>
      <c r="Z2868" s="1" t="str">
        <f aca="false">IF($D2868="Z540.1 w/data",0,"")</f>
        <v/>
      </c>
      <c r="AA2868" s="1" t="e">
        <f aca="false">$Y2868+$Q2868+$Z2868</f>
        <v>#VALUE!</v>
      </c>
      <c r="AB2868" s="1" t="n">
        <f aca="false">$N2868+$Q2868</f>
        <v>0</v>
      </c>
      <c r="AC2868" s="1" t="str">
        <f aca="false">IF($Y2868="","",IF(AND($AA2868&gt;=$R2868,$AA2868&lt;=$S2868),"Pass","Fail"))</f>
        <v/>
      </c>
      <c r="AD2868" s="1" t="str">
        <f aca="false">IF($Y2868="","",IF($AA2868&gt;$R2868,"Pass","Fail"))</f>
        <v/>
      </c>
      <c r="AE2868" s="1" t="str">
        <f aca="false">IF($Y2868="","",IF($AA2868&gt;=$R2868,"Pass","Fail"))</f>
        <v/>
      </c>
      <c r="AF2868" s="1" t="str">
        <f aca="false">IF($Y2868="","",IF($AA2868&lt;=$S2868,"Pass","Fail"))</f>
        <v/>
      </c>
      <c r="AG2868" s="1" t="str">
        <f aca="false">IF($Y2868="","",IF($AA2868&lt;$S2868,"Pass","Fail"))</f>
        <v/>
      </c>
      <c r="AH2868" s="23" t="str">
        <f aca="true">INDIRECT(CHOOSE(MATCH($T2868,{"±","&gt;","≥","≤","&lt;"},0), "AC", "AD", "AE", "AF", "AG") &amp; ROW())</f>
        <v/>
      </c>
      <c r="AI2868" s="56" t="str">
        <f aca="false">IF($X2868="Not Significant","No Further Action Required",
IF($AH2868="","",
IF(AND($AH2868="Pass",$L2868="0 - Passed "),"Analysis performed; no further action required.",
IF(AND($AH2868="Fail",$L2868="1 - Failed "),"Analysis performed; no further action required.",
IF(AND($AH2868="Pass",$L2868="2 - Limited In Use "),"Analysis performed; no further action required.",
IF(AND($AH2868="Fail",$L2868="3 - Adjusted "),"Analysis performed; no further action required.",
"Unit fails analysis; TSM determination required."))))))</f>
        <v/>
      </c>
      <c r="AJ2868" s="58"/>
    </row>
    <row r="2869" customFormat="false" ht="15" hidden="false" customHeight="false" outlineLevel="0" collapsed="false">
      <c r="A2869" s="56"/>
      <c r="E2869" s="57" t="str">
        <f aca="false">IF(AND($F2869="",$G2869=""),"",IF($G2869="",$F2869,HYPERLINK($G2869,$F2869)))</f>
        <v/>
      </c>
      <c r="H2869" s="1" t="str">
        <f aca="false">IF($I2869="","None Attached",IF(LEFT($I2869,5)="https",HYPERLINK($I2869,"Datasheet"),HYPERLINK(_xlfn.CONCAT("https://",$I2869),"Datasheet")))</f>
        <v>None Attached</v>
      </c>
      <c r="M2869" s="56"/>
      <c r="P2869" s="58"/>
      <c r="Q2869" s="1" t="n">
        <f aca="false">$M2869-$N2869</f>
        <v>0</v>
      </c>
      <c r="R2869" s="56"/>
      <c r="T2869" s="59" t="s">
        <v>15</v>
      </c>
      <c r="U2869" s="1" t="n">
        <f aca="false">$S2869-$R2869</f>
        <v>0</v>
      </c>
      <c r="V2869" s="1" t="n">
        <f aca="false">IF($T2869="±",$Q2869*2,$Q2869)</f>
        <v>0</v>
      </c>
      <c r="W2869" s="60" t="str">
        <f aca="false">IFERROR($U2869/ABS($V2869),"N/A")</f>
        <v>N/A</v>
      </c>
      <c r="X2869" s="61" t="str">
        <f aca="false">IF(OR($W2869="N/A",$R2869="",$S2869=""),"N/A",IF($W2869&gt;=4,"Not Significant",IF($W2869&gt;=2,"Semi-Significant","Significant")))</f>
        <v>N/A</v>
      </c>
      <c r="Z2869" s="1" t="str">
        <f aca="false">IF($D2869="Z540.1 w/data",0,"")</f>
        <v/>
      </c>
      <c r="AA2869" s="1" t="e">
        <f aca="false">$Y2869+$Q2869+$Z2869</f>
        <v>#VALUE!</v>
      </c>
      <c r="AB2869" s="1" t="n">
        <f aca="false">$N2869+$Q2869</f>
        <v>0</v>
      </c>
      <c r="AC2869" s="1" t="str">
        <f aca="false">IF($Y2869="","",IF(AND($AA2869&gt;=$R2869,$AA2869&lt;=$S2869),"Pass","Fail"))</f>
        <v/>
      </c>
      <c r="AD2869" s="1" t="str">
        <f aca="false">IF($Y2869="","",IF($AA2869&gt;$R2869,"Pass","Fail"))</f>
        <v/>
      </c>
      <c r="AE2869" s="1" t="str">
        <f aca="false">IF($Y2869="","",IF($AA2869&gt;=$R2869,"Pass","Fail"))</f>
        <v/>
      </c>
      <c r="AF2869" s="1" t="str">
        <f aca="false">IF($Y2869="","",IF($AA2869&lt;=$S2869,"Pass","Fail"))</f>
        <v/>
      </c>
      <c r="AG2869" s="1" t="str">
        <f aca="false">IF($Y2869="","",IF($AA2869&lt;$S2869,"Pass","Fail"))</f>
        <v/>
      </c>
      <c r="AH2869" s="23" t="str">
        <f aca="true">INDIRECT(CHOOSE(MATCH($T2869,{"±","&gt;","≥","≤","&lt;"},0), "AC", "AD", "AE", "AF", "AG") &amp; ROW())</f>
        <v/>
      </c>
      <c r="AI2869" s="56" t="str">
        <f aca="false">IF($X2869="Not Significant","No Further Action Required",
IF($AH2869="","",
IF(AND($AH2869="Pass",$L2869="0 - Passed "),"Analysis performed; no further action required.",
IF(AND($AH2869="Fail",$L2869="1 - Failed "),"Analysis performed; no further action required.",
IF(AND($AH2869="Pass",$L2869="2 - Limited In Use "),"Analysis performed; no further action required.",
IF(AND($AH2869="Fail",$L2869="3 - Adjusted "),"Analysis performed; no further action required.",
"Unit fails analysis; TSM determination required."))))))</f>
        <v/>
      </c>
      <c r="AJ2869" s="58"/>
    </row>
    <row r="2870" customFormat="false" ht="15" hidden="false" customHeight="false" outlineLevel="0" collapsed="false">
      <c r="A2870" s="56"/>
      <c r="E2870" s="57" t="str">
        <f aca="false">IF(AND($F2870="",$G2870=""),"",IF($G2870="",$F2870,HYPERLINK($G2870,$F2870)))</f>
        <v/>
      </c>
      <c r="H2870" s="1" t="str">
        <f aca="false">IF($I2870="","None Attached",IF(LEFT($I2870,5)="https",HYPERLINK($I2870,"Datasheet"),HYPERLINK(_xlfn.CONCAT("https://",$I2870),"Datasheet")))</f>
        <v>None Attached</v>
      </c>
      <c r="M2870" s="56"/>
      <c r="P2870" s="58"/>
      <c r="Q2870" s="1" t="n">
        <f aca="false">$M2870-$N2870</f>
        <v>0</v>
      </c>
      <c r="R2870" s="56"/>
      <c r="T2870" s="59" t="s">
        <v>15</v>
      </c>
      <c r="U2870" s="1" t="n">
        <f aca="false">$S2870-$R2870</f>
        <v>0</v>
      </c>
      <c r="V2870" s="1" t="n">
        <f aca="false">IF($T2870="±",$Q2870*2,$Q2870)</f>
        <v>0</v>
      </c>
      <c r="W2870" s="60" t="str">
        <f aca="false">IFERROR($U2870/ABS($V2870),"N/A")</f>
        <v>N/A</v>
      </c>
      <c r="X2870" s="61" t="str">
        <f aca="false">IF(OR($W2870="N/A",$R2870="",$S2870=""),"N/A",IF($W2870&gt;=4,"Not Significant",IF($W2870&gt;=2,"Semi-Significant","Significant")))</f>
        <v>N/A</v>
      </c>
      <c r="Z2870" s="1" t="str">
        <f aca="false">IF($D2870="Z540.1 w/data",0,"")</f>
        <v/>
      </c>
      <c r="AA2870" s="1" t="e">
        <f aca="false">$Y2870+$Q2870+$Z2870</f>
        <v>#VALUE!</v>
      </c>
      <c r="AB2870" s="1" t="n">
        <f aca="false">$N2870+$Q2870</f>
        <v>0</v>
      </c>
      <c r="AC2870" s="1" t="str">
        <f aca="false">IF($Y2870="","",IF(AND($AA2870&gt;=$R2870,$AA2870&lt;=$S2870),"Pass","Fail"))</f>
        <v/>
      </c>
      <c r="AD2870" s="1" t="str">
        <f aca="false">IF($Y2870="","",IF($AA2870&gt;$R2870,"Pass","Fail"))</f>
        <v/>
      </c>
      <c r="AE2870" s="1" t="str">
        <f aca="false">IF($Y2870="","",IF($AA2870&gt;=$R2870,"Pass","Fail"))</f>
        <v/>
      </c>
      <c r="AF2870" s="1" t="str">
        <f aca="false">IF($Y2870="","",IF($AA2870&lt;=$S2870,"Pass","Fail"))</f>
        <v/>
      </c>
      <c r="AG2870" s="1" t="str">
        <f aca="false">IF($Y2870="","",IF($AA2870&lt;$S2870,"Pass","Fail"))</f>
        <v/>
      </c>
      <c r="AH2870" s="23" t="str">
        <f aca="true">INDIRECT(CHOOSE(MATCH($T2870,{"±","&gt;","≥","≤","&lt;"},0), "AC", "AD", "AE", "AF", "AG") &amp; ROW())</f>
        <v/>
      </c>
      <c r="AI2870" s="56" t="str">
        <f aca="false">IF($X2870="Not Significant","No Further Action Required",
IF($AH2870="","",
IF(AND($AH2870="Pass",$L2870="0 - Passed "),"Analysis performed; no further action required.",
IF(AND($AH2870="Fail",$L2870="1 - Failed "),"Analysis performed; no further action required.",
IF(AND($AH2870="Pass",$L2870="2 - Limited In Use "),"Analysis performed; no further action required.",
IF(AND($AH2870="Fail",$L2870="3 - Adjusted "),"Analysis performed; no further action required.",
"Unit fails analysis; TSM determination required."))))))</f>
        <v/>
      </c>
      <c r="AJ2870" s="58"/>
    </row>
    <row r="2871" customFormat="false" ht="15" hidden="false" customHeight="false" outlineLevel="0" collapsed="false">
      <c r="A2871" s="56"/>
      <c r="E2871" s="57" t="str">
        <f aca="false">IF(AND($F2871="",$G2871=""),"",IF($G2871="",$F2871,HYPERLINK($G2871,$F2871)))</f>
        <v/>
      </c>
      <c r="H2871" s="1" t="str">
        <f aca="false">IF($I2871="","None Attached",IF(LEFT($I2871,5)="https",HYPERLINK($I2871,"Datasheet"),HYPERLINK(_xlfn.CONCAT("https://",$I2871),"Datasheet")))</f>
        <v>None Attached</v>
      </c>
      <c r="M2871" s="56"/>
      <c r="P2871" s="58"/>
      <c r="Q2871" s="1" t="n">
        <f aca="false">$M2871-$N2871</f>
        <v>0</v>
      </c>
      <c r="R2871" s="56"/>
      <c r="T2871" s="59" t="s">
        <v>15</v>
      </c>
      <c r="U2871" s="1" t="n">
        <f aca="false">$S2871-$R2871</f>
        <v>0</v>
      </c>
      <c r="V2871" s="1" t="n">
        <f aca="false">IF($T2871="±",$Q2871*2,$Q2871)</f>
        <v>0</v>
      </c>
      <c r="W2871" s="60" t="str">
        <f aca="false">IFERROR($U2871/ABS($V2871),"N/A")</f>
        <v>N/A</v>
      </c>
      <c r="X2871" s="61" t="str">
        <f aca="false">IF(OR($W2871="N/A",$R2871="",$S2871=""),"N/A",IF($W2871&gt;=4,"Not Significant",IF($W2871&gt;=2,"Semi-Significant","Significant")))</f>
        <v>N/A</v>
      </c>
      <c r="Z2871" s="1" t="str">
        <f aca="false">IF($D2871="Z540.1 w/data",0,"")</f>
        <v/>
      </c>
      <c r="AA2871" s="1" t="e">
        <f aca="false">$Y2871+$Q2871+$Z2871</f>
        <v>#VALUE!</v>
      </c>
      <c r="AB2871" s="1" t="n">
        <f aca="false">$N2871+$Q2871</f>
        <v>0</v>
      </c>
      <c r="AC2871" s="1" t="str">
        <f aca="false">IF($Y2871="","",IF(AND($AA2871&gt;=$R2871,$AA2871&lt;=$S2871),"Pass","Fail"))</f>
        <v/>
      </c>
      <c r="AD2871" s="1" t="str">
        <f aca="false">IF($Y2871="","",IF($AA2871&gt;$R2871,"Pass","Fail"))</f>
        <v/>
      </c>
      <c r="AE2871" s="1" t="str">
        <f aca="false">IF($Y2871="","",IF($AA2871&gt;=$R2871,"Pass","Fail"))</f>
        <v/>
      </c>
      <c r="AF2871" s="1" t="str">
        <f aca="false">IF($Y2871="","",IF($AA2871&lt;=$S2871,"Pass","Fail"))</f>
        <v/>
      </c>
      <c r="AG2871" s="1" t="str">
        <f aca="false">IF($Y2871="","",IF($AA2871&lt;$S2871,"Pass","Fail"))</f>
        <v/>
      </c>
      <c r="AH2871" s="23" t="str">
        <f aca="true">INDIRECT(CHOOSE(MATCH($T2871,{"±","&gt;","≥","≤","&lt;"},0), "AC", "AD", "AE", "AF", "AG") &amp; ROW())</f>
        <v/>
      </c>
      <c r="AI2871" s="56" t="str">
        <f aca="false">IF($X2871="Not Significant","No Further Action Required",
IF($AH2871="","",
IF(AND($AH2871="Pass",$L2871="0 - Passed "),"Analysis performed; no further action required.",
IF(AND($AH2871="Fail",$L2871="1 - Failed "),"Analysis performed; no further action required.",
IF(AND($AH2871="Pass",$L2871="2 - Limited In Use "),"Analysis performed; no further action required.",
IF(AND($AH2871="Fail",$L2871="3 - Adjusted "),"Analysis performed; no further action required.",
"Unit fails analysis; TSM determination required."))))))</f>
        <v/>
      </c>
      <c r="AJ2871" s="58"/>
    </row>
    <row r="2872" customFormat="false" ht="15" hidden="false" customHeight="false" outlineLevel="0" collapsed="false">
      <c r="A2872" s="56"/>
      <c r="E2872" s="57" t="str">
        <f aca="false">IF(AND($F2872="",$G2872=""),"",IF($G2872="",$F2872,HYPERLINK($G2872,$F2872)))</f>
        <v/>
      </c>
      <c r="H2872" s="1" t="str">
        <f aca="false">IF($I2872="","None Attached",IF(LEFT($I2872,5)="https",HYPERLINK($I2872,"Datasheet"),HYPERLINK(_xlfn.CONCAT("https://",$I2872),"Datasheet")))</f>
        <v>None Attached</v>
      </c>
      <c r="M2872" s="56"/>
      <c r="P2872" s="58"/>
      <c r="Q2872" s="1" t="n">
        <f aca="false">$M2872-$N2872</f>
        <v>0</v>
      </c>
      <c r="R2872" s="56"/>
      <c r="T2872" s="59" t="s">
        <v>15</v>
      </c>
      <c r="U2872" s="1" t="n">
        <f aca="false">$S2872-$R2872</f>
        <v>0</v>
      </c>
      <c r="V2872" s="1" t="n">
        <f aca="false">IF($T2872="±",$Q2872*2,$Q2872)</f>
        <v>0</v>
      </c>
      <c r="W2872" s="60" t="str">
        <f aca="false">IFERROR($U2872/ABS($V2872),"N/A")</f>
        <v>N/A</v>
      </c>
      <c r="X2872" s="61" t="str">
        <f aca="false">IF(OR($W2872="N/A",$R2872="",$S2872=""),"N/A",IF($W2872&gt;=4,"Not Significant",IF($W2872&gt;=2,"Semi-Significant","Significant")))</f>
        <v>N/A</v>
      </c>
      <c r="Z2872" s="1" t="str">
        <f aca="false">IF($D2872="Z540.1 w/data",0,"")</f>
        <v/>
      </c>
      <c r="AA2872" s="1" t="e">
        <f aca="false">$Y2872+$Q2872+$Z2872</f>
        <v>#VALUE!</v>
      </c>
      <c r="AB2872" s="1" t="n">
        <f aca="false">$N2872+$Q2872</f>
        <v>0</v>
      </c>
      <c r="AC2872" s="1" t="str">
        <f aca="false">IF($Y2872="","",IF(AND($AA2872&gt;=$R2872,$AA2872&lt;=$S2872),"Pass","Fail"))</f>
        <v/>
      </c>
      <c r="AD2872" s="1" t="str">
        <f aca="false">IF($Y2872="","",IF($AA2872&gt;$R2872,"Pass","Fail"))</f>
        <v/>
      </c>
      <c r="AE2872" s="1" t="str">
        <f aca="false">IF($Y2872="","",IF($AA2872&gt;=$R2872,"Pass","Fail"))</f>
        <v/>
      </c>
      <c r="AF2872" s="1" t="str">
        <f aca="false">IF($Y2872="","",IF($AA2872&lt;=$S2872,"Pass","Fail"))</f>
        <v/>
      </c>
      <c r="AG2872" s="1" t="str">
        <f aca="false">IF($Y2872="","",IF($AA2872&lt;$S2872,"Pass","Fail"))</f>
        <v/>
      </c>
      <c r="AH2872" s="23" t="str">
        <f aca="true">INDIRECT(CHOOSE(MATCH($T2872,{"±","&gt;","≥","≤","&lt;"},0), "AC", "AD", "AE", "AF", "AG") &amp; ROW())</f>
        <v/>
      </c>
      <c r="AI2872" s="56" t="str">
        <f aca="false">IF($X2872="Not Significant","No Further Action Required",
IF($AH2872="","",
IF(AND($AH2872="Pass",$L2872="0 - Passed "),"Analysis performed; no further action required.",
IF(AND($AH2872="Fail",$L2872="1 - Failed "),"Analysis performed; no further action required.",
IF(AND($AH2872="Pass",$L2872="2 - Limited In Use "),"Analysis performed; no further action required.",
IF(AND($AH2872="Fail",$L2872="3 - Adjusted "),"Analysis performed; no further action required.",
"Unit fails analysis; TSM determination required."))))))</f>
        <v/>
      </c>
      <c r="AJ2872" s="58"/>
    </row>
    <row r="2873" customFormat="false" ht="15" hidden="false" customHeight="false" outlineLevel="0" collapsed="false">
      <c r="A2873" s="56"/>
      <c r="E2873" s="57" t="str">
        <f aca="false">IF(AND($F2873="",$G2873=""),"",IF($G2873="",$F2873,HYPERLINK($G2873,$F2873)))</f>
        <v/>
      </c>
      <c r="H2873" s="1" t="str">
        <f aca="false">IF($I2873="","None Attached",IF(LEFT($I2873,5)="https",HYPERLINK($I2873,"Datasheet"),HYPERLINK(_xlfn.CONCAT("https://",$I2873),"Datasheet")))</f>
        <v>None Attached</v>
      </c>
      <c r="M2873" s="56"/>
      <c r="P2873" s="58"/>
      <c r="Q2873" s="1" t="n">
        <f aca="false">$M2873-$N2873</f>
        <v>0</v>
      </c>
      <c r="R2873" s="56"/>
      <c r="T2873" s="59" t="s">
        <v>15</v>
      </c>
      <c r="U2873" s="1" t="n">
        <f aca="false">$S2873-$R2873</f>
        <v>0</v>
      </c>
      <c r="V2873" s="1" t="n">
        <f aca="false">IF($T2873="±",$Q2873*2,$Q2873)</f>
        <v>0</v>
      </c>
      <c r="W2873" s="60" t="str">
        <f aca="false">IFERROR($U2873/ABS($V2873),"N/A")</f>
        <v>N/A</v>
      </c>
      <c r="X2873" s="61" t="str">
        <f aca="false">IF(OR($W2873="N/A",$R2873="",$S2873=""),"N/A",IF($W2873&gt;=4,"Not Significant",IF($W2873&gt;=2,"Semi-Significant","Significant")))</f>
        <v>N/A</v>
      </c>
      <c r="Z2873" s="1" t="str">
        <f aca="false">IF($D2873="Z540.1 w/data",0,"")</f>
        <v/>
      </c>
      <c r="AA2873" s="1" t="e">
        <f aca="false">$Y2873+$Q2873+$Z2873</f>
        <v>#VALUE!</v>
      </c>
      <c r="AB2873" s="1" t="n">
        <f aca="false">$N2873+$Q2873</f>
        <v>0</v>
      </c>
      <c r="AC2873" s="1" t="str">
        <f aca="false">IF($Y2873="","",IF(AND($AA2873&gt;=$R2873,$AA2873&lt;=$S2873),"Pass","Fail"))</f>
        <v/>
      </c>
      <c r="AD2873" s="1" t="str">
        <f aca="false">IF($Y2873="","",IF($AA2873&gt;$R2873,"Pass","Fail"))</f>
        <v/>
      </c>
      <c r="AE2873" s="1" t="str">
        <f aca="false">IF($Y2873="","",IF($AA2873&gt;=$R2873,"Pass","Fail"))</f>
        <v/>
      </c>
      <c r="AF2873" s="1" t="str">
        <f aca="false">IF($Y2873="","",IF($AA2873&lt;=$S2873,"Pass","Fail"))</f>
        <v/>
      </c>
      <c r="AG2873" s="1" t="str">
        <f aca="false">IF($Y2873="","",IF($AA2873&lt;$S2873,"Pass","Fail"))</f>
        <v/>
      </c>
      <c r="AH2873" s="23" t="str">
        <f aca="true">INDIRECT(CHOOSE(MATCH($T2873,{"±","&gt;","≥","≤","&lt;"},0), "AC", "AD", "AE", "AF", "AG") &amp; ROW())</f>
        <v/>
      </c>
      <c r="AI2873" s="56" t="str">
        <f aca="false">IF($X2873="Not Significant","No Further Action Required",
IF($AH2873="","",
IF(AND($AH2873="Pass",$L2873="0 - Passed "),"Analysis performed; no further action required.",
IF(AND($AH2873="Fail",$L2873="1 - Failed "),"Analysis performed; no further action required.",
IF(AND($AH2873="Pass",$L2873="2 - Limited In Use "),"Analysis performed; no further action required.",
IF(AND($AH2873="Fail",$L2873="3 - Adjusted "),"Analysis performed; no further action required.",
"Unit fails analysis; TSM determination required."))))))</f>
        <v/>
      </c>
      <c r="AJ2873" s="58"/>
    </row>
    <row r="2874" customFormat="false" ht="15" hidden="false" customHeight="false" outlineLevel="0" collapsed="false">
      <c r="A2874" s="56"/>
      <c r="E2874" s="57" t="str">
        <f aca="false">IF(AND($F2874="",$G2874=""),"",IF($G2874="",$F2874,HYPERLINK($G2874,$F2874)))</f>
        <v/>
      </c>
      <c r="H2874" s="1" t="str">
        <f aca="false">IF($I2874="","None Attached",IF(LEFT($I2874,5)="https",HYPERLINK($I2874,"Datasheet"),HYPERLINK(_xlfn.CONCAT("https://",$I2874),"Datasheet")))</f>
        <v>None Attached</v>
      </c>
      <c r="M2874" s="56"/>
      <c r="P2874" s="58"/>
      <c r="Q2874" s="1" t="n">
        <f aca="false">$M2874-$N2874</f>
        <v>0</v>
      </c>
      <c r="R2874" s="56"/>
      <c r="T2874" s="59" t="s">
        <v>15</v>
      </c>
      <c r="U2874" s="1" t="n">
        <f aca="false">$S2874-$R2874</f>
        <v>0</v>
      </c>
      <c r="V2874" s="1" t="n">
        <f aca="false">IF($T2874="±",$Q2874*2,$Q2874)</f>
        <v>0</v>
      </c>
      <c r="W2874" s="60" t="str">
        <f aca="false">IFERROR($U2874/ABS($V2874),"N/A")</f>
        <v>N/A</v>
      </c>
      <c r="X2874" s="61" t="str">
        <f aca="false">IF(OR($W2874="N/A",$R2874="",$S2874=""),"N/A",IF($W2874&gt;=4,"Not Significant",IF($W2874&gt;=2,"Semi-Significant","Significant")))</f>
        <v>N/A</v>
      </c>
      <c r="Z2874" s="1" t="str">
        <f aca="false">IF($D2874="Z540.1 w/data",0,"")</f>
        <v/>
      </c>
      <c r="AA2874" s="1" t="e">
        <f aca="false">$Y2874+$Q2874+$Z2874</f>
        <v>#VALUE!</v>
      </c>
      <c r="AB2874" s="1" t="n">
        <f aca="false">$N2874+$Q2874</f>
        <v>0</v>
      </c>
      <c r="AC2874" s="1" t="str">
        <f aca="false">IF($Y2874="","",IF(AND($AA2874&gt;=$R2874,$AA2874&lt;=$S2874),"Pass","Fail"))</f>
        <v/>
      </c>
      <c r="AD2874" s="1" t="str">
        <f aca="false">IF($Y2874="","",IF($AA2874&gt;$R2874,"Pass","Fail"))</f>
        <v/>
      </c>
      <c r="AE2874" s="1" t="str">
        <f aca="false">IF($Y2874="","",IF($AA2874&gt;=$R2874,"Pass","Fail"))</f>
        <v/>
      </c>
      <c r="AF2874" s="1" t="str">
        <f aca="false">IF($Y2874="","",IF($AA2874&lt;=$S2874,"Pass","Fail"))</f>
        <v/>
      </c>
      <c r="AG2874" s="1" t="str">
        <f aca="false">IF($Y2874="","",IF($AA2874&lt;$S2874,"Pass","Fail"))</f>
        <v/>
      </c>
      <c r="AH2874" s="23" t="str">
        <f aca="true">INDIRECT(CHOOSE(MATCH($T2874,{"±","&gt;","≥","≤","&lt;"},0), "AC", "AD", "AE", "AF", "AG") &amp; ROW())</f>
        <v/>
      </c>
      <c r="AI2874" s="56" t="str">
        <f aca="false">IF($X2874="Not Significant","No Further Action Required",
IF($AH2874="","",
IF(AND($AH2874="Pass",$L2874="0 - Passed "),"Analysis performed; no further action required.",
IF(AND($AH2874="Fail",$L2874="1 - Failed "),"Analysis performed; no further action required.",
IF(AND($AH2874="Pass",$L2874="2 - Limited In Use "),"Analysis performed; no further action required.",
IF(AND($AH2874="Fail",$L2874="3 - Adjusted "),"Analysis performed; no further action required.",
"Unit fails analysis; TSM determination required."))))))</f>
        <v/>
      </c>
      <c r="AJ2874" s="58"/>
    </row>
    <row r="2875" customFormat="false" ht="15" hidden="false" customHeight="false" outlineLevel="0" collapsed="false">
      <c r="A2875" s="56"/>
      <c r="E2875" s="57" t="str">
        <f aca="false">IF(AND($F2875="",$G2875=""),"",IF($G2875="",$F2875,HYPERLINK($G2875,$F2875)))</f>
        <v/>
      </c>
      <c r="H2875" s="1" t="str">
        <f aca="false">IF($I2875="","None Attached",IF(LEFT($I2875,5)="https",HYPERLINK($I2875,"Datasheet"),HYPERLINK(_xlfn.CONCAT("https://",$I2875),"Datasheet")))</f>
        <v>None Attached</v>
      </c>
      <c r="M2875" s="56"/>
      <c r="P2875" s="58"/>
      <c r="Q2875" s="1" t="n">
        <f aca="false">$M2875-$N2875</f>
        <v>0</v>
      </c>
      <c r="R2875" s="56"/>
      <c r="T2875" s="59" t="s">
        <v>15</v>
      </c>
      <c r="U2875" s="1" t="n">
        <f aca="false">$S2875-$R2875</f>
        <v>0</v>
      </c>
      <c r="V2875" s="1" t="n">
        <f aca="false">IF($T2875="±",$Q2875*2,$Q2875)</f>
        <v>0</v>
      </c>
      <c r="W2875" s="60" t="str">
        <f aca="false">IFERROR($U2875/ABS($V2875),"N/A")</f>
        <v>N/A</v>
      </c>
      <c r="X2875" s="61" t="str">
        <f aca="false">IF(OR($W2875="N/A",$R2875="",$S2875=""),"N/A",IF($W2875&gt;=4,"Not Significant",IF($W2875&gt;=2,"Semi-Significant","Significant")))</f>
        <v>N/A</v>
      </c>
      <c r="Z2875" s="1" t="str">
        <f aca="false">IF($D2875="Z540.1 w/data",0,"")</f>
        <v/>
      </c>
      <c r="AA2875" s="1" t="e">
        <f aca="false">$Y2875+$Q2875+$Z2875</f>
        <v>#VALUE!</v>
      </c>
      <c r="AB2875" s="1" t="n">
        <f aca="false">$N2875+$Q2875</f>
        <v>0</v>
      </c>
      <c r="AC2875" s="1" t="str">
        <f aca="false">IF($Y2875="","",IF(AND($AA2875&gt;=$R2875,$AA2875&lt;=$S2875),"Pass","Fail"))</f>
        <v/>
      </c>
      <c r="AD2875" s="1" t="str">
        <f aca="false">IF($Y2875="","",IF($AA2875&gt;$R2875,"Pass","Fail"))</f>
        <v/>
      </c>
      <c r="AE2875" s="1" t="str">
        <f aca="false">IF($Y2875="","",IF($AA2875&gt;=$R2875,"Pass","Fail"))</f>
        <v/>
      </c>
      <c r="AF2875" s="1" t="str">
        <f aca="false">IF($Y2875="","",IF($AA2875&lt;=$S2875,"Pass","Fail"))</f>
        <v/>
      </c>
      <c r="AG2875" s="1" t="str">
        <f aca="false">IF($Y2875="","",IF($AA2875&lt;$S2875,"Pass","Fail"))</f>
        <v/>
      </c>
      <c r="AH2875" s="23" t="str">
        <f aca="true">INDIRECT(CHOOSE(MATCH($T2875,{"±","&gt;","≥","≤","&lt;"},0), "AC", "AD", "AE", "AF", "AG") &amp; ROW())</f>
        <v/>
      </c>
      <c r="AI2875" s="56" t="str">
        <f aca="false">IF($X2875="Not Significant","No Further Action Required",
IF($AH2875="","",
IF(AND($AH2875="Pass",$L2875="0 - Passed "),"Analysis performed; no further action required.",
IF(AND($AH2875="Fail",$L2875="1 - Failed "),"Analysis performed; no further action required.",
IF(AND($AH2875="Pass",$L2875="2 - Limited In Use "),"Analysis performed; no further action required.",
IF(AND($AH2875="Fail",$L2875="3 - Adjusted "),"Analysis performed; no further action required.",
"Unit fails analysis; TSM determination required."))))))</f>
        <v/>
      </c>
      <c r="AJ2875" s="58"/>
    </row>
    <row r="2876" customFormat="false" ht="15" hidden="false" customHeight="false" outlineLevel="0" collapsed="false">
      <c r="A2876" s="56"/>
      <c r="E2876" s="57" t="str">
        <f aca="false">IF(AND($F2876="",$G2876=""),"",IF($G2876="",$F2876,HYPERLINK($G2876,$F2876)))</f>
        <v/>
      </c>
      <c r="H2876" s="1" t="str">
        <f aca="false">IF($I2876="","None Attached",IF(LEFT($I2876,5)="https",HYPERLINK($I2876,"Datasheet"),HYPERLINK(_xlfn.CONCAT("https://",$I2876),"Datasheet")))</f>
        <v>None Attached</v>
      </c>
      <c r="M2876" s="56"/>
      <c r="P2876" s="58"/>
      <c r="Q2876" s="1" t="n">
        <f aca="false">$M2876-$N2876</f>
        <v>0</v>
      </c>
      <c r="R2876" s="56"/>
      <c r="T2876" s="59" t="s">
        <v>15</v>
      </c>
      <c r="U2876" s="1" t="n">
        <f aca="false">$S2876-$R2876</f>
        <v>0</v>
      </c>
      <c r="V2876" s="1" t="n">
        <f aca="false">IF($T2876="±",$Q2876*2,$Q2876)</f>
        <v>0</v>
      </c>
      <c r="W2876" s="60" t="str">
        <f aca="false">IFERROR($U2876/ABS($V2876),"N/A")</f>
        <v>N/A</v>
      </c>
      <c r="X2876" s="61" t="str">
        <f aca="false">IF(OR($W2876="N/A",$R2876="",$S2876=""),"N/A",IF($W2876&gt;=4,"Not Significant",IF($W2876&gt;=2,"Semi-Significant","Significant")))</f>
        <v>N/A</v>
      </c>
      <c r="Z2876" s="1" t="str">
        <f aca="false">IF($D2876="Z540.1 w/data",0,"")</f>
        <v/>
      </c>
      <c r="AA2876" s="1" t="e">
        <f aca="false">$Y2876+$Q2876+$Z2876</f>
        <v>#VALUE!</v>
      </c>
      <c r="AB2876" s="1" t="n">
        <f aca="false">$N2876+$Q2876</f>
        <v>0</v>
      </c>
      <c r="AC2876" s="1" t="str">
        <f aca="false">IF($Y2876="","",IF(AND($AA2876&gt;=$R2876,$AA2876&lt;=$S2876),"Pass","Fail"))</f>
        <v/>
      </c>
      <c r="AD2876" s="1" t="str">
        <f aca="false">IF($Y2876="","",IF($AA2876&gt;$R2876,"Pass","Fail"))</f>
        <v/>
      </c>
      <c r="AE2876" s="1" t="str">
        <f aca="false">IF($Y2876="","",IF($AA2876&gt;=$R2876,"Pass","Fail"))</f>
        <v/>
      </c>
      <c r="AF2876" s="1" t="str">
        <f aca="false">IF($Y2876="","",IF($AA2876&lt;=$S2876,"Pass","Fail"))</f>
        <v/>
      </c>
      <c r="AG2876" s="1" t="str">
        <f aca="false">IF($Y2876="","",IF($AA2876&lt;$S2876,"Pass","Fail"))</f>
        <v/>
      </c>
      <c r="AH2876" s="23" t="str">
        <f aca="true">INDIRECT(CHOOSE(MATCH($T2876,{"±","&gt;","≥","≤","&lt;"},0), "AC", "AD", "AE", "AF", "AG") &amp; ROW())</f>
        <v/>
      </c>
      <c r="AI2876" s="56" t="str">
        <f aca="false">IF($X2876="Not Significant","No Further Action Required",
IF($AH2876="","",
IF(AND($AH2876="Pass",$L2876="0 - Passed "),"Analysis performed; no further action required.",
IF(AND($AH2876="Fail",$L2876="1 - Failed "),"Analysis performed; no further action required.",
IF(AND($AH2876="Pass",$L2876="2 - Limited In Use "),"Analysis performed; no further action required.",
IF(AND($AH2876="Fail",$L2876="3 - Adjusted "),"Analysis performed; no further action required.",
"Unit fails analysis; TSM determination required."))))))</f>
        <v/>
      </c>
      <c r="AJ2876" s="58"/>
    </row>
    <row r="2877" customFormat="false" ht="15" hidden="false" customHeight="false" outlineLevel="0" collapsed="false">
      <c r="A2877" s="56"/>
      <c r="E2877" s="57" t="str">
        <f aca="false">IF(AND($F2877="",$G2877=""),"",IF($G2877="",$F2877,HYPERLINK($G2877,$F2877)))</f>
        <v/>
      </c>
      <c r="H2877" s="1" t="str">
        <f aca="false">IF($I2877="","None Attached",IF(LEFT($I2877,5)="https",HYPERLINK($I2877,"Datasheet"),HYPERLINK(_xlfn.CONCAT("https://",$I2877),"Datasheet")))</f>
        <v>None Attached</v>
      </c>
      <c r="M2877" s="56"/>
      <c r="P2877" s="58"/>
      <c r="Q2877" s="1" t="n">
        <f aca="false">$M2877-$N2877</f>
        <v>0</v>
      </c>
      <c r="R2877" s="56"/>
      <c r="T2877" s="59" t="s">
        <v>15</v>
      </c>
      <c r="U2877" s="1" t="n">
        <f aca="false">$S2877-$R2877</f>
        <v>0</v>
      </c>
      <c r="V2877" s="1" t="n">
        <f aca="false">IF($T2877="±",$Q2877*2,$Q2877)</f>
        <v>0</v>
      </c>
      <c r="W2877" s="60" t="str">
        <f aca="false">IFERROR($U2877/ABS($V2877),"N/A")</f>
        <v>N/A</v>
      </c>
      <c r="X2877" s="61" t="str">
        <f aca="false">IF(OR($W2877="N/A",$R2877="",$S2877=""),"N/A",IF($W2877&gt;=4,"Not Significant",IF($W2877&gt;=2,"Semi-Significant","Significant")))</f>
        <v>N/A</v>
      </c>
      <c r="Z2877" s="1" t="str">
        <f aca="false">IF($D2877="Z540.1 w/data",0,"")</f>
        <v/>
      </c>
      <c r="AA2877" s="1" t="e">
        <f aca="false">$Y2877+$Q2877+$Z2877</f>
        <v>#VALUE!</v>
      </c>
      <c r="AB2877" s="1" t="n">
        <f aca="false">$N2877+$Q2877</f>
        <v>0</v>
      </c>
      <c r="AC2877" s="1" t="str">
        <f aca="false">IF($Y2877="","",IF(AND($AA2877&gt;=$R2877,$AA2877&lt;=$S2877),"Pass","Fail"))</f>
        <v/>
      </c>
      <c r="AD2877" s="1" t="str">
        <f aca="false">IF($Y2877="","",IF($AA2877&gt;$R2877,"Pass","Fail"))</f>
        <v/>
      </c>
      <c r="AE2877" s="1" t="str">
        <f aca="false">IF($Y2877="","",IF($AA2877&gt;=$R2877,"Pass","Fail"))</f>
        <v/>
      </c>
      <c r="AF2877" s="1" t="str">
        <f aca="false">IF($Y2877="","",IF($AA2877&lt;=$S2877,"Pass","Fail"))</f>
        <v/>
      </c>
      <c r="AG2877" s="1" t="str">
        <f aca="false">IF($Y2877="","",IF($AA2877&lt;$S2877,"Pass","Fail"))</f>
        <v/>
      </c>
      <c r="AH2877" s="23" t="str">
        <f aca="true">INDIRECT(CHOOSE(MATCH($T2877,{"±","&gt;","≥","≤","&lt;"},0), "AC", "AD", "AE", "AF", "AG") &amp; ROW())</f>
        <v/>
      </c>
      <c r="AI2877" s="56" t="str">
        <f aca="false">IF($X2877="Not Significant","No Further Action Required",
IF($AH2877="","",
IF(AND($AH2877="Pass",$L2877="0 - Passed "),"Analysis performed; no further action required.",
IF(AND($AH2877="Fail",$L2877="1 - Failed "),"Analysis performed; no further action required.",
IF(AND($AH2877="Pass",$L2877="2 - Limited In Use "),"Analysis performed; no further action required.",
IF(AND($AH2877="Fail",$L2877="3 - Adjusted "),"Analysis performed; no further action required.",
"Unit fails analysis; TSM determination required."))))))</f>
        <v/>
      </c>
      <c r="AJ2877" s="58"/>
    </row>
    <row r="2878" customFormat="false" ht="15" hidden="false" customHeight="false" outlineLevel="0" collapsed="false">
      <c r="A2878" s="56"/>
      <c r="E2878" s="57" t="str">
        <f aca="false">IF(AND($F2878="",$G2878=""),"",IF($G2878="",$F2878,HYPERLINK($G2878,$F2878)))</f>
        <v/>
      </c>
      <c r="H2878" s="1" t="str">
        <f aca="false">IF($I2878="","None Attached",IF(LEFT($I2878,5)="https",HYPERLINK($I2878,"Datasheet"),HYPERLINK(_xlfn.CONCAT("https://",$I2878),"Datasheet")))</f>
        <v>None Attached</v>
      </c>
      <c r="M2878" s="56"/>
      <c r="P2878" s="58"/>
      <c r="Q2878" s="1" t="n">
        <f aca="false">$M2878-$N2878</f>
        <v>0</v>
      </c>
      <c r="R2878" s="56"/>
      <c r="T2878" s="59" t="s">
        <v>15</v>
      </c>
      <c r="U2878" s="1" t="n">
        <f aca="false">$S2878-$R2878</f>
        <v>0</v>
      </c>
      <c r="V2878" s="1" t="n">
        <f aca="false">IF($T2878="±",$Q2878*2,$Q2878)</f>
        <v>0</v>
      </c>
      <c r="W2878" s="60" t="str">
        <f aca="false">IFERROR($U2878/ABS($V2878),"N/A")</f>
        <v>N/A</v>
      </c>
      <c r="X2878" s="61" t="str">
        <f aca="false">IF(OR($W2878="N/A",$R2878="",$S2878=""),"N/A",IF($W2878&gt;=4,"Not Significant",IF($W2878&gt;=2,"Semi-Significant","Significant")))</f>
        <v>N/A</v>
      </c>
      <c r="Z2878" s="1" t="str">
        <f aca="false">IF($D2878="Z540.1 w/data",0,"")</f>
        <v/>
      </c>
      <c r="AA2878" s="1" t="e">
        <f aca="false">$Y2878+$Q2878+$Z2878</f>
        <v>#VALUE!</v>
      </c>
      <c r="AB2878" s="1" t="n">
        <f aca="false">$N2878+$Q2878</f>
        <v>0</v>
      </c>
      <c r="AC2878" s="1" t="str">
        <f aca="false">IF($Y2878="","",IF(AND($AA2878&gt;=$R2878,$AA2878&lt;=$S2878),"Pass","Fail"))</f>
        <v/>
      </c>
      <c r="AD2878" s="1" t="str">
        <f aca="false">IF($Y2878="","",IF($AA2878&gt;$R2878,"Pass","Fail"))</f>
        <v/>
      </c>
      <c r="AE2878" s="1" t="str">
        <f aca="false">IF($Y2878="","",IF($AA2878&gt;=$R2878,"Pass","Fail"))</f>
        <v/>
      </c>
      <c r="AF2878" s="1" t="str">
        <f aca="false">IF($Y2878="","",IF($AA2878&lt;=$S2878,"Pass","Fail"))</f>
        <v/>
      </c>
      <c r="AG2878" s="1" t="str">
        <f aca="false">IF($Y2878="","",IF($AA2878&lt;$S2878,"Pass","Fail"))</f>
        <v/>
      </c>
      <c r="AH2878" s="23" t="str">
        <f aca="true">INDIRECT(CHOOSE(MATCH($T2878,{"±","&gt;","≥","≤","&lt;"},0), "AC", "AD", "AE", "AF", "AG") &amp; ROW())</f>
        <v/>
      </c>
      <c r="AI2878" s="56" t="str">
        <f aca="false">IF($X2878="Not Significant","No Further Action Required",
IF($AH2878="","",
IF(AND($AH2878="Pass",$L2878="0 - Passed "),"Analysis performed; no further action required.",
IF(AND($AH2878="Fail",$L2878="1 - Failed "),"Analysis performed; no further action required.",
IF(AND($AH2878="Pass",$L2878="2 - Limited In Use "),"Analysis performed; no further action required.",
IF(AND($AH2878="Fail",$L2878="3 - Adjusted "),"Analysis performed; no further action required.",
"Unit fails analysis; TSM determination required."))))))</f>
        <v/>
      </c>
      <c r="AJ2878" s="58"/>
    </row>
    <row r="2879" customFormat="false" ht="15" hidden="false" customHeight="false" outlineLevel="0" collapsed="false">
      <c r="A2879" s="56"/>
      <c r="E2879" s="57" t="str">
        <f aca="false">IF(AND($F2879="",$G2879=""),"",IF($G2879="",$F2879,HYPERLINK($G2879,$F2879)))</f>
        <v/>
      </c>
      <c r="H2879" s="1" t="str">
        <f aca="false">IF($I2879="","None Attached",IF(LEFT($I2879,5)="https",HYPERLINK($I2879,"Datasheet"),HYPERLINK(_xlfn.CONCAT("https://",$I2879),"Datasheet")))</f>
        <v>None Attached</v>
      </c>
      <c r="M2879" s="56"/>
      <c r="P2879" s="58"/>
      <c r="Q2879" s="1" t="n">
        <f aca="false">$M2879-$N2879</f>
        <v>0</v>
      </c>
      <c r="R2879" s="56"/>
      <c r="T2879" s="59" t="s">
        <v>15</v>
      </c>
      <c r="U2879" s="1" t="n">
        <f aca="false">$S2879-$R2879</f>
        <v>0</v>
      </c>
      <c r="V2879" s="1" t="n">
        <f aca="false">IF($T2879="±",$Q2879*2,$Q2879)</f>
        <v>0</v>
      </c>
      <c r="W2879" s="60" t="str">
        <f aca="false">IFERROR($U2879/ABS($V2879),"N/A")</f>
        <v>N/A</v>
      </c>
      <c r="X2879" s="61" t="str">
        <f aca="false">IF(OR($W2879="N/A",$R2879="",$S2879=""),"N/A",IF($W2879&gt;=4,"Not Significant",IF($W2879&gt;=2,"Semi-Significant","Significant")))</f>
        <v>N/A</v>
      </c>
      <c r="Z2879" s="1" t="str">
        <f aca="false">IF($D2879="Z540.1 w/data",0,"")</f>
        <v/>
      </c>
      <c r="AA2879" s="1" t="e">
        <f aca="false">$Y2879+$Q2879+$Z2879</f>
        <v>#VALUE!</v>
      </c>
      <c r="AB2879" s="1" t="n">
        <f aca="false">$N2879+$Q2879</f>
        <v>0</v>
      </c>
      <c r="AC2879" s="1" t="str">
        <f aca="false">IF($Y2879="","",IF(AND($AA2879&gt;=$R2879,$AA2879&lt;=$S2879),"Pass","Fail"))</f>
        <v/>
      </c>
      <c r="AD2879" s="1" t="str">
        <f aca="false">IF($Y2879="","",IF($AA2879&gt;$R2879,"Pass","Fail"))</f>
        <v/>
      </c>
      <c r="AE2879" s="1" t="str">
        <f aca="false">IF($Y2879="","",IF($AA2879&gt;=$R2879,"Pass","Fail"))</f>
        <v/>
      </c>
      <c r="AF2879" s="1" t="str">
        <f aca="false">IF($Y2879="","",IF($AA2879&lt;=$S2879,"Pass","Fail"))</f>
        <v/>
      </c>
      <c r="AG2879" s="1" t="str">
        <f aca="false">IF($Y2879="","",IF($AA2879&lt;$S2879,"Pass","Fail"))</f>
        <v/>
      </c>
      <c r="AH2879" s="23" t="str">
        <f aca="true">INDIRECT(CHOOSE(MATCH($T2879,{"±","&gt;","≥","≤","&lt;"},0), "AC", "AD", "AE", "AF", "AG") &amp; ROW())</f>
        <v/>
      </c>
      <c r="AI2879" s="56" t="str">
        <f aca="false">IF($X2879="Not Significant","No Further Action Required",
IF($AH2879="","",
IF(AND($AH2879="Pass",$L2879="0 - Passed "),"Analysis performed; no further action required.",
IF(AND($AH2879="Fail",$L2879="1 - Failed "),"Analysis performed; no further action required.",
IF(AND($AH2879="Pass",$L2879="2 - Limited In Use "),"Analysis performed; no further action required.",
IF(AND($AH2879="Fail",$L2879="3 - Adjusted "),"Analysis performed; no further action required.",
"Unit fails analysis; TSM determination required."))))))</f>
        <v/>
      </c>
      <c r="AJ2879" s="58"/>
    </row>
    <row r="2880" customFormat="false" ht="15" hidden="false" customHeight="false" outlineLevel="0" collapsed="false">
      <c r="A2880" s="56"/>
      <c r="E2880" s="57" t="str">
        <f aca="false">IF(AND($F2880="",$G2880=""),"",IF($G2880="",$F2880,HYPERLINK($G2880,$F2880)))</f>
        <v/>
      </c>
      <c r="H2880" s="1" t="str">
        <f aca="false">IF($I2880="","None Attached",IF(LEFT($I2880,5)="https",HYPERLINK($I2880,"Datasheet"),HYPERLINK(_xlfn.CONCAT("https://",$I2880),"Datasheet")))</f>
        <v>None Attached</v>
      </c>
      <c r="M2880" s="56"/>
      <c r="P2880" s="58"/>
      <c r="Q2880" s="1" t="n">
        <f aca="false">$M2880-$N2880</f>
        <v>0</v>
      </c>
      <c r="R2880" s="56"/>
      <c r="T2880" s="59" t="s">
        <v>15</v>
      </c>
      <c r="U2880" s="1" t="n">
        <f aca="false">$S2880-$R2880</f>
        <v>0</v>
      </c>
      <c r="V2880" s="1" t="n">
        <f aca="false">IF($T2880="±",$Q2880*2,$Q2880)</f>
        <v>0</v>
      </c>
      <c r="W2880" s="60" t="str">
        <f aca="false">IFERROR($U2880/ABS($V2880),"N/A")</f>
        <v>N/A</v>
      </c>
      <c r="X2880" s="61" t="str">
        <f aca="false">IF(OR($W2880="N/A",$R2880="",$S2880=""),"N/A",IF($W2880&gt;=4,"Not Significant",IF($W2880&gt;=2,"Semi-Significant","Significant")))</f>
        <v>N/A</v>
      </c>
      <c r="Z2880" s="1" t="str">
        <f aca="false">IF($D2880="Z540.1 w/data",0,"")</f>
        <v/>
      </c>
      <c r="AA2880" s="1" t="e">
        <f aca="false">$Y2880+$Q2880+$Z2880</f>
        <v>#VALUE!</v>
      </c>
      <c r="AB2880" s="1" t="n">
        <f aca="false">$N2880+$Q2880</f>
        <v>0</v>
      </c>
      <c r="AC2880" s="1" t="str">
        <f aca="false">IF($Y2880="","",IF(AND($AA2880&gt;=$R2880,$AA2880&lt;=$S2880),"Pass","Fail"))</f>
        <v/>
      </c>
      <c r="AD2880" s="1" t="str">
        <f aca="false">IF($Y2880="","",IF($AA2880&gt;$R2880,"Pass","Fail"))</f>
        <v/>
      </c>
      <c r="AE2880" s="1" t="str">
        <f aca="false">IF($Y2880="","",IF($AA2880&gt;=$R2880,"Pass","Fail"))</f>
        <v/>
      </c>
      <c r="AF2880" s="1" t="str">
        <f aca="false">IF($Y2880="","",IF($AA2880&lt;=$S2880,"Pass","Fail"))</f>
        <v/>
      </c>
      <c r="AG2880" s="1" t="str">
        <f aca="false">IF($Y2880="","",IF($AA2880&lt;$S2880,"Pass","Fail"))</f>
        <v/>
      </c>
      <c r="AH2880" s="23" t="str">
        <f aca="true">INDIRECT(CHOOSE(MATCH($T2880,{"±","&gt;","≥","≤","&lt;"},0), "AC", "AD", "AE", "AF", "AG") &amp; ROW())</f>
        <v/>
      </c>
      <c r="AI2880" s="56" t="str">
        <f aca="false">IF($X2880="Not Significant","No Further Action Required",
IF($AH2880="","",
IF(AND($AH2880="Pass",$L2880="0 - Passed "),"Analysis performed; no further action required.",
IF(AND($AH2880="Fail",$L2880="1 - Failed "),"Analysis performed; no further action required.",
IF(AND($AH2880="Pass",$L2880="2 - Limited In Use "),"Analysis performed; no further action required.",
IF(AND($AH2880="Fail",$L2880="3 - Adjusted "),"Analysis performed; no further action required.",
"Unit fails analysis; TSM determination required."))))))</f>
        <v/>
      </c>
      <c r="AJ2880" s="58"/>
    </row>
    <row r="2881" customFormat="false" ht="15" hidden="false" customHeight="false" outlineLevel="0" collapsed="false">
      <c r="A2881" s="56"/>
      <c r="E2881" s="57" t="str">
        <f aca="false">IF(AND($F2881="",$G2881=""),"",IF($G2881="",$F2881,HYPERLINK($G2881,$F2881)))</f>
        <v/>
      </c>
      <c r="H2881" s="1" t="str">
        <f aca="false">IF($I2881="","None Attached",IF(LEFT($I2881,5)="https",HYPERLINK($I2881,"Datasheet"),HYPERLINK(_xlfn.CONCAT("https://",$I2881),"Datasheet")))</f>
        <v>None Attached</v>
      </c>
      <c r="M2881" s="56"/>
      <c r="P2881" s="58"/>
      <c r="Q2881" s="1" t="n">
        <f aca="false">$M2881-$N2881</f>
        <v>0</v>
      </c>
      <c r="R2881" s="56"/>
      <c r="T2881" s="59" t="s">
        <v>15</v>
      </c>
      <c r="U2881" s="1" t="n">
        <f aca="false">$S2881-$R2881</f>
        <v>0</v>
      </c>
      <c r="V2881" s="1" t="n">
        <f aca="false">IF($T2881="±",$Q2881*2,$Q2881)</f>
        <v>0</v>
      </c>
      <c r="W2881" s="60" t="str">
        <f aca="false">IFERROR($U2881/ABS($V2881),"N/A")</f>
        <v>N/A</v>
      </c>
      <c r="X2881" s="61" t="str">
        <f aca="false">IF(OR($W2881="N/A",$R2881="",$S2881=""),"N/A",IF($W2881&gt;=4,"Not Significant",IF($W2881&gt;=2,"Semi-Significant","Significant")))</f>
        <v>N/A</v>
      </c>
      <c r="Z2881" s="1" t="str">
        <f aca="false">IF($D2881="Z540.1 w/data",0,"")</f>
        <v/>
      </c>
      <c r="AA2881" s="1" t="e">
        <f aca="false">$Y2881+$Q2881+$Z2881</f>
        <v>#VALUE!</v>
      </c>
      <c r="AB2881" s="1" t="n">
        <f aca="false">$N2881+$Q2881</f>
        <v>0</v>
      </c>
      <c r="AC2881" s="1" t="str">
        <f aca="false">IF($Y2881="","",IF(AND($AA2881&gt;=$R2881,$AA2881&lt;=$S2881),"Pass","Fail"))</f>
        <v/>
      </c>
      <c r="AD2881" s="1" t="str">
        <f aca="false">IF($Y2881="","",IF($AA2881&gt;$R2881,"Pass","Fail"))</f>
        <v/>
      </c>
      <c r="AE2881" s="1" t="str">
        <f aca="false">IF($Y2881="","",IF($AA2881&gt;=$R2881,"Pass","Fail"))</f>
        <v/>
      </c>
      <c r="AF2881" s="1" t="str">
        <f aca="false">IF($Y2881="","",IF($AA2881&lt;=$S2881,"Pass","Fail"))</f>
        <v/>
      </c>
      <c r="AG2881" s="1" t="str">
        <f aca="false">IF($Y2881="","",IF($AA2881&lt;$S2881,"Pass","Fail"))</f>
        <v/>
      </c>
      <c r="AH2881" s="23" t="str">
        <f aca="true">INDIRECT(CHOOSE(MATCH($T2881,{"±","&gt;","≥","≤","&lt;"},0), "AC", "AD", "AE", "AF", "AG") &amp; ROW())</f>
        <v/>
      </c>
      <c r="AI2881" s="56" t="str">
        <f aca="false">IF($X2881="Not Significant","No Further Action Required",
IF($AH2881="","",
IF(AND($AH2881="Pass",$L2881="0 - Passed "),"Analysis performed; no further action required.",
IF(AND($AH2881="Fail",$L2881="1 - Failed "),"Analysis performed; no further action required.",
IF(AND($AH2881="Pass",$L2881="2 - Limited In Use "),"Analysis performed; no further action required.",
IF(AND($AH2881="Fail",$L2881="3 - Adjusted "),"Analysis performed; no further action required.",
"Unit fails analysis; TSM determination required."))))))</f>
        <v/>
      </c>
      <c r="AJ2881" s="58"/>
    </row>
    <row r="2882" customFormat="false" ht="15" hidden="false" customHeight="false" outlineLevel="0" collapsed="false">
      <c r="A2882" s="56"/>
      <c r="E2882" s="57" t="str">
        <f aca="false">IF(AND($F2882="",$G2882=""),"",IF($G2882="",$F2882,HYPERLINK($G2882,$F2882)))</f>
        <v/>
      </c>
      <c r="H2882" s="1" t="str">
        <f aca="false">IF($I2882="","None Attached",IF(LEFT($I2882,5)="https",HYPERLINK($I2882,"Datasheet"),HYPERLINK(_xlfn.CONCAT("https://",$I2882),"Datasheet")))</f>
        <v>None Attached</v>
      </c>
      <c r="M2882" s="56"/>
      <c r="P2882" s="58"/>
      <c r="Q2882" s="1" t="n">
        <f aca="false">$M2882-$N2882</f>
        <v>0</v>
      </c>
      <c r="R2882" s="56"/>
      <c r="T2882" s="59" t="s">
        <v>15</v>
      </c>
      <c r="U2882" s="1" t="n">
        <f aca="false">$S2882-$R2882</f>
        <v>0</v>
      </c>
      <c r="V2882" s="1" t="n">
        <f aca="false">IF($T2882="±",$Q2882*2,$Q2882)</f>
        <v>0</v>
      </c>
      <c r="W2882" s="60" t="str">
        <f aca="false">IFERROR($U2882/ABS($V2882),"N/A")</f>
        <v>N/A</v>
      </c>
      <c r="X2882" s="61" t="str">
        <f aca="false">IF(OR($W2882="N/A",$R2882="",$S2882=""),"N/A",IF($W2882&gt;=4,"Not Significant",IF($W2882&gt;=2,"Semi-Significant","Significant")))</f>
        <v>N/A</v>
      </c>
      <c r="Z2882" s="1" t="str">
        <f aca="false">IF($D2882="Z540.1 w/data",0,"")</f>
        <v/>
      </c>
      <c r="AA2882" s="1" t="e">
        <f aca="false">$Y2882+$Q2882+$Z2882</f>
        <v>#VALUE!</v>
      </c>
      <c r="AB2882" s="1" t="n">
        <f aca="false">$N2882+$Q2882</f>
        <v>0</v>
      </c>
      <c r="AC2882" s="1" t="str">
        <f aca="false">IF($Y2882="","",IF(AND($AA2882&gt;=$R2882,$AA2882&lt;=$S2882),"Pass","Fail"))</f>
        <v/>
      </c>
      <c r="AD2882" s="1" t="str">
        <f aca="false">IF($Y2882="","",IF($AA2882&gt;$R2882,"Pass","Fail"))</f>
        <v/>
      </c>
      <c r="AE2882" s="1" t="str">
        <f aca="false">IF($Y2882="","",IF($AA2882&gt;=$R2882,"Pass","Fail"))</f>
        <v/>
      </c>
      <c r="AF2882" s="1" t="str">
        <f aca="false">IF($Y2882="","",IF($AA2882&lt;=$S2882,"Pass","Fail"))</f>
        <v/>
      </c>
      <c r="AG2882" s="1" t="str">
        <f aca="false">IF($Y2882="","",IF($AA2882&lt;$S2882,"Pass","Fail"))</f>
        <v/>
      </c>
      <c r="AH2882" s="23" t="str">
        <f aca="true">INDIRECT(CHOOSE(MATCH($T2882,{"±","&gt;","≥","≤","&lt;"},0), "AC", "AD", "AE", "AF", "AG") &amp; ROW())</f>
        <v/>
      </c>
      <c r="AI2882" s="56" t="str">
        <f aca="false">IF($X2882="Not Significant","No Further Action Required",
IF($AH2882="","",
IF(AND($AH2882="Pass",$L2882="0 - Passed "),"Analysis performed; no further action required.",
IF(AND($AH2882="Fail",$L2882="1 - Failed "),"Analysis performed; no further action required.",
IF(AND($AH2882="Pass",$L2882="2 - Limited In Use "),"Analysis performed; no further action required.",
IF(AND($AH2882="Fail",$L2882="3 - Adjusted "),"Analysis performed; no further action required.",
"Unit fails analysis; TSM determination required."))))))</f>
        <v/>
      </c>
      <c r="AJ2882" s="58"/>
    </row>
    <row r="2883" customFormat="false" ht="15" hidden="false" customHeight="false" outlineLevel="0" collapsed="false">
      <c r="A2883" s="56"/>
      <c r="E2883" s="57" t="str">
        <f aca="false">IF(AND($F2883="",$G2883=""),"",IF($G2883="",$F2883,HYPERLINK($G2883,$F2883)))</f>
        <v/>
      </c>
      <c r="H2883" s="1" t="str">
        <f aca="false">IF($I2883="","None Attached",IF(LEFT($I2883,5)="https",HYPERLINK($I2883,"Datasheet"),HYPERLINK(_xlfn.CONCAT("https://",$I2883),"Datasheet")))</f>
        <v>None Attached</v>
      </c>
      <c r="M2883" s="56"/>
      <c r="P2883" s="58"/>
      <c r="Q2883" s="1" t="n">
        <f aca="false">$M2883-$N2883</f>
        <v>0</v>
      </c>
      <c r="R2883" s="56"/>
      <c r="T2883" s="59" t="s">
        <v>15</v>
      </c>
      <c r="U2883" s="1" t="n">
        <f aca="false">$S2883-$R2883</f>
        <v>0</v>
      </c>
      <c r="V2883" s="1" t="n">
        <f aca="false">IF($T2883="±",$Q2883*2,$Q2883)</f>
        <v>0</v>
      </c>
      <c r="W2883" s="60" t="str">
        <f aca="false">IFERROR($U2883/ABS($V2883),"N/A")</f>
        <v>N/A</v>
      </c>
      <c r="X2883" s="61" t="str">
        <f aca="false">IF(OR($W2883="N/A",$R2883="",$S2883=""),"N/A",IF($W2883&gt;=4,"Not Significant",IF($W2883&gt;=2,"Semi-Significant","Significant")))</f>
        <v>N/A</v>
      </c>
      <c r="Z2883" s="1" t="str">
        <f aca="false">IF($D2883="Z540.1 w/data",0,"")</f>
        <v/>
      </c>
      <c r="AA2883" s="1" t="e">
        <f aca="false">$Y2883+$Q2883+$Z2883</f>
        <v>#VALUE!</v>
      </c>
      <c r="AB2883" s="1" t="n">
        <f aca="false">$N2883+$Q2883</f>
        <v>0</v>
      </c>
      <c r="AC2883" s="1" t="str">
        <f aca="false">IF($Y2883="","",IF(AND($AA2883&gt;=$R2883,$AA2883&lt;=$S2883),"Pass","Fail"))</f>
        <v/>
      </c>
      <c r="AD2883" s="1" t="str">
        <f aca="false">IF($Y2883="","",IF($AA2883&gt;$R2883,"Pass","Fail"))</f>
        <v/>
      </c>
      <c r="AE2883" s="1" t="str">
        <f aca="false">IF($Y2883="","",IF($AA2883&gt;=$R2883,"Pass","Fail"))</f>
        <v/>
      </c>
      <c r="AF2883" s="1" t="str">
        <f aca="false">IF($Y2883="","",IF($AA2883&lt;=$S2883,"Pass","Fail"))</f>
        <v/>
      </c>
      <c r="AG2883" s="1" t="str">
        <f aca="false">IF($Y2883="","",IF($AA2883&lt;$S2883,"Pass","Fail"))</f>
        <v/>
      </c>
      <c r="AH2883" s="23" t="str">
        <f aca="true">INDIRECT(CHOOSE(MATCH($T2883,{"±","&gt;","≥","≤","&lt;"},0), "AC", "AD", "AE", "AF", "AG") &amp; ROW())</f>
        <v/>
      </c>
      <c r="AI2883" s="56" t="str">
        <f aca="false">IF($X2883="Not Significant","No Further Action Required",
IF($AH2883="","",
IF(AND($AH2883="Pass",$L2883="0 - Passed "),"Analysis performed; no further action required.",
IF(AND($AH2883="Fail",$L2883="1 - Failed "),"Analysis performed; no further action required.",
IF(AND($AH2883="Pass",$L2883="2 - Limited In Use "),"Analysis performed; no further action required.",
IF(AND($AH2883="Fail",$L2883="3 - Adjusted "),"Analysis performed; no further action required.",
"Unit fails analysis; TSM determination required."))))))</f>
        <v/>
      </c>
      <c r="AJ2883" s="58"/>
    </row>
    <row r="2884" customFormat="false" ht="15" hidden="false" customHeight="false" outlineLevel="0" collapsed="false">
      <c r="A2884" s="56"/>
      <c r="E2884" s="57" t="str">
        <f aca="false">IF(AND($F2884="",$G2884=""),"",IF($G2884="",$F2884,HYPERLINK($G2884,$F2884)))</f>
        <v/>
      </c>
      <c r="H2884" s="1" t="str">
        <f aca="false">IF($I2884="","None Attached",IF(LEFT($I2884,5)="https",HYPERLINK($I2884,"Datasheet"),HYPERLINK(_xlfn.CONCAT("https://",$I2884),"Datasheet")))</f>
        <v>None Attached</v>
      </c>
      <c r="M2884" s="56"/>
      <c r="P2884" s="58"/>
      <c r="Q2884" s="1" t="n">
        <f aca="false">$M2884-$N2884</f>
        <v>0</v>
      </c>
      <c r="R2884" s="56"/>
      <c r="T2884" s="59" t="s">
        <v>15</v>
      </c>
      <c r="U2884" s="1" t="n">
        <f aca="false">$S2884-$R2884</f>
        <v>0</v>
      </c>
      <c r="V2884" s="1" t="n">
        <f aca="false">IF($T2884="±",$Q2884*2,$Q2884)</f>
        <v>0</v>
      </c>
      <c r="W2884" s="60" t="str">
        <f aca="false">IFERROR($U2884/ABS($V2884),"N/A")</f>
        <v>N/A</v>
      </c>
      <c r="X2884" s="61" t="str">
        <f aca="false">IF(OR($W2884="N/A",$R2884="",$S2884=""),"N/A",IF($W2884&gt;=4,"Not Significant",IF($W2884&gt;=2,"Semi-Significant","Significant")))</f>
        <v>N/A</v>
      </c>
      <c r="Z2884" s="1" t="str">
        <f aca="false">IF($D2884="Z540.1 w/data",0,"")</f>
        <v/>
      </c>
      <c r="AA2884" s="1" t="e">
        <f aca="false">$Y2884+$Q2884+$Z2884</f>
        <v>#VALUE!</v>
      </c>
      <c r="AB2884" s="1" t="n">
        <f aca="false">$N2884+$Q2884</f>
        <v>0</v>
      </c>
      <c r="AC2884" s="1" t="str">
        <f aca="false">IF($Y2884="","",IF(AND($AA2884&gt;=$R2884,$AA2884&lt;=$S2884),"Pass","Fail"))</f>
        <v/>
      </c>
      <c r="AD2884" s="1" t="str">
        <f aca="false">IF($Y2884="","",IF($AA2884&gt;$R2884,"Pass","Fail"))</f>
        <v/>
      </c>
      <c r="AE2884" s="1" t="str">
        <f aca="false">IF($Y2884="","",IF($AA2884&gt;=$R2884,"Pass","Fail"))</f>
        <v/>
      </c>
      <c r="AF2884" s="1" t="str">
        <f aca="false">IF($Y2884="","",IF($AA2884&lt;=$S2884,"Pass","Fail"))</f>
        <v/>
      </c>
      <c r="AG2884" s="1" t="str">
        <f aca="false">IF($Y2884="","",IF($AA2884&lt;$S2884,"Pass","Fail"))</f>
        <v/>
      </c>
      <c r="AH2884" s="23" t="str">
        <f aca="true">INDIRECT(CHOOSE(MATCH($T2884,{"±","&gt;","≥","≤","&lt;"},0), "AC", "AD", "AE", "AF", "AG") &amp; ROW())</f>
        <v/>
      </c>
      <c r="AI2884" s="56" t="str">
        <f aca="false">IF($X2884="Not Significant","No Further Action Required",
IF($AH2884="","",
IF(AND($AH2884="Pass",$L2884="0 - Passed "),"Analysis performed; no further action required.",
IF(AND($AH2884="Fail",$L2884="1 - Failed "),"Analysis performed; no further action required.",
IF(AND($AH2884="Pass",$L2884="2 - Limited In Use "),"Analysis performed; no further action required.",
IF(AND($AH2884="Fail",$L2884="3 - Adjusted "),"Analysis performed; no further action required.",
"Unit fails analysis; TSM determination required."))))))</f>
        <v/>
      </c>
      <c r="AJ2884" s="58"/>
    </row>
    <row r="2885" customFormat="false" ht="15" hidden="false" customHeight="false" outlineLevel="0" collapsed="false">
      <c r="A2885" s="56"/>
      <c r="E2885" s="57" t="str">
        <f aca="false">IF(AND($F2885="",$G2885=""),"",IF($G2885="",$F2885,HYPERLINK($G2885,$F2885)))</f>
        <v/>
      </c>
      <c r="H2885" s="1" t="str">
        <f aca="false">IF($I2885="","None Attached",IF(LEFT($I2885,5)="https",HYPERLINK($I2885,"Datasheet"),HYPERLINK(_xlfn.CONCAT("https://",$I2885),"Datasheet")))</f>
        <v>None Attached</v>
      </c>
      <c r="M2885" s="56"/>
      <c r="P2885" s="58"/>
      <c r="Q2885" s="1" t="n">
        <f aca="false">$M2885-$N2885</f>
        <v>0</v>
      </c>
      <c r="R2885" s="56"/>
      <c r="T2885" s="59" t="s">
        <v>15</v>
      </c>
      <c r="U2885" s="1" t="n">
        <f aca="false">$S2885-$R2885</f>
        <v>0</v>
      </c>
      <c r="V2885" s="1" t="n">
        <f aca="false">IF($T2885="±",$Q2885*2,$Q2885)</f>
        <v>0</v>
      </c>
      <c r="W2885" s="60" t="str">
        <f aca="false">IFERROR($U2885/ABS($V2885),"N/A")</f>
        <v>N/A</v>
      </c>
      <c r="X2885" s="61" t="str">
        <f aca="false">IF(OR($W2885="N/A",$R2885="",$S2885=""),"N/A",IF($W2885&gt;=4,"Not Significant",IF($W2885&gt;=2,"Semi-Significant","Significant")))</f>
        <v>N/A</v>
      </c>
      <c r="Z2885" s="1" t="str">
        <f aca="false">IF($D2885="Z540.1 w/data",0,"")</f>
        <v/>
      </c>
      <c r="AA2885" s="1" t="e">
        <f aca="false">$Y2885+$Q2885+$Z2885</f>
        <v>#VALUE!</v>
      </c>
      <c r="AB2885" s="1" t="n">
        <f aca="false">$N2885+$Q2885</f>
        <v>0</v>
      </c>
      <c r="AC2885" s="1" t="str">
        <f aca="false">IF($Y2885="","",IF(AND($AA2885&gt;=$R2885,$AA2885&lt;=$S2885),"Pass","Fail"))</f>
        <v/>
      </c>
      <c r="AD2885" s="1" t="str">
        <f aca="false">IF($Y2885="","",IF($AA2885&gt;$R2885,"Pass","Fail"))</f>
        <v/>
      </c>
      <c r="AE2885" s="1" t="str">
        <f aca="false">IF($Y2885="","",IF($AA2885&gt;=$R2885,"Pass","Fail"))</f>
        <v/>
      </c>
      <c r="AF2885" s="1" t="str">
        <f aca="false">IF($Y2885="","",IF($AA2885&lt;=$S2885,"Pass","Fail"))</f>
        <v/>
      </c>
      <c r="AG2885" s="1" t="str">
        <f aca="false">IF($Y2885="","",IF($AA2885&lt;$S2885,"Pass","Fail"))</f>
        <v/>
      </c>
      <c r="AH2885" s="23" t="str">
        <f aca="true">INDIRECT(CHOOSE(MATCH($T2885,{"±","&gt;","≥","≤","&lt;"},0), "AC", "AD", "AE", "AF", "AG") &amp; ROW())</f>
        <v/>
      </c>
      <c r="AI2885" s="56" t="str">
        <f aca="false">IF($X2885="Not Significant","No Further Action Required",
IF($AH2885="","",
IF(AND($AH2885="Pass",$L2885="0 - Passed "),"Analysis performed; no further action required.",
IF(AND($AH2885="Fail",$L2885="1 - Failed "),"Analysis performed; no further action required.",
IF(AND($AH2885="Pass",$L2885="2 - Limited In Use "),"Analysis performed; no further action required.",
IF(AND($AH2885="Fail",$L2885="3 - Adjusted "),"Analysis performed; no further action required.",
"Unit fails analysis; TSM determination required."))))))</f>
        <v/>
      </c>
      <c r="AJ2885" s="58"/>
    </row>
    <row r="2886" customFormat="false" ht="15" hidden="false" customHeight="false" outlineLevel="0" collapsed="false">
      <c r="A2886" s="56"/>
      <c r="E2886" s="57" t="str">
        <f aca="false">IF(AND($F2886="",$G2886=""),"",IF($G2886="",$F2886,HYPERLINK($G2886,$F2886)))</f>
        <v/>
      </c>
      <c r="H2886" s="1" t="str">
        <f aca="false">IF($I2886="","None Attached",IF(LEFT($I2886,5)="https",HYPERLINK($I2886,"Datasheet"),HYPERLINK(_xlfn.CONCAT("https://",$I2886),"Datasheet")))</f>
        <v>None Attached</v>
      </c>
      <c r="M2886" s="56"/>
      <c r="P2886" s="58"/>
      <c r="Q2886" s="1" t="n">
        <f aca="false">$M2886-$N2886</f>
        <v>0</v>
      </c>
      <c r="R2886" s="56"/>
      <c r="T2886" s="59" t="s">
        <v>15</v>
      </c>
      <c r="U2886" s="1" t="n">
        <f aca="false">$S2886-$R2886</f>
        <v>0</v>
      </c>
      <c r="V2886" s="1" t="n">
        <f aca="false">IF($T2886="±",$Q2886*2,$Q2886)</f>
        <v>0</v>
      </c>
      <c r="W2886" s="60" t="str">
        <f aca="false">IFERROR($U2886/ABS($V2886),"N/A")</f>
        <v>N/A</v>
      </c>
      <c r="X2886" s="61" t="str">
        <f aca="false">IF(OR($W2886="N/A",$R2886="",$S2886=""),"N/A",IF($W2886&gt;=4,"Not Significant",IF($W2886&gt;=2,"Semi-Significant","Significant")))</f>
        <v>N/A</v>
      </c>
      <c r="Z2886" s="1" t="str">
        <f aca="false">IF($D2886="Z540.1 w/data",0,"")</f>
        <v/>
      </c>
      <c r="AA2886" s="1" t="e">
        <f aca="false">$Y2886+$Q2886+$Z2886</f>
        <v>#VALUE!</v>
      </c>
      <c r="AB2886" s="1" t="n">
        <f aca="false">$N2886+$Q2886</f>
        <v>0</v>
      </c>
      <c r="AC2886" s="1" t="str">
        <f aca="false">IF($Y2886="","",IF(AND($AA2886&gt;=$R2886,$AA2886&lt;=$S2886),"Pass","Fail"))</f>
        <v/>
      </c>
      <c r="AD2886" s="1" t="str">
        <f aca="false">IF($Y2886="","",IF($AA2886&gt;$R2886,"Pass","Fail"))</f>
        <v/>
      </c>
      <c r="AE2886" s="1" t="str">
        <f aca="false">IF($Y2886="","",IF($AA2886&gt;=$R2886,"Pass","Fail"))</f>
        <v/>
      </c>
      <c r="AF2886" s="1" t="str">
        <f aca="false">IF($Y2886="","",IF($AA2886&lt;=$S2886,"Pass","Fail"))</f>
        <v/>
      </c>
      <c r="AG2886" s="1" t="str">
        <f aca="false">IF($Y2886="","",IF($AA2886&lt;$S2886,"Pass","Fail"))</f>
        <v/>
      </c>
      <c r="AH2886" s="23" t="str">
        <f aca="true">INDIRECT(CHOOSE(MATCH($T2886,{"±","&gt;","≥","≤","&lt;"},0), "AC", "AD", "AE", "AF", "AG") &amp; ROW())</f>
        <v/>
      </c>
      <c r="AI2886" s="56" t="str">
        <f aca="false">IF($X2886="Not Significant","No Further Action Required",
IF($AH2886="","",
IF(AND($AH2886="Pass",$L2886="0 - Passed "),"Analysis performed; no further action required.",
IF(AND($AH2886="Fail",$L2886="1 - Failed "),"Analysis performed; no further action required.",
IF(AND($AH2886="Pass",$L2886="2 - Limited In Use "),"Analysis performed; no further action required.",
IF(AND($AH2886="Fail",$L2886="3 - Adjusted "),"Analysis performed; no further action required.",
"Unit fails analysis; TSM determination required."))))))</f>
        <v/>
      </c>
      <c r="AJ2886" s="58"/>
    </row>
    <row r="2887" customFormat="false" ht="15" hidden="false" customHeight="false" outlineLevel="0" collapsed="false">
      <c r="A2887" s="56"/>
      <c r="E2887" s="57" t="str">
        <f aca="false">IF(AND($F2887="",$G2887=""),"",IF($G2887="",$F2887,HYPERLINK($G2887,$F2887)))</f>
        <v/>
      </c>
      <c r="H2887" s="1" t="str">
        <f aca="false">IF($I2887="","None Attached",IF(LEFT($I2887,5)="https",HYPERLINK($I2887,"Datasheet"),HYPERLINK(_xlfn.CONCAT("https://",$I2887),"Datasheet")))</f>
        <v>None Attached</v>
      </c>
      <c r="M2887" s="56"/>
      <c r="P2887" s="58"/>
      <c r="Q2887" s="1" t="n">
        <f aca="false">$M2887-$N2887</f>
        <v>0</v>
      </c>
      <c r="R2887" s="56"/>
      <c r="T2887" s="59" t="s">
        <v>15</v>
      </c>
      <c r="U2887" s="1" t="n">
        <f aca="false">$S2887-$R2887</f>
        <v>0</v>
      </c>
      <c r="V2887" s="1" t="n">
        <f aca="false">IF($T2887="±",$Q2887*2,$Q2887)</f>
        <v>0</v>
      </c>
      <c r="W2887" s="60" t="str">
        <f aca="false">IFERROR($U2887/ABS($V2887),"N/A")</f>
        <v>N/A</v>
      </c>
      <c r="X2887" s="61" t="str">
        <f aca="false">IF(OR($W2887="N/A",$R2887="",$S2887=""),"N/A",IF($W2887&gt;=4,"Not Significant",IF($W2887&gt;=2,"Semi-Significant","Significant")))</f>
        <v>N/A</v>
      </c>
      <c r="Z2887" s="1" t="str">
        <f aca="false">IF($D2887="Z540.1 w/data",0,"")</f>
        <v/>
      </c>
      <c r="AA2887" s="1" t="e">
        <f aca="false">$Y2887+$Q2887+$Z2887</f>
        <v>#VALUE!</v>
      </c>
      <c r="AB2887" s="1" t="n">
        <f aca="false">$N2887+$Q2887</f>
        <v>0</v>
      </c>
      <c r="AC2887" s="1" t="str">
        <f aca="false">IF($Y2887="","",IF(AND($AA2887&gt;=$R2887,$AA2887&lt;=$S2887),"Pass","Fail"))</f>
        <v/>
      </c>
      <c r="AD2887" s="1" t="str">
        <f aca="false">IF($Y2887="","",IF($AA2887&gt;$R2887,"Pass","Fail"))</f>
        <v/>
      </c>
      <c r="AE2887" s="1" t="str">
        <f aca="false">IF($Y2887="","",IF($AA2887&gt;=$R2887,"Pass","Fail"))</f>
        <v/>
      </c>
      <c r="AF2887" s="1" t="str">
        <f aca="false">IF($Y2887="","",IF($AA2887&lt;=$S2887,"Pass","Fail"))</f>
        <v/>
      </c>
      <c r="AG2887" s="1" t="str">
        <f aca="false">IF($Y2887="","",IF($AA2887&lt;$S2887,"Pass","Fail"))</f>
        <v/>
      </c>
      <c r="AH2887" s="23" t="str">
        <f aca="true">INDIRECT(CHOOSE(MATCH($T2887,{"±","&gt;","≥","≤","&lt;"},0), "AC", "AD", "AE", "AF", "AG") &amp; ROW())</f>
        <v/>
      </c>
      <c r="AI2887" s="56" t="str">
        <f aca="false">IF($X2887="Not Significant","No Further Action Required",
IF($AH2887="","",
IF(AND($AH2887="Pass",$L2887="0 - Passed "),"Analysis performed; no further action required.",
IF(AND($AH2887="Fail",$L2887="1 - Failed "),"Analysis performed; no further action required.",
IF(AND($AH2887="Pass",$L2887="2 - Limited In Use "),"Analysis performed; no further action required.",
IF(AND($AH2887="Fail",$L2887="3 - Adjusted "),"Analysis performed; no further action required.",
"Unit fails analysis; TSM determination required."))))))</f>
        <v/>
      </c>
      <c r="AJ2887" s="58"/>
    </row>
    <row r="2888" customFormat="false" ht="15" hidden="false" customHeight="false" outlineLevel="0" collapsed="false">
      <c r="A2888" s="56"/>
      <c r="E2888" s="57" t="str">
        <f aca="false">IF(AND($F2888="",$G2888=""),"",IF($G2888="",$F2888,HYPERLINK($G2888,$F2888)))</f>
        <v/>
      </c>
      <c r="H2888" s="1" t="str">
        <f aca="false">IF($I2888="","None Attached",IF(LEFT($I2888,5)="https",HYPERLINK($I2888,"Datasheet"),HYPERLINK(_xlfn.CONCAT("https://",$I2888),"Datasheet")))</f>
        <v>None Attached</v>
      </c>
      <c r="M2888" s="56"/>
      <c r="P2888" s="58"/>
      <c r="Q2888" s="1" t="n">
        <f aca="false">$M2888-$N2888</f>
        <v>0</v>
      </c>
      <c r="R2888" s="56"/>
      <c r="T2888" s="59" t="s">
        <v>15</v>
      </c>
      <c r="U2888" s="1" t="n">
        <f aca="false">$S2888-$R2888</f>
        <v>0</v>
      </c>
      <c r="V2888" s="1" t="n">
        <f aca="false">IF($T2888="±",$Q2888*2,$Q2888)</f>
        <v>0</v>
      </c>
      <c r="W2888" s="60" t="str">
        <f aca="false">IFERROR($U2888/ABS($V2888),"N/A")</f>
        <v>N/A</v>
      </c>
      <c r="X2888" s="61" t="str">
        <f aca="false">IF(OR($W2888="N/A",$R2888="",$S2888=""),"N/A",IF($W2888&gt;=4,"Not Significant",IF($W2888&gt;=2,"Semi-Significant","Significant")))</f>
        <v>N/A</v>
      </c>
      <c r="Z2888" s="1" t="str">
        <f aca="false">IF($D2888="Z540.1 w/data",0,"")</f>
        <v/>
      </c>
      <c r="AA2888" s="1" t="e">
        <f aca="false">$Y2888+$Q2888+$Z2888</f>
        <v>#VALUE!</v>
      </c>
      <c r="AB2888" s="1" t="n">
        <f aca="false">$N2888+$Q2888</f>
        <v>0</v>
      </c>
      <c r="AC2888" s="1" t="str">
        <f aca="false">IF($Y2888="","",IF(AND($AA2888&gt;=$R2888,$AA2888&lt;=$S2888),"Pass","Fail"))</f>
        <v/>
      </c>
      <c r="AD2888" s="1" t="str">
        <f aca="false">IF($Y2888="","",IF($AA2888&gt;$R2888,"Pass","Fail"))</f>
        <v/>
      </c>
      <c r="AE2888" s="1" t="str">
        <f aca="false">IF($Y2888="","",IF($AA2888&gt;=$R2888,"Pass","Fail"))</f>
        <v/>
      </c>
      <c r="AF2888" s="1" t="str">
        <f aca="false">IF($Y2888="","",IF($AA2888&lt;=$S2888,"Pass","Fail"))</f>
        <v/>
      </c>
      <c r="AG2888" s="1" t="str">
        <f aca="false">IF($Y2888="","",IF($AA2888&lt;$S2888,"Pass","Fail"))</f>
        <v/>
      </c>
      <c r="AH2888" s="23" t="str">
        <f aca="true">INDIRECT(CHOOSE(MATCH($T2888,{"±","&gt;","≥","≤","&lt;"},0), "AC", "AD", "AE", "AF", "AG") &amp; ROW())</f>
        <v/>
      </c>
      <c r="AI2888" s="56" t="str">
        <f aca="false">IF($X2888="Not Significant","No Further Action Required",
IF($AH2888="","",
IF(AND($AH2888="Pass",$L2888="0 - Passed "),"Analysis performed; no further action required.",
IF(AND($AH2888="Fail",$L2888="1 - Failed "),"Analysis performed; no further action required.",
IF(AND($AH2888="Pass",$L2888="2 - Limited In Use "),"Analysis performed; no further action required.",
IF(AND($AH2888="Fail",$L2888="3 - Adjusted "),"Analysis performed; no further action required.",
"Unit fails analysis; TSM determination required."))))))</f>
        <v/>
      </c>
      <c r="AJ2888" s="58"/>
    </row>
    <row r="2889" customFormat="false" ht="15" hidden="false" customHeight="false" outlineLevel="0" collapsed="false">
      <c r="A2889" s="56"/>
      <c r="E2889" s="57" t="str">
        <f aca="false">IF(AND($F2889="",$G2889=""),"",IF($G2889="",$F2889,HYPERLINK($G2889,$F2889)))</f>
        <v/>
      </c>
      <c r="H2889" s="1" t="str">
        <f aca="false">IF($I2889="","None Attached",IF(LEFT($I2889,5)="https",HYPERLINK($I2889,"Datasheet"),HYPERLINK(_xlfn.CONCAT("https://",$I2889),"Datasheet")))</f>
        <v>None Attached</v>
      </c>
      <c r="M2889" s="56"/>
      <c r="P2889" s="58"/>
      <c r="Q2889" s="1" t="n">
        <f aca="false">$M2889-$N2889</f>
        <v>0</v>
      </c>
      <c r="R2889" s="56"/>
      <c r="T2889" s="59" t="s">
        <v>15</v>
      </c>
      <c r="U2889" s="1" t="n">
        <f aca="false">$S2889-$R2889</f>
        <v>0</v>
      </c>
      <c r="V2889" s="1" t="n">
        <f aca="false">IF($T2889="±",$Q2889*2,$Q2889)</f>
        <v>0</v>
      </c>
      <c r="W2889" s="60" t="str">
        <f aca="false">IFERROR($U2889/ABS($V2889),"N/A")</f>
        <v>N/A</v>
      </c>
      <c r="X2889" s="61" t="str">
        <f aca="false">IF(OR($W2889="N/A",$R2889="",$S2889=""),"N/A",IF($W2889&gt;=4,"Not Significant",IF($W2889&gt;=2,"Semi-Significant","Significant")))</f>
        <v>N/A</v>
      </c>
      <c r="Z2889" s="1" t="str">
        <f aca="false">IF($D2889="Z540.1 w/data",0,"")</f>
        <v/>
      </c>
      <c r="AA2889" s="1" t="e">
        <f aca="false">$Y2889+$Q2889+$Z2889</f>
        <v>#VALUE!</v>
      </c>
      <c r="AB2889" s="1" t="n">
        <f aca="false">$N2889+$Q2889</f>
        <v>0</v>
      </c>
      <c r="AC2889" s="1" t="str">
        <f aca="false">IF($Y2889="","",IF(AND($AA2889&gt;=$R2889,$AA2889&lt;=$S2889),"Pass","Fail"))</f>
        <v/>
      </c>
      <c r="AD2889" s="1" t="str">
        <f aca="false">IF($Y2889="","",IF($AA2889&gt;$R2889,"Pass","Fail"))</f>
        <v/>
      </c>
      <c r="AE2889" s="1" t="str">
        <f aca="false">IF($Y2889="","",IF($AA2889&gt;=$R2889,"Pass","Fail"))</f>
        <v/>
      </c>
      <c r="AF2889" s="1" t="str">
        <f aca="false">IF($Y2889="","",IF($AA2889&lt;=$S2889,"Pass","Fail"))</f>
        <v/>
      </c>
      <c r="AG2889" s="1" t="str">
        <f aca="false">IF($Y2889="","",IF($AA2889&lt;$S2889,"Pass","Fail"))</f>
        <v/>
      </c>
      <c r="AH2889" s="23" t="str">
        <f aca="true">INDIRECT(CHOOSE(MATCH($T2889,{"±","&gt;","≥","≤","&lt;"},0), "AC", "AD", "AE", "AF", "AG") &amp; ROW())</f>
        <v/>
      </c>
      <c r="AI2889" s="56" t="str">
        <f aca="false">IF($X2889="Not Significant","No Further Action Required",
IF($AH2889="","",
IF(AND($AH2889="Pass",$L2889="0 - Passed "),"Analysis performed; no further action required.",
IF(AND($AH2889="Fail",$L2889="1 - Failed "),"Analysis performed; no further action required.",
IF(AND($AH2889="Pass",$L2889="2 - Limited In Use "),"Analysis performed; no further action required.",
IF(AND($AH2889="Fail",$L2889="3 - Adjusted "),"Analysis performed; no further action required.",
"Unit fails analysis; TSM determination required."))))))</f>
        <v/>
      </c>
      <c r="AJ2889" s="58"/>
    </row>
    <row r="2890" customFormat="false" ht="15" hidden="false" customHeight="false" outlineLevel="0" collapsed="false">
      <c r="A2890" s="56"/>
      <c r="E2890" s="57" t="str">
        <f aca="false">IF(AND($F2890="",$G2890=""),"",IF($G2890="",$F2890,HYPERLINK($G2890,$F2890)))</f>
        <v/>
      </c>
      <c r="H2890" s="1" t="str">
        <f aca="false">IF($I2890="","None Attached",IF(LEFT($I2890,5)="https",HYPERLINK($I2890,"Datasheet"),HYPERLINK(_xlfn.CONCAT("https://",$I2890),"Datasheet")))</f>
        <v>None Attached</v>
      </c>
      <c r="M2890" s="56"/>
      <c r="P2890" s="58"/>
      <c r="Q2890" s="1" t="n">
        <f aca="false">$M2890-$N2890</f>
        <v>0</v>
      </c>
      <c r="R2890" s="56"/>
      <c r="T2890" s="59" t="s">
        <v>15</v>
      </c>
      <c r="U2890" s="1" t="n">
        <f aca="false">$S2890-$R2890</f>
        <v>0</v>
      </c>
      <c r="V2890" s="1" t="n">
        <f aca="false">IF($T2890="±",$Q2890*2,$Q2890)</f>
        <v>0</v>
      </c>
      <c r="W2890" s="60" t="str">
        <f aca="false">IFERROR($U2890/ABS($V2890),"N/A")</f>
        <v>N/A</v>
      </c>
      <c r="X2890" s="61" t="str">
        <f aca="false">IF(OR($W2890="N/A",$R2890="",$S2890=""),"N/A",IF($W2890&gt;=4,"Not Significant",IF($W2890&gt;=2,"Semi-Significant","Significant")))</f>
        <v>N/A</v>
      </c>
      <c r="Z2890" s="1" t="str">
        <f aca="false">IF($D2890="Z540.1 w/data",0,"")</f>
        <v/>
      </c>
      <c r="AA2890" s="1" t="e">
        <f aca="false">$Y2890+$Q2890+$Z2890</f>
        <v>#VALUE!</v>
      </c>
      <c r="AB2890" s="1" t="n">
        <f aca="false">$N2890+$Q2890</f>
        <v>0</v>
      </c>
      <c r="AC2890" s="1" t="str">
        <f aca="false">IF($Y2890="","",IF(AND($AA2890&gt;=$R2890,$AA2890&lt;=$S2890),"Pass","Fail"))</f>
        <v/>
      </c>
      <c r="AD2890" s="1" t="str">
        <f aca="false">IF($Y2890="","",IF($AA2890&gt;$R2890,"Pass","Fail"))</f>
        <v/>
      </c>
      <c r="AE2890" s="1" t="str">
        <f aca="false">IF($Y2890="","",IF($AA2890&gt;=$R2890,"Pass","Fail"))</f>
        <v/>
      </c>
      <c r="AF2890" s="1" t="str">
        <f aca="false">IF($Y2890="","",IF($AA2890&lt;=$S2890,"Pass","Fail"))</f>
        <v/>
      </c>
      <c r="AG2890" s="1" t="str">
        <f aca="false">IF($Y2890="","",IF($AA2890&lt;$S2890,"Pass","Fail"))</f>
        <v/>
      </c>
      <c r="AH2890" s="23" t="str">
        <f aca="true">INDIRECT(CHOOSE(MATCH($T2890,{"±","&gt;","≥","≤","&lt;"},0), "AC", "AD", "AE", "AF", "AG") &amp; ROW())</f>
        <v/>
      </c>
      <c r="AI2890" s="56" t="str">
        <f aca="false">IF($X2890="Not Significant","No Further Action Required",
IF($AH2890="","",
IF(AND($AH2890="Pass",$L2890="0 - Passed "),"Analysis performed; no further action required.",
IF(AND($AH2890="Fail",$L2890="1 - Failed "),"Analysis performed; no further action required.",
IF(AND($AH2890="Pass",$L2890="2 - Limited In Use "),"Analysis performed; no further action required.",
IF(AND($AH2890="Fail",$L2890="3 - Adjusted "),"Analysis performed; no further action required.",
"Unit fails analysis; TSM determination required."))))))</f>
        <v/>
      </c>
      <c r="AJ2890" s="58"/>
    </row>
    <row r="2891" customFormat="false" ht="15" hidden="false" customHeight="false" outlineLevel="0" collapsed="false">
      <c r="A2891" s="56"/>
      <c r="E2891" s="57" t="str">
        <f aca="false">IF(AND($F2891="",$G2891=""),"",IF($G2891="",$F2891,HYPERLINK($G2891,$F2891)))</f>
        <v/>
      </c>
      <c r="H2891" s="1" t="str">
        <f aca="false">IF($I2891="","None Attached",IF(LEFT($I2891,5)="https",HYPERLINK($I2891,"Datasheet"),HYPERLINK(_xlfn.CONCAT("https://",$I2891),"Datasheet")))</f>
        <v>None Attached</v>
      </c>
      <c r="M2891" s="56"/>
      <c r="P2891" s="58"/>
      <c r="Q2891" s="1" t="n">
        <f aca="false">$M2891-$N2891</f>
        <v>0</v>
      </c>
      <c r="R2891" s="56"/>
      <c r="T2891" s="59" t="s">
        <v>15</v>
      </c>
      <c r="U2891" s="1" t="n">
        <f aca="false">$S2891-$R2891</f>
        <v>0</v>
      </c>
      <c r="V2891" s="1" t="n">
        <f aca="false">IF($T2891="±",$Q2891*2,$Q2891)</f>
        <v>0</v>
      </c>
      <c r="W2891" s="60" t="str">
        <f aca="false">IFERROR($U2891/ABS($V2891),"N/A")</f>
        <v>N/A</v>
      </c>
      <c r="X2891" s="61" t="str">
        <f aca="false">IF(OR($W2891="N/A",$R2891="",$S2891=""),"N/A",IF($W2891&gt;=4,"Not Significant",IF($W2891&gt;=2,"Semi-Significant","Significant")))</f>
        <v>N/A</v>
      </c>
      <c r="Z2891" s="1" t="str">
        <f aca="false">IF($D2891="Z540.1 w/data",0,"")</f>
        <v/>
      </c>
      <c r="AA2891" s="1" t="e">
        <f aca="false">$Y2891+$Q2891+$Z2891</f>
        <v>#VALUE!</v>
      </c>
      <c r="AB2891" s="1" t="n">
        <f aca="false">$N2891+$Q2891</f>
        <v>0</v>
      </c>
      <c r="AC2891" s="1" t="str">
        <f aca="false">IF($Y2891="","",IF(AND($AA2891&gt;=$R2891,$AA2891&lt;=$S2891),"Pass","Fail"))</f>
        <v/>
      </c>
      <c r="AD2891" s="1" t="str">
        <f aca="false">IF($Y2891="","",IF($AA2891&gt;$R2891,"Pass","Fail"))</f>
        <v/>
      </c>
      <c r="AE2891" s="1" t="str">
        <f aca="false">IF($Y2891="","",IF($AA2891&gt;=$R2891,"Pass","Fail"))</f>
        <v/>
      </c>
      <c r="AF2891" s="1" t="str">
        <f aca="false">IF($Y2891="","",IF($AA2891&lt;=$S2891,"Pass","Fail"))</f>
        <v/>
      </c>
      <c r="AG2891" s="1" t="str">
        <f aca="false">IF($Y2891="","",IF($AA2891&lt;$S2891,"Pass","Fail"))</f>
        <v/>
      </c>
      <c r="AH2891" s="23" t="str">
        <f aca="true">INDIRECT(CHOOSE(MATCH($T2891,{"±","&gt;","≥","≤","&lt;"},0), "AC", "AD", "AE", "AF", "AG") &amp; ROW())</f>
        <v/>
      </c>
      <c r="AI2891" s="56" t="str">
        <f aca="false">IF($X2891="Not Significant","No Further Action Required",
IF($AH2891="","",
IF(AND($AH2891="Pass",$L2891="0 - Passed "),"Analysis performed; no further action required.",
IF(AND($AH2891="Fail",$L2891="1 - Failed "),"Analysis performed; no further action required.",
IF(AND($AH2891="Pass",$L2891="2 - Limited In Use "),"Analysis performed; no further action required.",
IF(AND($AH2891="Fail",$L2891="3 - Adjusted "),"Analysis performed; no further action required.",
"Unit fails analysis; TSM determination required."))))))</f>
        <v/>
      </c>
      <c r="AJ2891" s="58"/>
    </row>
    <row r="2892" customFormat="false" ht="15" hidden="false" customHeight="false" outlineLevel="0" collapsed="false">
      <c r="A2892" s="56"/>
      <c r="E2892" s="57" t="str">
        <f aca="false">IF(AND($F2892="",$G2892=""),"",IF($G2892="",$F2892,HYPERLINK($G2892,$F2892)))</f>
        <v/>
      </c>
      <c r="H2892" s="1" t="str">
        <f aca="false">IF($I2892="","None Attached",IF(LEFT($I2892,5)="https",HYPERLINK($I2892,"Datasheet"),HYPERLINK(_xlfn.CONCAT("https://",$I2892),"Datasheet")))</f>
        <v>None Attached</v>
      </c>
      <c r="M2892" s="56"/>
      <c r="P2892" s="58"/>
      <c r="Q2892" s="1" t="n">
        <f aca="false">$M2892-$N2892</f>
        <v>0</v>
      </c>
      <c r="R2892" s="56"/>
      <c r="T2892" s="59" t="s">
        <v>15</v>
      </c>
      <c r="U2892" s="1" t="n">
        <f aca="false">$S2892-$R2892</f>
        <v>0</v>
      </c>
      <c r="V2892" s="1" t="n">
        <f aca="false">IF($T2892="±",$Q2892*2,$Q2892)</f>
        <v>0</v>
      </c>
      <c r="W2892" s="60" t="str">
        <f aca="false">IFERROR($U2892/ABS($V2892),"N/A")</f>
        <v>N/A</v>
      </c>
      <c r="X2892" s="61" t="str">
        <f aca="false">IF(OR($W2892="N/A",$R2892="",$S2892=""),"N/A",IF($W2892&gt;=4,"Not Significant",IF($W2892&gt;=2,"Semi-Significant","Significant")))</f>
        <v>N/A</v>
      </c>
      <c r="Z2892" s="1" t="str">
        <f aca="false">IF($D2892="Z540.1 w/data",0,"")</f>
        <v/>
      </c>
      <c r="AA2892" s="1" t="e">
        <f aca="false">$Y2892+$Q2892+$Z2892</f>
        <v>#VALUE!</v>
      </c>
      <c r="AB2892" s="1" t="n">
        <f aca="false">$N2892+$Q2892</f>
        <v>0</v>
      </c>
      <c r="AC2892" s="1" t="str">
        <f aca="false">IF($Y2892="","",IF(AND($AA2892&gt;=$R2892,$AA2892&lt;=$S2892),"Pass","Fail"))</f>
        <v/>
      </c>
      <c r="AD2892" s="1" t="str">
        <f aca="false">IF($Y2892="","",IF($AA2892&gt;$R2892,"Pass","Fail"))</f>
        <v/>
      </c>
      <c r="AE2892" s="1" t="str">
        <f aca="false">IF($Y2892="","",IF($AA2892&gt;=$R2892,"Pass","Fail"))</f>
        <v/>
      </c>
      <c r="AF2892" s="1" t="str">
        <f aca="false">IF($Y2892="","",IF($AA2892&lt;=$S2892,"Pass","Fail"))</f>
        <v/>
      </c>
      <c r="AG2892" s="1" t="str">
        <f aca="false">IF($Y2892="","",IF($AA2892&lt;$S2892,"Pass","Fail"))</f>
        <v/>
      </c>
      <c r="AH2892" s="23" t="str">
        <f aca="true">INDIRECT(CHOOSE(MATCH($T2892,{"±","&gt;","≥","≤","&lt;"},0), "AC", "AD", "AE", "AF", "AG") &amp; ROW())</f>
        <v/>
      </c>
      <c r="AI2892" s="56" t="str">
        <f aca="false">IF($X2892="Not Significant","No Further Action Required",
IF($AH2892="","",
IF(AND($AH2892="Pass",$L2892="0 - Passed "),"Analysis performed; no further action required.",
IF(AND($AH2892="Fail",$L2892="1 - Failed "),"Analysis performed; no further action required.",
IF(AND($AH2892="Pass",$L2892="2 - Limited In Use "),"Analysis performed; no further action required.",
IF(AND($AH2892="Fail",$L2892="3 - Adjusted "),"Analysis performed; no further action required.",
"Unit fails analysis; TSM determination required."))))))</f>
        <v/>
      </c>
      <c r="AJ2892" s="58"/>
    </row>
    <row r="2893" customFormat="false" ht="15" hidden="false" customHeight="false" outlineLevel="0" collapsed="false">
      <c r="A2893" s="56"/>
      <c r="E2893" s="57" t="str">
        <f aca="false">IF(AND($F2893="",$G2893=""),"",IF($G2893="",$F2893,HYPERLINK($G2893,$F2893)))</f>
        <v/>
      </c>
      <c r="H2893" s="1" t="str">
        <f aca="false">IF($I2893="","None Attached",IF(LEFT($I2893,5)="https",HYPERLINK($I2893,"Datasheet"),HYPERLINK(_xlfn.CONCAT("https://",$I2893),"Datasheet")))</f>
        <v>None Attached</v>
      </c>
      <c r="M2893" s="56"/>
      <c r="P2893" s="58"/>
      <c r="Q2893" s="1" t="n">
        <f aca="false">$M2893-$N2893</f>
        <v>0</v>
      </c>
      <c r="R2893" s="56"/>
      <c r="T2893" s="59" t="s">
        <v>15</v>
      </c>
      <c r="U2893" s="1" t="n">
        <f aca="false">$S2893-$R2893</f>
        <v>0</v>
      </c>
      <c r="V2893" s="1" t="n">
        <f aca="false">IF($T2893="±",$Q2893*2,$Q2893)</f>
        <v>0</v>
      </c>
      <c r="W2893" s="60" t="str">
        <f aca="false">IFERROR($U2893/ABS($V2893),"N/A")</f>
        <v>N/A</v>
      </c>
      <c r="X2893" s="61" t="str">
        <f aca="false">IF(OR($W2893="N/A",$R2893="",$S2893=""),"N/A",IF($W2893&gt;=4,"Not Significant",IF($W2893&gt;=2,"Semi-Significant","Significant")))</f>
        <v>N/A</v>
      </c>
      <c r="Z2893" s="1" t="str">
        <f aca="false">IF($D2893="Z540.1 w/data",0,"")</f>
        <v/>
      </c>
      <c r="AA2893" s="1" t="e">
        <f aca="false">$Y2893+$Q2893+$Z2893</f>
        <v>#VALUE!</v>
      </c>
      <c r="AB2893" s="1" t="n">
        <f aca="false">$N2893+$Q2893</f>
        <v>0</v>
      </c>
      <c r="AC2893" s="1" t="str">
        <f aca="false">IF($Y2893="","",IF(AND($AA2893&gt;=$R2893,$AA2893&lt;=$S2893),"Pass","Fail"))</f>
        <v/>
      </c>
      <c r="AD2893" s="1" t="str">
        <f aca="false">IF($Y2893="","",IF($AA2893&gt;$R2893,"Pass","Fail"))</f>
        <v/>
      </c>
      <c r="AE2893" s="1" t="str">
        <f aca="false">IF($Y2893="","",IF($AA2893&gt;=$R2893,"Pass","Fail"))</f>
        <v/>
      </c>
      <c r="AF2893" s="1" t="str">
        <f aca="false">IF($Y2893="","",IF($AA2893&lt;=$S2893,"Pass","Fail"))</f>
        <v/>
      </c>
      <c r="AG2893" s="1" t="str">
        <f aca="false">IF($Y2893="","",IF($AA2893&lt;$S2893,"Pass","Fail"))</f>
        <v/>
      </c>
      <c r="AH2893" s="23" t="str">
        <f aca="true">INDIRECT(CHOOSE(MATCH($T2893,{"±","&gt;","≥","≤","&lt;"},0), "AC", "AD", "AE", "AF", "AG") &amp; ROW())</f>
        <v/>
      </c>
      <c r="AI2893" s="56" t="str">
        <f aca="false">IF($X2893="Not Significant","No Further Action Required",
IF($AH2893="","",
IF(AND($AH2893="Pass",$L2893="0 - Passed "),"Analysis performed; no further action required.",
IF(AND($AH2893="Fail",$L2893="1 - Failed "),"Analysis performed; no further action required.",
IF(AND($AH2893="Pass",$L2893="2 - Limited In Use "),"Analysis performed; no further action required.",
IF(AND($AH2893="Fail",$L2893="3 - Adjusted "),"Analysis performed; no further action required.",
"Unit fails analysis; TSM determination required."))))))</f>
        <v/>
      </c>
      <c r="AJ2893" s="58"/>
    </row>
    <row r="2894" customFormat="false" ht="15" hidden="false" customHeight="false" outlineLevel="0" collapsed="false">
      <c r="A2894" s="56"/>
      <c r="E2894" s="57" t="str">
        <f aca="false">IF(AND($F2894="",$G2894=""),"",IF($G2894="",$F2894,HYPERLINK($G2894,$F2894)))</f>
        <v/>
      </c>
      <c r="H2894" s="1" t="str">
        <f aca="false">IF($I2894="","None Attached",IF(LEFT($I2894,5)="https",HYPERLINK($I2894,"Datasheet"),HYPERLINK(_xlfn.CONCAT("https://",$I2894),"Datasheet")))</f>
        <v>None Attached</v>
      </c>
      <c r="M2894" s="56"/>
      <c r="P2894" s="58"/>
      <c r="Q2894" s="1" t="n">
        <f aca="false">$M2894-$N2894</f>
        <v>0</v>
      </c>
      <c r="R2894" s="56"/>
      <c r="T2894" s="59" t="s">
        <v>15</v>
      </c>
      <c r="U2894" s="1" t="n">
        <f aca="false">$S2894-$R2894</f>
        <v>0</v>
      </c>
      <c r="V2894" s="1" t="n">
        <f aca="false">IF($T2894="±",$Q2894*2,$Q2894)</f>
        <v>0</v>
      </c>
      <c r="W2894" s="60" t="str">
        <f aca="false">IFERROR($U2894/ABS($V2894),"N/A")</f>
        <v>N/A</v>
      </c>
      <c r="X2894" s="61" t="str">
        <f aca="false">IF(OR($W2894="N/A",$R2894="",$S2894=""),"N/A",IF($W2894&gt;=4,"Not Significant",IF($W2894&gt;=2,"Semi-Significant","Significant")))</f>
        <v>N/A</v>
      </c>
      <c r="Z2894" s="1" t="str">
        <f aca="false">IF($D2894="Z540.1 w/data",0,"")</f>
        <v/>
      </c>
      <c r="AA2894" s="1" t="e">
        <f aca="false">$Y2894+$Q2894+$Z2894</f>
        <v>#VALUE!</v>
      </c>
      <c r="AB2894" s="1" t="n">
        <f aca="false">$N2894+$Q2894</f>
        <v>0</v>
      </c>
      <c r="AC2894" s="1" t="str">
        <f aca="false">IF($Y2894="","",IF(AND($AA2894&gt;=$R2894,$AA2894&lt;=$S2894),"Pass","Fail"))</f>
        <v/>
      </c>
      <c r="AD2894" s="1" t="str">
        <f aca="false">IF($Y2894="","",IF($AA2894&gt;$R2894,"Pass","Fail"))</f>
        <v/>
      </c>
      <c r="AE2894" s="1" t="str">
        <f aca="false">IF($Y2894="","",IF($AA2894&gt;=$R2894,"Pass","Fail"))</f>
        <v/>
      </c>
      <c r="AF2894" s="1" t="str">
        <f aca="false">IF($Y2894="","",IF($AA2894&lt;=$S2894,"Pass","Fail"))</f>
        <v/>
      </c>
      <c r="AG2894" s="1" t="str">
        <f aca="false">IF($Y2894="","",IF($AA2894&lt;$S2894,"Pass","Fail"))</f>
        <v/>
      </c>
      <c r="AH2894" s="23" t="str">
        <f aca="true">INDIRECT(CHOOSE(MATCH($T2894,{"±","&gt;","≥","≤","&lt;"},0), "AC", "AD", "AE", "AF", "AG") &amp; ROW())</f>
        <v/>
      </c>
      <c r="AI2894" s="56" t="str">
        <f aca="false">IF($X2894="Not Significant","No Further Action Required",
IF($AH2894="","",
IF(AND($AH2894="Pass",$L2894="0 - Passed "),"Analysis performed; no further action required.",
IF(AND($AH2894="Fail",$L2894="1 - Failed "),"Analysis performed; no further action required.",
IF(AND($AH2894="Pass",$L2894="2 - Limited In Use "),"Analysis performed; no further action required.",
IF(AND($AH2894="Fail",$L2894="3 - Adjusted "),"Analysis performed; no further action required.",
"Unit fails analysis; TSM determination required."))))))</f>
        <v/>
      </c>
      <c r="AJ2894" s="58"/>
    </row>
    <row r="2895" customFormat="false" ht="15" hidden="false" customHeight="false" outlineLevel="0" collapsed="false">
      <c r="A2895" s="56"/>
      <c r="E2895" s="57" t="str">
        <f aca="false">IF(AND($F2895="",$G2895=""),"",IF($G2895="",$F2895,HYPERLINK($G2895,$F2895)))</f>
        <v/>
      </c>
      <c r="H2895" s="1" t="str">
        <f aca="false">IF($I2895="","None Attached",IF(LEFT($I2895,5)="https",HYPERLINK($I2895,"Datasheet"),HYPERLINK(_xlfn.CONCAT("https://",$I2895),"Datasheet")))</f>
        <v>None Attached</v>
      </c>
      <c r="M2895" s="56"/>
      <c r="P2895" s="58"/>
      <c r="Q2895" s="1" t="n">
        <f aca="false">$M2895-$N2895</f>
        <v>0</v>
      </c>
      <c r="R2895" s="56"/>
      <c r="T2895" s="59" t="s">
        <v>15</v>
      </c>
      <c r="U2895" s="1" t="n">
        <f aca="false">$S2895-$R2895</f>
        <v>0</v>
      </c>
      <c r="V2895" s="1" t="n">
        <f aca="false">IF($T2895="±",$Q2895*2,$Q2895)</f>
        <v>0</v>
      </c>
      <c r="W2895" s="60" t="str">
        <f aca="false">IFERROR($U2895/ABS($V2895),"N/A")</f>
        <v>N/A</v>
      </c>
      <c r="X2895" s="61" t="str">
        <f aca="false">IF(OR($W2895="N/A",$R2895="",$S2895=""),"N/A",IF($W2895&gt;=4,"Not Significant",IF($W2895&gt;=2,"Semi-Significant","Significant")))</f>
        <v>N/A</v>
      </c>
      <c r="Z2895" s="1" t="str">
        <f aca="false">IF($D2895="Z540.1 w/data",0,"")</f>
        <v/>
      </c>
      <c r="AA2895" s="1" t="e">
        <f aca="false">$Y2895+$Q2895+$Z2895</f>
        <v>#VALUE!</v>
      </c>
      <c r="AB2895" s="1" t="n">
        <f aca="false">$N2895+$Q2895</f>
        <v>0</v>
      </c>
      <c r="AC2895" s="1" t="str">
        <f aca="false">IF($Y2895="","",IF(AND($AA2895&gt;=$R2895,$AA2895&lt;=$S2895),"Pass","Fail"))</f>
        <v/>
      </c>
      <c r="AD2895" s="1" t="str">
        <f aca="false">IF($Y2895="","",IF($AA2895&gt;$R2895,"Pass","Fail"))</f>
        <v/>
      </c>
      <c r="AE2895" s="1" t="str">
        <f aca="false">IF($Y2895="","",IF($AA2895&gt;=$R2895,"Pass","Fail"))</f>
        <v/>
      </c>
      <c r="AF2895" s="1" t="str">
        <f aca="false">IF($Y2895="","",IF($AA2895&lt;=$S2895,"Pass","Fail"))</f>
        <v/>
      </c>
      <c r="AG2895" s="1" t="str">
        <f aca="false">IF($Y2895="","",IF($AA2895&lt;$S2895,"Pass","Fail"))</f>
        <v/>
      </c>
      <c r="AH2895" s="23" t="str">
        <f aca="true">INDIRECT(CHOOSE(MATCH($T2895,{"±","&gt;","≥","≤","&lt;"},0), "AC", "AD", "AE", "AF", "AG") &amp; ROW())</f>
        <v/>
      </c>
      <c r="AI2895" s="56" t="str">
        <f aca="false">IF($X2895="Not Significant","No Further Action Required",
IF($AH2895="","",
IF(AND($AH2895="Pass",$L2895="0 - Passed "),"Analysis performed; no further action required.",
IF(AND($AH2895="Fail",$L2895="1 - Failed "),"Analysis performed; no further action required.",
IF(AND($AH2895="Pass",$L2895="2 - Limited In Use "),"Analysis performed; no further action required.",
IF(AND($AH2895="Fail",$L2895="3 - Adjusted "),"Analysis performed; no further action required.",
"Unit fails analysis; TSM determination required."))))))</f>
        <v/>
      </c>
      <c r="AJ2895" s="58"/>
    </row>
    <row r="2896" customFormat="false" ht="15" hidden="false" customHeight="false" outlineLevel="0" collapsed="false">
      <c r="A2896" s="56"/>
      <c r="E2896" s="57" t="str">
        <f aca="false">IF(AND($F2896="",$G2896=""),"",IF($G2896="",$F2896,HYPERLINK($G2896,$F2896)))</f>
        <v/>
      </c>
      <c r="H2896" s="1" t="str">
        <f aca="false">IF($I2896="","None Attached",IF(LEFT($I2896,5)="https",HYPERLINK($I2896,"Datasheet"),HYPERLINK(_xlfn.CONCAT("https://",$I2896),"Datasheet")))</f>
        <v>None Attached</v>
      </c>
      <c r="M2896" s="56"/>
      <c r="P2896" s="58"/>
      <c r="Q2896" s="1" t="n">
        <f aca="false">$M2896-$N2896</f>
        <v>0</v>
      </c>
      <c r="R2896" s="56"/>
      <c r="T2896" s="59" t="s">
        <v>15</v>
      </c>
      <c r="U2896" s="1" t="n">
        <f aca="false">$S2896-$R2896</f>
        <v>0</v>
      </c>
      <c r="V2896" s="1" t="n">
        <f aca="false">IF($T2896="±",$Q2896*2,$Q2896)</f>
        <v>0</v>
      </c>
      <c r="W2896" s="60" t="str">
        <f aca="false">IFERROR($U2896/ABS($V2896),"N/A")</f>
        <v>N/A</v>
      </c>
      <c r="X2896" s="61" t="str">
        <f aca="false">IF(OR($W2896="N/A",$R2896="",$S2896=""),"N/A",IF($W2896&gt;=4,"Not Significant",IF($W2896&gt;=2,"Semi-Significant","Significant")))</f>
        <v>N/A</v>
      </c>
      <c r="Z2896" s="1" t="str">
        <f aca="false">IF($D2896="Z540.1 w/data",0,"")</f>
        <v/>
      </c>
      <c r="AA2896" s="1" t="e">
        <f aca="false">$Y2896+$Q2896+$Z2896</f>
        <v>#VALUE!</v>
      </c>
      <c r="AB2896" s="1" t="n">
        <f aca="false">$N2896+$Q2896</f>
        <v>0</v>
      </c>
      <c r="AC2896" s="1" t="str">
        <f aca="false">IF($Y2896="","",IF(AND($AA2896&gt;=$R2896,$AA2896&lt;=$S2896),"Pass","Fail"))</f>
        <v/>
      </c>
      <c r="AD2896" s="1" t="str">
        <f aca="false">IF($Y2896="","",IF($AA2896&gt;$R2896,"Pass","Fail"))</f>
        <v/>
      </c>
      <c r="AE2896" s="1" t="str">
        <f aca="false">IF($Y2896="","",IF($AA2896&gt;=$R2896,"Pass","Fail"))</f>
        <v/>
      </c>
      <c r="AF2896" s="1" t="str">
        <f aca="false">IF($Y2896="","",IF($AA2896&lt;=$S2896,"Pass","Fail"))</f>
        <v/>
      </c>
      <c r="AG2896" s="1" t="str">
        <f aca="false">IF($Y2896="","",IF($AA2896&lt;$S2896,"Pass","Fail"))</f>
        <v/>
      </c>
      <c r="AH2896" s="23" t="str">
        <f aca="true">INDIRECT(CHOOSE(MATCH($T2896,{"±","&gt;","≥","≤","&lt;"},0), "AC", "AD", "AE", "AF", "AG") &amp; ROW())</f>
        <v/>
      </c>
      <c r="AI2896" s="56" t="str">
        <f aca="false">IF($X2896="Not Significant","No Further Action Required",
IF($AH2896="","",
IF(AND($AH2896="Pass",$L2896="0 - Passed "),"Analysis performed; no further action required.",
IF(AND($AH2896="Fail",$L2896="1 - Failed "),"Analysis performed; no further action required.",
IF(AND($AH2896="Pass",$L2896="2 - Limited In Use "),"Analysis performed; no further action required.",
IF(AND($AH2896="Fail",$L2896="3 - Adjusted "),"Analysis performed; no further action required.",
"Unit fails analysis; TSM determination required."))))))</f>
        <v/>
      </c>
      <c r="AJ2896" s="58"/>
    </row>
    <row r="2897" customFormat="false" ht="15" hidden="false" customHeight="false" outlineLevel="0" collapsed="false">
      <c r="A2897" s="56"/>
      <c r="E2897" s="57" t="str">
        <f aca="false">IF(AND($F2897="",$G2897=""),"",IF($G2897="",$F2897,HYPERLINK($G2897,$F2897)))</f>
        <v/>
      </c>
      <c r="H2897" s="1" t="str">
        <f aca="false">IF($I2897="","None Attached",IF(LEFT($I2897,5)="https",HYPERLINK($I2897,"Datasheet"),HYPERLINK(_xlfn.CONCAT("https://",$I2897),"Datasheet")))</f>
        <v>None Attached</v>
      </c>
      <c r="M2897" s="56"/>
      <c r="P2897" s="58"/>
      <c r="Q2897" s="1" t="n">
        <f aca="false">$M2897-$N2897</f>
        <v>0</v>
      </c>
      <c r="R2897" s="56"/>
      <c r="T2897" s="59" t="s">
        <v>15</v>
      </c>
      <c r="U2897" s="1" t="n">
        <f aca="false">$S2897-$R2897</f>
        <v>0</v>
      </c>
      <c r="V2897" s="1" t="n">
        <f aca="false">IF($T2897="±",$Q2897*2,$Q2897)</f>
        <v>0</v>
      </c>
      <c r="W2897" s="60" t="str">
        <f aca="false">IFERROR($U2897/ABS($V2897),"N/A")</f>
        <v>N/A</v>
      </c>
      <c r="X2897" s="61" t="str">
        <f aca="false">IF(OR($W2897="N/A",$R2897="",$S2897=""),"N/A",IF($W2897&gt;=4,"Not Significant",IF($W2897&gt;=2,"Semi-Significant","Significant")))</f>
        <v>N/A</v>
      </c>
      <c r="Z2897" s="1" t="str">
        <f aca="false">IF($D2897="Z540.1 w/data",0,"")</f>
        <v/>
      </c>
      <c r="AA2897" s="1" t="e">
        <f aca="false">$Y2897+$Q2897+$Z2897</f>
        <v>#VALUE!</v>
      </c>
      <c r="AB2897" s="1" t="n">
        <f aca="false">$N2897+$Q2897</f>
        <v>0</v>
      </c>
      <c r="AC2897" s="1" t="str">
        <f aca="false">IF($Y2897="","",IF(AND($AA2897&gt;=$R2897,$AA2897&lt;=$S2897),"Pass","Fail"))</f>
        <v/>
      </c>
      <c r="AD2897" s="1" t="str">
        <f aca="false">IF($Y2897="","",IF($AA2897&gt;$R2897,"Pass","Fail"))</f>
        <v/>
      </c>
      <c r="AE2897" s="1" t="str">
        <f aca="false">IF($Y2897="","",IF($AA2897&gt;=$R2897,"Pass","Fail"))</f>
        <v/>
      </c>
      <c r="AF2897" s="1" t="str">
        <f aca="false">IF($Y2897="","",IF($AA2897&lt;=$S2897,"Pass","Fail"))</f>
        <v/>
      </c>
      <c r="AG2897" s="1" t="str">
        <f aca="false">IF($Y2897="","",IF($AA2897&lt;$S2897,"Pass","Fail"))</f>
        <v/>
      </c>
      <c r="AH2897" s="23" t="str">
        <f aca="true">INDIRECT(CHOOSE(MATCH($T2897,{"±","&gt;","≥","≤","&lt;"},0), "AC", "AD", "AE", "AF", "AG") &amp; ROW())</f>
        <v/>
      </c>
      <c r="AI2897" s="56" t="str">
        <f aca="false">IF($X2897="Not Significant","No Further Action Required",
IF($AH2897="","",
IF(AND($AH2897="Pass",$L2897="0 - Passed "),"Analysis performed; no further action required.",
IF(AND($AH2897="Fail",$L2897="1 - Failed "),"Analysis performed; no further action required.",
IF(AND($AH2897="Pass",$L2897="2 - Limited In Use "),"Analysis performed; no further action required.",
IF(AND($AH2897="Fail",$L2897="3 - Adjusted "),"Analysis performed; no further action required.",
"Unit fails analysis; TSM determination required."))))))</f>
        <v/>
      </c>
      <c r="AJ2897" s="58"/>
    </row>
    <row r="2898" customFormat="false" ht="15" hidden="false" customHeight="false" outlineLevel="0" collapsed="false">
      <c r="A2898" s="56"/>
      <c r="E2898" s="57" t="str">
        <f aca="false">IF(AND($F2898="",$G2898=""),"",IF($G2898="",$F2898,HYPERLINK($G2898,$F2898)))</f>
        <v/>
      </c>
      <c r="H2898" s="1" t="str">
        <f aca="false">IF($I2898="","None Attached",IF(LEFT($I2898,5)="https",HYPERLINK($I2898,"Datasheet"),HYPERLINK(_xlfn.CONCAT("https://",$I2898),"Datasheet")))</f>
        <v>None Attached</v>
      </c>
      <c r="M2898" s="56"/>
      <c r="P2898" s="58"/>
      <c r="Q2898" s="1" t="n">
        <f aca="false">$M2898-$N2898</f>
        <v>0</v>
      </c>
      <c r="R2898" s="56"/>
      <c r="T2898" s="59" t="s">
        <v>15</v>
      </c>
      <c r="U2898" s="1" t="n">
        <f aca="false">$S2898-$R2898</f>
        <v>0</v>
      </c>
      <c r="V2898" s="1" t="n">
        <f aca="false">IF($T2898="±",$Q2898*2,$Q2898)</f>
        <v>0</v>
      </c>
      <c r="W2898" s="60" t="str">
        <f aca="false">IFERROR($U2898/ABS($V2898),"N/A")</f>
        <v>N/A</v>
      </c>
      <c r="X2898" s="61" t="str">
        <f aca="false">IF(OR($W2898="N/A",$R2898="",$S2898=""),"N/A",IF($W2898&gt;=4,"Not Significant",IF($W2898&gt;=2,"Semi-Significant","Significant")))</f>
        <v>N/A</v>
      </c>
      <c r="Z2898" s="1" t="str">
        <f aca="false">IF($D2898="Z540.1 w/data",0,"")</f>
        <v/>
      </c>
      <c r="AA2898" s="1" t="e">
        <f aca="false">$Y2898+$Q2898+$Z2898</f>
        <v>#VALUE!</v>
      </c>
      <c r="AB2898" s="1" t="n">
        <f aca="false">$N2898+$Q2898</f>
        <v>0</v>
      </c>
      <c r="AC2898" s="1" t="str">
        <f aca="false">IF($Y2898="","",IF(AND($AA2898&gt;=$R2898,$AA2898&lt;=$S2898),"Pass","Fail"))</f>
        <v/>
      </c>
      <c r="AD2898" s="1" t="str">
        <f aca="false">IF($Y2898="","",IF($AA2898&gt;$R2898,"Pass","Fail"))</f>
        <v/>
      </c>
      <c r="AE2898" s="1" t="str">
        <f aca="false">IF($Y2898="","",IF($AA2898&gt;=$R2898,"Pass","Fail"))</f>
        <v/>
      </c>
      <c r="AF2898" s="1" t="str">
        <f aca="false">IF($Y2898="","",IF($AA2898&lt;=$S2898,"Pass","Fail"))</f>
        <v/>
      </c>
      <c r="AG2898" s="1" t="str">
        <f aca="false">IF($Y2898="","",IF($AA2898&lt;$S2898,"Pass","Fail"))</f>
        <v/>
      </c>
      <c r="AH2898" s="23" t="str">
        <f aca="true">INDIRECT(CHOOSE(MATCH($T2898,{"±","&gt;","≥","≤","&lt;"},0), "AC", "AD", "AE", "AF", "AG") &amp; ROW())</f>
        <v/>
      </c>
      <c r="AI2898" s="56" t="str">
        <f aca="false">IF($X2898="Not Significant","No Further Action Required",
IF($AH2898="","",
IF(AND($AH2898="Pass",$L2898="0 - Passed "),"Analysis performed; no further action required.",
IF(AND($AH2898="Fail",$L2898="1 - Failed "),"Analysis performed; no further action required.",
IF(AND($AH2898="Pass",$L2898="2 - Limited In Use "),"Analysis performed; no further action required.",
IF(AND($AH2898="Fail",$L2898="3 - Adjusted "),"Analysis performed; no further action required.",
"Unit fails analysis; TSM determination required."))))))</f>
        <v/>
      </c>
      <c r="AJ2898" s="58"/>
    </row>
    <row r="2899" customFormat="false" ht="15" hidden="false" customHeight="false" outlineLevel="0" collapsed="false">
      <c r="A2899" s="56"/>
      <c r="E2899" s="57" t="str">
        <f aca="false">IF(AND($F2899="",$G2899=""),"",IF($G2899="",$F2899,HYPERLINK($G2899,$F2899)))</f>
        <v/>
      </c>
      <c r="H2899" s="1" t="str">
        <f aca="false">IF($I2899="","None Attached",IF(LEFT($I2899,5)="https",HYPERLINK($I2899,"Datasheet"),HYPERLINK(_xlfn.CONCAT("https://",$I2899),"Datasheet")))</f>
        <v>None Attached</v>
      </c>
      <c r="M2899" s="56"/>
      <c r="P2899" s="58"/>
      <c r="Q2899" s="1" t="n">
        <f aca="false">$M2899-$N2899</f>
        <v>0</v>
      </c>
      <c r="R2899" s="56"/>
      <c r="T2899" s="59" t="s">
        <v>15</v>
      </c>
      <c r="U2899" s="1" t="n">
        <f aca="false">$S2899-$R2899</f>
        <v>0</v>
      </c>
      <c r="V2899" s="1" t="n">
        <f aca="false">IF($T2899="±",$Q2899*2,$Q2899)</f>
        <v>0</v>
      </c>
      <c r="W2899" s="60" t="str">
        <f aca="false">IFERROR($U2899/ABS($V2899),"N/A")</f>
        <v>N/A</v>
      </c>
      <c r="X2899" s="61" t="str">
        <f aca="false">IF(OR($W2899="N/A",$R2899="",$S2899=""),"N/A",IF($W2899&gt;=4,"Not Significant",IF($W2899&gt;=2,"Semi-Significant","Significant")))</f>
        <v>N/A</v>
      </c>
      <c r="Z2899" s="1" t="str">
        <f aca="false">IF($D2899="Z540.1 w/data",0,"")</f>
        <v/>
      </c>
      <c r="AA2899" s="1" t="e">
        <f aca="false">$Y2899+$Q2899+$Z2899</f>
        <v>#VALUE!</v>
      </c>
      <c r="AB2899" s="1" t="n">
        <f aca="false">$N2899+$Q2899</f>
        <v>0</v>
      </c>
      <c r="AC2899" s="1" t="str">
        <f aca="false">IF($Y2899="","",IF(AND($AA2899&gt;=$R2899,$AA2899&lt;=$S2899),"Pass","Fail"))</f>
        <v/>
      </c>
      <c r="AD2899" s="1" t="str">
        <f aca="false">IF($Y2899="","",IF($AA2899&gt;$R2899,"Pass","Fail"))</f>
        <v/>
      </c>
      <c r="AE2899" s="1" t="str">
        <f aca="false">IF($Y2899="","",IF($AA2899&gt;=$R2899,"Pass","Fail"))</f>
        <v/>
      </c>
      <c r="AF2899" s="1" t="str">
        <f aca="false">IF($Y2899="","",IF($AA2899&lt;=$S2899,"Pass","Fail"))</f>
        <v/>
      </c>
      <c r="AG2899" s="1" t="str">
        <f aca="false">IF($Y2899="","",IF($AA2899&lt;$S2899,"Pass","Fail"))</f>
        <v/>
      </c>
      <c r="AH2899" s="23" t="str">
        <f aca="true">INDIRECT(CHOOSE(MATCH($T2899,{"±","&gt;","≥","≤","&lt;"},0), "AC", "AD", "AE", "AF", "AG") &amp; ROW())</f>
        <v/>
      </c>
      <c r="AI2899" s="56" t="str">
        <f aca="false">IF($X2899="Not Significant","No Further Action Required",
IF($AH2899="","",
IF(AND($AH2899="Pass",$L2899="0 - Passed "),"Analysis performed; no further action required.",
IF(AND($AH2899="Fail",$L2899="1 - Failed "),"Analysis performed; no further action required.",
IF(AND($AH2899="Pass",$L2899="2 - Limited In Use "),"Analysis performed; no further action required.",
IF(AND($AH2899="Fail",$L2899="3 - Adjusted "),"Analysis performed; no further action required.",
"Unit fails analysis; TSM determination required."))))))</f>
        <v/>
      </c>
      <c r="AJ2899" s="58"/>
    </row>
    <row r="2900" customFormat="false" ht="15" hidden="false" customHeight="false" outlineLevel="0" collapsed="false">
      <c r="A2900" s="56"/>
      <c r="E2900" s="57" t="str">
        <f aca="false">IF(AND($F2900="",$G2900=""),"",IF($G2900="",$F2900,HYPERLINK($G2900,$F2900)))</f>
        <v/>
      </c>
      <c r="H2900" s="1" t="str">
        <f aca="false">IF($I2900="","None Attached",IF(LEFT($I2900,5)="https",HYPERLINK($I2900,"Datasheet"),HYPERLINK(_xlfn.CONCAT("https://",$I2900),"Datasheet")))</f>
        <v>None Attached</v>
      </c>
      <c r="M2900" s="56"/>
      <c r="P2900" s="58"/>
      <c r="Q2900" s="1" t="n">
        <f aca="false">$M2900-$N2900</f>
        <v>0</v>
      </c>
      <c r="R2900" s="56"/>
      <c r="T2900" s="59" t="s">
        <v>15</v>
      </c>
      <c r="U2900" s="1" t="n">
        <f aca="false">$S2900-$R2900</f>
        <v>0</v>
      </c>
      <c r="V2900" s="1" t="n">
        <f aca="false">IF($T2900="±",$Q2900*2,$Q2900)</f>
        <v>0</v>
      </c>
      <c r="W2900" s="60" t="str">
        <f aca="false">IFERROR($U2900/ABS($V2900),"N/A")</f>
        <v>N/A</v>
      </c>
      <c r="X2900" s="61" t="str">
        <f aca="false">IF(OR($W2900="N/A",$R2900="",$S2900=""),"N/A",IF($W2900&gt;=4,"Not Significant",IF($W2900&gt;=2,"Semi-Significant","Significant")))</f>
        <v>N/A</v>
      </c>
      <c r="Z2900" s="1" t="str">
        <f aca="false">IF($D2900="Z540.1 w/data",0,"")</f>
        <v/>
      </c>
      <c r="AA2900" s="1" t="e">
        <f aca="false">$Y2900+$Q2900+$Z2900</f>
        <v>#VALUE!</v>
      </c>
      <c r="AB2900" s="1" t="n">
        <f aca="false">$N2900+$Q2900</f>
        <v>0</v>
      </c>
      <c r="AC2900" s="1" t="str">
        <f aca="false">IF($Y2900="","",IF(AND($AA2900&gt;=$R2900,$AA2900&lt;=$S2900),"Pass","Fail"))</f>
        <v/>
      </c>
      <c r="AD2900" s="1" t="str">
        <f aca="false">IF($Y2900="","",IF($AA2900&gt;$R2900,"Pass","Fail"))</f>
        <v/>
      </c>
      <c r="AE2900" s="1" t="str">
        <f aca="false">IF($Y2900="","",IF($AA2900&gt;=$R2900,"Pass","Fail"))</f>
        <v/>
      </c>
      <c r="AF2900" s="1" t="str">
        <f aca="false">IF($Y2900="","",IF($AA2900&lt;=$S2900,"Pass","Fail"))</f>
        <v/>
      </c>
      <c r="AG2900" s="1" t="str">
        <f aca="false">IF($Y2900="","",IF($AA2900&lt;$S2900,"Pass","Fail"))</f>
        <v/>
      </c>
      <c r="AH2900" s="23" t="str">
        <f aca="true">INDIRECT(CHOOSE(MATCH($T2900,{"±","&gt;","≥","≤","&lt;"},0), "AC", "AD", "AE", "AF", "AG") &amp; ROW())</f>
        <v/>
      </c>
      <c r="AI2900" s="56" t="str">
        <f aca="false">IF($X2900="Not Significant","No Further Action Required",
IF($AH2900="","",
IF(AND($AH2900="Pass",$L2900="0 - Passed "),"Analysis performed; no further action required.",
IF(AND($AH2900="Fail",$L2900="1 - Failed "),"Analysis performed; no further action required.",
IF(AND($AH2900="Pass",$L2900="2 - Limited In Use "),"Analysis performed; no further action required.",
IF(AND($AH2900="Fail",$L2900="3 - Adjusted "),"Analysis performed; no further action required.",
"Unit fails analysis; TSM determination required."))))))</f>
        <v/>
      </c>
      <c r="AJ2900" s="58"/>
    </row>
    <row r="2901" customFormat="false" ht="15" hidden="false" customHeight="false" outlineLevel="0" collapsed="false">
      <c r="A2901" s="56"/>
      <c r="E2901" s="57" t="str">
        <f aca="false">IF(AND($F2901="",$G2901=""),"",IF($G2901="",$F2901,HYPERLINK($G2901,$F2901)))</f>
        <v/>
      </c>
      <c r="H2901" s="1" t="str">
        <f aca="false">IF($I2901="","None Attached",IF(LEFT($I2901,5)="https",HYPERLINK($I2901,"Datasheet"),HYPERLINK(_xlfn.CONCAT("https://",$I2901),"Datasheet")))</f>
        <v>None Attached</v>
      </c>
      <c r="M2901" s="56"/>
      <c r="P2901" s="58"/>
      <c r="Q2901" s="1" t="n">
        <f aca="false">$M2901-$N2901</f>
        <v>0</v>
      </c>
      <c r="R2901" s="56"/>
      <c r="T2901" s="59" t="s">
        <v>15</v>
      </c>
      <c r="U2901" s="1" t="n">
        <f aca="false">$S2901-$R2901</f>
        <v>0</v>
      </c>
      <c r="V2901" s="1" t="n">
        <f aca="false">IF($T2901="±",$Q2901*2,$Q2901)</f>
        <v>0</v>
      </c>
      <c r="W2901" s="60" t="str">
        <f aca="false">IFERROR($U2901/ABS($V2901),"N/A")</f>
        <v>N/A</v>
      </c>
      <c r="X2901" s="61" t="str">
        <f aca="false">IF(OR($W2901="N/A",$R2901="",$S2901=""),"N/A",IF($W2901&gt;=4,"Not Significant",IF($W2901&gt;=2,"Semi-Significant","Significant")))</f>
        <v>N/A</v>
      </c>
      <c r="Z2901" s="1" t="str">
        <f aca="false">IF($D2901="Z540.1 w/data",0,"")</f>
        <v/>
      </c>
      <c r="AA2901" s="1" t="e">
        <f aca="false">$Y2901+$Q2901+$Z2901</f>
        <v>#VALUE!</v>
      </c>
      <c r="AB2901" s="1" t="n">
        <f aca="false">$N2901+$Q2901</f>
        <v>0</v>
      </c>
      <c r="AC2901" s="1" t="str">
        <f aca="false">IF($Y2901="","",IF(AND($AA2901&gt;=$R2901,$AA2901&lt;=$S2901),"Pass","Fail"))</f>
        <v/>
      </c>
      <c r="AD2901" s="1" t="str">
        <f aca="false">IF($Y2901="","",IF($AA2901&gt;$R2901,"Pass","Fail"))</f>
        <v/>
      </c>
      <c r="AE2901" s="1" t="str">
        <f aca="false">IF($Y2901="","",IF($AA2901&gt;=$R2901,"Pass","Fail"))</f>
        <v/>
      </c>
      <c r="AF2901" s="1" t="str">
        <f aca="false">IF($Y2901="","",IF($AA2901&lt;=$S2901,"Pass","Fail"))</f>
        <v/>
      </c>
      <c r="AG2901" s="1" t="str">
        <f aca="false">IF($Y2901="","",IF($AA2901&lt;$S2901,"Pass","Fail"))</f>
        <v/>
      </c>
      <c r="AH2901" s="23" t="str">
        <f aca="true">INDIRECT(CHOOSE(MATCH($T2901,{"±","&gt;","≥","≤","&lt;"},0), "AC", "AD", "AE", "AF", "AG") &amp; ROW())</f>
        <v/>
      </c>
      <c r="AI2901" s="56" t="str">
        <f aca="false">IF($X2901="Not Significant","No Further Action Required",
IF($AH2901="","",
IF(AND($AH2901="Pass",$L2901="0 - Passed "),"Analysis performed; no further action required.",
IF(AND($AH2901="Fail",$L2901="1 - Failed "),"Analysis performed; no further action required.",
IF(AND($AH2901="Pass",$L2901="2 - Limited In Use "),"Analysis performed; no further action required.",
IF(AND($AH2901="Fail",$L2901="3 - Adjusted "),"Analysis performed; no further action required.",
"Unit fails analysis; TSM determination required."))))))</f>
        <v/>
      </c>
      <c r="AJ2901" s="58"/>
    </row>
    <row r="2902" customFormat="false" ht="15" hidden="false" customHeight="false" outlineLevel="0" collapsed="false">
      <c r="A2902" s="56"/>
      <c r="E2902" s="57" t="str">
        <f aca="false">IF(AND($F2902="",$G2902=""),"",IF($G2902="",$F2902,HYPERLINK($G2902,$F2902)))</f>
        <v/>
      </c>
      <c r="H2902" s="1" t="str">
        <f aca="false">IF($I2902="","None Attached",IF(LEFT($I2902,5)="https",HYPERLINK($I2902,"Datasheet"),HYPERLINK(_xlfn.CONCAT("https://",$I2902),"Datasheet")))</f>
        <v>None Attached</v>
      </c>
      <c r="M2902" s="56"/>
      <c r="P2902" s="58"/>
      <c r="Q2902" s="1" t="n">
        <f aca="false">$M2902-$N2902</f>
        <v>0</v>
      </c>
      <c r="R2902" s="56"/>
      <c r="T2902" s="59" t="s">
        <v>15</v>
      </c>
      <c r="U2902" s="1" t="n">
        <f aca="false">$S2902-$R2902</f>
        <v>0</v>
      </c>
      <c r="V2902" s="1" t="n">
        <f aca="false">IF($T2902="±",$Q2902*2,$Q2902)</f>
        <v>0</v>
      </c>
      <c r="W2902" s="60" t="str">
        <f aca="false">IFERROR($U2902/ABS($V2902),"N/A")</f>
        <v>N/A</v>
      </c>
      <c r="X2902" s="61" t="str">
        <f aca="false">IF(OR($W2902="N/A",$R2902="",$S2902=""),"N/A",IF($W2902&gt;=4,"Not Significant",IF($W2902&gt;=2,"Semi-Significant","Significant")))</f>
        <v>N/A</v>
      </c>
      <c r="Z2902" s="1" t="str">
        <f aca="false">IF($D2902="Z540.1 w/data",0,"")</f>
        <v/>
      </c>
      <c r="AA2902" s="1" t="e">
        <f aca="false">$Y2902+$Q2902+$Z2902</f>
        <v>#VALUE!</v>
      </c>
      <c r="AB2902" s="1" t="n">
        <f aca="false">$N2902+$Q2902</f>
        <v>0</v>
      </c>
      <c r="AC2902" s="1" t="str">
        <f aca="false">IF($Y2902="","",IF(AND($AA2902&gt;=$R2902,$AA2902&lt;=$S2902),"Pass","Fail"))</f>
        <v/>
      </c>
      <c r="AD2902" s="1" t="str">
        <f aca="false">IF($Y2902="","",IF($AA2902&gt;$R2902,"Pass","Fail"))</f>
        <v/>
      </c>
      <c r="AE2902" s="1" t="str">
        <f aca="false">IF($Y2902="","",IF($AA2902&gt;=$R2902,"Pass","Fail"))</f>
        <v/>
      </c>
      <c r="AF2902" s="1" t="str">
        <f aca="false">IF($Y2902="","",IF($AA2902&lt;=$S2902,"Pass","Fail"))</f>
        <v/>
      </c>
      <c r="AG2902" s="1" t="str">
        <f aca="false">IF($Y2902="","",IF($AA2902&lt;$S2902,"Pass","Fail"))</f>
        <v/>
      </c>
      <c r="AH2902" s="23" t="str">
        <f aca="true">INDIRECT(CHOOSE(MATCH($T2902,{"±","&gt;","≥","≤","&lt;"},0), "AC", "AD", "AE", "AF", "AG") &amp; ROW())</f>
        <v/>
      </c>
      <c r="AI2902" s="56" t="str">
        <f aca="false">IF($X2902="Not Significant","No Further Action Required",
IF($AH2902="","",
IF(AND($AH2902="Pass",$L2902="0 - Passed "),"Analysis performed; no further action required.",
IF(AND($AH2902="Fail",$L2902="1 - Failed "),"Analysis performed; no further action required.",
IF(AND($AH2902="Pass",$L2902="2 - Limited In Use "),"Analysis performed; no further action required.",
IF(AND($AH2902="Fail",$L2902="3 - Adjusted "),"Analysis performed; no further action required.",
"Unit fails analysis; TSM determination required."))))))</f>
        <v/>
      </c>
      <c r="AJ2902" s="58"/>
    </row>
    <row r="2903" customFormat="false" ht="15" hidden="false" customHeight="false" outlineLevel="0" collapsed="false">
      <c r="A2903" s="56"/>
      <c r="E2903" s="57" t="str">
        <f aca="false">IF(AND($F2903="",$G2903=""),"",IF($G2903="",$F2903,HYPERLINK($G2903,$F2903)))</f>
        <v/>
      </c>
      <c r="H2903" s="1" t="str">
        <f aca="false">IF($I2903="","None Attached",IF(LEFT($I2903,5)="https",HYPERLINK($I2903,"Datasheet"),HYPERLINK(_xlfn.CONCAT("https://",$I2903),"Datasheet")))</f>
        <v>None Attached</v>
      </c>
      <c r="M2903" s="56"/>
      <c r="P2903" s="58"/>
      <c r="Q2903" s="1" t="n">
        <f aca="false">$M2903-$N2903</f>
        <v>0</v>
      </c>
      <c r="R2903" s="56"/>
      <c r="T2903" s="59" t="s">
        <v>15</v>
      </c>
      <c r="U2903" s="1" t="n">
        <f aca="false">$S2903-$R2903</f>
        <v>0</v>
      </c>
      <c r="V2903" s="1" t="n">
        <f aca="false">IF($T2903="±",$Q2903*2,$Q2903)</f>
        <v>0</v>
      </c>
      <c r="W2903" s="60" t="str">
        <f aca="false">IFERROR($U2903/ABS($V2903),"N/A")</f>
        <v>N/A</v>
      </c>
      <c r="X2903" s="61" t="str">
        <f aca="false">IF(OR($W2903="N/A",$R2903="",$S2903=""),"N/A",IF($W2903&gt;=4,"Not Significant",IF($W2903&gt;=2,"Semi-Significant","Significant")))</f>
        <v>N/A</v>
      </c>
      <c r="Z2903" s="1" t="str">
        <f aca="false">IF($D2903="Z540.1 w/data",0,"")</f>
        <v/>
      </c>
      <c r="AA2903" s="1" t="e">
        <f aca="false">$Y2903+$Q2903+$Z2903</f>
        <v>#VALUE!</v>
      </c>
      <c r="AB2903" s="1" t="n">
        <f aca="false">$N2903+$Q2903</f>
        <v>0</v>
      </c>
      <c r="AC2903" s="1" t="str">
        <f aca="false">IF($Y2903="","",IF(AND($AA2903&gt;=$R2903,$AA2903&lt;=$S2903),"Pass","Fail"))</f>
        <v/>
      </c>
      <c r="AD2903" s="1" t="str">
        <f aca="false">IF($Y2903="","",IF($AA2903&gt;$R2903,"Pass","Fail"))</f>
        <v/>
      </c>
      <c r="AE2903" s="1" t="str">
        <f aca="false">IF($Y2903="","",IF($AA2903&gt;=$R2903,"Pass","Fail"))</f>
        <v/>
      </c>
      <c r="AF2903" s="1" t="str">
        <f aca="false">IF($Y2903="","",IF($AA2903&lt;=$S2903,"Pass","Fail"))</f>
        <v/>
      </c>
      <c r="AG2903" s="1" t="str">
        <f aca="false">IF($Y2903="","",IF($AA2903&lt;$S2903,"Pass","Fail"))</f>
        <v/>
      </c>
      <c r="AH2903" s="23" t="str">
        <f aca="true">INDIRECT(CHOOSE(MATCH($T2903,{"±","&gt;","≥","≤","&lt;"},0), "AC", "AD", "AE", "AF", "AG") &amp; ROW())</f>
        <v/>
      </c>
      <c r="AI2903" s="56" t="str">
        <f aca="false">IF($X2903="Not Significant","No Further Action Required",
IF($AH2903="","",
IF(AND($AH2903="Pass",$L2903="0 - Passed "),"Analysis performed; no further action required.",
IF(AND($AH2903="Fail",$L2903="1 - Failed "),"Analysis performed; no further action required.",
IF(AND($AH2903="Pass",$L2903="2 - Limited In Use "),"Analysis performed; no further action required.",
IF(AND($AH2903="Fail",$L2903="3 - Adjusted "),"Analysis performed; no further action required.",
"Unit fails analysis; TSM determination required."))))))</f>
        <v/>
      </c>
      <c r="AJ2903" s="58"/>
    </row>
    <row r="2904" customFormat="false" ht="15" hidden="false" customHeight="false" outlineLevel="0" collapsed="false">
      <c r="A2904" s="56"/>
      <c r="E2904" s="57" t="str">
        <f aca="false">IF(AND($F2904="",$G2904=""),"",IF($G2904="",$F2904,HYPERLINK($G2904,$F2904)))</f>
        <v/>
      </c>
      <c r="H2904" s="1" t="str">
        <f aca="false">IF($I2904="","None Attached",IF(LEFT($I2904,5)="https",HYPERLINK($I2904,"Datasheet"),HYPERLINK(_xlfn.CONCAT("https://",$I2904),"Datasheet")))</f>
        <v>None Attached</v>
      </c>
      <c r="M2904" s="56"/>
      <c r="P2904" s="58"/>
      <c r="Q2904" s="1" t="n">
        <f aca="false">$M2904-$N2904</f>
        <v>0</v>
      </c>
      <c r="R2904" s="56"/>
      <c r="T2904" s="59" t="s">
        <v>15</v>
      </c>
      <c r="U2904" s="1" t="n">
        <f aca="false">$S2904-$R2904</f>
        <v>0</v>
      </c>
      <c r="V2904" s="1" t="n">
        <f aca="false">IF($T2904="±",$Q2904*2,$Q2904)</f>
        <v>0</v>
      </c>
      <c r="W2904" s="60" t="str">
        <f aca="false">IFERROR($U2904/ABS($V2904),"N/A")</f>
        <v>N/A</v>
      </c>
      <c r="X2904" s="61" t="str">
        <f aca="false">IF(OR($W2904="N/A",$R2904="",$S2904=""),"N/A",IF($W2904&gt;=4,"Not Significant",IF($W2904&gt;=2,"Semi-Significant","Significant")))</f>
        <v>N/A</v>
      </c>
      <c r="Z2904" s="1" t="str">
        <f aca="false">IF($D2904="Z540.1 w/data",0,"")</f>
        <v/>
      </c>
      <c r="AA2904" s="1" t="e">
        <f aca="false">$Y2904+$Q2904+$Z2904</f>
        <v>#VALUE!</v>
      </c>
      <c r="AB2904" s="1" t="n">
        <f aca="false">$N2904+$Q2904</f>
        <v>0</v>
      </c>
      <c r="AC2904" s="1" t="str">
        <f aca="false">IF($Y2904="","",IF(AND($AA2904&gt;=$R2904,$AA2904&lt;=$S2904),"Pass","Fail"))</f>
        <v/>
      </c>
      <c r="AD2904" s="1" t="str">
        <f aca="false">IF($Y2904="","",IF($AA2904&gt;$R2904,"Pass","Fail"))</f>
        <v/>
      </c>
      <c r="AE2904" s="1" t="str">
        <f aca="false">IF($Y2904="","",IF($AA2904&gt;=$R2904,"Pass","Fail"))</f>
        <v/>
      </c>
      <c r="AF2904" s="1" t="str">
        <f aca="false">IF($Y2904="","",IF($AA2904&lt;=$S2904,"Pass","Fail"))</f>
        <v/>
      </c>
      <c r="AG2904" s="1" t="str">
        <f aca="false">IF($Y2904="","",IF($AA2904&lt;$S2904,"Pass","Fail"))</f>
        <v/>
      </c>
      <c r="AH2904" s="23" t="str">
        <f aca="true">INDIRECT(CHOOSE(MATCH($T2904,{"±","&gt;","≥","≤","&lt;"},0), "AC", "AD", "AE", "AF", "AG") &amp; ROW())</f>
        <v/>
      </c>
      <c r="AI2904" s="56" t="str">
        <f aca="false">IF($X2904="Not Significant","No Further Action Required",
IF($AH2904="","",
IF(AND($AH2904="Pass",$L2904="0 - Passed "),"Analysis performed; no further action required.",
IF(AND($AH2904="Fail",$L2904="1 - Failed "),"Analysis performed; no further action required.",
IF(AND($AH2904="Pass",$L2904="2 - Limited In Use "),"Analysis performed; no further action required.",
IF(AND($AH2904="Fail",$L2904="3 - Adjusted "),"Analysis performed; no further action required.",
"Unit fails analysis; TSM determination required."))))))</f>
        <v/>
      </c>
      <c r="AJ2904" s="58"/>
    </row>
    <row r="2905" customFormat="false" ht="15" hidden="false" customHeight="false" outlineLevel="0" collapsed="false">
      <c r="A2905" s="56"/>
      <c r="E2905" s="57" t="str">
        <f aca="false">IF(AND($F2905="",$G2905=""),"",IF($G2905="",$F2905,HYPERLINK($G2905,$F2905)))</f>
        <v/>
      </c>
      <c r="H2905" s="1" t="str">
        <f aca="false">IF($I2905="","None Attached",IF(LEFT($I2905,5)="https",HYPERLINK($I2905,"Datasheet"),HYPERLINK(_xlfn.CONCAT("https://",$I2905),"Datasheet")))</f>
        <v>None Attached</v>
      </c>
      <c r="M2905" s="56"/>
      <c r="P2905" s="58"/>
      <c r="Q2905" s="1" t="n">
        <f aca="false">$M2905-$N2905</f>
        <v>0</v>
      </c>
      <c r="R2905" s="56"/>
      <c r="T2905" s="59" t="s">
        <v>15</v>
      </c>
      <c r="U2905" s="1" t="n">
        <f aca="false">$S2905-$R2905</f>
        <v>0</v>
      </c>
      <c r="V2905" s="1" t="n">
        <f aca="false">IF($T2905="±",$Q2905*2,$Q2905)</f>
        <v>0</v>
      </c>
      <c r="W2905" s="60" t="str">
        <f aca="false">IFERROR($U2905/ABS($V2905),"N/A")</f>
        <v>N/A</v>
      </c>
      <c r="X2905" s="61" t="str">
        <f aca="false">IF(OR($W2905="N/A",$R2905="",$S2905=""),"N/A",IF($W2905&gt;=4,"Not Significant",IF($W2905&gt;=2,"Semi-Significant","Significant")))</f>
        <v>N/A</v>
      </c>
      <c r="Z2905" s="1" t="str">
        <f aca="false">IF($D2905="Z540.1 w/data",0,"")</f>
        <v/>
      </c>
      <c r="AA2905" s="1" t="e">
        <f aca="false">$Y2905+$Q2905+$Z2905</f>
        <v>#VALUE!</v>
      </c>
      <c r="AB2905" s="1" t="n">
        <f aca="false">$N2905+$Q2905</f>
        <v>0</v>
      </c>
      <c r="AC2905" s="1" t="str">
        <f aca="false">IF($Y2905="","",IF(AND($AA2905&gt;=$R2905,$AA2905&lt;=$S2905),"Pass","Fail"))</f>
        <v/>
      </c>
      <c r="AD2905" s="1" t="str">
        <f aca="false">IF($Y2905="","",IF($AA2905&gt;$R2905,"Pass","Fail"))</f>
        <v/>
      </c>
      <c r="AE2905" s="1" t="str">
        <f aca="false">IF($Y2905="","",IF($AA2905&gt;=$R2905,"Pass","Fail"))</f>
        <v/>
      </c>
      <c r="AF2905" s="1" t="str">
        <f aca="false">IF($Y2905="","",IF($AA2905&lt;=$S2905,"Pass","Fail"))</f>
        <v/>
      </c>
      <c r="AG2905" s="1" t="str">
        <f aca="false">IF($Y2905="","",IF($AA2905&lt;$S2905,"Pass","Fail"))</f>
        <v/>
      </c>
      <c r="AH2905" s="23" t="str">
        <f aca="true">INDIRECT(CHOOSE(MATCH($T2905,{"±","&gt;","≥","≤","&lt;"},0), "AC", "AD", "AE", "AF", "AG") &amp; ROW())</f>
        <v/>
      </c>
      <c r="AI2905" s="56" t="str">
        <f aca="false">IF($X2905="Not Significant","No Further Action Required",
IF($AH2905="","",
IF(AND($AH2905="Pass",$L2905="0 - Passed "),"Analysis performed; no further action required.",
IF(AND($AH2905="Fail",$L2905="1 - Failed "),"Analysis performed; no further action required.",
IF(AND($AH2905="Pass",$L2905="2 - Limited In Use "),"Analysis performed; no further action required.",
IF(AND($AH2905="Fail",$L2905="3 - Adjusted "),"Analysis performed; no further action required.",
"Unit fails analysis; TSM determination required."))))))</f>
        <v/>
      </c>
      <c r="AJ2905" s="58"/>
    </row>
    <row r="2906" customFormat="false" ht="15" hidden="false" customHeight="false" outlineLevel="0" collapsed="false">
      <c r="A2906" s="56"/>
      <c r="E2906" s="57" t="str">
        <f aca="false">IF(AND($F2906="",$G2906=""),"",IF($G2906="",$F2906,HYPERLINK($G2906,$F2906)))</f>
        <v/>
      </c>
      <c r="H2906" s="1" t="str">
        <f aca="false">IF($I2906="","None Attached",IF(LEFT($I2906,5)="https",HYPERLINK($I2906,"Datasheet"),HYPERLINK(_xlfn.CONCAT("https://",$I2906),"Datasheet")))</f>
        <v>None Attached</v>
      </c>
      <c r="M2906" s="56"/>
      <c r="P2906" s="58"/>
      <c r="Q2906" s="1" t="n">
        <f aca="false">$M2906-$N2906</f>
        <v>0</v>
      </c>
      <c r="R2906" s="56"/>
      <c r="T2906" s="59" t="s">
        <v>15</v>
      </c>
      <c r="U2906" s="1" t="n">
        <f aca="false">$S2906-$R2906</f>
        <v>0</v>
      </c>
      <c r="V2906" s="1" t="n">
        <f aca="false">IF($T2906="±",$Q2906*2,$Q2906)</f>
        <v>0</v>
      </c>
      <c r="W2906" s="60" t="str">
        <f aca="false">IFERROR($U2906/ABS($V2906),"N/A")</f>
        <v>N/A</v>
      </c>
      <c r="X2906" s="61" t="str">
        <f aca="false">IF(OR($W2906="N/A",$R2906="",$S2906=""),"N/A",IF($W2906&gt;=4,"Not Significant",IF($W2906&gt;=2,"Semi-Significant","Significant")))</f>
        <v>N/A</v>
      </c>
      <c r="Z2906" s="1" t="str">
        <f aca="false">IF($D2906="Z540.1 w/data",0,"")</f>
        <v/>
      </c>
      <c r="AA2906" s="1" t="e">
        <f aca="false">$Y2906+$Q2906+$Z2906</f>
        <v>#VALUE!</v>
      </c>
      <c r="AB2906" s="1" t="n">
        <f aca="false">$N2906+$Q2906</f>
        <v>0</v>
      </c>
      <c r="AC2906" s="1" t="str">
        <f aca="false">IF($Y2906="","",IF(AND($AA2906&gt;=$R2906,$AA2906&lt;=$S2906),"Pass","Fail"))</f>
        <v/>
      </c>
      <c r="AD2906" s="1" t="str">
        <f aca="false">IF($Y2906="","",IF($AA2906&gt;$R2906,"Pass","Fail"))</f>
        <v/>
      </c>
      <c r="AE2906" s="1" t="str">
        <f aca="false">IF($Y2906="","",IF($AA2906&gt;=$R2906,"Pass","Fail"))</f>
        <v/>
      </c>
      <c r="AF2906" s="1" t="str">
        <f aca="false">IF($Y2906="","",IF($AA2906&lt;=$S2906,"Pass","Fail"))</f>
        <v/>
      </c>
      <c r="AG2906" s="1" t="str">
        <f aca="false">IF($Y2906="","",IF($AA2906&lt;$S2906,"Pass","Fail"))</f>
        <v/>
      </c>
      <c r="AH2906" s="23" t="str">
        <f aca="true">INDIRECT(CHOOSE(MATCH($T2906,{"±","&gt;","≥","≤","&lt;"},0), "AC", "AD", "AE", "AF", "AG") &amp; ROW())</f>
        <v/>
      </c>
      <c r="AI2906" s="56" t="str">
        <f aca="false">IF($X2906="Not Significant","No Further Action Required",
IF($AH2906="","",
IF(AND($AH2906="Pass",$L2906="0 - Passed "),"Analysis performed; no further action required.",
IF(AND($AH2906="Fail",$L2906="1 - Failed "),"Analysis performed; no further action required.",
IF(AND($AH2906="Pass",$L2906="2 - Limited In Use "),"Analysis performed; no further action required.",
IF(AND($AH2906="Fail",$L2906="3 - Adjusted "),"Analysis performed; no further action required.",
"Unit fails analysis; TSM determination required."))))))</f>
        <v/>
      </c>
      <c r="AJ2906" s="58"/>
    </row>
    <row r="2907" customFormat="false" ht="15" hidden="false" customHeight="false" outlineLevel="0" collapsed="false">
      <c r="A2907" s="56"/>
      <c r="E2907" s="57" t="str">
        <f aca="false">IF(AND($F2907="",$G2907=""),"",IF($G2907="",$F2907,HYPERLINK($G2907,$F2907)))</f>
        <v/>
      </c>
      <c r="H2907" s="1" t="str">
        <f aca="false">IF($I2907="","None Attached",IF(LEFT($I2907,5)="https",HYPERLINK($I2907,"Datasheet"),HYPERLINK(_xlfn.CONCAT("https://",$I2907),"Datasheet")))</f>
        <v>None Attached</v>
      </c>
      <c r="M2907" s="56"/>
      <c r="P2907" s="58"/>
      <c r="Q2907" s="1" t="n">
        <f aca="false">$M2907-$N2907</f>
        <v>0</v>
      </c>
      <c r="R2907" s="56"/>
      <c r="T2907" s="59" t="s">
        <v>15</v>
      </c>
      <c r="U2907" s="1" t="n">
        <f aca="false">$S2907-$R2907</f>
        <v>0</v>
      </c>
      <c r="V2907" s="1" t="n">
        <f aca="false">IF($T2907="±",$Q2907*2,$Q2907)</f>
        <v>0</v>
      </c>
      <c r="W2907" s="60" t="str">
        <f aca="false">IFERROR($U2907/ABS($V2907),"N/A")</f>
        <v>N/A</v>
      </c>
      <c r="X2907" s="61" t="str">
        <f aca="false">IF(OR($W2907="N/A",$R2907="",$S2907=""),"N/A",IF($W2907&gt;=4,"Not Significant",IF($W2907&gt;=2,"Semi-Significant","Significant")))</f>
        <v>N/A</v>
      </c>
      <c r="Z2907" s="1" t="str">
        <f aca="false">IF($D2907="Z540.1 w/data",0,"")</f>
        <v/>
      </c>
      <c r="AA2907" s="1" t="e">
        <f aca="false">$Y2907+$Q2907+$Z2907</f>
        <v>#VALUE!</v>
      </c>
      <c r="AB2907" s="1" t="n">
        <f aca="false">$N2907+$Q2907</f>
        <v>0</v>
      </c>
      <c r="AC2907" s="1" t="str">
        <f aca="false">IF($Y2907="","",IF(AND($AA2907&gt;=$R2907,$AA2907&lt;=$S2907),"Pass","Fail"))</f>
        <v/>
      </c>
      <c r="AD2907" s="1" t="str">
        <f aca="false">IF($Y2907="","",IF($AA2907&gt;$R2907,"Pass","Fail"))</f>
        <v/>
      </c>
      <c r="AE2907" s="1" t="str">
        <f aca="false">IF($Y2907="","",IF($AA2907&gt;=$R2907,"Pass","Fail"))</f>
        <v/>
      </c>
      <c r="AF2907" s="1" t="str">
        <f aca="false">IF($Y2907="","",IF($AA2907&lt;=$S2907,"Pass","Fail"))</f>
        <v/>
      </c>
      <c r="AG2907" s="1" t="str">
        <f aca="false">IF($Y2907="","",IF($AA2907&lt;$S2907,"Pass","Fail"))</f>
        <v/>
      </c>
      <c r="AH2907" s="23" t="str">
        <f aca="true">INDIRECT(CHOOSE(MATCH($T2907,{"±","&gt;","≥","≤","&lt;"},0), "AC", "AD", "AE", "AF", "AG") &amp; ROW())</f>
        <v/>
      </c>
      <c r="AI2907" s="56" t="str">
        <f aca="false">IF($X2907="Not Significant","No Further Action Required",
IF($AH2907="","",
IF(AND($AH2907="Pass",$L2907="0 - Passed "),"Analysis performed; no further action required.",
IF(AND($AH2907="Fail",$L2907="1 - Failed "),"Analysis performed; no further action required.",
IF(AND($AH2907="Pass",$L2907="2 - Limited In Use "),"Analysis performed; no further action required.",
IF(AND($AH2907="Fail",$L2907="3 - Adjusted "),"Analysis performed; no further action required.",
"Unit fails analysis; TSM determination required."))))))</f>
        <v/>
      </c>
      <c r="AJ2907" s="58"/>
    </row>
    <row r="2908" customFormat="false" ht="15" hidden="false" customHeight="false" outlineLevel="0" collapsed="false">
      <c r="A2908" s="56"/>
      <c r="E2908" s="57" t="str">
        <f aca="false">IF(AND($F2908="",$G2908=""),"",IF($G2908="",$F2908,HYPERLINK($G2908,$F2908)))</f>
        <v/>
      </c>
      <c r="H2908" s="1" t="str">
        <f aca="false">IF($I2908="","None Attached",IF(LEFT($I2908,5)="https",HYPERLINK($I2908,"Datasheet"),HYPERLINK(_xlfn.CONCAT("https://",$I2908),"Datasheet")))</f>
        <v>None Attached</v>
      </c>
      <c r="M2908" s="56"/>
      <c r="P2908" s="58"/>
      <c r="Q2908" s="1" t="n">
        <f aca="false">$M2908-$N2908</f>
        <v>0</v>
      </c>
      <c r="R2908" s="56"/>
      <c r="T2908" s="59" t="s">
        <v>15</v>
      </c>
      <c r="U2908" s="1" t="n">
        <f aca="false">$S2908-$R2908</f>
        <v>0</v>
      </c>
      <c r="V2908" s="1" t="n">
        <f aca="false">IF($T2908="±",$Q2908*2,$Q2908)</f>
        <v>0</v>
      </c>
      <c r="W2908" s="60" t="str">
        <f aca="false">IFERROR($U2908/ABS($V2908),"N/A")</f>
        <v>N/A</v>
      </c>
      <c r="X2908" s="61" t="str">
        <f aca="false">IF(OR($W2908="N/A",$R2908="",$S2908=""),"N/A",IF($W2908&gt;=4,"Not Significant",IF($W2908&gt;=2,"Semi-Significant","Significant")))</f>
        <v>N/A</v>
      </c>
      <c r="Z2908" s="1" t="str">
        <f aca="false">IF($D2908="Z540.1 w/data",0,"")</f>
        <v/>
      </c>
      <c r="AA2908" s="1" t="e">
        <f aca="false">$Y2908+$Q2908+$Z2908</f>
        <v>#VALUE!</v>
      </c>
      <c r="AB2908" s="1" t="n">
        <f aca="false">$N2908+$Q2908</f>
        <v>0</v>
      </c>
      <c r="AC2908" s="1" t="str">
        <f aca="false">IF($Y2908="","",IF(AND($AA2908&gt;=$R2908,$AA2908&lt;=$S2908),"Pass","Fail"))</f>
        <v/>
      </c>
      <c r="AD2908" s="1" t="str">
        <f aca="false">IF($Y2908="","",IF($AA2908&gt;$R2908,"Pass","Fail"))</f>
        <v/>
      </c>
      <c r="AE2908" s="1" t="str">
        <f aca="false">IF($Y2908="","",IF($AA2908&gt;=$R2908,"Pass","Fail"))</f>
        <v/>
      </c>
      <c r="AF2908" s="1" t="str">
        <f aca="false">IF($Y2908="","",IF($AA2908&lt;=$S2908,"Pass","Fail"))</f>
        <v/>
      </c>
      <c r="AG2908" s="1" t="str">
        <f aca="false">IF($Y2908="","",IF($AA2908&lt;$S2908,"Pass","Fail"))</f>
        <v/>
      </c>
      <c r="AH2908" s="23" t="str">
        <f aca="true">INDIRECT(CHOOSE(MATCH($T2908,{"±","&gt;","≥","≤","&lt;"},0), "AC", "AD", "AE", "AF", "AG") &amp; ROW())</f>
        <v/>
      </c>
      <c r="AI2908" s="56" t="str">
        <f aca="false">IF($X2908="Not Significant","No Further Action Required",
IF($AH2908="","",
IF(AND($AH2908="Pass",$L2908="0 - Passed "),"Analysis performed; no further action required.",
IF(AND($AH2908="Fail",$L2908="1 - Failed "),"Analysis performed; no further action required.",
IF(AND($AH2908="Pass",$L2908="2 - Limited In Use "),"Analysis performed; no further action required.",
IF(AND($AH2908="Fail",$L2908="3 - Adjusted "),"Analysis performed; no further action required.",
"Unit fails analysis; TSM determination required."))))))</f>
        <v/>
      </c>
      <c r="AJ2908" s="58"/>
    </row>
    <row r="2909" customFormat="false" ht="15" hidden="false" customHeight="false" outlineLevel="0" collapsed="false">
      <c r="A2909" s="56"/>
      <c r="E2909" s="57" t="str">
        <f aca="false">IF(AND($F2909="",$G2909=""),"",IF($G2909="",$F2909,HYPERLINK($G2909,$F2909)))</f>
        <v/>
      </c>
      <c r="H2909" s="1" t="str">
        <f aca="false">IF($I2909="","None Attached",IF(LEFT($I2909,5)="https",HYPERLINK($I2909,"Datasheet"),HYPERLINK(_xlfn.CONCAT("https://",$I2909),"Datasheet")))</f>
        <v>None Attached</v>
      </c>
      <c r="M2909" s="56"/>
      <c r="P2909" s="58"/>
      <c r="Q2909" s="1" t="n">
        <f aca="false">$M2909-$N2909</f>
        <v>0</v>
      </c>
      <c r="R2909" s="56"/>
      <c r="T2909" s="59" t="s">
        <v>15</v>
      </c>
      <c r="U2909" s="1" t="n">
        <f aca="false">$S2909-$R2909</f>
        <v>0</v>
      </c>
      <c r="V2909" s="1" t="n">
        <f aca="false">IF($T2909="±",$Q2909*2,$Q2909)</f>
        <v>0</v>
      </c>
      <c r="W2909" s="60" t="str">
        <f aca="false">IFERROR($U2909/ABS($V2909),"N/A")</f>
        <v>N/A</v>
      </c>
      <c r="X2909" s="61" t="str">
        <f aca="false">IF(OR($W2909="N/A",$R2909="",$S2909=""),"N/A",IF($W2909&gt;=4,"Not Significant",IF($W2909&gt;=2,"Semi-Significant","Significant")))</f>
        <v>N/A</v>
      </c>
      <c r="Z2909" s="1" t="str">
        <f aca="false">IF($D2909="Z540.1 w/data",0,"")</f>
        <v/>
      </c>
      <c r="AA2909" s="1" t="e">
        <f aca="false">$Y2909+$Q2909+$Z2909</f>
        <v>#VALUE!</v>
      </c>
      <c r="AB2909" s="1" t="n">
        <f aca="false">$N2909+$Q2909</f>
        <v>0</v>
      </c>
      <c r="AC2909" s="1" t="str">
        <f aca="false">IF($Y2909="","",IF(AND($AA2909&gt;=$R2909,$AA2909&lt;=$S2909),"Pass","Fail"))</f>
        <v/>
      </c>
      <c r="AD2909" s="1" t="str">
        <f aca="false">IF($Y2909="","",IF($AA2909&gt;$R2909,"Pass","Fail"))</f>
        <v/>
      </c>
      <c r="AE2909" s="1" t="str">
        <f aca="false">IF($Y2909="","",IF($AA2909&gt;=$R2909,"Pass","Fail"))</f>
        <v/>
      </c>
      <c r="AF2909" s="1" t="str">
        <f aca="false">IF($Y2909="","",IF($AA2909&lt;=$S2909,"Pass","Fail"))</f>
        <v/>
      </c>
      <c r="AG2909" s="1" t="str">
        <f aca="false">IF($Y2909="","",IF($AA2909&lt;$S2909,"Pass","Fail"))</f>
        <v/>
      </c>
      <c r="AH2909" s="23" t="str">
        <f aca="true">INDIRECT(CHOOSE(MATCH($T2909,{"±","&gt;","≥","≤","&lt;"},0), "AC", "AD", "AE", "AF", "AG") &amp; ROW())</f>
        <v/>
      </c>
      <c r="AI2909" s="56" t="str">
        <f aca="false">IF($X2909="Not Significant","No Further Action Required",
IF($AH2909="","",
IF(AND($AH2909="Pass",$L2909="0 - Passed "),"Analysis performed; no further action required.",
IF(AND($AH2909="Fail",$L2909="1 - Failed "),"Analysis performed; no further action required.",
IF(AND($AH2909="Pass",$L2909="2 - Limited In Use "),"Analysis performed; no further action required.",
IF(AND($AH2909="Fail",$L2909="3 - Adjusted "),"Analysis performed; no further action required.",
"Unit fails analysis; TSM determination required."))))))</f>
        <v/>
      </c>
      <c r="AJ2909" s="58"/>
    </row>
    <row r="2910" customFormat="false" ht="15" hidden="false" customHeight="false" outlineLevel="0" collapsed="false">
      <c r="A2910" s="56"/>
      <c r="E2910" s="57" t="str">
        <f aca="false">IF(AND($F2910="",$G2910=""),"",IF($G2910="",$F2910,HYPERLINK($G2910,$F2910)))</f>
        <v/>
      </c>
      <c r="H2910" s="1" t="str">
        <f aca="false">IF($I2910="","None Attached",IF(LEFT($I2910,5)="https",HYPERLINK($I2910,"Datasheet"),HYPERLINK(_xlfn.CONCAT("https://",$I2910),"Datasheet")))</f>
        <v>None Attached</v>
      </c>
      <c r="M2910" s="56"/>
      <c r="P2910" s="58"/>
      <c r="Q2910" s="1" t="n">
        <f aca="false">$M2910-$N2910</f>
        <v>0</v>
      </c>
      <c r="R2910" s="56"/>
      <c r="T2910" s="59" t="s">
        <v>15</v>
      </c>
      <c r="U2910" s="1" t="n">
        <f aca="false">$S2910-$R2910</f>
        <v>0</v>
      </c>
      <c r="V2910" s="1" t="n">
        <f aca="false">IF($T2910="±",$Q2910*2,$Q2910)</f>
        <v>0</v>
      </c>
      <c r="W2910" s="60" t="str">
        <f aca="false">IFERROR($U2910/ABS($V2910),"N/A")</f>
        <v>N/A</v>
      </c>
      <c r="X2910" s="61" t="str">
        <f aca="false">IF(OR($W2910="N/A",$R2910="",$S2910=""),"N/A",IF($W2910&gt;=4,"Not Significant",IF($W2910&gt;=2,"Semi-Significant","Significant")))</f>
        <v>N/A</v>
      </c>
      <c r="Z2910" s="1" t="str">
        <f aca="false">IF($D2910="Z540.1 w/data",0,"")</f>
        <v/>
      </c>
      <c r="AA2910" s="1" t="e">
        <f aca="false">$Y2910+$Q2910+$Z2910</f>
        <v>#VALUE!</v>
      </c>
      <c r="AB2910" s="1" t="n">
        <f aca="false">$N2910+$Q2910</f>
        <v>0</v>
      </c>
      <c r="AC2910" s="1" t="str">
        <f aca="false">IF($Y2910="","",IF(AND($AA2910&gt;=$R2910,$AA2910&lt;=$S2910),"Pass","Fail"))</f>
        <v/>
      </c>
      <c r="AD2910" s="1" t="str">
        <f aca="false">IF($Y2910="","",IF($AA2910&gt;$R2910,"Pass","Fail"))</f>
        <v/>
      </c>
      <c r="AE2910" s="1" t="str">
        <f aca="false">IF($Y2910="","",IF($AA2910&gt;=$R2910,"Pass","Fail"))</f>
        <v/>
      </c>
      <c r="AF2910" s="1" t="str">
        <f aca="false">IF($Y2910="","",IF($AA2910&lt;=$S2910,"Pass","Fail"))</f>
        <v/>
      </c>
      <c r="AG2910" s="1" t="str">
        <f aca="false">IF($Y2910="","",IF($AA2910&lt;$S2910,"Pass","Fail"))</f>
        <v/>
      </c>
      <c r="AH2910" s="23" t="str">
        <f aca="true">INDIRECT(CHOOSE(MATCH($T2910,{"±","&gt;","≥","≤","&lt;"},0), "AC", "AD", "AE", "AF", "AG") &amp; ROW())</f>
        <v/>
      </c>
      <c r="AI2910" s="56" t="str">
        <f aca="false">IF($X2910="Not Significant","No Further Action Required",
IF($AH2910="","",
IF(AND($AH2910="Pass",$L2910="0 - Passed "),"Analysis performed; no further action required.",
IF(AND($AH2910="Fail",$L2910="1 - Failed "),"Analysis performed; no further action required.",
IF(AND($AH2910="Pass",$L2910="2 - Limited In Use "),"Analysis performed; no further action required.",
IF(AND($AH2910="Fail",$L2910="3 - Adjusted "),"Analysis performed; no further action required.",
"Unit fails analysis; TSM determination required."))))))</f>
        <v/>
      </c>
      <c r="AJ2910" s="58"/>
    </row>
    <row r="2911" customFormat="false" ht="15" hidden="false" customHeight="false" outlineLevel="0" collapsed="false">
      <c r="A2911" s="56"/>
      <c r="E2911" s="57" t="str">
        <f aca="false">IF(AND($F2911="",$G2911=""),"",IF($G2911="",$F2911,HYPERLINK($G2911,$F2911)))</f>
        <v/>
      </c>
      <c r="H2911" s="1" t="str">
        <f aca="false">IF($I2911="","None Attached",IF(LEFT($I2911,5)="https",HYPERLINK($I2911,"Datasheet"),HYPERLINK(_xlfn.CONCAT("https://",$I2911),"Datasheet")))</f>
        <v>None Attached</v>
      </c>
      <c r="M2911" s="56"/>
      <c r="P2911" s="58"/>
      <c r="Q2911" s="1" t="n">
        <f aca="false">$M2911-$N2911</f>
        <v>0</v>
      </c>
      <c r="R2911" s="56"/>
      <c r="T2911" s="59" t="s">
        <v>15</v>
      </c>
      <c r="U2911" s="1" t="n">
        <f aca="false">$S2911-$R2911</f>
        <v>0</v>
      </c>
      <c r="V2911" s="1" t="n">
        <f aca="false">IF($T2911="±",$Q2911*2,$Q2911)</f>
        <v>0</v>
      </c>
      <c r="W2911" s="60" t="str">
        <f aca="false">IFERROR($U2911/ABS($V2911),"N/A")</f>
        <v>N/A</v>
      </c>
      <c r="X2911" s="61" t="str">
        <f aca="false">IF(OR($W2911="N/A",$R2911="",$S2911=""),"N/A",IF($W2911&gt;=4,"Not Significant",IF($W2911&gt;=2,"Semi-Significant","Significant")))</f>
        <v>N/A</v>
      </c>
      <c r="Z2911" s="1" t="str">
        <f aca="false">IF($D2911="Z540.1 w/data",0,"")</f>
        <v/>
      </c>
      <c r="AA2911" s="1" t="e">
        <f aca="false">$Y2911+$Q2911+$Z2911</f>
        <v>#VALUE!</v>
      </c>
      <c r="AB2911" s="1" t="n">
        <f aca="false">$N2911+$Q2911</f>
        <v>0</v>
      </c>
      <c r="AC2911" s="1" t="str">
        <f aca="false">IF($Y2911="","",IF(AND($AA2911&gt;=$R2911,$AA2911&lt;=$S2911),"Pass","Fail"))</f>
        <v/>
      </c>
      <c r="AD2911" s="1" t="str">
        <f aca="false">IF($Y2911="","",IF($AA2911&gt;$R2911,"Pass","Fail"))</f>
        <v/>
      </c>
      <c r="AE2911" s="1" t="str">
        <f aca="false">IF($Y2911="","",IF($AA2911&gt;=$R2911,"Pass","Fail"))</f>
        <v/>
      </c>
      <c r="AF2911" s="1" t="str">
        <f aca="false">IF($Y2911="","",IF($AA2911&lt;=$S2911,"Pass","Fail"))</f>
        <v/>
      </c>
      <c r="AG2911" s="1" t="str">
        <f aca="false">IF($Y2911="","",IF($AA2911&lt;$S2911,"Pass","Fail"))</f>
        <v/>
      </c>
      <c r="AH2911" s="23" t="str">
        <f aca="true">INDIRECT(CHOOSE(MATCH($T2911,{"±","&gt;","≥","≤","&lt;"},0), "AC", "AD", "AE", "AF", "AG") &amp; ROW())</f>
        <v/>
      </c>
      <c r="AI2911" s="56" t="str">
        <f aca="false">IF($X2911="Not Significant","No Further Action Required",
IF($AH2911="","",
IF(AND($AH2911="Pass",$L2911="0 - Passed "),"Analysis performed; no further action required.",
IF(AND($AH2911="Fail",$L2911="1 - Failed "),"Analysis performed; no further action required.",
IF(AND($AH2911="Pass",$L2911="2 - Limited In Use "),"Analysis performed; no further action required.",
IF(AND($AH2911="Fail",$L2911="3 - Adjusted "),"Analysis performed; no further action required.",
"Unit fails analysis; TSM determination required."))))))</f>
        <v/>
      </c>
      <c r="AJ2911" s="58"/>
    </row>
    <row r="2912" customFormat="false" ht="15" hidden="false" customHeight="false" outlineLevel="0" collapsed="false">
      <c r="A2912" s="56"/>
      <c r="E2912" s="57" t="str">
        <f aca="false">IF(AND($F2912="",$G2912=""),"",IF($G2912="",$F2912,HYPERLINK($G2912,$F2912)))</f>
        <v/>
      </c>
      <c r="H2912" s="1" t="str">
        <f aca="false">IF($I2912="","None Attached",IF(LEFT($I2912,5)="https",HYPERLINK($I2912,"Datasheet"),HYPERLINK(_xlfn.CONCAT("https://",$I2912),"Datasheet")))</f>
        <v>None Attached</v>
      </c>
      <c r="M2912" s="56"/>
      <c r="P2912" s="58"/>
      <c r="Q2912" s="1" t="n">
        <f aca="false">$M2912-$N2912</f>
        <v>0</v>
      </c>
      <c r="R2912" s="56"/>
      <c r="T2912" s="59" t="s">
        <v>15</v>
      </c>
      <c r="U2912" s="1" t="n">
        <f aca="false">$S2912-$R2912</f>
        <v>0</v>
      </c>
      <c r="V2912" s="1" t="n">
        <f aca="false">IF($T2912="±",$Q2912*2,$Q2912)</f>
        <v>0</v>
      </c>
      <c r="W2912" s="60" t="str">
        <f aca="false">IFERROR($U2912/ABS($V2912),"N/A")</f>
        <v>N/A</v>
      </c>
      <c r="X2912" s="61" t="str">
        <f aca="false">IF(OR($W2912="N/A",$R2912="",$S2912=""),"N/A",IF($W2912&gt;=4,"Not Significant",IF($W2912&gt;=2,"Semi-Significant","Significant")))</f>
        <v>N/A</v>
      </c>
      <c r="Z2912" s="1" t="str">
        <f aca="false">IF($D2912="Z540.1 w/data",0,"")</f>
        <v/>
      </c>
      <c r="AA2912" s="1" t="e">
        <f aca="false">$Y2912+$Q2912+$Z2912</f>
        <v>#VALUE!</v>
      </c>
      <c r="AB2912" s="1" t="n">
        <f aca="false">$N2912+$Q2912</f>
        <v>0</v>
      </c>
      <c r="AC2912" s="1" t="str">
        <f aca="false">IF($Y2912="","",IF(AND($AA2912&gt;=$R2912,$AA2912&lt;=$S2912),"Pass","Fail"))</f>
        <v/>
      </c>
      <c r="AD2912" s="1" t="str">
        <f aca="false">IF($Y2912="","",IF($AA2912&gt;$R2912,"Pass","Fail"))</f>
        <v/>
      </c>
      <c r="AE2912" s="1" t="str">
        <f aca="false">IF($Y2912="","",IF($AA2912&gt;=$R2912,"Pass","Fail"))</f>
        <v/>
      </c>
      <c r="AF2912" s="1" t="str">
        <f aca="false">IF($Y2912="","",IF($AA2912&lt;=$S2912,"Pass","Fail"))</f>
        <v/>
      </c>
      <c r="AG2912" s="1" t="str">
        <f aca="false">IF($Y2912="","",IF($AA2912&lt;$S2912,"Pass","Fail"))</f>
        <v/>
      </c>
      <c r="AH2912" s="23" t="str">
        <f aca="true">INDIRECT(CHOOSE(MATCH($T2912,{"±","&gt;","≥","≤","&lt;"},0), "AC", "AD", "AE", "AF", "AG") &amp; ROW())</f>
        <v/>
      </c>
      <c r="AI2912" s="56" t="str">
        <f aca="false">IF($X2912="Not Significant","No Further Action Required",
IF($AH2912="","",
IF(AND($AH2912="Pass",$L2912="0 - Passed "),"Analysis performed; no further action required.",
IF(AND($AH2912="Fail",$L2912="1 - Failed "),"Analysis performed; no further action required.",
IF(AND($AH2912="Pass",$L2912="2 - Limited In Use "),"Analysis performed; no further action required.",
IF(AND($AH2912="Fail",$L2912="3 - Adjusted "),"Analysis performed; no further action required.",
"Unit fails analysis; TSM determination required."))))))</f>
        <v/>
      </c>
      <c r="AJ2912" s="58"/>
    </row>
    <row r="2913" customFormat="false" ht="15" hidden="false" customHeight="false" outlineLevel="0" collapsed="false">
      <c r="A2913" s="56"/>
      <c r="E2913" s="57" t="str">
        <f aca="false">IF(AND($F2913="",$G2913=""),"",IF($G2913="",$F2913,HYPERLINK($G2913,$F2913)))</f>
        <v/>
      </c>
      <c r="H2913" s="1" t="str">
        <f aca="false">IF($I2913="","None Attached",IF(LEFT($I2913,5)="https",HYPERLINK($I2913,"Datasheet"),HYPERLINK(_xlfn.CONCAT("https://",$I2913),"Datasheet")))</f>
        <v>None Attached</v>
      </c>
      <c r="M2913" s="56"/>
      <c r="P2913" s="58"/>
      <c r="Q2913" s="1" t="n">
        <f aca="false">$M2913-$N2913</f>
        <v>0</v>
      </c>
      <c r="R2913" s="56"/>
      <c r="T2913" s="59" t="s">
        <v>15</v>
      </c>
      <c r="U2913" s="1" t="n">
        <f aca="false">$S2913-$R2913</f>
        <v>0</v>
      </c>
      <c r="V2913" s="1" t="n">
        <f aca="false">IF($T2913="±",$Q2913*2,$Q2913)</f>
        <v>0</v>
      </c>
      <c r="W2913" s="60" t="str">
        <f aca="false">IFERROR($U2913/ABS($V2913),"N/A")</f>
        <v>N/A</v>
      </c>
      <c r="X2913" s="61" t="str">
        <f aca="false">IF(OR($W2913="N/A",$R2913="",$S2913=""),"N/A",IF($W2913&gt;=4,"Not Significant",IF($W2913&gt;=2,"Semi-Significant","Significant")))</f>
        <v>N/A</v>
      </c>
      <c r="Z2913" s="1" t="str">
        <f aca="false">IF($D2913="Z540.1 w/data",0,"")</f>
        <v/>
      </c>
      <c r="AA2913" s="1" t="e">
        <f aca="false">$Y2913+$Q2913+$Z2913</f>
        <v>#VALUE!</v>
      </c>
      <c r="AB2913" s="1" t="n">
        <f aca="false">$N2913+$Q2913</f>
        <v>0</v>
      </c>
      <c r="AC2913" s="1" t="str">
        <f aca="false">IF($Y2913="","",IF(AND($AA2913&gt;=$R2913,$AA2913&lt;=$S2913),"Pass","Fail"))</f>
        <v/>
      </c>
      <c r="AD2913" s="1" t="str">
        <f aca="false">IF($Y2913="","",IF($AA2913&gt;$R2913,"Pass","Fail"))</f>
        <v/>
      </c>
      <c r="AE2913" s="1" t="str">
        <f aca="false">IF($Y2913="","",IF($AA2913&gt;=$R2913,"Pass","Fail"))</f>
        <v/>
      </c>
      <c r="AF2913" s="1" t="str">
        <f aca="false">IF($Y2913="","",IF($AA2913&lt;=$S2913,"Pass","Fail"))</f>
        <v/>
      </c>
      <c r="AG2913" s="1" t="str">
        <f aca="false">IF($Y2913="","",IF($AA2913&lt;$S2913,"Pass","Fail"))</f>
        <v/>
      </c>
      <c r="AH2913" s="23" t="str">
        <f aca="true">INDIRECT(CHOOSE(MATCH($T2913,{"±","&gt;","≥","≤","&lt;"},0), "AC", "AD", "AE", "AF", "AG") &amp; ROW())</f>
        <v/>
      </c>
      <c r="AI2913" s="56" t="str">
        <f aca="false">IF($X2913="Not Significant","No Further Action Required",
IF($AH2913="","",
IF(AND($AH2913="Pass",$L2913="0 - Passed "),"Analysis performed; no further action required.",
IF(AND($AH2913="Fail",$L2913="1 - Failed "),"Analysis performed; no further action required.",
IF(AND($AH2913="Pass",$L2913="2 - Limited In Use "),"Analysis performed; no further action required.",
IF(AND($AH2913="Fail",$L2913="3 - Adjusted "),"Analysis performed; no further action required.",
"Unit fails analysis; TSM determination required."))))))</f>
        <v/>
      </c>
      <c r="AJ2913" s="58"/>
    </row>
    <row r="2914" customFormat="false" ht="15" hidden="false" customHeight="false" outlineLevel="0" collapsed="false">
      <c r="A2914" s="56"/>
      <c r="E2914" s="57" t="str">
        <f aca="false">IF(AND($F2914="",$G2914=""),"",IF($G2914="",$F2914,HYPERLINK($G2914,$F2914)))</f>
        <v/>
      </c>
      <c r="H2914" s="1" t="str">
        <f aca="false">IF($I2914="","None Attached",IF(LEFT($I2914,5)="https",HYPERLINK($I2914,"Datasheet"),HYPERLINK(_xlfn.CONCAT("https://",$I2914),"Datasheet")))</f>
        <v>None Attached</v>
      </c>
      <c r="M2914" s="56"/>
      <c r="P2914" s="58"/>
      <c r="Q2914" s="1" t="n">
        <f aca="false">$M2914-$N2914</f>
        <v>0</v>
      </c>
      <c r="R2914" s="56"/>
      <c r="T2914" s="59" t="s">
        <v>15</v>
      </c>
      <c r="U2914" s="1" t="n">
        <f aca="false">$S2914-$R2914</f>
        <v>0</v>
      </c>
      <c r="V2914" s="1" t="n">
        <f aca="false">IF($T2914="±",$Q2914*2,$Q2914)</f>
        <v>0</v>
      </c>
      <c r="W2914" s="60" t="str">
        <f aca="false">IFERROR($U2914/ABS($V2914),"N/A")</f>
        <v>N/A</v>
      </c>
      <c r="X2914" s="61" t="str">
        <f aca="false">IF(OR($W2914="N/A",$R2914="",$S2914=""),"N/A",IF($W2914&gt;=4,"Not Significant",IF($W2914&gt;=2,"Semi-Significant","Significant")))</f>
        <v>N/A</v>
      </c>
      <c r="Z2914" s="1" t="str">
        <f aca="false">IF($D2914="Z540.1 w/data",0,"")</f>
        <v/>
      </c>
      <c r="AA2914" s="1" t="e">
        <f aca="false">$Y2914+$Q2914+$Z2914</f>
        <v>#VALUE!</v>
      </c>
      <c r="AB2914" s="1" t="n">
        <f aca="false">$N2914+$Q2914</f>
        <v>0</v>
      </c>
      <c r="AC2914" s="1" t="str">
        <f aca="false">IF($Y2914="","",IF(AND($AA2914&gt;=$R2914,$AA2914&lt;=$S2914),"Pass","Fail"))</f>
        <v/>
      </c>
      <c r="AD2914" s="1" t="str">
        <f aca="false">IF($Y2914="","",IF($AA2914&gt;$R2914,"Pass","Fail"))</f>
        <v/>
      </c>
      <c r="AE2914" s="1" t="str">
        <f aca="false">IF($Y2914="","",IF($AA2914&gt;=$R2914,"Pass","Fail"))</f>
        <v/>
      </c>
      <c r="AF2914" s="1" t="str">
        <f aca="false">IF($Y2914="","",IF($AA2914&lt;=$S2914,"Pass","Fail"))</f>
        <v/>
      </c>
      <c r="AG2914" s="1" t="str">
        <f aca="false">IF($Y2914="","",IF($AA2914&lt;$S2914,"Pass","Fail"))</f>
        <v/>
      </c>
      <c r="AH2914" s="23" t="str">
        <f aca="true">INDIRECT(CHOOSE(MATCH($T2914,{"±","&gt;","≥","≤","&lt;"},0), "AC", "AD", "AE", "AF", "AG") &amp; ROW())</f>
        <v/>
      </c>
      <c r="AI2914" s="56" t="str">
        <f aca="false">IF($X2914="Not Significant","No Further Action Required",
IF($AH2914="","",
IF(AND($AH2914="Pass",$L2914="0 - Passed "),"Analysis performed; no further action required.",
IF(AND($AH2914="Fail",$L2914="1 - Failed "),"Analysis performed; no further action required.",
IF(AND($AH2914="Pass",$L2914="2 - Limited In Use "),"Analysis performed; no further action required.",
IF(AND($AH2914="Fail",$L2914="3 - Adjusted "),"Analysis performed; no further action required.",
"Unit fails analysis; TSM determination required."))))))</f>
        <v/>
      </c>
      <c r="AJ2914" s="58"/>
    </row>
    <row r="2915" customFormat="false" ht="15" hidden="false" customHeight="false" outlineLevel="0" collapsed="false">
      <c r="A2915" s="56"/>
      <c r="E2915" s="57" t="str">
        <f aca="false">IF(AND($F2915="",$G2915=""),"",IF($G2915="",$F2915,HYPERLINK($G2915,$F2915)))</f>
        <v/>
      </c>
      <c r="H2915" s="1" t="str">
        <f aca="false">IF($I2915="","None Attached",IF(LEFT($I2915,5)="https",HYPERLINK($I2915,"Datasheet"),HYPERLINK(_xlfn.CONCAT("https://",$I2915),"Datasheet")))</f>
        <v>None Attached</v>
      </c>
      <c r="M2915" s="56"/>
      <c r="P2915" s="58"/>
      <c r="Q2915" s="1" t="n">
        <f aca="false">$M2915-$N2915</f>
        <v>0</v>
      </c>
      <c r="R2915" s="56"/>
      <c r="T2915" s="59" t="s">
        <v>15</v>
      </c>
      <c r="U2915" s="1" t="n">
        <f aca="false">$S2915-$R2915</f>
        <v>0</v>
      </c>
      <c r="V2915" s="1" t="n">
        <f aca="false">IF($T2915="±",$Q2915*2,$Q2915)</f>
        <v>0</v>
      </c>
      <c r="W2915" s="60" t="str">
        <f aca="false">IFERROR($U2915/ABS($V2915),"N/A")</f>
        <v>N/A</v>
      </c>
      <c r="X2915" s="61" t="str">
        <f aca="false">IF(OR($W2915="N/A",$R2915="",$S2915=""),"N/A",IF($W2915&gt;=4,"Not Significant",IF($W2915&gt;=2,"Semi-Significant","Significant")))</f>
        <v>N/A</v>
      </c>
      <c r="Z2915" s="1" t="str">
        <f aca="false">IF($D2915="Z540.1 w/data",0,"")</f>
        <v/>
      </c>
      <c r="AA2915" s="1" t="e">
        <f aca="false">$Y2915+$Q2915+$Z2915</f>
        <v>#VALUE!</v>
      </c>
      <c r="AB2915" s="1" t="n">
        <f aca="false">$N2915+$Q2915</f>
        <v>0</v>
      </c>
      <c r="AC2915" s="1" t="str">
        <f aca="false">IF($Y2915="","",IF(AND($AA2915&gt;=$R2915,$AA2915&lt;=$S2915),"Pass","Fail"))</f>
        <v/>
      </c>
      <c r="AD2915" s="1" t="str">
        <f aca="false">IF($Y2915="","",IF($AA2915&gt;$R2915,"Pass","Fail"))</f>
        <v/>
      </c>
      <c r="AE2915" s="1" t="str">
        <f aca="false">IF($Y2915="","",IF($AA2915&gt;=$R2915,"Pass","Fail"))</f>
        <v/>
      </c>
      <c r="AF2915" s="1" t="str">
        <f aca="false">IF($Y2915="","",IF($AA2915&lt;=$S2915,"Pass","Fail"))</f>
        <v/>
      </c>
      <c r="AG2915" s="1" t="str">
        <f aca="false">IF($Y2915="","",IF($AA2915&lt;$S2915,"Pass","Fail"))</f>
        <v/>
      </c>
      <c r="AH2915" s="23" t="str">
        <f aca="true">INDIRECT(CHOOSE(MATCH($T2915,{"±","&gt;","≥","≤","&lt;"},0), "AC", "AD", "AE", "AF", "AG") &amp; ROW())</f>
        <v/>
      </c>
      <c r="AI2915" s="56" t="str">
        <f aca="false">IF($X2915="Not Significant","No Further Action Required",
IF($AH2915="","",
IF(AND($AH2915="Pass",$L2915="0 - Passed "),"Analysis performed; no further action required.",
IF(AND($AH2915="Fail",$L2915="1 - Failed "),"Analysis performed; no further action required.",
IF(AND($AH2915="Pass",$L2915="2 - Limited In Use "),"Analysis performed; no further action required.",
IF(AND($AH2915="Fail",$L2915="3 - Adjusted "),"Analysis performed; no further action required.",
"Unit fails analysis; TSM determination required."))))))</f>
        <v/>
      </c>
      <c r="AJ2915" s="58"/>
    </row>
    <row r="2916" customFormat="false" ht="15" hidden="false" customHeight="false" outlineLevel="0" collapsed="false">
      <c r="A2916" s="56"/>
      <c r="E2916" s="57" t="str">
        <f aca="false">IF(AND($F2916="",$G2916=""),"",IF($G2916="",$F2916,HYPERLINK($G2916,$F2916)))</f>
        <v/>
      </c>
      <c r="H2916" s="1" t="str">
        <f aca="false">IF($I2916="","None Attached",IF(LEFT($I2916,5)="https",HYPERLINK($I2916,"Datasheet"),HYPERLINK(_xlfn.CONCAT("https://",$I2916),"Datasheet")))</f>
        <v>None Attached</v>
      </c>
      <c r="M2916" s="56"/>
      <c r="P2916" s="58"/>
      <c r="Q2916" s="1" t="n">
        <f aca="false">$M2916-$N2916</f>
        <v>0</v>
      </c>
      <c r="R2916" s="56"/>
      <c r="T2916" s="59" t="s">
        <v>15</v>
      </c>
      <c r="U2916" s="1" t="n">
        <f aca="false">$S2916-$R2916</f>
        <v>0</v>
      </c>
      <c r="V2916" s="1" t="n">
        <f aca="false">IF($T2916="±",$Q2916*2,$Q2916)</f>
        <v>0</v>
      </c>
      <c r="W2916" s="60" t="str">
        <f aca="false">IFERROR($U2916/ABS($V2916),"N/A")</f>
        <v>N/A</v>
      </c>
      <c r="X2916" s="61" t="str">
        <f aca="false">IF(OR($W2916="N/A",$R2916="",$S2916=""),"N/A",IF($W2916&gt;=4,"Not Significant",IF($W2916&gt;=2,"Semi-Significant","Significant")))</f>
        <v>N/A</v>
      </c>
      <c r="Z2916" s="1" t="str">
        <f aca="false">IF($D2916="Z540.1 w/data",0,"")</f>
        <v/>
      </c>
      <c r="AA2916" s="1" t="e">
        <f aca="false">$Y2916+$Q2916+$Z2916</f>
        <v>#VALUE!</v>
      </c>
      <c r="AB2916" s="1" t="n">
        <f aca="false">$N2916+$Q2916</f>
        <v>0</v>
      </c>
      <c r="AC2916" s="1" t="str">
        <f aca="false">IF($Y2916="","",IF(AND($AA2916&gt;=$R2916,$AA2916&lt;=$S2916),"Pass","Fail"))</f>
        <v/>
      </c>
      <c r="AD2916" s="1" t="str">
        <f aca="false">IF($Y2916="","",IF($AA2916&gt;$R2916,"Pass","Fail"))</f>
        <v/>
      </c>
      <c r="AE2916" s="1" t="str">
        <f aca="false">IF($Y2916="","",IF($AA2916&gt;=$R2916,"Pass","Fail"))</f>
        <v/>
      </c>
      <c r="AF2916" s="1" t="str">
        <f aca="false">IF($Y2916="","",IF($AA2916&lt;=$S2916,"Pass","Fail"))</f>
        <v/>
      </c>
      <c r="AG2916" s="1" t="str">
        <f aca="false">IF($Y2916="","",IF($AA2916&lt;$S2916,"Pass","Fail"))</f>
        <v/>
      </c>
      <c r="AH2916" s="23" t="str">
        <f aca="true">INDIRECT(CHOOSE(MATCH($T2916,{"±","&gt;","≥","≤","&lt;"},0), "AC", "AD", "AE", "AF", "AG") &amp; ROW())</f>
        <v/>
      </c>
      <c r="AI2916" s="56" t="str">
        <f aca="false">IF($X2916="Not Significant","No Further Action Required",
IF($AH2916="","",
IF(AND($AH2916="Pass",$L2916="0 - Passed "),"Analysis performed; no further action required.",
IF(AND($AH2916="Fail",$L2916="1 - Failed "),"Analysis performed; no further action required.",
IF(AND($AH2916="Pass",$L2916="2 - Limited In Use "),"Analysis performed; no further action required.",
IF(AND($AH2916="Fail",$L2916="3 - Adjusted "),"Analysis performed; no further action required.",
"Unit fails analysis; TSM determination required."))))))</f>
        <v/>
      </c>
      <c r="AJ2916" s="58"/>
    </row>
    <row r="2917" customFormat="false" ht="15" hidden="false" customHeight="false" outlineLevel="0" collapsed="false">
      <c r="A2917" s="56"/>
      <c r="E2917" s="57" t="str">
        <f aca="false">IF(AND($F2917="",$G2917=""),"",IF($G2917="",$F2917,HYPERLINK($G2917,$F2917)))</f>
        <v/>
      </c>
      <c r="H2917" s="1" t="str">
        <f aca="false">IF($I2917="","None Attached",IF(LEFT($I2917,5)="https",HYPERLINK($I2917,"Datasheet"),HYPERLINK(_xlfn.CONCAT("https://",$I2917),"Datasheet")))</f>
        <v>None Attached</v>
      </c>
      <c r="M2917" s="56"/>
      <c r="P2917" s="58"/>
      <c r="Q2917" s="1" t="n">
        <f aca="false">$M2917-$N2917</f>
        <v>0</v>
      </c>
      <c r="R2917" s="56"/>
      <c r="T2917" s="59" t="s">
        <v>15</v>
      </c>
      <c r="U2917" s="1" t="n">
        <f aca="false">$S2917-$R2917</f>
        <v>0</v>
      </c>
      <c r="V2917" s="1" t="n">
        <f aca="false">IF($T2917="±",$Q2917*2,$Q2917)</f>
        <v>0</v>
      </c>
      <c r="W2917" s="60" t="str">
        <f aca="false">IFERROR($U2917/ABS($V2917),"N/A")</f>
        <v>N/A</v>
      </c>
      <c r="X2917" s="61" t="str">
        <f aca="false">IF(OR($W2917="N/A",$R2917="",$S2917=""),"N/A",IF($W2917&gt;=4,"Not Significant",IF($W2917&gt;=2,"Semi-Significant","Significant")))</f>
        <v>N/A</v>
      </c>
      <c r="Z2917" s="1" t="str">
        <f aca="false">IF($D2917="Z540.1 w/data",0,"")</f>
        <v/>
      </c>
      <c r="AA2917" s="1" t="e">
        <f aca="false">$Y2917+$Q2917+$Z2917</f>
        <v>#VALUE!</v>
      </c>
      <c r="AB2917" s="1" t="n">
        <f aca="false">$N2917+$Q2917</f>
        <v>0</v>
      </c>
      <c r="AC2917" s="1" t="str">
        <f aca="false">IF($Y2917="","",IF(AND($AA2917&gt;=$R2917,$AA2917&lt;=$S2917),"Pass","Fail"))</f>
        <v/>
      </c>
      <c r="AD2917" s="1" t="str">
        <f aca="false">IF($Y2917="","",IF($AA2917&gt;$R2917,"Pass","Fail"))</f>
        <v/>
      </c>
      <c r="AE2917" s="1" t="str">
        <f aca="false">IF($Y2917="","",IF($AA2917&gt;=$R2917,"Pass","Fail"))</f>
        <v/>
      </c>
      <c r="AF2917" s="1" t="str">
        <f aca="false">IF($Y2917="","",IF($AA2917&lt;=$S2917,"Pass","Fail"))</f>
        <v/>
      </c>
      <c r="AG2917" s="1" t="str">
        <f aca="false">IF($Y2917="","",IF($AA2917&lt;$S2917,"Pass","Fail"))</f>
        <v/>
      </c>
      <c r="AH2917" s="23" t="str">
        <f aca="true">INDIRECT(CHOOSE(MATCH($T2917,{"±","&gt;","≥","≤","&lt;"},0), "AC", "AD", "AE", "AF", "AG") &amp; ROW())</f>
        <v/>
      </c>
      <c r="AI2917" s="56" t="str">
        <f aca="false">IF($X2917="Not Significant","No Further Action Required",
IF($AH2917="","",
IF(AND($AH2917="Pass",$L2917="0 - Passed "),"Analysis performed; no further action required.",
IF(AND($AH2917="Fail",$L2917="1 - Failed "),"Analysis performed; no further action required.",
IF(AND($AH2917="Pass",$L2917="2 - Limited In Use "),"Analysis performed; no further action required.",
IF(AND($AH2917="Fail",$L2917="3 - Adjusted "),"Analysis performed; no further action required.",
"Unit fails analysis; TSM determination required."))))))</f>
        <v/>
      </c>
      <c r="AJ2917" s="58"/>
    </row>
    <row r="2918" customFormat="false" ht="15" hidden="false" customHeight="false" outlineLevel="0" collapsed="false">
      <c r="A2918" s="56"/>
      <c r="E2918" s="57" t="str">
        <f aca="false">IF(AND($F2918="",$G2918=""),"",IF($G2918="",$F2918,HYPERLINK($G2918,$F2918)))</f>
        <v/>
      </c>
      <c r="H2918" s="1" t="str">
        <f aca="false">IF($I2918="","None Attached",IF(LEFT($I2918,5)="https",HYPERLINK($I2918,"Datasheet"),HYPERLINK(_xlfn.CONCAT("https://",$I2918),"Datasheet")))</f>
        <v>None Attached</v>
      </c>
      <c r="M2918" s="56"/>
      <c r="P2918" s="58"/>
      <c r="Q2918" s="1" t="n">
        <f aca="false">$M2918-$N2918</f>
        <v>0</v>
      </c>
      <c r="R2918" s="56"/>
      <c r="T2918" s="59" t="s">
        <v>15</v>
      </c>
      <c r="U2918" s="1" t="n">
        <f aca="false">$S2918-$R2918</f>
        <v>0</v>
      </c>
      <c r="V2918" s="1" t="n">
        <f aca="false">IF($T2918="±",$Q2918*2,$Q2918)</f>
        <v>0</v>
      </c>
      <c r="W2918" s="60" t="str">
        <f aca="false">IFERROR($U2918/ABS($V2918),"N/A")</f>
        <v>N/A</v>
      </c>
      <c r="X2918" s="61" t="str">
        <f aca="false">IF(OR($W2918="N/A",$R2918="",$S2918=""),"N/A",IF($W2918&gt;=4,"Not Significant",IF($W2918&gt;=2,"Semi-Significant","Significant")))</f>
        <v>N/A</v>
      </c>
      <c r="Z2918" s="1" t="str">
        <f aca="false">IF($D2918="Z540.1 w/data",0,"")</f>
        <v/>
      </c>
      <c r="AA2918" s="1" t="e">
        <f aca="false">$Y2918+$Q2918+$Z2918</f>
        <v>#VALUE!</v>
      </c>
      <c r="AB2918" s="1" t="n">
        <f aca="false">$N2918+$Q2918</f>
        <v>0</v>
      </c>
      <c r="AC2918" s="1" t="str">
        <f aca="false">IF($Y2918="","",IF(AND($AA2918&gt;=$R2918,$AA2918&lt;=$S2918),"Pass","Fail"))</f>
        <v/>
      </c>
      <c r="AD2918" s="1" t="str">
        <f aca="false">IF($Y2918="","",IF($AA2918&gt;$R2918,"Pass","Fail"))</f>
        <v/>
      </c>
      <c r="AE2918" s="1" t="str">
        <f aca="false">IF($Y2918="","",IF($AA2918&gt;=$R2918,"Pass","Fail"))</f>
        <v/>
      </c>
      <c r="AF2918" s="1" t="str">
        <f aca="false">IF($Y2918="","",IF($AA2918&lt;=$S2918,"Pass","Fail"))</f>
        <v/>
      </c>
      <c r="AG2918" s="1" t="str">
        <f aca="false">IF($Y2918="","",IF($AA2918&lt;$S2918,"Pass","Fail"))</f>
        <v/>
      </c>
      <c r="AH2918" s="23" t="str">
        <f aca="true">INDIRECT(CHOOSE(MATCH($T2918,{"±","&gt;","≥","≤","&lt;"},0), "AC", "AD", "AE", "AF", "AG") &amp; ROW())</f>
        <v/>
      </c>
      <c r="AI2918" s="56" t="str">
        <f aca="false">IF($X2918="Not Significant","No Further Action Required",
IF($AH2918="","",
IF(AND($AH2918="Pass",$L2918="0 - Passed "),"Analysis performed; no further action required.",
IF(AND($AH2918="Fail",$L2918="1 - Failed "),"Analysis performed; no further action required.",
IF(AND($AH2918="Pass",$L2918="2 - Limited In Use "),"Analysis performed; no further action required.",
IF(AND($AH2918="Fail",$L2918="3 - Adjusted "),"Analysis performed; no further action required.",
"Unit fails analysis; TSM determination required."))))))</f>
        <v/>
      </c>
      <c r="AJ2918" s="58"/>
    </row>
    <row r="2919" customFormat="false" ht="15" hidden="false" customHeight="false" outlineLevel="0" collapsed="false">
      <c r="A2919" s="56"/>
      <c r="E2919" s="57" t="str">
        <f aca="false">IF(AND($F2919="",$G2919=""),"",IF($G2919="",$F2919,HYPERLINK($G2919,$F2919)))</f>
        <v/>
      </c>
      <c r="H2919" s="1" t="str">
        <f aca="false">IF($I2919="","None Attached",IF(LEFT($I2919,5)="https",HYPERLINK($I2919,"Datasheet"),HYPERLINK(_xlfn.CONCAT("https://",$I2919),"Datasheet")))</f>
        <v>None Attached</v>
      </c>
      <c r="M2919" s="56"/>
      <c r="P2919" s="58"/>
      <c r="Q2919" s="1" t="n">
        <f aca="false">$M2919-$N2919</f>
        <v>0</v>
      </c>
      <c r="R2919" s="56"/>
      <c r="T2919" s="59" t="s">
        <v>15</v>
      </c>
      <c r="U2919" s="1" t="n">
        <f aca="false">$S2919-$R2919</f>
        <v>0</v>
      </c>
      <c r="V2919" s="1" t="n">
        <f aca="false">IF($T2919="±",$Q2919*2,$Q2919)</f>
        <v>0</v>
      </c>
      <c r="W2919" s="60" t="str">
        <f aca="false">IFERROR($U2919/ABS($V2919),"N/A")</f>
        <v>N/A</v>
      </c>
      <c r="X2919" s="61" t="str">
        <f aca="false">IF(OR($W2919="N/A",$R2919="",$S2919=""),"N/A",IF($W2919&gt;=4,"Not Significant",IF($W2919&gt;=2,"Semi-Significant","Significant")))</f>
        <v>N/A</v>
      </c>
      <c r="Z2919" s="1" t="str">
        <f aca="false">IF($D2919="Z540.1 w/data",0,"")</f>
        <v/>
      </c>
      <c r="AA2919" s="1" t="e">
        <f aca="false">$Y2919+$Q2919+$Z2919</f>
        <v>#VALUE!</v>
      </c>
      <c r="AB2919" s="1" t="n">
        <f aca="false">$N2919+$Q2919</f>
        <v>0</v>
      </c>
      <c r="AC2919" s="1" t="str">
        <f aca="false">IF($Y2919="","",IF(AND($AA2919&gt;=$R2919,$AA2919&lt;=$S2919),"Pass","Fail"))</f>
        <v/>
      </c>
      <c r="AD2919" s="1" t="str">
        <f aca="false">IF($Y2919="","",IF($AA2919&gt;$R2919,"Pass","Fail"))</f>
        <v/>
      </c>
      <c r="AE2919" s="1" t="str">
        <f aca="false">IF($Y2919="","",IF($AA2919&gt;=$R2919,"Pass","Fail"))</f>
        <v/>
      </c>
      <c r="AF2919" s="1" t="str">
        <f aca="false">IF($Y2919="","",IF($AA2919&lt;=$S2919,"Pass","Fail"))</f>
        <v/>
      </c>
      <c r="AG2919" s="1" t="str">
        <f aca="false">IF($Y2919="","",IF($AA2919&lt;$S2919,"Pass","Fail"))</f>
        <v/>
      </c>
      <c r="AH2919" s="23" t="str">
        <f aca="true">INDIRECT(CHOOSE(MATCH($T2919,{"±","&gt;","≥","≤","&lt;"},0), "AC", "AD", "AE", "AF", "AG") &amp; ROW())</f>
        <v/>
      </c>
      <c r="AI2919" s="56" t="str">
        <f aca="false">IF($X2919="Not Significant","No Further Action Required",
IF($AH2919="","",
IF(AND($AH2919="Pass",$L2919="0 - Passed "),"Analysis performed; no further action required.",
IF(AND($AH2919="Fail",$L2919="1 - Failed "),"Analysis performed; no further action required.",
IF(AND($AH2919="Pass",$L2919="2 - Limited In Use "),"Analysis performed; no further action required.",
IF(AND($AH2919="Fail",$L2919="3 - Adjusted "),"Analysis performed; no further action required.",
"Unit fails analysis; TSM determination required."))))))</f>
        <v/>
      </c>
      <c r="AJ2919" s="58"/>
    </row>
    <row r="2920" customFormat="false" ht="15" hidden="false" customHeight="false" outlineLevel="0" collapsed="false">
      <c r="A2920" s="56"/>
      <c r="E2920" s="57" t="str">
        <f aca="false">IF(AND($F2920="",$G2920=""),"",IF($G2920="",$F2920,HYPERLINK($G2920,$F2920)))</f>
        <v/>
      </c>
      <c r="H2920" s="1" t="str">
        <f aca="false">IF($I2920="","None Attached",IF(LEFT($I2920,5)="https",HYPERLINK($I2920,"Datasheet"),HYPERLINK(_xlfn.CONCAT("https://",$I2920),"Datasheet")))</f>
        <v>None Attached</v>
      </c>
      <c r="M2920" s="56"/>
      <c r="P2920" s="58"/>
      <c r="Q2920" s="1" t="n">
        <f aca="false">$M2920-$N2920</f>
        <v>0</v>
      </c>
      <c r="R2920" s="56"/>
      <c r="T2920" s="59" t="s">
        <v>15</v>
      </c>
      <c r="U2920" s="1" t="n">
        <f aca="false">$S2920-$R2920</f>
        <v>0</v>
      </c>
      <c r="V2920" s="1" t="n">
        <f aca="false">IF($T2920="±",$Q2920*2,$Q2920)</f>
        <v>0</v>
      </c>
      <c r="W2920" s="60" t="str">
        <f aca="false">IFERROR($U2920/ABS($V2920),"N/A")</f>
        <v>N/A</v>
      </c>
      <c r="X2920" s="61" t="str">
        <f aca="false">IF(OR($W2920="N/A",$R2920="",$S2920=""),"N/A",IF($W2920&gt;=4,"Not Significant",IF($W2920&gt;=2,"Semi-Significant","Significant")))</f>
        <v>N/A</v>
      </c>
      <c r="Z2920" s="1" t="str">
        <f aca="false">IF($D2920="Z540.1 w/data",0,"")</f>
        <v/>
      </c>
      <c r="AA2920" s="1" t="e">
        <f aca="false">$Y2920+$Q2920+$Z2920</f>
        <v>#VALUE!</v>
      </c>
      <c r="AB2920" s="1" t="n">
        <f aca="false">$N2920+$Q2920</f>
        <v>0</v>
      </c>
      <c r="AC2920" s="1" t="str">
        <f aca="false">IF($Y2920="","",IF(AND($AA2920&gt;=$R2920,$AA2920&lt;=$S2920),"Pass","Fail"))</f>
        <v/>
      </c>
      <c r="AD2920" s="1" t="str">
        <f aca="false">IF($Y2920="","",IF($AA2920&gt;$R2920,"Pass","Fail"))</f>
        <v/>
      </c>
      <c r="AE2920" s="1" t="str">
        <f aca="false">IF($Y2920="","",IF($AA2920&gt;=$R2920,"Pass","Fail"))</f>
        <v/>
      </c>
      <c r="AF2920" s="1" t="str">
        <f aca="false">IF($Y2920="","",IF($AA2920&lt;=$S2920,"Pass","Fail"))</f>
        <v/>
      </c>
      <c r="AG2920" s="1" t="str">
        <f aca="false">IF($Y2920="","",IF($AA2920&lt;$S2920,"Pass","Fail"))</f>
        <v/>
      </c>
      <c r="AH2920" s="23" t="str">
        <f aca="true">INDIRECT(CHOOSE(MATCH($T2920,{"±","&gt;","≥","≤","&lt;"},0), "AC", "AD", "AE", "AF", "AG") &amp; ROW())</f>
        <v/>
      </c>
      <c r="AI2920" s="56" t="str">
        <f aca="false">IF($X2920="Not Significant","No Further Action Required",
IF($AH2920="","",
IF(AND($AH2920="Pass",$L2920="0 - Passed "),"Analysis performed; no further action required.",
IF(AND($AH2920="Fail",$L2920="1 - Failed "),"Analysis performed; no further action required.",
IF(AND($AH2920="Pass",$L2920="2 - Limited In Use "),"Analysis performed; no further action required.",
IF(AND($AH2920="Fail",$L2920="3 - Adjusted "),"Analysis performed; no further action required.",
"Unit fails analysis; TSM determination required."))))))</f>
        <v/>
      </c>
      <c r="AJ2920" s="58"/>
    </row>
    <row r="2921" customFormat="false" ht="15" hidden="false" customHeight="false" outlineLevel="0" collapsed="false">
      <c r="A2921" s="56"/>
      <c r="E2921" s="57" t="str">
        <f aca="false">IF(AND($F2921="",$G2921=""),"",IF($G2921="",$F2921,HYPERLINK($G2921,$F2921)))</f>
        <v/>
      </c>
      <c r="H2921" s="1" t="str">
        <f aca="false">IF($I2921="","None Attached",IF(LEFT($I2921,5)="https",HYPERLINK($I2921,"Datasheet"),HYPERLINK(_xlfn.CONCAT("https://",$I2921),"Datasheet")))</f>
        <v>None Attached</v>
      </c>
      <c r="M2921" s="56"/>
      <c r="P2921" s="58"/>
      <c r="Q2921" s="1" t="n">
        <f aca="false">$M2921-$N2921</f>
        <v>0</v>
      </c>
      <c r="R2921" s="56"/>
      <c r="T2921" s="59" t="s">
        <v>15</v>
      </c>
      <c r="U2921" s="1" t="n">
        <f aca="false">$S2921-$R2921</f>
        <v>0</v>
      </c>
      <c r="V2921" s="1" t="n">
        <f aca="false">IF($T2921="±",$Q2921*2,$Q2921)</f>
        <v>0</v>
      </c>
      <c r="W2921" s="60" t="str">
        <f aca="false">IFERROR($U2921/ABS($V2921),"N/A")</f>
        <v>N/A</v>
      </c>
      <c r="X2921" s="61" t="str">
        <f aca="false">IF(OR($W2921="N/A",$R2921="",$S2921=""),"N/A",IF($W2921&gt;=4,"Not Significant",IF($W2921&gt;=2,"Semi-Significant","Significant")))</f>
        <v>N/A</v>
      </c>
      <c r="Z2921" s="1" t="str">
        <f aca="false">IF($D2921="Z540.1 w/data",0,"")</f>
        <v/>
      </c>
      <c r="AA2921" s="1" t="e">
        <f aca="false">$Y2921+$Q2921+$Z2921</f>
        <v>#VALUE!</v>
      </c>
      <c r="AB2921" s="1" t="n">
        <f aca="false">$N2921+$Q2921</f>
        <v>0</v>
      </c>
      <c r="AC2921" s="1" t="str">
        <f aca="false">IF($Y2921="","",IF(AND($AA2921&gt;=$R2921,$AA2921&lt;=$S2921),"Pass","Fail"))</f>
        <v/>
      </c>
      <c r="AD2921" s="1" t="str">
        <f aca="false">IF($Y2921="","",IF($AA2921&gt;$R2921,"Pass","Fail"))</f>
        <v/>
      </c>
      <c r="AE2921" s="1" t="str">
        <f aca="false">IF($Y2921="","",IF($AA2921&gt;=$R2921,"Pass","Fail"))</f>
        <v/>
      </c>
      <c r="AF2921" s="1" t="str">
        <f aca="false">IF($Y2921="","",IF($AA2921&lt;=$S2921,"Pass","Fail"))</f>
        <v/>
      </c>
      <c r="AG2921" s="1" t="str">
        <f aca="false">IF($Y2921="","",IF($AA2921&lt;$S2921,"Pass","Fail"))</f>
        <v/>
      </c>
      <c r="AH2921" s="23" t="str">
        <f aca="true">INDIRECT(CHOOSE(MATCH($T2921,{"±","&gt;","≥","≤","&lt;"},0), "AC", "AD", "AE", "AF", "AG") &amp; ROW())</f>
        <v/>
      </c>
      <c r="AI2921" s="56" t="str">
        <f aca="false">IF($X2921="Not Significant","No Further Action Required",
IF($AH2921="","",
IF(AND($AH2921="Pass",$L2921="0 - Passed "),"Analysis performed; no further action required.",
IF(AND($AH2921="Fail",$L2921="1 - Failed "),"Analysis performed; no further action required.",
IF(AND($AH2921="Pass",$L2921="2 - Limited In Use "),"Analysis performed; no further action required.",
IF(AND($AH2921="Fail",$L2921="3 - Adjusted "),"Analysis performed; no further action required.",
"Unit fails analysis; TSM determination required."))))))</f>
        <v/>
      </c>
      <c r="AJ2921" s="58"/>
    </row>
    <row r="2922" customFormat="false" ht="15" hidden="false" customHeight="false" outlineLevel="0" collapsed="false">
      <c r="A2922" s="56"/>
      <c r="E2922" s="57" t="str">
        <f aca="false">IF(AND($F2922="",$G2922=""),"",IF($G2922="",$F2922,HYPERLINK($G2922,$F2922)))</f>
        <v/>
      </c>
      <c r="H2922" s="1" t="str">
        <f aca="false">IF($I2922="","None Attached",IF(LEFT($I2922,5)="https",HYPERLINK($I2922,"Datasheet"),HYPERLINK(_xlfn.CONCAT("https://",$I2922),"Datasheet")))</f>
        <v>None Attached</v>
      </c>
      <c r="M2922" s="56"/>
      <c r="P2922" s="58"/>
      <c r="Q2922" s="1" t="n">
        <f aca="false">$M2922-$N2922</f>
        <v>0</v>
      </c>
      <c r="R2922" s="56"/>
      <c r="T2922" s="59" t="s">
        <v>15</v>
      </c>
      <c r="U2922" s="1" t="n">
        <f aca="false">$S2922-$R2922</f>
        <v>0</v>
      </c>
      <c r="V2922" s="1" t="n">
        <f aca="false">IF($T2922="±",$Q2922*2,$Q2922)</f>
        <v>0</v>
      </c>
      <c r="W2922" s="60" t="str">
        <f aca="false">IFERROR($U2922/ABS($V2922),"N/A")</f>
        <v>N/A</v>
      </c>
      <c r="X2922" s="61" t="str">
        <f aca="false">IF(OR($W2922="N/A",$R2922="",$S2922=""),"N/A",IF($W2922&gt;=4,"Not Significant",IF($W2922&gt;=2,"Semi-Significant","Significant")))</f>
        <v>N/A</v>
      </c>
      <c r="Z2922" s="1" t="str">
        <f aca="false">IF($D2922="Z540.1 w/data",0,"")</f>
        <v/>
      </c>
      <c r="AA2922" s="1" t="e">
        <f aca="false">$Y2922+$Q2922+$Z2922</f>
        <v>#VALUE!</v>
      </c>
      <c r="AB2922" s="1" t="n">
        <f aca="false">$N2922+$Q2922</f>
        <v>0</v>
      </c>
      <c r="AC2922" s="1" t="str">
        <f aca="false">IF($Y2922="","",IF(AND($AA2922&gt;=$R2922,$AA2922&lt;=$S2922),"Pass","Fail"))</f>
        <v/>
      </c>
      <c r="AD2922" s="1" t="str">
        <f aca="false">IF($Y2922="","",IF($AA2922&gt;$R2922,"Pass","Fail"))</f>
        <v/>
      </c>
      <c r="AE2922" s="1" t="str">
        <f aca="false">IF($Y2922="","",IF($AA2922&gt;=$R2922,"Pass","Fail"))</f>
        <v/>
      </c>
      <c r="AF2922" s="1" t="str">
        <f aca="false">IF($Y2922="","",IF($AA2922&lt;=$S2922,"Pass","Fail"))</f>
        <v/>
      </c>
      <c r="AG2922" s="1" t="str">
        <f aca="false">IF($Y2922="","",IF($AA2922&lt;$S2922,"Pass","Fail"))</f>
        <v/>
      </c>
      <c r="AH2922" s="23" t="str">
        <f aca="true">INDIRECT(CHOOSE(MATCH($T2922,{"±","&gt;","≥","≤","&lt;"},0), "AC", "AD", "AE", "AF", "AG") &amp; ROW())</f>
        <v/>
      </c>
      <c r="AI2922" s="56" t="str">
        <f aca="false">IF($X2922="Not Significant","No Further Action Required",
IF($AH2922="","",
IF(AND($AH2922="Pass",$L2922="0 - Passed "),"Analysis performed; no further action required.",
IF(AND($AH2922="Fail",$L2922="1 - Failed "),"Analysis performed; no further action required.",
IF(AND($AH2922="Pass",$L2922="2 - Limited In Use "),"Analysis performed; no further action required.",
IF(AND($AH2922="Fail",$L2922="3 - Adjusted "),"Analysis performed; no further action required.",
"Unit fails analysis; TSM determination required."))))))</f>
        <v/>
      </c>
      <c r="AJ2922" s="58"/>
    </row>
    <row r="2923" customFormat="false" ht="15" hidden="false" customHeight="false" outlineLevel="0" collapsed="false">
      <c r="A2923" s="56"/>
      <c r="E2923" s="57" t="str">
        <f aca="false">IF(AND($F2923="",$G2923=""),"",IF($G2923="",$F2923,HYPERLINK($G2923,$F2923)))</f>
        <v/>
      </c>
      <c r="H2923" s="1" t="str">
        <f aca="false">IF($I2923="","None Attached",IF(LEFT($I2923,5)="https",HYPERLINK($I2923,"Datasheet"),HYPERLINK(_xlfn.CONCAT("https://",$I2923),"Datasheet")))</f>
        <v>None Attached</v>
      </c>
      <c r="M2923" s="56"/>
      <c r="P2923" s="58"/>
      <c r="Q2923" s="1" t="n">
        <f aca="false">$M2923-$N2923</f>
        <v>0</v>
      </c>
      <c r="R2923" s="56"/>
      <c r="T2923" s="59" t="s">
        <v>15</v>
      </c>
      <c r="U2923" s="1" t="n">
        <f aca="false">$S2923-$R2923</f>
        <v>0</v>
      </c>
      <c r="V2923" s="1" t="n">
        <f aca="false">IF($T2923="±",$Q2923*2,$Q2923)</f>
        <v>0</v>
      </c>
      <c r="W2923" s="60" t="str">
        <f aca="false">IFERROR($U2923/ABS($V2923),"N/A")</f>
        <v>N/A</v>
      </c>
      <c r="X2923" s="61" t="str">
        <f aca="false">IF(OR($W2923="N/A",$R2923="",$S2923=""),"N/A",IF($W2923&gt;=4,"Not Significant",IF($W2923&gt;=2,"Semi-Significant","Significant")))</f>
        <v>N/A</v>
      </c>
      <c r="Z2923" s="1" t="str">
        <f aca="false">IF($D2923="Z540.1 w/data",0,"")</f>
        <v/>
      </c>
      <c r="AA2923" s="1" t="e">
        <f aca="false">$Y2923+$Q2923+$Z2923</f>
        <v>#VALUE!</v>
      </c>
      <c r="AB2923" s="1" t="n">
        <f aca="false">$N2923+$Q2923</f>
        <v>0</v>
      </c>
      <c r="AC2923" s="1" t="str">
        <f aca="false">IF($Y2923="","",IF(AND($AA2923&gt;=$R2923,$AA2923&lt;=$S2923),"Pass","Fail"))</f>
        <v/>
      </c>
      <c r="AD2923" s="1" t="str">
        <f aca="false">IF($Y2923="","",IF($AA2923&gt;$R2923,"Pass","Fail"))</f>
        <v/>
      </c>
      <c r="AE2923" s="1" t="str">
        <f aca="false">IF($Y2923="","",IF($AA2923&gt;=$R2923,"Pass","Fail"))</f>
        <v/>
      </c>
      <c r="AF2923" s="1" t="str">
        <f aca="false">IF($Y2923="","",IF($AA2923&lt;=$S2923,"Pass","Fail"))</f>
        <v/>
      </c>
      <c r="AG2923" s="1" t="str">
        <f aca="false">IF($Y2923="","",IF($AA2923&lt;$S2923,"Pass","Fail"))</f>
        <v/>
      </c>
      <c r="AH2923" s="23" t="str">
        <f aca="true">INDIRECT(CHOOSE(MATCH($T2923,{"±","&gt;","≥","≤","&lt;"},0), "AC", "AD", "AE", "AF", "AG") &amp; ROW())</f>
        <v/>
      </c>
      <c r="AI2923" s="56" t="str">
        <f aca="false">IF($X2923="Not Significant","No Further Action Required",
IF($AH2923="","",
IF(AND($AH2923="Pass",$L2923="0 - Passed "),"Analysis performed; no further action required.",
IF(AND($AH2923="Fail",$L2923="1 - Failed "),"Analysis performed; no further action required.",
IF(AND($AH2923="Pass",$L2923="2 - Limited In Use "),"Analysis performed; no further action required.",
IF(AND($AH2923="Fail",$L2923="3 - Adjusted "),"Analysis performed; no further action required.",
"Unit fails analysis; TSM determination required."))))))</f>
        <v/>
      </c>
      <c r="AJ2923" s="58"/>
    </row>
    <row r="2924" customFormat="false" ht="15" hidden="false" customHeight="false" outlineLevel="0" collapsed="false">
      <c r="A2924" s="56"/>
      <c r="E2924" s="57" t="str">
        <f aca="false">IF(AND($F2924="",$G2924=""),"",IF($G2924="",$F2924,HYPERLINK($G2924,$F2924)))</f>
        <v/>
      </c>
      <c r="H2924" s="1" t="str">
        <f aca="false">IF($I2924="","None Attached",IF(LEFT($I2924,5)="https",HYPERLINK($I2924,"Datasheet"),HYPERLINK(_xlfn.CONCAT("https://",$I2924),"Datasheet")))</f>
        <v>None Attached</v>
      </c>
      <c r="M2924" s="56"/>
      <c r="P2924" s="58"/>
      <c r="Q2924" s="1" t="n">
        <f aca="false">$M2924-$N2924</f>
        <v>0</v>
      </c>
      <c r="R2924" s="56"/>
      <c r="T2924" s="59" t="s">
        <v>15</v>
      </c>
      <c r="U2924" s="1" t="n">
        <f aca="false">$S2924-$R2924</f>
        <v>0</v>
      </c>
      <c r="V2924" s="1" t="n">
        <f aca="false">IF($T2924="±",$Q2924*2,$Q2924)</f>
        <v>0</v>
      </c>
      <c r="W2924" s="60" t="str">
        <f aca="false">IFERROR($U2924/ABS($V2924),"N/A")</f>
        <v>N/A</v>
      </c>
      <c r="X2924" s="61" t="str">
        <f aca="false">IF(OR($W2924="N/A",$R2924="",$S2924=""),"N/A",IF($W2924&gt;=4,"Not Significant",IF($W2924&gt;=2,"Semi-Significant","Significant")))</f>
        <v>N/A</v>
      </c>
      <c r="Z2924" s="1" t="str">
        <f aca="false">IF($D2924="Z540.1 w/data",0,"")</f>
        <v/>
      </c>
      <c r="AA2924" s="1" t="e">
        <f aca="false">$Y2924+$Q2924+$Z2924</f>
        <v>#VALUE!</v>
      </c>
      <c r="AB2924" s="1" t="n">
        <f aca="false">$N2924+$Q2924</f>
        <v>0</v>
      </c>
      <c r="AC2924" s="1" t="str">
        <f aca="false">IF($Y2924="","",IF(AND($AA2924&gt;=$R2924,$AA2924&lt;=$S2924),"Pass","Fail"))</f>
        <v/>
      </c>
      <c r="AD2924" s="1" t="str">
        <f aca="false">IF($Y2924="","",IF($AA2924&gt;$R2924,"Pass","Fail"))</f>
        <v/>
      </c>
      <c r="AE2924" s="1" t="str">
        <f aca="false">IF($Y2924="","",IF($AA2924&gt;=$R2924,"Pass","Fail"))</f>
        <v/>
      </c>
      <c r="AF2924" s="1" t="str">
        <f aca="false">IF($Y2924="","",IF($AA2924&lt;=$S2924,"Pass","Fail"))</f>
        <v/>
      </c>
      <c r="AG2924" s="1" t="str">
        <f aca="false">IF($Y2924="","",IF($AA2924&lt;$S2924,"Pass","Fail"))</f>
        <v/>
      </c>
      <c r="AH2924" s="23" t="str">
        <f aca="true">INDIRECT(CHOOSE(MATCH($T2924,{"±","&gt;","≥","≤","&lt;"},0), "AC", "AD", "AE", "AF", "AG") &amp; ROW())</f>
        <v/>
      </c>
      <c r="AI2924" s="56" t="str">
        <f aca="false">IF($X2924="Not Significant","No Further Action Required",
IF($AH2924="","",
IF(AND($AH2924="Pass",$L2924="0 - Passed "),"Analysis performed; no further action required.",
IF(AND($AH2924="Fail",$L2924="1 - Failed "),"Analysis performed; no further action required.",
IF(AND($AH2924="Pass",$L2924="2 - Limited In Use "),"Analysis performed; no further action required.",
IF(AND($AH2924="Fail",$L2924="3 - Adjusted "),"Analysis performed; no further action required.",
"Unit fails analysis; TSM determination required."))))))</f>
        <v/>
      </c>
      <c r="AJ2924" s="58"/>
    </row>
    <row r="2925" customFormat="false" ht="15" hidden="false" customHeight="false" outlineLevel="0" collapsed="false">
      <c r="A2925" s="56"/>
      <c r="E2925" s="57" t="str">
        <f aca="false">IF(AND($F2925="",$G2925=""),"",IF($G2925="",$F2925,HYPERLINK($G2925,$F2925)))</f>
        <v/>
      </c>
      <c r="H2925" s="1" t="str">
        <f aca="false">IF($I2925="","None Attached",IF(LEFT($I2925,5)="https",HYPERLINK($I2925,"Datasheet"),HYPERLINK(_xlfn.CONCAT("https://",$I2925),"Datasheet")))</f>
        <v>None Attached</v>
      </c>
      <c r="M2925" s="56"/>
      <c r="P2925" s="58"/>
      <c r="Q2925" s="1" t="n">
        <f aca="false">$M2925-$N2925</f>
        <v>0</v>
      </c>
      <c r="R2925" s="56"/>
      <c r="T2925" s="59" t="s">
        <v>15</v>
      </c>
      <c r="U2925" s="1" t="n">
        <f aca="false">$S2925-$R2925</f>
        <v>0</v>
      </c>
      <c r="V2925" s="1" t="n">
        <f aca="false">IF($T2925="±",$Q2925*2,$Q2925)</f>
        <v>0</v>
      </c>
      <c r="W2925" s="60" t="str">
        <f aca="false">IFERROR($U2925/ABS($V2925),"N/A")</f>
        <v>N/A</v>
      </c>
      <c r="X2925" s="61" t="str">
        <f aca="false">IF(OR($W2925="N/A",$R2925="",$S2925=""),"N/A",IF($W2925&gt;=4,"Not Significant",IF($W2925&gt;=2,"Semi-Significant","Significant")))</f>
        <v>N/A</v>
      </c>
      <c r="Z2925" s="1" t="str">
        <f aca="false">IF($D2925="Z540.1 w/data",0,"")</f>
        <v/>
      </c>
      <c r="AA2925" s="1" t="e">
        <f aca="false">$Y2925+$Q2925+$Z2925</f>
        <v>#VALUE!</v>
      </c>
      <c r="AB2925" s="1" t="n">
        <f aca="false">$N2925+$Q2925</f>
        <v>0</v>
      </c>
      <c r="AC2925" s="1" t="str">
        <f aca="false">IF($Y2925="","",IF(AND($AA2925&gt;=$R2925,$AA2925&lt;=$S2925),"Pass","Fail"))</f>
        <v/>
      </c>
      <c r="AD2925" s="1" t="str">
        <f aca="false">IF($Y2925="","",IF($AA2925&gt;$R2925,"Pass","Fail"))</f>
        <v/>
      </c>
      <c r="AE2925" s="1" t="str">
        <f aca="false">IF($Y2925="","",IF($AA2925&gt;=$R2925,"Pass","Fail"))</f>
        <v/>
      </c>
      <c r="AF2925" s="1" t="str">
        <f aca="false">IF($Y2925="","",IF($AA2925&lt;=$S2925,"Pass","Fail"))</f>
        <v/>
      </c>
      <c r="AG2925" s="1" t="str">
        <f aca="false">IF($Y2925="","",IF($AA2925&lt;$S2925,"Pass","Fail"))</f>
        <v/>
      </c>
      <c r="AH2925" s="23" t="str">
        <f aca="true">INDIRECT(CHOOSE(MATCH($T2925,{"±","&gt;","≥","≤","&lt;"},0), "AC", "AD", "AE", "AF", "AG") &amp; ROW())</f>
        <v/>
      </c>
      <c r="AI2925" s="56" t="str">
        <f aca="false">IF($X2925="Not Significant","No Further Action Required",
IF($AH2925="","",
IF(AND($AH2925="Pass",$L2925="0 - Passed "),"Analysis performed; no further action required.",
IF(AND($AH2925="Fail",$L2925="1 - Failed "),"Analysis performed; no further action required.",
IF(AND($AH2925="Pass",$L2925="2 - Limited In Use "),"Analysis performed; no further action required.",
IF(AND($AH2925="Fail",$L2925="3 - Adjusted "),"Analysis performed; no further action required.",
"Unit fails analysis; TSM determination required."))))))</f>
        <v/>
      </c>
      <c r="AJ2925" s="58"/>
    </row>
    <row r="2926" customFormat="false" ht="15" hidden="false" customHeight="false" outlineLevel="0" collapsed="false">
      <c r="A2926" s="56"/>
      <c r="E2926" s="57" t="str">
        <f aca="false">IF(AND($F2926="",$G2926=""),"",IF($G2926="",$F2926,HYPERLINK($G2926,$F2926)))</f>
        <v/>
      </c>
      <c r="H2926" s="1" t="str">
        <f aca="false">IF($I2926="","None Attached",IF(LEFT($I2926,5)="https",HYPERLINK($I2926,"Datasheet"),HYPERLINK(_xlfn.CONCAT("https://",$I2926),"Datasheet")))</f>
        <v>None Attached</v>
      </c>
      <c r="M2926" s="56"/>
      <c r="P2926" s="58"/>
      <c r="Q2926" s="1" t="n">
        <f aca="false">$M2926-$N2926</f>
        <v>0</v>
      </c>
      <c r="R2926" s="56"/>
      <c r="T2926" s="59" t="s">
        <v>15</v>
      </c>
      <c r="U2926" s="1" t="n">
        <f aca="false">$S2926-$R2926</f>
        <v>0</v>
      </c>
      <c r="V2926" s="1" t="n">
        <f aca="false">IF($T2926="±",$Q2926*2,$Q2926)</f>
        <v>0</v>
      </c>
      <c r="W2926" s="60" t="str">
        <f aca="false">IFERROR($U2926/ABS($V2926),"N/A")</f>
        <v>N/A</v>
      </c>
      <c r="X2926" s="61" t="str">
        <f aca="false">IF(OR($W2926="N/A",$R2926="",$S2926=""),"N/A",IF($W2926&gt;=4,"Not Significant",IF($W2926&gt;=2,"Semi-Significant","Significant")))</f>
        <v>N/A</v>
      </c>
      <c r="Z2926" s="1" t="str">
        <f aca="false">IF($D2926="Z540.1 w/data",0,"")</f>
        <v/>
      </c>
      <c r="AA2926" s="1" t="e">
        <f aca="false">$Y2926+$Q2926+$Z2926</f>
        <v>#VALUE!</v>
      </c>
      <c r="AB2926" s="1" t="n">
        <f aca="false">$N2926+$Q2926</f>
        <v>0</v>
      </c>
      <c r="AC2926" s="1" t="str">
        <f aca="false">IF($Y2926="","",IF(AND($AA2926&gt;=$R2926,$AA2926&lt;=$S2926),"Pass","Fail"))</f>
        <v/>
      </c>
      <c r="AD2926" s="1" t="str">
        <f aca="false">IF($Y2926="","",IF($AA2926&gt;$R2926,"Pass","Fail"))</f>
        <v/>
      </c>
      <c r="AE2926" s="1" t="str">
        <f aca="false">IF($Y2926="","",IF($AA2926&gt;=$R2926,"Pass","Fail"))</f>
        <v/>
      </c>
      <c r="AF2926" s="1" t="str">
        <f aca="false">IF($Y2926="","",IF($AA2926&lt;=$S2926,"Pass","Fail"))</f>
        <v/>
      </c>
      <c r="AG2926" s="1" t="str">
        <f aca="false">IF($Y2926="","",IF($AA2926&lt;$S2926,"Pass","Fail"))</f>
        <v/>
      </c>
      <c r="AH2926" s="23" t="str">
        <f aca="true">INDIRECT(CHOOSE(MATCH($T2926,{"±","&gt;","≥","≤","&lt;"},0), "AC", "AD", "AE", "AF", "AG") &amp; ROW())</f>
        <v/>
      </c>
      <c r="AI2926" s="56" t="str">
        <f aca="false">IF($X2926="Not Significant","No Further Action Required",
IF($AH2926="","",
IF(AND($AH2926="Pass",$L2926="0 - Passed "),"Analysis performed; no further action required.",
IF(AND($AH2926="Fail",$L2926="1 - Failed "),"Analysis performed; no further action required.",
IF(AND($AH2926="Pass",$L2926="2 - Limited In Use "),"Analysis performed; no further action required.",
IF(AND($AH2926="Fail",$L2926="3 - Adjusted "),"Analysis performed; no further action required.",
"Unit fails analysis; TSM determination required."))))))</f>
        <v/>
      </c>
      <c r="AJ2926" s="58"/>
    </row>
    <row r="2927" customFormat="false" ht="15" hidden="false" customHeight="false" outlineLevel="0" collapsed="false">
      <c r="A2927" s="56"/>
      <c r="E2927" s="57" t="str">
        <f aca="false">IF(AND($F2927="",$G2927=""),"",IF($G2927="",$F2927,HYPERLINK($G2927,$F2927)))</f>
        <v/>
      </c>
      <c r="H2927" s="1" t="str">
        <f aca="false">IF($I2927="","None Attached",IF(LEFT($I2927,5)="https",HYPERLINK($I2927,"Datasheet"),HYPERLINK(_xlfn.CONCAT("https://",$I2927),"Datasheet")))</f>
        <v>None Attached</v>
      </c>
      <c r="M2927" s="56"/>
      <c r="P2927" s="58"/>
      <c r="Q2927" s="1" t="n">
        <f aca="false">$M2927-$N2927</f>
        <v>0</v>
      </c>
      <c r="R2927" s="56"/>
      <c r="T2927" s="59" t="s">
        <v>15</v>
      </c>
      <c r="U2927" s="1" t="n">
        <f aca="false">$S2927-$R2927</f>
        <v>0</v>
      </c>
      <c r="V2927" s="1" t="n">
        <f aca="false">IF($T2927="±",$Q2927*2,$Q2927)</f>
        <v>0</v>
      </c>
      <c r="W2927" s="60" t="str">
        <f aca="false">IFERROR($U2927/ABS($V2927),"N/A")</f>
        <v>N/A</v>
      </c>
      <c r="X2927" s="61" t="str">
        <f aca="false">IF(OR($W2927="N/A",$R2927="",$S2927=""),"N/A",IF($W2927&gt;=4,"Not Significant",IF($W2927&gt;=2,"Semi-Significant","Significant")))</f>
        <v>N/A</v>
      </c>
      <c r="Z2927" s="1" t="str">
        <f aca="false">IF($D2927="Z540.1 w/data",0,"")</f>
        <v/>
      </c>
      <c r="AA2927" s="1" t="e">
        <f aca="false">$Y2927+$Q2927+$Z2927</f>
        <v>#VALUE!</v>
      </c>
      <c r="AB2927" s="1" t="n">
        <f aca="false">$N2927+$Q2927</f>
        <v>0</v>
      </c>
      <c r="AC2927" s="1" t="str">
        <f aca="false">IF($Y2927="","",IF(AND($AA2927&gt;=$R2927,$AA2927&lt;=$S2927),"Pass","Fail"))</f>
        <v/>
      </c>
      <c r="AD2927" s="1" t="str">
        <f aca="false">IF($Y2927="","",IF($AA2927&gt;$R2927,"Pass","Fail"))</f>
        <v/>
      </c>
      <c r="AE2927" s="1" t="str">
        <f aca="false">IF($Y2927="","",IF($AA2927&gt;=$R2927,"Pass","Fail"))</f>
        <v/>
      </c>
      <c r="AF2927" s="1" t="str">
        <f aca="false">IF($Y2927="","",IF($AA2927&lt;=$S2927,"Pass","Fail"))</f>
        <v/>
      </c>
      <c r="AG2927" s="1" t="str">
        <f aca="false">IF($Y2927="","",IF($AA2927&lt;$S2927,"Pass","Fail"))</f>
        <v/>
      </c>
      <c r="AH2927" s="23" t="str">
        <f aca="true">INDIRECT(CHOOSE(MATCH($T2927,{"±","&gt;","≥","≤","&lt;"},0), "AC", "AD", "AE", "AF", "AG") &amp; ROW())</f>
        <v/>
      </c>
      <c r="AI2927" s="56" t="str">
        <f aca="false">IF($X2927="Not Significant","No Further Action Required",
IF($AH2927="","",
IF(AND($AH2927="Pass",$L2927="0 - Passed "),"Analysis performed; no further action required.",
IF(AND($AH2927="Fail",$L2927="1 - Failed "),"Analysis performed; no further action required.",
IF(AND($AH2927="Pass",$L2927="2 - Limited In Use "),"Analysis performed; no further action required.",
IF(AND($AH2927="Fail",$L2927="3 - Adjusted "),"Analysis performed; no further action required.",
"Unit fails analysis; TSM determination required."))))))</f>
        <v/>
      </c>
      <c r="AJ2927" s="58"/>
    </row>
    <row r="2928" customFormat="false" ht="15" hidden="false" customHeight="false" outlineLevel="0" collapsed="false">
      <c r="A2928" s="56"/>
      <c r="E2928" s="57" t="str">
        <f aca="false">IF(AND($F2928="",$G2928=""),"",IF($G2928="",$F2928,HYPERLINK($G2928,$F2928)))</f>
        <v/>
      </c>
      <c r="H2928" s="1" t="str">
        <f aca="false">IF($I2928="","None Attached",IF(LEFT($I2928,5)="https",HYPERLINK($I2928,"Datasheet"),HYPERLINK(_xlfn.CONCAT("https://",$I2928),"Datasheet")))</f>
        <v>None Attached</v>
      </c>
      <c r="M2928" s="56"/>
      <c r="P2928" s="58"/>
      <c r="Q2928" s="1" t="n">
        <f aca="false">$M2928-$N2928</f>
        <v>0</v>
      </c>
      <c r="R2928" s="56"/>
      <c r="T2928" s="59" t="s">
        <v>15</v>
      </c>
      <c r="U2928" s="1" t="n">
        <f aca="false">$S2928-$R2928</f>
        <v>0</v>
      </c>
      <c r="V2928" s="1" t="n">
        <f aca="false">IF($T2928="±",$Q2928*2,$Q2928)</f>
        <v>0</v>
      </c>
      <c r="W2928" s="60" t="str">
        <f aca="false">IFERROR($U2928/ABS($V2928),"N/A")</f>
        <v>N/A</v>
      </c>
      <c r="X2928" s="61" t="str">
        <f aca="false">IF(OR($W2928="N/A",$R2928="",$S2928=""),"N/A",IF($W2928&gt;=4,"Not Significant",IF($W2928&gt;=2,"Semi-Significant","Significant")))</f>
        <v>N/A</v>
      </c>
      <c r="Z2928" s="1" t="str">
        <f aca="false">IF($D2928="Z540.1 w/data",0,"")</f>
        <v/>
      </c>
      <c r="AA2928" s="1" t="e">
        <f aca="false">$Y2928+$Q2928+$Z2928</f>
        <v>#VALUE!</v>
      </c>
      <c r="AB2928" s="1" t="n">
        <f aca="false">$N2928+$Q2928</f>
        <v>0</v>
      </c>
      <c r="AC2928" s="1" t="str">
        <f aca="false">IF($Y2928="","",IF(AND($AA2928&gt;=$R2928,$AA2928&lt;=$S2928),"Pass","Fail"))</f>
        <v/>
      </c>
      <c r="AD2928" s="1" t="str">
        <f aca="false">IF($Y2928="","",IF($AA2928&gt;$R2928,"Pass","Fail"))</f>
        <v/>
      </c>
      <c r="AE2928" s="1" t="str">
        <f aca="false">IF($Y2928="","",IF($AA2928&gt;=$R2928,"Pass","Fail"))</f>
        <v/>
      </c>
      <c r="AF2928" s="1" t="str">
        <f aca="false">IF($Y2928="","",IF($AA2928&lt;=$S2928,"Pass","Fail"))</f>
        <v/>
      </c>
      <c r="AG2928" s="1" t="str">
        <f aca="false">IF($Y2928="","",IF($AA2928&lt;$S2928,"Pass","Fail"))</f>
        <v/>
      </c>
      <c r="AH2928" s="23" t="str">
        <f aca="true">INDIRECT(CHOOSE(MATCH($T2928,{"±","&gt;","≥","≤","&lt;"},0), "AC", "AD", "AE", "AF", "AG") &amp; ROW())</f>
        <v/>
      </c>
      <c r="AI2928" s="56" t="str">
        <f aca="false">IF($X2928="Not Significant","No Further Action Required",
IF($AH2928="","",
IF(AND($AH2928="Pass",$L2928="0 - Passed "),"Analysis performed; no further action required.",
IF(AND($AH2928="Fail",$L2928="1 - Failed "),"Analysis performed; no further action required.",
IF(AND($AH2928="Pass",$L2928="2 - Limited In Use "),"Analysis performed; no further action required.",
IF(AND($AH2928="Fail",$L2928="3 - Adjusted "),"Analysis performed; no further action required.",
"Unit fails analysis; TSM determination required."))))))</f>
        <v/>
      </c>
      <c r="AJ2928" s="58"/>
    </row>
    <row r="2929" customFormat="false" ht="15" hidden="false" customHeight="false" outlineLevel="0" collapsed="false">
      <c r="A2929" s="56"/>
      <c r="E2929" s="57" t="str">
        <f aca="false">IF(AND($F2929="",$G2929=""),"",IF($G2929="",$F2929,HYPERLINK($G2929,$F2929)))</f>
        <v/>
      </c>
      <c r="H2929" s="1" t="str">
        <f aca="false">IF($I2929="","None Attached",IF(LEFT($I2929,5)="https",HYPERLINK($I2929,"Datasheet"),HYPERLINK(_xlfn.CONCAT("https://",$I2929),"Datasheet")))</f>
        <v>None Attached</v>
      </c>
      <c r="M2929" s="56"/>
      <c r="P2929" s="58"/>
      <c r="Q2929" s="1" t="n">
        <f aca="false">$M2929-$N2929</f>
        <v>0</v>
      </c>
      <c r="R2929" s="56"/>
      <c r="T2929" s="59" t="s">
        <v>15</v>
      </c>
      <c r="U2929" s="1" t="n">
        <f aca="false">$S2929-$R2929</f>
        <v>0</v>
      </c>
      <c r="V2929" s="1" t="n">
        <f aca="false">IF($T2929="±",$Q2929*2,$Q2929)</f>
        <v>0</v>
      </c>
      <c r="W2929" s="60" t="str">
        <f aca="false">IFERROR($U2929/ABS($V2929),"N/A")</f>
        <v>N/A</v>
      </c>
      <c r="X2929" s="61" t="str">
        <f aca="false">IF(OR($W2929="N/A",$R2929="",$S2929=""),"N/A",IF($W2929&gt;=4,"Not Significant",IF($W2929&gt;=2,"Semi-Significant","Significant")))</f>
        <v>N/A</v>
      </c>
      <c r="Z2929" s="1" t="str">
        <f aca="false">IF($D2929="Z540.1 w/data",0,"")</f>
        <v/>
      </c>
      <c r="AA2929" s="1" t="e">
        <f aca="false">$Y2929+$Q2929+$Z2929</f>
        <v>#VALUE!</v>
      </c>
      <c r="AB2929" s="1" t="n">
        <f aca="false">$N2929+$Q2929</f>
        <v>0</v>
      </c>
      <c r="AC2929" s="1" t="str">
        <f aca="false">IF($Y2929="","",IF(AND($AA2929&gt;=$R2929,$AA2929&lt;=$S2929),"Pass","Fail"))</f>
        <v/>
      </c>
      <c r="AD2929" s="1" t="str">
        <f aca="false">IF($Y2929="","",IF($AA2929&gt;$R2929,"Pass","Fail"))</f>
        <v/>
      </c>
      <c r="AE2929" s="1" t="str">
        <f aca="false">IF($Y2929="","",IF($AA2929&gt;=$R2929,"Pass","Fail"))</f>
        <v/>
      </c>
      <c r="AF2929" s="1" t="str">
        <f aca="false">IF($Y2929="","",IF($AA2929&lt;=$S2929,"Pass","Fail"))</f>
        <v/>
      </c>
      <c r="AG2929" s="1" t="str">
        <f aca="false">IF($Y2929="","",IF($AA2929&lt;$S2929,"Pass","Fail"))</f>
        <v/>
      </c>
      <c r="AH2929" s="23" t="str">
        <f aca="true">INDIRECT(CHOOSE(MATCH($T2929,{"±","&gt;","≥","≤","&lt;"},0), "AC", "AD", "AE", "AF", "AG") &amp; ROW())</f>
        <v/>
      </c>
      <c r="AI2929" s="56" t="str">
        <f aca="false">IF($X2929="Not Significant","No Further Action Required",
IF($AH2929="","",
IF(AND($AH2929="Pass",$L2929="0 - Passed "),"Analysis performed; no further action required.",
IF(AND($AH2929="Fail",$L2929="1 - Failed "),"Analysis performed; no further action required.",
IF(AND($AH2929="Pass",$L2929="2 - Limited In Use "),"Analysis performed; no further action required.",
IF(AND($AH2929="Fail",$L2929="3 - Adjusted "),"Analysis performed; no further action required.",
"Unit fails analysis; TSM determination required."))))))</f>
        <v/>
      </c>
      <c r="AJ2929" s="58"/>
    </row>
    <row r="2930" customFormat="false" ht="15" hidden="false" customHeight="false" outlineLevel="0" collapsed="false">
      <c r="A2930" s="56"/>
      <c r="E2930" s="57" t="str">
        <f aca="false">IF(AND($F2930="",$G2930=""),"",IF($G2930="",$F2930,HYPERLINK($G2930,$F2930)))</f>
        <v/>
      </c>
      <c r="H2930" s="1" t="str">
        <f aca="false">IF($I2930="","None Attached",IF(LEFT($I2930,5)="https",HYPERLINK($I2930,"Datasheet"),HYPERLINK(_xlfn.CONCAT("https://",$I2930),"Datasheet")))</f>
        <v>None Attached</v>
      </c>
      <c r="M2930" s="56"/>
      <c r="P2930" s="58"/>
      <c r="Q2930" s="1" t="n">
        <f aca="false">$M2930-$N2930</f>
        <v>0</v>
      </c>
      <c r="R2930" s="56"/>
      <c r="T2930" s="59" t="s">
        <v>15</v>
      </c>
      <c r="U2930" s="1" t="n">
        <f aca="false">$S2930-$R2930</f>
        <v>0</v>
      </c>
      <c r="V2930" s="1" t="n">
        <f aca="false">IF($T2930="±",$Q2930*2,$Q2930)</f>
        <v>0</v>
      </c>
      <c r="W2930" s="60" t="str">
        <f aca="false">IFERROR($U2930/ABS($V2930),"N/A")</f>
        <v>N/A</v>
      </c>
      <c r="X2930" s="61" t="str">
        <f aca="false">IF(OR($W2930="N/A",$R2930="",$S2930=""),"N/A",IF($W2930&gt;=4,"Not Significant",IF($W2930&gt;=2,"Semi-Significant","Significant")))</f>
        <v>N/A</v>
      </c>
      <c r="Z2930" s="1" t="str">
        <f aca="false">IF($D2930="Z540.1 w/data",0,"")</f>
        <v/>
      </c>
      <c r="AA2930" s="1" t="e">
        <f aca="false">$Y2930+$Q2930+$Z2930</f>
        <v>#VALUE!</v>
      </c>
      <c r="AB2930" s="1" t="n">
        <f aca="false">$N2930+$Q2930</f>
        <v>0</v>
      </c>
      <c r="AC2930" s="1" t="str">
        <f aca="false">IF($Y2930="","",IF(AND($AA2930&gt;=$R2930,$AA2930&lt;=$S2930),"Pass","Fail"))</f>
        <v/>
      </c>
      <c r="AD2930" s="1" t="str">
        <f aca="false">IF($Y2930="","",IF($AA2930&gt;$R2930,"Pass","Fail"))</f>
        <v/>
      </c>
      <c r="AE2930" s="1" t="str">
        <f aca="false">IF($Y2930="","",IF($AA2930&gt;=$R2930,"Pass","Fail"))</f>
        <v/>
      </c>
      <c r="AF2930" s="1" t="str">
        <f aca="false">IF($Y2930="","",IF($AA2930&lt;=$S2930,"Pass","Fail"))</f>
        <v/>
      </c>
      <c r="AG2930" s="1" t="str">
        <f aca="false">IF($Y2930="","",IF($AA2930&lt;$S2930,"Pass","Fail"))</f>
        <v/>
      </c>
      <c r="AH2930" s="23" t="str">
        <f aca="true">INDIRECT(CHOOSE(MATCH($T2930,{"±","&gt;","≥","≤","&lt;"},0), "AC", "AD", "AE", "AF", "AG") &amp; ROW())</f>
        <v/>
      </c>
      <c r="AI2930" s="56" t="str">
        <f aca="false">IF($X2930="Not Significant","No Further Action Required",
IF($AH2930="","",
IF(AND($AH2930="Pass",$L2930="0 - Passed "),"Analysis performed; no further action required.",
IF(AND($AH2930="Fail",$L2930="1 - Failed "),"Analysis performed; no further action required.",
IF(AND($AH2930="Pass",$L2930="2 - Limited In Use "),"Analysis performed; no further action required.",
IF(AND($AH2930="Fail",$L2930="3 - Adjusted "),"Analysis performed; no further action required.",
"Unit fails analysis; TSM determination required."))))))</f>
        <v/>
      </c>
      <c r="AJ2930" s="58"/>
    </row>
    <row r="2931" customFormat="false" ht="15" hidden="false" customHeight="false" outlineLevel="0" collapsed="false">
      <c r="A2931" s="56"/>
      <c r="E2931" s="57" t="str">
        <f aca="false">IF(AND($F2931="",$G2931=""),"",IF($G2931="",$F2931,HYPERLINK($G2931,$F2931)))</f>
        <v/>
      </c>
      <c r="H2931" s="1" t="str">
        <f aca="false">IF($I2931="","None Attached",IF(LEFT($I2931,5)="https",HYPERLINK($I2931,"Datasheet"),HYPERLINK(_xlfn.CONCAT("https://",$I2931),"Datasheet")))</f>
        <v>None Attached</v>
      </c>
      <c r="M2931" s="56"/>
      <c r="P2931" s="58"/>
      <c r="Q2931" s="1" t="n">
        <f aca="false">$M2931-$N2931</f>
        <v>0</v>
      </c>
      <c r="R2931" s="56"/>
      <c r="T2931" s="59" t="s">
        <v>15</v>
      </c>
      <c r="U2931" s="1" t="n">
        <f aca="false">$S2931-$R2931</f>
        <v>0</v>
      </c>
      <c r="V2931" s="1" t="n">
        <f aca="false">IF($T2931="±",$Q2931*2,$Q2931)</f>
        <v>0</v>
      </c>
      <c r="W2931" s="60" t="str">
        <f aca="false">IFERROR($U2931/ABS($V2931),"N/A")</f>
        <v>N/A</v>
      </c>
      <c r="X2931" s="61" t="str">
        <f aca="false">IF(OR($W2931="N/A",$R2931="",$S2931=""),"N/A",IF($W2931&gt;=4,"Not Significant",IF($W2931&gt;=2,"Semi-Significant","Significant")))</f>
        <v>N/A</v>
      </c>
      <c r="Z2931" s="1" t="str">
        <f aca="false">IF($D2931="Z540.1 w/data",0,"")</f>
        <v/>
      </c>
      <c r="AA2931" s="1" t="e">
        <f aca="false">$Y2931+$Q2931+$Z2931</f>
        <v>#VALUE!</v>
      </c>
      <c r="AB2931" s="1" t="n">
        <f aca="false">$N2931+$Q2931</f>
        <v>0</v>
      </c>
      <c r="AC2931" s="1" t="str">
        <f aca="false">IF($Y2931="","",IF(AND($AA2931&gt;=$R2931,$AA2931&lt;=$S2931),"Pass","Fail"))</f>
        <v/>
      </c>
      <c r="AD2931" s="1" t="str">
        <f aca="false">IF($Y2931="","",IF($AA2931&gt;$R2931,"Pass","Fail"))</f>
        <v/>
      </c>
      <c r="AE2931" s="1" t="str">
        <f aca="false">IF($Y2931="","",IF($AA2931&gt;=$R2931,"Pass","Fail"))</f>
        <v/>
      </c>
      <c r="AF2931" s="1" t="str">
        <f aca="false">IF($Y2931="","",IF($AA2931&lt;=$S2931,"Pass","Fail"))</f>
        <v/>
      </c>
      <c r="AG2931" s="1" t="str">
        <f aca="false">IF($Y2931="","",IF($AA2931&lt;$S2931,"Pass","Fail"))</f>
        <v/>
      </c>
      <c r="AH2931" s="23" t="str">
        <f aca="true">INDIRECT(CHOOSE(MATCH($T2931,{"±","&gt;","≥","≤","&lt;"},0), "AC", "AD", "AE", "AF", "AG") &amp; ROW())</f>
        <v/>
      </c>
      <c r="AI2931" s="56" t="str">
        <f aca="false">IF($X2931="Not Significant","No Further Action Required",
IF($AH2931="","",
IF(AND($AH2931="Pass",$L2931="0 - Passed "),"Analysis performed; no further action required.",
IF(AND($AH2931="Fail",$L2931="1 - Failed "),"Analysis performed; no further action required.",
IF(AND($AH2931="Pass",$L2931="2 - Limited In Use "),"Analysis performed; no further action required.",
IF(AND($AH2931="Fail",$L2931="3 - Adjusted "),"Analysis performed; no further action required.",
"Unit fails analysis; TSM determination required."))))))</f>
        <v/>
      </c>
      <c r="AJ2931" s="58"/>
    </row>
    <row r="2932" customFormat="false" ht="15" hidden="false" customHeight="false" outlineLevel="0" collapsed="false">
      <c r="A2932" s="56"/>
      <c r="E2932" s="57" t="str">
        <f aca="false">IF(AND($F2932="",$G2932=""),"",IF($G2932="",$F2932,HYPERLINK($G2932,$F2932)))</f>
        <v/>
      </c>
      <c r="H2932" s="1" t="str">
        <f aca="false">IF($I2932="","None Attached",IF(LEFT($I2932,5)="https",HYPERLINK($I2932,"Datasheet"),HYPERLINK(_xlfn.CONCAT("https://",$I2932),"Datasheet")))</f>
        <v>None Attached</v>
      </c>
      <c r="M2932" s="56"/>
      <c r="P2932" s="58"/>
      <c r="Q2932" s="1" t="n">
        <f aca="false">$M2932-$N2932</f>
        <v>0</v>
      </c>
      <c r="R2932" s="56"/>
      <c r="T2932" s="59" t="s">
        <v>15</v>
      </c>
      <c r="U2932" s="1" t="n">
        <f aca="false">$S2932-$R2932</f>
        <v>0</v>
      </c>
      <c r="V2932" s="1" t="n">
        <f aca="false">IF($T2932="±",$Q2932*2,$Q2932)</f>
        <v>0</v>
      </c>
      <c r="W2932" s="60" t="str">
        <f aca="false">IFERROR($U2932/ABS($V2932),"N/A")</f>
        <v>N/A</v>
      </c>
      <c r="X2932" s="61" t="str">
        <f aca="false">IF(OR($W2932="N/A",$R2932="",$S2932=""),"N/A",IF($W2932&gt;=4,"Not Significant",IF($W2932&gt;=2,"Semi-Significant","Significant")))</f>
        <v>N/A</v>
      </c>
      <c r="Z2932" s="1" t="str">
        <f aca="false">IF($D2932="Z540.1 w/data",0,"")</f>
        <v/>
      </c>
      <c r="AA2932" s="1" t="e">
        <f aca="false">$Y2932+$Q2932+$Z2932</f>
        <v>#VALUE!</v>
      </c>
      <c r="AB2932" s="1" t="n">
        <f aca="false">$N2932+$Q2932</f>
        <v>0</v>
      </c>
      <c r="AC2932" s="1" t="str">
        <f aca="false">IF($Y2932="","",IF(AND($AA2932&gt;=$R2932,$AA2932&lt;=$S2932),"Pass","Fail"))</f>
        <v/>
      </c>
      <c r="AD2932" s="1" t="str">
        <f aca="false">IF($Y2932="","",IF($AA2932&gt;$R2932,"Pass","Fail"))</f>
        <v/>
      </c>
      <c r="AE2932" s="1" t="str">
        <f aca="false">IF($Y2932="","",IF($AA2932&gt;=$R2932,"Pass","Fail"))</f>
        <v/>
      </c>
      <c r="AF2932" s="1" t="str">
        <f aca="false">IF($Y2932="","",IF($AA2932&lt;=$S2932,"Pass","Fail"))</f>
        <v/>
      </c>
      <c r="AG2932" s="1" t="str">
        <f aca="false">IF($Y2932="","",IF($AA2932&lt;$S2932,"Pass","Fail"))</f>
        <v/>
      </c>
      <c r="AH2932" s="23" t="str">
        <f aca="true">INDIRECT(CHOOSE(MATCH($T2932,{"±","&gt;","≥","≤","&lt;"},0), "AC", "AD", "AE", "AF", "AG") &amp; ROW())</f>
        <v/>
      </c>
      <c r="AI2932" s="56" t="str">
        <f aca="false">IF($X2932="Not Significant","No Further Action Required",
IF($AH2932="","",
IF(AND($AH2932="Pass",$L2932="0 - Passed "),"Analysis performed; no further action required.",
IF(AND($AH2932="Fail",$L2932="1 - Failed "),"Analysis performed; no further action required.",
IF(AND($AH2932="Pass",$L2932="2 - Limited In Use "),"Analysis performed; no further action required.",
IF(AND($AH2932="Fail",$L2932="3 - Adjusted "),"Analysis performed; no further action required.",
"Unit fails analysis; TSM determination required."))))))</f>
        <v/>
      </c>
      <c r="AJ2932" s="58"/>
    </row>
    <row r="2933" customFormat="false" ht="15" hidden="false" customHeight="false" outlineLevel="0" collapsed="false">
      <c r="A2933" s="56"/>
      <c r="E2933" s="57" t="str">
        <f aca="false">IF(AND($F2933="",$G2933=""),"",IF($G2933="",$F2933,HYPERLINK($G2933,$F2933)))</f>
        <v/>
      </c>
      <c r="H2933" s="1" t="str">
        <f aca="false">IF($I2933="","None Attached",IF(LEFT($I2933,5)="https",HYPERLINK($I2933,"Datasheet"),HYPERLINK(_xlfn.CONCAT("https://",$I2933),"Datasheet")))</f>
        <v>None Attached</v>
      </c>
      <c r="M2933" s="56"/>
      <c r="P2933" s="58"/>
      <c r="Q2933" s="1" t="n">
        <f aca="false">$M2933-$N2933</f>
        <v>0</v>
      </c>
      <c r="R2933" s="56"/>
      <c r="T2933" s="59" t="s">
        <v>15</v>
      </c>
      <c r="U2933" s="1" t="n">
        <f aca="false">$S2933-$R2933</f>
        <v>0</v>
      </c>
      <c r="V2933" s="1" t="n">
        <f aca="false">IF($T2933="±",$Q2933*2,$Q2933)</f>
        <v>0</v>
      </c>
      <c r="W2933" s="60" t="str">
        <f aca="false">IFERROR($U2933/ABS($V2933),"N/A")</f>
        <v>N/A</v>
      </c>
      <c r="X2933" s="61" t="str">
        <f aca="false">IF(OR($W2933="N/A",$R2933="",$S2933=""),"N/A",IF($W2933&gt;=4,"Not Significant",IF($W2933&gt;=2,"Semi-Significant","Significant")))</f>
        <v>N/A</v>
      </c>
      <c r="Z2933" s="1" t="str">
        <f aca="false">IF($D2933="Z540.1 w/data",0,"")</f>
        <v/>
      </c>
      <c r="AA2933" s="1" t="e">
        <f aca="false">$Y2933+$Q2933+$Z2933</f>
        <v>#VALUE!</v>
      </c>
      <c r="AB2933" s="1" t="n">
        <f aca="false">$N2933+$Q2933</f>
        <v>0</v>
      </c>
      <c r="AC2933" s="1" t="str">
        <f aca="false">IF($Y2933="","",IF(AND($AA2933&gt;=$R2933,$AA2933&lt;=$S2933),"Pass","Fail"))</f>
        <v/>
      </c>
      <c r="AD2933" s="1" t="str">
        <f aca="false">IF($Y2933="","",IF($AA2933&gt;$R2933,"Pass","Fail"))</f>
        <v/>
      </c>
      <c r="AE2933" s="1" t="str">
        <f aca="false">IF($Y2933="","",IF($AA2933&gt;=$R2933,"Pass","Fail"))</f>
        <v/>
      </c>
      <c r="AF2933" s="1" t="str">
        <f aca="false">IF($Y2933="","",IF($AA2933&lt;=$S2933,"Pass","Fail"))</f>
        <v/>
      </c>
      <c r="AG2933" s="1" t="str">
        <f aca="false">IF($Y2933="","",IF($AA2933&lt;$S2933,"Pass","Fail"))</f>
        <v/>
      </c>
      <c r="AH2933" s="23" t="str">
        <f aca="true">INDIRECT(CHOOSE(MATCH($T2933,{"±","&gt;","≥","≤","&lt;"},0), "AC", "AD", "AE", "AF", "AG") &amp; ROW())</f>
        <v/>
      </c>
      <c r="AI2933" s="56" t="str">
        <f aca="false">IF($X2933="Not Significant","No Further Action Required",
IF($AH2933="","",
IF(AND($AH2933="Pass",$L2933="0 - Passed "),"Analysis performed; no further action required.",
IF(AND($AH2933="Fail",$L2933="1 - Failed "),"Analysis performed; no further action required.",
IF(AND($AH2933="Pass",$L2933="2 - Limited In Use "),"Analysis performed; no further action required.",
IF(AND($AH2933="Fail",$L2933="3 - Adjusted "),"Analysis performed; no further action required.",
"Unit fails analysis; TSM determination required."))))))</f>
        <v/>
      </c>
      <c r="AJ2933" s="58"/>
    </row>
    <row r="2934" customFormat="false" ht="15" hidden="false" customHeight="false" outlineLevel="0" collapsed="false">
      <c r="A2934" s="56"/>
      <c r="E2934" s="57" t="str">
        <f aca="false">IF(AND($F2934="",$G2934=""),"",IF($G2934="",$F2934,HYPERLINK($G2934,$F2934)))</f>
        <v/>
      </c>
      <c r="H2934" s="1" t="str">
        <f aca="false">IF($I2934="","None Attached",IF(LEFT($I2934,5)="https",HYPERLINK($I2934,"Datasheet"),HYPERLINK(_xlfn.CONCAT("https://",$I2934),"Datasheet")))</f>
        <v>None Attached</v>
      </c>
      <c r="M2934" s="56"/>
      <c r="P2934" s="58"/>
      <c r="Q2934" s="1" t="n">
        <f aca="false">$M2934-$N2934</f>
        <v>0</v>
      </c>
      <c r="R2934" s="56"/>
      <c r="T2934" s="59" t="s">
        <v>15</v>
      </c>
      <c r="U2934" s="1" t="n">
        <f aca="false">$S2934-$R2934</f>
        <v>0</v>
      </c>
      <c r="V2934" s="1" t="n">
        <f aca="false">IF($T2934="±",$Q2934*2,$Q2934)</f>
        <v>0</v>
      </c>
      <c r="W2934" s="60" t="str">
        <f aca="false">IFERROR($U2934/ABS($V2934),"N/A")</f>
        <v>N/A</v>
      </c>
      <c r="X2934" s="61" t="str">
        <f aca="false">IF(OR($W2934="N/A",$R2934="",$S2934=""),"N/A",IF($W2934&gt;=4,"Not Significant",IF($W2934&gt;=2,"Semi-Significant","Significant")))</f>
        <v>N/A</v>
      </c>
      <c r="Z2934" s="1" t="str">
        <f aca="false">IF($D2934="Z540.1 w/data",0,"")</f>
        <v/>
      </c>
      <c r="AA2934" s="1" t="e">
        <f aca="false">$Y2934+$Q2934+$Z2934</f>
        <v>#VALUE!</v>
      </c>
      <c r="AB2934" s="1" t="n">
        <f aca="false">$N2934+$Q2934</f>
        <v>0</v>
      </c>
      <c r="AC2934" s="1" t="str">
        <f aca="false">IF($Y2934="","",IF(AND($AA2934&gt;=$R2934,$AA2934&lt;=$S2934),"Pass","Fail"))</f>
        <v/>
      </c>
      <c r="AD2934" s="1" t="str">
        <f aca="false">IF($Y2934="","",IF($AA2934&gt;$R2934,"Pass","Fail"))</f>
        <v/>
      </c>
      <c r="AE2934" s="1" t="str">
        <f aca="false">IF($Y2934="","",IF($AA2934&gt;=$R2934,"Pass","Fail"))</f>
        <v/>
      </c>
      <c r="AF2934" s="1" t="str">
        <f aca="false">IF($Y2934="","",IF($AA2934&lt;=$S2934,"Pass","Fail"))</f>
        <v/>
      </c>
      <c r="AG2934" s="1" t="str">
        <f aca="false">IF($Y2934="","",IF($AA2934&lt;$S2934,"Pass","Fail"))</f>
        <v/>
      </c>
      <c r="AH2934" s="23" t="str">
        <f aca="true">INDIRECT(CHOOSE(MATCH($T2934,{"±","&gt;","≥","≤","&lt;"},0), "AC", "AD", "AE", "AF", "AG") &amp; ROW())</f>
        <v/>
      </c>
      <c r="AI2934" s="56" t="str">
        <f aca="false">IF($X2934="Not Significant","No Further Action Required",
IF($AH2934="","",
IF(AND($AH2934="Pass",$L2934="0 - Passed "),"Analysis performed; no further action required.",
IF(AND($AH2934="Fail",$L2934="1 - Failed "),"Analysis performed; no further action required.",
IF(AND($AH2934="Pass",$L2934="2 - Limited In Use "),"Analysis performed; no further action required.",
IF(AND($AH2934="Fail",$L2934="3 - Adjusted "),"Analysis performed; no further action required.",
"Unit fails analysis; TSM determination required."))))))</f>
        <v/>
      </c>
      <c r="AJ2934" s="58"/>
    </row>
    <row r="2935" customFormat="false" ht="15" hidden="false" customHeight="false" outlineLevel="0" collapsed="false">
      <c r="A2935" s="56"/>
      <c r="E2935" s="57" t="str">
        <f aca="false">IF(AND($F2935="",$G2935=""),"",IF($G2935="",$F2935,HYPERLINK($G2935,$F2935)))</f>
        <v/>
      </c>
      <c r="H2935" s="1" t="str">
        <f aca="false">IF($I2935="","None Attached",IF(LEFT($I2935,5)="https",HYPERLINK($I2935,"Datasheet"),HYPERLINK(_xlfn.CONCAT("https://",$I2935),"Datasheet")))</f>
        <v>None Attached</v>
      </c>
      <c r="M2935" s="56"/>
      <c r="P2935" s="58"/>
      <c r="Q2935" s="1" t="n">
        <f aca="false">$M2935-$N2935</f>
        <v>0</v>
      </c>
      <c r="R2935" s="56"/>
      <c r="T2935" s="59" t="s">
        <v>15</v>
      </c>
      <c r="U2935" s="1" t="n">
        <f aca="false">$S2935-$R2935</f>
        <v>0</v>
      </c>
      <c r="V2935" s="1" t="n">
        <f aca="false">IF($T2935="±",$Q2935*2,$Q2935)</f>
        <v>0</v>
      </c>
      <c r="W2935" s="60" t="str">
        <f aca="false">IFERROR($U2935/ABS($V2935),"N/A")</f>
        <v>N/A</v>
      </c>
      <c r="X2935" s="61" t="str">
        <f aca="false">IF(OR($W2935="N/A",$R2935="",$S2935=""),"N/A",IF($W2935&gt;=4,"Not Significant",IF($W2935&gt;=2,"Semi-Significant","Significant")))</f>
        <v>N/A</v>
      </c>
      <c r="Z2935" s="1" t="str">
        <f aca="false">IF($D2935="Z540.1 w/data",0,"")</f>
        <v/>
      </c>
      <c r="AA2935" s="1" t="e">
        <f aca="false">$Y2935+$Q2935+$Z2935</f>
        <v>#VALUE!</v>
      </c>
      <c r="AB2935" s="1" t="n">
        <f aca="false">$N2935+$Q2935</f>
        <v>0</v>
      </c>
      <c r="AC2935" s="1" t="str">
        <f aca="false">IF($Y2935="","",IF(AND($AA2935&gt;=$R2935,$AA2935&lt;=$S2935),"Pass","Fail"))</f>
        <v/>
      </c>
      <c r="AD2935" s="1" t="str">
        <f aca="false">IF($Y2935="","",IF($AA2935&gt;$R2935,"Pass","Fail"))</f>
        <v/>
      </c>
      <c r="AE2935" s="1" t="str">
        <f aca="false">IF($Y2935="","",IF($AA2935&gt;=$R2935,"Pass","Fail"))</f>
        <v/>
      </c>
      <c r="AF2935" s="1" t="str">
        <f aca="false">IF($Y2935="","",IF($AA2935&lt;=$S2935,"Pass","Fail"))</f>
        <v/>
      </c>
      <c r="AG2935" s="1" t="str">
        <f aca="false">IF($Y2935="","",IF($AA2935&lt;$S2935,"Pass","Fail"))</f>
        <v/>
      </c>
      <c r="AH2935" s="23" t="str">
        <f aca="true">INDIRECT(CHOOSE(MATCH($T2935,{"±","&gt;","≥","≤","&lt;"},0), "AC", "AD", "AE", "AF", "AG") &amp; ROW())</f>
        <v/>
      </c>
      <c r="AI2935" s="56" t="str">
        <f aca="false">IF($X2935="Not Significant","No Further Action Required",
IF($AH2935="","",
IF(AND($AH2935="Pass",$L2935="0 - Passed "),"Analysis performed; no further action required.",
IF(AND($AH2935="Fail",$L2935="1 - Failed "),"Analysis performed; no further action required.",
IF(AND($AH2935="Pass",$L2935="2 - Limited In Use "),"Analysis performed; no further action required.",
IF(AND($AH2935="Fail",$L2935="3 - Adjusted "),"Analysis performed; no further action required.",
"Unit fails analysis; TSM determination required."))))))</f>
        <v/>
      </c>
      <c r="AJ2935" s="58"/>
    </row>
    <row r="2936" customFormat="false" ht="15" hidden="false" customHeight="false" outlineLevel="0" collapsed="false">
      <c r="A2936" s="56"/>
      <c r="E2936" s="57" t="str">
        <f aca="false">IF(AND($F2936="",$G2936=""),"",IF($G2936="",$F2936,HYPERLINK($G2936,$F2936)))</f>
        <v/>
      </c>
      <c r="H2936" s="1" t="str">
        <f aca="false">IF($I2936="","None Attached",IF(LEFT($I2936,5)="https",HYPERLINK($I2936,"Datasheet"),HYPERLINK(_xlfn.CONCAT("https://",$I2936),"Datasheet")))</f>
        <v>None Attached</v>
      </c>
      <c r="M2936" s="56"/>
      <c r="P2936" s="58"/>
      <c r="Q2936" s="1" t="n">
        <f aca="false">$M2936-$N2936</f>
        <v>0</v>
      </c>
      <c r="R2936" s="56"/>
      <c r="T2936" s="59" t="s">
        <v>15</v>
      </c>
      <c r="U2936" s="1" t="n">
        <f aca="false">$S2936-$R2936</f>
        <v>0</v>
      </c>
      <c r="V2936" s="1" t="n">
        <f aca="false">IF($T2936="±",$Q2936*2,$Q2936)</f>
        <v>0</v>
      </c>
      <c r="W2936" s="60" t="str">
        <f aca="false">IFERROR($U2936/ABS($V2936),"N/A")</f>
        <v>N/A</v>
      </c>
      <c r="X2936" s="61" t="str">
        <f aca="false">IF(OR($W2936="N/A",$R2936="",$S2936=""),"N/A",IF($W2936&gt;=4,"Not Significant",IF($W2936&gt;=2,"Semi-Significant","Significant")))</f>
        <v>N/A</v>
      </c>
      <c r="Z2936" s="1" t="str">
        <f aca="false">IF($D2936="Z540.1 w/data",0,"")</f>
        <v/>
      </c>
      <c r="AA2936" s="1" t="e">
        <f aca="false">$Y2936+$Q2936+$Z2936</f>
        <v>#VALUE!</v>
      </c>
      <c r="AB2936" s="1" t="n">
        <f aca="false">$N2936+$Q2936</f>
        <v>0</v>
      </c>
      <c r="AC2936" s="1" t="str">
        <f aca="false">IF($Y2936="","",IF(AND($AA2936&gt;=$R2936,$AA2936&lt;=$S2936),"Pass","Fail"))</f>
        <v/>
      </c>
      <c r="AD2936" s="1" t="str">
        <f aca="false">IF($Y2936="","",IF($AA2936&gt;$R2936,"Pass","Fail"))</f>
        <v/>
      </c>
      <c r="AE2936" s="1" t="str">
        <f aca="false">IF($Y2936="","",IF($AA2936&gt;=$R2936,"Pass","Fail"))</f>
        <v/>
      </c>
      <c r="AF2936" s="1" t="str">
        <f aca="false">IF($Y2936="","",IF($AA2936&lt;=$S2936,"Pass","Fail"))</f>
        <v/>
      </c>
      <c r="AG2936" s="1" t="str">
        <f aca="false">IF($Y2936="","",IF($AA2936&lt;$S2936,"Pass","Fail"))</f>
        <v/>
      </c>
      <c r="AH2936" s="23" t="str">
        <f aca="true">INDIRECT(CHOOSE(MATCH($T2936,{"±","&gt;","≥","≤","&lt;"},0), "AC", "AD", "AE", "AF", "AG") &amp; ROW())</f>
        <v/>
      </c>
      <c r="AI2936" s="56" t="str">
        <f aca="false">IF($X2936="Not Significant","No Further Action Required",
IF($AH2936="","",
IF(AND($AH2936="Pass",$L2936="0 - Passed "),"Analysis performed; no further action required.",
IF(AND($AH2936="Fail",$L2936="1 - Failed "),"Analysis performed; no further action required.",
IF(AND($AH2936="Pass",$L2936="2 - Limited In Use "),"Analysis performed; no further action required.",
IF(AND($AH2936="Fail",$L2936="3 - Adjusted "),"Analysis performed; no further action required.",
"Unit fails analysis; TSM determination required."))))))</f>
        <v/>
      </c>
      <c r="AJ2936" s="58"/>
    </row>
    <row r="2937" customFormat="false" ht="15" hidden="false" customHeight="false" outlineLevel="0" collapsed="false">
      <c r="A2937" s="56"/>
      <c r="E2937" s="57" t="str">
        <f aca="false">IF(AND($F2937="",$G2937=""),"",IF($G2937="",$F2937,HYPERLINK($G2937,$F2937)))</f>
        <v/>
      </c>
      <c r="H2937" s="1" t="str">
        <f aca="false">IF($I2937="","None Attached",IF(LEFT($I2937,5)="https",HYPERLINK($I2937,"Datasheet"),HYPERLINK(_xlfn.CONCAT("https://",$I2937),"Datasheet")))</f>
        <v>None Attached</v>
      </c>
      <c r="M2937" s="56"/>
      <c r="P2937" s="58"/>
      <c r="Q2937" s="1" t="n">
        <f aca="false">$M2937-$N2937</f>
        <v>0</v>
      </c>
      <c r="R2937" s="56"/>
      <c r="T2937" s="59" t="s">
        <v>15</v>
      </c>
      <c r="U2937" s="1" t="n">
        <f aca="false">$S2937-$R2937</f>
        <v>0</v>
      </c>
      <c r="V2937" s="1" t="n">
        <f aca="false">IF($T2937="±",$Q2937*2,$Q2937)</f>
        <v>0</v>
      </c>
      <c r="W2937" s="60" t="str">
        <f aca="false">IFERROR($U2937/ABS($V2937),"N/A")</f>
        <v>N/A</v>
      </c>
      <c r="X2937" s="61" t="str">
        <f aca="false">IF(OR($W2937="N/A",$R2937="",$S2937=""),"N/A",IF($W2937&gt;=4,"Not Significant",IF($W2937&gt;=2,"Semi-Significant","Significant")))</f>
        <v>N/A</v>
      </c>
      <c r="Z2937" s="1" t="str">
        <f aca="false">IF($D2937="Z540.1 w/data",0,"")</f>
        <v/>
      </c>
      <c r="AA2937" s="1" t="e">
        <f aca="false">$Y2937+$Q2937+$Z2937</f>
        <v>#VALUE!</v>
      </c>
      <c r="AB2937" s="1" t="n">
        <f aca="false">$N2937+$Q2937</f>
        <v>0</v>
      </c>
      <c r="AC2937" s="1" t="str">
        <f aca="false">IF($Y2937="","",IF(AND($AA2937&gt;=$R2937,$AA2937&lt;=$S2937),"Pass","Fail"))</f>
        <v/>
      </c>
      <c r="AD2937" s="1" t="str">
        <f aca="false">IF($Y2937="","",IF($AA2937&gt;$R2937,"Pass","Fail"))</f>
        <v/>
      </c>
      <c r="AE2937" s="1" t="str">
        <f aca="false">IF($Y2937="","",IF($AA2937&gt;=$R2937,"Pass","Fail"))</f>
        <v/>
      </c>
      <c r="AF2937" s="1" t="str">
        <f aca="false">IF($Y2937="","",IF($AA2937&lt;=$S2937,"Pass","Fail"))</f>
        <v/>
      </c>
      <c r="AG2937" s="1" t="str">
        <f aca="false">IF($Y2937="","",IF($AA2937&lt;$S2937,"Pass","Fail"))</f>
        <v/>
      </c>
      <c r="AH2937" s="23" t="str">
        <f aca="true">INDIRECT(CHOOSE(MATCH($T2937,{"±","&gt;","≥","≤","&lt;"},0), "AC", "AD", "AE", "AF", "AG") &amp; ROW())</f>
        <v/>
      </c>
      <c r="AI2937" s="56" t="str">
        <f aca="false">IF($X2937="Not Significant","No Further Action Required",
IF($AH2937="","",
IF(AND($AH2937="Pass",$L2937="0 - Passed "),"Analysis performed; no further action required.",
IF(AND($AH2937="Fail",$L2937="1 - Failed "),"Analysis performed; no further action required.",
IF(AND($AH2937="Pass",$L2937="2 - Limited In Use "),"Analysis performed; no further action required.",
IF(AND($AH2937="Fail",$L2937="3 - Adjusted "),"Analysis performed; no further action required.",
"Unit fails analysis; TSM determination required."))))))</f>
        <v/>
      </c>
      <c r="AJ2937" s="58"/>
    </row>
    <row r="2938" customFormat="false" ht="15" hidden="false" customHeight="false" outlineLevel="0" collapsed="false">
      <c r="A2938" s="56"/>
      <c r="E2938" s="57" t="str">
        <f aca="false">IF(AND($F2938="",$G2938=""),"",IF($G2938="",$F2938,HYPERLINK($G2938,$F2938)))</f>
        <v/>
      </c>
      <c r="H2938" s="1" t="str">
        <f aca="false">IF($I2938="","None Attached",IF(LEFT($I2938,5)="https",HYPERLINK($I2938,"Datasheet"),HYPERLINK(_xlfn.CONCAT("https://",$I2938),"Datasheet")))</f>
        <v>None Attached</v>
      </c>
      <c r="M2938" s="56"/>
      <c r="P2938" s="58"/>
      <c r="Q2938" s="1" t="n">
        <f aca="false">$M2938-$N2938</f>
        <v>0</v>
      </c>
      <c r="R2938" s="56"/>
      <c r="T2938" s="59" t="s">
        <v>15</v>
      </c>
      <c r="U2938" s="1" t="n">
        <f aca="false">$S2938-$R2938</f>
        <v>0</v>
      </c>
      <c r="V2938" s="1" t="n">
        <f aca="false">IF($T2938="±",$Q2938*2,$Q2938)</f>
        <v>0</v>
      </c>
      <c r="W2938" s="60" t="str">
        <f aca="false">IFERROR($U2938/ABS($V2938),"N/A")</f>
        <v>N/A</v>
      </c>
      <c r="X2938" s="61" t="str">
        <f aca="false">IF(OR($W2938="N/A",$R2938="",$S2938=""),"N/A",IF($W2938&gt;=4,"Not Significant",IF($W2938&gt;=2,"Semi-Significant","Significant")))</f>
        <v>N/A</v>
      </c>
      <c r="Z2938" s="1" t="str">
        <f aca="false">IF($D2938="Z540.1 w/data",0,"")</f>
        <v/>
      </c>
      <c r="AA2938" s="1" t="e">
        <f aca="false">$Y2938+$Q2938+$Z2938</f>
        <v>#VALUE!</v>
      </c>
      <c r="AB2938" s="1" t="n">
        <f aca="false">$N2938+$Q2938</f>
        <v>0</v>
      </c>
      <c r="AC2938" s="1" t="str">
        <f aca="false">IF($Y2938="","",IF(AND($AA2938&gt;=$R2938,$AA2938&lt;=$S2938),"Pass","Fail"))</f>
        <v/>
      </c>
      <c r="AD2938" s="1" t="str">
        <f aca="false">IF($Y2938="","",IF($AA2938&gt;$R2938,"Pass","Fail"))</f>
        <v/>
      </c>
      <c r="AE2938" s="1" t="str">
        <f aca="false">IF($Y2938="","",IF($AA2938&gt;=$R2938,"Pass","Fail"))</f>
        <v/>
      </c>
      <c r="AF2938" s="1" t="str">
        <f aca="false">IF($Y2938="","",IF($AA2938&lt;=$S2938,"Pass","Fail"))</f>
        <v/>
      </c>
      <c r="AG2938" s="1" t="str">
        <f aca="false">IF($Y2938="","",IF($AA2938&lt;$S2938,"Pass","Fail"))</f>
        <v/>
      </c>
      <c r="AH2938" s="23" t="str">
        <f aca="true">INDIRECT(CHOOSE(MATCH($T2938,{"±","&gt;","≥","≤","&lt;"},0), "AC", "AD", "AE", "AF", "AG") &amp; ROW())</f>
        <v/>
      </c>
      <c r="AI2938" s="56" t="str">
        <f aca="false">IF($X2938="Not Significant","No Further Action Required",
IF($AH2938="","",
IF(AND($AH2938="Pass",$L2938="0 - Passed "),"Analysis performed; no further action required.",
IF(AND($AH2938="Fail",$L2938="1 - Failed "),"Analysis performed; no further action required.",
IF(AND($AH2938="Pass",$L2938="2 - Limited In Use "),"Analysis performed; no further action required.",
IF(AND($AH2938="Fail",$L2938="3 - Adjusted "),"Analysis performed; no further action required.",
"Unit fails analysis; TSM determination required."))))))</f>
        <v/>
      </c>
      <c r="AJ2938" s="58"/>
    </row>
    <row r="2939" customFormat="false" ht="15" hidden="false" customHeight="false" outlineLevel="0" collapsed="false">
      <c r="A2939" s="56"/>
      <c r="E2939" s="57" t="str">
        <f aca="false">IF(AND($F2939="",$G2939=""),"",IF($G2939="",$F2939,HYPERLINK($G2939,$F2939)))</f>
        <v/>
      </c>
      <c r="H2939" s="1" t="str">
        <f aca="false">IF($I2939="","None Attached",IF(LEFT($I2939,5)="https",HYPERLINK($I2939,"Datasheet"),HYPERLINK(_xlfn.CONCAT("https://",$I2939),"Datasheet")))</f>
        <v>None Attached</v>
      </c>
      <c r="M2939" s="56"/>
      <c r="P2939" s="58"/>
      <c r="Q2939" s="1" t="n">
        <f aca="false">$M2939-$N2939</f>
        <v>0</v>
      </c>
      <c r="R2939" s="56"/>
      <c r="T2939" s="59" t="s">
        <v>15</v>
      </c>
      <c r="U2939" s="1" t="n">
        <f aca="false">$S2939-$R2939</f>
        <v>0</v>
      </c>
      <c r="V2939" s="1" t="n">
        <f aca="false">IF($T2939="±",$Q2939*2,$Q2939)</f>
        <v>0</v>
      </c>
      <c r="W2939" s="60" t="str">
        <f aca="false">IFERROR($U2939/ABS($V2939),"N/A")</f>
        <v>N/A</v>
      </c>
      <c r="X2939" s="61" t="str">
        <f aca="false">IF(OR($W2939="N/A",$R2939="",$S2939=""),"N/A",IF($W2939&gt;=4,"Not Significant",IF($W2939&gt;=2,"Semi-Significant","Significant")))</f>
        <v>N/A</v>
      </c>
      <c r="Z2939" s="1" t="str">
        <f aca="false">IF($D2939="Z540.1 w/data",0,"")</f>
        <v/>
      </c>
      <c r="AA2939" s="1" t="e">
        <f aca="false">$Y2939+$Q2939+$Z2939</f>
        <v>#VALUE!</v>
      </c>
      <c r="AB2939" s="1" t="n">
        <f aca="false">$N2939+$Q2939</f>
        <v>0</v>
      </c>
      <c r="AC2939" s="1" t="str">
        <f aca="false">IF($Y2939="","",IF(AND($AA2939&gt;=$R2939,$AA2939&lt;=$S2939),"Pass","Fail"))</f>
        <v/>
      </c>
      <c r="AD2939" s="1" t="str">
        <f aca="false">IF($Y2939="","",IF($AA2939&gt;$R2939,"Pass","Fail"))</f>
        <v/>
      </c>
      <c r="AE2939" s="1" t="str">
        <f aca="false">IF($Y2939="","",IF($AA2939&gt;=$R2939,"Pass","Fail"))</f>
        <v/>
      </c>
      <c r="AF2939" s="1" t="str">
        <f aca="false">IF($Y2939="","",IF($AA2939&lt;=$S2939,"Pass","Fail"))</f>
        <v/>
      </c>
      <c r="AG2939" s="1" t="str">
        <f aca="false">IF($Y2939="","",IF($AA2939&lt;$S2939,"Pass","Fail"))</f>
        <v/>
      </c>
      <c r="AH2939" s="23" t="str">
        <f aca="true">INDIRECT(CHOOSE(MATCH($T2939,{"±","&gt;","≥","≤","&lt;"},0), "AC", "AD", "AE", "AF", "AG") &amp; ROW())</f>
        <v/>
      </c>
      <c r="AI2939" s="56" t="str">
        <f aca="false">IF($X2939="Not Significant","No Further Action Required",
IF($AH2939="","",
IF(AND($AH2939="Pass",$L2939="0 - Passed "),"Analysis performed; no further action required.",
IF(AND($AH2939="Fail",$L2939="1 - Failed "),"Analysis performed; no further action required.",
IF(AND($AH2939="Pass",$L2939="2 - Limited In Use "),"Analysis performed; no further action required.",
IF(AND($AH2939="Fail",$L2939="3 - Adjusted "),"Analysis performed; no further action required.",
"Unit fails analysis; TSM determination required."))))))</f>
        <v/>
      </c>
      <c r="AJ2939" s="58"/>
    </row>
    <row r="2940" customFormat="false" ht="15" hidden="false" customHeight="false" outlineLevel="0" collapsed="false">
      <c r="A2940" s="56"/>
      <c r="E2940" s="57" t="str">
        <f aca="false">IF(AND($F2940="",$G2940=""),"",IF($G2940="",$F2940,HYPERLINK($G2940,$F2940)))</f>
        <v/>
      </c>
      <c r="H2940" s="1" t="str">
        <f aca="false">IF($I2940="","None Attached",IF(LEFT($I2940,5)="https",HYPERLINK($I2940,"Datasheet"),HYPERLINK(_xlfn.CONCAT("https://",$I2940),"Datasheet")))</f>
        <v>None Attached</v>
      </c>
      <c r="M2940" s="56"/>
      <c r="P2940" s="58"/>
      <c r="Q2940" s="1" t="n">
        <f aca="false">$M2940-$N2940</f>
        <v>0</v>
      </c>
      <c r="R2940" s="56"/>
      <c r="T2940" s="59" t="s">
        <v>15</v>
      </c>
      <c r="U2940" s="1" t="n">
        <f aca="false">$S2940-$R2940</f>
        <v>0</v>
      </c>
      <c r="V2940" s="1" t="n">
        <f aca="false">IF($T2940="±",$Q2940*2,$Q2940)</f>
        <v>0</v>
      </c>
      <c r="W2940" s="60" t="str">
        <f aca="false">IFERROR($U2940/ABS($V2940),"N/A")</f>
        <v>N/A</v>
      </c>
      <c r="X2940" s="61" t="str">
        <f aca="false">IF(OR($W2940="N/A",$R2940="",$S2940=""),"N/A",IF($W2940&gt;=4,"Not Significant",IF($W2940&gt;=2,"Semi-Significant","Significant")))</f>
        <v>N/A</v>
      </c>
      <c r="Z2940" s="1" t="str">
        <f aca="false">IF($D2940="Z540.1 w/data",0,"")</f>
        <v/>
      </c>
      <c r="AA2940" s="1" t="e">
        <f aca="false">$Y2940+$Q2940+$Z2940</f>
        <v>#VALUE!</v>
      </c>
      <c r="AB2940" s="1" t="n">
        <f aca="false">$N2940+$Q2940</f>
        <v>0</v>
      </c>
      <c r="AC2940" s="1" t="str">
        <f aca="false">IF($Y2940="","",IF(AND($AA2940&gt;=$R2940,$AA2940&lt;=$S2940),"Pass","Fail"))</f>
        <v/>
      </c>
      <c r="AD2940" s="1" t="str">
        <f aca="false">IF($Y2940="","",IF($AA2940&gt;$R2940,"Pass","Fail"))</f>
        <v/>
      </c>
      <c r="AE2940" s="1" t="str">
        <f aca="false">IF($Y2940="","",IF($AA2940&gt;=$R2940,"Pass","Fail"))</f>
        <v/>
      </c>
      <c r="AF2940" s="1" t="str">
        <f aca="false">IF($Y2940="","",IF($AA2940&lt;=$S2940,"Pass","Fail"))</f>
        <v/>
      </c>
      <c r="AG2940" s="1" t="str">
        <f aca="false">IF($Y2940="","",IF($AA2940&lt;$S2940,"Pass","Fail"))</f>
        <v/>
      </c>
      <c r="AH2940" s="23" t="str">
        <f aca="true">INDIRECT(CHOOSE(MATCH($T2940,{"±","&gt;","≥","≤","&lt;"},0), "AC", "AD", "AE", "AF", "AG") &amp; ROW())</f>
        <v/>
      </c>
      <c r="AI2940" s="56" t="str">
        <f aca="false">IF($X2940="Not Significant","No Further Action Required",
IF($AH2940="","",
IF(AND($AH2940="Pass",$L2940="0 - Passed "),"Analysis performed; no further action required.",
IF(AND($AH2940="Fail",$L2940="1 - Failed "),"Analysis performed; no further action required.",
IF(AND($AH2940="Pass",$L2940="2 - Limited In Use "),"Analysis performed; no further action required.",
IF(AND($AH2940="Fail",$L2940="3 - Adjusted "),"Analysis performed; no further action required.",
"Unit fails analysis; TSM determination required."))))))</f>
        <v/>
      </c>
      <c r="AJ2940" s="58"/>
    </row>
    <row r="2941" customFormat="false" ht="15" hidden="false" customHeight="false" outlineLevel="0" collapsed="false">
      <c r="A2941" s="56"/>
      <c r="E2941" s="57" t="str">
        <f aca="false">IF(AND($F2941="",$G2941=""),"",IF($G2941="",$F2941,HYPERLINK($G2941,$F2941)))</f>
        <v/>
      </c>
      <c r="H2941" s="1" t="str">
        <f aca="false">IF($I2941="","None Attached",IF(LEFT($I2941,5)="https",HYPERLINK($I2941,"Datasheet"),HYPERLINK(_xlfn.CONCAT("https://",$I2941),"Datasheet")))</f>
        <v>None Attached</v>
      </c>
      <c r="M2941" s="56"/>
      <c r="P2941" s="58"/>
      <c r="Q2941" s="1" t="n">
        <f aca="false">$M2941-$N2941</f>
        <v>0</v>
      </c>
      <c r="R2941" s="56"/>
      <c r="T2941" s="59" t="s">
        <v>15</v>
      </c>
      <c r="U2941" s="1" t="n">
        <f aca="false">$S2941-$R2941</f>
        <v>0</v>
      </c>
      <c r="V2941" s="1" t="n">
        <f aca="false">IF($T2941="±",$Q2941*2,$Q2941)</f>
        <v>0</v>
      </c>
      <c r="W2941" s="60" t="str">
        <f aca="false">IFERROR($U2941/ABS($V2941),"N/A")</f>
        <v>N/A</v>
      </c>
      <c r="X2941" s="61" t="str">
        <f aca="false">IF(OR($W2941="N/A",$R2941="",$S2941=""),"N/A",IF($W2941&gt;=4,"Not Significant",IF($W2941&gt;=2,"Semi-Significant","Significant")))</f>
        <v>N/A</v>
      </c>
      <c r="Z2941" s="1" t="str">
        <f aca="false">IF($D2941="Z540.1 w/data",0,"")</f>
        <v/>
      </c>
      <c r="AA2941" s="1" t="e">
        <f aca="false">$Y2941+$Q2941+$Z2941</f>
        <v>#VALUE!</v>
      </c>
      <c r="AB2941" s="1" t="n">
        <f aca="false">$N2941+$Q2941</f>
        <v>0</v>
      </c>
      <c r="AC2941" s="1" t="str">
        <f aca="false">IF($Y2941="","",IF(AND($AA2941&gt;=$R2941,$AA2941&lt;=$S2941),"Pass","Fail"))</f>
        <v/>
      </c>
      <c r="AD2941" s="1" t="str">
        <f aca="false">IF($Y2941="","",IF($AA2941&gt;$R2941,"Pass","Fail"))</f>
        <v/>
      </c>
      <c r="AE2941" s="1" t="str">
        <f aca="false">IF($Y2941="","",IF($AA2941&gt;=$R2941,"Pass","Fail"))</f>
        <v/>
      </c>
      <c r="AF2941" s="1" t="str">
        <f aca="false">IF($Y2941="","",IF($AA2941&lt;=$S2941,"Pass","Fail"))</f>
        <v/>
      </c>
      <c r="AG2941" s="1" t="str">
        <f aca="false">IF($Y2941="","",IF($AA2941&lt;$S2941,"Pass","Fail"))</f>
        <v/>
      </c>
      <c r="AH2941" s="23" t="str">
        <f aca="true">INDIRECT(CHOOSE(MATCH($T2941,{"±","&gt;","≥","≤","&lt;"},0), "AC", "AD", "AE", "AF", "AG") &amp; ROW())</f>
        <v/>
      </c>
      <c r="AI2941" s="56" t="str">
        <f aca="false">IF($X2941="Not Significant","No Further Action Required",
IF($AH2941="","",
IF(AND($AH2941="Pass",$L2941="0 - Passed "),"Analysis performed; no further action required.",
IF(AND($AH2941="Fail",$L2941="1 - Failed "),"Analysis performed; no further action required.",
IF(AND($AH2941="Pass",$L2941="2 - Limited In Use "),"Analysis performed; no further action required.",
IF(AND($AH2941="Fail",$L2941="3 - Adjusted "),"Analysis performed; no further action required.",
"Unit fails analysis; TSM determination required."))))))</f>
        <v/>
      </c>
      <c r="AJ2941" s="58"/>
    </row>
    <row r="2942" customFormat="false" ht="15" hidden="false" customHeight="false" outlineLevel="0" collapsed="false">
      <c r="A2942" s="56"/>
      <c r="E2942" s="57" t="str">
        <f aca="false">IF(AND($F2942="",$G2942=""),"",IF($G2942="",$F2942,HYPERLINK($G2942,$F2942)))</f>
        <v/>
      </c>
      <c r="H2942" s="1" t="str">
        <f aca="false">IF($I2942="","None Attached",IF(LEFT($I2942,5)="https",HYPERLINK($I2942,"Datasheet"),HYPERLINK(_xlfn.CONCAT("https://",$I2942),"Datasheet")))</f>
        <v>None Attached</v>
      </c>
      <c r="M2942" s="56"/>
      <c r="P2942" s="58"/>
      <c r="Q2942" s="1" t="n">
        <f aca="false">$M2942-$N2942</f>
        <v>0</v>
      </c>
      <c r="R2942" s="56"/>
      <c r="T2942" s="59" t="s">
        <v>15</v>
      </c>
      <c r="U2942" s="1" t="n">
        <f aca="false">$S2942-$R2942</f>
        <v>0</v>
      </c>
      <c r="V2942" s="1" t="n">
        <f aca="false">IF($T2942="±",$Q2942*2,$Q2942)</f>
        <v>0</v>
      </c>
      <c r="W2942" s="60" t="str">
        <f aca="false">IFERROR($U2942/ABS($V2942),"N/A")</f>
        <v>N/A</v>
      </c>
      <c r="X2942" s="61" t="str">
        <f aca="false">IF(OR($W2942="N/A",$R2942="",$S2942=""),"N/A",IF($W2942&gt;=4,"Not Significant",IF($W2942&gt;=2,"Semi-Significant","Significant")))</f>
        <v>N/A</v>
      </c>
      <c r="Z2942" s="1" t="str">
        <f aca="false">IF($D2942="Z540.1 w/data",0,"")</f>
        <v/>
      </c>
      <c r="AA2942" s="1" t="e">
        <f aca="false">$Y2942+$Q2942+$Z2942</f>
        <v>#VALUE!</v>
      </c>
      <c r="AB2942" s="1" t="n">
        <f aca="false">$N2942+$Q2942</f>
        <v>0</v>
      </c>
      <c r="AC2942" s="1" t="str">
        <f aca="false">IF($Y2942="","",IF(AND($AA2942&gt;=$R2942,$AA2942&lt;=$S2942),"Pass","Fail"))</f>
        <v/>
      </c>
      <c r="AD2942" s="1" t="str">
        <f aca="false">IF($Y2942="","",IF($AA2942&gt;$R2942,"Pass","Fail"))</f>
        <v/>
      </c>
      <c r="AE2942" s="1" t="str">
        <f aca="false">IF($Y2942="","",IF($AA2942&gt;=$R2942,"Pass","Fail"))</f>
        <v/>
      </c>
      <c r="AF2942" s="1" t="str">
        <f aca="false">IF($Y2942="","",IF($AA2942&lt;=$S2942,"Pass","Fail"))</f>
        <v/>
      </c>
      <c r="AG2942" s="1" t="str">
        <f aca="false">IF($Y2942="","",IF($AA2942&lt;$S2942,"Pass","Fail"))</f>
        <v/>
      </c>
      <c r="AH2942" s="23" t="str">
        <f aca="true">INDIRECT(CHOOSE(MATCH($T2942,{"±","&gt;","≥","≤","&lt;"},0), "AC", "AD", "AE", "AF", "AG") &amp; ROW())</f>
        <v/>
      </c>
      <c r="AI2942" s="56" t="str">
        <f aca="false">IF($X2942="Not Significant","No Further Action Required",
IF($AH2942="","",
IF(AND($AH2942="Pass",$L2942="0 - Passed "),"Analysis performed; no further action required.",
IF(AND($AH2942="Fail",$L2942="1 - Failed "),"Analysis performed; no further action required.",
IF(AND($AH2942="Pass",$L2942="2 - Limited In Use "),"Analysis performed; no further action required.",
IF(AND($AH2942="Fail",$L2942="3 - Adjusted "),"Analysis performed; no further action required.",
"Unit fails analysis; TSM determination required."))))))</f>
        <v/>
      </c>
      <c r="AJ2942" s="58"/>
    </row>
    <row r="2943" customFormat="false" ht="15" hidden="false" customHeight="false" outlineLevel="0" collapsed="false">
      <c r="A2943" s="56"/>
      <c r="E2943" s="57" t="str">
        <f aca="false">IF(AND($F2943="",$G2943=""),"",IF($G2943="",$F2943,HYPERLINK($G2943,$F2943)))</f>
        <v/>
      </c>
      <c r="H2943" s="1" t="str">
        <f aca="false">IF($I2943="","None Attached",IF(LEFT($I2943,5)="https",HYPERLINK($I2943,"Datasheet"),HYPERLINK(_xlfn.CONCAT("https://",$I2943),"Datasheet")))</f>
        <v>None Attached</v>
      </c>
      <c r="M2943" s="56"/>
      <c r="P2943" s="58"/>
      <c r="Q2943" s="1" t="n">
        <f aca="false">$M2943-$N2943</f>
        <v>0</v>
      </c>
      <c r="R2943" s="56"/>
      <c r="T2943" s="59" t="s">
        <v>15</v>
      </c>
      <c r="U2943" s="1" t="n">
        <f aca="false">$S2943-$R2943</f>
        <v>0</v>
      </c>
      <c r="V2943" s="1" t="n">
        <f aca="false">IF($T2943="±",$Q2943*2,$Q2943)</f>
        <v>0</v>
      </c>
      <c r="W2943" s="60" t="str">
        <f aca="false">IFERROR($U2943/ABS($V2943),"N/A")</f>
        <v>N/A</v>
      </c>
      <c r="X2943" s="61" t="str">
        <f aca="false">IF(OR($W2943="N/A",$R2943="",$S2943=""),"N/A",IF($W2943&gt;=4,"Not Significant",IF($W2943&gt;=2,"Semi-Significant","Significant")))</f>
        <v>N/A</v>
      </c>
      <c r="Z2943" s="1" t="str">
        <f aca="false">IF($D2943="Z540.1 w/data",0,"")</f>
        <v/>
      </c>
      <c r="AA2943" s="1" t="e">
        <f aca="false">$Y2943+$Q2943+$Z2943</f>
        <v>#VALUE!</v>
      </c>
      <c r="AB2943" s="1" t="n">
        <f aca="false">$N2943+$Q2943</f>
        <v>0</v>
      </c>
      <c r="AC2943" s="1" t="str">
        <f aca="false">IF($Y2943="","",IF(AND($AA2943&gt;=$R2943,$AA2943&lt;=$S2943),"Pass","Fail"))</f>
        <v/>
      </c>
      <c r="AD2943" s="1" t="str">
        <f aca="false">IF($Y2943="","",IF($AA2943&gt;$R2943,"Pass","Fail"))</f>
        <v/>
      </c>
      <c r="AE2943" s="1" t="str">
        <f aca="false">IF($Y2943="","",IF($AA2943&gt;=$R2943,"Pass","Fail"))</f>
        <v/>
      </c>
      <c r="AF2943" s="1" t="str">
        <f aca="false">IF($Y2943="","",IF($AA2943&lt;=$S2943,"Pass","Fail"))</f>
        <v/>
      </c>
      <c r="AG2943" s="1" t="str">
        <f aca="false">IF($Y2943="","",IF($AA2943&lt;$S2943,"Pass","Fail"))</f>
        <v/>
      </c>
      <c r="AH2943" s="23" t="str">
        <f aca="true">INDIRECT(CHOOSE(MATCH($T2943,{"±","&gt;","≥","≤","&lt;"},0), "AC", "AD", "AE", "AF", "AG") &amp; ROW())</f>
        <v/>
      </c>
      <c r="AI2943" s="56" t="str">
        <f aca="false">IF($X2943="Not Significant","No Further Action Required",
IF($AH2943="","",
IF(AND($AH2943="Pass",$L2943="0 - Passed "),"Analysis performed; no further action required.",
IF(AND($AH2943="Fail",$L2943="1 - Failed "),"Analysis performed; no further action required.",
IF(AND($AH2943="Pass",$L2943="2 - Limited In Use "),"Analysis performed; no further action required.",
IF(AND($AH2943="Fail",$L2943="3 - Adjusted "),"Analysis performed; no further action required.",
"Unit fails analysis; TSM determination required."))))))</f>
        <v/>
      </c>
      <c r="AJ2943" s="58"/>
    </row>
    <row r="2944" customFormat="false" ht="15" hidden="false" customHeight="false" outlineLevel="0" collapsed="false">
      <c r="A2944" s="56"/>
      <c r="E2944" s="57" t="str">
        <f aca="false">IF(AND($F2944="",$G2944=""),"",IF($G2944="",$F2944,HYPERLINK($G2944,$F2944)))</f>
        <v/>
      </c>
      <c r="H2944" s="1" t="str">
        <f aca="false">IF($I2944="","None Attached",IF(LEFT($I2944,5)="https",HYPERLINK($I2944,"Datasheet"),HYPERLINK(_xlfn.CONCAT("https://",$I2944),"Datasheet")))</f>
        <v>None Attached</v>
      </c>
      <c r="M2944" s="56"/>
      <c r="P2944" s="58"/>
      <c r="Q2944" s="1" t="n">
        <f aca="false">$M2944-$N2944</f>
        <v>0</v>
      </c>
      <c r="R2944" s="56"/>
      <c r="T2944" s="59" t="s">
        <v>15</v>
      </c>
      <c r="U2944" s="1" t="n">
        <f aca="false">$S2944-$R2944</f>
        <v>0</v>
      </c>
      <c r="V2944" s="1" t="n">
        <f aca="false">IF($T2944="±",$Q2944*2,$Q2944)</f>
        <v>0</v>
      </c>
      <c r="W2944" s="60" t="str">
        <f aca="false">IFERROR($U2944/ABS($V2944),"N/A")</f>
        <v>N/A</v>
      </c>
      <c r="X2944" s="61" t="str">
        <f aca="false">IF(OR($W2944="N/A",$R2944="",$S2944=""),"N/A",IF($W2944&gt;=4,"Not Significant",IF($W2944&gt;=2,"Semi-Significant","Significant")))</f>
        <v>N/A</v>
      </c>
      <c r="Z2944" s="1" t="str">
        <f aca="false">IF($D2944="Z540.1 w/data",0,"")</f>
        <v/>
      </c>
      <c r="AA2944" s="1" t="e">
        <f aca="false">$Y2944+$Q2944+$Z2944</f>
        <v>#VALUE!</v>
      </c>
      <c r="AB2944" s="1" t="n">
        <f aca="false">$N2944+$Q2944</f>
        <v>0</v>
      </c>
      <c r="AC2944" s="1" t="str">
        <f aca="false">IF($Y2944="","",IF(AND($AA2944&gt;=$R2944,$AA2944&lt;=$S2944),"Pass","Fail"))</f>
        <v/>
      </c>
      <c r="AD2944" s="1" t="str">
        <f aca="false">IF($Y2944="","",IF($AA2944&gt;$R2944,"Pass","Fail"))</f>
        <v/>
      </c>
      <c r="AE2944" s="1" t="str">
        <f aca="false">IF($Y2944="","",IF($AA2944&gt;=$R2944,"Pass","Fail"))</f>
        <v/>
      </c>
      <c r="AF2944" s="1" t="str">
        <f aca="false">IF($Y2944="","",IF($AA2944&lt;=$S2944,"Pass","Fail"))</f>
        <v/>
      </c>
      <c r="AG2944" s="1" t="str">
        <f aca="false">IF($Y2944="","",IF($AA2944&lt;$S2944,"Pass","Fail"))</f>
        <v/>
      </c>
      <c r="AH2944" s="23" t="str">
        <f aca="true">INDIRECT(CHOOSE(MATCH($T2944,{"±","&gt;","≥","≤","&lt;"},0), "AC", "AD", "AE", "AF", "AG") &amp; ROW())</f>
        <v/>
      </c>
      <c r="AI2944" s="56" t="str">
        <f aca="false">IF($X2944="Not Significant","No Further Action Required",
IF($AH2944="","",
IF(AND($AH2944="Pass",$L2944="0 - Passed "),"Analysis performed; no further action required.",
IF(AND($AH2944="Fail",$L2944="1 - Failed "),"Analysis performed; no further action required.",
IF(AND($AH2944="Pass",$L2944="2 - Limited In Use "),"Analysis performed; no further action required.",
IF(AND($AH2944="Fail",$L2944="3 - Adjusted "),"Analysis performed; no further action required.",
"Unit fails analysis; TSM determination required."))))))</f>
        <v/>
      </c>
      <c r="AJ2944" s="58"/>
    </row>
    <row r="2945" customFormat="false" ht="15" hidden="false" customHeight="false" outlineLevel="0" collapsed="false">
      <c r="A2945" s="56"/>
      <c r="E2945" s="57" t="str">
        <f aca="false">IF(AND($F2945="",$G2945=""),"",IF($G2945="",$F2945,HYPERLINK($G2945,$F2945)))</f>
        <v/>
      </c>
      <c r="H2945" s="1" t="str">
        <f aca="false">IF($I2945="","None Attached",IF(LEFT($I2945,5)="https",HYPERLINK($I2945,"Datasheet"),HYPERLINK(_xlfn.CONCAT("https://",$I2945),"Datasheet")))</f>
        <v>None Attached</v>
      </c>
      <c r="M2945" s="56"/>
      <c r="P2945" s="58"/>
      <c r="Q2945" s="1" t="n">
        <f aca="false">$M2945-$N2945</f>
        <v>0</v>
      </c>
      <c r="R2945" s="56"/>
      <c r="T2945" s="59" t="s">
        <v>15</v>
      </c>
      <c r="U2945" s="1" t="n">
        <f aca="false">$S2945-$R2945</f>
        <v>0</v>
      </c>
      <c r="V2945" s="1" t="n">
        <f aca="false">IF($T2945="±",$Q2945*2,$Q2945)</f>
        <v>0</v>
      </c>
      <c r="W2945" s="60" t="str">
        <f aca="false">IFERROR($U2945/ABS($V2945),"N/A")</f>
        <v>N/A</v>
      </c>
      <c r="X2945" s="61" t="str">
        <f aca="false">IF(OR($W2945="N/A",$R2945="",$S2945=""),"N/A",IF($W2945&gt;=4,"Not Significant",IF($W2945&gt;=2,"Semi-Significant","Significant")))</f>
        <v>N/A</v>
      </c>
      <c r="Z2945" s="1" t="str">
        <f aca="false">IF($D2945="Z540.1 w/data",0,"")</f>
        <v/>
      </c>
      <c r="AA2945" s="1" t="e">
        <f aca="false">$Y2945+$Q2945+$Z2945</f>
        <v>#VALUE!</v>
      </c>
      <c r="AB2945" s="1" t="n">
        <f aca="false">$N2945+$Q2945</f>
        <v>0</v>
      </c>
      <c r="AC2945" s="1" t="str">
        <f aca="false">IF($Y2945="","",IF(AND($AA2945&gt;=$R2945,$AA2945&lt;=$S2945),"Pass","Fail"))</f>
        <v/>
      </c>
      <c r="AD2945" s="1" t="str">
        <f aca="false">IF($Y2945="","",IF($AA2945&gt;$R2945,"Pass","Fail"))</f>
        <v/>
      </c>
      <c r="AE2945" s="1" t="str">
        <f aca="false">IF($Y2945="","",IF($AA2945&gt;=$R2945,"Pass","Fail"))</f>
        <v/>
      </c>
      <c r="AF2945" s="1" t="str">
        <f aca="false">IF($Y2945="","",IF($AA2945&lt;=$S2945,"Pass","Fail"))</f>
        <v/>
      </c>
      <c r="AG2945" s="1" t="str">
        <f aca="false">IF($Y2945="","",IF($AA2945&lt;$S2945,"Pass","Fail"))</f>
        <v/>
      </c>
      <c r="AH2945" s="23" t="str">
        <f aca="true">INDIRECT(CHOOSE(MATCH($T2945,{"±","&gt;","≥","≤","&lt;"},0), "AC", "AD", "AE", "AF", "AG") &amp; ROW())</f>
        <v/>
      </c>
      <c r="AI2945" s="56" t="str">
        <f aca="false">IF($X2945="Not Significant","No Further Action Required",
IF($AH2945="","",
IF(AND($AH2945="Pass",$L2945="0 - Passed "),"Analysis performed; no further action required.",
IF(AND($AH2945="Fail",$L2945="1 - Failed "),"Analysis performed; no further action required.",
IF(AND($AH2945="Pass",$L2945="2 - Limited In Use "),"Analysis performed; no further action required.",
IF(AND($AH2945="Fail",$L2945="3 - Adjusted "),"Analysis performed; no further action required.",
"Unit fails analysis; TSM determination required."))))))</f>
        <v/>
      </c>
      <c r="AJ2945" s="58"/>
    </row>
    <row r="2946" customFormat="false" ht="15" hidden="false" customHeight="false" outlineLevel="0" collapsed="false">
      <c r="A2946" s="56"/>
      <c r="E2946" s="57" t="str">
        <f aca="false">IF(AND($F2946="",$G2946=""),"",IF($G2946="",$F2946,HYPERLINK($G2946,$F2946)))</f>
        <v/>
      </c>
      <c r="H2946" s="1" t="str">
        <f aca="false">IF($I2946="","None Attached",IF(LEFT($I2946,5)="https",HYPERLINK($I2946,"Datasheet"),HYPERLINK(_xlfn.CONCAT("https://",$I2946),"Datasheet")))</f>
        <v>None Attached</v>
      </c>
      <c r="M2946" s="56"/>
      <c r="P2946" s="58"/>
      <c r="Q2946" s="1" t="n">
        <f aca="false">$M2946-$N2946</f>
        <v>0</v>
      </c>
      <c r="R2946" s="56"/>
      <c r="T2946" s="59" t="s">
        <v>15</v>
      </c>
      <c r="U2946" s="1" t="n">
        <f aca="false">$S2946-$R2946</f>
        <v>0</v>
      </c>
      <c r="V2946" s="1" t="n">
        <f aca="false">IF($T2946="±",$Q2946*2,$Q2946)</f>
        <v>0</v>
      </c>
      <c r="W2946" s="60" t="str">
        <f aca="false">IFERROR($U2946/ABS($V2946),"N/A")</f>
        <v>N/A</v>
      </c>
      <c r="X2946" s="61" t="str">
        <f aca="false">IF(OR($W2946="N/A",$R2946="",$S2946=""),"N/A",IF($W2946&gt;=4,"Not Significant",IF($W2946&gt;=2,"Semi-Significant","Significant")))</f>
        <v>N/A</v>
      </c>
      <c r="Z2946" s="1" t="str">
        <f aca="false">IF($D2946="Z540.1 w/data",0,"")</f>
        <v/>
      </c>
      <c r="AA2946" s="1" t="e">
        <f aca="false">$Y2946+$Q2946+$Z2946</f>
        <v>#VALUE!</v>
      </c>
      <c r="AB2946" s="1" t="n">
        <f aca="false">$N2946+$Q2946</f>
        <v>0</v>
      </c>
      <c r="AC2946" s="1" t="str">
        <f aca="false">IF($Y2946="","",IF(AND($AA2946&gt;=$R2946,$AA2946&lt;=$S2946),"Pass","Fail"))</f>
        <v/>
      </c>
      <c r="AD2946" s="1" t="str">
        <f aca="false">IF($Y2946="","",IF($AA2946&gt;$R2946,"Pass","Fail"))</f>
        <v/>
      </c>
      <c r="AE2946" s="1" t="str">
        <f aca="false">IF($Y2946="","",IF($AA2946&gt;=$R2946,"Pass","Fail"))</f>
        <v/>
      </c>
      <c r="AF2946" s="1" t="str">
        <f aca="false">IF($Y2946="","",IF($AA2946&lt;=$S2946,"Pass","Fail"))</f>
        <v/>
      </c>
      <c r="AG2946" s="1" t="str">
        <f aca="false">IF($Y2946="","",IF($AA2946&lt;$S2946,"Pass","Fail"))</f>
        <v/>
      </c>
      <c r="AH2946" s="23" t="str">
        <f aca="true">INDIRECT(CHOOSE(MATCH($T2946,{"±","&gt;","≥","≤","&lt;"},0), "AC", "AD", "AE", "AF", "AG") &amp; ROW())</f>
        <v/>
      </c>
      <c r="AI2946" s="56" t="str">
        <f aca="false">IF($X2946="Not Significant","No Further Action Required",
IF($AH2946="","",
IF(AND($AH2946="Pass",$L2946="0 - Passed "),"Analysis performed; no further action required.",
IF(AND($AH2946="Fail",$L2946="1 - Failed "),"Analysis performed; no further action required.",
IF(AND($AH2946="Pass",$L2946="2 - Limited In Use "),"Analysis performed; no further action required.",
IF(AND($AH2946="Fail",$L2946="3 - Adjusted "),"Analysis performed; no further action required.",
"Unit fails analysis; TSM determination required."))))))</f>
        <v/>
      </c>
      <c r="AJ2946" s="58"/>
    </row>
    <row r="2947" customFormat="false" ht="15" hidden="false" customHeight="false" outlineLevel="0" collapsed="false">
      <c r="A2947" s="56"/>
      <c r="E2947" s="57" t="str">
        <f aca="false">IF(AND($F2947="",$G2947=""),"",IF($G2947="",$F2947,HYPERLINK($G2947,$F2947)))</f>
        <v/>
      </c>
      <c r="H2947" s="1" t="str">
        <f aca="false">IF($I2947="","None Attached",IF(LEFT($I2947,5)="https",HYPERLINK($I2947,"Datasheet"),HYPERLINK(_xlfn.CONCAT("https://",$I2947),"Datasheet")))</f>
        <v>None Attached</v>
      </c>
      <c r="M2947" s="56"/>
      <c r="P2947" s="58"/>
      <c r="Q2947" s="1" t="n">
        <f aca="false">$M2947-$N2947</f>
        <v>0</v>
      </c>
      <c r="R2947" s="56"/>
      <c r="T2947" s="59" t="s">
        <v>15</v>
      </c>
      <c r="U2947" s="1" t="n">
        <f aca="false">$S2947-$R2947</f>
        <v>0</v>
      </c>
      <c r="V2947" s="1" t="n">
        <f aca="false">IF($T2947="±",$Q2947*2,$Q2947)</f>
        <v>0</v>
      </c>
      <c r="W2947" s="60" t="str">
        <f aca="false">IFERROR($U2947/ABS($V2947),"N/A")</f>
        <v>N/A</v>
      </c>
      <c r="X2947" s="61" t="str">
        <f aca="false">IF(OR($W2947="N/A",$R2947="",$S2947=""),"N/A",IF($W2947&gt;=4,"Not Significant",IF($W2947&gt;=2,"Semi-Significant","Significant")))</f>
        <v>N/A</v>
      </c>
      <c r="Z2947" s="1" t="str">
        <f aca="false">IF($D2947="Z540.1 w/data",0,"")</f>
        <v/>
      </c>
      <c r="AA2947" s="1" t="e">
        <f aca="false">$Y2947+$Q2947+$Z2947</f>
        <v>#VALUE!</v>
      </c>
      <c r="AB2947" s="1" t="n">
        <f aca="false">$N2947+$Q2947</f>
        <v>0</v>
      </c>
      <c r="AC2947" s="1" t="str">
        <f aca="false">IF($Y2947="","",IF(AND($AA2947&gt;=$R2947,$AA2947&lt;=$S2947),"Pass","Fail"))</f>
        <v/>
      </c>
      <c r="AD2947" s="1" t="str">
        <f aca="false">IF($Y2947="","",IF($AA2947&gt;$R2947,"Pass","Fail"))</f>
        <v/>
      </c>
      <c r="AE2947" s="1" t="str">
        <f aca="false">IF($Y2947="","",IF($AA2947&gt;=$R2947,"Pass","Fail"))</f>
        <v/>
      </c>
      <c r="AF2947" s="1" t="str">
        <f aca="false">IF($Y2947="","",IF($AA2947&lt;=$S2947,"Pass","Fail"))</f>
        <v/>
      </c>
      <c r="AG2947" s="1" t="str">
        <f aca="false">IF($Y2947="","",IF($AA2947&lt;$S2947,"Pass","Fail"))</f>
        <v/>
      </c>
      <c r="AH2947" s="23" t="str">
        <f aca="true">INDIRECT(CHOOSE(MATCH($T2947,{"±","&gt;","≥","≤","&lt;"},0), "AC", "AD", "AE", "AF", "AG") &amp; ROW())</f>
        <v/>
      </c>
      <c r="AI2947" s="56" t="str">
        <f aca="false">IF($X2947="Not Significant","No Further Action Required",
IF($AH2947="","",
IF(AND($AH2947="Pass",$L2947="0 - Passed "),"Analysis performed; no further action required.",
IF(AND($AH2947="Fail",$L2947="1 - Failed "),"Analysis performed; no further action required.",
IF(AND($AH2947="Pass",$L2947="2 - Limited In Use "),"Analysis performed; no further action required.",
IF(AND($AH2947="Fail",$L2947="3 - Adjusted "),"Analysis performed; no further action required.",
"Unit fails analysis; TSM determination required."))))))</f>
        <v/>
      </c>
      <c r="AJ2947" s="58"/>
    </row>
    <row r="2948" customFormat="false" ht="15" hidden="false" customHeight="false" outlineLevel="0" collapsed="false">
      <c r="A2948" s="56"/>
      <c r="E2948" s="57" t="str">
        <f aca="false">IF(AND($F2948="",$G2948=""),"",IF($G2948="",$F2948,HYPERLINK($G2948,$F2948)))</f>
        <v/>
      </c>
      <c r="H2948" s="1" t="str">
        <f aca="false">IF($I2948="","None Attached",IF(LEFT($I2948,5)="https",HYPERLINK($I2948,"Datasheet"),HYPERLINK(_xlfn.CONCAT("https://",$I2948),"Datasheet")))</f>
        <v>None Attached</v>
      </c>
      <c r="M2948" s="56"/>
      <c r="P2948" s="58"/>
      <c r="Q2948" s="1" t="n">
        <f aca="false">$M2948-$N2948</f>
        <v>0</v>
      </c>
      <c r="R2948" s="56"/>
      <c r="T2948" s="59" t="s">
        <v>15</v>
      </c>
      <c r="U2948" s="1" t="n">
        <f aca="false">$S2948-$R2948</f>
        <v>0</v>
      </c>
      <c r="V2948" s="1" t="n">
        <f aca="false">IF($T2948="±",$Q2948*2,$Q2948)</f>
        <v>0</v>
      </c>
      <c r="W2948" s="60" t="str">
        <f aca="false">IFERROR($U2948/ABS($V2948),"N/A")</f>
        <v>N/A</v>
      </c>
      <c r="X2948" s="61" t="str">
        <f aca="false">IF(OR($W2948="N/A",$R2948="",$S2948=""),"N/A",IF($W2948&gt;=4,"Not Significant",IF($W2948&gt;=2,"Semi-Significant","Significant")))</f>
        <v>N/A</v>
      </c>
      <c r="Z2948" s="1" t="str">
        <f aca="false">IF($D2948="Z540.1 w/data",0,"")</f>
        <v/>
      </c>
      <c r="AA2948" s="1" t="e">
        <f aca="false">$Y2948+$Q2948+$Z2948</f>
        <v>#VALUE!</v>
      </c>
      <c r="AB2948" s="1" t="n">
        <f aca="false">$N2948+$Q2948</f>
        <v>0</v>
      </c>
      <c r="AC2948" s="1" t="str">
        <f aca="false">IF($Y2948="","",IF(AND($AA2948&gt;=$R2948,$AA2948&lt;=$S2948),"Pass","Fail"))</f>
        <v/>
      </c>
      <c r="AD2948" s="1" t="str">
        <f aca="false">IF($Y2948="","",IF($AA2948&gt;$R2948,"Pass","Fail"))</f>
        <v/>
      </c>
      <c r="AE2948" s="1" t="str">
        <f aca="false">IF($Y2948="","",IF($AA2948&gt;=$R2948,"Pass","Fail"))</f>
        <v/>
      </c>
      <c r="AF2948" s="1" t="str">
        <f aca="false">IF($Y2948="","",IF($AA2948&lt;=$S2948,"Pass","Fail"))</f>
        <v/>
      </c>
      <c r="AG2948" s="1" t="str">
        <f aca="false">IF($Y2948="","",IF($AA2948&lt;$S2948,"Pass","Fail"))</f>
        <v/>
      </c>
      <c r="AH2948" s="23" t="str">
        <f aca="true">INDIRECT(CHOOSE(MATCH($T2948,{"±","&gt;","≥","≤","&lt;"},0), "AC", "AD", "AE", "AF", "AG") &amp; ROW())</f>
        <v/>
      </c>
      <c r="AI2948" s="56" t="str">
        <f aca="false">IF($X2948="Not Significant","No Further Action Required",
IF($AH2948="","",
IF(AND($AH2948="Pass",$L2948="0 - Passed "),"Analysis performed; no further action required.",
IF(AND($AH2948="Fail",$L2948="1 - Failed "),"Analysis performed; no further action required.",
IF(AND($AH2948="Pass",$L2948="2 - Limited In Use "),"Analysis performed; no further action required.",
IF(AND($AH2948="Fail",$L2948="3 - Adjusted "),"Analysis performed; no further action required.",
"Unit fails analysis; TSM determination required."))))))</f>
        <v/>
      </c>
      <c r="AJ2948" s="58"/>
    </row>
    <row r="2949" customFormat="false" ht="15" hidden="false" customHeight="false" outlineLevel="0" collapsed="false">
      <c r="A2949" s="56"/>
      <c r="E2949" s="57" t="str">
        <f aca="false">IF(AND($F2949="",$G2949=""),"",IF($G2949="",$F2949,HYPERLINK($G2949,$F2949)))</f>
        <v/>
      </c>
      <c r="H2949" s="1" t="str">
        <f aca="false">IF($I2949="","None Attached",IF(LEFT($I2949,5)="https",HYPERLINK($I2949,"Datasheet"),HYPERLINK(_xlfn.CONCAT("https://",$I2949),"Datasheet")))</f>
        <v>None Attached</v>
      </c>
      <c r="M2949" s="56"/>
      <c r="P2949" s="58"/>
      <c r="Q2949" s="1" t="n">
        <f aca="false">$M2949-$N2949</f>
        <v>0</v>
      </c>
      <c r="R2949" s="56"/>
      <c r="T2949" s="59" t="s">
        <v>15</v>
      </c>
      <c r="U2949" s="1" t="n">
        <f aca="false">$S2949-$R2949</f>
        <v>0</v>
      </c>
      <c r="V2949" s="1" t="n">
        <f aca="false">IF($T2949="±",$Q2949*2,$Q2949)</f>
        <v>0</v>
      </c>
      <c r="W2949" s="60" t="str">
        <f aca="false">IFERROR($U2949/ABS($V2949),"N/A")</f>
        <v>N/A</v>
      </c>
      <c r="X2949" s="61" t="str">
        <f aca="false">IF(OR($W2949="N/A",$R2949="",$S2949=""),"N/A",IF($W2949&gt;=4,"Not Significant",IF($W2949&gt;=2,"Semi-Significant","Significant")))</f>
        <v>N/A</v>
      </c>
      <c r="Z2949" s="1" t="str">
        <f aca="false">IF($D2949="Z540.1 w/data",0,"")</f>
        <v/>
      </c>
      <c r="AA2949" s="1" t="e">
        <f aca="false">$Y2949+$Q2949+$Z2949</f>
        <v>#VALUE!</v>
      </c>
      <c r="AB2949" s="1" t="n">
        <f aca="false">$N2949+$Q2949</f>
        <v>0</v>
      </c>
      <c r="AC2949" s="1" t="str">
        <f aca="false">IF($Y2949="","",IF(AND($AA2949&gt;=$R2949,$AA2949&lt;=$S2949),"Pass","Fail"))</f>
        <v/>
      </c>
      <c r="AD2949" s="1" t="str">
        <f aca="false">IF($Y2949="","",IF($AA2949&gt;$R2949,"Pass","Fail"))</f>
        <v/>
      </c>
      <c r="AE2949" s="1" t="str">
        <f aca="false">IF($Y2949="","",IF($AA2949&gt;=$R2949,"Pass","Fail"))</f>
        <v/>
      </c>
      <c r="AF2949" s="1" t="str">
        <f aca="false">IF($Y2949="","",IF($AA2949&lt;=$S2949,"Pass","Fail"))</f>
        <v/>
      </c>
      <c r="AG2949" s="1" t="str">
        <f aca="false">IF($Y2949="","",IF($AA2949&lt;$S2949,"Pass","Fail"))</f>
        <v/>
      </c>
      <c r="AH2949" s="23" t="str">
        <f aca="true">INDIRECT(CHOOSE(MATCH($T2949,{"±","&gt;","≥","≤","&lt;"},0), "AC", "AD", "AE", "AF", "AG") &amp; ROW())</f>
        <v/>
      </c>
      <c r="AI2949" s="56" t="str">
        <f aca="false">IF($X2949="Not Significant","No Further Action Required",
IF($AH2949="","",
IF(AND($AH2949="Pass",$L2949="0 - Passed "),"Analysis performed; no further action required.",
IF(AND($AH2949="Fail",$L2949="1 - Failed "),"Analysis performed; no further action required.",
IF(AND($AH2949="Pass",$L2949="2 - Limited In Use "),"Analysis performed; no further action required.",
IF(AND($AH2949="Fail",$L2949="3 - Adjusted "),"Analysis performed; no further action required.",
"Unit fails analysis; TSM determination required."))))))</f>
        <v/>
      </c>
      <c r="AJ2949" s="58"/>
    </row>
    <row r="2950" customFormat="false" ht="15" hidden="false" customHeight="false" outlineLevel="0" collapsed="false">
      <c r="A2950" s="56"/>
      <c r="E2950" s="57" t="str">
        <f aca="false">IF(AND($F2950="",$G2950=""),"",IF($G2950="",$F2950,HYPERLINK($G2950,$F2950)))</f>
        <v/>
      </c>
      <c r="H2950" s="1" t="str">
        <f aca="false">IF($I2950="","None Attached",IF(LEFT($I2950,5)="https",HYPERLINK($I2950,"Datasheet"),HYPERLINK(_xlfn.CONCAT("https://",$I2950),"Datasheet")))</f>
        <v>None Attached</v>
      </c>
      <c r="M2950" s="56"/>
      <c r="P2950" s="58"/>
      <c r="Q2950" s="1" t="n">
        <f aca="false">$M2950-$N2950</f>
        <v>0</v>
      </c>
      <c r="R2950" s="56"/>
      <c r="T2950" s="59" t="s">
        <v>15</v>
      </c>
      <c r="U2950" s="1" t="n">
        <f aca="false">$S2950-$R2950</f>
        <v>0</v>
      </c>
      <c r="V2950" s="1" t="n">
        <f aca="false">IF($T2950="±",$Q2950*2,$Q2950)</f>
        <v>0</v>
      </c>
      <c r="W2950" s="60" t="str">
        <f aca="false">IFERROR($U2950/ABS($V2950),"N/A")</f>
        <v>N/A</v>
      </c>
      <c r="X2950" s="61" t="str">
        <f aca="false">IF(OR($W2950="N/A",$R2950="",$S2950=""),"N/A",IF($W2950&gt;=4,"Not Significant",IF($W2950&gt;=2,"Semi-Significant","Significant")))</f>
        <v>N/A</v>
      </c>
      <c r="Z2950" s="1" t="str">
        <f aca="false">IF($D2950="Z540.1 w/data",0,"")</f>
        <v/>
      </c>
      <c r="AA2950" s="1" t="e">
        <f aca="false">$Y2950+$Q2950+$Z2950</f>
        <v>#VALUE!</v>
      </c>
      <c r="AB2950" s="1" t="n">
        <f aca="false">$N2950+$Q2950</f>
        <v>0</v>
      </c>
      <c r="AC2950" s="1" t="str">
        <f aca="false">IF($Y2950="","",IF(AND($AA2950&gt;=$R2950,$AA2950&lt;=$S2950),"Pass","Fail"))</f>
        <v/>
      </c>
      <c r="AD2950" s="1" t="str">
        <f aca="false">IF($Y2950="","",IF($AA2950&gt;$R2950,"Pass","Fail"))</f>
        <v/>
      </c>
      <c r="AE2950" s="1" t="str">
        <f aca="false">IF($Y2950="","",IF($AA2950&gt;=$R2950,"Pass","Fail"))</f>
        <v/>
      </c>
      <c r="AF2950" s="1" t="str">
        <f aca="false">IF($Y2950="","",IF($AA2950&lt;=$S2950,"Pass","Fail"))</f>
        <v/>
      </c>
      <c r="AG2950" s="1" t="str">
        <f aca="false">IF($Y2950="","",IF($AA2950&lt;$S2950,"Pass","Fail"))</f>
        <v/>
      </c>
      <c r="AH2950" s="23" t="str">
        <f aca="true">INDIRECT(CHOOSE(MATCH($T2950,{"±","&gt;","≥","≤","&lt;"},0), "AC", "AD", "AE", "AF", "AG") &amp; ROW())</f>
        <v/>
      </c>
      <c r="AI2950" s="56" t="str">
        <f aca="false">IF($X2950="Not Significant","No Further Action Required",
IF($AH2950="","",
IF(AND($AH2950="Pass",$L2950="0 - Passed "),"Analysis performed; no further action required.",
IF(AND($AH2950="Fail",$L2950="1 - Failed "),"Analysis performed; no further action required.",
IF(AND($AH2950="Pass",$L2950="2 - Limited In Use "),"Analysis performed; no further action required.",
IF(AND($AH2950="Fail",$L2950="3 - Adjusted "),"Analysis performed; no further action required.",
"Unit fails analysis; TSM determination required."))))))</f>
        <v/>
      </c>
      <c r="AJ2950" s="58"/>
    </row>
    <row r="2951" customFormat="false" ht="15" hidden="false" customHeight="false" outlineLevel="0" collapsed="false">
      <c r="A2951" s="56"/>
      <c r="E2951" s="57" t="str">
        <f aca="false">IF(AND($F2951="",$G2951=""),"",IF($G2951="",$F2951,HYPERLINK($G2951,$F2951)))</f>
        <v/>
      </c>
      <c r="H2951" s="1" t="str">
        <f aca="false">IF($I2951="","None Attached",IF(LEFT($I2951,5)="https",HYPERLINK($I2951,"Datasheet"),HYPERLINK(_xlfn.CONCAT("https://",$I2951),"Datasheet")))</f>
        <v>None Attached</v>
      </c>
      <c r="M2951" s="56"/>
      <c r="P2951" s="58"/>
      <c r="Q2951" s="1" t="n">
        <f aca="false">$M2951-$N2951</f>
        <v>0</v>
      </c>
      <c r="R2951" s="56"/>
      <c r="T2951" s="59" t="s">
        <v>15</v>
      </c>
      <c r="U2951" s="1" t="n">
        <f aca="false">$S2951-$R2951</f>
        <v>0</v>
      </c>
      <c r="V2951" s="1" t="n">
        <f aca="false">IF($T2951="±",$Q2951*2,$Q2951)</f>
        <v>0</v>
      </c>
      <c r="W2951" s="60" t="str">
        <f aca="false">IFERROR($U2951/ABS($V2951),"N/A")</f>
        <v>N/A</v>
      </c>
      <c r="X2951" s="61" t="str">
        <f aca="false">IF(OR($W2951="N/A",$R2951="",$S2951=""),"N/A",IF($W2951&gt;=4,"Not Significant",IF($W2951&gt;=2,"Semi-Significant","Significant")))</f>
        <v>N/A</v>
      </c>
      <c r="Z2951" s="1" t="str">
        <f aca="false">IF($D2951="Z540.1 w/data",0,"")</f>
        <v/>
      </c>
      <c r="AA2951" s="1" t="e">
        <f aca="false">$Y2951+$Q2951+$Z2951</f>
        <v>#VALUE!</v>
      </c>
      <c r="AB2951" s="1" t="n">
        <f aca="false">$N2951+$Q2951</f>
        <v>0</v>
      </c>
      <c r="AC2951" s="1" t="str">
        <f aca="false">IF($Y2951="","",IF(AND($AA2951&gt;=$R2951,$AA2951&lt;=$S2951),"Pass","Fail"))</f>
        <v/>
      </c>
      <c r="AD2951" s="1" t="str">
        <f aca="false">IF($Y2951="","",IF($AA2951&gt;$R2951,"Pass","Fail"))</f>
        <v/>
      </c>
      <c r="AE2951" s="1" t="str">
        <f aca="false">IF($Y2951="","",IF($AA2951&gt;=$R2951,"Pass","Fail"))</f>
        <v/>
      </c>
      <c r="AF2951" s="1" t="str">
        <f aca="false">IF($Y2951="","",IF($AA2951&lt;=$S2951,"Pass","Fail"))</f>
        <v/>
      </c>
      <c r="AG2951" s="1" t="str">
        <f aca="false">IF($Y2951="","",IF($AA2951&lt;$S2951,"Pass","Fail"))</f>
        <v/>
      </c>
      <c r="AH2951" s="23" t="str">
        <f aca="true">INDIRECT(CHOOSE(MATCH($T2951,{"±","&gt;","≥","≤","&lt;"},0), "AC", "AD", "AE", "AF", "AG") &amp; ROW())</f>
        <v/>
      </c>
      <c r="AI2951" s="56" t="str">
        <f aca="false">IF($X2951="Not Significant","No Further Action Required",
IF($AH2951="","",
IF(AND($AH2951="Pass",$L2951="0 - Passed "),"Analysis performed; no further action required.",
IF(AND($AH2951="Fail",$L2951="1 - Failed "),"Analysis performed; no further action required.",
IF(AND($AH2951="Pass",$L2951="2 - Limited In Use "),"Analysis performed; no further action required.",
IF(AND($AH2951="Fail",$L2951="3 - Adjusted "),"Analysis performed; no further action required.",
"Unit fails analysis; TSM determination required."))))))</f>
        <v/>
      </c>
      <c r="AJ2951" s="58"/>
    </row>
    <row r="2952" customFormat="false" ht="15" hidden="false" customHeight="false" outlineLevel="0" collapsed="false">
      <c r="A2952" s="56"/>
      <c r="E2952" s="57" t="str">
        <f aca="false">IF(AND($F2952="",$G2952=""),"",IF($G2952="",$F2952,HYPERLINK($G2952,$F2952)))</f>
        <v/>
      </c>
      <c r="H2952" s="1" t="str">
        <f aca="false">IF($I2952="","None Attached",IF(LEFT($I2952,5)="https",HYPERLINK($I2952,"Datasheet"),HYPERLINK(_xlfn.CONCAT("https://",$I2952),"Datasheet")))</f>
        <v>None Attached</v>
      </c>
      <c r="M2952" s="56"/>
      <c r="P2952" s="58"/>
      <c r="Q2952" s="1" t="n">
        <f aca="false">$M2952-$N2952</f>
        <v>0</v>
      </c>
      <c r="R2952" s="56"/>
      <c r="T2952" s="59" t="s">
        <v>15</v>
      </c>
      <c r="U2952" s="1" t="n">
        <f aca="false">$S2952-$R2952</f>
        <v>0</v>
      </c>
      <c r="V2952" s="1" t="n">
        <f aca="false">IF($T2952="±",$Q2952*2,$Q2952)</f>
        <v>0</v>
      </c>
      <c r="W2952" s="60" t="str">
        <f aca="false">IFERROR($U2952/ABS($V2952),"N/A")</f>
        <v>N/A</v>
      </c>
      <c r="X2952" s="61" t="str">
        <f aca="false">IF(OR($W2952="N/A",$R2952="",$S2952=""),"N/A",IF($W2952&gt;=4,"Not Significant",IF($W2952&gt;=2,"Semi-Significant","Significant")))</f>
        <v>N/A</v>
      </c>
      <c r="Z2952" s="1" t="str">
        <f aca="false">IF($D2952="Z540.1 w/data",0,"")</f>
        <v/>
      </c>
      <c r="AA2952" s="1" t="e">
        <f aca="false">$Y2952+$Q2952+$Z2952</f>
        <v>#VALUE!</v>
      </c>
      <c r="AB2952" s="1" t="n">
        <f aca="false">$N2952+$Q2952</f>
        <v>0</v>
      </c>
      <c r="AC2952" s="1" t="str">
        <f aca="false">IF($Y2952="","",IF(AND($AA2952&gt;=$R2952,$AA2952&lt;=$S2952),"Pass","Fail"))</f>
        <v/>
      </c>
      <c r="AD2952" s="1" t="str">
        <f aca="false">IF($Y2952="","",IF($AA2952&gt;$R2952,"Pass","Fail"))</f>
        <v/>
      </c>
      <c r="AE2952" s="1" t="str">
        <f aca="false">IF($Y2952="","",IF($AA2952&gt;=$R2952,"Pass","Fail"))</f>
        <v/>
      </c>
      <c r="AF2952" s="1" t="str">
        <f aca="false">IF($Y2952="","",IF($AA2952&lt;=$S2952,"Pass","Fail"))</f>
        <v/>
      </c>
      <c r="AG2952" s="1" t="str">
        <f aca="false">IF($Y2952="","",IF($AA2952&lt;$S2952,"Pass","Fail"))</f>
        <v/>
      </c>
      <c r="AH2952" s="23" t="str">
        <f aca="true">INDIRECT(CHOOSE(MATCH($T2952,{"±","&gt;","≥","≤","&lt;"},0), "AC", "AD", "AE", "AF", "AG") &amp; ROW())</f>
        <v/>
      </c>
      <c r="AI2952" s="56" t="str">
        <f aca="false">IF($X2952="Not Significant","No Further Action Required",
IF($AH2952="","",
IF(AND($AH2952="Pass",$L2952="0 - Passed "),"Analysis performed; no further action required.",
IF(AND($AH2952="Fail",$L2952="1 - Failed "),"Analysis performed; no further action required.",
IF(AND($AH2952="Pass",$L2952="2 - Limited In Use "),"Analysis performed; no further action required.",
IF(AND($AH2952="Fail",$L2952="3 - Adjusted "),"Analysis performed; no further action required.",
"Unit fails analysis; TSM determination required."))))))</f>
        <v/>
      </c>
      <c r="AJ2952" s="58"/>
    </row>
    <row r="2953" customFormat="false" ht="15" hidden="false" customHeight="false" outlineLevel="0" collapsed="false">
      <c r="A2953" s="56"/>
      <c r="E2953" s="57" t="str">
        <f aca="false">IF(AND($F2953="",$G2953=""),"",IF($G2953="",$F2953,HYPERLINK($G2953,$F2953)))</f>
        <v/>
      </c>
      <c r="H2953" s="1" t="str">
        <f aca="false">IF($I2953="","None Attached",IF(LEFT($I2953,5)="https",HYPERLINK($I2953,"Datasheet"),HYPERLINK(_xlfn.CONCAT("https://",$I2953),"Datasheet")))</f>
        <v>None Attached</v>
      </c>
      <c r="M2953" s="56"/>
      <c r="P2953" s="58"/>
      <c r="Q2953" s="1" t="n">
        <f aca="false">$M2953-$N2953</f>
        <v>0</v>
      </c>
      <c r="R2953" s="56"/>
      <c r="T2953" s="59" t="s">
        <v>15</v>
      </c>
      <c r="U2953" s="1" t="n">
        <f aca="false">$S2953-$R2953</f>
        <v>0</v>
      </c>
      <c r="V2953" s="1" t="n">
        <f aca="false">IF($T2953="±",$Q2953*2,$Q2953)</f>
        <v>0</v>
      </c>
      <c r="W2953" s="60" t="str">
        <f aca="false">IFERROR($U2953/ABS($V2953),"N/A")</f>
        <v>N/A</v>
      </c>
      <c r="X2953" s="61" t="str">
        <f aca="false">IF(OR($W2953="N/A",$R2953="",$S2953=""),"N/A",IF($W2953&gt;=4,"Not Significant",IF($W2953&gt;=2,"Semi-Significant","Significant")))</f>
        <v>N/A</v>
      </c>
      <c r="Z2953" s="1" t="str">
        <f aca="false">IF($D2953="Z540.1 w/data",0,"")</f>
        <v/>
      </c>
      <c r="AA2953" s="1" t="e">
        <f aca="false">$Y2953+$Q2953+$Z2953</f>
        <v>#VALUE!</v>
      </c>
      <c r="AB2953" s="1" t="n">
        <f aca="false">$N2953+$Q2953</f>
        <v>0</v>
      </c>
      <c r="AC2953" s="1" t="str">
        <f aca="false">IF($Y2953="","",IF(AND($AA2953&gt;=$R2953,$AA2953&lt;=$S2953),"Pass","Fail"))</f>
        <v/>
      </c>
      <c r="AD2953" s="1" t="str">
        <f aca="false">IF($Y2953="","",IF($AA2953&gt;$R2953,"Pass","Fail"))</f>
        <v/>
      </c>
      <c r="AE2953" s="1" t="str">
        <f aca="false">IF($Y2953="","",IF($AA2953&gt;=$R2953,"Pass","Fail"))</f>
        <v/>
      </c>
      <c r="AF2953" s="1" t="str">
        <f aca="false">IF($Y2953="","",IF($AA2953&lt;=$S2953,"Pass","Fail"))</f>
        <v/>
      </c>
      <c r="AG2953" s="1" t="str">
        <f aca="false">IF($Y2953="","",IF($AA2953&lt;$S2953,"Pass","Fail"))</f>
        <v/>
      </c>
      <c r="AH2953" s="23" t="str">
        <f aca="true">INDIRECT(CHOOSE(MATCH($T2953,{"±","&gt;","≥","≤","&lt;"},0), "AC", "AD", "AE", "AF", "AG") &amp; ROW())</f>
        <v/>
      </c>
      <c r="AI2953" s="56" t="str">
        <f aca="false">IF($X2953="Not Significant","No Further Action Required",
IF($AH2953="","",
IF(AND($AH2953="Pass",$L2953="0 - Passed "),"Analysis performed; no further action required.",
IF(AND($AH2953="Fail",$L2953="1 - Failed "),"Analysis performed; no further action required.",
IF(AND($AH2953="Pass",$L2953="2 - Limited In Use "),"Analysis performed; no further action required.",
IF(AND($AH2953="Fail",$L2953="3 - Adjusted "),"Analysis performed; no further action required.",
"Unit fails analysis; TSM determination required."))))))</f>
        <v/>
      </c>
      <c r="AJ2953" s="58"/>
    </row>
    <row r="2954" customFormat="false" ht="15" hidden="false" customHeight="false" outlineLevel="0" collapsed="false">
      <c r="A2954" s="56"/>
      <c r="E2954" s="57" t="str">
        <f aca="false">IF(AND($F2954="",$G2954=""),"",IF($G2954="",$F2954,HYPERLINK($G2954,$F2954)))</f>
        <v/>
      </c>
      <c r="H2954" s="1" t="str">
        <f aca="false">IF($I2954="","None Attached",IF(LEFT($I2954,5)="https",HYPERLINK($I2954,"Datasheet"),HYPERLINK(_xlfn.CONCAT("https://",$I2954),"Datasheet")))</f>
        <v>None Attached</v>
      </c>
      <c r="M2954" s="56"/>
      <c r="P2954" s="58"/>
      <c r="Q2954" s="1" t="n">
        <f aca="false">$M2954-$N2954</f>
        <v>0</v>
      </c>
      <c r="R2954" s="56"/>
      <c r="T2954" s="59" t="s">
        <v>15</v>
      </c>
      <c r="U2954" s="1" t="n">
        <f aca="false">$S2954-$R2954</f>
        <v>0</v>
      </c>
      <c r="V2954" s="1" t="n">
        <f aca="false">IF($T2954="±",$Q2954*2,$Q2954)</f>
        <v>0</v>
      </c>
      <c r="W2954" s="60" t="str">
        <f aca="false">IFERROR($U2954/ABS($V2954),"N/A")</f>
        <v>N/A</v>
      </c>
      <c r="X2954" s="61" t="str">
        <f aca="false">IF(OR($W2954="N/A",$R2954="",$S2954=""),"N/A",IF($W2954&gt;=4,"Not Significant",IF($W2954&gt;=2,"Semi-Significant","Significant")))</f>
        <v>N/A</v>
      </c>
      <c r="Z2954" s="1" t="str">
        <f aca="false">IF($D2954="Z540.1 w/data",0,"")</f>
        <v/>
      </c>
      <c r="AA2954" s="1" t="e">
        <f aca="false">$Y2954+$Q2954+$Z2954</f>
        <v>#VALUE!</v>
      </c>
      <c r="AB2954" s="1" t="n">
        <f aca="false">$N2954+$Q2954</f>
        <v>0</v>
      </c>
      <c r="AC2954" s="1" t="str">
        <f aca="false">IF($Y2954="","",IF(AND($AA2954&gt;=$R2954,$AA2954&lt;=$S2954),"Pass","Fail"))</f>
        <v/>
      </c>
      <c r="AD2954" s="1" t="str">
        <f aca="false">IF($Y2954="","",IF($AA2954&gt;$R2954,"Pass","Fail"))</f>
        <v/>
      </c>
      <c r="AE2954" s="1" t="str">
        <f aca="false">IF($Y2954="","",IF($AA2954&gt;=$R2954,"Pass","Fail"))</f>
        <v/>
      </c>
      <c r="AF2954" s="1" t="str">
        <f aca="false">IF($Y2954="","",IF($AA2954&lt;=$S2954,"Pass","Fail"))</f>
        <v/>
      </c>
      <c r="AG2954" s="1" t="str">
        <f aca="false">IF($Y2954="","",IF($AA2954&lt;$S2954,"Pass","Fail"))</f>
        <v/>
      </c>
      <c r="AH2954" s="23" t="str">
        <f aca="true">INDIRECT(CHOOSE(MATCH($T2954,{"±","&gt;","≥","≤","&lt;"},0), "AC", "AD", "AE", "AF", "AG") &amp; ROW())</f>
        <v/>
      </c>
      <c r="AI2954" s="56" t="str">
        <f aca="false">IF($X2954="Not Significant","No Further Action Required",
IF($AH2954="","",
IF(AND($AH2954="Pass",$L2954="0 - Passed "),"Analysis performed; no further action required.",
IF(AND($AH2954="Fail",$L2954="1 - Failed "),"Analysis performed; no further action required.",
IF(AND($AH2954="Pass",$L2954="2 - Limited In Use "),"Analysis performed; no further action required.",
IF(AND($AH2954="Fail",$L2954="3 - Adjusted "),"Analysis performed; no further action required.",
"Unit fails analysis; TSM determination required."))))))</f>
        <v/>
      </c>
      <c r="AJ2954" s="58"/>
    </row>
    <row r="2955" customFormat="false" ht="15" hidden="false" customHeight="false" outlineLevel="0" collapsed="false">
      <c r="A2955" s="56"/>
      <c r="E2955" s="57" t="str">
        <f aca="false">IF(AND($F2955="",$G2955=""),"",IF($G2955="",$F2955,HYPERLINK($G2955,$F2955)))</f>
        <v/>
      </c>
      <c r="H2955" s="1" t="str">
        <f aca="false">IF($I2955="","None Attached",IF(LEFT($I2955,5)="https",HYPERLINK($I2955,"Datasheet"),HYPERLINK(_xlfn.CONCAT("https://",$I2955),"Datasheet")))</f>
        <v>None Attached</v>
      </c>
      <c r="M2955" s="56"/>
      <c r="P2955" s="58"/>
      <c r="Q2955" s="1" t="n">
        <f aca="false">$M2955-$N2955</f>
        <v>0</v>
      </c>
      <c r="R2955" s="56"/>
      <c r="T2955" s="59" t="s">
        <v>15</v>
      </c>
      <c r="U2955" s="1" t="n">
        <f aca="false">$S2955-$R2955</f>
        <v>0</v>
      </c>
      <c r="V2955" s="1" t="n">
        <f aca="false">IF($T2955="±",$Q2955*2,$Q2955)</f>
        <v>0</v>
      </c>
      <c r="W2955" s="60" t="str">
        <f aca="false">IFERROR($U2955/ABS($V2955),"N/A")</f>
        <v>N/A</v>
      </c>
      <c r="X2955" s="61" t="str">
        <f aca="false">IF(OR($W2955="N/A",$R2955="",$S2955=""),"N/A",IF($W2955&gt;=4,"Not Significant",IF($W2955&gt;=2,"Semi-Significant","Significant")))</f>
        <v>N/A</v>
      </c>
      <c r="Z2955" s="1" t="str">
        <f aca="false">IF($D2955="Z540.1 w/data",0,"")</f>
        <v/>
      </c>
      <c r="AA2955" s="1" t="e">
        <f aca="false">$Y2955+$Q2955+$Z2955</f>
        <v>#VALUE!</v>
      </c>
      <c r="AB2955" s="1" t="n">
        <f aca="false">$N2955+$Q2955</f>
        <v>0</v>
      </c>
      <c r="AC2955" s="1" t="str">
        <f aca="false">IF($Y2955="","",IF(AND($AA2955&gt;=$R2955,$AA2955&lt;=$S2955),"Pass","Fail"))</f>
        <v/>
      </c>
      <c r="AD2955" s="1" t="str">
        <f aca="false">IF($Y2955="","",IF($AA2955&gt;$R2955,"Pass","Fail"))</f>
        <v/>
      </c>
      <c r="AE2955" s="1" t="str">
        <f aca="false">IF($Y2955="","",IF($AA2955&gt;=$R2955,"Pass","Fail"))</f>
        <v/>
      </c>
      <c r="AF2955" s="1" t="str">
        <f aca="false">IF($Y2955="","",IF($AA2955&lt;=$S2955,"Pass","Fail"))</f>
        <v/>
      </c>
      <c r="AG2955" s="1" t="str">
        <f aca="false">IF($Y2955="","",IF($AA2955&lt;$S2955,"Pass","Fail"))</f>
        <v/>
      </c>
      <c r="AH2955" s="23" t="str">
        <f aca="true">INDIRECT(CHOOSE(MATCH($T2955,{"±","&gt;","≥","≤","&lt;"},0), "AC", "AD", "AE", "AF", "AG") &amp; ROW())</f>
        <v/>
      </c>
      <c r="AI2955" s="56" t="str">
        <f aca="false">IF($X2955="Not Significant","No Further Action Required",
IF($AH2955="","",
IF(AND($AH2955="Pass",$L2955="0 - Passed "),"Analysis performed; no further action required.",
IF(AND($AH2955="Fail",$L2955="1 - Failed "),"Analysis performed; no further action required.",
IF(AND($AH2955="Pass",$L2955="2 - Limited In Use "),"Analysis performed; no further action required.",
IF(AND($AH2955="Fail",$L2955="3 - Adjusted "),"Analysis performed; no further action required.",
"Unit fails analysis; TSM determination required."))))))</f>
        <v/>
      </c>
      <c r="AJ2955" s="58"/>
    </row>
    <row r="2956" customFormat="false" ht="15" hidden="false" customHeight="false" outlineLevel="0" collapsed="false">
      <c r="A2956" s="56"/>
      <c r="E2956" s="57" t="str">
        <f aca="false">IF(AND($F2956="",$G2956=""),"",IF($G2956="",$F2956,HYPERLINK($G2956,$F2956)))</f>
        <v/>
      </c>
      <c r="H2956" s="1" t="str">
        <f aca="false">IF($I2956="","None Attached",IF(LEFT($I2956,5)="https",HYPERLINK($I2956,"Datasheet"),HYPERLINK(_xlfn.CONCAT("https://",$I2956),"Datasheet")))</f>
        <v>None Attached</v>
      </c>
      <c r="M2956" s="56"/>
      <c r="P2956" s="58"/>
      <c r="Q2956" s="1" t="n">
        <f aca="false">$M2956-$N2956</f>
        <v>0</v>
      </c>
      <c r="R2956" s="56"/>
      <c r="T2956" s="59" t="s">
        <v>15</v>
      </c>
      <c r="U2956" s="1" t="n">
        <f aca="false">$S2956-$R2956</f>
        <v>0</v>
      </c>
      <c r="V2956" s="1" t="n">
        <f aca="false">IF($T2956="±",$Q2956*2,$Q2956)</f>
        <v>0</v>
      </c>
      <c r="W2956" s="60" t="str">
        <f aca="false">IFERROR($U2956/ABS($V2956),"N/A")</f>
        <v>N/A</v>
      </c>
      <c r="X2956" s="61" t="str">
        <f aca="false">IF(OR($W2956="N/A",$R2956="",$S2956=""),"N/A",IF($W2956&gt;=4,"Not Significant",IF($W2956&gt;=2,"Semi-Significant","Significant")))</f>
        <v>N/A</v>
      </c>
      <c r="Z2956" s="1" t="str">
        <f aca="false">IF($D2956="Z540.1 w/data",0,"")</f>
        <v/>
      </c>
      <c r="AA2956" s="1" t="e">
        <f aca="false">$Y2956+$Q2956+$Z2956</f>
        <v>#VALUE!</v>
      </c>
      <c r="AB2956" s="1" t="n">
        <f aca="false">$N2956+$Q2956</f>
        <v>0</v>
      </c>
      <c r="AC2956" s="1" t="str">
        <f aca="false">IF($Y2956="","",IF(AND($AA2956&gt;=$R2956,$AA2956&lt;=$S2956),"Pass","Fail"))</f>
        <v/>
      </c>
      <c r="AD2956" s="1" t="str">
        <f aca="false">IF($Y2956="","",IF($AA2956&gt;$R2956,"Pass","Fail"))</f>
        <v/>
      </c>
      <c r="AE2956" s="1" t="str">
        <f aca="false">IF($Y2956="","",IF($AA2956&gt;=$R2956,"Pass","Fail"))</f>
        <v/>
      </c>
      <c r="AF2956" s="1" t="str">
        <f aca="false">IF($Y2956="","",IF($AA2956&lt;=$S2956,"Pass","Fail"))</f>
        <v/>
      </c>
      <c r="AG2956" s="1" t="str">
        <f aca="false">IF($Y2956="","",IF($AA2956&lt;$S2956,"Pass","Fail"))</f>
        <v/>
      </c>
      <c r="AH2956" s="23" t="str">
        <f aca="true">INDIRECT(CHOOSE(MATCH($T2956,{"±","&gt;","≥","≤","&lt;"},0), "AC", "AD", "AE", "AF", "AG") &amp; ROW())</f>
        <v/>
      </c>
      <c r="AI2956" s="56" t="str">
        <f aca="false">IF($X2956="Not Significant","No Further Action Required",
IF($AH2956="","",
IF(AND($AH2956="Pass",$L2956="0 - Passed "),"Analysis performed; no further action required.",
IF(AND($AH2956="Fail",$L2956="1 - Failed "),"Analysis performed; no further action required.",
IF(AND($AH2956="Pass",$L2956="2 - Limited In Use "),"Analysis performed; no further action required.",
IF(AND($AH2956="Fail",$L2956="3 - Adjusted "),"Analysis performed; no further action required.",
"Unit fails analysis; TSM determination required."))))))</f>
        <v/>
      </c>
      <c r="AJ2956" s="58"/>
    </row>
    <row r="2957" customFormat="false" ht="15" hidden="false" customHeight="false" outlineLevel="0" collapsed="false">
      <c r="A2957" s="56"/>
      <c r="E2957" s="57" t="str">
        <f aca="false">IF(AND($F2957="",$G2957=""),"",IF($G2957="",$F2957,HYPERLINK($G2957,$F2957)))</f>
        <v/>
      </c>
      <c r="H2957" s="1" t="str">
        <f aca="false">IF($I2957="","None Attached",IF(LEFT($I2957,5)="https",HYPERLINK($I2957,"Datasheet"),HYPERLINK(_xlfn.CONCAT("https://",$I2957),"Datasheet")))</f>
        <v>None Attached</v>
      </c>
      <c r="M2957" s="56"/>
      <c r="P2957" s="58"/>
      <c r="Q2957" s="1" t="n">
        <f aca="false">$M2957-$N2957</f>
        <v>0</v>
      </c>
      <c r="R2957" s="56"/>
      <c r="T2957" s="59" t="s">
        <v>15</v>
      </c>
      <c r="U2957" s="1" t="n">
        <f aca="false">$S2957-$R2957</f>
        <v>0</v>
      </c>
      <c r="V2957" s="1" t="n">
        <f aca="false">IF($T2957="±",$Q2957*2,$Q2957)</f>
        <v>0</v>
      </c>
      <c r="W2957" s="60" t="str">
        <f aca="false">IFERROR($U2957/ABS($V2957),"N/A")</f>
        <v>N/A</v>
      </c>
      <c r="X2957" s="61" t="str">
        <f aca="false">IF(OR($W2957="N/A",$R2957="",$S2957=""),"N/A",IF($W2957&gt;=4,"Not Significant",IF($W2957&gt;=2,"Semi-Significant","Significant")))</f>
        <v>N/A</v>
      </c>
      <c r="Z2957" s="1" t="str">
        <f aca="false">IF($D2957="Z540.1 w/data",0,"")</f>
        <v/>
      </c>
      <c r="AA2957" s="1" t="e">
        <f aca="false">$Y2957+$Q2957+$Z2957</f>
        <v>#VALUE!</v>
      </c>
      <c r="AB2957" s="1" t="n">
        <f aca="false">$N2957+$Q2957</f>
        <v>0</v>
      </c>
      <c r="AC2957" s="1" t="str">
        <f aca="false">IF($Y2957="","",IF(AND($AA2957&gt;=$R2957,$AA2957&lt;=$S2957),"Pass","Fail"))</f>
        <v/>
      </c>
      <c r="AD2957" s="1" t="str">
        <f aca="false">IF($Y2957="","",IF($AA2957&gt;$R2957,"Pass","Fail"))</f>
        <v/>
      </c>
      <c r="AE2957" s="1" t="str">
        <f aca="false">IF($Y2957="","",IF($AA2957&gt;=$R2957,"Pass","Fail"))</f>
        <v/>
      </c>
      <c r="AF2957" s="1" t="str">
        <f aca="false">IF($Y2957="","",IF($AA2957&lt;=$S2957,"Pass","Fail"))</f>
        <v/>
      </c>
      <c r="AG2957" s="1" t="str">
        <f aca="false">IF($Y2957="","",IF($AA2957&lt;$S2957,"Pass","Fail"))</f>
        <v/>
      </c>
      <c r="AH2957" s="23" t="str">
        <f aca="true">INDIRECT(CHOOSE(MATCH($T2957,{"±","&gt;","≥","≤","&lt;"},0), "AC", "AD", "AE", "AF", "AG") &amp; ROW())</f>
        <v/>
      </c>
      <c r="AI2957" s="56" t="str">
        <f aca="false">IF($X2957="Not Significant","No Further Action Required",
IF($AH2957="","",
IF(AND($AH2957="Pass",$L2957="0 - Passed "),"Analysis performed; no further action required.",
IF(AND($AH2957="Fail",$L2957="1 - Failed "),"Analysis performed; no further action required.",
IF(AND($AH2957="Pass",$L2957="2 - Limited In Use "),"Analysis performed; no further action required.",
IF(AND($AH2957="Fail",$L2957="3 - Adjusted "),"Analysis performed; no further action required.",
"Unit fails analysis; TSM determination required."))))))</f>
        <v/>
      </c>
      <c r="AJ2957" s="58"/>
    </row>
    <row r="2958" customFormat="false" ht="15" hidden="false" customHeight="false" outlineLevel="0" collapsed="false">
      <c r="A2958" s="56"/>
      <c r="E2958" s="57" t="str">
        <f aca="false">IF(AND($F2958="",$G2958=""),"",IF($G2958="",$F2958,HYPERLINK($G2958,$F2958)))</f>
        <v/>
      </c>
      <c r="H2958" s="1" t="str">
        <f aca="false">IF($I2958="","None Attached",IF(LEFT($I2958,5)="https",HYPERLINK($I2958,"Datasheet"),HYPERLINK(_xlfn.CONCAT("https://",$I2958),"Datasheet")))</f>
        <v>None Attached</v>
      </c>
      <c r="M2958" s="56"/>
      <c r="P2958" s="58"/>
      <c r="Q2958" s="1" t="n">
        <f aca="false">$M2958-$N2958</f>
        <v>0</v>
      </c>
      <c r="R2958" s="56"/>
      <c r="T2958" s="59" t="s">
        <v>15</v>
      </c>
      <c r="U2958" s="1" t="n">
        <f aca="false">$S2958-$R2958</f>
        <v>0</v>
      </c>
      <c r="V2958" s="1" t="n">
        <f aca="false">IF($T2958="±",$Q2958*2,$Q2958)</f>
        <v>0</v>
      </c>
      <c r="W2958" s="60" t="str">
        <f aca="false">IFERROR($U2958/ABS($V2958),"N/A")</f>
        <v>N/A</v>
      </c>
      <c r="X2958" s="61" t="str">
        <f aca="false">IF(OR($W2958="N/A",$R2958="",$S2958=""),"N/A",IF($W2958&gt;=4,"Not Significant",IF($W2958&gt;=2,"Semi-Significant","Significant")))</f>
        <v>N/A</v>
      </c>
      <c r="Z2958" s="1" t="str">
        <f aca="false">IF($D2958="Z540.1 w/data",0,"")</f>
        <v/>
      </c>
      <c r="AA2958" s="1" t="e">
        <f aca="false">$Y2958+$Q2958+$Z2958</f>
        <v>#VALUE!</v>
      </c>
      <c r="AB2958" s="1" t="n">
        <f aca="false">$N2958+$Q2958</f>
        <v>0</v>
      </c>
      <c r="AC2958" s="1" t="str">
        <f aca="false">IF($Y2958="","",IF(AND($AA2958&gt;=$R2958,$AA2958&lt;=$S2958),"Pass","Fail"))</f>
        <v/>
      </c>
      <c r="AD2958" s="1" t="str">
        <f aca="false">IF($Y2958="","",IF($AA2958&gt;$R2958,"Pass","Fail"))</f>
        <v/>
      </c>
      <c r="AE2958" s="1" t="str">
        <f aca="false">IF($Y2958="","",IF($AA2958&gt;=$R2958,"Pass","Fail"))</f>
        <v/>
      </c>
      <c r="AF2958" s="1" t="str">
        <f aca="false">IF($Y2958="","",IF($AA2958&lt;=$S2958,"Pass","Fail"))</f>
        <v/>
      </c>
      <c r="AG2958" s="1" t="str">
        <f aca="false">IF($Y2958="","",IF($AA2958&lt;$S2958,"Pass","Fail"))</f>
        <v/>
      </c>
      <c r="AH2958" s="23" t="str">
        <f aca="true">INDIRECT(CHOOSE(MATCH($T2958,{"±","&gt;","≥","≤","&lt;"},0), "AC", "AD", "AE", "AF", "AG") &amp; ROW())</f>
        <v/>
      </c>
      <c r="AI2958" s="56" t="str">
        <f aca="false">IF($X2958="Not Significant","No Further Action Required",
IF($AH2958="","",
IF(AND($AH2958="Pass",$L2958="0 - Passed "),"Analysis performed; no further action required.",
IF(AND($AH2958="Fail",$L2958="1 - Failed "),"Analysis performed; no further action required.",
IF(AND($AH2958="Pass",$L2958="2 - Limited In Use "),"Analysis performed; no further action required.",
IF(AND($AH2958="Fail",$L2958="3 - Adjusted "),"Analysis performed; no further action required.",
"Unit fails analysis; TSM determination required."))))))</f>
        <v/>
      </c>
      <c r="AJ2958" s="58"/>
    </row>
    <row r="2959" customFormat="false" ht="15" hidden="false" customHeight="false" outlineLevel="0" collapsed="false">
      <c r="A2959" s="56"/>
      <c r="E2959" s="57" t="str">
        <f aca="false">IF(AND($F2959="",$G2959=""),"",IF($G2959="",$F2959,HYPERLINK($G2959,$F2959)))</f>
        <v/>
      </c>
      <c r="H2959" s="1" t="str">
        <f aca="false">IF($I2959="","None Attached",IF(LEFT($I2959,5)="https",HYPERLINK($I2959,"Datasheet"),HYPERLINK(_xlfn.CONCAT("https://",$I2959),"Datasheet")))</f>
        <v>None Attached</v>
      </c>
      <c r="M2959" s="56"/>
      <c r="P2959" s="58"/>
      <c r="Q2959" s="1" t="n">
        <f aca="false">$M2959-$N2959</f>
        <v>0</v>
      </c>
      <c r="R2959" s="56"/>
      <c r="T2959" s="59" t="s">
        <v>15</v>
      </c>
      <c r="U2959" s="1" t="n">
        <f aca="false">$S2959-$R2959</f>
        <v>0</v>
      </c>
      <c r="V2959" s="1" t="n">
        <f aca="false">IF($T2959="±",$Q2959*2,$Q2959)</f>
        <v>0</v>
      </c>
      <c r="W2959" s="60" t="str">
        <f aca="false">IFERROR($U2959/ABS($V2959),"N/A")</f>
        <v>N/A</v>
      </c>
      <c r="X2959" s="61" t="str">
        <f aca="false">IF(OR($W2959="N/A",$R2959="",$S2959=""),"N/A",IF($W2959&gt;=4,"Not Significant",IF($W2959&gt;=2,"Semi-Significant","Significant")))</f>
        <v>N/A</v>
      </c>
      <c r="Z2959" s="1" t="str">
        <f aca="false">IF($D2959="Z540.1 w/data",0,"")</f>
        <v/>
      </c>
      <c r="AA2959" s="1" t="e">
        <f aca="false">$Y2959+$Q2959+$Z2959</f>
        <v>#VALUE!</v>
      </c>
      <c r="AB2959" s="1" t="n">
        <f aca="false">$N2959+$Q2959</f>
        <v>0</v>
      </c>
      <c r="AC2959" s="1" t="str">
        <f aca="false">IF($Y2959="","",IF(AND($AA2959&gt;=$R2959,$AA2959&lt;=$S2959),"Pass","Fail"))</f>
        <v/>
      </c>
      <c r="AD2959" s="1" t="str">
        <f aca="false">IF($Y2959="","",IF($AA2959&gt;$R2959,"Pass","Fail"))</f>
        <v/>
      </c>
      <c r="AE2959" s="1" t="str">
        <f aca="false">IF($Y2959="","",IF($AA2959&gt;=$R2959,"Pass","Fail"))</f>
        <v/>
      </c>
      <c r="AF2959" s="1" t="str">
        <f aca="false">IF($Y2959="","",IF($AA2959&lt;=$S2959,"Pass","Fail"))</f>
        <v/>
      </c>
      <c r="AG2959" s="1" t="str">
        <f aca="false">IF($Y2959="","",IF($AA2959&lt;$S2959,"Pass","Fail"))</f>
        <v/>
      </c>
      <c r="AH2959" s="23" t="str">
        <f aca="true">INDIRECT(CHOOSE(MATCH($T2959,{"±","&gt;","≥","≤","&lt;"},0), "AC", "AD", "AE", "AF", "AG") &amp; ROW())</f>
        <v/>
      </c>
      <c r="AI2959" s="56" t="str">
        <f aca="false">IF($X2959="Not Significant","No Further Action Required",
IF($AH2959="","",
IF(AND($AH2959="Pass",$L2959="0 - Passed "),"Analysis performed; no further action required.",
IF(AND($AH2959="Fail",$L2959="1 - Failed "),"Analysis performed; no further action required.",
IF(AND($AH2959="Pass",$L2959="2 - Limited In Use "),"Analysis performed; no further action required.",
IF(AND($AH2959="Fail",$L2959="3 - Adjusted "),"Analysis performed; no further action required.",
"Unit fails analysis; TSM determination required."))))))</f>
        <v/>
      </c>
      <c r="AJ2959" s="58"/>
    </row>
    <row r="2960" customFormat="false" ht="15" hidden="false" customHeight="false" outlineLevel="0" collapsed="false">
      <c r="A2960" s="56"/>
      <c r="E2960" s="57" t="str">
        <f aca="false">IF(AND($F2960="",$G2960=""),"",IF($G2960="",$F2960,HYPERLINK($G2960,$F2960)))</f>
        <v/>
      </c>
      <c r="H2960" s="1" t="str">
        <f aca="false">IF($I2960="","None Attached",IF(LEFT($I2960,5)="https",HYPERLINK($I2960,"Datasheet"),HYPERLINK(_xlfn.CONCAT("https://",$I2960),"Datasheet")))</f>
        <v>None Attached</v>
      </c>
      <c r="M2960" s="56"/>
      <c r="P2960" s="58"/>
      <c r="Q2960" s="1" t="n">
        <f aca="false">$M2960-$N2960</f>
        <v>0</v>
      </c>
      <c r="R2960" s="56"/>
      <c r="T2960" s="59" t="s">
        <v>15</v>
      </c>
      <c r="U2960" s="1" t="n">
        <f aca="false">$S2960-$R2960</f>
        <v>0</v>
      </c>
      <c r="V2960" s="1" t="n">
        <f aca="false">IF($T2960="±",$Q2960*2,$Q2960)</f>
        <v>0</v>
      </c>
      <c r="W2960" s="60" t="str">
        <f aca="false">IFERROR($U2960/ABS($V2960),"N/A")</f>
        <v>N/A</v>
      </c>
      <c r="X2960" s="61" t="str">
        <f aca="false">IF(OR($W2960="N/A",$R2960="",$S2960=""),"N/A",IF($W2960&gt;=4,"Not Significant",IF($W2960&gt;=2,"Semi-Significant","Significant")))</f>
        <v>N/A</v>
      </c>
      <c r="Z2960" s="1" t="str">
        <f aca="false">IF($D2960="Z540.1 w/data",0,"")</f>
        <v/>
      </c>
      <c r="AA2960" s="1" t="e">
        <f aca="false">$Y2960+$Q2960+$Z2960</f>
        <v>#VALUE!</v>
      </c>
      <c r="AB2960" s="1" t="n">
        <f aca="false">$N2960+$Q2960</f>
        <v>0</v>
      </c>
      <c r="AC2960" s="1" t="str">
        <f aca="false">IF($Y2960="","",IF(AND($AA2960&gt;=$R2960,$AA2960&lt;=$S2960),"Pass","Fail"))</f>
        <v/>
      </c>
      <c r="AD2960" s="1" t="str">
        <f aca="false">IF($Y2960="","",IF($AA2960&gt;$R2960,"Pass","Fail"))</f>
        <v/>
      </c>
      <c r="AE2960" s="1" t="str">
        <f aca="false">IF($Y2960="","",IF($AA2960&gt;=$R2960,"Pass","Fail"))</f>
        <v/>
      </c>
      <c r="AF2960" s="1" t="str">
        <f aca="false">IF($Y2960="","",IF($AA2960&lt;=$S2960,"Pass","Fail"))</f>
        <v/>
      </c>
      <c r="AG2960" s="1" t="str">
        <f aca="false">IF($Y2960="","",IF($AA2960&lt;$S2960,"Pass","Fail"))</f>
        <v/>
      </c>
      <c r="AH2960" s="23" t="str">
        <f aca="true">INDIRECT(CHOOSE(MATCH($T2960,{"±","&gt;","≥","≤","&lt;"},0), "AC", "AD", "AE", "AF", "AG") &amp; ROW())</f>
        <v/>
      </c>
      <c r="AI2960" s="56" t="str">
        <f aca="false">IF($X2960="Not Significant","No Further Action Required",
IF($AH2960="","",
IF(AND($AH2960="Pass",$L2960="0 - Passed "),"Analysis performed; no further action required.",
IF(AND($AH2960="Fail",$L2960="1 - Failed "),"Analysis performed; no further action required.",
IF(AND($AH2960="Pass",$L2960="2 - Limited In Use "),"Analysis performed; no further action required.",
IF(AND($AH2960="Fail",$L2960="3 - Adjusted "),"Analysis performed; no further action required.",
"Unit fails analysis; TSM determination required."))))))</f>
        <v/>
      </c>
      <c r="AJ2960" s="58"/>
    </row>
    <row r="2961" customFormat="false" ht="15" hidden="false" customHeight="false" outlineLevel="0" collapsed="false">
      <c r="A2961" s="56"/>
      <c r="E2961" s="57" t="str">
        <f aca="false">IF(AND($F2961="",$G2961=""),"",IF($G2961="",$F2961,HYPERLINK($G2961,$F2961)))</f>
        <v/>
      </c>
      <c r="H2961" s="1" t="str">
        <f aca="false">IF($I2961="","None Attached",IF(LEFT($I2961,5)="https",HYPERLINK($I2961,"Datasheet"),HYPERLINK(_xlfn.CONCAT("https://",$I2961),"Datasheet")))</f>
        <v>None Attached</v>
      </c>
      <c r="M2961" s="56"/>
      <c r="P2961" s="58"/>
      <c r="Q2961" s="1" t="n">
        <f aca="false">$M2961-$N2961</f>
        <v>0</v>
      </c>
      <c r="R2961" s="56"/>
      <c r="T2961" s="59" t="s">
        <v>15</v>
      </c>
      <c r="U2961" s="1" t="n">
        <f aca="false">$S2961-$R2961</f>
        <v>0</v>
      </c>
      <c r="V2961" s="1" t="n">
        <f aca="false">IF($T2961="±",$Q2961*2,$Q2961)</f>
        <v>0</v>
      </c>
      <c r="W2961" s="60" t="str">
        <f aca="false">IFERROR($U2961/ABS($V2961),"N/A")</f>
        <v>N/A</v>
      </c>
      <c r="X2961" s="61" t="str">
        <f aca="false">IF(OR($W2961="N/A",$R2961="",$S2961=""),"N/A",IF($W2961&gt;=4,"Not Significant",IF($W2961&gt;=2,"Semi-Significant","Significant")))</f>
        <v>N/A</v>
      </c>
      <c r="Z2961" s="1" t="str">
        <f aca="false">IF($D2961="Z540.1 w/data",0,"")</f>
        <v/>
      </c>
      <c r="AA2961" s="1" t="e">
        <f aca="false">$Y2961+$Q2961+$Z2961</f>
        <v>#VALUE!</v>
      </c>
      <c r="AB2961" s="1" t="n">
        <f aca="false">$N2961+$Q2961</f>
        <v>0</v>
      </c>
      <c r="AC2961" s="1" t="str">
        <f aca="false">IF($Y2961="","",IF(AND($AA2961&gt;=$R2961,$AA2961&lt;=$S2961),"Pass","Fail"))</f>
        <v/>
      </c>
      <c r="AD2961" s="1" t="str">
        <f aca="false">IF($Y2961="","",IF($AA2961&gt;$R2961,"Pass","Fail"))</f>
        <v/>
      </c>
      <c r="AE2961" s="1" t="str">
        <f aca="false">IF($Y2961="","",IF($AA2961&gt;=$R2961,"Pass","Fail"))</f>
        <v/>
      </c>
      <c r="AF2961" s="1" t="str">
        <f aca="false">IF($Y2961="","",IF($AA2961&lt;=$S2961,"Pass","Fail"))</f>
        <v/>
      </c>
      <c r="AG2961" s="1" t="str">
        <f aca="false">IF($Y2961="","",IF($AA2961&lt;$S2961,"Pass","Fail"))</f>
        <v/>
      </c>
      <c r="AH2961" s="23" t="str">
        <f aca="true">INDIRECT(CHOOSE(MATCH($T2961,{"±","&gt;","≥","≤","&lt;"},0), "AC", "AD", "AE", "AF", "AG") &amp; ROW())</f>
        <v/>
      </c>
      <c r="AI2961" s="56" t="str">
        <f aca="false">IF($X2961="Not Significant","No Further Action Required",
IF($AH2961="","",
IF(AND($AH2961="Pass",$L2961="0 - Passed "),"Analysis performed; no further action required.",
IF(AND($AH2961="Fail",$L2961="1 - Failed "),"Analysis performed; no further action required.",
IF(AND($AH2961="Pass",$L2961="2 - Limited In Use "),"Analysis performed; no further action required.",
IF(AND($AH2961="Fail",$L2961="3 - Adjusted "),"Analysis performed; no further action required.",
"Unit fails analysis; TSM determination required."))))))</f>
        <v/>
      </c>
      <c r="AJ2961" s="58"/>
    </row>
    <row r="2962" customFormat="false" ht="15" hidden="false" customHeight="false" outlineLevel="0" collapsed="false">
      <c r="A2962" s="56"/>
      <c r="E2962" s="57" t="str">
        <f aca="false">IF(AND($F2962="",$G2962=""),"",IF($G2962="",$F2962,HYPERLINK($G2962,$F2962)))</f>
        <v/>
      </c>
      <c r="H2962" s="1" t="str">
        <f aca="false">IF($I2962="","None Attached",IF(LEFT($I2962,5)="https",HYPERLINK($I2962,"Datasheet"),HYPERLINK(_xlfn.CONCAT("https://",$I2962),"Datasheet")))</f>
        <v>None Attached</v>
      </c>
      <c r="M2962" s="56"/>
      <c r="P2962" s="58"/>
      <c r="Q2962" s="1" t="n">
        <f aca="false">$M2962-$N2962</f>
        <v>0</v>
      </c>
      <c r="R2962" s="56"/>
      <c r="T2962" s="59" t="s">
        <v>15</v>
      </c>
      <c r="U2962" s="1" t="n">
        <f aca="false">$S2962-$R2962</f>
        <v>0</v>
      </c>
      <c r="V2962" s="1" t="n">
        <f aca="false">IF($T2962="±",$Q2962*2,$Q2962)</f>
        <v>0</v>
      </c>
      <c r="W2962" s="60" t="str">
        <f aca="false">IFERROR($U2962/ABS($V2962),"N/A")</f>
        <v>N/A</v>
      </c>
      <c r="X2962" s="61" t="str">
        <f aca="false">IF(OR($W2962="N/A",$R2962="",$S2962=""),"N/A",IF($W2962&gt;=4,"Not Significant",IF($W2962&gt;=2,"Semi-Significant","Significant")))</f>
        <v>N/A</v>
      </c>
      <c r="Z2962" s="1" t="str">
        <f aca="false">IF($D2962="Z540.1 w/data",0,"")</f>
        <v/>
      </c>
      <c r="AA2962" s="1" t="e">
        <f aca="false">$Y2962+$Q2962+$Z2962</f>
        <v>#VALUE!</v>
      </c>
      <c r="AB2962" s="1" t="n">
        <f aca="false">$N2962+$Q2962</f>
        <v>0</v>
      </c>
      <c r="AC2962" s="1" t="str">
        <f aca="false">IF($Y2962="","",IF(AND($AA2962&gt;=$R2962,$AA2962&lt;=$S2962),"Pass","Fail"))</f>
        <v/>
      </c>
      <c r="AD2962" s="1" t="str">
        <f aca="false">IF($Y2962="","",IF($AA2962&gt;$R2962,"Pass","Fail"))</f>
        <v/>
      </c>
      <c r="AE2962" s="1" t="str">
        <f aca="false">IF($Y2962="","",IF($AA2962&gt;=$R2962,"Pass","Fail"))</f>
        <v/>
      </c>
      <c r="AF2962" s="1" t="str">
        <f aca="false">IF($Y2962="","",IF($AA2962&lt;=$S2962,"Pass","Fail"))</f>
        <v/>
      </c>
      <c r="AG2962" s="1" t="str">
        <f aca="false">IF($Y2962="","",IF($AA2962&lt;$S2962,"Pass","Fail"))</f>
        <v/>
      </c>
      <c r="AH2962" s="23" t="str">
        <f aca="true">INDIRECT(CHOOSE(MATCH($T2962,{"±","&gt;","≥","≤","&lt;"},0), "AC", "AD", "AE", "AF", "AG") &amp; ROW())</f>
        <v/>
      </c>
      <c r="AI2962" s="56" t="str">
        <f aca="false">IF($X2962="Not Significant","No Further Action Required",
IF($AH2962="","",
IF(AND($AH2962="Pass",$L2962="0 - Passed "),"Analysis performed; no further action required.",
IF(AND($AH2962="Fail",$L2962="1 - Failed "),"Analysis performed; no further action required.",
IF(AND($AH2962="Pass",$L2962="2 - Limited In Use "),"Analysis performed; no further action required.",
IF(AND($AH2962="Fail",$L2962="3 - Adjusted "),"Analysis performed; no further action required.",
"Unit fails analysis; TSM determination required."))))))</f>
        <v/>
      </c>
      <c r="AJ2962" s="58"/>
    </row>
    <row r="2963" customFormat="false" ht="15" hidden="false" customHeight="false" outlineLevel="0" collapsed="false">
      <c r="A2963" s="56"/>
      <c r="E2963" s="57" t="str">
        <f aca="false">IF(AND($F2963="",$G2963=""),"",IF($G2963="",$F2963,HYPERLINK($G2963,$F2963)))</f>
        <v/>
      </c>
      <c r="H2963" s="1" t="str">
        <f aca="false">IF($I2963="","None Attached",IF(LEFT($I2963,5)="https",HYPERLINK($I2963,"Datasheet"),HYPERLINK(_xlfn.CONCAT("https://",$I2963),"Datasheet")))</f>
        <v>None Attached</v>
      </c>
      <c r="M2963" s="56"/>
      <c r="P2963" s="58"/>
      <c r="Q2963" s="1" t="n">
        <f aca="false">$M2963-$N2963</f>
        <v>0</v>
      </c>
      <c r="R2963" s="56"/>
      <c r="T2963" s="59" t="s">
        <v>15</v>
      </c>
      <c r="U2963" s="1" t="n">
        <f aca="false">$S2963-$R2963</f>
        <v>0</v>
      </c>
      <c r="V2963" s="1" t="n">
        <f aca="false">IF($T2963="±",$Q2963*2,$Q2963)</f>
        <v>0</v>
      </c>
      <c r="W2963" s="60" t="str">
        <f aca="false">IFERROR($U2963/ABS($V2963),"N/A")</f>
        <v>N/A</v>
      </c>
      <c r="X2963" s="61" t="str">
        <f aca="false">IF(OR($W2963="N/A",$R2963="",$S2963=""),"N/A",IF($W2963&gt;=4,"Not Significant",IF($W2963&gt;=2,"Semi-Significant","Significant")))</f>
        <v>N/A</v>
      </c>
      <c r="Z2963" s="1" t="str">
        <f aca="false">IF($D2963="Z540.1 w/data",0,"")</f>
        <v/>
      </c>
      <c r="AA2963" s="1" t="e">
        <f aca="false">$Y2963+$Q2963+$Z2963</f>
        <v>#VALUE!</v>
      </c>
      <c r="AB2963" s="1" t="n">
        <f aca="false">$N2963+$Q2963</f>
        <v>0</v>
      </c>
      <c r="AC2963" s="1" t="str">
        <f aca="false">IF($Y2963="","",IF(AND($AA2963&gt;=$R2963,$AA2963&lt;=$S2963),"Pass","Fail"))</f>
        <v/>
      </c>
      <c r="AD2963" s="1" t="str">
        <f aca="false">IF($Y2963="","",IF($AA2963&gt;$R2963,"Pass","Fail"))</f>
        <v/>
      </c>
      <c r="AE2963" s="1" t="str">
        <f aca="false">IF($Y2963="","",IF($AA2963&gt;=$R2963,"Pass","Fail"))</f>
        <v/>
      </c>
      <c r="AF2963" s="1" t="str">
        <f aca="false">IF($Y2963="","",IF($AA2963&lt;=$S2963,"Pass","Fail"))</f>
        <v/>
      </c>
      <c r="AG2963" s="1" t="str">
        <f aca="false">IF($Y2963="","",IF($AA2963&lt;$S2963,"Pass","Fail"))</f>
        <v/>
      </c>
      <c r="AH2963" s="23" t="str">
        <f aca="true">INDIRECT(CHOOSE(MATCH($T2963,{"±","&gt;","≥","≤","&lt;"},0), "AC", "AD", "AE", "AF", "AG") &amp; ROW())</f>
        <v/>
      </c>
      <c r="AI2963" s="56" t="str">
        <f aca="false">IF($X2963="Not Significant","No Further Action Required",
IF($AH2963="","",
IF(AND($AH2963="Pass",$L2963="0 - Passed "),"Analysis performed; no further action required.",
IF(AND($AH2963="Fail",$L2963="1 - Failed "),"Analysis performed; no further action required.",
IF(AND($AH2963="Pass",$L2963="2 - Limited In Use "),"Analysis performed; no further action required.",
IF(AND($AH2963="Fail",$L2963="3 - Adjusted "),"Analysis performed; no further action required.",
"Unit fails analysis; TSM determination required."))))))</f>
        <v/>
      </c>
      <c r="AJ2963" s="58"/>
    </row>
    <row r="2964" customFormat="false" ht="15" hidden="false" customHeight="false" outlineLevel="0" collapsed="false">
      <c r="A2964" s="56"/>
      <c r="E2964" s="57" t="str">
        <f aca="false">IF(AND($F2964="",$G2964=""),"",IF($G2964="",$F2964,HYPERLINK($G2964,$F2964)))</f>
        <v/>
      </c>
      <c r="H2964" s="1" t="str">
        <f aca="false">IF($I2964="","None Attached",IF(LEFT($I2964,5)="https",HYPERLINK($I2964,"Datasheet"),HYPERLINK(_xlfn.CONCAT("https://",$I2964),"Datasheet")))</f>
        <v>None Attached</v>
      </c>
      <c r="M2964" s="56"/>
      <c r="P2964" s="58"/>
      <c r="Q2964" s="1" t="n">
        <f aca="false">$M2964-$N2964</f>
        <v>0</v>
      </c>
      <c r="R2964" s="56"/>
      <c r="T2964" s="59" t="s">
        <v>15</v>
      </c>
      <c r="U2964" s="1" t="n">
        <f aca="false">$S2964-$R2964</f>
        <v>0</v>
      </c>
      <c r="V2964" s="1" t="n">
        <f aca="false">IF($T2964="±",$Q2964*2,$Q2964)</f>
        <v>0</v>
      </c>
      <c r="W2964" s="60" t="str">
        <f aca="false">IFERROR($U2964/ABS($V2964),"N/A")</f>
        <v>N/A</v>
      </c>
      <c r="X2964" s="61" t="str">
        <f aca="false">IF(OR($W2964="N/A",$R2964="",$S2964=""),"N/A",IF($W2964&gt;=4,"Not Significant",IF($W2964&gt;=2,"Semi-Significant","Significant")))</f>
        <v>N/A</v>
      </c>
      <c r="Z2964" s="1" t="str">
        <f aca="false">IF($D2964="Z540.1 w/data",0,"")</f>
        <v/>
      </c>
      <c r="AA2964" s="1" t="e">
        <f aca="false">$Y2964+$Q2964+$Z2964</f>
        <v>#VALUE!</v>
      </c>
      <c r="AB2964" s="1" t="n">
        <f aca="false">$N2964+$Q2964</f>
        <v>0</v>
      </c>
      <c r="AC2964" s="1" t="str">
        <f aca="false">IF($Y2964="","",IF(AND($AA2964&gt;=$R2964,$AA2964&lt;=$S2964),"Pass","Fail"))</f>
        <v/>
      </c>
      <c r="AD2964" s="1" t="str">
        <f aca="false">IF($Y2964="","",IF($AA2964&gt;$R2964,"Pass","Fail"))</f>
        <v/>
      </c>
      <c r="AE2964" s="1" t="str">
        <f aca="false">IF($Y2964="","",IF($AA2964&gt;=$R2964,"Pass","Fail"))</f>
        <v/>
      </c>
      <c r="AF2964" s="1" t="str">
        <f aca="false">IF($Y2964="","",IF($AA2964&lt;=$S2964,"Pass","Fail"))</f>
        <v/>
      </c>
      <c r="AG2964" s="1" t="str">
        <f aca="false">IF($Y2964="","",IF($AA2964&lt;$S2964,"Pass","Fail"))</f>
        <v/>
      </c>
      <c r="AH2964" s="23" t="str">
        <f aca="true">INDIRECT(CHOOSE(MATCH($T2964,{"±","&gt;","≥","≤","&lt;"},0), "AC", "AD", "AE", "AF", "AG") &amp; ROW())</f>
        <v/>
      </c>
      <c r="AI2964" s="56" t="str">
        <f aca="false">IF($X2964="Not Significant","No Further Action Required",
IF($AH2964="","",
IF(AND($AH2964="Pass",$L2964="0 - Passed "),"Analysis performed; no further action required.",
IF(AND($AH2964="Fail",$L2964="1 - Failed "),"Analysis performed; no further action required.",
IF(AND($AH2964="Pass",$L2964="2 - Limited In Use "),"Analysis performed; no further action required.",
IF(AND($AH2964="Fail",$L2964="3 - Adjusted "),"Analysis performed; no further action required.",
"Unit fails analysis; TSM determination required."))))))</f>
        <v/>
      </c>
      <c r="AJ2964" s="58"/>
    </row>
    <row r="2965" customFormat="false" ht="15" hidden="false" customHeight="false" outlineLevel="0" collapsed="false">
      <c r="A2965" s="56"/>
      <c r="E2965" s="57" t="str">
        <f aca="false">IF(AND($F2965="",$G2965=""),"",IF($G2965="",$F2965,HYPERLINK($G2965,$F2965)))</f>
        <v/>
      </c>
      <c r="H2965" s="1" t="str">
        <f aca="false">IF($I2965="","None Attached",IF(LEFT($I2965,5)="https",HYPERLINK($I2965,"Datasheet"),HYPERLINK(_xlfn.CONCAT("https://",$I2965),"Datasheet")))</f>
        <v>None Attached</v>
      </c>
      <c r="M2965" s="56"/>
      <c r="P2965" s="58"/>
      <c r="Q2965" s="1" t="n">
        <f aca="false">$M2965-$N2965</f>
        <v>0</v>
      </c>
      <c r="R2965" s="56"/>
      <c r="T2965" s="59" t="s">
        <v>15</v>
      </c>
      <c r="U2965" s="1" t="n">
        <f aca="false">$S2965-$R2965</f>
        <v>0</v>
      </c>
      <c r="V2965" s="1" t="n">
        <f aca="false">IF($T2965="±",$Q2965*2,$Q2965)</f>
        <v>0</v>
      </c>
      <c r="W2965" s="60" t="str">
        <f aca="false">IFERROR($U2965/ABS($V2965),"N/A")</f>
        <v>N/A</v>
      </c>
      <c r="X2965" s="61" t="str">
        <f aca="false">IF(OR($W2965="N/A",$R2965="",$S2965=""),"N/A",IF($W2965&gt;=4,"Not Significant",IF($W2965&gt;=2,"Semi-Significant","Significant")))</f>
        <v>N/A</v>
      </c>
      <c r="Z2965" s="1" t="str">
        <f aca="false">IF($D2965="Z540.1 w/data",0,"")</f>
        <v/>
      </c>
      <c r="AA2965" s="1" t="e">
        <f aca="false">$Y2965+$Q2965+$Z2965</f>
        <v>#VALUE!</v>
      </c>
      <c r="AB2965" s="1" t="n">
        <f aca="false">$N2965+$Q2965</f>
        <v>0</v>
      </c>
      <c r="AC2965" s="1" t="str">
        <f aca="false">IF($Y2965="","",IF(AND($AA2965&gt;=$R2965,$AA2965&lt;=$S2965),"Pass","Fail"))</f>
        <v/>
      </c>
      <c r="AD2965" s="1" t="str">
        <f aca="false">IF($Y2965="","",IF($AA2965&gt;$R2965,"Pass","Fail"))</f>
        <v/>
      </c>
      <c r="AE2965" s="1" t="str">
        <f aca="false">IF($Y2965="","",IF($AA2965&gt;=$R2965,"Pass","Fail"))</f>
        <v/>
      </c>
      <c r="AF2965" s="1" t="str">
        <f aca="false">IF($Y2965="","",IF($AA2965&lt;=$S2965,"Pass","Fail"))</f>
        <v/>
      </c>
      <c r="AG2965" s="1" t="str">
        <f aca="false">IF($Y2965="","",IF($AA2965&lt;$S2965,"Pass","Fail"))</f>
        <v/>
      </c>
      <c r="AH2965" s="23" t="str">
        <f aca="true">INDIRECT(CHOOSE(MATCH($T2965,{"±","&gt;","≥","≤","&lt;"},0), "AC", "AD", "AE", "AF", "AG") &amp; ROW())</f>
        <v/>
      </c>
      <c r="AI2965" s="56" t="str">
        <f aca="false">IF($X2965="Not Significant","No Further Action Required",
IF($AH2965="","",
IF(AND($AH2965="Pass",$L2965="0 - Passed "),"Analysis performed; no further action required.",
IF(AND($AH2965="Fail",$L2965="1 - Failed "),"Analysis performed; no further action required.",
IF(AND($AH2965="Pass",$L2965="2 - Limited In Use "),"Analysis performed; no further action required.",
IF(AND($AH2965="Fail",$L2965="3 - Adjusted "),"Analysis performed; no further action required.",
"Unit fails analysis; TSM determination required."))))))</f>
        <v/>
      </c>
      <c r="AJ2965" s="58"/>
    </row>
    <row r="2966" customFormat="false" ht="15" hidden="false" customHeight="false" outlineLevel="0" collapsed="false">
      <c r="A2966" s="56"/>
      <c r="E2966" s="57" t="str">
        <f aca="false">IF(AND($F2966="",$G2966=""),"",IF($G2966="",$F2966,HYPERLINK($G2966,$F2966)))</f>
        <v/>
      </c>
      <c r="H2966" s="1" t="str">
        <f aca="false">IF($I2966="","None Attached",IF(LEFT($I2966,5)="https",HYPERLINK($I2966,"Datasheet"),HYPERLINK(_xlfn.CONCAT("https://",$I2966),"Datasheet")))</f>
        <v>None Attached</v>
      </c>
      <c r="M2966" s="56"/>
      <c r="P2966" s="58"/>
      <c r="Q2966" s="1" t="n">
        <f aca="false">$M2966-$N2966</f>
        <v>0</v>
      </c>
      <c r="R2966" s="56"/>
      <c r="T2966" s="59" t="s">
        <v>15</v>
      </c>
      <c r="U2966" s="1" t="n">
        <f aca="false">$S2966-$R2966</f>
        <v>0</v>
      </c>
      <c r="V2966" s="1" t="n">
        <f aca="false">IF($T2966="±",$Q2966*2,$Q2966)</f>
        <v>0</v>
      </c>
      <c r="W2966" s="60" t="str">
        <f aca="false">IFERROR($U2966/ABS($V2966),"N/A")</f>
        <v>N/A</v>
      </c>
      <c r="X2966" s="61" t="str">
        <f aca="false">IF(OR($W2966="N/A",$R2966="",$S2966=""),"N/A",IF($W2966&gt;=4,"Not Significant",IF($W2966&gt;=2,"Semi-Significant","Significant")))</f>
        <v>N/A</v>
      </c>
      <c r="Z2966" s="1" t="str">
        <f aca="false">IF($D2966="Z540.1 w/data",0,"")</f>
        <v/>
      </c>
      <c r="AA2966" s="1" t="e">
        <f aca="false">$Y2966+$Q2966+$Z2966</f>
        <v>#VALUE!</v>
      </c>
      <c r="AB2966" s="1" t="n">
        <f aca="false">$N2966+$Q2966</f>
        <v>0</v>
      </c>
      <c r="AC2966" s="1" t="str">
        <f aca="false">IF($Y2966="","",IF(AND($AA2966&gt;=$R2966,$AA2966&lt;=$S2966),"Pass","Fail"))</f>
        <v/>
      </c>
      <c r="AD2966" s="1" t="str">
        <f aca="false">IF($Y2966="","",IF($AA2966&gt;$R2966,"Pass","Fail"))</f>
        <v/>
      </c>
      <c r="AE2966" s="1" t="str">
        <f aca="false">IF($Y2966="","",IF($AA2966&gt;=$R2966,"Pass","Fail"))</f>
        <v/>
      </c>
      <c r="AF2966" s="1" t="str">
        <f aca="false">IF($Y2966="","",IF($AA2966&lt;=$S2966,"Pass","Fail"))</f>
        <v/>
      </c>
      <c r="AG2966" s="1" t="str">
        <f aca="false">IF($Y2966="","",IF($AA2966&lt;$S2966,"Pass","Fail"))</f>
        <v/>
      </c>
      <c r="AH2966" s="23" t="str">
        <f aca="true">INDIRECT(CHOOSE(MATCH($T2966,{"±","&gt;","≥","≤","&lt;"},0), "AC", "AD", "AE", "AF", "AG") &amp; ROW())</f>
        <v/>
      </c>
      <c r="AI2966" s="56" t="str">
        <f aca="false">IF($X2966="Not Significant","No Further Action Required",
IF($AH2966="","",
IF(AND($AH2966="Pass",$L2966="0 - Passed "),"Analysis performed; no further action required.",
IF(AND($AH2966="Fail",$L2966="1 - Failed "),"Analysis performed; no further action required.",
IF(AND($AH2966="Pass",$L2966="2 - Limited In Use "),"Analysis performed; no further action required.",
IF(AND($AH2966="Fail",$L2966="3 - Adjusted "),"Analysis performed; no further action required.",
"Unit fails analysis; TSM determination required."))))))</f>
        <v/>
      </c>
      <c r="AJ2966" s="58"/>
    </row>
    <row r="2967" customFormat="false" ht="15" hidden="false" customHeight="false" outlineLevel="0" collapsed="false">
      <c r="A2967" s="56"/>
      <c r="E2967" s="57" t="str">
        <f aca="false">IF(AND($F2967="",$G2967=""),"",IF($G2967="",$F2967,HYPERLINK($G2967,$F2967)))</f>
        <v/>
      </c>
      <c r="H2967" s="1" t="str">
        <f aca="false">IF($I2967="","None Attached",IF(LEFT($I2967,5)="https",HYPERLINK($I2967,"Datasheet"),HYPERLINK(_xlfn.CONCAT("https://",$I2967),"Datasheet")))</f>
        <v>None Attached</v>
      </c>
      <c r="M2967" s="56"/>
      <c r="P2967" s="58"/>
      <c r="Q2967" s="1" t="n">
        <f aca="false">$M2967-$N2967</f>
        <v>0</v>
      </c>
      <c r="R2967" s="56"/>
      <c r="T2967" s="59" t="s">
        <v>15</v>
      </c>
      <c r="U2967" s="1" t="n">
        <f aca="false">$S2967-$R2967</f>
        <v>0</v>
      </c>
      <c r="V2967" s="1" t="n">
        <f aca="false">IF($T2967="±",$Q2967*2,$Q2967)</f>
        <v>0</v>
      </c>
      <c r="W2967" s="60" t="str">
        <f aca="false">IFERROR($U2967/ABS($V2967),"N/A")</f>
        <v>N/A</v>
      </c>
      <c r="X2967" s="61" t="str">
        <f aca="false">IF(OR($W2967="N/A",$R2967="",$S2967=""),"N/A",IF($W2967&gt;=4,"Not Significant",IF($W2967&gt;=2,"Semi-Significant","Significant")))</f>
        <v>N/A</v>
      </c>
      <c r="Z2967" s="1" t="str">
        <f aca="false">IF($D2967="Z540.1 w/data",0,"")</f>
        <v/>
      </c>
      <c r="AA2967" s="1" t="e">
        <f aca="false">$Y2967+$Q2967+$Z2967</f>
        <v>#VALUE!</v>
      </c>
      <c r="AB2967" s="1" t="n">
        <f aca="false">$N2967+$Q2967</f>
        <v>0</v>
      </c>
      <c r="AC2967" s="1" t="str">
        <f aca="false">IF($Y2967="","",IF(AND($AA2967&gt;=$R2967,$AA2967&lt;=$S2967),"Pass","Fail"))</f>
        <v/>
      </c>
      <c r="AD2967" s="1" t="str">
        <f aca="false">IF($Y2967="","",IF($AA2967&gt;$R2967,"Pass","Fail"))</f>
        <v/>
      </c>
      <c r="AE2967" s="1" t="str">
        <f aca="false">IF($Y2967="","",IF($AA2967&gt;=$R2967,"Pass","Fail"))</f>
        <v/>
      </c>
      <c r="AF2967" s="1" t="str">
        <f aca="false">IF($Y2967="","",IF($AA2967&lt;=$S2967,"Pass","Fail"))</f>
        <v/>
      </c>
      <c r="AG2967" s="1" t="str">
        <f aca="false">IF($Y2967="","",IF($AA2967&lt;$S2967,"Pass","Fail"))</f>
        <v/>
      </c>
      <c r="AH2967" s="23" t="str">
        <f aca="true">INDIRECT(CHOOSE(MATCH($T2967,{"±","&gt;","≥","≤","&lt;"},0), "AC", "AD", "AE", "AF", "AG") &amp; ROW())</f>
        <v/>
      </c>
      <c r="AI2967" s="56" t="str">
        <f aca="false">IF($X2967="Not Significant","No Further Action Required",
IF($AH2967="","",
IF(AND($AH2967="Pass",$L2967="0 - Passed "),"Analysis performed; no further action required.",
IF(AND($AH2967="Fail",$L2967="1 - Failed "),"Analysis performed; no further action required.",
IF(AND($AH2967="Pass",$L2967="2 - Limited In Use "),"Analysis performed; no further action required.",
IF(AND($AH2967="Fail",$L2967="3 - Adjusted "),"Analysis performed; no further action required.",
"Unit fails analysis; TSM determination required."))))))</f>
        <v/>
      </c>
      <c r="AJ2967" s="58"/>
    </row>
    <row r="2968" customFormat="false" ht="15" hidden="false" customHeight="false" outlineLevel="0" collapsed="false">
      <c r="A2968" s="56"/>
      <c r="E2968" s="57" t="str">
        <f aca="false">IF(AND($F2968="",$G2968=""),"",IF($G2968="",$F2968,HYPERLINK($G2968,$F2968)))</f>
        <v/>
      </c>
      <c r="H2968" s="1" t="str">
        <f aca="false">IF($I2968="","None Attached",IF(LEFT($I2968,5)="https",HYPERLINK($I2968,"Datasheet"),HYPERLINK(_xlfn.CONCAT("https://",$I2968),"Datasheet")))</f>
        <v>None Attached</v>
      </c>
      <c r="M2968" s="56"/>
      <c r="P2968" s="58"/>
      <c r="Q2968" s="1" t="n">
        <f aca="false">$M2968-$N2968</f>
        <v>0</v>
      </c>
      <c r="R2968" s="56"/>
      <c r="T2968" s="59" t="s">
        <v>15</v>
      </c>
      <c r="U2968" s="1" t="n">
        <f aca="false">$S2968-$R2968</f>
        <v>0</v>
      </c>
      <c r="V2968" s="1" t="n">
        <f aca="false">IF($T2968="±",$Q2968*2,$Q2968)</f>
        <v>0</v>
      </c>
      <c r="W2968" s="60" t="str">
        <f aca="false">IFERROR($U2968/ABS($V2968),"N/A")</f>
        <v>N/A</v>
      </c>
      <c r="X2968" s="61" t="str">
        <f aca="false">IF(OR($W2968="N/A",$R2968="",$S2968=""),"N/A",IF($W2968&gt;=4,"Not Significant",IF($W2968&gt;=2,"Semi-Significant","Significant")))</f>
        <v>N/A</v>
      </c>
      <c r="Z2968" s="1" t="str">
        <f aca="false">IF($D2968="Z540.1 w/data",0,"")</f>
        <v/>
      </c>
      <c r="AA2968" s="1" t="e">
        <f aca="false">$Y2968+$Q2968+$Z2968</f>
        <v>#VALUE!</v>
      </c>
      <c r="AB2968" s="1" t="n">
        <f aca="false">$N2968+$Q2968</f>
        <v>0</v>
      </c>
      <c r="AC2968" s="1" t="str">
        <f aca="false">IF($Y2968="","",IF(AND($AA2968&gt;=$R2968,$AA2968&lt;=$S2968),"Pass","Fail"))</f>
        <v/>
      </c>
      <c r="AD2968" s="1" t="str">
        <f aca="false">IF($Y2968="","",IF($AA2968&gt;$R2968,"Pass","Fail"))</f>
        <v/>
      </c>
      <c r="AE2968" s="1" t="str">
        <f aca="false">IF($Y2968="","",IF($AA2968&gt;=$R2968,"Pass","Fail"))</f>
        <v/>
      </c>
      <c r="AF2968" s="1" t="str">
        <f aca="false">IF($Y2968="","",IF($AA2968&lt;=$S2968,"Pass","Fail"))</f>
        <v/>
      </c>
      <c r="AG2968" s="1" t="str">
        <f aca="false">IF($Y2968="","",IF($AA2968&lt;$S2968,"Pass","Fail"))</f>
        <v/>
      </c>
      <c r="AH2968" s="23" t="str">
        <f aca="true">INDIRECT(CHOOSE(MATCH($T2968,{"±","&gt;","≥","≤","&lt;"},0), "AC", "AD", "AE", "AF", "AG") &amp; ROW())</f>
        <v/>
      </c>
      <c r="AI2968" s="56" t="str">
        <f aca="false">IF($X2968="Not Significant","No Further Action Required",
IF($AH2968="","",
IF(AND($AH2968="Pass",$L2968="0 - Passed "),"Analysis performed; no further action required.",
IF(AND($AH2968="Fail",$L2968="1 - Failed "),"Analysis performed; no further action required.",
IF(AND($AH2968="Pass",$L2968="2 - Limited In Use "),"Analysis performed; no further action required.",
IF(AND($AH2968="Fail",$L2968="3 - Adjusted "),"Analysis performed; no further action required.",
"Unit fails analysis; TSM determination required."))))))</f>
        <v/>
      </c>
      <c r="AJ2968" s="58"/>
    </row>
    <row r="2969" customFormat="false" ht="15" hidden="false" customHeight="false" outlineLevel="0" collapsed="false">
      <c r="A2969" s="56"/>
      <c r="E2969" s="57" t="str">
        <f aca="false">IF(AND($F2969="",$G2969=""),"",IF($G2969="",$F2969,HYPERLINK($G2969,$F2969)))</f>
        <v/>
      </c>
      <c r="H2969" s="1" t="str">
        <f aca="false">IF($I2969="","None Attached",IF(LEFT($I2969,5)="https",HYPERLINK($I2969,"Datasheet"),HYPERLINK(_xlfn.CONCAT("https://",$I2969),"Datasheet")))</f>
        <v>None Attached</v>
      </c>
      <c r="M2969" s="56"/>
      <c r="P2969" s="58"/>
      <c r="Q2969" s="1" t="n">
        <f aca="false">$M2969-$N2969</f>
        <v>0</v>
      </c>
      <c r="R2969" s="56"/>
      <c r="T2969" s="59" t="s">
        <v>15</v>
      </c>
      <c r="U2969" s="1" t="n">
        <f aca="false">$S2969-$R2969</f>
        <v>0</v>
      </c>
      <c r="V2969" s="1" t="n">
        <f aca="false">IF($T2969="±",$Q2969*2,$Q2969)</f>
        <v>0</v>
      </c>
      <c r="W2969" s="60" t="str">
        <f aca="false">IFERROR($U2969/ABS($V2969),"N/A")</f>
        <v>N/A</v>
      </c>
      <c r="X2969" s="61" t="str">
        <f aca="false">IF(OR($W2969="N/A",$R2969="",$S2969=""),"N/A",IF($W2969&gt;=4,"Not Significant",IF($W2969&gt;=2,"Semi-Significant","Significant")))</f>
        <v>N/A</v>
      </c>
      <c r="Z2969" s="1" t="str">
        <f aca="false">IF($D2969="Z540.1 w/data",0,"")</f>
        <v/>
      </c>
      <c r="AA2969" s="1" t="e">
        <f aca="false">$Y2969+$Q2969+$Z2969</f>
        <v>#VALUE!</v>
      </c>
      <c r="AB2969" s="1" t="n">
        <f aca="false">$N2969+$Q2969</f>
        <v>0</v>
      </c>
      <c r="AC2969" s="1" t="str">
        <f aca="false">IF($Y2969="","",IF(AND($AA2969&gt;=$R2969,$AA2969&lt;=$S2969),"Pass","Fail"))</f>
        <v/>
      </c>
      <c r="AD2969" s="1" t="str">
        <f aca="false">IF($Y2969="","",IF($AA2969&gt;$R2969,"Pass","Fail"))</f>
        <v/>
      </c>
      <c r="AE2969" s="1" t="str">
        <f aca="false">IF($Y2969="","",IF($AA2969&gt;=$R2969,"Pass","Fail"))</f>
        <v/>
      </c>
      <c r="AF2969" s="1" t="str">
        <f aca="false">IF($Y2969="","",IF($AA2969&lt;=$S2969,"Pass","Fail"))</f>
        <v/>
      </c>
      <c r="AG2969" s="1" t="str">
        <f aca="false">IF($Y2969="","",IF($AA2969&lt;$S2969,"Pass","Fail"))</f>
        <v/>
      </c>
      <c r="AH2969" s="23" t="str">
        <f aca="true">INDIRECT(CHOOSE(MATCH($T2969,{"±","&gt;","≥","≤","&lt;"},0), "AC", "AD", "AE", "AF", "AG") &amp; ROW())</f>
        <v/>
      </c>
      <c r="AI2969" s="56" t="str">
        <f aca="false">IF($X2969="Not Significant","No Further Action Required",
IF($AH2969="","",
IF(AND($AH2969="Pass",$L2969="0 - Passed "),"Analysis performed; no further action required.",
IF(AND($AH2969="Fail",$L2969="1 - Failed "),"Analysis performed; no further action required.",
IF(AND($AH2969="Pass",$L2969="2 - Limited In Use "),"Analysis performed; no further action required.",
IF(AND($AH2969="Fail",$L2969="3 - Adjusted "),"Analysis performed; no further action required.",
"Unit fails analysis; TSM determination required."))))))</f>
        <v/>
      </c>
      <c r="AJ2969" s="58"/>
    </row>
    <row r="2970" customFormat="false" ht="15" hidden="false" customHeight="false" outlineLevel="0" collapsed="false">
      <c r="A2970" s="56"/>
      <c r="E2970" s="57" t="str">
        <f aca="false">IF(AND($F2970="",$G2970=""),"",IF($G2970="",$F2970,HYPERLINK($G2970,$F2970)))</f>
        <v/>
      </c>
      <c r="H2970" s="1" t="str">
        <f aca="false">IF($I2970="","None Attached",IF(LEFT($I2970,5)="https",HYPERLINK($I2970,"Datasheet"),HYPERLINK(_xlfn.CONCAT("https://",$I2970),"Datasheet")))</f>
        <v>None Attached</v>
      </c>
      <c r="M2970" s="56"/>
      <c r="P2970" s="58"/>
      <c r="Q2970" s="1" t="n">
        <f aca="false">$M2970-$N2970</f>
        <v>0</v>
      </c>
      <c r="R2970" s="56"/>
      <c r="T2970" s="59" t="s">
        <v>15</v>
      </c>
      <c r="U2970" s="1" t="n">
        <f aca="false">$S2970-$R2970</f>
        <v>0</v>
      </c>
      <c r="V2970" s="1" t="n">
        <f aca="false">IF($T2970="±",$Q2970*2,$Q2970)</f>
        <v>0</v>
      </c>
      <c r="W2970" s="60" t="str">
        <f aca="false">IFERROR($U2970/ABS($V2970),"N/A")</f>
        <v>N/A</v>
      </c>
      <c r="X2970" s="61" t="str">
        <f aca="false">IF(OR($W2970="N/A",$R2970="",$S2970=""),"N/A",IF($W2970&gt;=4,"Not Significant",IF($W2970&gt;=2,"Semi-Significant","Significant")))</f>
        <v>N/A</v>
      </c>
      <c r="Z2970" s="1" t="str">
        <f aca="false">IF($D2970="Z540.1 w/data",0,"")</f>
        <v/>
      </c>
      <c r="AA2970" s="1" t="e">
        <f aca="false">$Y2970+$Q2970+$Z2970</f>
        <v>#VALUE!</v>
      </c>
      <c r="AB2970" s="1" t="n">
        <f aca="false">$N2970+$Q2970</f>
        <v>0</v>
      </c>
      <c r="AC2970" s="1" t="str">
        <f aca="false">IF($Y2970="","",IF(AND($AA2970&gt;=$R2970,$AA2970&lt;=$S2970),"Pass","Fail"))</f>
        <v/>
      </c>
      <c r="AD2970" s="1" t="str">
        <f aca="false">IF($Y2970="","",IF($AA2970&gt;$R2970,"Pass","Fail"))</f>
        <v/>
      </c>
      <c r="AE2970" s="1" t="str">
        <f aca="false">IF($Y2970="","",IF($AA2970&gt;=$R2970,"Pass","Fail"))</f>
        <v/>
      </c>
      <c r="AF2970" s="1" t="str">
        <f aca="false">IF($Y2970="","",IF($AA2970&lt;=$S2970,"Pass","Fail"))</f>
        <v/>
      </c>
      <c r="AG2970" s="1" t="str">
        <f aca="false">IF($Y2970="","",IF($AA2970&lt;$S2970,"Pass","Fail"))</f>
        <v/>
      </c>
      <c r="AH2970" s="23" t="str">
        <f aca="true">INDIRECT(CHOOSE(MATCH($T2970,{"±","&gt;","≥","≤","&lt;"},0), "AC", "AD", "AE", "AF", "AG") &amp; ROW())</f>
        <v/>
      </c>
      <c r="AI2970" s="56" t="str">
        <f aca="false">IF($X2970="Not Significant","No Further Action Required",
IF($AH2970="","",
IF(AND($AH2970="Pass",$L2970="0 - Passed "),"Analysis performed; no further action required.",
IF(AND($AH2970="Fail",$L2970="1 - Failed "),"Analysis performed; no further action required.",
IF(AND($AH2970="Pass",$L2970="2 - Limited In Use "),"Analysis performed; no further action required.",
IF(AND($AH2970="Fail",$L2970="3 - Adjusted "),"Analysis performed; no further action required.",
"Unit fails analysis; TSM determination required."))))))</f>
        <v/>
      </c>
      <c r="AJ2970" s="58"/>
    </row>
    <row r="2971" customFormat="false" ht="15" hidden="false" customHeight="false" outlineLevel="0" collapsed="false">
      <c r="A2971" s="56"/>
      <c r="E2971" s="57" t="str">
        <f aca="false">IF(AND($F2971="",$G2971=""),"",IF($G2971="",$F2971,HYPERLINK($G2971,$F2971)))</f>
        <v/>
      </c>
      <c r="H2971" s="1" t="str">
        <f aca="false">IF($I2971="","None Attached",IF(LEFT($I2971,5)="https",HYPERLINK($I2971,"Datasheet"),HYPERLINK(_xlfn.CONCAT("https://",$I2971),"Datasheet")))</f>
        <v>None Attached</v>
      </c>
      <c r="M2971" s="56"/>
      <c r="P2971" s="58"/>
      <c r="Q2971" s="1" t="n">
        <f aca="false">$M2971-$N2971</f>
        <v>0</v>
      </c>
      <c r="R2971" s="56"/>
      <c r="T2971" s="59" t="s">
        <v>15</v>
      </c>
      <c r="U2971" s="1" t="n">
        <f aca="false">$S2971-$R2971</f>
        <v>0</v>
      </c>
      <c r="V2971" s="1" t="n">
        <f aca="false">IF($T2971="±",$Q2971*2,$Q2971)</f>
        <v>0</v>
      </c>
      <c r="W2971" s="60" t="str">
        <f aca="false">IFERROR($U2971/ABS($V2971),"N/A")</f>
        <v>N/A</v>
      </c>
      <c r="X2971" s="61" t="str">
        <f aca="false">IF(OR($W2971="N/A",$R2971="",$S2971=""),"N/A",IF($W2971&gt;=4,"Not Significant",IF($W2971&gt;=2,"Semi-Significant","Significant")))</f>
        <v>N/A</v>
      </c>
      <c r="Z2971" s="1" t="str">
        <f aca="false">IF($D2971="Z540.1 w/data",0,"")</f>
        <v/>
      </c>
      <c r="AA2971" s="1" t="e">
        <f aca="false">$Y2971+$Q2971+$Z2971</f>
        <v>#VALUE!</v>
      </c>
      <c r="AB2971" s="1" t="n">
        <f aca="false">$N2971+$Q2971</f>
        <v>0</v>
      </c>
      <c r="AC2971" s="1" t="str">
        <f aca="false">IF($Y2971="","",IF(AND($AA2971&gt;=$R2971,$AA2971&lt;=$S2971),"Pass","Fail"))</f>
        <v/>
      </c>
      <c r="AD2971" s="1" t="str">
        <f aca="false">IF($Y2971="","",IF($AA2971&gt;$R2971,"Pass","Fail"))</f>
        <v/>
      </c>
      <c r="AE2971" s="1" t="str">
        <f aca="false">IF($Y2971="","",IF($AA2971&gt;=$R2971,"Pass","Fail"))</f>
        <v/>
      </c>
      <c r="AF2971" s="1" t="str">
        <f aca="false">IF($Y2971="","",IF($AA2971&lt;=$S2971,"Pass","Fail"))</f>
        <v/>
      </c>
      <c r="AG2971" s="1" t="str">
        <f aca="false">IF($Y2971="","",IF($AA2971&lt;$S2971,"Pass","Fail"))</f>
        <v/>
      </c>
      <c r="AH2971" s="23" t="str">
        <f aca="true">INDIRECT(CHOOSE(MATCH($T2971,{"±","&gt;","≥","≤","&lt;"},0), "AC", "AD", "AE", "AF", "AG") &amp; ROW())</f>
        <v/>
      </c>
      <c r="AI2971" s="56" t="str">
        <f aca="false">IF($X2971="Not Significant","No Further Action Required",
IF($AH2971="","",
IF(AND($AH2971="Pass",$L2971="0 - Passed "),"Analysis performed; no further action required.",
IF(AND($AH2971="Fail",$L2971="1 - Failed "),"Analysis performed; no further action required.",
IF(AND($AH2971="Pass",$L2971="2 - Limited In Use "),"Analysis performed; no further action required.",
IF(AND($AH2971="Fail",$L2971="3 - Adjusted "),"Analysis performed; no further action required.",
"Unit fails analysis; TSM determination required."))))))</f>
        <v/>
      </c>
      <c r="AJ2971" s="58"/>
    </row>
    <row r="2972" customFormat="false" ht="15" hidden="false" customHeight="false" outlineLevel="0" collapsed="false">
      <c r="A2972" s="56"/>
      <c r="E2972" s="57" t="str">
        <f aca="false">IF(AND($F2972="",$G2972=""),"",IF($G2972="",$F2972,HYPERLINK($G2972,$F2972)))</f>
        <v/>
      </c>
      <c r="H2972" s="1" t="str">
        <f aca="false">IF($I2972="","None Attached",IF(LEFT($I2972,5)="https",HYPERLINK($I2972,"Datasheet"),HYPERLINK(_xlfn.CONCAT("https://",$I2972),"Datasheet")))</f>
        <v>None Attached</v>
      </c>
      <c r="M2972" s="56"/>
      <c r="P2972" s="58"/>
      <c r="Q2972" s="1" t="n">
        <f aca="false">$M2972-$N2972</f>
        <v>0</v>
      </c>
      <c r="R2972" s="56"/>
      <c r="T2972" s="59" t="s">
        <v>15</v>
      </c>
      <c r="U2972" s="1" t="n">
        <f aca="false">$S2972-$R2972</f>
        <v>0</v>
      </c>
      <c r="V2972" s="1" t="n">
        <f aca="false">IF($T2972="±",$Q2972*2,$Q2972)</f>
        <v>0</v>
      </c>
      <c r="W2972" s="60" t="str">
        <f aca="false">IFERROR($U2972/ABS($V2972),"N/A")</f>
        <v>N/A</v>
      </c>
      <c r="X2972" s="61" t="str">
        <f aca="false">IF(OR($W2972="N/A",$R2972="",$S2972=""),"N/A",IF($W2972&gt;=4,"Not Significant",IF($W2972&gt;=2,"Semi-Significant","Significant")))</f>
        <v>N/A</v>
      </c>
      <c r="Z2972" s="1" t="str">
        <f aca="false">IF($D2972="Z540.1 w/data",0,"")</f>
        <v/>
      </c>
      <c r="AA2972" s="1" t="e">
        <f aca="false">$Y2972+$Q2972+$Z2972</f>
        <v>#VALUE!</v>
      </c>
      <c r="AB2972" s="1" t="n">
        <f aca="false">$N2972+$Q2972</f>
        <v>0</v>
      </c>
      <c r="AC2972" s="1" t="str">
        <f aca="false">IF($Y2972="","",IF(AND($AA2972&gt;=$R2972,$AA2972&lt;=$S2972),"Pass","Fail"))</f>
        <v/>
      </c>
      <c r="AD2972" s="1" t="str">
        <f aca="false">IF($Y2972="","",IF($AA2972&gt;$R2972,"Pass","Fail"))</f>
        <v/>
      </c>
      <c r="AE2972" s="1" t="str">
        <f aca="false">IF($Y2972="","",IF($AA2972&gt;=$R2972,"Pass","Fail"))</f>
        <v/>
      </c>
      <c r="AF2972" s="1" t="str">
        <f aca="false">IF($Y2972="","",IF($AA2972&lt;=$S2972,"Pass","Fail"))</f>
        <v/>
      </c>
      <c r="AG2972" s="1" t="str">
        <f aca="false">IF($Y2972="","",IF($AA2972&lt;$S2972,"Pass","Fail"))</f>
        <v/>
      </c>
      <c r="AH2972" s="23" t="str">
        <f aca="true">INDIRECT(CHOOSE(MATCH($T2972,{"±","&gt;","≥","≤","&lt;"},0), "AC", "AD", "AE", "AF", "AG") &amp; ROW())</f>
        <v/>
      </c>
      <c r="AI2972" s="56" t="str">
        <f aca="false">IF($X2972="Not Significant","No Further Action Required",
IF($AH2972="","",
IF(AND($AH2972="Pass",$L2972="0 - Passed "),"Analysis performed; no further action required.",
IF(AND($AH2972="Fail",$L2972="1 - Failed "),"Analysis performed; no further action required.",
IF(AND($AH2972="Pass",$L2972="2 - Limited In Use "),"Analysis performed; no further action required.",
IF(AND($AH2972="Fail",$L2972="3 - Adjusted "),"Analysis performed; no further action required.",
"Unit fails analysis; TSM determination required."))))))</f>
        <v/>
      </c>
      <c r="AJ2972" s="58"/>
    </row>
    <row r="2973" customFormat="false" ht="15" hidden="false" customHeight="false" outlineLevel="0" collapsed="false">
      <c r="A2973" s="56"/>
      <c r="E2973" s="57" t="str">
        <f aca="false">IF(AND($F2973="",$G2973=""),"",IF($G2973="",$F2973,HYPERLINK($G2973,$F2973)))</f>
        <v/>
      </c>
      <c r="H2973" s="1" t="str">
        <f aca="false">IF($I2973="","None Attached",IF(LEFT($I2973,5)="https",HYPERLINK($I2973,"Datasheet"),HYPERLINK(_xlfn.CONCAT("https://",$I2973),"Datasheet")))</f>
        <v>None Attached</v>
      </c>
      <c r="M2973" s="56"/>
      <c r="P2973" s="58"/>
      <c r="Q2973" s="1" t="n">
        <f aca="false">$M2973-$N2973</f>
        <v>0</v>
      </c>
      <c r="R2973" s="56"/>
      <c r="T2973" s="59" t="s">
        <v>15</v>
      </c>
      <c r="U2973" s="1" t="n">
        <f aca="false">$S2973-$R2973</f>
        <v>0</v>
      </c>
      <c r="V2973" s="1" t="n">
        <f aca="false">IF($T2973="±",$Q2973*2,$Q2973)</f>
        <v>0</v>
      </c>
      <c r="W2973" s="60" t="str">
        <f aca="false">IFERROR($U2973/ABS($V2973),"N/A")</f>
        <v>N/A</v>
      </c>
      <c r="X2973" s="61" t="str">
        <f aca="false">IF(OR($W2973="N/A",$R2973="",$S2973=""),"N/A",IF($W2973&gt;=4,"Not Significant",IF($W2973&gt;=2,"Semi-Significant","Significant")))</f>
        <v>N/A</v>
      </c>
      <c r="Z2973" s="1" t="str">
        <f aca="false">IF($D2973="Z540.1 w/data",0,"")</f>
        <v/>
      </c>
      <c r="AA2973" s="1" t="e">
        <f aca="false">$Y2973+$Q2973+$Z2973</f>
        <v>#VALUE!</v>
      </c>
      <c r="AB2973" s="1" t="n">
        <f aca="false">$N2973+$Q2973</f>
        <v>0</v>
      </c>
      <c r="AC2973" s="1" t="str">
        <f aca="false">IF($Y2973="","",IF(AND($AA2973&gt;=$R2973,$AA2973&lt;=$S2973),"Pass","Fail"))</f>
        <v/>
      </c>
      <c r="AD2973" s="1" t="str">
        <f aca="false">IF($Y2973="","",IF($AA2973&gt;$R2973,"Pass","Fail"))</f>
        <v/>
      </c>
      <c r="AE2973" s="1" t="str">
        <f aca="false">IF($Y2973="","",IF($AA2973&gt;=$R2973,"Pass","Fail"))</f>
        <v/>
      </c>
      <c r="AF2973" s="1" t="str">
        <f aca="false">IF($Y2973="","",IF($AA2973&lt;=$S2973,"Pass","Fail"))</f>
        <v/>
      </c>
      <c r="AG2973" s="1" t="str">
        <f aca="false">IF($Y2973="","",IF($AA2973&lt;$S2973,"Pass","Fail"))</f>
        <v/>
      </c>
      <c r="AH2973" s="23" t="str">
        <f aca="true">INDIRECT(CHOOSE(MATCH($T2973,{"±","&gt;","≥","≤","&lt;"},0), "AC", "AD", "AE", "AF", "AG") &amp; ROW())</f>
        <v/>
      </c>
      <c r="AI2973" s="56" t="str">
        <f aca="false">IF($X2973="Not Significant","No Further Action Required",
IF($AH2973="","",
IF(AND($AH2973="Pass",$L2973="0 - Passed "),"Analysis performed; no further action required.",
IF(AND($AH2973="Fail",$L2973="1 - Failed "),"Analysis performed; no further action required.",
IF(AND($AH2973="Pass",$L2973="2 - Limited In Use "),"Analysis performed; no further action required.",
IF(AND($AH2973="Fail",$L2973="3 - Adjusted "),"Analysis performed; no further action required.",
"Unit fails analysis; TSM determination required."))))))</f>
        <v/>
      </c>
      <c r="AJ2973" s="58"/>
    </row>
    <row r="2974" customFormat="false" ht="15" hidden="false" customHeight="false" outlineLevel="0" collapsed="false">
      <c r="A2974" s="56"/>
      <c r="E2974" s="57" t="str">
        <f aca="false">IF(AND($F2974="",$G2974=""),"",IF($G2974="",$F2974,HYPERLINK($G2974,$F2974)))</f>
        <v/>
      </c>
      <c r="H2974" s="1" t="str">
        <f aca="false">IF($I2974="","None Attached",IF(LEFT($I2974,5)="https",HYPERLINK($I2974,"Datasheet"),HYPERLINK(_xlfn.CONCAT("https://",$I2974),"Datasheet")))</f>
        <v>None Attached</v>
      </c>
      <c r="M2974" s="56"/>
      <c r="P2974" s="58"/>
      <c r="Q2974" s="1" t="n">
        <f aca="false">$M2974-$N2974</f>
        <v>0</v>
      </c>
      <c r="R2974" s="56"/>
      <c r="T2974" s="59" t="s">
        <v>15</v>
      </c>
      <c r="U2974" s="1" t="n">
        <f aca="false">$S2974-$R2974</f>
        <v>0</v>
      </c>
      <c r="V2974" s="1" t="n">
        <f aca="false">IF($T2974="±",$Q2974*2,$Q2974)</f>
        <v>0</v>
      </c>
      <c r="W2974" s="60" t="str">
        <f aca="false">IFERROR($U2974/ABS($V2974),"N/A")</f>
        <v>N/A</v>
      </c>
      <c r="X2974" s="61" t="str">
        <f aca="false">IF(OR($W2974="N/A",$R2974="",$S2974=""),"N/A",IF($W2974&gt;=4,"Not Significant",IF($W2974&gt;=2,"Semi-Significant","Significant")))</f>
        <v>N/A</v>
      </c>
      <c r="Z2974" s="1" t="str">
        <f aca="false">IF($D2974="Z540.1 w/data",0,"")</f>
        <v/>
      </c>
      <c r="AA2974" s="1" t="e">
        <f aca="false">$Y2974+$Q2974+$Z2974</f>
        <v>#VALUE!</v>
      </c>
      <c r="AB2974" s="1" t="n">
        <f aca="false">$N2974+$Q2974</f>
        <v>0</v>
      </c>
      <c r="AC2974" s="1" t="str">
        <f aca="false">IF($Y2974="","",IF(AND($AA2974&gt;=$R2974,$AA2974&lt;=$S2974),"Pass","Fail"))</f>
        <v/>
      </c>
      <c r="AD2974" s="1" t="str">
        <f aca="false">IF($Y2974="","",IF($AA2974&gt;$R2974,"Pass","Fail"))</f>
        <v/>
      </c>
      <c r="AE2974" s="1" t="str">
        <f aca="false">IF($Y2974="","",IF($AA2974&gt;=$R2974,"Pass","Fail"))</f>
        <v/>
      </c>
      <c r="AF2974" s="1" t="str">
        <f aca="false">IF($Y2974="","",IF($AA2974&lt;=$S2974,"Pass","Fail"))</f>
        <v/>
      </c>
      <c r="AG2974" s="1" t="str">
        <f aca="false">IF($Y2974="","",IF($AA2974&lt;$S2974,"Pass","Fail"))</f>
        <v/>
      </c>
      <c r="AH2974" s="23" t="str">
        <f aca="true">INDIRECT(CHOOSE(MATCH($T2974,{"±","&gt;","≥","≤","&lt;"},0), "AC", "AD", "AE", "AF", "AG") &amp; ROW())</f>
        <v/>
      </c>
      <c r="AI2974" s="56" t="str">
        <f aca="false">IF($X2974="Not Significant","No Further Action Required",
IF($AH2974="","",
IF(AND($AH2974="Pass",$L2974="0 - Passed "),"Analysis performed; no further action required.",
IF(AND($AH2974="Fail",$L2974="1 - Failed "),"Analysis performed; no further action required.",
IF(AND($AH2974="Pass",$L2974="2 - Limited In Use "),"Analysis performed; no further action required.",
IF(AND($AH2974="Fail",$L2974="3 - Adjusted "),"Analysis performed; no further action required.",
"Unit fails analysis; TSM determination required."))))))</f>
        <v/>
      </c>
      <c r="AJ2974" s="58"/>
    </row>
    <row r="2975" customFormat="false" ht="15" hidden="false" customHeight="false" outlineLevel="0" collapsed="false">
      <c r="A2975" s="56"/>
      <c r="E2975" s="57" t="str">
        <f aca="false">IF(AND($F2975="",$G2975=""),"",IF($G2975="",$F2975,HYPERLINK($G2975,$F2975)))</f>
        <v/>
      </c>
      <c r="H2975" s="1" t="str">
        <f aca="false">IF($I2975="","None Attached",IF(LEFT($I2975,5)="https",HYPERLINK($I2975,"Datasheet"),HYPERLINK(_xlfn.CONCAT("https://",$I2975),"Datasheet")))</f>
        <v>None Attached</v>
      </c>
      <c r="M2975" s="56"/>
      <c r="P2975" s="58"/>
      <c r="Q2975" s="1" t="n">
        <f aca="false">$M2975-$N2975</f>
        <v>0</v>
      </c>
      <c r="R2975" s="56"/>
      <c r="T2975" s="59" t="s">
        <v>15</v>
      </c>
      <c r="U2975" s="1" t="n">
        <f aca="false">$S2975-$R2975</f>
        <v>0</v>
      </c>
      <c r="V2975" s="1" t="n">
        <f aca="false">IF($T2975="±",$Q2975*2,$Q2975)</f>
        <v>0</v>
      </c>
      <c r="W2975" s="60" t="str">
        <f aca="false">IFERROR($U2975/ABS($V2975),"N/A")</f>
        <v>N/A</v>
      </c>
      <c r="X2975" s="61" t="str">
        <f aca="false">IF(OR($W2975="N/A",$R2975="",$S2975=""),"N/A",IF($W2975&gt;=4,"Not Significant",IF($W2975&gt;=2,"Semi-Significant","Significant")))</f>
        <v>N/A</v>
      </c>
      <c r="Z2975" s="1" t="str">
        <f aca="false">IF($D2975="Z540.1 w/data",0,"")</f>
        <v/>
      </c>
      <c r="AA2975" s="1" t="e">
        <f aca="false">$Y2975+$Q2975+$Z2975</f>
        <v>#VALUE!</v>
      </c>
      <c r="AB2975" s="1" t="n">
        <f aca="false">$N2975+$Q2975</f>
        <v>0</v>
      </c>
      <c r="AC2975" s="1" t="str">
        <f aca="false">IF($Y2975="","",IF(AND($AA2975&gt;=$R2975,$AA2975&lt;=$S2975),"Pass","Fail"))</f>
        <v/>
      </c>
      <c r="AD2975" s="1" t="str">
        <f aca="false">IF($Y2975="","",IF($AA2975&gt;$R2975,"Pass","Fail"))</f>
        <v/>
      </c>
      <c r="AE2975" s="1" t="str">
        <f aca="false">IF($Y2975="","",IF($AA2975&gt;=$R2975,"Pass","Fail"))</f>
        <v/>
      </c>
      <c r="AF2975" s="1" t="str">
        <f aca="false">IF($Y2975="","",IF($AA2975&lt;=$S2975,"Pass","Fail"))</f>
        <v/>
      </c>
      <c r="AG2975" s="1" t="str">
        <f aca="false">IF($Y2975="","",IF($AA2975&lt;$S2975,"Pass","Fail"))</f>
        <v/>
      </c>
      <c r="AH2975" s="23" t="str">
        <f aca="true">INDIRECT(CHOOSE(MATCH($T2975,{"±","&gt;","≥","≤","&lt;"},0), "AC", "AD", "AE", "AF", "AG") &amp; ROW())</f>
        <v/>
      </c>
      <c r="AI2975" s="56" t="str">
        <f aca="false">IF($X2975="Not Significant","No Further Action Required",
IF($AH2975="","",
IF(AND($AH2975="Pass",$L2975="0 - Passed "),"Analysis performed; no further action required.",
IF(AND($AH2975="Fail",$L2975="1 - Failed "),"Analysis performed; no further action required.",
IF(AND($AH2975="Pass",$L2975="2 - Limited In Use "),"Analysis performed; no further action required.",
IF(AND($AH2975="Fail",$L2975="3 - Adjusted "),"Analysis performed; no further action required.",
"Unit fails analysis; TSM determination required."))))))</f>
        <v/>
      </c>
      <c r="AJ2975" s="58"/>
    </row>
    <row r="2976" customFormat="false" ht="15" hidden="false" customHeight="false" outlineLevel="0" collapsed="false">
      <c r="A2976" s="56"/>
      <c r="E2976" s="57" t="str">
        <f aca="false">IF(AND($F2976="",$G2976=""),"",IF($G2976="",$F2976,HYPERLINK($G2976,$F2976)))</f>
        <v/>
      </c>
      <c r="H2976" s="1" t="str">
        <f aca="false">IF($I2976="","None Attached",IF(LEFT($I2976,5)="https",HYPERLINK($I2976,"Datasheet"),HYPERLINK(_xlfn.CONCAT("https://",$I2976),"Datasheet")))</f>
        <v>None Attached</v>
      </c>
      <c r="M2976" s="56"/>
      <c r="P2976" s="58"/>
      <c r="Q2976" s="1" t="n">
        <f aca="false">$M2976-$N2976</f>
        <v>0</v>
      </c>
      <c r="R2976" s="56"/>
      <c r="T2976" s="59" t="s">
        <v>15</v>
      </c>
      <c r="U2976" s="1" t="n">
        <f aca="false">$S2976-$R2976</f>
        <v>0</v>
      </c>
      <c r="V2976" s="1" t="n">
        <f aca="false">IF($T2976="±",$Q2976*2,$Q2976)</f>
        <v>0</v>
      </c>
      <c r="W2976" s="60" t="str">
        <f aca="false">IFERROR($U2976/ABS($V2976),"N/A")</f>
        <v>N/A</v>
      </c>
      <c r="X2976" s="61" t="str">
        <f aca="false">IF(OR($W2976="N/A",$R2976="",$S2976=""),"N/A",IF($W2976&gt;=4,"Not Significant",IF($W2976&gt;=2,"Semi-Significant","Significant")))</f>
        <v>N/A</v>
      </c>
      <c r="Z2976" s="1" t="str">
        <f aca="false">IF($D2976="Z540.1 w/data",0,"")</f>
        <v/>
      </c>
      <c r="AA2976" s="1" t="e">
        <f aca="false">$Y2976+$Q2976+$Z2976</f>
        <v>#VALUE!</v>
      </c>
      <c r="AB2976" s="1" t="n">
        <f aca="false">$N2976+$Q2976</f>
        <v>0</v>
      </c>
      <c r="AC2976" s="1" t="str">
        <f aca="false">IF($Y2976="","",IF(AND($AA2976&gt;=$R2976,$AA2976&lt;=$S2976),"Pass","Fail"))</f>
        <v/>
      </c>
      <c r="AD2976" s="1" t="str">
        <f aca="false">IF($Y2976="","",IF($AA2976&gt;$R2976,"Pass","Fail"))</f>
        <v/>
      </c>
      <c r="AE2976" s="1" t="str">
        <f aca="false">IF($Y2976="","",IF($AA2976&gt;=$R2976,"Pass","Fail"))</f>
        <v/>
      </c>
      <c r="AF2976" s="1" t="str">
        <f aca="false">IF($Y2976="","",IF($AA2976&lt;=$S2976,"Pass","Fail"))</f>
        <v/>
      </c>
      <c r="AG2976" s="1" t="str">
        <f aca="false">IF($Y2976="","",IF($AA2976&lt;$S2976,"Pass","Fail"))</f>
        <v/>
      </c>
      <c r="AH2976" s="23" t="str">
        <f aca="true">INDIRECT(CHOOSE(MATCH($T2976,{"±","&gt;","≥","≤","&lt;"},0), "AC", "AD", "AE", "AF", "AG") &amp; ROW())</f>
        <v/>
      </c>
      <c r="AI2976" s="56" t="str">
        <f aca="false">IF($X2976="Not Significant","No Further Action Required",
IF($AH2976="","",
IF(AND($AH2976="Pass",$L2976="0 - Passed "),"Analysis performed; no further action required.",
IF(AND($AH2976="Fail",$L2976="1 - Failed "),"Analysis performed; no further action required.",
IF(AND($AH2976="Pass",$L2976="2 - Limited In Use "),"Analysis performed; no further action required.",
IF(AND($AH2976="Fail",$L2976="3 - Adjusted "),"Analysis performed; no further action required.",
"Unit fails analysis; TSM determination required."))))))</f>
        <v/>
      </c>
      <c r="AJ2976" s="58"/>
    </row>
    <row r="2977" customFormat="false" ht="15" hidden="false" customHeight="false" outlineLevel="0" collapsed="false">
      <c r="A2977" s="56"/>
      <c r="E2977" s="57" t="str">
        <f aca="false">IF(AND($F2977="",$G2977=""),"",IF($G2977="",$F2977,HYPERLINK($G2977,$F2977)))</f>
        <v/>
      </c>
      <c r="H2977" s="1" t="str">
        <f aca="false">IF($I2977="","None Attached",IF(LEFT($I2977,5)="https",HYPERLINK($I2977,"Datasheet"),HYPERLINK(_xlfn.CONCAT("https://",$I2977),"Datasheet")))</f>
        <v>None Attached</v>
      </c>
      <c r="M2977" s="56"/>
      <c r="P2977" s="58"/>
      <c r="Q2977" s="1" t="n">
        <f aca="false">$M2977-$N2977</f>
        <v>0</v>
      </c>
      <c r="R2977" s="56"/>
      <c r="T2977" s="59" t="s">
        <v>15</v>
      </c>
      <c r="U2977" s="1" t="n">
        <f aca="false">$S2977-$R2977</f>
        <v>0</v>
      </c>
      <c r="V2977" s="1" t="n">
        <f aca="false">IF($T2977="±",$Q2977*2,$Q2977)</f>
        <v>0</v>
      </c>
      <c r="W2977" s="60" t="str">
        <f aca="false">IFERROR($U2977/ABS($V2977),"N/A")</f>
        <v>N/A</v>
      </c>
      <c r="X2977" s="61" t="str">
        <f aca="false">IF(OR($W2977="N/A",$R2977="",$S2977=""),"N/A",IF($W2977&gt;=4,"Not Significant",IF($W2977&gt;=2,"Semi-Significant","Significant")))</f>
        <v>N/A</v>
      </c>
      <c r="Z2977" s="1" t="str">
        <f aca="false">IF($D2977="Z540.1 w/data",0,"")</f>
        <v/>
      </c>
      <c r="AA2977" s="1" t="e">
        <f aca="false">$Y2977+$Q2977+$Z2977</f>
        <v>#VALUE!</v>
      </c>
      <c r="AB2977" s="1" t="n">
        <f aca="false">$N2977+$Q2977</f>
        <v>0</v>
      </c>
      <c r="AC2977" s="1" t="str">
        <f aca="false">IF($Y2977="","",IF(AND($AA2977&gt;=$R2977,$AA2977&lt;=$S2977),"Pass","Fail"))</f>
        <v/>
      </c>
      <c r="AD2977" s="1" t="str">
        <f aca="false">IF($Y2977="","",IF($AA2977&gt;$R2977,"Pass","Fail"))</f>
        <v/>
      </c>
      <c r="AE2977" s="1" t="str">
        <f aca="false">IF($Y2977="","",IF($AA2977&gt;=$R2977,"Pass","Fail"))</f>
        <v/>
      </c>
      <c r="AF2977" s="1" t="str">
        <f aca="false">IF($Y2977="","",IF($AA2977&lt;=$S2977,"Pass","Fail"))</f>
        <v/>
      </c>
      <c r="AG2977" s="1" t="str">
        <f aca="false">IF($Y2977="","",IF($AA2977&lt;$S2977,"Pass","Fail"))</f>
        <v/>
      </c>
      <c r="AH2977" s="23" t="str">
        <f aca="true">INDIRECT(CHOOSE(MATCH($T2977,{"±","&gt;","≥","≤","&lt;"},0), "AC", "AD", "AE", "AF", "AG") &amp; ROW())</f>
        <v/>
      </c>
      <c r="AI2977" s="56" t="str">
        <f aca="false">IF($X2977="Not Significant","No Further Action Required",
IF($AH2977="","",
IF(AND($AH2977="Pass",$L2977="0 - Passed "),"Analysis performed; no further action required.",
IF(AND($AH2977="Fail",$L2977="1 - Failed "),"Analysis performed; no further action required.",
IF(AND($AH2977="Pass",$L2977="2 - Limited In Use "),"Analysis performed; no further action required.",
IF(AND($AH2977="Fail",$L2977="3 - Adjusted "),"Analysis performed; no further action required.",
"Unit fails analysis; TSM determination required."))))))</f>
        <v/>
      </c>
      <c r="AJ2977" s="58"/>
    </row>
    <row r="2978" customFormat="false" ht="15" hidden="false" customHeight="false" outlineLevel="0" collapsed="false">
      <c r="A2978" s="56"/>
      <c r="E2978" s="57" t="str">
        <f aca="false">IF(AND($F2978="",$G2978=""),"",IF($G2978="",$F2978,HYPERLINK($G2978,$F2978)))</f>
        <v/>
      </c>
      <c r="H2978" s="1" t="str">
        <f aca="false">IF($I2978="","None Attached",IF(LEFT($I2978,5)="https",HYPERLINK($I2978,"Datasheet"),HYPERLINK(_xlfn.CONCAT("https://",$I2978),"Datasheet")))</f>
        <v>None Attached</v>
      </c>
      <c r="M2978" s="56"/>
      <c r="P2978" s="58"/>
      <c r="Q2978" s="1" t="n">
        <f aca="false">$M2978-$N2978</f>
        <v>0</v>
      </c>
      <c r="R2978" s="56"/>
      <c r="T2978" s="59" t="s">
        <v>15</v>
      </c>
      <c r="U2978" s="1" t="n">
        <f aca="false">$S2978-$R2978</f>
        <v>0</v>
      </c>
      <c r="V2978" s="1" t="n">
        <f aca="false">IF($T2978="±",$Q2978*2,$Q2978)</f>
        <v>0</v>
      </c>
      <c r="W2978" s="60" t="str">
        <f aca="false">IFERROR($U2978/ABS($V2978),"N/A")</f>
        <v>N/A</v>
      </c>
      <c r="X2978" s="61" t="str">
        <f aca="false">IF(OR($W2978="N/A",$R2978="",$S2978=""),"N/A",IF($W2978&gt;=4,"Not Significant",IF($W2978&gt;=2,"Semi-Significant","Significant")))</f>
        <v>N/A</v>
      </c>
      <c r="Z2978" s="1" t="str">
        <f aca="false">IF($D2978="Z540.1 w/data",0,"")</f>
        <v/>
      </c>
      <c r="AA2978" s="1" t="e">
        <f aca="false">$Y2978+$Q2978+$Z2978</f>
        <v>#VALUE!</v>
      </c>
      <c r="AB2978" s="1" t="n">
        <f aca="false">$N2978+$Q2978</f>
        <v>0</v>
      </c>
      <c r="AC2978" s="1" t="str">
        <f aca="false">IF($Y2978="","",IF(AND($AA2978&gt;=$R2978,$AA2978&lt;=$S2978),"Pass","Fail"))</f>
        <v/>
      </c>
      <c r="AD2978" s="1" t="str">
        <f aca="false">IF($Y2978="","",IF($AA2978&gt;$R2978,"Pass","Fail"))</f>
        <v/>
      </c>
      <c r="AE2978" s="1" t="str">
        <f aca="false">IF($Y2978="","",IF($AA2978&gt;=$R2978,"Pass","Fail"))</f>
        <v/>
      </c>
      <c r="AF2978" s="1" t="str">
        <f aca="false">IF($Y2978="","",IF($AA2978&lt;=$S2978,"Pass","Fail"))</f>
        <v/>
      </c>
      <c r="AG2978" s="1" t="str">
        <f aca="false">IF($Y2978="","",IF($AA2978&lt;$S2978,"Pass","Fail"))</f>
        <v/>
      </c>
      <c r="AH2978" s="23" t="str">
        <f aca="true">INDIRECT(CHOOSE(MATCH($T2978,{"±","&gt;","≥","≤","&lt;"},0), "AC", "AD", "AE", "AF", "AG") &amp; ROW())</f>
        <v/>
      </c>
      <c r="AI2978" s="56" t="str">
        <f aca="false">IF($X2978="Not Significant","No Further Action Required",
IF($AH2978="","",
IF(AND($AH2978="Pass",$L2978="0 - Passed "),"Analysis performed; no further action required.",
IF(AND($AH2978="Fail",$L2978="1 - Failed "),"Analysis performed; no further action required.",
IF(AND($AH2978="Pass",$L2978="2 - Limited In Use "),"Analysis performed; no further action required.",
IF(AND($AH2978="Fail",$L2978="3 - Adjusted "),"Analysis performed; no further action required.",
"Unit fails analysis; TSM determination required."))))))</f>
        <v/>
      </c>
      <c r="AJ2978" s="58"/>
    </row>
    <row r="2979" customFormat="false" ht="15" hidden="false" customHeight="false" outlineLevel="0" collapsed="false">
      <c r="A2979" s="56"/>
      <c r="E2979" s="57" t="str">
        <f aca="false">IF(AND($F2979="",$G2979=""),"",IF($G2979="",$F2979,HYPERLINK($G2979,$F2979)))</f>
        <v/>
      </c>
      <c r="H2979" s="1" t="str">
        <f aca="false">IF($I2979="","None Attached",IF(LEFT($I2979,5)="https",HYPERLINK($I2979,"Datasheet"),HYPERLINK(_xlfn.CONCAT("https://",$I2979),"Datasheet")))</f>
        <v>None Attached</v>
      </c>
      <c r="M2979" s="56"/>
      <c r="P2979" s="58"/>
      <c r="Q2979" s="1" t="n">
        <f aca="false">$M2979-$N2979</f>
        <v>0</v>
      </c>
      <c r="R2979" s="56"/>
      <c r="T2979" s="59" t="s">
        <v>15</v>
      </c>
      <c r="U2979" s="1" t="n">
        <f aca="false">$S2979-$R2979</f>
        <v>0</v>
      </c>
      <c r="V2979" s="1" t="n">
        <f aca="false">IF($T2979="±",$Q2979*2,$Q2979)</f>
        <v>0</v>
      </c>
      <c r="W2979" s="60" t="str">
        <f aca="false">IFERROR($U2979/ABS($V2979),"N/A")</f>
        <v>N/A</v>
      </c>
      <c r="X2979" s="61" t="str">
        <f aca="false">IF(OR($W2979="N/A",$R2979="",$S2979=""),"N/A",IF($W2979&gt;=4,"Not Significant",IF($W2979&gt;=2,"Semi-Significant","Significant")))</f>
        <v>N/A</v>
      </c>
      <c r="Z2979" s="1" t="str">
        <f aca="false">IF($D2979="Z540.1 w/data",0,"")</f>
        <v/>
      </c>
      <c r="AA2979" s="1" t="e">
        <f aca="false">$Y2979+$Q2979+$Z2979</f>
        <v>#VALUE!</v>
      </c>
      <c r="AB2979" s="1" t="n">
        <f aca="false">$N2979+$Q2979</f>
        <v>0</v>
      </c>
      <c r="AC2979" s="1" t="str">
        <f aca="false">IF($Y2979="","",IF(AND($AA2979&gt;=$R2979,$AA2979&lt;=$S2979),"Pass","Fail"))</f>
        <v/>
      </c>
      <c r="AD2979" s="1" t="str">
        <f aca="false">IF($Y2979="","",IF($AA2979&gt;$R2979,"Pass","Fail"))</f>
        <v/>
      </c>
      <c r="AE2979" s="1" t="str">
        <f aca="false">IF($Y2979="","",IF($AA2979&gt;=$R2979,"Pass","Fail"))</f>
        <v/>
      </c>
      <c r="AF2979" s="1" t="str">
        <f aca="false">IF($Y2979="","",IF($AA2979&lt;=$S2979,"Pass","Fail"))</f>
        <v/>
      </c>
      <c r="AG2979" s="1" t="str">
        <f aca="false">IF($Y2979="","",IF($AA2979&lt;$S2979,"Pass","Fail"))</f>
        <v/>
      </c>
      <c r="AH2979" s="23" t="str">
        <f aca="true">INDIRECT(CHOOSE(MATCH($T2979,{"±","&gt;","≥","≤","&lt;"},0), "AC", "AD", "AE", "AF", "AG") &amp; ROW())</f>
        <v/>
      </c>
      <c r="AI2979" s="56" t="str">
        <f aca="false">IF($X2979="Not Significant","No Further Action Required",
IF($AH2979="","",
IF(AND($AH2979="Pass",$L2979="0 - Passed "),"Analysis performed; no further action required.",
IF(AND($AH2979="Fail",$L2979="1 - Failed "),"Analysis performed; no further action required.",
IF(AND($AH2979="Pass",$L2979="2 - Limited In Use "),"Analysis performed; no further action required.",
IF(AND($AH2979="Fail",$L2979="3 - Adjusted "),"Analysis performed; no further action required.",
"Unit fails analysis; TSM determination required."))))))</f>
        <v/>
      </c>
      <c r="AJ2979" s="58"/>
    </row>
    <row r="2980" customFormat="false" ht="15" hidden="false" customHeight="false" outlineLevel="0" collapsed="false">
      <c r="A2980" s="56"/>
      <c r="E2980" s="57" t="str">
        <f aca="false">IF(AND($F2980="",$G2980=""),"",IF($G2980="",$F2980,HYPERLINK($G2980,$F2980)))</f>
        <v/>
      </c>
      <c r="H2980" s="1" t="str">
        <f aca="false">IF($I2980="","None Attached",IF(LEFT($I2980,5)="https",HYPERLINK($I2980,"Datasheet"),HYPERLINK(_xlfn.CONCAT("https://",$I2980),"Datasheet")))</f>
        <v>None Attached</v>
      </c>
      <c r="M2980" s="56"/>
      <c r="P2980" s="58"/>
      <c r="Q2980" s="1" t="n">
        <f aca="false">$M2980-$N2980</f>
        <v>0</v>
      </c>
      <c r="R2980" s="56"/>
      <c r="T2980" s="59" t="s">
        <v>15</v>
      </c>
      <c r="U2980" s="1" t="n">
        <f aca="false">$S2980-$R2980</f>
        <v>0</v>
      </c>
      <c r="V2980" s="1" t="n">
        <f aca="false">IF($T2980="±",$Q2980*2,$Q2980)</f>
        <v>0</v>
      </c>
      <c r="W2980" s="60" t="str">
        <f aca="false">IFERROR($U2980/ABS($V2980),"N/A")</f>
        <v>N/A</v>
      </c>
      <c r="X2980" s="61" t="str">
        <f aca="false">IF(OR($W2980="N/A",$R2980="",$S2980=""),"N/A",IF($W2980&gt;=4,"Not Significant",IF($W2980&gt;=2,"Semi-Significant","Significant")))</f>
        <v>N/A</v>
      </c>
      <c r="Z2980" s="1" t="str">
        <f aca="false">IF($D2980="Z540.1 w/data",0,"")</f>
        <v/>
      </c>
      <c r="AA2980" s="1" t="e">
        <f aca="false">$Y2980+$Q2980+$Z2980</f>
        <v>#VALUE!</v>
      </c>
      <c r="AB2980" s="1" t="n">
        <f aca="false">$N2980+$Q2980</f>
        <v>0</v>
      </c>
      <c r="AC2980" s="1" t="str">
        <f aca="false">IF($Y2980="","",IF(AND($AA2980&gt;=$R2980,$AA2980&lt;=$S2980),"Pass","Fail"))</f>
        <v/>
      </c>
      <c r="AD2980" s="1" t="str">
        <f aca="false">IF($Y2980="","",IF($AA2980&gt;$R2980,"Pass","Fail"))</f>
        <v/>
      </c>
      <c r="AE2980" s="1" t="str">
        <f aca="false">IF($Y2980="","",IF($AA2980&gt;=$R2980,"Pass","Fail"))</f>
        <v/>
      </c>
      <c r="AF2980" s="1" t="str">
        <f aca="false">IF($Y2980="","",IF($AA2980&lt;=$S2980,"Pass","Fail"))</f>
        <v/>
      </c>
      <c r="AG2980" s="1" t="str">
        <f aca="false">IF($Y2980="","",IF($AA2980&lt;$S2980,"Pass","Fail"))</f>
        <v/>
      </c>
      <c r="AH2980" s="23" t="str">
        <f aca="true">INDIRECT(CHOOSE(MATCH($T2980,{"±","&gt;","≥","≤","&lt;"},0), "AC", "AD", "AE", "AF", "AG") &amp; ROW())</f>
        <v/>
      </c>
      <c r="AI2980" s="56" t="str">
        <f aca="false">IF($X2980="Not Significant","No Further Action Required",
IF($AH2980="","",
IF(AND($AH2980="Pass",$L2980="0 - Passed "),"Analysis performed; no further action required.",
IF(AND($AH2980="Fail",$L2980="1 - Failed "),"Analysis performed; no further action required.",
IF(AND($AH2980="Pass",$L2980="2 - Limited In Use "),"Analysis performed; no further action required.",
IF(AND($AH2980="Fail",$L2980="3 - Adjusted "),"Analysis performed; no further action required.",
"Unit fails analysis; TSM determination required."))))))</f>
        <v/>
      </c>
      <c r="AJ2980" s="58"/>
    </row>
    <row r="2981" customFormat="false" ht="15" hidden="false" customHeight="false" outlineLevel="0" collapsed="false">
      <c r="A2981" s="56"/>
      <c r="E2981" s="57" t="str">
        <f aca="false">IF(AND($F2981="",$G2981=""),"",IF($G2981="",$F2981,HYPERLINK($G2981,$F2981)))</f>
        <v/>
      </c>
      <c r="H2981" s="1" t="str">
        <f aca="false">IF($I2981="","None Attached",IF(LEFT($I2981,5)="https",HYPERLINK($I2981,"Datasheet"),HYPERLINK(_xlfn.CONCAT("https://",$I2981),"Datasheet")))</f>
        <v>None Attached</v>
      </c>
      <c r="M2981" s="56"/>
      <c r="P2981" s="58"/>
      <c r="Q2981" s="1" t="n">
        <f aca="false">$M2981-$N2981</f>
        <v>0</v>
      </c>
      <c r="R2981" s="56"/>
      <c r="T2981" s="59" t="s">
        <v>15</v>
      </c>
      <c r="U2981" s="1" t="n">
        <f aca="false">$S2981-$R2981</f>
        <v>0</v>
      </c>
      <c r="V2981" s="1" t="n">
        <f aca="false">IF($T2981="±",$Q2981*2,$Q2981)</f>
        <v>0</v>
      </c>
      <c r="W2981" s="60" t="str">
        <f aca="false">IFERROR($U2981/ABS($V2981),"N/A")</f>
        <v>N/A</v>
      </c>
      <c r="X2981" s="61" t="str">
        <f aca="false">IF(OR($W2981="N/A",$R2981="",$S2981=""),"N/A",IF($W2981&gt;=4,"Not Significant",IF($W2981&gt;=2,"Semi-Significant","Significant")))</f>
        <v>N/A</v>
      </c>
      <c r="Z2981" s="1" t="str">
        <f aca="false">IF($D2981="Z540.1 w/data",0,"")</f>
        <v/>
      </c>
      <c r="AA2981" s="1" t="e">
        <f aca="false">$Y2981+$Q2981+$Z2981</f>
        <v>#VALUE!</v>
      </c>
      <c r="AB2981" s="1" t="n">
        <f aca="false">$N2981+$Q2981</f>
        <v>0</v>
      </c>
      <c r="AC2981" s="1" t="str">
        <f aca="false">IF($Y2981="","",IF(AND($AA2981&gt;=$R2981,$AA2981&lt;=$S2981),"Pass","Fail"))</f>
        <v/>
      </c>
      <c r="AD2981" s="1" t="str">
        <f aca="false">IF($Y2981="","",IF($AA2981&gt;$R2981,"Pass","Fail"))</f>
        <v/>
      </c>
      <c r="AE2981" s="1" t="str">
        <f aca="false">IF($Y2981="","",IF($AA2981&gt;=$R2981,"Pass","Fail"))</f>
        <v/>
      </c>
      <c r="AF2981" s="1" t="str">
        <f aca="false">IF($Y2981="","",IF($AA2981&lt;=$S2981,"Pass","Fail"))</f>
        <v/>
      </c>
      <c r="AG2981" s="1" t="str">
        <f aca="false">IF($Y2981="","",IF($AA2981&lt;$S2981,"Pass","Fail"))</f>
        <v/>
      </c>
      <c r="AH2981" s="23" t="str">
        <f aca="true">INDIRECT(CHOOSE(MATCH($T2981,{"±","&gt;","≥","≤","&lt;"},0), "AC", "AD", "AE", "AF", "AG") &amp; ROW())</f>
        <v/>
      </c>
      <c r="AI2981" s="56" t="str">
        <f aca="false">IF($X2981="Not Significant","No Further Action Required",
IF($AH2981="","",
IF(AND($AH2981="Pass",$L2981="0 - Passed "),"Analysis performed; no further action required.",
IF(AND($AH2981="Fail",$L2981="1 - Failed "),"Analysis performed; no further action required.",
IF(AND($AH2981="Pass",$L2981="2 - Limited In Use "),"Analysis performed; no further action required.",
IF(AND($AH2981="Fail",$L2981="3 - Adjusted "),"Analysis performed; no further action required.",
"Unit fails analysis; TSM determination required."))))))</f>
        <v/>
      </c>
      <c r="AJ2981" s="58"/>
    </row>
    <row r="2982" customFormat="false" ht="15" hidden="false" customHeight="false" outlineLevel="0" collapsed="false">
      <c r="A2982" s="56"/>
      <c r="E2982" s="57" t="str">
        <f aca="false">IF(AND($F2982="",$G2982=""),"",IF($G2982="",$F2982,HYPERLINK($G2982,$F2982)))</f>
        <v/>
      </c>
      <c r="H2982" s="1" t="str">
        <f aca="false">IF($I2982="","None Attached",IF(LEFT($I2982,5)="https",HYPERLINK($I2982,"Datasheet"),HYPERLINK(_xlfn.CONCAT("https://",$I2982),"Datasheet")))</f>
        <v>None Attached</v>
      </c>
      <c r="M2982" s="56"/>
      <c r="P2982" s="58"/>
      <c r="Q2982" s="1" t="n">
        <f aca="false">$M2982-$N2982</f>
        <v>0</v>
      </c>
      <c r="R2982" s="56"/>
      <c r="T2982" s="59" t="s">
        <v>15</v>
      </c>
      <c r="U2982" s="1" t="n">
        <f aca="false">$S2982-$R2982</f>
        <v>0</v>
      </c>
      <c r="V2982" s="1" t="n">
        <f aca="false">IF($T2982="±",$Q2982*2,$Q2982)</f>
        <v>0</v>
      </c>
      <c r="W2982" s="60" t="str">
        <f aca="false">IFERROR($U2982/ABS($V2982),"N/A")</f>
        <v>N/A</v>
      </c>
      <c r="X2982" s="61" t="str">
        <f aca="false">IF(OR($W2982="N/A",$R2982="",$S2982=""),"N/A",IF($W2982&gt;=4,"Not Significant",IF($W2982&gt;=2,"Semi-Significant","Significant")))</f>
        <v>N/A</v>
      </c>
      <c r="Z2982" s="1" t="str">
        <f aca="false">IF($D2982="Z540.1 w/data",0,"")</f>
        <v/>
      </c>
      <c r="AA2982" s="1" t="e">
        <f aca="false">$Y2982+$Q2982+$Z2982</f>
        <v>#VALUE!</v>
      </c>
      <c r="AB2982" s="1" t="n">
        <f aca="false">$N2982+$Q2982</f>
        <v>0</v>
      </c>
      <c r="AC2982" s="1" t="str">
        <f aca="false">IF($Y2982="","",IF(AND($AA2982&gt;=$R2982,$AA2982&lt;=$S2982),"Pass","Fail"))</f>
        <v/>
      </c>
      <c r="AD2982" s="1" t="str">
        <f aca="false">IF($Y2982="","",IF($AA2982&gt;$R2982,"Pass","Fail"))</f>
        <v/>
      </c>
      <c r="AE2982" s="1" t="str">
        <f aca="false">IF($Y2982="","",IF($AA2982&gt;=$R2982,"Pass","Fail"))</f>
        <v/>
      </c>
      <c r="AF2982" s="1" t="str">
        <f aca="false">IF($Y2982="","",IF($AA2982&lt;=$S2982,"Pass","Fail"))</f>
        <v/>
      </c>
      <c r="AG2982" s="1" t="str">
        <f aca="false">IF($Y2982="","",IF($AA2982&lt;$S2982,"Pass","Fail"))</f>
        <v/>
      </c>
      <c r="AH2982" s="23" t="str">
        <f aca="true">INDIRECT(CHOOSE(MATCH($T2982,{"±","&gt;","≥","≤","&lt;"},0), "AC", "AD", "AE", "AF", "AG") &amp; ROW())</f>
        <v/>
      </c>
      <c r="AI2982" s="56" t="str">
        <f aca="false">IF($X2982="Not Significant","No Further Action Required",
IF($AH2982="","",
IF(AND($AH2982="Pass",$L2982="0 - Passed "),"Analysis performed; no further action required.",
IF(AND($AH2982="Fail",$L2982="1 - Failed "),"Analysis performed; no further action required.",
IF(AND($AH2982="Pass",$L2982="2 - Limited In Use "),"Analysis performed; no further action required.",
IF(AND($AH2982="Fail",$L2982="3 - Adjusted "),"Analysis performed; no further action required.",
"Unit fails analysis; TSM determination required."))))))</f>
        <v/>
      </c>
      <c r="AJ2982" s="58"/>
    </row>
    <row r="2983" customFormat="false" ht="15" hidden="false" customHeight="false" outlineLevel="0" collapsed="false">
      <c r="A2983" s="56"/>
      <c r="E2983" s="57" t="str">
        <f aca="false">IF(AND($F2983="",$G2983=""),"",IF($G2983="",$F2983,HYPERLINK($G2983,$F2983)))</f>
        <v/>
      </c>
      <c r="H2983" s="1" t="str">
        <f aca="false">IF($I2983="","None Attached",IF(LEFT($I2983,5)="https",HYPERLINK($I2983,"Datasheet"),HYPERLINK(_xlfn.CONCAT("https://",$I2983),"Datasheet")))</f>
        <v>None Attached</v>
      </c>
      <c r="M2983" s="56"/>
      <c r="P2983" s="58"/>
      <c r="Q2983" s="1" t="n">
        <f aca="false">$M2983-$N2983</f>
        <v>0</v>
      </c>
      <c r="R2983" s="56"/>
      <c r="T2983" s="59" t="s">
        <v>15</v>
      </c>
      <c r="U2983" s="1" t="n">
        <f aca="false">$S2983-$R2983</f>
        <v>0</v>
      </c>
      <c r="V2983" s="1" t="n">
        <f aca="false">IF($T2983="±",$Q2983*2,$Q2983)</f>
        <v>0</v>
      </c>
      <c r="W2983" s="60" t="str">
        <f aca="false">IFERROR($U2983/ABS($V2983),"N/A")</f>
        <v>N/A</v>
      </c>
      <c r="X2983" s="61" t="str">
        <f aca="false">IF(OR($W2983="N/A",$R2983="",$S2983=""),"N/A",IF($W2983&gt;=4,"Not Significant",IF($W2983&gt;=2,"Semi-Significant","Significant")))</f>
        <v>N/A</v>
      </c>
      <c r="Z2983" s="1" t="str">
        <f aca="false">IF($D2983="Z540.1 w/data",0,"")</f>
        <v/>
      </c>
      <c r="AA2983" s="1" t="e">
        <f aca="false">$Y2983+$Q2983+$Z2983</f>
        <v>#VALUE!</v>
      </c>
      <c r="AB2983" s="1" t="n">
        <f aca="false">$N2983+$Q2983</f>
        <v>0</v>
      </c>
      <c r="AC2983" s="1" t="str">
        <f aca="false">IF($Y2983="","",IF(AND($AA2983&gt;=$R2983,$AA2983&lt;=$S2983),"Pass","Fail"))</f>
        <v/>
      </c>
      <c r="AD2983" s="1" t="str">
        <f aca="false">IF($Y2983="","",IF($AA2983&gt;$R2983,"Pass","Fail"))</f>
        <v/>
      </c>
      <c r="AE2983" s="1" t="str">
        <f aca="false">IF($Y2983="","",IF($AA2983&gt;=$R2983,"Pass","Fail"))</f>
        <v/>
      </c>
      <c r="AF2983" s="1" t="str">
        <f aca="false">IF($Y2983="","",IF($AA2983&lt;=$S2983,"Pass","Fail"))</f>
        <v/>
      </c>
      <c r="AG2983" s="1" t="str">
        <f aca="false">IF($Y2983="","",IF($AA2983&lt;$S2983,"Pass","Fail"))</f>
        <v/>
      </c>
      <c r="AH2983" s="23" t="str">
        <f aca="true">INDIRECT(CHOOSE(MATCH($T2983,{"±","&gt;","≥","≤","&lt;"},0), "AC", "AD", "AE", "AF", "AG") &amp; ROW())</f>
        <v/>
      </c>
      <c r="AI2983" s="56" t="str">
        <f aca="false">IF($X2983="Not Significant","No Further Action Required",
IF($AH2983="","",
IF(AND($AH2983="Pass",$L2983="0 - Passed "),"Analysis performed; no further action required.",
IF(AND($AH2983="Fail",$L2983="1 - Failed "),"Analysis performed; no further action required.",
IF(AND($AH2983="Pass",$L2983="2 - Limited In Use "),"Analysis performed; no further action required.",
IF(AND($AH2983="Fail",$L2983="3 - Adjusted "),"Analysis performed; no further action required.",
"Unit fails analysis; TSM determination required."))))))</f>
        <v/>
      </c>
      <c r="AJ2983" s="58"/>
    </row>
    <row r="2984" customFormat="false" ht="15" hidden="false" customHeight="false" outlineLevel="0" collapsed="false">
      <c r="A2984" s="56"/>
      <c r="E2984" s="57" t="str">
        <f aca="false">IF(AND($F2984="",$G2984=""),"",IF($G2984="",$F2984,HYPERLINK($G2984,$F2984)))</f>
        <v/>
      </c>
      <c r="H2984" s="1" t="str">
        <f aca="false">IF($I2984="","None Attached",IF(LEFT($I2984,5)="https",HYPERLINK($I2984,"Datasheet"),HYPERLINK(_xlfn.CONCAT("https://",$I2984),"Datasheet")))</f>
        <v>None Attached</v>
      </c>
      <c r="M2984" s="56"/>
      <c r="P2984" s="58"/>
      <c r="Q2984" s="1" t="n">
        <f aca="false">$M2984-$N2984</f>
        <v>0</v>
      </c>
      <c r="R2984" s="56"/>
      <c r="T2984" s="59" t="s">
        <v>15</v>
      </c>
      <c r="U2984" s="1" t="n">
        <f aca="false">$S2984-$R2984</f>
        <v>0</v>
      </c>
      <c r="V2984" s="1" t="n">
        <f aca="false">IF($T2984="±",$Q2984*2,$Q2984)</f>
        <v>0</v>
      </c>
      <c r="W2984" s="60" t="str">
        <f aca="false">IFERROR($U2984/ABS($V2984),"N/A")</f>
        <v>N/A</v>
      </c>
      <c r="X2984" s="61" t="str">
        <f aca="false">IF(OR($W2984="N/A",$R2984="",$S2984=""),"N/A",IF($W2984&gt;=4,"Not Significant",IF($W2984&gt;=2,"Semi-Significant","Significant")))</f>
        <v>N/A</v>
      </c>
      <c r="Z2984" s="1" t="str">
        <f aca="false">IF($D2984="Z540.1 w/data",0,"")</f>
        <v/>
      </c>
      <c r="AA2984" s="1" t="e">
        <f aca="false">$Y2984+$Q2984+$Z2984</f>
        <v>#VALUE!</v>
      </c>
      <c r="AB2984" s="1" t="n">
        <f aca="false">$N2984+$Q2984</f>
        <v>0</v>
      </c>
      <c r="AC2984" s="1" t="str">
        <f aca="false">IF($Y2984="","",IF(AND($AA2984&gt;=$R2984,$AA2984&lt;=$S2984),"Pass","Fail"))</f>
        <v/>
      </c>
      <c r="AD2984" s="1" t="str">
        <f aca="false">IF($Y2984="","",IF($AA2984&gt;$R2984,"Pass","Fail"))</f>
        <v/>
      </c>
      <c r="AE2984" s="1" t="str">
        <f aca="false">IF($Y2984="","",IF($AA2984&gt;=$R2984,"Pass","Fail"))</f>
        <v/>
      </c>
      <c r="AF2984" s="1" t="str">
        <f aca="false">IF($Y2984="","",IF($AA2984&lt;=$S2984,"Pass","Fail"))</f>
        <v/>
      </c>
      <c r="AG2984" s="1" t="str">
        <f aca="false">IF($Y2984="","",IF($AA2984&lt;$S2984,"Pass","Fail"))</f>
        <v/>
      </c>
      <c r="AH2984" s="23" t="str">
        <f aca="true">INDIRECT(CHOOSE(MATCH($T2984,{"±","&gt;","≥","≤","&lt;"},0), "AC", "AD", "AE", "AF", "AG") &amp; ROW())</f>
        <v/>
      </c>
      <c r="AI2984" s="56" t="str">
        <f aca="false">IF($X2984="Not Significant","No Further Action Required",
IF($AH2984="","",
IF(AND($AH2984="Pass",$L2984="0 - Passed "),"Analysis performed; no further action required.",
IF(AND($AH2984="Fail",$L2984="1 - Failed "),"Analysis performed; no further action required.",
IF(AND($AH2984="Pass",$L2984="2 - Limited In Use "),"Analysis performed; no further action required.",
IF(AND($AH2984="Fail",$L2984="3 - Adjusted "),"Analysis performed; no further action required.",
"Unit fails analysis; TSM determination required."))))))</f>
        <v/>
      </c>
      <c r="AJ2984" s="58"/>
    </row>
    <row r="2985" customFormat="false" ht="15" hidden="false" customHeight="false" outlineLevel="0" collapsed="false">
      <c r="A2985" s="56"/>
      <c r="E2985" s="57" t="str">
        <f aca="false">IF(AND($F2985="",$G2985=""),"",IF($G2985="",$F2985,HYPERLINK($G2985,$F2985)))</f>
        <v/>
      </c>
      <c r="H2985" s="1" t="str">
        <f aca="false">IF($I2985="","None Attached",IF(LEFT($I2985,5)="https",HYPERLINK($I2985,"Datasheet"),HYPERLINK(_xlfn.CONCAT("https://",$I2985),"Datasheet")))</f>
        <v>None Attached</v>
      </c>
      <c r="M2985" s="56"/>
      <c r="P2985" s="58"/>
      <c r="Q2985" s="1" t="n">
        <f aca="false">$M2985-$N2985</f>
        <v>0</v>
      </c>
      <c r="R2985" s="56"/>
      <c r="T2985" s="59" t="s">
        <v>15</v>
      </c>
      <c r="U2985" s="1" t="n">
        <f aca="false">$S2985-$R2985</f>
        <v>0</v>
      </c>
      <c r="V2985" s="1" t="n">
        <f aca="false">IF($T2985="±",$Q2985*2,$Q2985)</f>
        <v>0</v>
      </c>
      <c r="W2985" s="60" t="str">
        <f aca="false">IFERROR($U2985/ABS($V2985),"N/A")</f>
        <v>N/A</v>
      </c>
      <c r="X2985" s="61" t="str">
        <f aca="false">IF(OR($W2985="N/A",$R2985="",$S2985=""),"N/A",IF($W2985&gt;=4,"Not Significant",IF($W2985&gt;=2,"Semi-Significant","Significant")))</f>
        <v>N/A</v>
      </c>
      <c r="Z2985" s="1" t="str">
        <f aca="false">IF($D2985="Z540.1 w/data",0,"")</f>
        <v/>
      </c>
      <c r="AA2985" s="1" t="e">
        <f aca="false">$Y2985+$Q2985+$Z2985</f>
        <v>#VALUE!</v>
      </c>
      <c r="AB2985" s="1" t="n">
        <f aca="false">$N2985+$Q2985</f>
        <v>0</v>
      </c>
      <c r="AC2985" s="1" t="str">
        <f aca="false">IF($Y2985="","",IF(AND($AA2985&gt;=$R2985,$AA2985&lt;=$S2985),"Pass","Fail"))</f>
        <v/>
      </c>
      <c r="AD2985" s="1" t="str">
        <f aca="false">IF($Y2985="","",IF($AA2985&gt;$R2985,"Pass","Fail"))</f>
        <v/>
      </c>
      <c r="AE2985" s="1" t="str">
        <f aca="false">IF($Y2985="","",IF($AA2985&gt;=$R2985,"Pass","Fail"))</f>
        <v/>
      </c>
      <c r="AF2985" s="1" t="str">
        <f aca="false">IF($Y2985="","",IF($AA2985&lt;=$S2985,"Pass","Fail"))</f>
        <v/>
      </c>
      <c r="AG2985" s="1" t="str">
        <f aca="false">IF($Y2985="","",IF($AA2985&lt;$S2985,"Pass","Fail"))</f>
        <v/>
      </c>
      <c r="AH2985" s="23" t="str">
        <f aca="true">INDIRECT(CHOOSE(MATCH($T2985,{"±","&gt;","≥","≤","&lt;"},0), "AC", "AD", "AE", "AF", "AG") &amp; ROW())</f>
        <v/>
      </c>
      <c r="AI2985" s="56" t="str">
        <f aca="false">IF($X2985="Not Significant","No Further Action Required",
IF($AH2985="","",
IF(AND($AH2985="Pass",$L2985="0 - Passed "),"Analysis performed; no further action required.",
IF(AND($AH2985="Fail",$L2985="1 - Failed "),"Analysis performed; no further action required.",
IF(AND($AH2985="Pass",$L2985="2 - Limited In Use "),"Analysis performed; no further action required.",
IF(AND($AH2985="Fail",$L2985="3 - Adjusted "),"Analysis performed; no further action required.",
"Unit fails analysis; TSM determination required."))))))</f>
        <v/>
      </c>
      <c r="AJ2985" s="58"/>
    </row>
    <row r="2986" customFormat="false" ht="15" hidden="false" customHeight="false" outlineLevel="0" collapsed="false">
      <c r="A2986" s="56"/>
      <c r="E2986" s="57" t="str">
        <f aca="false">IF(AND($F2986="",$G2986=""),"",IF($G2986="",$F2986,HYPERLINK($G2986,$F2986)))</f>
        <v/>
      </c>
      <c r="H2986" s="1" t="str">
        <f aca="false">IF($I2986="","None Attached",IF(LEFT($I2986,5)="https",HYPERLINK($I2986,"Datasheet"),HYPERLINK(_xlfn.CONCAT("https://",$I2986),"Datasheet")))</f>
        <v>None Attached</v>
      </c>
      <c r="M2986" s="56"/>
      <c r="P2986" s="58"/>
      <c r="Q2986" s="1" t="n">
        <f aca="false">$M2986-$N2986</f>
        <v>0</v>
      </c>
      <c r="R2986" s="56"/>
      <c r="T2986" s="59" t="s">
        <v>15</v>
      </c>
      <c r="U2986" s="1" t="n">
        <f aca="false">$S2986-$R2986</f>
        <v>0</v>
      </c>
      <c r="V2986" s="1" t="n">
        <f aca="false">IF($T2986="±",$Q2986*2,$Q2986)</f>
        <v>0</v>
      </c>
      <c r="W2986" s="60" t="str">
        <f aca="false">IFERROR($U2986/ABS($V2986),"N/A")</f>
        <v>N/A</v>
      </c>
      <c r="X2986" s="61" t="str">
        <f aca="false">IF(OR($W2986="N/A",$R2986="",$S2986=""),"N/A",IF($W2986&gt;=4,"Not Significant",IF($W2986&gt;=2,"Semi-Significant","Significant")))</f>
        <v>N/A</v>
      </c>
      <c r="Z2986" s="1" t="str">
        <f aca="false">IF($D2986="Z540.1 w/data",0,"")</f>
        <v/>
      </c>
      <c r="AA2986" s="1" t="e">
        <f aca="false">$Y2986+$Q2986+$Z2986</f>
        <v>#VALUE!</v>
      </c>
      <c r="AB2986" s="1" t="n">
        <f aca="false">$N2986+$Q2986</f>
        <v>0</v>
      </c>
      <c r="AC2986" s="1" t="str">
        <f aca="false">IF($Y2986="","",IF(AND($AA2986&gt;=$R2986,$AA2986&lt;=$S2986),"Pass","Fail"))</f>
        <v/>
      </c>
      <c r="AD2986" s="1" t="str">
        <f aca="false">IF($Y2986="","",IF($AA2986&gt;$R2986,"Pass","Fail"))</f>
        <v/>
      </c>
      <c r="AE2986" s="1" t="str">
        <f aca="false">IF($Y2986="","",IF($AA2986&gt;=$R2986,"Pass","Fail"))</f>
        <v/>
      </c>
      <c r="AF2986" s="1" t="str">
        <f aca="false">IF($Y2986="","",IF($AA2986&lt;=$S2986,"Pass","Fail"))</f>
        <v/>
      </c>
      <c r="AG2986" s="1" t="str">
        <f aca="false">IF($Y2986="","",IF($AA2986&lt;$S2986,"Pass","Fail"))</f>
        <v/>
      </c>
      <c r="AH2986" s="23" t="str">
        <f aca="true">INDIRECT(CHOOSE(MATCH($T2986,{"±","&gt;","≥","≤","&lt;"},0), "AC", "AD", "AE", "AF", "AG") &amp; ROW())</f>
        <v/>
      </c>
      <c r="AI2986" s="56" t="str">
        <f aca="false">IF($X2986="Not Significant","No Further Action Required",
IF($AH2986="","",
IF(AND($AH2986="Pass",$L2986="0 - Passed "),"Analysis performed; no further action required.",
IF(AND($AH2986="Fail",$L2986="1 - Failed "),"Analysis performed; no further action required.",
IF(AND($AH2986="Pass",$L2986="2 - Limited In Use "),"Analysis performed; no further action required.",
IF(AND($AH2986="Fail",$L2986="3 - Adjusted "),"Analysis performed; no further action required.",
"Unit fails analysis; TSM determination required."))))))</f>
        <v/>
      </c>
      <c r="AJ2986" s="58"/>
    </row>
    <row r="2987" customFormat="false" ht="15" hidden="false" customHeight="false" outlineLevel="0" collapsed="false">
      <c r="A2987" s="56"/>
      <c r="E2987" s="57" t="str">
        <f aca="false">IF(AND($F2987="",$G2987=""),"",IF($G2987="",$F2987,HYPERLINK($G2987,$F2987)))</f>
        <v/>
      </c>
      <c r="H2987" s="1" t="str">
        <f aca="false">IF($I2987="","None Attached",IF(LEFT($I2987,5)="https",HYPERLINK($I2987,"Datasheet"),HYPERLINK(_xlfn.CONCAT("https://",$I2987),"Datasheet")))</f>
        <v>None Attached</v>
      </c>
      <c r="M2987" s="56"/>
      <c r="P2987" s="58"/>
      <c r="Q2987" s="1" t="n">
        <f aca="false">$M2987-$N2987</f>
        <v>0</v>
      </c>
      <c r="R2987" s="56"/>
      <c r="T2987" s="59" t="s">
        <v>15</v>
      </c>
      <c r="U2987" s="1" t="n">
        <f aca="false">$S2987-$R2987</f>
        <v>0</v>
      </c>
      <c r="V2987" s="1" t="n">
        <f aca="false">IF($T2987="±",$Q2987*2,$Q2987)</f>
        <v>0</v>
      </c>
      <c r="W2987" s="60" t="str">
        <f aca="false">IFERROR($U2987/ABS($V2987),"N/A")</f>
        <v>N/A</v>
      </c>
      <c r="X2987" s="61" t="str">
        <f aca="false">IF(OR($W2987="N/A",$R2987="",$S2987=""),"N/A",IF($W2987&gt;=4,"Not Significant",IF($W2987&gt;=2,"Semi-Significant","Significant")))</f>
        <v>N/A</v>
      </c>
      <c r="Z2987" s="1" t="str">
        <f aca="false">IF($D2987="Z540.1 w/data",0,"")</f>
        <v/>
      </c>
      <c r="AA2987" s="1" t="e">
        <f aca="false">$Y2987+$Q2987+$Z2987</f>
        <v>#VALUE!</v>
      </c>
      <c r="AB2987" s="1" t="n">
        <f aca="false">$N2987+$Q2987</f>
        <v>0</v>
      </c>
      <c r="AC2987" s="1" t="str">
        <f aca="false">IF($Y2987="","",IF(AND($AA2987&gt;=$R2987,$AA2987&lt;=$S2987),"Pass","Fail"))</f>
        <v/>
      </c>
      <c r="AD2987" s="1" t="str">
        <f aca="false">IF($Y2987="","",IF($AA2987&gt;$R2987,"Pass","Fail"))</f>
        <v/>
      </c>
      <c r="AE2987" s="1" t="str">
        <f aca="false">IF($Y2987="","",IF($AA2987&gt;=$R2987,"Pass","Fail"))</f>
        <v/>
      </c>
      <c r="AF2987" s="1" t="str">
        <f aca="false">IF($Y2987="","",IF($AA2987&lt;=$S2987,"Pass","Fail"))</f>
        <v/>
      </c>
      <c r="AG2987" s="1" t="str">
        <f aca="false">IF($Y2987="","",IF($AA2987&lt;$S2987,"Pass","Fail"))</f>
        <v/>
      </c>
      <c r="AH2987" s="23" t="str">
        <f aca="true">INDIRECT(CHOOSE(MATCH($T2987,{"±","&gt;","≥","≤","&lt;"},0), "AC", "AD", "AE", "AF", "AG") &amp; ROW())</f>
        <v/>
      </c>
      <c r="AI2987" s="56" t="str">
        <f aca="false">IF($X2987="Not Significant","No Further Action Required",
IF($AH2987="","",
IF(AND($AH2987="Pass",$L2987="0 - Passed "),"Analysis performed; no further action required.",
IF(AND($AH2987="Fail",$L2987="1 - Failed "),"Analysis performed; no further action required.",
IF(AND($AH2987="Pass",$L2987="2 - Limited In Use "),"Analysis performed; no further action required.",
IF(AND($AH2987="Fail",$L2987="3 - Adjusted "),"Analysis performed; no further action required.",
"Unit fails analysis; TSM determination required."))))))</f>
        <v/>
      </c>
      <c r="AJ2987" s="58"/>
    </row>
    <row r="2988" customFormat="false" ht="15" hidden="false" customHeight="false" outlineLevel="0" collapsed="false">
      <c r="A2988" s="56"/>
      <c r="E2988" s="57" t="str">
        <f aca="false">IF(AND($F2988="",$G2988=""),"",IF($G2988="",$F2988,HYPERLINK($G2988,$F2988)))</f>
        <v/>
      </c>
      <c r="H2988" s="1" t="str">
        <f aca="false">IF($I2988="","None Attached",IF(LEFT($I2988,5)="https",HYPERLINK($I2988,"Datasheet"),HYPERLINK(_xlfn.CONCAT("https://",$I2988),"Datasheet")))</f>
        <v>None Attached</v>
      </c>
      <c r="M2988" s="56"/>
      <c r="P2988" s="58"/>
      <c r="Q2988" s="1" t="n">
        <f aca="false">$M2988-$N2988</f>
        <v>0</v>
      </c>
      <c r="R2988" s="56"/>
      <c r="T2988" s="59" t="s">
        <v>15</v>
      </c>
      <c r="U2988" s="1" t="n">
        <f aca="false">$S2988-$R2988</f>
        <v>0</v>
      </c>
      <c r="V2988" s="1" t="n">
        <f aca="false">IF($T2988="±",$Q2988*2,$Q2988)</f>
        <v>0</v>
      </c>
      <c r="W2988" s="60" t="str">
        <f aca="false">IFERROR($U2988/ABS($V2988),"N/A")</f>
        <v>N/A</v>
      </c>
      <c r="X2988" s="61" t="str">
        <f aca="false">IF(OR($W2988="N/A",$R2988="",$S2988=""),"N/A",IF($W2988&gt;=4,"Not Significant",IF($W2988&gt;=2,"Semi-Significant","Significant")))</f>
        <v>N/A</v>
      </c>
      <c r="Z2988" s="1" t="str">
        <f aca="false">IF($D2988="Z540.1 w/data",0,"")</f>
        <v/>
      </c>
      <c r="AA2988" s="1" t="e">
        <f aca="false">$Y2988+$Q2988+$Z2988</f>
        <v>#VALUE!</v>
      </c>
      <c r="AB2988" s="1" t="n">
        <f aca="false">$N2988+$Q2988</f>
        <v>0</v>
      </c>
      <c r="AC2988" s="1" t="str">
        <f aca="false">IF($Y2988="","",IF(AND($AA2988&gt;=$R2988,$AA2988&lt;=$S2988),"Pass","Fail"))</f>
        <v/>
      </c>
      <c r="AD2988" s="1" t="str">
        <f aca="false">IF($Y2988="","",IF($AA2988&gt;$R2988,"Pass","Fail"))</f>
        <v/>
      </c>
      <c r="AE2988" s="1" t="str">
        <f aca="false">IF($Y2988="","",IF($AA2988&gt;=$R2988,"Pass","Fail"))</f>
        <v/>
      </c>
      <c r="AF2988" s="1" t="str">
        <f aca="false">IF($Y2988="","",IF($AA2988&lt;=$S2988,"Pass","Fail"))</f>
        <v/>
      </c>
      <c r="AG2988" s="1" t="str">
        <f aca="false">IF($Y2988="","",IF($AA2988&lt;$S2988,"Pass","Fail"))</f>
        <v/>
      </c>
      <c r="AH2988" s="23" t="str">
        <f aca="true">INDIRECT(CHOOSE(MATCH($T2988,{"±","&gt;","≥","≤","&lt;"},0), "AC", "AD", "AE", "AF", "AG") &amp; ROW())</f>
        <v/>
      </c>
      <c r="AI2988" s="56" t="str">
        <f aca="false">IF($X2988="Not Significant","No Further Action Required",
IF($AH2988="","",
IF(AND($AH2988="Pass",$L2988="0 - Passed "),"Analysis performed; no further action required.",
IF(AND($AH2988="Fail",$L2988="1 - Failed "),"Analysis performed; no further action required.",
IF(AND($AH2988="Pass",$L2988="2 - Limited In Use "),"Analysis performed; no further action required.",
IF(AND($AH2988="Fail",$L2988="3 - Adjusted "),"Analysis performed; no further action required.",
"Unit fails analysis; TSM determination required."))))))</f>
        <v/>
      </c>
      <c r="AJ2988" s="58"/>
    </row>
    <row r="2989" customFormat="false" ht="15" hidden="false" customHeight="false" outlineLevel="0" collapsed="false">
      <c r="A2989" s="56"/>
      <c r="E2989" s="57" t="str">
        <f aca="false">IF(AND($F2989="",$G2989=""),"",IF($G2989="",$F2989,HYPERLINK($G2989,$F2989)))</f>
        <v/>
      </c>
      <c r="H2989" s="1" t="str">
        <f aca="false">IF($I2989="","None Attached",IF(LEFT($I2989,5)="https",HYPERLINK($I2989,"Datasheet"),HYPERLINK(_xlfn.CONCAT("https://",$I2989),"Datasheet")))</f>
        <v>None Attached</v>
      </c>
      <c r="M2989" s="56"/>
      <c r="P2989" s="58"/>
      <c r="Q2989" s="1" t="n">
        <f aca="false">$M2989-$N2989</f>
        <v>0</v>
      </c>
      <c r="R2989" s="56"/>
      <c r="T2989" s="59" t="s">
        <v>15</v>
      </c>
      <c r="U2989" s="1" t="n">
        <f aca="false">$S2989-$R2989</f>
        <v>0</v>
      </c>
      <c r="V2989" s="1" t="n">
        <f aca="false">IF($T2989="±",$Q2989*2,$Q2989)</f>
        <v>0</v>
      </c>
      <c r="W2989" s="60" t="str">
        <f aca="false">IFERROR($U2989/ABS($V2989),"N/A")</f>
        <v>N/A</v>
      </c>
      <c r="X2989" s="61" t="str">
        <f aca="false">IF(OR($W2989="N/A",$R2989="",$S2989=""),"N/A",IF($W2989&gt;=4,"Not Significant",IF($W2989&gt;=2,"Semi-Significant","Significant")))</f>
        <v>N/A</v>
      </c>
      <c r="Z2989" s="1" t="str">
        <f aca="false">IF($D2989="Z540.1 w/data",0,"")</f>
        <v/>
      </c>
      <c r="AA2989" s="1" t="e">
        <f aca="false">$Y2989+$Q2989+$Z2989</f>
        <v>#VALUE!</v>
      </c>
      <c r="AB2989" s="1" t="n">
        <f aca="false">$N2989+$Q2989</f>
        <v>0</v>
      </c>
      <c r="AC2989" s="1" t="str">
        <f aca="false">IF($Y2989="","",IF(AND($AA2989&gt;=$R2989,$AA2989&lt;=$S2989),"Pass","Fail"))</f>
        <v/>
      </c>
      <c r="AD2989" s="1" t="str">
        <f aca="false">IF($Y2989="","",IF($AA2989&gt;$R2989,"Pass","Fail"))</f>
        <v/>
      </c>
      <c r="AE2989" s="1" t="str">
        <f aca="false">IF($Y2989="","",IF($AA2989&gt;=$R2989,"Pass","Fail"))</f>
        <v/>
      </c>
      <c r="AF2989" s="1" t="str">
        <f aca="false">IF($Y2989="","",IF($AA2989&lt;=$S2989,"Pass","Fail"))</f>
        <v/>
      </c>
      <c r="AG2989" s="1" t="str">
        <f aca="false">IF($Y2989="","",IF($AA2989&lt;$S2989,"Pass","Fail"))</f>
        <v/>
      </c>
      <c r="AH2989" s="23" t="str">
        <f aca="true">INDIRECT(CHOOSE(MATCH($T2989,{"±","&gt;","≥","≤","&lt;"},0), "AC", "AD", "AE", "AF", "AG") &amp; ROW())</f>
        <v/>
      </c>
      <c r="AI2989" s="56" t="str">
        <f aca="false">IF($X2989="Not Significant","No Further Action Required",
IF($AH2989="","",
IF(AND($AH2989="Pass",$L2989="0 - Passed "),"Analysis performed; no further action required.",
IF(AND($AH2989="Fail",$L2989="1 - Failed "),"Analysis performed; no further action required.",
IF(AND($AH2989="Pass",$L2989="2 - Limited In Use "),"Analysis performed; no further action required.",
IF(AND($AH2989="Fail",$L2989="3 - Adjusted "),"Analysis performed; no further action required.",
"Unit fails analysis; TSM determination required."))))))</f>
        <v/>
      </c>
      <c r="AJ2989" s="58"/>
    </row>
    <row r="2990" customFormat="false" ht="15" hidden="false" customHeight="false" outlineLevel="0" collapsed="false">
      <c r="A2990" s="56"/>
      <c r="E2990" s="57" t="str">
        <f aca="false">IF(AND($F2990="",$G2990=""),"",IF($G2990="",$F2990,HYPERLINK($G2990,$F2990)))</f>
        <v/>
      </c>
      <c r="H2990" s="1" t="str">
        <f aca="false">IF($I2990="","None Attached",IF(LEFT($I2990,5)="https",HYPERLINK($I2990,"Datasheet"),HYPERLINK(_xlfn.CONCAT("https://",$I2990),"Datasheet")))</f>
        <v>None Attached</v>
      </c>
      <c r="M2990" s="56"/>
      <c r="P2990" s="58"/>
      <c r="Q2990" s="1" t="n">
        <f aca="false">$M2990-$N2990</f>
        <v>0</v>
      </c>
      <c r="R2990" s="56"/>
      <c r="T2990" s="59" t="s">
        <v>15</v>
      </c>
      <c r="U2990" s="1" t="n">
        <f aca="false">$S2990-$R2990</f>
        <v>0</v>
      </c>
      <c r="V2990" s="1" t="n">
        <f aca="false">IF($T2990="±",$Q2990*2,$Q2990)</f>
        <v>0</v>
      </c>
      <c r="W2990" s="60" t="str">
        <f aca="false">IFERROR($U2990/ABS($V2990),"N/A")</f>
        <v>N/A</v>
      </c>
      <c r="X2990" s="61" t="str">
        <f aca="false">IF(OR($W2990="N/A",$R2990="",$S2990=""),"N/A",IF($W2990&gt;=4,"Not Significant",IF($W2990&gt;=2,"Semi-Significant","Significant")))</f>
        <v>N/A</v>
      </c>
      <c r="Z2990" s="1" t="str">
        <f aca="false">IF($D2990="Z540.1 w/data",0,"")</f>
        <v/>
      </c>
      <c r="AA2990" s="1" t="e">
        <f aca="false">$Y2990+$Q2990+$Z2990</f>
        <v>#VALUE!</v>
      </c>
      <c r="AB2990" s="1" t="n">
        <f aca="false">$N2990+$Q2990</f>
        <v>0</v>
      </c>
      <c r="AC2990" s="1" t="str">
        <f aca="false">IF($Y2990="","",IF(AND($AA2990&gt;=$R2990,$AA2990&lt;=$S2990),"Pass","Fail"))</f>
        <v/>
      </c>
      <c r="AD2990" s="1" t="str">
        <f aca="false">IF($Y2990="","",IF($AA2990&gt;$R2990,"Pass","Fail"))</f>
        <v/>
      </c>
      <c r="AE2990" s="1" t="str">
        <f aca="false">IF($Y2990="","",IF($AA2990&gt;=$R2990,"Pass","Fail"))</f>
        <v/>
      </c>
      <c r="AF2990" s="1" t="str">
        <f aca="false">IF($Y2990="","",IF($AA2990&lt;=$S2990,"Pass","Fail"))</f>
        <v/>
      </c>
      <c r="AG2990" s="1" t="str">
        <f aca="false">IF($Y2990="","",IF($AA2990&lt;$S2990,"Pass","Fail"))</f>
        <v/>
      </c>
      <c r="AH2990" s="23" t="str">
        <f aca="true">INDIRECT(CHOOSE(MATCH($T2990,{"±","&gt;","≥","≤","&lt;"},0), "AC", "AD", "AE", "AF", "AG") &amp; ROW())</f>
        <v/>
      </c>
      <c r="AI2990" s="56" t="str">
        <f aca="false">IF($X2990="Not Significant","No Further Action Required",
IF($AH2990="","",
IF(AND($AH2990="Pass",$L2990="0 - Passed "),"Analysis performed; no further action required.",
IF(AND($AH2990="Fail",$L2990="1 - Failed "),"Analysis performed; no further action required.",
IF(AND($AH2990="Pass",$L2990="2 - Limited In Use "),"Analysis performed; no further action required.",
IF(AND($AH2990="Fail",$L2990="3 - Adjusted "),"Analysis performed; no further action required.",
"Unit fails analysis; TSM determination required."))))))</f>
        <v/>
      </c>
      <c r="AJ2990" s="58"/>
    </row>
    <row r="2991" customFormat="false" ht="15" hidden="false" customHeight="false" outlineLevel="0" collapsed="false">
      <c r="A2991" s="56"/>
      <c r="E2991" s="57" t="str">
        <f aca="false">IF(AND($F2991="",$G2991=""),"",IF($G2991="",$F2991,HYPERLINK($G2991,$F2991)))</f>
        <v/>
      </c>
      <c r="H2991" s="1" t="str">
        <f aca="false">IF($I2991="","None Attached",IF(LEFT($I2991,5)="https",HYPERLINK($I2991,"Datasheet"),HYPERLINK(_xlfn.CONCAT("https://",$I2991),"Datasheet")))</f>
        <v>None Attached</v>
      </c>
      <c r="M2991" s="56"/>
      <c r="P2991" s="58"/>
      <c r="Q2991" s="1" t="n">
        <f aca="false">$M2991-$N2991</f>
        <v>0</v>
      </c>
      <c r="R2991" s="56"/>
      <c r="T2991" s="59" t="s">
        <v>15</v>
      </c>
      <c r="U2991" s="1" t="n">
        <f aca="false">$S2991-$R2991</f>
        <v>0</v>
      </c>
      <c r="V2991" s="1" t="n">
        <f aca="false">IF($T2991="±",$Q2991*2,$Q2991)</f>
        <v>0</v>
      </c>
      <c r="W2991" s="60" t="str">
        <f aca="false">IFERROR($U2991/ABS($V2991),"N/A")</f>
        <v>N/A</v>
      </c>
      <c r="X2991" s="61" t="str">
        <f aca="false">IF(OR($W2991="N/A",$R2991="",$S2991=""),"N/A",IF($W2991&gt;=4,"Not Significant",IF($W2991&gt;=2,"Semi-Significant","Significant")))</f>
        <v>N/A</v>
      </c>
      <c r="Z2991" s="1" t="str">
        <f aca="false">IF($D2991="Z540.1 w/data",0,"")</f>
        <v/>
      </c>
      <c r="AA2991" s="1" t="e">
        <f aca="false">$Y2991+$Q2991+$Z2991</f>
        <v>#VALUE!</v>
      </c>
      <c r="AB2991" s="1" t="n">
        <f aca="false">$N2991+$Q2991</f>
        <v>0</v>
      </c>
      <c r="AC2991" s="1" t="str">
        <f aca="false">IF($Y2991="","",IF(AND($AA2991&gt;=$R2991,$AA2991&lt;=$S2991),"Pass","Fail"))</f>
        <v/>
      </c>
      <c r="AD2991" s="1" t="str">
        <f aca="false">IF($Y2991="","",IF($AA2991&gt;$R2991,"Pass","Fail"))</f>
        <v/>
      </c>
      <c r="AE2991" s="1" t="str">
        <f aca="false">IF($Y2991="","",IF($AA2991&gt;=$R2991,"Pass","Fail"))</f>
        <v/>
      </c>
      <c r="AF2991" s="1" t="str">
        <f aca="false">IF($Y2991="","",IF($AA2991&lt;=$S2991,"Pass","Fail"))</f>
        <v/>
      </c>
      <c r="AG2991" s="1" t="str">
        <f aca="false">IF($Y2991="","",IF($AA2991&lt;$S2991,"Pass","Fail"))</f>
        <v/>
      </c>
      <c r="AH2991" s="23" t="str">
        <f aca="true">INDIRECT(CHOOSE(MATCH($T2991,{"±","&gt;","≥","≤","&lt;"},0), "AC", "AD", "AE", "AF", "AG") &amp; ROW())</f>
        <v/>
      </c>
      <c r="AI2991" s="56" t="str">
        <f aca="false">IF($X2991="Not Significant","No Further Action Required",
IF($AH2991="","",
IF(AND($AH2991="Pass",$L2991="0 - Passed "),"Analysis performed; no further action required.",
IF(AND($AH2991="Fail",$L2991="1 - Failed "),"Analysis performed; no further action required.",
IF(AND($AH2991="Pass",$L2991="2 - Limited In Use "),"Analysis performed; no further action required.",
IF(AND($AH2991="Fail",$L2991="3 - Adjusted "),"Analysis performed; no further action required.",
"Unit fails analysis; TSM determination required."))))))</f>
        <v/>
      </c>
      <c r="AJ2991" s="58"/>
    </row>
    <row r="2992" customFormat="false" ht="15" hidden="false" customHeight="false" outlineLevel="0" collapsed="false">
      <c r="A2992" s="56"/>
      <c r="E2992" s="57" t="str">
        <f aca="false">IF(AND($F2992="",$G2992=""),"",IF($G2992="",$F2992,HYPERLINK($G2992,$F2992)))</f>
        <v/>
      </c>
      <c r="H2992" s="1" t="str">
        <f aca="false">IF($I2992="","None Attached",IF(LEFT($I2992,5)="https",HYPERLINK($I2992,"Datasheet"),HYPERLINK(_xlfn.CONCAT("https://",$I2992),"Datasheet")))</f>
        <v>None Attached</v>
      </c>
      <c r="M2992" s="56"/>
      <c r="P2992" s="58"/>
      <c r="Q2992" s="1" t="n">
        <f aca="false">$M2992-$N2992</f>
        <v>0</v>
      </c>
      <c r="R2992" s="56"/>
      <c r="T2992" s="59" t="s">
        <v>15</v>
      </c>
      <c r="U2992" s="1" t="n">
        <f aca="false">$S2992-$R2992</f>
        <v>0</v>
      </c>
      <c r="V2992" s="1" t="n">
        <f aca="false">IF($T2992="±",$Q2992*2,$Q2992)</f>
        <v>0</v>
      </c>
      <c r="W2992" s="60" t="str">
        <f aca="false">IFERROR($U2992/ABS($V2992),"N/A")</f>
        <v>N/A</v>
      </c>
      <c r="X2992" s="61" t="str">
        <f aca="false">IF(OR($W2992="N/A",$R2992="",$S2992=""),"N/A",IF($W2992&gt;=4,"Not Significant",IF($W2992&gt;=2,"Semi-Significant","Significant")))</f>
        <v>N/A</v>
      </c>
      <c r="Z2992" s="1" t="str">
        <f aca="false">IF($D2992="Z540.1 w/data",0,"")</f>
        <v/>
      </c>
      <c r="AA2992" s="1" t="e">
        <f aca="false">$Y2992+$Q2992+$Z2992</f>
        <v>#VALUE!</v>
      </c>
      <c r="AB2992" s="1" t="n">
        <f aca="false">$N2992+$Q2992</f>
        <v>0</v>
      </c>
      <c r="AC2992" s="1" t="str">
        <f aca="false">IF($Y2992="","",IF(AND($AA2992&gt;=$R2992,$AA2992&lt;=$S2992),"Pass","Fail"))</f>
        <v/>
      </c>
      <c r="AD2992" s="1" t="str">
        <f aca="false">IF($Y2992="","",IF($AA2992&gt;$R2992,"Pass","Fail"))</f>
        <v/>
      </c>
      <c r="AE2992" s="1" t="str">
        <f aca="false">IF($Y2992="","",IF($AA2992&gt;=$R2992,"Pass","Fail"))</f>
        <v/>
      </c>
      <c r="AF2992" s="1" t="str">
        <f aca="false">IF($Y2992="","",IF($AA2992&lt;=$S2992,"Pass","Fail"))</f>
        <v/>
      </c>
      <c r="AG2992" s="1" t="str">
        <f aca="false">IF($Y2992="","",IF($AA2992&lt;$S2992,"Pass","Fail"))</f>
        <v/>
      </c>
      <c r="AH2992" s="23" t="str">
        <f aca="true">INDIRECT(CHOOSE(MATCH($T2992,{"±","&gt;","≥","≤","&lt;"},0), "AC", "AD", "AE", "AF", "AG") &amp; ROW())</f>
        <v/>
      </c>
      <c r="AI2992" s="56" t="str">
        <f aca="false">IF($X2992="Not Significant","No Further Action Required",
IF($AH2992="","",
IF(AND($AH2992="Pass",$L2992="0 - Passed "),"Analysis performed; no further action required.",
IF(AND($AH2992="Fail",$L2992="1 - Failed "),"Analysis performed; no further action required.",
IF(AND($AH2992="Pass",$L2992="2 - Limited In Use "),"Analysis performed; no further action required.",
IF(AND($AH2992="Fail",$L2992="3 - Adjusted "),"Analysis performed; no further action required.",
"Unit fails analysis; TSM determination required."))))))</f>
        <v/>
      </c>
      <c r="AJ2992" s="58"/>
    </row>
    <row r="2993" customFormat="false" ht="15" hidden="false" customHeight="false" outlineLevel="0" collapsed="false">
      <c r="A2993" s="56"/>
      <c r="E2993" s="57" t="str">
        <f aca="false">IF(AND($F2993="",$G2993=""),"",IF($G2993="",$F2993,HYPERLINK($G2993,$F2993)))</f>
        <v/>
      </c>
      <c r="H2993" s="1" t="str">
        <f aca="false">IF($I2993="","None Attached",IF(LEFT($I2993,5)="https",HYPERLINK($I2993,"Datasheet"),HYPERLINK(_xlfn.CONCAT("https://",$I2993),"Datasheet")))</f>
        <v>None Attached</v>
      </c>
      <c r="M2993" s="56"/>
      <c r="P2993" s="58"/>
      <c r="Q2993" s="1" t="n">
        <f aca="false">$M2993-$N2993</f>
        <v>0</v>
      </c>
      <c r="R2993" s="56"/>
      <c r="T2993" s="59" t="s">
        <v>15</v>
      </c>
      <c r="U2993" s="1" t="n">
        <f aca="false">$S2993-$R2993</f>
        <v>0</v>
      </c>
      <c r="V2993" s="1" t="n">
        <f aca="false">IF($T2993="±",$Q2993*2,$Q2993)</f>
        <v>0</v>
      </c>
      <c r="W2993" s="60" t="str">
        <f aca="false">IFERROR($U2993/ABS($V2993),"N/A")</f>
        <v>N/A</v>
      </c>
      <c r="X2993" s="61" t="str">
        <f aca="false">IF(OR($W2993="N/A",$R2993="",$S2993=""),"N/A",IF($W2993&gt;=4,"Not Significant",IF($W2993&gt;=2,"Semi-Significant","Significant")))</f>
        <v>N/A</v>
      </c>
      <c r="Z2993" s="1" t="str">
        <f aca="false">IF($D2993="Z540.1 w/data",0,"")</f>
        <v/>
      </c>
      <c r="AA2993" s="1" t="e">
        <f aca="false">$Y2993+$Q2993+$Z2993</f>
        <v>#VALUE!</v>
      </c>
      <c r="AB2993" s="1" t="n">
        <f aca="false">$N2993+$Q2993</f>
        <v>0</v>
      </c>
      <c r="AC2993" s="1" t="str">
        <f aca="false">IF($Y2993="","",IF(AND($AA2993&gt;=$R2993,$AA2993&lt;=$S2993),"Pass","Fail"))</f>
        <v/>
      </c>
      <c r="AD2993" s="1" t="str">
        <f aca="false">IF($Y2993="","",IF($AA2993&gt;$R2993,"Pass","Fail"))</f>
        <v/>
      </c>
      <c r="AE2993" s="1" t="str">
        <f aca="false">IF($Y2993="","",IF($AA2993&gt;=$R2993,"Pass","Fail"))</f>
        <v/>
      </c>
      <c r="AF2993" s="1" t="str">
        <f aca="false">IF($Y2993="","",IF($AA2993&lt;=$S2993,"Pass","Fail"))</f>
        <v/>
      </c>
      <c r="AG2993" s="1" t="str">
        <f aca="false">IF($Y2993="","",IF($AA2993&lt;$S2993,"Pass","Fail"))</f>
        <v/>
      </c>
      <c r="AH2993" s="23" t="str">
        <f aca="true">INDIRECT(CHOOSE(MATCH($T2993,{"±","&gt;","≥","≤","&lt;"},0), "AC", "AD", "AE", "AF", "AG") &amp; ROW())</f>
        <v/>
      </c>
      <c r="AI2993" s="56" t="str">
        <f aca="false">IF($X2993="Not Significant","No Further Action Required",
IF($AH2993="","",
IF(AND($AH2993="Pass",$L2993="0 - Passed "),"Analysis performed; no further action required.",
IF(AND($AH2993="Fail",$L2993="1 - Failed "),"Analysis performed; no further action required.",
IF(AND($AH2993="Pass",$L2993="2 - Limited In Use "),"Analysis performed; no further action required.",
IF(AND($AH2993="Fail",$L2993="3 - Adjusted "),"Analysis performed; no further action required.",
"Unit fails analysis; TSM determination required."))))))</f>
        <v/>
      </c>
      <c r="AJ2993" s="58"/>
    </row>
    <row r="2994" customFormat="false" ht="15" hidden="false" customHeight="false" outlineLevel="0" collapsed="false">
      <c r="A2994" s="56"/>
      <c r="E2994" s="57" t="str">
        <f aca="false">IF(AND($F2994="",$G2994=""),"",IF($G2994="",$F2994,HYPERLINK($G2994,$F2994)))</f>
        <v/>
      </c>
      <c r="H2994" s="1" t="str">
        <f aca="false">IF($I2994="","None Attached",IF(LEFT($I2994,5)="https",HYPERLINK($I2994,"Datasheet"),HYPERLINK(_xlfn.CONCAT("https://",$I2994),"Datasheet")))</f>
        <v>None Attached</v>
      </c>
      <c r="M2994" s="56"/>
      <c r="P2994" s="58"/>
      <c r="Q2994" s="1" t="n">
        <f aca="false">$M2994-$N2994</f>
        <v>0</v>
      </c>
      <c r="R2994" s="56"/>
      <c r="T2994" s="59" t="s">
        <v>15</v>
      </c>
      <c r="U2994" s="1" t="n">
        <f aca="false">$S2994-$R2994</f>
        <v>0</v>
      </c>
      <c r="V2994" s="1" t="n">
        <f aca="false">IF($T2994="±",$Q2994*2,$Q2994)</f>
        <v>0</v>
      </c>
      <c r="W2994" s="60" t="str">
        <f aca="false">IFERROR($U2994/ABS($V2994),"N/A")</f>
        <v>N/A</v>
      </c>
      <c r="X2994" s="61" t="str">
        <f aca="false">IF(OR($W2994="N/A",$R2994="",$S2994=""),"N/A",IF($W2994&gt;=4,"Not Significant",IF($W2994&gt;=2,"Semi-Significant","Significant")))</f>
        <v>N/A</v>
      </c>
      <c r="Z2994" s="1" t="str">
        <f aca="false">IF($D2994="Z540.1 w/data",0,"")</f>
        <v/>
      </c>
      <c r="AA2994" s="1" t="e">
        <f aca="false">$Y2994+$Q2994+$Z2994</f>
        <v>#VALUE!</v>
      </c>
      <c r="AB2994" s="1" t="n">
        <f aca="false">$N2994+$Q2994</f>
        <v>0</v>
      </c>
      <c r="AC2994" s="1" t="str">
        <f aca="false">IF($Y2994="","",IF(AND($AA2994&gt;=$R2994,$AA2994&lt;=$S2994),"Pass","Fail"))</f>
        <v/>
      </c>
      <c r="AD2994" s="1" t="str">
        <f aca="false">IF($Y2994="","",IF($AA2994&gt;$R2994,"Pass","Fail"))</f>
        <v/>
      </c>
      <c r="AE2994" s="1" t="str">
        <f aca="false">IF($Y2994="","",IF($AA2994&gt;=$R2994,"Pass","Fail"))</f>
        <v/>
      </c>
      <c r="AF2994" s="1" t="str">
        <f aca="false">IF($Y2994="","",IF($AA2994&lt;=$S2994,"Pass","Fail"))</f>
        <v/>
      </c>
      <c r="AG2994" s="1" t="str">
        <f aca="false">IF($Y2994="","",IF($AA2994&lt;$S2994,"Pass","Fail"))</f>
        <v/>
      </c>
      <c r="AH2994" s="23" t="str">
        <f aca="true">INDIRECT(CHOOSE(MATCH($T2994,{"±","&gt;","≥","≤","&lt;"},0), "AC", "AD", "AE", "AF", "AG") &amp; ROW())</f>
        <v/>
      </c>
      <c r="AI2994" s="56" t="str">
        <f aca="false">IF($X2994="Not Significant","No Further Action Required",
IF($AH2994="","",
IF(AND($AH2994="Pass",$L2994="0 - Passed "),"Analysis performed; no further action required.",
IF(AND($AH2994="Fail",$L2994="1 - Failed "),"Analysis performed; no further action required.",
IF(AND($AH2994="Pass",$L2994="2 - Limited In Use "),"Analysis performed; no further action required.",
IF(AND($AH2994="Fail",$L2994="3 - Adjusted "),"Analysis performed; no further action required.",
"Unit fails analysis; TSM determination required."))))))</f>
        <v/>
      </c>
      <c r="AJ2994" s="58"/>
    </row>
    <row r="2995" customFormat="false" ht="15" hidden="false" customHeight="false" outlineLevel="0" collapsed="false">
      <c r="A2995" s="56"/>
      <c r="E2995" s="57" t="str">
        <f aca="false">IF(AND($F2995="",$G2995=""),"",IF($G2995="",$F2995,HYPERLINK($G2995,$F2995)))</f>
        <v/>
      </c>
      <c r="H2995" s="1" t="str">
        <f aca="false">IF($I2995="","None Attached",IF(LEFT($I2995,5)="https",HYPERLINK($I2995,"Datasheet"),HYPERLINK(_xlfn.CONCAT("https://",$I2995),"Datasheet")))</f>
        <v>None Attached</v>
      </c>
      <c r="M2995" s="56"/>
      <c r="P2995" s="58"/>
      <c r="Q2995" s="1" t="n">
        <f aca="false">$M2995-$N2995</f>
        <v>0</v>
      </c>
      <c r="R2995" s="56"/>
      <c r="T2995" s="59" t="s">
        <v>15</v>
      </c>
      <c r="U2995" s="1" t="n">
        <f aca="false">$S2995-$R2995</f>
        <v>0</v>
      </c>
      <c r="V2995" s="1" t="n">
        <f aca="false">IF($T2995="±",$Q2995*2,$Q2995)</f>
        <v>0</v>
      </c>
      <c r="W2995" s="60" t="str">
        <f aca="false">IFERROR($U2995/ABS($V2995),"N/A")</f>
        <v>N/A</v>
      </c>
      <c r="X2995" s="61" t="str">
        <f aca="false">IF(OR($W2995="N/A",$R2995="",$S2995=""),"N/A",IF($W2995&gt;=4,"Not Significant",IF($W2995&gt;=2,"Semi-Significant","Significant")))</f>
        <v>N/A</v>
      </c>
      <c r="Z2995" s="1" t="str">
        <f aca="false">IF($D2995="Z540.1 w/data",0,"")</f>
        <v/>
      </c>
      <c r="AA2995" s="1" t="e">
        <f aca="false">$Y2995+$Q2995+$Z2995</f>
        <v>#VALUE!</v>
      </c>
      <c r="AB2995" s="1" t="n">
        <f aca="false">$N2995+$Q2995</f>
        <v>0</v>
      </c>
      <c r="AC2995" s="1" t="str">
        <f aca="false">IF($Y2995="","",IF(AND($AA2995&gt;=$R2995,$AA2995&lt;=$S2995),"Pass","Fail"))</f>
        <v/>
      </c>
      <c r="AD2995" s="1" t="str">
        <f aca="false">IF($Y2995="","",IF($AA2995&gt;$R2995,"Pass","Fail"))</f>
        <v/>
      </c>
      <c r="AE2995" s="1" t="str">
        <f aca="false">IF($Y2995="","",IF($AA2995&gt;=$R2995,"Pass","Fail"))</f>
        <v/>
      </c>
      <c r="AF2995" s="1" t="str">
        <f aca="false">IF($Y2995="","",IF($AA2995&lt;=$S2995,"Pass","Fail"))</f>
        <v/>
      </c>
      <c r="AG2995" s="1" t="str">
        <f aca="false">IF($Y2995="","",IF($AA2995&lt;$S2995,"Pass","Fail"))</f>
        <v/>
      </c>
      <c r="AH2995" s="23" t="str">
        <f aca="true">INDIRECT(CHOOSE(MATCH($T2995,{"±","&gt;","≥","≤","&lt;"},0), "AC", "AD", "AE", "AF", "AG") &amp; ROW())</f>
        <v/>
      </c>
      <c r="AI2995" s="56" t="str">
        <f aca="false">IF($X2995="Not Significant","No Further Action Required",
IF($AH2995="","",
IF(AND($AH2995="Pass",$L2995="0 - Passed "),"Analysis performed; no further action required.",
IF(AND($AH2995="Fail",$L2995="1 - Failed "),"Analysis performed; no further action required.",
IF(AND($AH2995="Pass",$L2995="2 - Limited In Use "),"Analysis performed; no further action required.",
IF(AND($AH2995="Fail",$L2995="3 - Adjusted "),"Analysis performed; no further action required.",
"Unit fails analysis; TSM determination required."))))))</f>
        <v/>
      </c>
      <c r="AJ2995" s="58"/>
    </row>
    <row r="2996" customFormat="false" ht="15" hidden="false" customHeight="false" outlineLevel="0" collapsed="false">
      <c r="A2996" s="56"/>
      <c r="E2996" s="57" t="str">
        <f aca="false">IF(AND($F2996="",$G2996=""),"",IF($G2996="",$F2996,HYPERLINK($G2996,$F2996)))</f>
        <v/>
      </c>
      <c r="H2996" s="1" t="str">
        <f aca="false">IF($I2996="","None Attached",IF(LEFT($I2996,5)="https",HYPERLINK($I2996,"Datasheet"),HYPERLINK(_xlfn.CONCAT("https://",$I2996),"Datasheet")))</f>
        <v>None Attached</v>
      </c>
      <c r="M2996" s="56"/>
      <c r="P2996" s="58"/>
      <c r="Q2996" s="1" t="n">
        <f aca="false">$M2996-$N2996</f>
        <v>0</v>
      </c>
      <c r="R2996" s="56"/>
      <c r="T2996" s="59" t="s">
        <v>15</v>
      </c>
      <c r="U2996" s="1" t="n">
        <f aca="false">$S2996-$R2996</f>
        <v>0</v>
      </c>
      <c r="V2996" s="1" t="n">
        <f aca="false">IF($T2996="±",$Q2996*2,$Q2996)</f>
        <v>0</v>
      </c>
      <c r="W2996" s="60" t="str">
        <f aca="false">IFERROR($U2996/ABS($V2996),"N/A")</f>
        <v>N/A</v>
      </c>
      <c r="X2996" s="61" t="str">
        <f aca="false">IF(OR($W2996="N/A",$R2996="",$S2996=""),"N/A",IF($W2996&gt;=4,"Not Significant",IF($W2996&gt;=2,"Semi-Significant","Significant")))</f>
        <v>N/A</v>
      </c>
      <c r="Z2996" s="1" t="str">
        <f aca="false">IF($D2996="Z540.1 w/data",0,"")</f>
        <v/>
      </c>
      <c r="AA2996" s="1" t="e">
        <f aca="false">$Y2996+$Q2996+$Z2996</f>
        <v>#VALUE!</v>
      </c>
      <c r="AB2996" s="1" t="n">
        <f aca="false">$N2996+$Q2996</f>
        <v>0</v>
      </c>
      <c r="AC2996" s="1" t="str">
        <f aca="false">IF($Y2996="","",IF(AND($AA2996&gt;=$R2996,$AA2996&lt;=$S2996),"Pass","Fail"))</f>
        <v/>
      </c>
      <c r="AD2996" s="1" t="str">
        <f aca="false">IF($Y2996="","",IF($AA2996&gt;$R2996,"Pass","Fail"))</f>
        <v/>
      </c>
      <c r="AE2996" s="1" t="str">
        <f aca="false">IF($Y2996="","",IF($AA2996&gt;=$R2996,"Pass","Fail"))</f>
        <v/>
      </c>
      <c r="AF2996" s="1" t="str">
        <f aca="false">IF($Y2996="","",IF($AA2996&lt;=$S2996,"Pass","Fail"))</f>
        <v/>
      </c>
      <c r="AG2996" s="1" t="str">
        <f aca="false">IF($Y2996="","",IF($AA2996&lt;$S2996,"Pass","Fail"))</f>
        <v/>
      </c>
      <c r="AH2996" s="23" t="str">
        <f aca="true">INDIRECT(CHOOSE(MATCH($T2996,{"±","&gt;","≥","≤","&lt;"},0), "AC", "AD", "AE", "AF", "AG") &amp; ROW())</f>
        <v/>
      </c>
      <c r="AI2996" s="56" t="str">
        <f aca="false">IF($X2996="Not Significant","No Further Action Required",
IF($AH2996="","",
IF(AND($AH2996="Pass",$L2996="0 - Passed "),"Analysis performed; no further action required.",
IF(AND($AH2996="Fail",$L2996="1 - Failed "),"Analysis performed; no further action required.",
IF(AND($AH2996="Pass",$L2996="2 - Limited In Use "),"Analysis performed; no further action required.",
IF(AND($AH2996="Fail",$L2996="3 - Adjusted "),"Analysis performed; no further action required.",
"Unit fails analysis; TSM determination required."))))))</f>
        <v/>
      </c>
      <c r="AJ2996" s="58"/>
    </row>
    <row r="2997" customFormat="false" ht="15" hidden="false" customHeight="false" outlineLevel="0" collapsed="false">
      <c r="A2997" s="56"/>
      <c r="E2997" s="57" t="str">
        <f aca="false">IF(AND($F2997="",$G2997=""),"",IF($G2997="",$F2997,HYPERLINK($G2997,$F2997)))</f>
        <v/>
      </c>
      <c r="H2997" s="1" t="str">
        <f aca="false">IF($I2997="","None Attached",IF(LEFT($I2997,5)="https",HYPERLINK($I2997,"Datasheet"),HYPERLINK(_xlfn.CONCAT("https://",$I2997),"Datasheet")))</f>
        <v>None Attached</v>
      </c>
      <c r="M2997" s="56"/>
      <c r="P2997" s="58"/>
      <c r="Q2997" s="1" t="n">
        <f aca="false">$M2997-$N2997</f>
        <v>0</v>
      </c>
      <c r="R2997" s="56"/>
      <c r="T2997" s="59" t="s">
        <v>15</v>
      </c>
      <c r="U2997" s="1" t="n">
        <f aca="false">$S2997-$R2997</f>
        <v>0</v>
      </c>
      <c r="V2997" s="1" t="n">
        <f aca="false">IF($T2997="±",$Q2997*2,$Q2997)</f>
        <v>0</v>
      </c>
      <c r="W2997" s="60" t="str">
        <f aca="false">IFERROR($U2997/ABS($V2997),"N/A")</f>
        <v>N/A</v>
      </c>
      <c r="X2997" s="61" t="str">
        <f aca="false">IF(OR($W2997="N/A",$R2997="",$S2997=""),"N/A",IF($W2997&gt;=4,"Not Significant",IF($W2997&gt;=2,"Semi-Significant","Significant")))</f>
        <v>N/A</v>
      </c>
      <c r="Z2997" s="1" t="str">
        <f aca="false">IF($D2997="Z540.1 w/data",0,"")</f>
        <v/>
      </c>
      <c r="AA2997" s="1" t="e">
        <f aca="false">$Y2997+$Q2997+$Z2997</f>
        <v>#VALUE!</v>
      </c>
      <c r="AB2997" s="1" t="n">
        <f aca="false">$N2997+$Q2997</f>
        <v>0</v>
      </c>
      <c r="AC2997" s="1" t="str">
        <f aca="false">IF($Y2997="","",IF(AND($AA2997&gt;=$R2997,$AA2997&lt;=$S2997),"Pass","Fail"))</f>
        <v/>
      </c>
      <c r="AD2997" s="1" t="str">
        <f aca="false">IF($Y2997="","",IF($AA2997&gt;$R2997,"Pass","Fail"))</f>
        <v/>
      </c>
      <c r="AE2997" s="1" t="str">
        <f aca="false">IF($Y2997="","",IF($AA2997&gt;=$R2997,"Pass","Fail"))</f>
        <v/>
      </c>
      <c r="AF2997" s="1" t="str">
        <f aca="false">IF($Y2997="","",IF($AA2997&lt;=$S2997,"Pass","Fail"))</f>
        <v/>
      </c>
      <c r="AG2997" s="1" t="str">
        <f aca="false">IF($Y2997="","",IF($AA2997&lt;$S2997,"Pass","Fail"))</f>
        <v/>
      </c>
      <c r="AH2997" s="23" t="str">
        <f aca="true">INDIRECT(CHOOSE(MATCH($T2997,{"±","&gt;","≥","≤","&lt;"},0), "AC", "AD", "AE", "AF", "AG") &amp; ROW())</f>
        <v/>
      </c>
      <c r="AI2997" s="56" t="str">
        <f aca="false">IF($X2997="Not Significant","No Further Action Required",
IF($AH2997="","",
IF(AND($AH2997="Pass",$L2997="0 - Passed "),"Analysis performed; no further action required.",
IF(AND($AH2997="Fail",$L2997="1 - Failed "),"Analysis performed; no further action required.",
IF(AND($AH2997="Pass",$L2997="2 - Limited In Use "),"Analysis performed; no further action required.",
IF(AND($AH2997="Fail",$L2997="3 - Adjusted "),"Analysis performed; no further action required.",
"Unit fails analysis; TSM determination required."))))))</f>
        <v/>
      </c>
      <c r="AJ2997" s="58"/>
    </row>
    <row r="2998" customFormat="false" ht="15" hidden="false" customHeight="false" outlineLevel="0" collapsed="false">
      <c r="A2998" s="56"/>
      <c r="E2998" s="57" t="str">
        <f aca="false">IF(AND($F2998="",$G2998=""),"",IF($G2998="",$F2998,HYPERLINK($G2998,$F2998)))</f>
        <v/>
      </c>
      <c r="H2998" s="1" t="str">
        <f aca="false">IF($I2998="","None Attached",IF(LEFT($I2998,5)="https",HYPERLINK($I2998,"Datasheet"),HYPERLINK(_xlfn.CONCAT("https://",$I2998),"Datasheet")))</f>
        <v>None Attached</v>
      </c>
      <c r="M2998" s="56"/>
      <c r="P2998" s="58"/>
      <c r="Q2998" s="1" t="n">
        <f aca="false">$M2998-$N2998</f>
        <v>0</v>
      </c>
      <c r="R2998" s="56"/>
      <c r="T2998" s="59" t="s">
        <v>15</v>
      </c>
      <c r="U2998" s="1" t="n">
        <f aca="false">$S2998-$R2998</f>
        <v>0</v>
      </c>
      <c r="V2998" s="1" t="n">
        <f aca="false">IF($T2998="±",$Q2998*2,$Q2998)</f>
        <v>0</v>
      </c>
      <c r="W2998" s="60" t="str">
        <f aca="false">IFERROR($U2998/ABS($V2998),"N/A")</f>
        <v>N/A</v>
      </c>
      <c r="X2998" s="61" t="str">
        <f aca="false">IF(OR($W2998="N/A",$R2998="",$S2998=""),"N/A",IF($W2998&gt;=4,"Not Significant",IF($W2998&gt;=2,"Semi-Significant","Significant")))</f>
        <v>N/A</v>
      </c>
      <c r="Z2998" s="1" t="str">
        <f aca="false">IF($D2998="Z540.1 w/data",0,"")</f>
        <v/>
      </c>
      <c r="AA2998" s="1" t="e">
        <f aca="false">$Y2998+$Q2998+$Z2998</f>
        <v>#VALUE!</v>
      </c>
      <c r="AB2998" s="1" t="n">
        <f aca="false">$N2998+$Q2998</f>
        <v>0</v>
      </c>
      <c r="AC2998" s="1" t="str">
        <f aca="false">IF($Y2998="","",IF(AND($AA2998&gt;=$R2998,$AA2998&lt;=$S2998),"Pass","Fail"))</f>
        <v/>
      </c>
      <c r="AD2998" s="1" t="str">
        <f aca="false">IF($Y2998="","",IF($AA2998&gt;$R2998,"Pass","Fail"))</f>
        <v/>
      </c>
      <c r="AE2998" s="1" t="str">
        <f aca="false">IF($Y2998="","",IF($AA2998&gt;=$R2998,"Pass","Fail"))</f>
        <v/>
      </c>
      <c r="AF2998" s="1" t="str">
        <f aca="false">IF($Y2998="","",IF($AA2998&lt;=$S2998,"Pass","Fail"))</f>
        <v/>
      </c>
      <c r="AG2998" s="1" t="str">
        <f aca="false">IF($Y2998="","",IF($AA2998&lt;$S2998,"Pass","Fail"))</f>
        <v/>
      </c>
      <c r="AH2998" s="23" t="str">
        <f aca="true">INDIRECT(CHOOSE(MATCH($T2998,{"±","&gt;","≥","≤","&lt;"},0), "AC", "AD", "AE", "AF", "AG") &amp; ROW())</f>
        <v/>
      </c>
      <c r="AI2998" s="56" t="str">
        <f aca="false">IF($X2998="Not Significant","No Further Action Required",
IF($AH2998="","",
IF(AND($AH2998="Pass",$L2998="0 - Passed "),"Analysis performed; no further action required.",
IF(AND($AH2998="Fail",$L2998="1 - Failed "),"Analysis performed; no further action required.",
IF(AND($AH2998="Pass",$L2998="2 - Limited In Use "),"Analysis performed; no further action required.",
IF(AND($AH2998="Fail",$L2998="3 - Adjusted "),"Analysis performed; no further action required.",
"Unit fails analysis; TSM determination required."))))))</f>
        <v/>
      </c>
      <c r="AJ2998" s="58"/>
    </row>
    <row r="2999" customFormat="false" ht="15" hidden="false" customHeight="false" outlineLevel="0" collapsed="false">
      <c r="A2999" s="56"/>
      <c r="E2999" s="57" t="str">
        <f aca="false">IF(AND($F2999="",$G2999=""),"",IF($G2999="",$F2999,HYPERLINK($G2999,$F2999)))</f>
        <v/>
      </c>
      <c r="H2999" s="1" t="str">
        <f aca="false">IF($I2999="","None Attached",IF(LEFT($I2999,5)="https",HYPERLINK($I2999,"Datasheet"),HYPERLINK(_xlfn.CONCAT("https://",$I2999),"Datasheet")))</f>
        <v>None Attached</v>
      </c>
      <c r="M2999" s="56"/>
      <c r="P2999" s="58"/>
      <c r="Q2999" s="1" t="n">
        <f aca="false">$M2999-$N2999</f>
        <v>0</v>
      </c>
      <c r="R2999" s="56"/>
      <c r="T2999" s="59" t="s">
        <v>15</v>
      </c>
      <c r="U2999" s="1" t="n">
        <f aca="false">$S2999-$R2999</f>
        <v>0</v>
      </c>
      <c r="V2999" s="1" t="n">
        <f aca="false">IF($T2999="±",$Q2999*2,$Q2999)</f>
        <v>0</v>
      </c>
      <c r="W2999" s="60" t="str">
        <f aca="false">IFERROR($U2999/ABS($V2999),"N/A")</f>
        <v>N/A</v>
      </c>
      <c r="X2999" s="61" t="str">
        <f aca="false">IF(OR($W2999="N/A",$R2999="",$S2999=""),"N/A",IF($W2999&gt;=4,"Not Significant",IF($W2999&gt;=2,"Semi-Significant","Significant")))</f>
        <v>N/A</v>
      </c>
      <c r="Z2999" s="1" t="str">
        <f aca="false">IF($D2999="Z540.1 w/data",0,"")</f>
        <v/>
      </c>
      <c r="AA2999" s="1" t="e">
        <f aca="false">$Y2999+$Q2999+$Z2999</f>
        <v>#VALUE!</v>
      </c>
      <c r="AB2999" s="1" t="n">
        <f aca="false">$N2999+$Q2999</f>
        <v>0</v>
      </c>
      <c r="AC2999" s="1" t="str">
        <f aca="false">IF($Y2999="","",IF(AND($AA2999&gt;=$R2999,$AA2999&lt;=$S2999),"Pass","Fail"))</f>
        <v/>
      </c>
      <c r="AD2999" s="1" t="str">
        <f aca="false">IF($Y2999="","",IF($AA2999&gt;$R2999,"Pass","Fail"))</f>
        <v/>
      </c>
      <c r="AE2999" s="1" t="str">
        <f aca="false">IF($Y2999="","",IF($AA2999&gt;=$R2999,"Pass","Fail"))</f>
        <v/>
      </c>
      <c r="AF2999" s="1" t="str">
        <f aca="false">IF($Y2999="","",IF($AA2999&lt;=$S2999,"Pass","Fail"))</f>
        <v/>
      </c>
      <c r="AG2999" s="1" t="str">
        <f aca="false">IF($Y2999="","",IF($AA2999&lt;$S2999,"Pass","Fail"))</f>
        <v/>
      </c>
      <c r="AH2999" s="23" t="str">
        <f aca="true">INDIRECT(CHOOSE(MATCH($T2999,{"±","&gt;","≥","≤","&lt;"},0), "AC", "AD", "AE", "AF", "AG") &amp; ROW())</f>
        <v/>
      </c>
      <c r="AI2999" s="56" t="str">
        <f aca="false">IF($X2999="Not Significant","No Further Action Required",
IF($AH2999="","",
IF(AND($AH2999="Pass",$L2999="0 - Passed "),"Analysis performed; no further action required.",
IF(AND($AH2999="Fail",$L2999="1 - Failed "),"Analysis performed; no further action required.",
IF(AND($AH2999="Pass",$L2999="2 - Limited In Use "),"Analysis performed; no further action required.",
IF(AND($AH2999="Fail",$L2999="3 - Adjusted "),"Analysis performed; no further action required.",
"Unit fails analysis; TSM determination required."))))))</f>
        <v/>
      </c>
      <c r="AJ2999" s="58"/>
    </row>
    <row r="3000" customFormat="false" ht="15" hidden="false" customHeight="false" outlineLevel="0" collapsed="false">
      <c r="A3000" s="56"/>
      <c r="E3000" s="57" t="str">
        <f aca="false">IF(AND($F3000="",$G3000=""),"",IF($G3000="",$F3000,HYPERLINK($G3000,$F3000)))</f>
        <v/>
      </c>
      <c r="H3000" s="1" t="str">
        <f aca="false">IF($I3000="","None Attached",IF(LEFT($I3000,5)="https",HYPERLINK($I3000,"Datasheet"),HYPERLINK(_xlfn.CONCAT("https://",$I3000),"Datasheet")))</f>
        <v>None Attached</v>
      </c>
      <c r="M3000" s="56"/>
      <c r="P3000" s="58"/>
      <c r="Q3000" s="1" t="n">
        <f aca="false">$M3000-$N3000</f>
        <v>0</v>
      </c>
      <c r="R3000" s="56"/>
      <c r="T3000" s="59" t="s">
        <v>15</v>
      </c>
      <c r="U3000" s="1" t="n">
        <f aca="false">$S3000-$R3000</f>
        <v>0</v>
      </c>
      <c r="V3000" s="1" t="n">
        <f aca="false">IF($T3000="±",$Q3000*2,$Q3000)</f>
        <v>0</v>
      </c>
      <c r="W3000" s="60" t="str">
        <f aca="false">IFERROR($U3000/ABS($V3000),"N/A")</f>
        <v>N/A</v>
      </c>
      <c r="X3000" s="61" t="str">
        <f aca="false">IF(OR($W3000="N/A",$R3000="",$S3000=""),"N/A",IF($W3000&gt;=4,"Not Significant",IF($W3000&gt;=2,"Semi-Significant","Significant")))</f>
        <v>N/A</v>
      </c>
      <c r="Z3000" s="1" t="str">
        <f aca="false">IF($D3000="Z540.1 w/data",0,"")</f>
        <v/>
      </c>
      <c r="AA3000" s="1" t="e">
        <f aca="false">$Y3000+$Q3000+$Z3000</f>
        <v>#VALUE!</v>
      </c>
      <c r="AB3000" s="1" t="n">
        <f aca="false">$N3000+$Q3000</f>
        <v>0</v>
      </c>
      <c r="AC3000" s="1" t="str">
        <f aca="false">IF($Y3000="","",IF(AND($AA3000&gt;=$R3000,$AA3000&lt;=$S3000),"Pass","Fail"))</f>
        <v/>
      </c>
      <c r="AD3000" s="1" t="str">
        <f aca="false">IF($Y3000="","",IF($AA3000&gt;$R3000,"Pass","Fail"))</f>
        <v/>
      </c>
      <c r="AE3000" s="1" t="str">
        <f aca="false">IF($Y3000="","",IF($AA3000&gt;=$R3000,"Pass","Fail"))</f>
        <v/>
      </c>
      <c r="AF3000" s="1" t="str">
        <f aca="false">IF($Y3000="","",IF($AA3000&lt;=$S3000,"Pass","Fail"))</f>
        <v/>
      </c>
      <c r="AG3000" s="1" t="str">
        <f aca="false">IF($Y3000="","",IF($AA3000&lt;$S3000,"Pass","Fail"))</f>
        <v/>
      </c>
      <c r="AH3000" s="23" t="str">
        <f aca="true">INDIRECT(CHOOSE(MATCH($T3000,{"±","&gt;","≥","≤","&lt;"},0), "AC", "AD", "AE", "AF", "AG") &amp; ROW())</f>
        <v/>
      </c>
      <c r="AI3000" s="56" t="str">
        <f aca="false">IF($X3000="Not Significant","No Further Action Required",
IF($AH3000="","",
IF(AND($AH3000="Pass",$L3000="0 - Passed "),"Analysis performed; no further action required.",
IF(AND($AH3000="Fail",$L3000="1 - Failed "),"Analysis performed; no further action required.",
IF(AND($AH3000="Pass",$L3000="2 - Limited In Use "),"Analysis performed; no further action required.",
IF(AND($AH3000="Fail",$L3000="3 - Adjusted "),"Analysis performed; no further action required.",
"Unit fails analysis; TSM determination required."))))))</f>
        <v/>
      </c>
      <c r="AJ3000" s="58"/>
    </row>
    <row r="3001" customFormat="false" ht="15" hidden="false" customHeight="false" outlineLevel="0" collapsed="false">
      <c r="A3001" s="56"/>
      <c r="E3001" s="57" t="str">
        <f aca="false">IF(AND($F3001="",$G3001=""),"",IF($G3001="",$F3001,HYPERLINK($G3001,$F3001)))</f>
        <v/>
      </c>
      <c r="H3001" s="1" t="str">
        <f aca="false">IF($I3001="","None Attached",IF(LEFT($I3001,5)="https",HYPERLINK($I3001,"Datasheet"),HYPERLINK(_xlfn.CONCAT("https://",$I3001),"Datasheet")))</f>
        <v>None Attached</v>
      </c>
      <c r="M3001" s="56"/>
      <c r="P3001" s="58"/>
      <c r="Q3001" s="1" t="n">
        <f aca="false">$M3001-$N3001</f>
        <v>0</v>
      </c>
      <c r="R3001" s="56"/>
      <c r="T3001" s="59" t="s">
        <v>15</v>
      </c>
      <c r="U3001" s="1" t="n">
        <f aca="false">$S3001-$R3001</f>
        <v>0</v>
      </c>
      <c r="V3001" s="1" t="n">
        <f aca="false">IF($T3001="±",$Q3001*2,$Q3001)</f>
        <v>0</v>
      </c>
      <c r="W3001" s="60" t="str">
        <f aca="false">IFERROR($U3001/ABS($V3001),"N/A")</f>
        <v>N/A</v>
      </c>
      <c r="X3001" s="61" t="str">
        <f aca="false">IF(OR($W3001="N/A",$R3001="",$S3001=""),"N/A",IF($W3001&gt;=4,"Not Significant",IF($W3001&gt;=2,"Semi-Significant","Significant")))</f>
        <v>N/A</v>
      </c>
      <c r="Z3001" s="1" t="str">
        <f aca="false">IF($D3001="Z540.1 w/data",0,"")</f>
        <v/>
      </c>
      <c r="AA3001" s="1" t="e">
        <f aca="false">$Y3001+$Q3001+$Z3001</f>
        <v>#VALUE!</v>
      </c>
      <c r="AB3001" s="1" t="n">
        <f aca="false">$N3001+$Q3001</f>
        <v>0</v>
      </c>
      <c r="AC3001" s="1" t="str">
        <f aca="false">IF($Y3001="","",IF(AND($AA3001&gt;=$R3001,$AA3001&lt;=$S3001),"Pass","Fail"))</f>
        <v/>
      </c>
      <c r="AD3001" s="1" t="str">
        <f aca="false">IF($Y3001="","",IF($AA3001&gt;$R3001,"Pass","Fail"))</f>
        <v/>
      </c>
      <c r="AE3001" s="1" t="str">
        <f aca="false">IF($Y3001="","",IF($AA3001&gt;=$R3001,"Pass","Fail"))</f>
        <v/>
      </c>
      <c r="AF3001" s="1" t="str">
        <f aca="false">IF($Y3001="","",IF($AA3001&lt;=$S3001,"Pass","Fail"))</f>
        <v/>
      </c>
      <c r="AG3001" s="1" t="str">
        <f aca="false">IF($Y3001="","",IF($AA3001&lt;$S3001,"Pass","Fail"))</f>
        <v/>
      </c>
      <c r="AH3001" s="23" t="str">
        <f aca="true">INDIRECT(CHOOSE(MATCH($T3001,{"±","&gt;","≥","≤","&lt;"},0), "AC", "AD", "AE", "AF", "AG") &amp; ROW())</f>
        <v/>
      </c>
      <c r="AI3001" s="56" t="str">
        <f aca="false">IF($X3001="Not Significant","No Further Action Required",
IF($AH3001="","",
IF(AND($AH3001="Pass",$L3001="0 - Passed "),"Analysis performed; no further action required.",
IF(AND($AH3001="Fail",$L3001="1 - Failed "),"Analysis performed; no further action required.",
IF(AND($AH3001="Pass",$L3001="2 - Limited In Use "),"Analysis performed; no further action required.",
IF(AND($AH3001="Fail",$L3001="3 - Adjusted "),"Analysis performed; no further action required.",
"Unit fails analysis; TSM determination required."))))))</f>
        <v/>
      </c>
      <c r="AJ3001" s="58"/>
    </row>
    <row r="3002" customFormat="false" ht="15" hidden="false" customHeight="false" outlineLevel="0" collapsed="false">
      <c r="A3002" s="56"/>
      <c r="E3002" s="57" t="str">
        <f aca="false">IF(AND($F3002="",$G3002=""),"",IF($G3002="",$F3002,HYPERLINK($G3002,$F3002)))</f>
        <v/>
      </c>
      <c r="H3002" s="1" t="str">
        <f aca="false">IF($I3002="","None Attached",IF(LEFT($I3002,5)="https",HYPERLINK($I3002,"Datasheet"),HYPERLINK(_xlfn.CONCAT("https://",$I3002),"Datasheet")))</f>
        <v>None Attached</v>
      </c>
      <c r="M3002" s="56"/>
      <c r="P3002" s="58"/>
      <c r="Q3002" s="1" t="n">
        <f aca="false">$M3002-$N3002</f>
        <v>0</v>
      </c>
      <c r="R3002" s="56"/>
      <c r="T3002" s="59" t="s">
        <v>15</v>
      </c>
      <c r="U3002" s="1" t="n">
        <f aca="false">$S3002-$R3002</f>
        <v>0</v>
      </c>
      <c r="V3002" s="1" t="n">
        <f aca="false">IF($T3002="±",$Q3002*2,$Q3002)</f>
        <v>0</v>
      </c>
      <c r="W3002" s="60" t="str">
        <f aca="false">IFERROR($U3002/ABS($V3002),"N/A")</f>
        <v>N/A</v>
      </c>
      <c r="X3002" s="61" t="str">
        <f aca="false">IF(OR($W3002="N/A",$R3002="",$S3002=""),"N/A",IF($W3002&gt;=4,"Not Significant",IF($W3002&gt;=2,"Semi-Significant","Significant")))</f>
        <v>N/A</v>
      </c>
      <c r="Z3002" s="1" t="str">
        <f aca="false">IF($D3002="Z540.1 w/data",0,"")</f>
        <v/>
      </c>
      <c r="AA3002" s="1" t="e">
        <f aca="false">$Y3002+$Q3002+$Z3002</f>
        <v>#VALUE!</v>
      </c>
      <c r="AB3002" s="1" t="n">
        <f aca="false">$N3002+$Q3002</f>
        <v>0</v>
      </c>
      <c r="AC3002" s="1" t="str">
        <f aca="false">IF($Y3002="","",IF(AND($AA3002&gt;=$R3002,$AA3002&lt;=$S3002),"Pass","Fail"))</f>
        <v/>
      </c>
      <c r="AD3002" s="1" t="str">
        <f aca="false">IF($Y3002="","",IF($AA3002&gt;$R3002,"Pass","Fail"))</f>
        <v/>
      </c>
      <c r="AE3002" s="1" t="str">
        <f aca="false">IF($Y3002="","",IF($AA3002&gt;=$R3002,"Pass","Fail"))</f>
        <v/>
      </c>
      <c r="AF3002" s="1" t="str">
        <f aca="false">IF($Y3002="","",IF($AA3002&lt;=$S3002,"Pass","Fail"))</f>
        <v/>
      </c>
      <c r="AG3002" s="1" t="str">
        <f aca="false">IF($Y3002="","",IF($AA3002&lt;$S3002,"Pass","Fail"))</f>
        <v/>
      </c>
      <c r="AH3002" s="23" t="str">
        <f aca="true">INDIRECT(CHOOSE(MATCH($T3002,{"±","&gt;","≥","≤","&lt;"},0), "AC", "AD", "AE", "AF", "AG") &amp; ROW())</f>
        <v/>
      </c>
      <c r="AI3002" s="56" t="str">
        <f aca="false">IF($X3002="Not Significant","No Further Action Required",
IF($AH3002="","",
IF(AND($AH3002="Pass",$L3002="0 - Passed "),"Analysis performed; no further action required.",
IF(AND($AH3002="Fail",$L3002="1 - Failed "),"Analysis performed; no further action required.",
IF(AND($AH3002="Pass",$L3002="2 - Limited In Use "),"Analysis performed; no further action required.",
IF(AND($AH3002="Fail",$L3002="3 - Adjusted "),"Analysis performed; no further action required.",
"Unit fails analysis; TSM determination required."))))))</f>
        <v/>
      </c>
      <c r="AJ3002" s="58"/>
    </row>
    <row r="3003" customFormat="false" ht="15" hidden="false" customHeight="false" outlineLevel="0" collapsed="false">
      <c r="A3003" s="56"/>
      <c r="E3003" s="57" t="str">
        <f aca="false">IF(AND($F3003="",$G3003=""),"",IF($G3003="",$F3003,HYPERLINK($G3003,$F3003)))</f>
        <v/>
      </c>
      <c r="H3003" s="1" t="str">
        <f aca="false">IF($I3003="","None Attached",IF(LEFT($I3003,5)="https",HYPERLINK($I3003,"Datasheet"),HYPERLINK(_xlfn.CONCAT("https://",$I3003),"Datasheet")))</f>
        <v>None Attached</v>
      </c>
      <c r="M3003" s="56"/>
      <c r="P3003" s="58"/>
      <c r="Q3003" s="1" t="n">
        <f aca="false">$M3003-$N3003</f>
        <v>0</v>
      </c>
      <c r="R3003" s="56"/>
      <c r="T3003" s="59" t="s">
        <v>15</v>
      </c>
      <c r="U3003" s="1" t="n">
        <f aca="false">$S3003-$R3003</f>
        <v>0</v>
      </c>
      <c r="V3003" s="1" t="n">
        <f aca="false">IF($T3003="±",$Q3003*2,$Q3003)</f>
        <v>0</v>
      </c>
      <c r="W3003" s="60" t="str">
        <f aca="false">IFERROR($U3003/ABS($V3003),"N/A")</f>
        <v>N/A</v>
      </c>
      <c r="X3003" s="61" t="str">
        <f aca="false">IF(OR($W3003="N/A",$R3003="",$S3003=""),"N/A",IF($W3003&gt;=4,"Not Significant",IF($W3003&gt;=2,"Semi-Significant","Significant")))</f>
        <v>N/A</v>
      </c>
      <c r="Z3003" s="1" t="str">
        <f aca="false">IF($D3003="Z540.1 w/data",0,"")</f>
        <v/>
      </c>
      <c r="AA3003" s="1" t="e">
        <f aca="false">$Y3003+$Q3003+$Z3003</f>
        <v>#VALUE!</v>
      </c>
      <c r="AB3003" s="1" t="n">
        <f aca="false">$N3003+$Q3003</f>
        <v>0</v>
      </c>
      <c r="AC3003" s="1" t="str">
        <f aca="false">IF($Y3003="","",IF(AND($AA3003&gt;=$R3003,$AA3003&lt;=$S3003),"Pass","Fail"))</f>
        <v/>
      </c>
      <c r="AD3003" s="1" t="str">
        <f aca="false">IF($Y3003="","",IF($AA3003&gt;$R3003,"Pass","Fail"))</f>
        <v/>
      </c>
      <c r="AE3003" s="1" t="str">
        <f aca="false">IF($Y3003="","",IF($AA3003&gt;=$R3003,"Pass","Fail"))</f>
        <v/>
      </c>
      <c r="AF3003" s="1" t="str">
        <f aca="false">IF($Y3003="","",IF($AA3003&lt;=$S3003,"Pass","Fail"))</f>
        <v/>
      </c>
      <c r="AG3003" s="1" t="str">
        <f aca="false">IF($Y3003="","",IF($AA3003&lt;$S3003,"Pass","Fail"))</f>
        <v/>
      </c>
      <c r="AH3003" s="23" t="str">
        <f aca="true">INDIRECT(CHOOSE(MATCH($T3003,{"±","&gt;","≥","≤","&lt;"},0), "AC", "AD", "AE", "AF", "AG") &amp; ROW())</f>
        <v/>
      </c>
      <c r="AI3003" s="56" t="str">
        <f aca="false">IF($X3003="Not Significant","No Further Action Required",
IF($AH3003="","",
IF(AND($AH3003="Pass",$L3003="0 - Passed "),"Analysis performed; no further action required.",
IF(AND($AH3003="Fail",$L3003="1 - Failed "),"Analysis performed; no further action required.",
IF(AND($AH3003="Pass",$L3003="2 - Limited In Use "),"Analysis performed; no further action required.",
IF(AND($AH3003="Fail",$L3003="3 - Adjusted "),"Analysis performed; no further action required.",
"Unit fails analysis; TSM determination required."))))))</f>
        <v/>
      </c>
      <c r="AJ3003" s="58"/>
    </row>
    <row r="3004" customFormat="false" ht="15" hidden="false" customHeight="false" outlineLevel="0" collapsed="false">
      <c r="A3004" s="56"/>
      <c r="E3004" s="57" t="str">
        <f aca="false">IF(AND($F3004="",$G3004=""),"",IF($G3004="",$F3004,HYPERLINK($G3004,$F3004)))</f>
        <v/>
      </c>
      <c r="H3004" s="1" t="str">
        <f aca="false">IF($I3004="","None Attached",IF(LEFT($I3004,5)="https",HYPERLINK($I3004,"Datasheet"),HYPERLINK(_xlfn.CONCAT("https://",$I3004),"Datasheet")))</f>
        <v>None Attached</v>
      </c>
      <c r="M3004" s="56"/>
      <c r="P3004" s="58"/>
      <c r="Q3004" s="1" t="n">
        <f aca="false">$M3004-$N3004</f>
        <v>0</v>
      </c>
      <c r="R3004" s="56"/>
      <c r="T3004" s="59" t="s">
        <v>15</v>
      </c>
      <c r="U3004" s="1" t="n">
        <f aca="false">$S3004-$R3004</f>
        <v>0</v>
      </c>
      <c r="V3004" s="1" t="n">
        <f aca="false">IF($T3004="±",$Q3004*2,$Q3004)</f>
        <v>0</v>
      </c>
      <c r="W3004" s="60" t="str">
        <f aca="false">IFERROR($U3004/ABS($V3004),"N/A")</f>
        <v>N/A</v>
      </c>
      <c r="X3004" s="61" t="str">
        <f aca="false">IF(OR($W3004="N/A",$R3004="",$S3004=""),"N/A",IF($W3004&gt;=4,"Not Significant",IF($W3004&gt;=2,"Semi-Significant","Significant")))</f>
        <v>N/A</v>
      </c>
      <c r="Z3004" s="1" t="str">
        <f aca="false">IF($D3004="Z540.1 w/data",0,"")</f>
        <v/>
      </c>
      <c r="AA3004" s="1" t="e">
        <f aca="false">$Y3004+$Q3004+$Z3004</f>
        <v>#VALUE!</v>
      </c>
      <c r="AB3004" s="1" t="n">
        <f aca="false">$N3004+$Q3004</f>
        <v>0</v>
      </c>
      <c r="AC3004" s="1" t="str">
        <f aca="false">IF($Y3004="","",IF(AND($AA3004&gt;=$R3004,$AA3004&lt;=$S3004),"Pass","Fail"))</f>
        <v/>
      </c>
      <c r="AD3004" s="1" t="str">
        <f aca="false">IF($Y3004="","",IF($AA3004&gt;$R3004,"Pass","Fail"))</f>
        <v/>
      </c>
      <c r="AE3004" s="1" t="str">
        <f aca="false">IF($Y3004="","",IF($AA3004&gt;=$R3004,"Pass","Fail"))</f>
        <v/>
      </c>
      <c r="AF3004" s="1" t="str">
        <f aca="false">IF($Y3004="","",IF($AA3004&lt;=$S3004,"Pass","Fail"))</f>
        <v/>
      </c>
      <c r="AG3004" s="1" t="str">
        <f aca="false">IF($Y3004="","",IF($AA3004&lt;$S3004,"Pass","Fail"))</f>
        <v/>
      </c>
      <c r="AH3004" s="23" t="str">
        <f aca="true">INDIRECT(CHOOSE(MATCH($T3004,{"±","&gt;","≥","≤","&lt;"},0), "AC", "AD", "AE", "AF", "AG") &amp; ROW())</f>
        <v/>
      </c>
      <c r="AI3004" s="56" t="str">
        <f aca="false">IF($X3004="Not Significant","No Further Action Required",
IF($AH3004="","",
IF(AND($AH3004="Pass",$L3004="0 - Passed "),"Analysis performed; no further action required.",
IF(AND($AH3004="Fail",$L3004="1 - Failed "),"Analysis performed; no further action required.",
IF(AND($AH3004="Pass",$L3004="2 - Limited In Use "),"Analysis performed; no further action required.",
IF(AND($AH3004="Fail",$L3004="3 - Adjusted "),"Analysis performed; no further action required.",
"Unit fails analysis; TSM determination required."))))))</f>
        <v/>
      </c>
      <c r="AJ3004" s="58"/>
    </row>
    <row r="3005" customFormat="false" ht="15" hidden="false" customHeight="false" outlineLevel="0" collapsed="false">
      <c r="A3005" s="56"/>
      <c r="E3005" s="57" t="str">
        <f aca="false">IF(AND($F3005="",$G3005=""),"",IF($G3005="",$F3005,HYPERLINK($G3005,$F3005)))</f>
        <v/>
      </c>
      <c r="H3005" s="1" t="str">
        <f aca="false">IF($I3005="","None Attached",IF(LEFT($I3005,5)="https",HYPERLINK($I3005,"Datasheet"),HYPERLINK(_xlfn.CONCAT("https://",$I3005),"Datasheet")))</f>
        <v>None Attached</v>
      </c>
      <c r="M3005" s="56"/>
      <c r="P3005" s="58"/>
      <c r="Q3005" s="1" t="n">
        <f aca="false">$M3005-$N3005</f>
        <v>0</v>
      </c>
      <c r="R3005" s="56"/>
      <c r="T3005" s="59" t="s">
        <v>15</v>
      </c>
      <c r="U3005" s="1" t="n">
        <f aca="false">$S3005-$R3005</f>
        <v>0</v>
      </c>
      <c r="V3005" s="1" t="n">
        <f aca="false">IF($T3005="±",$Q3005*2,$Q3005)</f>
        <v>0</v>
      </c>
      <c r="W3005" s="60" t="str">
        <f aca="false">IFERROR($U3005/ABS($V3005),"N/A")</f>
        <v>N/A</v>
      </c>
      <c r="X3005" s="61" t="str">
        <f aca="false">IF(OR($W3005="N/A",$R3005="",$S3005=""),"N/A",IF($W3005&gt;=4,"Not Significant",IF($W3005&gt;=2,"Semi-Significant","Significant")))</f>
        <v>N/A</v>
      </c>
      <c r="Z3005" s="1" t="str">
        <f aca="false">IF($D3005="Z540.1 w/data",0,"")</f>
        <v/>
      </c>
      <c r="AA3005" s="1" t="e">
        <f aca="false">$Y3005+$Q3005+$Z3005</f>
        <v>#VALUE!</v>
      </c>
      <c r="AB3005" s="1" t="n">
        <f aca="false">$N3005+$Q3005</f>
        <v>0</v>
      </c>
      <c r="AC3005" s="1" t="str">
        <f aca="false">IF($Y3005="","",IF(AND($AA3005&gt;=$R3005,$AA3005&lt;=$S3005),"Pass","Fail"))</f>
        <v/>
      </c>
      <c r="AD3005" s="1" t="str">
        <f aca="false">IF($Y3005="","",IF($AA3005&gt;$R3005,"Pass","Fail"))</f>
        <v/>
      </c>
      <c r="AE3005" s="1" t="str">
        <f aca="false">IF($Y3005="","",IF($AA3005&gt;=$R3005,"Pass","Fail"))</f>
        <v/>
      </c>
      <c r="AF3005" s="1" t="str">
        <f aca="false">IF($Y3005="","",IF($AA3005&lt;=$S3005,"Pass","Fail"))</f>
        <v/>
      </c>
      <c r="AG3005" s="1" t="str">
        <f aca="false">IF($Y3005="","",IF($AA3005&lt;$S3005,"Pass","Fail"))</f>
        <v/>
      </c>
      <c r="AH3005" s="23" t="str">
        <f aca="true">INDIRECT(CHOOSE(MATCH($T3005,{"±","&gt;","≥","≤","&lt;"},0), "AC", "AD", "AE", "AF", "AG") &amp; ROW())</f>
        <v/>
      </c>
      <c r="AI3005" s="56" t="str">
        <f aca="false">IF($X3005="Not Significant","No Further Action Required",
IF($AH3005="","",
IF(AND($AH3005="Pass",$L3005="0 - Passed "),"Analysis performed; no further action required.",
IF(AND($AH3005="Fail",$L3005="1 - Failed "),"Analysis performed; no further action required.",
IF(AND($AH3005="Pass",$L3005="2 - Limited In Use "),"Analysis performed; no further action required.",
IF(AND($AH3005="Fail",$L3005="3 - Adjusted "),"Analysis performed; no further action required.",
"Unit fails analysis; TSM determination required."))))))</f>
        <v/>
      </c>
      <c r="AJ3005" s="58"/>
    </row>
    <row r="3006" customFormat="false" ht="15" hidden="false" customHeight="false" outlineLevel="0" collapsed="false">
      <c r="A3006" s="56"/>
      <c r="E3006" s="57" t="str">
        <f aca="false">IF(AND($F3006="",$G3006=""),"",IF($G3006="",$F3006,HYPERLINK($G3006,$F3006)))</f>
        <v/>
      </c>
      <c r="H3006" s="1" t="str">
        <f aca="false">IF($I3006="","None Attached",IF(LEFT($I3006,5)="https",HYPERLINK($I3006,"Datasheet"),HYPERLINK(_xlfn.CONCAT("https://",$I3006),"Datasheet")))</f>
        <v>None Attached</v>
      </c>
      <c r="M3006" s="56"/>
      <c r="P3006" s="58"/>
      <c r="Q3006" s="1" t="n">
        <f aca="false">$M3006-$N3006</f>
        <v>0</v>
      </c>
      <c r="R3006" s="56"/>
      <c r="T3006" s="59" t="s">
        <v>15</v>
      </c>
      <c r="U3006" s="1" t="n">
        <f aca="false">$S3006-$R3006</f>
        <v>0</v>
      </c>
      <c r="V3006" s="1" t="n">
        <f aca="false">IF($T3006="±",$Q3006*2,$Q3006)</f>
        <v>0</v>
      </c>
      <c r="W3006" s="60" t="str">
        <f aca="false">IFERROR($U3006/ABS($V3006),"N/A")</f>
        <v>N/A</v>
      </c>
      <c r="X3006" s="61" t="str">
        <f aca="false">IF(OR($W3006="N/A",$R3006="",$S3006=""),"N/A",IF($W3006&gt;=4,"Not Significant",IF($W3006&gt;=2,"Semi-Significant","Significant")))</f>
        <v>N/A</v>
      </c>
      <c r="Z3006" s="1" t="str">
        <f aca="false">IF($D3006="Z540.1 w/data",0,"")</f>
        <v/>
      </c>
      <c r="AA3006" s="1" t="e">
        <f aca="false">$Y3006+$Q3006+$Z3006</f>
        <v>#VALUE!</v>
      </c>
      <c r="AB3006" s="1" t="n">
        <f aca="false">$N3006+$Q3006</f>
        <v>0</v>
      </c>
      <c r="AC3006" s="1" t="str">
        <f aca="false">IF($Y3006="","",IF(AND($AA3006&gt;=$R3006,$AA3006&lt;=$S3006),"Pass","Fail"))</f>
        <v/>
      </c>
      <c r="AD3006" s="1" t="str">
        <f aca="false">IF($Y3006="","",IF($AA3006&gt;$R3006,"Pass","Fail"))</f>
        <v/>
      </c>
      <c r="AE3006" s="1" t="str">
        <f aca="false">IF($Y3006="","",IF($AA3006&gt;=$R3006,"Pass","Fail"))</f>
        <v/>
      </c>
      <c r="AF3006" s="1" t="str">
        <f aca="false">IF($Y3006="","",IF($AA3006&lt;=$S3006,"Pass","Fail"))</f>
        <v/>
      </c>
      <c r="AG3006" s="1" t="str">
        <f aca="false">IF($Y3006="","",IF($AA3006&lt;$S3006,"Pass","Fail"))</f>
        <v/>
      </c>
      <c r="AH3006" s="23" t="str">
        <f aca="true">INDIRECT(CHOOSE(MATCH($T3006,{"±","&gt;","≥","≤","&lt;"},0), "AC", "AD", "AE", "AF", "AG") &amp; ROW())</f>
        <v/>
      </c>
      <c r="AI3006" s="56" t="str">
        <f aca="false">IF($X3006="Not Significant","No Further Action Required",
IF($AH3006="","",
IF(AND($AH3006="Pass",$L3006="0 - Passed "),"Analysis performed; no further action required.",
IF(AND($AH3006="Fail",$L3006="1 - Failed "),"Analysis performed; no further action required.",
IF(AND($AH3006="Pass",$L3006="2 - Limited In Use "),"Analysis performed; no further action required.",
IF(AND($AH3006="Fail",$L3006="3 - Adjusted "),"Analysis performed; no further action required.",
"Unit fails analysis; TSM determination required."))))))</f>
        <v/>
      </c>
      <c r="AJ3006" s="58"/>
    </row>
    <row r="3007" customFormat="false" ht="15" hidden="false" customHeight="false" outlineLevel="0" collapsed="false">
      <c r="A3007" s="56"/>
      <c r="E3007" s="57" t="str">
        <f aca="false">IF(AND($F3007="",$G3007=""),"",IF($G3007="",$F3007,HYPERLINK($G3007,$F3007)))</f>
        <v/>
      </c>
      <c r="H3007" s="1" t="str">
        <f aca="false">IF($I3007="","None Attached",IF(LEFT($I3007,5)="https",HYPERLINK($I3007,"Datasheet"),HYPERLINK(_xlfn.CONCAT("https://",$I3007),"Datasheet")))</f>
        <v>None Attached</v>
      </c>
      <c r="M3007" s="56"/>
      <c r="P3007" s="58"/>
      <c r="Q3007" s="1" t="n">
        <f aca="false">$M3007-$N3007</f>
        <v>0</v>
      </c>
      <c r="R3007" s="56"/>
      <c r="T3007" s="59" t="s">
        <v>15</v>
      </c>
      <c r="U3007" s="1" t="n">
        <f aca="false">$S3007-$R3007</f>
        <v>0</v>
      </c>
      <c r="V3007" s="1" t="n">
        <f aca="false">IF($T3007="±",$Q3007*2,$Q3007)</f>
        <v>0</v>
      </c>
      <c r="W3007" s="60" t="str">
        <f aca="false">IFERROR($U3007/ABS($V3007),"N/A")</f>
        <v>N/A</v>
      </c>
      <c r="X3007" s="61" t="str">
        <f aca="false">IF(OR($W3007="N/A",$R3007="",$S3007=""),"N/A",IF($W3007&gt;=4,"Not Significant",IF($W3007&gt;=2,"Semi-Significant","Significant")))</f>
        <v>N/A</v>
      </c>
      <c r="Z3007" s="1" t="str">
        <f aca="false">IF($D3007="Z540.1 w/data",0,"")</f>
        <v/>
      </c>
      <c r="AA3007" s="1" t="e">
        <f aca="false">$Y3007+$Q3007+$Z3007</f>
        <v>#VALUE!</v>
      </c>
      <c r="AB3007" s="1" t="n">
        <f aca="false">$N3007+$Q3007</f>
        <v>0</v>
      </c>
      <c r="AC3007" s="1" t="str">
        <f aca="false">IF($Y3007="","",IF(AND($AA3007&gt;=$R3007,$AA3007&lt;=$S3007),"Pass","Fail"))</f>
        <v/>
      </c>
      <c r="AD3007" s="1" t="str">
        <f aca="false">IF($Y3007="","",IF($AA3007&gt;$R3007,"Pass","Fail"))</f>
        <v/>
      </c>
      <c r="AE3007" s="1" t="str">
        <f aca="false">IF($Y3007="","",IF($AA3007&gt;=$R3007,"Pass","Fail"))</f>
        <v/>
      </c>
      <c r="AF3007" s="1" t="str">
        <f aca="false">IF($Y3007="","",IF($AA3007&lt;=$S3007,"Pass","Fail"))</f>
        <v/>
      </c>
      <c r="AG3007" s="1" t="str">
        <f aca="false">IF($Y3007="","",IF($AA3007&lt;$S3007,"Pass","Fail"))</f>
        <v/>
      </c>
      <c r="AH3007" s="23" t="str">
        <f aca="true">INDIRECT(CHOOSE(MATCH($T3007,{"±","&gt;","≥","≤","&lt;"},0), "AC", "AD", "AE", "AF", "AG") &amp; ROW())</f>
        <v/>
      </c>
      <c r="AI3007" s="56" t="str">
        <f aca="false">IF($X3007="Not Significant","No Further Action Required",
IF($AH3007="","",
IF(AND($AH3007="Pass",$L3007="0 - Passed "),"Analysis performed; no further action required.",
IF(AND($AH3007="Fail",$L3007="1 - Failed "),"Analysis performed; no further action required.",
IF(AND($AH3007="Pass",$L3007="2 - Limited In Use "),"Analysis performed; no further action required.",
IF(AND($AH3007="Fail",$L3007="3 - Adjusted "),"Analysis performed; no further action required.",
"Unit fails analysis; TSM determination required."))))))</f>
        <v/>
      </c>
      <c r="AJ3007" s="58"/>
    </row>
    <row r="3008" customFormat="false" ht="15" hidden="false" customHeight="false" outlineLevel="0" collapsed="false">
      <c r="A3008" s="56"/>
      <c r="E3008" s="57" t="str">
        <f aca="false">IF(AND($F3008="",$G3008=""),"",IF($G3008="",$F3008,HYPERLINK($G3008,$F3008)))</f>
        <v/>
      </c>
      <c r="H3008" s="1" t="str">
        <f aca="false">IF($I3008="","None Attached",IF(LEFT($I3008,5)="https",HYPERLINK($I3008,"Datasheet"),HYPERLINK(_xlfn.CONCAT("https://",$I3008),"Datasheet")))</f>
        <v>None Attached</v>
      </c>
      <c r="M3008" s="56"/>
      <c r="P3008" s="58"/>
      <c r="Q3008" s="1" t="n">
        <f aca="false">$M3008-$N3008</f>
        <v>0</v>
      </c>
      <c r="R3008" s="56"/>
      <c r="T3008" s="59" t="s">
        <v>15</v>
      </c>
      <c r="U3008" s="1" t="n">
        <f aca="false">$S3008-$R3008</f>
        <v>0</v>
      </c>
      <c r="V3008" s="1" t="n">
        <f aca="false">IF($T3008="±",$Q3008*2,$Q3008)</f>
        <v>0</v>
      </c>
      <c r="W3008" s="60" t="str">
        <f aca="false">IFERROR($U3008/ABS($V3008),"N/A")</f>
        <v>N/A</v>
      </c>
      <c r="X3008" s="61" t="str">
        <f aca="false">IF(OR($W3008="N/A",$R3008="",$S3008=""),"N/A",IF($W3008&gt;=4,"Not Significant",IF($W3008&gt;=2,"Semi-Significant","Significant")))</f>
        <v>N/A</v>
      </c>
      <c r="Z3008" s="1" t="str">
        <f aca="false">IF($D3008="Z540.1 w/data",0,"")</f>
        <v/>
      </c>
      <c r="AA3008" s="1" t="e">
        <f aca="false">$Y3008+$Q3008+$Z3008</f>
        <v>#VALUE!</v>
      </c>
      <c r="AB3008" s="1" t="n">
        <f aca="false">$N3008+$Q3008</f>
        <v>0</v>
      </c>
      <c r="AC3008" s="1" t="str">
        <f aca="false">IF($Y3008="","",IF(AND($AA3008&gt;=$R3008,$AA3008&lt;=$S3008),"Pass","Fail"))</f>
        <v/>
      </c>
      <c r="AD3008" s="1" t="str">
        <f aca="false">IF($Y3008="","",IF($AA3008&gt;$R3008,"Pass","Fail"))</f>
        <v/>
      </c>
      <c r="AE3008" s="1" t="str">
        <f aca="false">IF($Y3008="","",IF($AA3008&gt;=$R3008,"Pass","Fail"))</f>
        <v/>
      </c>
      <c r="AF3008" s="1" t="str">
        <f aca="false">IF($Y3008="","",IF($AA3008&lt;=$S3008,"Pass","Fail"))</f>
        <v/>
      </c>
      <c r="AG3008" s="1" t="str">
        <f aca="false">IF($Y3008="","",IF($AA3008&lt;$S3008,"Pass","Fail"))</f>
        <v/>
      </c>
      <c r="AH3008" s="23" t="str">
        <f aca="true">INDIRECT(CHOOSE(MATCH($T3008,{"±","&gt;","≥","≤","&lt;"},0), "AC", "AD", "AE", "AF", "AG") &amp; ROW())</f>
        <v/>
      </c>
      <c r="AI3008" s="56" t="str">
        <f aca="false">IF($X3008="Not Significant","No Further Action Required",
IF($AH3008="","",
IF(AND($AH3008="Pass",$L3008="0 - Passed "),"Analysis performed; no further action required.",
IF(AND($AH3008="Fail",$L3008="1 - Failed "),"Analysis performed; no further action required.",
IF(AND($AH3008="Pass",$L3008="2 - Limited In Use "),"Analysis performed; no further action required.",
IF(AND($AH3008="Fail",$L3008="3 - Adjusted "),"Analysis performed; no further action required.",
"Unit fails analysis; TSM determination required."))))))</f>
        <v/>
      </c>
      <c r="AJ3008" s="58"/>
    </row>
    <row r="3009" customFormat="false" ht="15" hidden="false" customHeight="false" outlineLevel="0" collapsed="false">
      <c r="A3009" s="56"/>
      <c r="E3009" s="57" t="str">
        <f aca="false">IF(AND($F3009="",$G3009=""),"",IF($G3009="",$F3009,HYPERLINK($G3009,$F3009)))</f>
        <v/>
      </c>
      <c r="H3009" s="1" t="str">
        <f aca="false">IF($I3009="","None Attached",IF(LEFT($I3009,5)="https",HYPERLINK($I3009,"Datasheet"),HYPERLINK(_xlfn.CONCAT("https://",$I3009),"Datasheet")))</f>
        <v>None Attached</v>
      </c>
      <c r="M3009" s="56"/>
      <c r="P3009" s="58"/>
      <c r="Q3009" s="1" t="n">
        <f aca="false">$M3009-$N3009</f>
        <v>0</v>
      </c>
      <c r="R3009" s="56"/>
      <c r="T3009" s="59" t="s">
        <v>15</v>
      </c>
      <c r="U3009" s="1" t="n">
        <f aca="false">$S3009-$R3009</f>
        <v>0</v>
      </c>
      <c r="V3009" s="1" t="n">
        <f aca="false">IF($T3009="±",$Q3009*2,$Q3009)</f>
        <v>0</v>
      </c>
      <c r="W3009" s="60" t="str">
        <f aca="false">IFERROR($U3009/ABS($V3009),"N/A")</f>
        <v>N/A</v>
      </c>
      <c r="X3009" s="61" t="str">
        <f aca="false">IF(OR($W3009="N/A",$R3009="",$S3009=""),"N/A",IF($W3009&gt;=4,"Not Significant",IF($W3009&gt;=2,"Semi-Significant","Significant")))</f>
        <v>N/A</v>
      </c>
      <c r="Z3009" s="1" t="str">
        <f aca="false">IF($D3009="Z540.1 w/data",0,"")</f>
        <v/>
      </c>
      <c r="AA3009" s="1" t="e">
        <f aca="false">$Y3009+$Q3009+$Z3009</f>
        <v>#VALUE!</v>
      </c>
      <c r="AB3009" s="1" t="n">
        <f aca="false">$N3009+$Q3009</f>
        <v>0</v>
      </c>
      <c r="AC3009" s="1" t="str">
        <f aca="false">IF($Y3009="","",IF(AND($AA3009&gt;=$R3009,$AA3009&lt;=$S3009),"Pass","Fail"))</f>
        <v/>
      </c>
      <c r="AD3009" s="1" t="str">
        <f aca="false">IF($Y3009="","",IF($AA3009&gt;$R3009,"Pass","Fail"))</f>
        <v/>
      </c>
      <c r="AE3009" s="1" t="str">
        <f aca="false">IF($Y3009="","",IF($AA3009&gt;=$R3009,"Pass","Fail"))</f>
        <v/>
      </c>
      <c r="AF3009" s="1" t="str">
        <f aca="false">IF($Y3009="","",IF($AA3009&lt;=$S3009,"Pass","Fail"))</f>
        <v/>
      </c>
      <c r="AG3009" s="1" t="str">
        <f aca="false">IF($Y3009="","",IF($AA3009&lt;$S3009,"Pass","Fail"))</f>
        <v/>
      </c>
      <c r="AH3009" s="23" t="str">
        <f aca="true">INDIRECT(CHOOSE(MATCH($T3009,{"±","&gt;","≥","≤","&lt;"},0), "AC", "AD", "AE", "AF", "AG") &amp; ROW())</f>
        <v/>
      </c>
      <c r="AI3009" s="56" t="str">
        <f aca="false">IF($X3009="Not Significant","No Further Action Required",
IF($AH3009="","",
IF(AND($AH3009="Pass",$L3009="0 - Passed "),"Analysis performed; no further action required.",
IF(AND($AH3009="Fail",$L3009="1 - Failed "),"Analysis performed; no further action required.",
IF(AND($AH3009="Pass",$L3009="2 - Limited In Use "),"Analysis performed; no further action required.",
IF(AND($AH3009="Fail",$L3009="3 - Adjusted "),"Analysis performed; no further action required.",
"Unit fails analysis; TSM determination required."))))))</f>
        <v/>
      </c>
      <c r="AJ3009" s="58"/>
    </row>
    <row r="3010" customFormat="false" ht="15" hidden="false" customHeight="false" outlineLevel="0" collapsed="false">
      <c r="A3010" s="56"/>
      <c r="E3010" s="57" t="str">
        <f aca="false">IF(AND($F3010="",$G3010=""),"",IF($G3010="",$F3010,HYPERLINK($G3010,$F3010)))</f>
        <v/>
      </c>
      <c r="H3010" s="1" t="str">
        <f aca="false">IF($I3010="","None Attached",IF(LEFT($I3010,5)="https",HYPERLINK($I3010,"Datasheet"),HYPERLINK(_xlfn.CONCAT("https://",$I3010),"Datasheet")))</f>
        <v>None Attached</v>
      </c>
      <c r="M3010" s="56"/>
      <c r="P3010" s="58"/>
      <c r="Q3010" s="1" t="n">
        <f aca="false">$M3010-$N3010</f>
        <v>0</v>
      </c>
      <c r="R3010" s="56"/>
      <c r="T3010" s="59" t="s">
        <v>15</v>
      </c>
      <c r="U3010" s="1" t="n">
        <f aca="false">$S3010-$R3010</f>
        <v>0</v>
      </c>
      <c r="V3010" s="1" t="n">
        <f aca="false">IF($T3010="±",$Q3010*2,$Q3010)</f>
        <v>0</v>
      </c>
      <c r="W3010" s="60" t="str">
        <f aca="false">IFERROR($U3010/ABS($V3010),"N/A")</f>
        <v>N/A</v>
      </c>
      <c r="X3010" s="61" t="str">
        <f aca="false">IF(OR($W3010="N/A",$R3010="",$S3010=""),"N/A",IF($W3010&gt;=4,"Not Significant",IF($W3010&gt;=2,"Semi-Significant","Significant")))</f>
        <v>N/A</v>
      </c>
      <c r="Z3010" s="1" t="str">
        <f aca="false">IF($D3010="Z540.1 w/data",0,"")</f>
        <v/>
      </c>
      <c r="AA3010" s="1" t="e">
        <f aca="false">$Y3010+$Q3010+$Z3010</f>
        <v>#VALUE!</v>
      </c>
      <c r="AB3010" s="1" t="n">
        <f aca="false">$N3010+$Q3010</f>
        <v>0</v>
      </c>
      <c r="AC3010" s="1" t="str">
        <f aca="false">IF($Y3010="","",IF(AND($AA3010&gt;=$R3010,$AA3010&lt;=$S3010),"Pass","Fail"))</f>
        <v/>
      </c>
      <c r="AD3010" s="1" t="str">
        <f aca="false">IF($Y3010="","",IF($AA3010&gt;$R3010,"Pass","Fail"))</f>
        <v/>
      </c>
      <c r="AE3010" s="1" t="str">
        <f aca="false">IF($Y3010="","",IF($AA3010&gt;=$R3010,"Pass","Fail"))</f>
        <v/>
      </c>
      <c r="AF3010" s="1" t="str">
        <f aca="false">IF($Y3010="","",IF($AA3010&lt;=$S3010,"Pass","Fail"))</f>
        <v/>
      </c>
      <c r="AG3010" s="1" t="str">
        <f aca="false">IF($Y3010="","",IF($AA3010&lt;$S3010,"Pass","Fail"))</f>
        <v/>
      </c>
      <c r="AH3010" s="23" t="str">
        <f aca="true">INDIRECT(CHOOSE(MATCH($T3010,{"±","&gt;","≥","≤","&lt;"},0), "AC", "AD", "AE", "AF", "AG") &amp; ROW())</f>
        <v/>
      </c>
      <c r="AI3010" s="56" t="str">
        <f aca="false">IF($X3010="Not Significant","No Further Action Required",
IF($AH3010="","",
IF(AND($AH3010="Pass",$L3010="0 - Passed "),"Analysis performed; no further action required.",
IF(AND($AH3010="Fail",$L3010="1 - Failed "),"Analysis performed; no further action required.",
IF(AND($AH3010="Pass",$L3010="2 - Limited In Use "),"Analysis performed; no further action required.",
IF(AND($AH3010="Fail",$L3010="3 - Adjusted "),"Analysis performed; no further action required.",
"Unit fails analysis; TSM determination required."))))))</f>
        <v/>
      </c>
      <c r="AJ3010" s="58"/>
    </row>
    <row r="3011" customFormat="false" ht="15" hidden="false" customHeight="false" outlineLevel="0" collapsed="false">
      <c r="A3011" s="56"/>
      <c r="E3011" s="57" t="str">
        <f aca="false">IF(AND($F3011="",$G3011=""),"",IF($G3011="",$F3011,HYPERLINK($G3011,$F3011)))</f>
        <v/>
      </c>
      <c r="H3011" s="1" t="str">
        <f aca="false">IF($I3011="","None Attached",IF(LEFT($I3011,5)="https",HYPERLINK($I3011,"Datasheet"),HYPERLINK(_xlfn.CONCAT("https://",$I3011),"Datasheet")))</f>
        <v>None Attached</v>
      </c>
      <c r="M3011" s="56"/>
      <c r="P3011" s="58"/>
      <c r="Q3011" s="1" t="n">
        <f aca="false">$M3011-$N3011</f>
        <v>0</v>
      </c>
      <c r="R3011" s="56"/>
      <c r="T3011" s="59" t="s">
        <v>15</v>
      </c>
      <c r="U3011" s="1" t="n">
        <f aca="false">$S3011-$R3011</f>
        <v>0</v>
      </c>
      <c r="V3011" s="1" t="n">
        <f aca="false">IF($T3011="±",$Q3011*2,$Q3011)</f>
        <v>0</v>
      </c>
      <c r="W3011" s="60" t="str">
        <f aca="false">IFERROR($U3011/ABS($V3011),"N/A")</f>
        <v>N/A</v>
      </c>
      <c r="X3011" s="61" t="str">
        <f aca="false">IF(OR($W3011="N/A",$R3011="",$S3011=""),"N/A",IF($W3011&gt;=4,"Not Significant",IF($W3011&gt;=2,"Semi-Significant","Significant")))</f>
        <v>N/A</v>
      </c>
      <c r="Z3011" s="1" t="str">
        <f aca="false">IF($D3011="Z540.1 w/data",0,"")</f>
        <v/>
      </c>
      <c r="AA3011" s="1" t="e">
        <f aca="false">$Y3011+$Q3011+$Z3011</f>
        <v>#VALUE!</v>
      </c>
      <c r="AB3011" s="1" t="n">
        <f aca="false">$N3011+$Q3011</f>
        <v>0</v>
      </c>
      <c r="AC3011" s="1" t="str">
        <f aca="false">IF($Y3011="","",IF(AND($AA3011&gt;=$R3011,$AA3011&lt;=$S3011),"Pass","Fail"))</f>
        <v/>
      </c>
      <c r="AD3011" s="1" t="str">
        <f aca="false">IF($Y3011="","",IF($AA3011&gt;$R3011,"Pass","Fail"))</f>
        <v/>
      </c>
      <c r="AE3011" s="1" t="str">
        <f aca="false">IF($Y3011="","",IF($AA3011&gt;=$R3011,"Pass","Fail"))</f>
        <v/>
      </c>
      <c r="AF3011" s="1" t="str">
        <f aca="false">IF($Y3011="","",IF($AA3011&lt;=$S3011,"Pass","Fail"))</f>
        <v/>
      </c>
      <c r="AG3011" s="1" t="str">
        <f aca="false">IF($Y3011="","",IF($AA3011&lt;$S3011,"Pass","Fail"))</f>
        <v/>
      </c>
      <c r="AH3011" s="23" t="str">
        <f aca="true">INDIRECT(CHOOSE(MATCH($T3011,{"±","&gt;","≥","≤","&lt;"},0), "AC", "AD", "AE", "AF", "AG") &amp; ROW())</f>
        <v/>
      </c>
      <c r="AI3011" s="56" t="str">
        <f aca="false">IF($X3011="Not Significant","No Further Action Required",
IF($AH3011="","",
IF(AND($AH3011="Pass",$L3011="0 - Passed "),"Analysis performed; no further action required.",
IF(AND($AH3011="Fail",$L3011="1 - Failed "),"Analysis performed; no further action required.",
IF(AND($AH3011="Pass",$L3011="2 - Limited In Use "),"Analysis performed; no further action required.",
IF(AND($AH3011="Fail",$L3011="3 - Adjusted "),"Analysis performed; no further action required.",
"Unit fails analysis; TSM determination required."))))))</f>
        <v/>
      </c>
      <c r="AJ3011" s="58"/>
    </row>
    <row r="3012" customFormat="false" ht="15" hidden="false" customHeight="false" outlineLevel="0" collapsed="false">
      <c r="A3012" s="56"/>
      <c r="E3012" s="57" t="str">
        <f aca="false">IF(AND($F3012="",$G3012=""),"",IF($G3012="",$F3012,HYPERLINK($G3012,$F3012)))</f>
        <v/>
      </c>
      <c r="H3012" s="1" t="str">
        <f aca="false">IF($I3012="","None Attached",IF(LEFT($I3012,5)="https",HYPERLINK($I3012,"Datasheet"),HYPERLINK(_xlfn.CONCAT("https://",$I3012),"Datasheet")))</f>
        <v>None Attached</v>
      </c>
      <c r="M3012" s="56"/>
      <c r="P3012" s="58"/>
      <c r="Q3012" s="1" t="n">
        <f aca="false">$M3012-$N3012</f>
        <v>0</v>
      </c>
      <c r="R3012" s="56"/>
      <c r="T3012" s="59" t="s">
        <v>15</v>
      </c>
      <c r="U3012" s="1" t="n">
        <f aca="false">$S3012-$R3012</f>
        <v>0</v>
      </c>
      <c r="V3012" s="1" t="n">
        <f aca="false">IF($T3012="±",$Q3012*2,$Q3012)</f>
        <v>0</v>
      </c>
      <c r="W3012" s="60" t="str">
        <f aca="false">IFERROR($U3012/ABS($V3012),"N/A")</f>
        <v>N/A</v>
      </c>
      <c r="X3012" s="61" t="str">
        <f aca="false">IF(OR($W3012="N/A",$R3012="",$S3012=""),"N/A",IF($W3012&gt;=4,"Not Significant",IF($W3012&gt;=2,"Semi-Significant","Significant")))</f>
        <v>N/A</v>
      </c>
      <c r="Z3012" s="1" t="str">
        <f aca="false">IF($D3012="Z540.1 w/data",0,"")</f>
        <v/>
      </c>
      <c r="AA3012" s="1" t="e">
        <f aca="false">$Y3012+$Q3012+$Z3012</f>
        <v>#VALUE!</v>
      </c>
      <c r="AB3012" s="1" t="n">
        <f aca="false">$N3012+$Q3012</f>
        <v>0</v>
      </c>
      <c r="AC3012" s="1" t="str">
        <f aca="false">IF($Y3012="","",IF(AND($AA3012&gt;=$R3012,$AA3012&lt;=$S3012),"Pass","Fail"))</f>
        <v/>
      </c>
      <c r="AD3012" s="1" t="str">
        <f aca="false">IF($Y3012="","",IF($AA3012&gt;$R3012,"Pass","Fail"))</f>
        <v/>
      </c>
      <c r="AE3012" s="1" t="str">
        <f aca="false">IF($Y3012="","",IF($AA3012&gt;=$R3012,"Pass","Fail"))</f>
        <v/>
      </c>
      <c r="AF3012" s="1" t="str">
        <f aca="false">IF($Y3012="","",IF($AA3012&lt;=$S3012,"Pass","Fail"))</f>
        <v/>
      </c>
      <c r="AG3012" s="1" t="str">
        <f aca="false">IF($Y3012="","",IF($AA3012&lt;$S3012,"Pass","Fail"))</f>
        <v/>
      </c>
      <c r="AH3012" s="23" t="str">
        <f aca="true">INDIRECT(CHOOSE(MATCH($T3012,{"±","&gt;","≥","≤","&lt;"},0), "AC", "AD", "AE", "AF", "AG") &amp; ROW())</f>
        <v/>
      </c>
      <c r="AI3012" s="56" t="str">
        <f aca="false">IF($X3012="Not Significant","No Further Action Required",
IF($AH3012="","",
IF(AND($AH3012="Pass",$L3012="0 - Passed "),"Analysis performed; no further action required.",
IF(AND($AH3012="Fail",$L3012="1 - Failed "),"Analysis performed; no further action required.",
IF(AND($AH3012="Pass",$L3012="2 - Limited In Use "),"Analysis performed; no further action required.",
IF(AND($AH3012="Fail",$L3012="3 - Adjusted "),"Analysis performed; no further action required.",
"Unit fails analysis; TSM determination required."))))))</f>
        <v/>
      </c>
      <c r="AJ3012" s="58"/>
    </row>
    <row r="3013" customFormat="false" ht="15" hidden="false" customHeight="false" outlineLevel="0" collapsed="false">
      <c r="A3013" s="56"/>
      <c r="E3013" s="57" t="str">
        <f aca="false">IF(AND($F3013="",$G3013=""),"",IF($G3013="",$F3013,HYPERLINK($G3013,$F3013)))</f>
        <v/>
      </c>
      <c r="H3013" s="1" t="str">
        <f aca="false">IF($I3013="","None Attached",IF(LEFT($I3013,5)="https",HYPERLINK($I3013,"Datasheet"),HYPERLINK(_xlfn.CONCAT("https://",$I3013),"Datasheet")))</f>
        <v>None Attached</v>
      </c>
      <c r="M3013" s="56"/>
      <c r="P3013" s="58"/>
      <c r="Q3013" s="1" t="n">
        <f aca="false">$M3013-$N3013</f>
        <v>0</v>
      </c>
      <c r="R3013" s="56"/>
      <c r="T3013" s="59" t="s">
        <v>15</v>
      </c>
      <c r="U3013" s="1" t="n">
        <f aca="false">$S3013-$R3013</f>
        <v>0</v>
      </c>
      <c r="V3013" s="1" t="n">
        <f aca="false">IF($T3013="±",$Q3013*2,$Q3013)</f>
        <v>0</v>
      </c>
      <c r="W3013" s="60" t="str">
        <f aca="false">IFERROR($U3013/ABS($V3013),"N/A")</f>
        <v>N/A</v>
      </c>
      <c r="X3013" s="61" t="str">
        <f aca="false">IF(OR($W3013="N/A",$R3013="",$S3013=""),"N/A",IF($W3013&gt;=4,"Not Significant",IF($W3013&gt;=2,"Semi-Significant","Significant")))</f>
        <v>N/A</v>
      </c>
      <c r="Z3013" s="1" t="str">
        <f aca="false">IF($D3013="Z540.1 w/data",0,"")</f>
        <v/>
      </c>
      <c r="AA3013" s="1" t="e">
        <f aca="false">$Y3013+$Q3013+$Z3013</f>
        <v>#VALUE!</v>
      </c>
      <c r="AB3013" s="1" t="n">
        <f aca="false">$N3013+$Q3013</f>
        <v>0</v>
      </c>
      <c r="AC3013" s="1" t="str">
        <f aca="false">IF($Y3013="","",IF(AND($AA3013&gt;=$R3013,$AA3013&lt;=$S3013),"Pass","Fail"))</f>
        <v/>
      </c>
      <c r="AD3013" s="1" t="str">
        <f aca="false">IF($Y3013="","",IF($AA3013&gt;$R3013,"Pass","Fail"))</f>
        <v/>
      </c>
      <c r="AE3013" s="1" t="str">
        <f aca="false">IF($Y3013="","",IF($AA3013&gt;=$R3013,"Pass","Fail"))</f>
        <v/>
      </c>
      <c r="AF3013" s="1" t="str">
        <f aca="false">IF($Y3013="","",IF($AA3013&lt;=$S3013,"Pass","Fail"))</f>
        <v/>
      </c>
      <c r="AG3013" s="1" t="str">
        <f aca="false">IF($Y3013="","",IF($AA3013&lt;$S3013,"Pass","Fail"))</f>
        <v/>
      </c>
      <c r="AH3013" s="23" t="str">
        <f aca="true">INDIRECT(CHOOSE(MATCH($T3013,{"±","&gt;","≥","≤","&lt;"},0), "AC", "AD", "AE", "AF", "AG") &amp; ROW())</f>
        <v/>
      </c>
      <c r="AI3013" s="56" t="str">
        <f aca="false">IF($X3013="Not Significant","No Further Action Required",
IF($AH3013="","",
IF(AND($AH3013="Pass",$L3013="0 - Passed "),"Analysis performed; no further action required.",
IF(AND($AH3013="Fail",$L3013="1 - Failed "),"Analysis performed; no further action required.",
IF(AND($AH3013="Pass",$L3013="2 - Limited In Use "),"Analysis performed; no further action required.",
IF(AND($AH3013="Fail",$L3013="3 - Adjusted "),"Analysis performed; no further action required.",
"Unit fails analysis; TSM determination required."))))))</f>
        <v/>
      </c>
      <c r="AJ3013" s="58"/>
    </row>
    <row r="3014" customFormat="false" ht="15" hidden="false" customHeight="false" outlineLevel="0" collapsed="false">
      <c r="A3014" s="56"/>
      <c r="E3014" s="57" t="str">
        <f aca="false">IF(AND($F3014="",$G3014=""),"",IF($G3014="",$F3014,HYPERLINK($G3014,$F3014)))</f>
        <v/>
      </c>
      <c r="H3014" s="1" t="str">
        <f aca="false">IF($I3014="","None Attached",IF(LEFT($I3014,5)="https",HYPERLINK($I3014,"Datasheet"),HYPERLINK(_xlfn.CONCAT("https://",$I3014),"Datasheet")))</f>
        <v>None Attached</v>
      </c>
      <c r="M3014" s="56"/>
      <c r="P3014" s="58"/>
      <c r="Q3014" s="1" t="n">
        <f aca="false">$M3014-$N3014</f>
        <v>0</v>
      </c>
      <c r="R3014" s="56"/>
      <c r="T3014" s="59" t="s">
        <v>15</v>
      </c>
      <c r="U3014" s="1" t="n">
        <f aca="false">$S3014-$R3014</f>
        <v>0</v>
      </c>
      <c r="V3014" s="1" t="n">
        <f aca="false">IF($T3014="±",$Q3014*2,$Q3014)</f>
        <v>0</v>
      </c>
      <c r="W3014" s="60" t="str">
        <f aca="false">IFERROR($U3014/ABS($V3014),"N/A")</f>
        <v>N/A</v>
      </c>
      <c r="X3014" s="61" t="str">
        <f aca="false">IF(OR($W3014="N/A",$R3014="",$S3014=""),"N/A",IF($W3014&gt;=4,"Not Significant",IF($W3014&gt;=2,"Semi-Significant","Significant")))</f>
        <v>N/A</v>
      </c>
      <c r="Z3014" s="1" t="str">
        <f aca="false">IF($D3014="Z540.1 w/data",0,"")</f>
        <v/>
      </c>
      <c r="AA3014" s="1" t="e">
        <f aca="false">$Y3014+$Q3014+$Z3014</f>
        <v>#VALUE!</v>
      </c>
      <c r="AB3014" s="1" t="n">
        <f aca="false">$N3014+$Q3014</f>
        <v>0</v>
      </c>
      <c r="AC3014" s="1" t="str">
        <f aca="false">IF($Y3014="","",IF(AND($AA3014&gt;=$R3014,$AA3014&lt;=$S3014),"Pass","Fail"))</f>
        <v/>
      </c>
      <c r="AD3014" s="1" t="str">
        <f aca="false">IF($Y3014="","",IF($AA3014&gt;$R3014,"Pass","Fail"))</f>
        <v/>
      </c>
      <c r="AE3014" s="1" t="str">
        <f aca="false">IF($Y3014="","",IF($AA3014&gt;=$R3014,"Pass","Fail"))</f>
        <v/>
      </c>
      <c r="AF3014" s="1" t="str">
        <f aca="false">IF($Y3014="","",IF($AA3014&lt;=$S3014,"Pass","Fail"))</f>
        <v/>
      </c>
      <c r="AG3014" s="1" t="str">
        <f aca="false">IF($Y3014="","",IF($AA3014&lt;$S3014,"Pass","Fail"))</f>
        <v/>
      </c>
      <c r="AH3014" s="23" t="str">
        <f aca="true">INDIRECT(CHOOSE(MATCH($T3014,{"±","&gt;","≥","≤","&lt;"},0), "AC", "AD", "AE", "AF", "AG") &amp; ROW())</f>
        <v/>
      </c>
      <c r="AI3014" s="56" t="str">
        <f aca="false">IF($X3014="Not Significant","No Further Action Required",
IF($AH3014="","",
IF(AND($AH3014="Pass",$L3014="0 - Passed "),"Analysis performed; no further action required.",
IF(AND($AH3014="Fail",$L3014="1 - Failed "),"Analysis performed; no further action required.",
IF(AND($AH3014="Pass",$L3014="2 - Limited In Use "),"Analysis performed; no further action required.",
IF(AND($AH3014="Fail",$L3014="3 - Adjusted "),"Analysis performed; no further action required.",
"Unit fails analysis; TSM determination required."))))))</f>
        <v/>
      </c>
      <c r="AJ3014" s="58"/>
    </row>
    <row r="3015" customFormat="false" ht="15" hidden="false" customHeight="false" outlineLevel="0" collapsed="false">
      <c r="A3015" s="56"/>
      <c r="E3015" s="57" t="str">
        <f aca="false">IF(AND($F3015="",$G3015=""),"",IF($G3015="",$F3015,HYPERLINK($G3015,$F3015)))</f>
        <v/>
      </c>
      <c r="H3015" s="1" t="str">
        <f aca="false">IF($I3015="","None Attached",IF(LEFT($I3015,5)="https",HYPERLINK($I3015,"Datasheet"),HYPERLINK(_xlfn.CONCAT("https://",$I3015),"Datasheet")))</f>
        <v>None Attached</v>
      </c>
      <c r="M3015" s="56"/>
      <c r="P3015" s="58"/>
      <c r="Q3015" s="1" t="n">
        <f aca="false">$M3015-$N3015</f>
        <v>0</v>
      </c>
      <c r="R3015" s="56"/>
      <c r="T3015" s="59" t="s">
        <v>15</v>
      </c>
      <c r="U3015" s="1" t="n">
        <f aca="false">$S3015-$R3015</f>
        <v>0</v>
      </c>
      <c r="V3015" s="1" t="n">
        <f aca="false">IF($T3015="±",$Q3015*2,$Q3015)</f>
        <v>0</v>
      </c>
      <c r="W3015" s="60" t="str">
        <f aca="false">IFERROR($U3015/ABS($V3015),"N/A")</f>
        <v>N/A</v>
      </c>
      <c r="X3015" s="61" t="str">
        <f aca="false">IF(OR($W3015="N/A",$R3015="",$S3015=""),"N/A",IF($W3015&gt;=4,"Not Significant",IF($W3015&gt;=2,"Semi-Significant","Significant")))</f>
        <v>N/A</v>
      </c>
      <c r="Z3015" s="1" t="str">
        <f aca="false">IF($D3015="Z540.1 w/data",0,"")</f>
        <v/>
      </c>
      <c r="AA3015" s="1" t="e">
        <f aca="false">$Y3015+$Q3015+$Z3015</f>
        <v>#VALUE!</v>
      </c>
      <c r="AB3015" s="1" t="n">
        <f aca="false">$N3015+$Q3015</f>
        <v>0</v>
      </c>
      <c r="AC3015" s="1" t="str">
        <f aca="false">IF($Y3015="","",IF(AND($AA3015&gt;=$R3015,$AA3015&lt;=$S3015),"Pass","Fail"))</f>
        <v/>
      </c>
      <c r="AD3015" s="1" t="str">
        <f aca="false">IF($Y3015="","",IF($AA3015&gt;$R3015,"Pass","Fail"))</f>
        <v/>
      </c>
      <c r="AE3015" s="1" t="str">
        <f aca="false">IF($Y3015="","",IF($AA3015&gt;=$R3015,"Pass","Fail"))</f>
        <v/>
      </c>
      <c r="AF3015" s="1" t="str">
        <f aca="false">IF($Y3015="","",IF($AA3015&lt;=$S3015,"Pass","Fail"))</f>
        <v/>
      </c>
      <c r="AG3015" s="1" t="str">
        <f aca="false">IF($Y3015="","",IF($AA3015&lt;$S3015,"Pass","Fail"))</f>
        <v/>
      </c>
      <c r="AH3015" s="23" t="str">
        <f aca="true">INDIRECT(CHOOSE(MATCH($T3015,{"±","&gt;","≥","≤","&lt;"},0), "AC", "AD", "AE", "AF", "AG") &amp; ROW())</f>
        <v/>
      </c>
      <c r="AI3015" s="56" t="str">
        <f aca="false">IF($X3015="Not Significant","No Further Action Required",
IF($AH3015="","",
IF(AND($AH3015="Pass",$L3015="0 - Passed "),"Analysis performed; no further action required.",
IF(AND($AH3015="Fail",$L3015="1 - Failed "),"Analysis performed; no further action required.",
IF(AND($AH3015="Pass",$L3015="2 - Limited In Use "),"Analysis performed; no further action required.",
IF(AND($AH3015="Fail",$L3015="3 - Adjusted "),"Analysis performed; no further action required.",
"Unit fails analysis; TSM determination required."))))))</f>
        <v/>
      </c>
      <c r="AJ3015" s="58"/>
    </row>
    <row r="3016" customFormat="false" ht="15" hidden="false" customHeight="false" outlineLevel="0" collapsed="false">
      <c r="A3016" s="56"/>
      <c r="E3016" s="57" t="str">
        <f aca="false">IF(AND($F3016="",$G3016=""),"",IF($G3016="",$F3016,HYPERLINK($G3016,$F3016)))</f>
        <v/>
      </c>
      <c r="H3016" s="1" t="str">
        <f aca="false">IF($I3016="","None Attached",IF(LEFT($I3016,5)="https",HYPERLINK($I3016,"Datasheet"),HYPERLINK(_xlfn.CONCAT("https://",$I3016),"Datasheet")))</f>
        <v>None Attached</v>
      </c>
      <c r="M3016" s="56"/>
      <c r="P3016" s="58"/>
      <c r="Q3016" s="1" t="n">
        <f aca="false">$M3016-$N3016</f>
        <v>0</v>
      </c>
      <c r="R3016" s="56"/>
      <c r="T3016" s="59" t="s">
        <v>15</v>
      </c>
      <c r="U3016" s="1" t="n">
        <f aca="false">$S3016-$R3016</f>
        <v>0</v>
      </c>
      <c r="V3016" s="1" t="n">
        <f aca="false">IF($T3016="±",$Q3016*2,$Q3016)</f>
        <v>0</v>
      </c>
      <c r="W3016" s="60" t="str">
        <f aca="false">IFERROR($U3016/ABS($V3016),"N/A")</f>
        <v>N/A</v>
      </c>
      <c r="X3016" s="61" t="str">
        <f aca="false">IF(OR($W3016="N/A",$R3016="",$S3016=""),"N/A",IF($W3016&gt;=4,"Not Significant",IF($W3016&gt;=2,"Semi-Significant","Significant")))</f>
        <v>N/A</v>
      </c>
      <c r="Z3016" s="1" t="str">
        <f aca="false">IF($D3016="Z540.1 w/data",0,"")</f>
        <v/>
      </c>
      <c r="AA3016" s="1" t="e">
        <f aca="false">$Y3016+$Q3016+$Z3016</f>
        <v>#VALUE!</v>
      </c>
      <c r="AB3016" s="1" t="n">
        <f aca="false">$N3016+$Q3016</f>
        <v>0</v>
      </c>
      <c r="AC3016" s="1" t="str">
        <f aca="false">IF($Y3016="","",IF(AND($AA3016&gt;=$R3016,$AA3016&lt;=$S3016),"Pass","Fail"))</f>
        <v/>
      </c>
      <c r="AD3016" s="1" t="str">
        <f aca="false">IF($Y3016="","",IF($AA3016&gt;$R3016,"Pass","Fail"))</f>
        <v/>
      </c>
      <c r="AE3016" s="1" t="str">
        <f aca="false">IF($Y3016="","",IF($AA3016&gt;=$R3016,"Pass","Fail"))</f>
        <v/>
      </c>
      <c r="AF3016" s="1" t="str">
        <f aca="false">IF($Y3016="","",IF($AA3016&lt;=$S3016,"Pass","Fail"))</f>
        <v/>
      </c>
      <c r="AG3016" s="1" t="str">
        <f aca="false">IF($Y3016="","",IF($AA3016&lt;$S3016,"Pass","Fail"))</f>
        <v/>
      </c>
      <c r="AH3016" s="23" t="str">
        <f aca="true">INDIRECT(CHOOSE(MATCH($T3016,{"±","&gt;","≥","≤","&lt;"},0), "AC", "AD", "AE", "AF", "AG") &amp; ROW())</f>
        <v/>
      </c>
      <c r="AI3016" s="56" t="str">
        <f aca="false">IF($X3016="Not Significant","No Further Action Required",
IF($AH3016="","",
IF(AND($AH3016="Pass",$L3016="0 - Passed "),"Analysis performed; no further action required.",
IF(AND($AH3016="Fail",$L3016="1 - Failed "),"Analysis performed; no further action required.",
IF(AND($AH3016="Pass",$L3016="2 - Limited In Use "),"Analysis performed; no further action required.",
IF(AND($AH3016="Fail",$L3016="3 - Adjusted "),"Analysis performed; no further action required.",
"Unit fails analysis; TSM determination required."))))))</f>
        <v/>
      </c>
      <c r="AJ3016" s="58"/>
    </row>
    <row r="3017" customFormat="false" ht="15" hidden="false" customHeight="false" outlineLevel="0" collapsed="false">
      <c r="A3017" s="56"/>
      <c r="E3017" s="57" t="str">
        <f aca="false">IF(AND($F3017="",$G3017=""),"",IF($G3017="",$F3017,HYPERLINK($G3017,$F3017)))</f>
        <v/>
      </c>
      <c r="H3017" s="1" t="str">
        <f aca="false">IF($I3017="","None Attached",IF(LEFT($I3017,5)="https",HYPERLINK($I3017,"Datasheet"),HYPERLINK(_xlfn.CONCAT("https://",$I3017),"Datasheet")))</f>
        <v>None Attached</v>
      </c>
      <c r="M3017" s="56"/>
      <c r="P3017" s="58"/>
      <c r="Q3017" s="1" t="n">
        <f aca="false">$M3017-$N3017</f>
        <v>0</v>
      </c>
      <c r="R3017" s="56"/>
      <c r="T3017" s="59" t="s">
        <v>15</v>
      </c>
      <c r="U3017" s="1" t="n">
        <f aca="false">$S3017-$R3017</f>
        <v>0</v>
      </c>
      <c r="V3017" s="1" t="n">
        <f aca="false">IF($T3017="±",$Q3017*2,$Q3017)</f>
        <v>0</v>
      </c>
      <c r="W3017" s="60" t="str">
        <f aca="false">IFERROR($U3017/ABS($V3017),"N/A")</f>
        <v>N/A</v>
      </c>
      <c r="X3017" s="61" t="str">
        <f aca="false">IF(OR($W3017="N/A",$R3017="",$S3017=""),"N/A",IF($W3017&gt;=4,"Not Significant",IF($W3017&gt;=2,"Semi-Significant","Significant")))</f>
        <v>N/A</v>
      </c>
      <c r="Z3017" s="1" t="str">
        <f aca="false">IF($D3017="Z540.1 w/data",0,"")</f>
        <v/>
      </c>
      <c r="AA3017" s="1" t="e">
        <f aca="false">$Y3017+$Q3017+$Z3017</f>
        <v>#VALUE!</v>
      </c>
      <c r="AB3017" s="1" t="n">
        <f aca="false">$N3017+$Q3017</f>
        <v>0</v>
      </c>
      <c r="AC3017" s="1" t="str">
        <f aca="false">IF($Y3017="","",IF(AND($AA3017&gt;=$R3017,$AA3017&lt;=$S3017),"Pass","Fail"))</f>
        <v/>
      </c>
      <c r="AD3017" s="1" t="str">
        <f aca="false">IF($Y3017="","",IF($AA3017&gt;$R3017,"Pass","Fail"))</f>
        <v/>
      </c>
      <c r="AE3017" s="1" t="str">
        <f aca="false">IF($Y3017="","",IF($AA3017&gt;=$R3017,"Pass","Fail"))</f>
        <v/>
      </c>
      <c r="AF3017" s="1" t="str">
        <f aca="false">IF($Y3017="","",IF($AA3017&lt;=$S3017,"Pass","Fail"))</f>
        <v/>
      </c>
      <c r="AG3017" s="1" t="str">
        <f aca="false">IF($Y3017="","",IF($AA3017&lt;$S3017,"Pass","Fail"))</f>
        <v/>
      </c>
      <c r="AH3017" s="23" t="str">
        <f aca="true">INDIRECT(CHOOSE(MATCH($T3017,{"±","&gt;","≥","≤","&lt;"},0), "AC", "AD", "AE", "AF", "AG") &amp; ROW())</f>
        <v/>
      </c>
      <c r="AI3017" s="56" t="str">
        <f aca="false">IF($X3017="Not Significant","No Further Action Required",
IF($AH3017="","",
IF(AND($AH3017="Pass",$L3017="0 - Passed "),"Analysis performed; no further action required.",
IF(AND($AH3017="Fail",$L3017="1 - Failed "),"Analysis performed; no further action required.",
IF(AND($AH3017="Pass",$L3017="2 - Limited In Use "),"Analysis performed; no further action required.",
IF(AND($AH3017="Fail",$L3017="3 - Adjusted "),"Analysis performed; no further action required.",
"Unit fails analysis; TSM determination required."))))))</f>
        <v/>
      </c>
      <c r="AJ3017" s="58"/>
    </row>
    <row r="3018" customFormat="false" ht="15" hidden="false" customHeight="false" outlineLevel="0" collapsed="false">
      <c r="A3018" s="56"/>
      <c r="E3018" s="57" t="str">
        <f aca="false">IF(AND($F3018="",$G3018=""),"",IF($G3018="",$F3018,HYPERLINK($G3018,$F3018)))</f>
        <v/>
      </c>
      <c r="H3018" s="1" t="str">
        <f aca="false">IF($I3018="","None Attached",IF(LEFT($I3018,5)="https",HYPERLINK($I3018,"Datasheet"),HYPERLINK(_xlfn.CONCAT("https://",$I3018),"Datasheet")))</f>
        <v>None Attached</v>
      </c>
      <c r="M3018" s="56"/>
      <c r="P3018" s="58"/>
      <c r="Q3018" s="1" t="n">
        <f aca="false">$M3018-$N3018</f>
        <v>0</v>
      </c>
      <c r="R3018" s="56"/>
      <c r="T3018" s="59" t="s">
        <v>15</v>
      </c>
      <c r="U3018" s="1" t="n">
        <f aca="false">$S3018-$R3018</f>
        <v>0</v>
      </c>
      <c r="V3018" s="1" t="n">
        <f aca="false">IF($T3018="±",$Q3018*2,$Q3018)</f>
        <v>0</v>
      </c>
      <c r="W3018" s="60" t="str">
        <f aca="false">IFERROR($U3018/ABS($V3018),"N/A")</f>
        <v>N/A</v>
      </c>
      <c r="X3018" s="61" t="str">
        <f aca="false">IF(OR($W3018="N/A",$R3018="",$S3018=""),"N/A",IF($W3018&gt;=4,"Not Significant",IF($W3018&gt;=2,"Semi-Significant","Significant")))</f>
        <v>N/A</v>
      </c>
      <c r="Z3018" s="1" t="str">
        <f aca="false">IF($D3018="Z540.1 w/data",0,"")</f>
        <v/>
      </c>
      <c r="AA3018" s="1" t="e">
        <f aca="false">$Y3018+$Q3018+$Z3018</f>
        <v>#VALUE!</v>
      </c>
      <c r="AB3018" s="1" t="n">
        <f aca="false">$N3018+$Q3018</f>
        <v>0</v>
      </c>
      <c r="AC3018" s="1" t="str">
        <f aca="false">IF($Y3018="","",IF(AND($AA3018&gt;=$R3018,$AA3018&lt;=$S3018),"Pass","Fail"))</f>
        <v/>
      </c>
      <c r="AD3018" s="1" t="str">
        <f aca="false">IF($Y3018="","",IF($AA3018&gt;$R3018,"Pass","Fail"))</f>
        <v/>
      </c>
      <c r="AE3018" s="1" t="str">
        <f aca="false">IF($Y3018="","",IF($AA3018&gt;=$R3018,"Pass","Fail"))</f>
        <v/>
      </c>
      <c r="AF3018" s="1" t="str">
        <f aca="false">IF($Y3018="","",IF($AA3018&lt;=$S3018,"Pass","Fail"))</f>
        <v/>
      </c>
      <c r="AG3018" s="1" t="str">
        <f aca="false">IF($Y3018="","",IF($AA3018&lt;$S3018,"Pass","Fail"))</f>
        <v/>
      </c>
      <c r="AH3018" s="23" t="str">
        <f aca="true">INDIRECT(CHOOSE(MATCH($T3018,{"±","&gt;","≥","≤","&lt;"},0), "AC", "AD", "AE", "AF", "AG") &amp; ROW())</f>
        <v/>
      </c>
      <c r="AI3018" s="56" t="str">
        <f aca="false">IF($X3018="Not Significant","No Further Action Required",
IF($AH3018="","",
IF(AND($AH3018="Pass",$L3018="0 - Passed "),"Analysis performed; no further action required.",
IF(AND($AH3018="Fail",$L3018="1 - Failed "),"Analysis performed; no further action required.",
IF(AND($AH3018="Pass",$L3018="2 - Limited In Use "),"Analysis performed; no further action required.",
IF(AND($AH3018="Fail",$L3018="3 - Adjusted "),"Analysis performed; no further action required.",
"Unit fails analysis; TSM determination required."))))))</f>
        <v/>
      </c>
      <c r="AJ3018" s="58"/>
    </row>
    <row r="3019" customFormat="false" ht="15" hidden="false" customHeight="false" outlineLevel="0" collapsed="false">
      <c r="A3019" s="56"/>
      <c r="E3019" s="57" t="str">
        <f aca="false">IF(AND($F3019="",$G3019=""),"",IF($G3019="",$F3019,HYPERLINK($G3019,$F3019)))</f>
        <v/>
      </c>
      <c r="H3019" s="1" t="str">
        <f aca="false">IF($I3019="","None Attached",IF(LEFT($I3019,5)="https",HYPERLINK($I3019,"Datasheet"),HYPERLINK(_xlfn.CONCAT("https://",$I3019),"Datasheet")))</f>
        <v>None Attached</v>
      </c>
      <c r="M3019" s="56"/>
      <c r="P3019" s="58"/>
      <c r="Q3019" s="1" t="n">
        <f aca="false">$M3019-$N3019</f>
        <v>0</v>
      </c>
      <c r="R3019" s="56"/>
      <c r="T3019" s="59" t="s">
        <v>15</v>
      </c>
      <c r="U3019" s="1" t="n">
        <f aca="false">$S3019-$R3019</f>
        <v>0</v>
      </c>
      <c r="V3019" s="1" t="n">
        <f aca="false">IF($T3019="±",$Q3019*2,$Q3019)</f>
        <v>0</v>
      </c>
      <c r="W3019" s="60" t="str">
        <f aca="false">IFERROR($U3019/ABS($V3019),"N/A")</f>
        <v>N/A</v>
      </c>
      <c r="X3019" s="61" t="str">
        <f aca="false">IF(OR($W3019="N/A",$R3019="",$S3019=""),"N/A",IF($W3019&gt;=4,"Not Significant",IF($W3019&gt;=2,"Semi-Significant","Significant")))</f>
        <v>N/A</v>
      </c>
      <c r="Z3019" s="1" t="str">
        <f aca="false">IF($D3019="Z540.1 w/data",0,"")</f>
        <v/>
      </c>
      <c r="AA3019" s="1" t="e">
        <f aca="false">$Y3019+$Q3019+$Z3019</f>
        <v>#VALUE!</v>
      </c>
      <c r="AB3019" s="1" t="n">
        <f aca="false">$N3019+$Q3019</f>
        <v>0</v>
      </c>
      <c r="AC3019" s="1" t="str">
        <f aca="false">IF($Y3019="","",IF(AND($AA3019&gt;=$R3019,$AA3019&lt;=$S3019),"Pass","Fail"))</f>
        <v/>
      </c>
      <c r="AD3019" s="1" t="str">
        <f aca="false">IF($Y3019="","",IF($AA3019&gt;$R3019,"Pass","Fail"))</f>
        <v/>
      </c>
      <c r="AE3019" s="1" t="str">
        <f aca="false">IF($Y3019="","",IF($AA3019&gt;=$R3019,"Pass","Fail"))</f>
        <v/>
      </c>
      <c r="AF3019" s="1" t="str">
        <f aca="false">IF($Y3019="","",IF($AA3019&lt;=$S3019,"Pass","Fail"))</f>
        <v/>
      </c>
      <c r="AG3019" s="1" t="str">
        <f aca="false">IF($Y3019="","",IF($AA3019&lt;$S3019,"Pass","Fail"))</f>
        <v/>
      </c>
      <c r="AH3019" s="23" t="str">
        <f aca="true">INDIRECT(CHOOSE(MATCH($T3019,{"±","&gt;","≥","≤","&lt;"},0), "AC", "AD", "AE", "AF", "AG") &amp; ROW())</f>
        <v/>
      </c>
      <c r="AI3019" s="56" t="str">
        <f aca="false">IF($X3019="Not Significant","No Further Action Required",
IF($AH3019="","",
IF(AND($AH3019="Pass",$L3019="0 - Passed "),"Analysis performed; no further action required.",
IF(AND($AH3019="Fail",$L3019="1 - Failed "),"Analysis performed; no further action required.",
IF(AND($AH3019="Pass",$L3019="2 - Limited In Use "),"Analysis performed; no further action required.",
IF(AND($AH3019="Fail",$L3019="3 - Adjusted "),"Analysis performed; no further action required.",
"Unit fails analysis; TSM determination required."))))))</f>
        <v/>
      </c>
      <c r="AJ3019" s="58"/>
    </row>
    <row r="3020" customFormat="false" ht="15" hidden="false" customHeight="false" outlineLevel="0" collapsed="false">
      <c r="A3020" s="56"/>
      <c r="E3020" s="57" t="str">
        <f aca="false">IF(AND($F3020="",$G3020=""),"",IF($G3020="",$F3020,HYPERLINK($G3020,$F3020)))</f>
        <v/>
      </c>
      <c r="H3020" s="1" t="str">
        <f aca="false">IF($I3020="","None Attached",IF(LEFT($I3020,5)="https",HYPERLINK($I3020,"Datasheet"),HYPERLINK(_xlfn.CONCAT("https://",$I3020),"Datasheet")))</f>
        <v>None Attached</v>
      </c>
      <c r="M3020" s="56"/>
      <c r="P3020" s="58"/>
      <c r="Q3020" s="1" t="n">
        <f aca="false">$M3020-$N3020</f>
        <v>0</v>
      </c>
      <c r="R3020" s="56"/>
      <c r="T3020" s="59" t="s">
        <v>15</v>
      </c>
      <c r="U3020" s="1" t="n">
        <f aca="false">$S3020-$R3020</f>
        <v>0</v>
      </c>
      <c r="V3020" s="1" t="n">
        <f aca="false">IF($T3020="±",$Q3020*2,$Q3020)</f>
        <v>0</v>
      </c>
      <c r="W3020" s="60" t="str">
        <f aca="false">IFERROR($U3020/ABS($V3020),"N/A")</f>
        <v>N/A</v>
      </c>
      <c r="X3020" s="61" t="str">
        <f aca="false">IF(OR($W3020="N/A",$R3020="",$S3020=""),"N/A",IF($W3020&gt;=4,"Not Significant",IF($W3020&gt;=2,"Semi-Significant","Significant")))</f>
        <v>N/A</v>
      </c>
      <c r="Z3020" s="1" t="str">
        <f aca="false">IF($D3020="Z540.1 w/data",0,"")</f>
        <v/>
      </c>
      <c r="AA3020" s="1" t="e">
        <f aca="false">$Y3020+$Q3020+$Z3020</f>
        <v>#VALUE!</v>
      </c>
      <c r="AB3020" s="1" t="n">
        <f aca="false">$N3020+$Q3020</f>
        <v>0</v>
      </c>
      <c r="AC3020" s="1" t="str">
        <f aca="false">IF($Y3020="","",IF(AND($AA3020&gt;=$R3020,$AA3020&lt;=$S3020),"Pass","Fail"))</f>
        <v/>
      </c>
      <c r="AD3020" s="1" t="str">
        <f aca="false">IF($Y3020="","",IF($AA3020&gt;$R3020,"Pass","Fail"))</f>
        <v/>
      </c>
      <c r="AE3020" s="1" t="str">
        <f aca="false">IF($Y3020="","",IF($AA3020&gt;=$R3020,"Pass","Fail"))</f>
        <v/>
      </c>
      <c r="AF3020" s="1" t="str">
        <f aca="false">IF($Y3020="","",IF($AA3020&lt;=$S3020,"Pass","Fail"))</f>
        <v/>
      </c>
      <c r="AG3020" s="1" t="str">
        <f aca="false">IF($Y3020="","",IF($AA3020&lt;$S3020,"Pass","Fail"))</f>
        <v/>
      </c>
      <c r="AH3020" s="23" t="str">
        <f aca="true">INDIRECT(CHOOSE(MATCH($T3020,{"±","&gt;","≥","≤","&lt;"},0), "AC", "AD", "AE", "AF", "AG") &amp; ROW())</f>
        <v/>
      </c>
      <c r="AI3020" s="56" t="str">
        <f aca="false">IF($X3020="Not Significant","No Further Action Required",
IF($AH3020="","",
IF(AND($AH3020="Pass",$L3020="0 - Passed "),"Analysis performed; no further action required.",
IF(AND($AH3020="Fail",$L3020="1 - Failed "),"Analysis performed; no further action required.",
IF(AND($AH3020="Pass",$L3020="2 - Limited In Use "),"Analysis performed; no further action required.",
IF(AND($AH3020="Fail",$L3020="3 - Adjusted "),"Analysis performed; no further action required.",
"Unit fails analysis; TSM determination required."))))))</f>
        <v/>
      </c>
      <c r="AJ3020" s="58"/>
    </row>
    <row r="3021" customFormat="false" ht="15" hidden="false" customHeight="false" outlineLevel="0" collapsed="false">
      <c r="A3021" s="56"/>
      <c r="E3021" s="57" t="str">
        <f aca="false">IF(AND($F3021="",$G3021=""),"",IF($G3021="",$F3021,HYPERLINK($G3021,$F3021)))</f>
        <v/>
      </c>
      <c r="H3021" s="1" t="str">
        <f aca="false">IF($I3021="","None Attached",IF(LEFT($I3021,5)="https",HYPERLINK($I3021,"Datasheet"),HYPERLINK(_xlfn.CONCAT("https://",$I3021),"Datasheet")))</f>
        <v>None Attached</v>
      </c>
      <c r="M3021" s="56"/>
      <c r="P3021" s="58"/>
      <c r="Q3021" s="1" t="n">
        <f aca="false">$M3021-$N3021</f>
        <v>0</v>
      </c>
      <c r="R3021" s="56"/>
      <c r="T3021" s="59" t="s">
        <v>15</v>
      </c>
      <c r="U3021" s="1" t="n">
        <f aca="false">$S3021-$R3021</f>
        <v>0</v>
      </c>
      <c r="V3021" s="1" t="n">
        <f aca="false">IF($T3021="±",$Q3021*2,$Q3021)</f>
        <v>0</v>
      </c>
      <c r="W3021" s="60" t="str">
        <f aca="false">IFERROR($U3021/ABS($V3021),"N/A")</f>
        <v>N/A</v>
      </c>
      <c r="X3021" s="61" t="str">
        <f aca="false">IF(OR($W3021="N/A",$R3021="",$S3021=""),"N/A",IF($W3021&gt;=4,"Not Significant",IF($W3021&gt;=2,"Semi-Significant","Significant")))</f>
        <v>N/A</v>
      </c>
      <c r="Z3021" s="1" t="str">
        <f aca="false">IF($D3021="Z540.1 w/data",0,"")</f>
        <v/>
      </c>
      <c r="AA3021" s="1" t="e">
        <f aca="false">$Y3021+$Q3021+$Z3021</f>
        <v>#VALUE!</v>
      </c>
      <c r="AB3021" s="1" t="n">
        <f aca="false">$N3021+$Q3021</f>
        <v>0</v>
      </c>
      <c r="AC3021" s="1" t="str">
        <f aca="false">IF($Y3021="","",IF(AND($AA3021&gt;=$R3021,$AA3021&lt;=$S3021),"Pass","Fail"))</f>
        <v/>
      </c>
      <c r="AD3021" s="1" t="str">
        <f aca="false">IF($Y3021="","",IF($AA3021&gt;$R3021,"Pass","Fail"))</f>
        <v/>
      </c>
      <c r="AE3021" s="1" t="str">
        <f aca="false">IF($Y3021="","",IF($AA3021&gt;=$R3021,"Pass","Fail"))</f>
        <v/>
      </c>
      <c r="AF3021" s="1" t="str">
        <f aca="false">IF($Y3021="","",IF($AA3021&lt;=$S3021,"Pass","Fail"))</f>
        <v/>
      </c>
      <c r="AG3021" s="1" t="str">
        <f aca="false">IF($Y3021="","",IF($AA3021&lt;$S3021,"Pass","Fail"))</f>
        <v/>
      </c>
      <c r="AH3021" s="23" t="str">
        <f aca="true">INDIRECT(CHOOSE(MATCH($T3021,{"±","&gt;","≥","≤","&lt;"},0), "AC", "AD", "AE", "AF", "AG") &amp; ROW())</f>
        <v/>
      </c>
      <c r="AI3021" s="56" t="str">
        <f aca="false">IF($X3021="Not Significant","No Further Action Required",
IF($AH3021="","",
IF(AND($AH3021="Pass",$L3021="0 - Passed "),"Analysis performed; no further action required.",
IF(AND($AH3021="Fail",$L3021="1 - Failed "),"Analysis performed; no further action required.",
IF(AND($AH3021="Pass",$L3021="2 - Limited In Use "),"Analysis performed; no further action required.",
IF(AND($AH3021="Fail",$L3021="3 - Adjusted "),"Analysis performed; no further action required.",
"Unit fails analysis; TSM determination required."))))))</f>
        <v/>
      </c>
      <c r="AJ3021" s="58"/>
    </row>
    <row r="3022" customFormat="false" ht="15" hidden="false" customHeight="false" outlineLevel="0" collapsed="false">
      <c r="A3022" s="56"/>
      <c r="E3022" s="57" t="str">
        <f aca="false">IF(AND($F3022="",$G3022=""),"",IF($G3022="",$F3022,HYPERLINK($G3022,$F3022)))</f>
        <v/>
      </c>
      <c r="H3022" s="1" t="str">
        <f aca="false">IF($I3022="","None Attached",IF(LEFT($I3022,5)="https",HYPERLINK($I3022,"Datasheet"),HYPERLINK(_xlfn.CONCAT("https://",$I3022),"Datasheet")))</f>
        <v>None Attached</v>
      </c>
      <c r="M3022" s="56"/>
      <c r="P3022" s="58"/>
      <c r="Q3022" s="1" t="n">
        <f aca="false">$M3022-$N3022</f>
        <v>0</v>
      </c>
      <c r="R3022" s="56"/>
      <c r="T3022" s="59" t="s">
        <v>15</v>
      </c>
      <c r="U3022" s="1" t="n">
        <f aca="false">$S3022-$R3022</f>
        <v>0</v>
      </c>
      <c r="V3022" s="1" t="n">
        <f aca="false">IF($T3022="±",$Q3022*2,$Q3022)</f>
        <v>0</v>
      </c>
      <c r="W3022" s="60" t="str">
        <f aca="false">IFERROR($U3022/ABS($V3022),"N/A")</f>
        <v>N/A</v>
      </c>
      <c r="X3022" s="61" t="str">
        <f aca="false">IF(OR($W3022="N/A",$R3022="",$S3022=""),"N/A",IF($W3022&gt;=4,"Not Significant",IF($W3022&gt;=2,"Semi-Significant","Significant")))</f>
        <v>N/A</v>
      </c>
      <c r="Z3022" s="1" t="str">
        <f aca="false">IF($D3022="Z540.1 w/data",0,"")</f>
        <v/>
      </c>
      <c r="AA3022" s="1" t="e">
        <f aca="false">$Y3022+$Q3022+$Z3022</f>
        <v>#VALUE!</v>
      </c>
      <c r="AB3022" s="1" t="n">
        <f aca="false">$N3022+$Q3022</f>
        <v>0</v>
      </c>
      <c r="AC3022" s="1" t="str">
        <f aca="false">IF($Y3022="","",IF(AND($AA3022&gt;=$R3022,$AA3022&lt;=$S3022),"Pass","Fail"))</f>
        <v/>
      </c>
      <c r="AD3022" s="1" t="str">
        <f aca="false">IF($Y3022="","",IF($AA3022&gt;$R3022,"Pass","Fail"))</f>
        <v/>
      </c>
      <c r="AE3022" s="1" t="str">
        <f aca="false">IF($Y3022="","",IF($AA3022&gt;=$R3022,"Pass","Fail"))</f>
        <v/>
      </c>
      <c r="AF3022" s="1" t="str">
        <f aca="false">IF($Y3022="","",IF($AA3022&lt;=$S3022,"Pass","Fail"))</f>
        <v/>
      </c>
      <c r="AG3022" s="1" t="str">
        <f aca="false">IF($Y3022="","",IF($AA3022&lt;$S3022,"Pass","Fail"))</f>
        <v/>
      </c>
      <c r="AH3022" s="23" t="str">
        <f aca="true">INDIRECT(CHOOSE(MATCH($T3022,{"±","&gt;","≥","≤","&lt;"},0), "AC", "AD", "AE", "AF", "AG") &amp; ROW())</f>
        <v/>
      </c>
      <c r="AI3022" s="56" t="str">
        <f aca="false">IF($X3022="Not Significant","No Further Action Required",
IF($AH3022="","",
IF(AND($AH3022="Pass",$L3022="0 - Passed "),"Analysis performed; no further action required.",
IF(AND($AH3022="Fail",$L3022="1 - Failed "),"Analysis performed; no further action required.",
IF(AND($AH3022="Pass",$L3022="2 - Limited In Use "),"Analysis performed; no further action required.",
IF(AND($AH3022="Fail",$L3022="3 - Adjusted "),"Analysis performed; no further action required.",
"Unit fails analysis; TSM determination required."))))))</f>
        <v/>
      </c>
      <c r="AJ3022" s="58"/>
    </row>
    <row r="3023" customFormat="false" ht="15" hidden="false" customHeight="false" outlineLevel="0" collapsed="false">
      <c r="A3023" s="56"/>
      <c r="E3023" s="57" t="str">
        <f aca="false">IF(AND($F3023="",$G3023=""),"",IF($G3023="",$F3023,HYPERLINK($G3023,$F3023)))</f>
        <v/>
      </c>
      <c r="H3023" s="1" t="str">
        <f aca="false">IF($I3023="","None Attached",IF(LEFT($I3023,5)="https",HYPERLINK($I3023,"Datasheet"),HYPERLINK(_xlfn.CONCAT("https://",$I3023),"Datasheet")))</f>
        <v>None Attached</v>
      </c>
      <c r="M3023" s="56"/>
      <c r="P3023" s="58"/>
      <c r="Q3023" s="1" t="n">
        <f aca="false">$M3023-$N3023</f>
        <v>0</v>
      </c>
      <c r="R3023" s="56"/>
      <c r="T3023" s="59" t="s">
        <v>15</v>
      </c>
      <c r="U3023" s="1" t="n">
        <f aca="false">$S3023-$R3023</f>
        <v>0</v>
      </c>
      <c r="V3023" s="1" t="n">
        <f aca="false">IF($T3023="±",$Q3023*2,$Q3023)</f>
        <v>0</v>
      </c>
      <c r="W3023" s="60" t="str">
        <f aca="false">IFERROR($U3023/ABS($V3023),"N/A")</f>
        <v>N/A</v>
      </c>
      <c r="X3023" s="61" t="str">
        <f aca="false">IF(OR($W3023="N/A",$R3023="",$S3023=""),"N/A",IF($W3023&gt;=4,"Not Significant",IF($W3023&gt;=2,"Semi-Significant","Significant")))</f>
        <v>N/A</v>
      </c>
      <c r="Z3023" s="1" t="str">
        <f aca="false">IF($D3023="Z540.1 w/data",0,"")</f>
        <v/>
      </c>
      <c r="AA3023" s="1" t="e">
        <f aca="false">$Y3023+$Q3023+$Z3023</f>
        <v>#VALUE!</v>
      </c>
      <c r="AB3023" s="1" t="n">
        <f aca="false">$N3023+$Q3023</f>
        <v>0</v>
      </c>
      <c r="AC3023" s="1" t="str">
        <f aca="false">IF($Y3023="","",IF(AND($AA3023&gt;=$R3023,$AA3023&lt;=$S3023),"Pass","Fail"))</f>
        <v/>
      </c>
      <c r="AD3023" s="1" t="str">
        <f aca="false">IF($Y3023="","",IF($AA3023&gt;$R3023,"Pass","Fail"))</f>
        <v/>
      </c>
      <c r="AE3023" s="1" t="str">
        <f aca="false">IF($Y3023="","",IF($AA3023&gt;=$R3023,"Pass","Fail"))</f>
        <v/>
      </c>
      <c r="AF3023" s="1" t="str">
        <f aca="false">IF($Y3023="","",IF($AA3023&lt;=$S3023,"Pass","Fail"))</f>
        <v/>
      </c>
      <c r="AG3023" s="1" t="str">
        <f aca="false">IF($Y3023="","",IF($AA3023&lt;$S3023,"Pass","Fail"))</f>
        <v/>
      </c>
      <c r="AH3023" s="23" t="str">
        <f aca="true">INDIRECT(CHOOSE(MATCH($T3023,{"±","&gt;","≥","≤","&lt;"},0), "AC", "AD", "AE", "AF", "AG") &amp; ROW())</f>
        <v/>
      </c>
      <c r="AI3023" s="56" t="str">
        <f aca="false">IF($X3023="Not Significant","No Further Action Required",
IF($AH3023="","",
IF(AND($AH3023="Pass",$L3023="0 - Passed "),"Analysis performed; no further action required.",
IF(AND($AH3023="Fail",$L3023="1 - Failed "),"Analysis performed; no further action required.",
IF(AND($AH3023="Pass",$L3023="2 - Limited In Use "),"Analysis performed; no further action required.",
IF(AND($AH3023="Fail",$L3023="3 - Adjusted "),"Analysis performed; no further action required.",
"Unit fails analysis; TSM determination required."))))))</f>
        <v/>
      </c>
      <c r="AJ3023" s="58"/>
    </row>
    <row r="3024" customFormat="false" ht="15" hidden="false" customHeight="false" outlineLevel="0" collapsed="false">
      <c r="A3024" s="56"/>
      <c r="E3024" s="57" t="str">
        <f aca="false">IF(AND($F3024="",$G3024=""),"",IF($G3024="",$F3024,HYPERLINK($G3024,$F3024)))</f>
        <v/>
      </c>
      <c r="H3024" s="1" t="str">
        <f aca="false">IF($I3024="","None Attached",IF(LEFT($I3024,5)="https",HYPERLINK($I3024,"Datasheet"),HYPERLINK(_xlfn.CONCAT("https://",$I3024),"Datasheet")))</f>
        <v>None Attached</v>
      </c>
      <c r="M3024" s="56"/>
      <c r="P3024" s="58"/>
      <c r="Q3024" s="1" t="n">
        <f aca="false">$M3024-$N3024</f>
        <v>0</v>
      </c>
      <c r="R3024" s="56"/>
      <c r="T3024" s="59" t="s">
        <v>15</v>
      </c>
      <c r="U3024" s="1" t="n">
        <f aca="false">$S3024-$R3024</f>
        <v>0</v>
      </c>
      <c r="V3024" s="1" t="n">
        <f aca="false">IF($T3024="±",$Q3024*2,$Q3024)</f>
        <v>0</v>
      </c>
      <c r="W3024" s="60" t="str">
        <f aca="false">IFERROR($U3024/ABS($V3024),"N/A")</f>
        <v>N/A</v>
      </c>
      <c r="X3024" s="61" t="str">
        <f aca="false">IF(OR($W3024="N/A",$R3024="",$S3024=""),"N/A",IF($W3024&gt;=4,"Not Significant",IF($W3024&gt;=2,"Semi-Significant","Significant")))</f>
        <v>N/A</v>
      </c>
      <c r="Z3024" s="1" t="str">
        <f aca="false">IF($D3024="Z540.1 w/data",0,"")</f>
        <v/>
      </c>
      <c r="AA3024" s="1" t="e">
        <f aca="false">$Y3024+$Q3024+$Z3024</f>
        <v>#VALUE!</v>
      </c>
      <c r="AB3024" s="1" t="n">
        <f aca="false">$N3024+$Q3024</f>
        <v>0</v>
      </c>
      <c r="AC3024" s="1" t="str">
        <f aca="false">IF($Y3024="","",IF(AND($AA3024&gt;=$R3024,$AA3024&lt;=$S3024),"Pass","Fail"))</f>
        <v/>
      </c>
      <c r="AD3024" s="1" t="str">
        <f aca="false">IF($Y3024="","",IF($AA3024&gt;$R3024,"Pass","Fail"))</f>
        <v/>
      </c>
      <c r="AE3024" s="1" t="str">
        <f aca="false">IF($Y3024="","",IF($AA3024&gt;=$R3024,"Pass","Fail"))</f>
        <v/>
      </c>
      <c r="AF3024" s="1" t="str">
        <f aca="false">IF($Y3024="","",IF($AA3024&lt;=$S3024,"Pass","Fail"))</f>
        <v/>
      </c>
      <c r="AG3024" s="1" t="str">
        <f aca="false">IF($Y3024="","",IF($AA3024&lt;$S3024,"Pass","Fail"))</f>
        <v/>
      </c>
      <c r="AH3024" s="23" t="str">
        <f aca="true">INDIRECT(CHOOSE(MATCH($T3024,{"±","&gt;","≥","≤","&lt;"},0), "AC", "AD", "AE", "AF", "AG") &amp; ROW())</f>
        <v/>
      </c>
      <c r="AI3024" s="56" t="str">
        <f aca="false">IF($X3024="Not Significant","No Further Action Required",
IF($AH3024="","",
IF(AND($AH3024="Pass",$L3024="0 - Passed "),"Analysis performed; no further action required.",
IF(AND($AH3024="Fail",$L3024="1 - Failed "),"Analysis performed; no further action required.",
IF(AND($AH3024="Pass",$L3024="2 - Limited In Use "),"Analysis performed; no further action required.",
IF(AND($AH3024="Fail",$L3024="3 - Adjusted "),"Analysis performed; no further action required.",
"Unit fails analysis; TSM determination required."))))))</f>
        <v/>
      </c>
      <c r="AJ3024" s="58"/>
    </row>
    <row r="3025" customFormat="false" ht="15" hidden="false" customHeight="false" outlineLevel="0" collapsed="false">
      <c r="A3025" s="56"/>
      <c r="E3025" s="57" t="str">
        <f aca="false">IF(AND($F3025="",$G3025=""),"",IF($G3025="",$F3025,HYPERLINK($G3025,$F3025)))</f>
        <v/>
      </c>
      <c r="H3025" s="1" t="str">
        <f aca="false">IF($I3025="","None Attached",IF(LEFT($I3025,5)="https",HYPERLINK($I3025,"Datasheet"),HYPERLINK(_xlfn.CONCAT("https://",$I3025),"Datasheet")))</f>
        <v>None Attached</v>
      </c>
      <c r="M3025" s="56"/>
      <c r="P3025" s="58"/>
      <c r="Q3025" s="1" t="n">
        <f aca="false">$M3025-$N3025</f>
        <v>0</v>
      </c>
      <c r="R3025" s="56"/>
      <c r="T3025" s="59" t="s">
        <v>15</v>
      </c>
      <c r="U3025" s="1" t="n">
        <f aca="false">$S3025-$R3025</f>
        <v>0</v>
      </c>
      <c r="V3025" s="1" t="n">
        <f aca="false">IF($T3025="±",$Q3025*2,$Q3025)</f>
        <v>0</v>
      </c>
      <c r="W3025" s="60" t="str">
        <f aca="false">IFERROR($U3025/ABS($V3025),"N/A")</f>
        <v>N/A</v>
      </c>
      <c r="X3025" s="61" t="str">
        <f aca="false">IF(OR($W3025="N/A",$R3025="",$S3025=""),"N/A",IF($W3025&gt;=4,"Not Significant",IF($W3025&gt;=2,"Semi-Significant","Significant")))</f>
        <v>N/A</v>
      </c>
      <c r="Z3025" s="1" t="str">
        <f aca="false">IF($D3025="Z540.1 w/data",0,"")</f>
        <v/>
      </c>
      <c r="AA3025" s="1" t="e">
        <f aca="false">$Y3025+$Q3025+$Z3025</f>
        <v>#VALUE!</v>
      </c>
      <c r="AB3025" s="1" t="n">
        <f aca="false">$N3025+$Q3025</f>
        <v>0</v>
      </c>
      <c r="AC3025" s="1" t="str">
        <f aca="false">IF($Y3025="","",IF(AND($AA3025&gt;=$R3025,$AA3025&lt;=$S3025),"Pass","Fail"))</f>
        <v/>
      </c>
      <c r="AD3025" s="1" t="str">
        <f aca="false">IF($Y3025="","",IF($AA3025&gt;$R3025,"Pass","Fail"))</f>
        <v/>
      </c>
      <c r="AE3025" s="1" t="str">
        <f aca="false">IF($Y3025="","",IF($AA3025&gt;=$R3025,"Pass","Fail"))</f>
        <v/>
      </c>
      <c r="AF3025" s="1" t="str">
        <f aca="false">IF($Y3025="","",IF($AA3025&lt;=$S3025,"Pass","Fail"))</f>
        <v/>
      </c>
      <c r="AG3025" s="1" t="str">
        <f aca="false">IF($Y3025="","",IF($AA3025&lt;$S3025,"Pass","Fail"))</f>
        <v/>
      </c>
      <c r="AH3025" s="23" t="str">
        <f aca="true">INDIRECT(CHOOSE(MATCH($T3025,{"±","&gt;","≥","≤","&lt;"},0), "AC", "AD", "AE", "AF", "AG") &amp; ROW())</f>
        <v/>
      </c>
      <c r="AI3025" s="56" t="str">
        <f aca="false">IF($X3025="Not Significant","No Further Action Required",
IF($AH3025="","",
IF(AND($AH3025="Pass",$L3025="0 - Passed "),"Analysis performed; no further action required.",
IF(AND($AH3025="Fail",$L3025="1 - Failed "),"Analysis performed; no further action required.",
IF(AND($AH3025="Pass",$L3025="2 - Limited In Use "),"Analysis performed; no further action required.",
IF(AND($AH3025="Fail",$L3025="3 - Adjusted "),"Analysis performed; no further action required.",
"Unit fails analysis; TSM determination required."))))))</f>
        <v/>
      </c>
      <c r="AJ3025" s="58"/>
    </row>
    <row r="3026" customFormat="false" ht="15" hidden="false" customHeight="false" outlineLevel="0" collapsed="false">
      <c r="A3026" s="56"/>
      <c r="E3026" s="57" t="str">
        <f aca="false">IF(AND($F3026="",$G3026=""),"",IF($G3026="",$F3026,HYPERLINK($G3026,$F3026)))</f>
        <v/>
      </c>
      <c r="H3026" s="1" t="str">
        <f aca="false">IF($I3026="","None Attached",IF(LEFT($I3026,5)="https",HYPERLINK($I3026,"Datasheet"),HYPERLINK(_xlfn.CONCAT("https://",$I3026),"Datasheet")))</f>
        <v>None Attached</v>
      </c>
      <c r="M3026" s="56"/>
      <c r="P3026" s="58"/>
      <c r="Q3026" s="1" t="n">
        <f aca="false">$M3026-$N3026</f>
        <v>0</v>
      </c>
      <c r="R3026" s="56"/>
      <c r="T3026" s="59" t="s">
        <v>15</v>
      </c>
      <c r="U3026" s="1" t="n">
        <f aca="false">$S3026-$R3026</f>
        <v>0</v>
      </c>
      <c r="V3026" s="1" t="n">
        <f aca="false">IF($T3026="±",$Q3026*2,$Q3026)</f>
        <v>0</v>
      </c>
      <c r="W3026" s="60" t="str">
        <f aca="false">IFERROR($U3026/ABS($V3026),"N/A")</f>
        <v>N/A</v>
      </c>
      <c r="X3026" s="61" t="str">
        <f aca="false">IF(OR($W3026="N/A",$R3026="",$S3026=""),"N/A",IF($W3026&gt;=4,"Not Significant",IF($W3026&gt;=2,"Semi-Significant","Significant")))</f>
        <v>N/A</v>
      </c>
      <c r="Z3026" s="1" t="str">
        <f aca="false">IF($D3026="Z540.1 w/data",0,"")</f>
        <v/>
      </c>
      <c r="AA3026" s="1" t="e">
        <f aca="false">$Y3026+$Q3026+$Z3026</f>
        <v>#VALUE!</v>
      </c>
      <c r="AB3026" s="1" t="n">
        <f aca="false">$N3026+$Q3026</f>
        <v>0</v>
      </c>
      <c r="AC3026" s="1" t="str">
        <f aca="false">IF($Y3026="","",IF(AND($AA3026&gt;=$R3026,$AA3026&lt;=$S3026),"Pass","Fail"))</f>
        <v/>
      </c>
      <c r="AD3026" s="1" t="str">
        <f aca="false">IF($Y3026="","",IF($AA3026&gt;$R3026,"Pass","Fail"))</f>
        <v/>
      </c>
      <c r="AE3026" s="1" t="str">
        <f aca="false">IF($Y3026="","",IF($AA3026&gt;=$R3026,"Pass","Fail"))</f>
        <v/>
      </c>
      <c r="AF3026" s="1" t="str">
        <f aca="false">IF($Y3026="","",IF($AA3026&lt;=$S3026,"Pass","Fail"))</f>
        <v/>
      </c>
      <c r="AG3026" s="1" t="str">
        <f aca="false">IF($Y3026="","",IF($AA3026&lt;$S3026,"Pass","Fail"))</f>
        <v/>
      </c>
      <c r="AH3026" s="23" t="str">
        <f aca="true">INDIRECT(CHOOSE(MATCH($T3026,{"±","&gt;","≥","≤","&lt;"},0), "AC", "AD", "AE", "AF", "AG") &amp; ROW())</f>
        <v/>
      </c>
      <c r="AI3026" s="56" t="str">
        <f aca="false">IF($X3026="Not Significant","No Further Action Required",
IF($AH3026="","",
IF(AND($AH3026="Pass",$L3026="0 - Passed "),"Analysis performed; no further action required.",
IF(AND($AH3026="Fail",$L3026="1 - Failed "),"Analysis performed; no further action required.",
IF(AND($AH3026="Pass",$L3026="2 - Limited In Use "),"Analysis performed; no further action required.",
IF(AND($AH3026="Fail",$L3026="3 - Adjusted "),"Analysis performed; no further action required.",
"Unit fails analysis; TSM determination required."))))))</f>
        <v/>
      </c>
      <c r="AJ3026" s="58"/>
    </row>
    <row r="3027" customFormat="false" ht="15" hidden="false" customHeight="false" outlineLevel="0" collapsed="false">
      <c r="A3027" s="56"/>
      <c r="E3027" s="57" t="str">
        <f aca="false">IF(AND($F3027="",$G3027=""),"",IF($G3027="",$F3027,HYPERLINK($G3027,$F3027)))</f>
        <v/>
      </c>
      <c r="H3027" s="1" t="str">
        <f aca="false">IF($I3027="","None Attached",IF(LEFT($I3027,5)="https",HYPERLINK($I3027,"Datasheet"),HYPERLINK(_xlfn.CONCAT("https://",$I3027),"Datasheet")))</f>
        <v>None Attached</v>
      </c>
      <c r="M3027" s="56"/>
      <c r="P3027" s="58"/>
      <c r="Q3027" s="1" t="n">
        <f aca="false">$M3027-$N3027</f>
        <v>0</v>
      </c>
      <c r="R3027" s="56"/>
      <c r="T3027" s="59" t="s">
        <v>15</v>
      </c>
      <c r="U3027" s="1" t="n">
        <f aca="false">$S3027-$R3027</f>
        <v>0</v>
      </c>
      <c r="V3027" s="1" t="n">
        <f aca="false">IF($T3027="±",$Q3027*2,$Q3027)</f>
        <v>0</v>
      </c>
      <c r="W3027" s="60" t="str">
        <f aca="false">IFERROR($U3027/ABS($V3027),"N/A")</f>
        <v>N/A</v>
      </c>
      <c r="X3027" s="61" t="str">
        <f aca="false">IF(OR($W3027="N/A",$R3027="",$S3027=""),"N/A",IF($W3027&gt;=4,"Not Significant",IF($W3027&gt;=2,"Semi-Significant","Significant")))</f>
        <v>N/A</v>
      </c>
      <c r="Z3027" s="1" t="str">
        <f aca="false">IF($D3027="Z540.1 w/data",0,"")</f>
        <v/>
      </c>
      <c r="AA3027" s="1" t="e">
        <f aca="false">$Y3027+$Q3027+$Z3027</f>
        <v>#VALUE!</v>
      </c>
      <c r="AB3027" s="1" t="n">
        <f aca="false">$N3027+$Q3027</f>
        <v>0</v>
      </c>
      <c r="AC3027" s="1" t="str">
        <f aca="false">IF($Y3027="","",IF(AND($AA3027&gt;=$R3027,$AA3027&lt;=$S3027),"Pass","Fail"))</f>
        <v/>
      </c>
      <c r="AD3027" s="1" t="str">
        <f aca="false">IF($Y3027="","",IF($AA3027&gt;$R3027,"Pass","Fail"))</f>
        <v/>
      </c>
      <c r="AE3027" s="1" t="str">
        <f aca="false">IF($Y3027="","",IF($AA3027&gt;=$R3027,"Pass","Fail"))</f>
        <v/>
      </c>
      <c r="AF3027" s="1" t="str">
        <f aca="false">IF($Y3027="","",IF($AA3027&lt;=$S3027,"Pass","Fail"))</f>
        <v/>
      </c>
      <c r="AG3027" s="1" t="str">
        <f aca="false">IF($Y3027="","",IF($AA3027&lt;$S3027,"Pass","Fail"))</f>
        <v/>
      </c>
      <c r="AH3027" s="23" t="str">
        <f aca="true">INDIRECT(CHOOSE(MATCH($T3027,{"±","&gt;","≥","≤","&lt;"},0), "AC", "AD", "AE", "AF", "AG") &amp; ROW())</f>
        <v/>
      </c>
      <c r="AI3027" s="56" t="str">
        <f aca="false">IF($X3027="Not Significant","No Further Action Required",
IF($AH3027="","",
IF(AND($AH3027="Pass",$L3027="0 - Passed "),"Analysis performed; no further action required.",
IF(AND($AH3027="Fail",$L3027="1 - Failed "),"Analysis performed; no further action required.",
IF(AND($AH3027="Pass",$L3027="2 - Limited In Use "),"Analysis performed; no further action required.",
IF(AND($AH3027="Fail",$L3027="3 - Adjusted "),"Analysis performed; no further action required.",
"Unit fails analysis; TSM determination required."))))))</f>
        <v/>
      </c>
      <c r="AJ3027" s="58"/>
    </row>
    <row r="3028" customFormat="false" ht="15" hidden="false" customHeight="false" outlineLevel="0" collapsed="false">
      <c r="A3028" s="56"/>
      <c r="E3028" s="57" t="str">
        <f aca="false">IF(AND($F3028="",$G3028=""),"",IF($G3028="",$F3028,HYPERLINK($G3028,$F3028)))</f>
        <v/>
      </c>
      <c r="H3028" s="1" t="str">
        <f aca="false">IF($I3028="","None Attached",IF(LEFT($I3028,5)="https",HYPERLINK($I3028,"Datasheet"),HYPERLINK(_xlfn.CONCAT("https://",$I3028),"Datasheet")))</f>
        <v>None Attached</v>
      </c>
      <c r="M3028" s="56"/>
      <c r="P3028" s="58"/>
      <c r="Q3028" s="1" t="n">
        <f aca="false">$M3028-$N3028</f>
        <v>0</v>
      </c>
      <c r="R3028" s="56"/>
      <c r="T3028" s="59" t="s">
        <v>15</v>
      </c>
      <c r="U3028" s="1" t="n">
        <f aca="false">$S3028-$R3028</f>
        <v>0</v>
      </c>
      <c r="V3028" s="1" t="n">
        <f aca="false">IF($T3028="±",$Q3028*2,$Q3028)</f>
        <v>0</v>
      </c>
      <c r="W3028" s="60" t="str">
        <f aca="false">IFERROR($U3028/ABS($V3028),"N/A")</f>
        <v>N/A</v>
      </c>
      <c r="X3028" s="61" t="str">
        <f aca="false">IF(OR($W3028="N/A",$R3028="",$S3028=""),"N/A",IF($W3028&gt;=4,"Not Significant",IF($W3028&gt;=2,"Semi-Significant","Significant")))</f>
        <v>N/A</v>
      </c>
      <c r="Z3028" s="1" t="str">
        <f aca="false">IF($D3028="Z540.1 w/data",0,"")</f>
        <v/>
      </c>
      <c r="AA3028" s="1" t="e">
        <f aca="false">$Y3028+$Q3028+$Z3028</f>
        <v>#VALUE!</v>
      </c>
      <c r="AB3028" s="1" t="n">
        <f aca="false">$N3028+$Q3028</f>
        <v>0</v>
      </c>
      <c r="AC3028" s="1" t="str">
        <f aca="false">IF($Y3028="","",IF(AND($AA3028&gt;=$R3028,$AA3028&lt;=$S3028),"Pass","Fail"))</f>
        <v/>
      </c>
      <c r="AD3028" s="1" t="str">
        <f aca="false">IF($Y3028="","",IF($AA3028&gt;$R3028,"Pass","Fail"))</f>
        <v/>
      </c>
      <c r="AE3028" s="1" t="str">
        <f aca="false">IF($Y3028="","",IF($AA3028&gt;=$R3028,"Pass","Fail"))</f>
        <v/>
      </c>
      <c r="AF3028" s="1" t="str">
        <f aca="false">IF($Y3028="","",IF($AA3028&lt;=$S3028,"Pass","Fail"))</f>
        <v/>
      </c>
      <c r="AG3028" s="1" t="str">
        <f aca="false">IF($Y3028="","",IF($AA3028&lt;$S3028,"Pass","Fail"))</f>
        <v/>
      </c>
      <c r="AH3028" s="23" t="str">
        <f aca="true">INDIRECT(CHOOSE(MATCH($T3028,{"±","&gt;","≥","≤","&lt;"},0), "AC", "AD", "AE", "AF", "AG") &amp; ROW())</f>
        <v/>
      </c>
      <c r="AI3028" s="56" t="str">
        <f aca="false">IF($X3028="Not Significant","No Further Action Required",
IF($AH3028="","",
IF(AND($AH3028="Pass",$L3028="0 - Passed "),"Analysis performed; no further action required.",
IF(AND($AH3028="Fail",$L3028="1 - Failed "),"Analysis performed; no further action required.",
IF(AND($AH3028="Pass",$L3028="2 - Limited In Use "),"Analysis performed; no further action required.",
IF(AND($AH3028="Fail",$L3028="3 - Adjusted "),"Analysis performed; no further action required.",
"Unit fails analysis; TSM determination required."))))))</f>
        <v/>
      </c>
      <c r="AJ3028" s="58"/>
    </row>
    <row r="3029" customFormat="false" ht="15" hidden="false" customHeight="false" outlineLevel="0" collapsed="false">
      <c r="A3029" s="56"/>
      <c r="E3029" s="57" t="str">
        <f aca="false">IF(AND($F3029="",$G3029=""),"",IF($G3029="",$F3029,HYPERLINK($G3029,$F3029)))</f>
        <v/>
      </c>
      <c r="H3029" s="1" t="str">
        <f aca="false">IF($I3029="","None Attached",IF(LEFT($I3029,5)="https",HYPERLINK($I3029,"Datasheet"),HYPERLINK(_xlfn.CONCAT("https://",$I3029),"Datasheet")))</f>
        <v>None Attached</v>
      </c>
      <c r="M3029" s="56"/>
      <c r="P3029" s="58"/>
      <c r="Q3029" s="1" t="n">
        <f aca="false">$M3029-$N3029</f>
        <v>0</v>
      </c>
      <c r="R3029" s="56"/>
      <c r="T3029" s="59" t="s">
        <v>15</v>
      </c>
      <c r="U3029" s="1" t="n">
        <f aca="false">$S3029-$R3029</f>
        <v>0</v>
      </c>
      <c r="V3029" s="1" t="n">
        <f aca="false">IF($T3029="±",$Q3029*2,$Q3029)</f>
        <v>0</v>
      </c>
      <c r="W3029" s="60" t="str">
        <f aca="false">IFERROR($U3029/ABS($V3029),"N/A")</f>
        <v>N/A</v>
      </c>
      <c r="X3029" s="61" t="str">
        <f aca="false">IF(OR($W3029="N/A",$R3029="",$S3029=""),"N/A",IF($W3029&gt;=4,"Not Significant",IF($W3029&gt;=2,"Semi-Significant","Significant")))</f>
        <v>N/A</v>
      </c>
      <c r="Z3029" s="1" t="str">
        <f aca="false">IF($D3029="Z540.1 w/data",0,"")</f>
        <v/>
      </c>
      <c r="AA3029" s="1" t="e">
        <f aca="false">$Y3029+$Q3029+$Z3029</f>
        <v>#VALUE!</v>
      </c>
      <c r="AB3029" s="1" t="n">
        <f aca="false">$N3029+$Q3029</f>
        <v>0</v>
      </c>
      <c r="AC3029" s="1" t="str">
        <f aca="false">IF($Y3029="","",IF(AND($AA3029&gt;=$R3029,$AA3029&lt;=$S3029),"Pass","Fail"))</f>
        <v/>
      </c>
      <c r="AD3029" s="1" t="str">
        <f aca="false">IF($Y3029="","",IF($AA3029&gt;$R3029,"Pass","Fail"))</f>
        <v/>
      </c>
      <c r="AE3029" s="1" t="str">
        <f aca="false">IF($Y3029="","",IF($AA3029&gt;=$R3029,"Pass","Fail"))</f>
        <v/>
      </c>
      <c r="AF3029" s="1" t="str">
        <f aca="false">IF($Y3029="","",IF($AA3029&lt;=$S3029,"Pass","Fail"))</f>
        <v/>
      </c>
      <c r="AG3029" s="1" t="str">
        <f aca="false">IF($Y3029="","",IF($AA3029&lt;$S3029,"Pass","Fail"))</f>
        <v/>
      </c>
      <c r="AH3029" s="23" t="str">
        <f aca="true">INDIRECT(CHOOSE(MATCH($T3029,{"±","&gt;","≥","≤","&lt;"},0), "AC", "AD", "AE", "AF", "AG") &amp; ROW())</f>
        <v/>
      </c>
      <c r="AI3029" s="56" t="str">
        <f aca="false">IF($X3029="Not Significant","No Further Action Required",
IF($AH3029="","",
IF(AND($AH3029="Pass",$L3029="0 - Passed "),"Analysis performed; no further action required.",
IF(AND($AH3029="Fail",$L3029="1 - Failed "),"Analysis performed; no further action required.",
IF(AND($AH3029="Pass",$L3029="2 - Limited In Use "),"Analysis performed; no further action required.",
IF(AND($AH3029="Fail",$L3029="3 - Adjusted "),"Analysis performed; no further action required.",
"Unit fails analysis; TSM determination required."))))))</f>
        <v/>
      </c>
      <c r="AJ3029" s="58"/>
    </row>
    <row r="3030" customFormat="false" ht="15" hidden="false" customHeight="false" outlineLevel="0" collapsed="false">
      <c r="A3030" s="56"/>
      <c r="E3030" s="57" t="str">
        <f aca="false">IF(AND($F3030="",$G3030=""),"",IF($G3030="",$F3030,HYPERLINK($G3030,$F3030)))</f>
        <v/>
      </c>
      <c r="H3030" s="1" t="str">
        <f aca="false">IF($I3030="","None Attached",IF(LEFT($I3030,5)="https",HYPERLINK($I3030,"Datasheet"),HYPERLINK(_xlfn.CONCAT("https://",$I3030),"Datasheet")))</f>
        <v>None Attached</v>
      </c>
      <c r="M3030" s="56"/>
      <c r="P3030" s="58"/>
      <c r="Q3030" s="1" t="n">
        <f aca="false">$M3030-$N3030</f>
        <v>0</v>
      </c>
      <c r="R3030" s="56"/>
      <c r="T3030" s="59" t="s">
        <v>15</v>
      </c>
      <c r="U3030" s="1" t="n">
        <f aca="false">$S3030-$R3030</f>
        <v>0</v>
      </c>
      <c r="V3030" s="1" t="n">
        <f aca="false">IF($T3030="±",$Q3030*2,$Q3030)</f>
        <v>0</v>
      </c>
      <c r="W3030" s="60" t="str">
        <f aca="false">IFERROR($U3030/ABS($V3030),"N/A")</f>
        <v>N/A</v>
      </c>
      <c r="X3030" s="61" t="str">
        <f aca="false">IF(OR($W3030="N/A",$R3030="",$S3030=""),"N/A",IF($W3030&gt;=4,"Not Significant",IF($W3030&gt;=2,"Semi-Significant","Significant")))</f>
        <v>N/A</v>
      </c>
      <c r="Z3030" s="1" t="str">
        <f aca="false">IF($D3030="Z540.1 w/data",0,"")</f>
        <v/>
      </c>
      <c r="AA3030" s="1" t="e">
        <f aca="false">$Y3030+$Q3030+$Z3030</f>
        <v>#VALUE!</v>
      </c>
      <c r="AB3030" s="1" t="n">
        <f aca="false">$N3030+$Q3030</f>
        <v>0</v>
      </c>
      <c r="AC3030" s="1" t="str">
        <f aca="false">IF($Y3030="","",IF(AND($AA3030&gt;=$R3030,$AA3030&lt;=$S3030),"Pass","Fail"))</f>
        <v/>
      </c>
      <c r="AD3030" s="1" t="str">
        <f aca="false">IF($Y3030="","",IF($AA3030&gt;$R3030,"Pass","Fail"))</f>
        <v/>
      </c>
      <c r="AE3030" s="1" t="str">
        <f aca="false">IF($Y3030="","",IF($AA3030&gt;=$R3030,"Pass","Fail"))</f>
        <v/>
      </c>
      <c r="AF3030" s="1" t="str">
        <f aca="false">IF($Y3030="","",IF($AA3030&lt;=$S3030,"Pass","Fail"))</f>
        <v/>
      </c>
      <c r="AG3030" s="1" t="str">
        <f aca="false">IF($Y3030="","",IF($AA3030&lt;$S3030,"Pass","Fail"))</f>
        <v/>
      </c>
      <c r="AH3030" s="23" t="str">
        <f aca="true">INDIRECT(CHOOSE(MATCH($T3030,{"±","&gt;","≥","≤","&lt;"},0), "AC", "AD", "AE", "AF", "AG") &amp; ROW())</f>
        <v/>
      </c>
      <c r="AI3030" s="56" t="str">
        <f aca="false">IF($X3030="Not Significant","No Further Action Required",
IF($AH3030="","",
IF(AND($AH3030="Pass",$L3030="0 - Passed "),"Analysis performed; no further action required.",
IF(AND($AH3030="Fail",$L3030="1 - Failed "),"Analysis performed; no further action required.",
IF(AND($AH3030="Pass",$L3030="2 - Limited In Use "),"Analysis performed; no further action required.",
IF(AND($AH3030="Fail",$L3030="3 - Adjusted "),"Analysis performed; no further action required.",
"Unit fails analysis; TSM determination required."))))))</f>
        <v/>
      </c>
      <c r="AJ3030" s="58"/>
    </row>
    <row r="3031" customFormat="false" ht="15" hidden="false" customHeight="false" outlineLevel="0" collapsed="false">
      <c r="A3031" s="56"/>
      <c r="E3031" s="57" t="str">
        <f aca="false">IF(AND($F3031="",$G3031=""),"",IF($G3031="",$F3031,HYPERLINK($G3031,$F3031)))</f>
        <v/>
      </c>
      <c r="H3031" s="1" t="str">
        <f aca="false">IF($I3031="","None Attached",IF(LEFT($I3031,5)="https",HYPERLINK($I3031,"Datasheet"),HYPERLINK(_xlfn.CONCAT("https://",$I3031),"Datasheet")))</f>
        <v>None Attached</v>
      </c>
      <c r="M3031" s="56"/>
      <c r="P3031" s="58"/>
      <c r="Q3031" s="1" t="n">
        <f aca="false">$M3031-$N3031</f>
        <v>0</v>
      </c>
      <c r="R3031" s="56"/>
      <c r="T3031" s="59" t="s">
        <v>15</v>
      </c>
      <c r="U3031" s="1" t="n">
        <f aca="false">$S3031-$R3031</f>
        <v>0</v>
      </c>
      <c r="V3031" s="1" t="n">
        <f aca="false">IF($T3031="±",$Q3031*2,$Q3031)</f>
        <v>0</v>
      </c>
      <c r="W3031" s="60" t="str">
        <f aca="false">IFERROR($U3031/ABS($V3031),"N/A")</f>
        <v>N/A</v>
      </c>
      <c r="X3031" s="61" t="str">
        <f aca="false">IF(OR($W3031="N/A",$R3031="",$S3031=""),"N/A",IF($W3031&gt;=4,"Not Significant",IF($W3031&gt;=2,"Semi-Significant","Significant")))</f>
        <v>N/A</v>
      </c>
      <c r="Z3031" s="1" t="str">
        <f aca="false">IF($D3031="Z540.1 w/data",0,"")</f>
        <v/>
      </c>
      <c r="AA3031" s="1" t="e">
        <f aca="false">$Y3031+$Q3031+$Z3031</f>
        <v>#VALUE!</v>
      </c>
      <c r="AB3031" s="1" t="n">
        <f aca="false">$N3031+$Q3031</f>
        <v>0</v>
      </c>
      <c r="AC3031" s="1" t="str">
        <f aca="false">IF($Y3031="","",IF(AND($AA3031&gt;=$R3031,$AA3031&lt;=$S3031),"Pass","Fail"))</f>
        <v/>
      </c>
      <c r="AD3031" s="1" t="str">
        <f aca="false">IF($Y3031="","",IF($AA3031&gt;$R3031,"Pass","Fail"))</f>
        <v/>
      </c>
      <c r="AE3031" s="1" t="str">
        <f aca="false">IF($Y3031="","",IF($AA3031&gt;=$R3031,"Pass","Fail"))</f>
        <v/>
      </c>
      <c r="AF3031" s="1" t="str">
        <f aca="false">IF($Y3031="","",IF($AA3031&lt;=$S3031,"Pass","Fail"))</f>
        <v/>
      </c>
      <c r="AG3031" s="1" t="str">
        <f aca="false">IF($Y3031="","",IF($AA3031&lt;$S3031,"Pass","Fail"))</f>
        <v/>
      </c>
      <c r="AH3031" s="23" t="str">
        <f aca="true">INDIRECT(CHOOSE(MATCH($T3031,{"±","&gt;","≥","≤","&lt;"},0), "AC", "AD", "AE", "AF", "AG") &amp; ROW())</f>
        <v/>
      </c>
      <c r="AI3031" s="56" t="str">
        <f aca="false">IF($X3031="Not Significant","No Further Action Required",
IF($AH3031="","",
IF(AND($AH3031="Pass",$L3031="0 - Passed "),"Analysis performed; no further action required.",
IF(AND($AH3031="Fail",$L3031="1 - Failed "),"Analysis performed; no further action required.",
IF(AND($AH3031="Pass",$L3031="2 - Limited In Use "),"Analysis performed; no further action required.",
IF(AND($AH3031="Fail",$L3031="3 - Adjusted "),"Analysis performed; no further action required.",
"Unit fails analysis; TSM determination required."))))))</f>
        <v/>
      </c>
      <c r="AJ3031" s="58"/>
    </row>
    <row r="3032" customFormat="false" ht="15" hidden="false" customHeight="false" outlineLevel="0" collapsed="false">
      <c r="A3032" s="56"/>
      <c r="E3032" s="57" t="str">
        <f aca="false">IF(AND($F3032="",$G3032=""),"",IF($G3032="",$F3032,HYPERLINK($G3032,$F3032)))</f>
        <v/>
      </c>
      <c r="H3032" s="1" t="str">
        <f aca="false">IF($I3032="","None Attached",IF(LEFT($I3032,5)="https",HYPERLINK($I3032,"Datasheet"),HYPERLINK(_xlfn.CONCAT("https://",$I3032),"Datasheet")))</f>
        <v>None Attached</v>
      </c>
      <c r="M3032" s="56"/>
      <c r="P3032" s="58"/>
      <c r="Q3032" s="1" t="n">
        <f aca="false">$M3032-$N3032</f>
        <v>0</v>
      </c>
      <c r="R3032" s="56"/>
      <c r="T3032" s="59" t="s">
        <v>15</v>
      </c>
      <c r="U3032" s="1" t="n">
        <f aca="false">$S3032-$R3032</f>
        <v>0</v>
      </c>
      <c r="V3032" s="1" t="n">
        <f aca="false">IF($T3032="±",$Q3032*2,$Q3032)</f>
        <v>0</v>
      </c>
      <c r="W3032" s="60" t="str">
        <f aca="false">IFERROR($U3032/ABS($V3032),"N/A")</f>
        <v>N/A</v>
      </c>
      <c r="X3032" s="61" t="str">
        <f aca="false">IF(OR($W3032="N/A",$R3032="",$S3032=""),"N/A",IF($W3032&gt;=4,"Not Significant",IF($W3032&gt;=2,"Semi-Significant","Significant")))</f>
        <v>N/A</v>
      </c>
      <c r="Z3032" s="1" t="str">
        <f aca="false">IF($D3032="Z540.1 w/data",0,"")</f>
        <v/>
      </c>
      <c r="AA3032" s="1" t="e">
        <f aca="false">$Y3032+$Q3032+$Z3032</f>
        <v>#VALUE!</v>
      </c>
      <c r="AB3032" s="1" t="n">
        <f aca="false">$N3032+$Q3032</f>
        <v>0</v>
      </c>
      <c r="AC3032" s="1" t="str">
        <f aca="false">IF($Y3032="","",IF(AND($AA3032&gt;=$R3032,$AA3032&lt;=$S3032),"Pass","Fail"))</f>
        <v/>
      </c>
      <c r="AD3032" s="1" t="str">
        <f aca="false">IF($Y3032="","",IF($AA3032&gt;$R3032,"Pass","Fail"))</f>
        <v/>
      </c>
      <c r="AE3032" s="1" t="str">
        <f aca="false">IF($Y3032="","",IF($AA3032&gt;=$R3032,"Pass","Fail"))</f>
        <v/>
      </c>
      <c r="AF3032" s="1" t="str">
        <f aca="false">IF($Y3032="","",IF($AA3032&lt;=$S3032,"Pass","Fail"))</f>
        <v/>
      </c>
      <c r="AG3032" s="1" t="str">
        <f aca="false">IF($Y3032="","",IF($AA3032&lt;$S3032,"Pass","Fail"))</f>
        <v/>
      </c>
      <c r="AH3032" s="23" t="str">
        <f aca="true">INDIRECT(CHOOSE(MATCH($T3032,{"±","&gt;","≥","≤","&lt;"},0), "AC", "AD", "AE", "AF", "AG") &amp; ROW())</f>
        <v/>
      </c>
      <c r="AI3032" s="56" t="str">
        <f aca="false">IF($X3032="Not Significant","No Further Action Required",
IF($AH3032="","",
IF(AND($AH3032="Pass",$L3032="0 - Passed "),"Analysis performed; no further action required.",
IF(AND($AH3032="Fail",$L3032="1 - Failed "),"Analysis performed; no further action required.",
IF(AND($AH3032="Pass",$L3032="2 - Limited In Use "),"Analysis performed; no further action required.",
IF(AND($AH3032="Fail",$L3032="3 - Adjusted "),"Analysis performed; no further action required.",
"Unit fails analysis; TSM determination required."))))))</f>
        <v/>
      </c>
      <c r="AJ3032" s="58"/>
    </row>
    <row r="3033" customFormat="false" ht="15" hidden="false" customHeight="false" outlineLevel="0" collapsed="false">
      <c r="A3033" s="56"/>
      <c r="E3033" s="57" t="str">
        <f aca="false">IF(AND($F3033="",$G3033=""),"",IF($G3033="",$F3033,HYPERLINK($G3033,$F3033)))</f>
        <v/>
      </c>
      <c r="H3033" s="1" t="str">
        <f aca="false">IF($I3033="","None Attached",IF(LEFT($I3033,5)="https",HYPERLINK($I3033,"Datasheet"),HYPERLINK(_xlfn.CONCAT("https://",$I3033),"Datasheet")))</f>
        <v>None Attached</v>
      </c>
      <c r="M3033" s="56"/>
      <c r="P3033" s="58"/>
      <c r="Q3033" s="1" t="n">
        <f aca="false">$M3033-$N3033</f>
        <v>0</v>
      </c>
      <c r="R3033" s="56"/>
      <c r="T3033" s="59" t="s">
        <v>15</v>
      </c>
      <c r="U3033" s="1" t="n">
        <f aca="false">$S3033-$R3033</f>
        <v>0</v>
      </c>
      <c r="V3033" s="1" t="n">
        <f aca="false">IF($T3033="±",$Q3033*2,$Q3033)</f>
        <v>0</v>
      </c>
      <c r="W3033" s="60" t="str">
        <f aca="false">IFERROR($U3033/ABS($V3033),"N/A")</f>
        <v>N/A</v>
      </c>
      <c r="X3033" s="61" t="str">
        <f aca="false">IF(OR($W3033="N/A",$R3033="",$S3033=""),"N/A",IF($W3033&gt;=4,"Not Significant",IF($W3033&gt;=2,"Semi-Significant","Significant")))</f>
        <v>N/A</v>
      </c>
      <c r="Z3033" s="1" t="str">
        <f aca="false">IF($D3033="Z540.1 w/data",0,"")</f>
        <v/>
      </c>
      <c r="AA3033" s="1" t="e">
        <f aca="false">$Y3033+$Q3033+$Z3033</f>
        <v>#VALUE!</v>
      </c>
      <c r="AB3033" s="1" t="n">
        <f aca="false">$N3033+$Q3033</f>
        <v>0</v>
      </c>
      <c r="AC3033" s="1" t="str">
        <f aca="false">IF($Y3033="","",IF(AND($AA3033&gt;=$R3033,$AA3033&lt;=$S3033),"Pass","Fail"))</f>
        <v/>
      </c>
      <c r="AD3033" s="1" t="str">
        <f aca="false">IF($Y3033="","",IF($AA3033&gt;$R3033,"Pass","Fail"))</f>
        <v/>
      </c>
      <c r="AE3033" s="1" t="str">
        <f aca="false">IF($Y3033="","",IF($AA3033&gt;=$R3033,"Pass","Fail"))</f>
        <v/>
      </c>
      <c r="AF3033" s="1" t="str">
        <f aca="false">IF($Y3033="","",IF($AA3033&lt;=$S3033,"Pass","Fail"))</f>
        <v/>
      </c>
      <c r="AG3033" s="1" t="str">
        <f aca="false">IF($Y3033="","",IF($AA3033&lt;$S3033,"Pass","Fail"))</f>
        <v/>
      </c>
      <c r="AH3033" s="23" t="str">
        <f aca="true">INDIRECT(CHOOSE(MATCH($T3033,{"±","&gt;","≥","≤","&lt;"},0), "AC", "AD", "AE", "AF", "AG") &amp; ROW())</f>
        <v/>
      </c>
      <c r="AI3033" s="56" t="str">
        <f aca="false">IF($X3033="Not Significant","No Further Action Required",
IF($AH3033="","",
IF(AND($AH3033="Pass",$L3033="0 - Passed "),"Analysis performed; no further action required.",
IF(AND($AH3033="Fail",$L3033="1 - Failed "),"Analysis performed; no further action required.",
IF(AND($AH3033="Pass",$L3033="2 - Limited In Use "),"Analysis performed; no further action required.",
IF(AND($AH3033="Fail",$L3033="3 - Adjusted "),"Analysis performed; no further action required.",
"Unit fails analysis; TSM determination required."))))))</f>
        <v/>
      </c>
      <c r="AJ3033" s="58"/>
    </row>
    <row r="3034" customFormat="false" ht="15" hidden="false" customHeight="false" outlineLevel="0" collapsed="false">
      <c r="A3034" s="56"/>
      <c r="E3034" s="57" t="str">
        <f aca="false">IF(AND($F3034="",$G3034=""),"",IF($G3034="",$F3034,HYPERLINK($G3034,$F3034)))</f>
        <v/>
      </c>
      <c r="H3034" s="1" t="str">
        <f aca="false">IF($I3034="","None Attached",IF(LEFT($I3034,5)="https",HYPERLINK($I3034,"Datasheet"),HYPERLINK(_xlfn.CONCAT("https://",$I3034),"Datasheet")))</f>
        <v>None Attached</v>
      </c>
      <c r="M3034" s="56"/>
      <c r="P3034" s="58"/>
      <c r="Q3034" s="1" t="n">
        <f aca="false">$M3034-$N3034</f>
        <v>0</v>
      </c>
      <c r="R3034" s="56"/>
      <c r="T3034" s="59" t="s">
        <v>15</v>
      </c>
      <c r="U3034" s="1" t="n">
        <f aca="false">$S3034-$R3034</f>
        <v>0</v>
      </c>
      <c r="V3034" s="1" t="n">
        <f aca="false">IF($T3034="±",$Q3034*2,$Q3034)</f>
        <v>0</v>
      </c>
      <c r="W3034" s="60" t="str">
        <f aca="false">IFERROR($U3034/ABS($V3034),"N/A")</f>
        <v>N/A</v>
      </c>
      <c r="X3034" s="61" t="str">
        <f aca="false">IF(OR($W3034="N/A",$R3034="",$S3034=""),"N/A",IF($W3034&gt;=4,"Not Significant",IF($W3034&gt;=2,"Semi-Significant","Significant")))</f>
        <v>N/A</v>
      </c>
      <c r="Z3034" s="1" t="str">
        <f aca="false">IF($D3034="Z540.1 w/data",0,"")</f>
        <v/>
      </c>
      <c r="AA3034" s="1" t="e">
        <f aca="false">$Y3034+$Q3034+$Z3034</f>
        <v>#VALUE!</v>
      </c>
      <c r="AB3034" s="1" t="n">
        <f aca="false">$N3034+$Q3034</f>
        <v>0</v>
      </c>
      <c r="AC3034" s="1" t="str">
        <f aca="false">IF($Y3034="","",IF(AND($AA3034&gt;=$R3034,$AA3034&lt;=$S3034),"Pass","Fail"))</f>
        <v/>
      </c>
      <c r="AD3034" s="1" t="str">
        <f aca="false">IF($Y3034="","",IF($AA3034&gt;$R3034,"Pass","Fail"))</f>
        <v/>
      </c>
      <c r="AE3034" s="1" t="str">
        <f aca="false">IF($Y3034="","",IF($AA3034&gt;=$R3034,"Pass","Fail"))</f>
        <v/>
      </c>
      <c r="AF3034" s="1" t="str">
        <f aca="false">IF($Y3034="","",IF($AA3034&lt;=$S3034,"Pass","Fail"))</f>
        <v/>
      </c>
      <c r="AG3034" s="1" t="str">
        <f aca="false">IF($Y3034="","",IF($AA3034&lt;$S3034,"Pass","Fail"))</f>
        <v/>
      </c>
      <c r="AH3034" s="23" t="str">
        <f aca="true">INDIRECT(CHOOSE(MATCH($T3034,{"±","&gt;","≥","≤","&lt;"},0), "AC", "AD", "AE", "AF", "AG") &amp; ROW())</f>
        <v/>
      </c>
      <c r="AI3034" s="56" t="str">
        <f aca="false">IF($X3034="Not Significant","No Further Action Required",
IF($AH3034="","",
IF(AND($AH3034="Pass",$L3034="0 - Passed "),"Analysis performed; no further action required.",
IF(AND($AH3034="Fail",$L3034="1 - Failed "),"Analysis performed; no further action required.",
IF(AND($AH3034="Pass",$L3034="2 - Limited In Use "),"Analysis performed; no further action required.",
IF(AND($AH3034="Fail",$L3034="3 - Adjusted "),"Analysis performed; no further action required.",
"Unit fails analysis; TSM determination required."))))))</f>
        <v/>
      </c>
      <c r="AJ3034" s="58"/>
    </row>
    <row r="3035" customFormat="false" ht="15" hidden="false" customHeight="false" outlineLevel="0" collapsed="false">
      <c r="A3035" s="56"/>
      <c r="E3035" s="57" t="str">
        <f aca="false">IF(AND($F3035="",$G3035=""),"",IF($G3035="",$F3035,HYPERLINK($G3035,$F3035)))</f>
        <v/>
      </c>
      <c r="H3035" s="1" t="str">
        <f aca="false">IF($I3035="","None Attached",IF(LEFT($I3035,5)="https",HYPERLINK($I3035,"Datasheet"),HYPERLINK(_xlfn.CONCAT("https://",$I3035),"Datasheet")))</f>
        <v>None Attached</v>
      </c>
      <c r="M3035" s="56"/>
      <c r="P3035" s="58"/>
      <c r="Q3035" s="1" t="n">
        <f aca="false">$M3035-$N3035</f>
        <v>0</v>
      </c>
      <c r="R3035" s="56"/>
      <c r="T3035" s="59" t="s">
        <v>15</v>
      </c>
      <c r="U3035" s="1" t="n">
        <f aca="false">$S3035-$R3035</f>
        <v>0</v>
      </c>
      <c r="V3035" s="1" t="n">
        <f aca="false">IF($T3035="±",$Q3035*2,$Q3035)</f>
        <v>0</v>
      </c>
      <c r="W3035" s="60" t="str">
        <f aca="false">IFERROR($U3035/ABS($V3035),"N/A")</f>
        <v>N/A</v>
      </c>
      <c r="X3035" s="61" t="str">
        <f aca="false">IF(OR($W3035="N/A",$R3035="",$S3035=""),"N/A",IF($W3035&gt;=4,"Not Significant",IF($W3035&gt;=2,"Semi-Significant","Significant")))</f>
        <v>N/A</v>
      </c>
      <c r="Z3035" s="1" t="str">
        <f aca="false">IF($D3035="Z540.1 w/data",0,"")</f>
        <v/>
      </c>
      <c r="AA3035" s="1" t="e">
        <f aca="false">$Y3035+$Q3035+$Z3035</f>
        <v>#VALUE!</v>
      </c>
      <c r="AB3035" s="1" t="n">
        <f aca="false">$N3035+$Q3035</f>
        <v>0</v>
      </c>
      <c r="AC3035" s="1" t="str">
        <f aca="false">IF($Y3035="","",IF(AND($AA3035&gt;=$R3035,$AA3035&lt;=$S3035),"Pass","Fail"))</f>
        <v/>
      </c>
      <c r="AD3035" s="1" t="str">
        <f aca="false">IF($Y3035="","",IF($AA3035&gt;$R3035,"Pass","Fail"))</f>
        <v/>
      </c>
      <c r="AE3035" s="1" t="str">
        <f aca="false">IF($Y3035="","",IF($AA3035&gt;=$R3035,"Pass","Fail"))</f>
        <v/>
      </c>
      <c r="AF3035" s="1" t="str">
        <f aca="false">IF($Y3035="","",IF($AA3035&lt;=$S3035,"Pass","Fail"))</f>
        <v/>
      </c>
      <c r="AG3035" s="1" t="str">
        <f aca="false">IF($Y3035="","",IF($AA3035&lt;$S3035,"Pass","Fail"))</f>
        <v/>
      </c>
      <c r="AH3035" s="23" t="str">
        <f aca="true">INDIRECT(CHOOSE(MATCH($T3035,{"±","&gt;","≥","≤","&lt;"},0), "AC", "AD", "AE", "AF", "AG") &amp; ROW())</f>
        <v/>
      </c>
      <c r="AI3035" s="56" t="str">
        <f aca="false">IF($X3035="Not Significant","No Further Action Required",
IF($AH3035="","",
IF(AND($AH3035="Pass",$L3035="0 - Passed "),"Analysis performed; no further action required.",
IF(AND($AH3035="Fail",$L3035="1 - Failed "),"Analysis performed; no further action required.",
IF(AND($AH3035="Pass",$L3035="2 - Limited In Use "),"Analysis performed; no further action required.",
IF(AND($AH3035="Fail",$L3035="3 - Adjusted "),"Analysis performed; no further action required.",
"Unit fails analysis; TSM determination required."))))))</f>
        <v/>
      </c>
      <c r="AJ3035" s="58"/>
    </row>
    <row r="3036" customFormat="false" ht="15" hidden="false" customHeight="false" outlineLevel="0" collapsed="false">
      <c r="A3036" s="56"/>
      <c r="E3036" s="57" t="str">
        <f aca="false">IF(AND($F3036="",$G3036=""),"",IF($G3036="",$F3036,HYPERLINK($G3036,$F3036)))</f>
        <v/>
      </c>
      <c r="H3036" s="1" t="str">
        <f aca="false">IF($I3036="","None Attached",IF(LEFT($I3036,5)="https",HYPERLINK($I3036,"Datasheet"),HYPERLINK(_xlfn.CONCAT("https://",$I3036),"Datasheet")))</f>
        <v>None Attached</v>
      </c>
      <c r="M3036" s="56"/>
      <c r="P3036" s="58"/>
      <c r="Q3036" s="1" t="n">
        <f aca="false">$M3036-$N3036</f>
        <v>0</v>
      </c>
      <c r="R3036" s="56"/>
      <c r="T3036" s="59" t="s">
        <v>15</v>
      </c>
      <c r="U3036" s="1" t="n">
        <f aca="false">$S3036-$R3036</f>
        <v>0</v>
      </c>
      <c r="V3036" s="1" t="n">
        <f aca="false">IF($T3036="±",$Q3036*2,$Q3036)</f>
        <v>0</v>
      </c>
      <c r="W3036" s="60" t="str">
        <f aca="false">IFERROR($U3036/ABS($V3036),"N/A")</f>
        <v>N/A</v>
      </c>
      <c r="X3036" s="61" t="str">
        <f aca="false">IF(OR($W3036="N/A",$R3036="",$S3036=""),"N/A",IF($W3036&gt;=4,"Not Significant",IF($W3036&gt;=2,"Semi-Significant","Significant")))</f>
        <v>N/A</v>
      </c>
      <c r="Z3036" s="1" t="str">
        <f aca="false">IF($D3036="Z540.1 w/data",0,"")</f>
        <v/>
      </c>
      <c r="AA3036" s="1" t="e">
        <f aca="false">$Y3036+$Q3036+$Z3036</f>
        <v>#VALUE!</v>
      </c>
      <c r="AB3036" s="1" t="n">
        <f aca="false">$N3036+$Q3036</f>
        <v>0</v>
      </c>
      <c r="AC3036" s="1" t="str">
        <f aca="false">IF($Y3036="","",IF(AND($AA3036&gt;=$R3036,$AA3036&lt;=$S3036),"Pass","Fail"))</f>
        <v/>
      </c>
      <c r="AD3036" s="1" t="str">
        <f aca="false">IF($Y3036="","",IF($AA3036&gt;$R3036,"Pass","Fail"))</f>
        <v/>
      </c>
      <c r="AE3036" s="1" t="str">
        <f aca="false">IF($Y3036="","",IF($AA3036&gt;=$R3036,"Pass","Fail"))</f>
        <v/>
      </c>
      <c r="AF3036" s="1" t="str">
        <f aca="false">IF($Y3036="","",IF($AA3036&lt;=$S3036,"Pass","Fail"))</f>
        <v/>
      </c>
      <c r="AG3036" s="1" t="str">
        <f aca="false">IF($Y3036="","",IF($AA3036&lt;$S3036,"Pass","Fail"))</f>
        <v/>
      </c>
      <c r="AH3036" s="23" t="str">
        <f aca="true">INDIRECT(CHOOSE(MATCH($T3036,{"±","&gt;","≥","≤","&lt;"},0), "AC", "AD", "AE", "AF", "AG") &amp; ROW())</f>
        <v/>
      </c>
      <c r="AI3036" s="56" t="str">
        <f aca="false">IF($X3036="Not Significant","No Further Action Required",
IF($AH3036="","",
IF(AND($AH3036="Pass",$L3036="0 - Passed "),"Analysis performed; no further action required.",
IF(AND($AH3036="Fail",$L3036="1 - Failed "),"Analysis performed; no further action required.",
IF(AND($AH3036="Pass",$L3036="2 - Limited In Use "),"Analysis performed; no further action required.",
IF(AND($AH3036="Fail",$L3036="3 - Adjusted "),"Analysis performed; no further action required.",
"Unit fails analysis; TSM determination required."))))))</f>
        <v/>
      </c>
      <c r="AJ3036" s="58"/>
    </row>
    <row r="3037" customFormat="false" ht="15" hidden="false" customHeight="false" outlineLevel="0" collapsed="false">
      <c r="A3037" s="56"/>
      <c r="E3037" s="57" t="str">
        <f aca="false">IF(AND($F3037="",$G3037=""),"",IF($G3037="",$F3037,HYPERLINK($G3037,$F3037)))</f>
        <v/>
      </c>
      <c r="H3037" s="1" t="str">
        <f aca="false">IF($I3037="","None Attached",IF(LEFT($I3037,5)="https",HYPERLINK($I3037,"Datasheet"),HYPERLINK(_xlfn.CONCAT("https://",$I3037),"Datasheet")))</f>
        <v>None Attached</v>
      </c>
      <c r="M3037" s="56"/>
      <c r="P3037" s="58"/>
      <c r="Q3037" s="1" t="n">
        <f aca="false">$M3037-$N3037</f>
        <v>0</v>
      </c>
      <c r="R3037" s="56"/>
      <c r="T3037" s="59" t="s">
        <v>15</v>
      </c>
      <c r="U3037" s="1" t="n">
        <f aca="false">$S3037-$R3037</f>
        <v>0</v>
      </c>
      <c r="V3037" s="1" t="n">
        <f aca="false">IF($T3037="±",$Q3037*2,$Q3037)</f>
        <v>0</v>
      </c>
      <c r="W3037" s="60" t="str">
        <f aca="false">IFERROR($U3037/ABS($V3037),"N/A")</f>
        <v>N/A</v>
      </c>
      <c r="X3037" s="61" t="str">
        <f aca="false">IF(OR($W3037="N/A",$R3037="",$S3037=""),"N/A",IF($W3037&gt;=4,"Not Significant",IF($W3037&gt;=2,"Semi-Significant","Significant")))</f>
        <v>N/A</v>
      </c>
      <c r="Z3037" s="1" t="str">
        <f aca="false">IF($D3037="Z540.1 w/data",0,"")</f>
        <v/>
      </c>
      <c r="AA3037" s="1" t="e">
        <f aca="false">$Y3037+$Q3037+$Z3037</f>
        <v>#VALUE!</v>
      </c>
      <c r="AB3037" s="1" t="n">
        <f aca="false">$N3037+$Q3037</f>
        <v>0</v>
      </c>
      <c r="AC3037" s="1" t="str">
        <f aca="false">IF($Y3037="","",IF(AND($AA3037&gt;=$R3037,$AA3037&lt;=$S3037),"Pass","Fail"))</f>
        <v/>
      </c>
      <c r="AD3037" s="1" t="str">
        <f aca="false">IF($Y3037="","",IF($AA3037&gt;$R3037,"Pass","Fail"))</f>
        <v/>
      </c>
      <c r="AE3037" s="1" t="str">
        <f aca="false">IF($Y3037="","",IF($AA3037&gt;=$R3037,"Pass","Fail"))</f>
        <v/>
      </c>
      <c r="AF3037" s="1" t="str">
        <f aca="false">IF($Y3037="","",IF($AA3037&lt;=$S3037,"Pass","Fail"))</f>
        <v/>
      </c>
      <c r="AG3037" s="1" t="str">
        <f aca="false">IF($Y3037="","",IF($AA3037&lt;$S3037,"Pass","Fail"))</f>
        <v/>
      </c>
      <c r="AH3037" s="23" t="str">
        <f aca="true">INDIRECT(CHOOSE(MATCH($T3037,{"±","&gt;","≥","≤","&lt;"},0), "AC", "AD", "AE", "AF", "AG") &amp; ROW())</f>
        <v/>
      </c>
      <c r="AI3037" s="56" t="str">
        <f aca="false">IF($X3037="Not Significant","No Further Action Required",
IF($AH3037="","",
IF(AND($AH3037="Pass",$L3037="0 - Passed "),"Analysis performed; no further action required.",
IF(AND($AH3037="Fail",$L3037="1 - Failed "),"Analysis performed; no further action required.",
IF(AND($AH3037="Pass",$L3037="2 - Limited In Use "),"Analysis performed; no further action required.",
IF(AND($AH3037="Fail",$L3037="3 - Adjusted "),"Analysis performed; no further action required.",
"Unit fails analysis; TSM determination required."))))))</f>
        <v/>
      </c>
      <c r="AJ3037" s="58"/>
    </row>
    <row r="3038" customFormat="false" ht="15" hidden="false" customHeight="false" outlineLevel="0" collapsed="false">
      <c r="A3038" s="56"/>
      <c r="E3038" s="57" t="str">
        <f aca="false">IF(AND($F3038="",$G3038=""),"",IF($G3038="",$F3038,HYPERLINK($G3038,$F3038)))</f>
        <v/>
      </c>
      <c r="H3038" s="1" t="str">
        <f aca="false">IF($I3038="","None Attached",IF(LEFT($I3038,5)="https",HYPERLINK($I3038,"Datasheet"),HYPERLINK(_xlfn.CONCAT("https://",$I3038),"Datasheet")))</f>
        <v>None Attached</v>
      </c>
      <c r="M3038" s="56"/>
      <c r="P3038" s="58"/>
      <c r="Q3038" s="1" t="n">
        <f aca="false">$M3038-$N3038</f>
        <v>0</v>
      </c>
      <c r="R3038" s="56"/>
      <c r="T3038" s="59" t="s">
        <v>15</v>
      </c>
      <c r="U3038" s="1" t="n">
        <f aca="false">$S3038-$R3038</f>
        <v>0</v>
      </c>
      <c r="V3038" s="1" t="n">
        <f aca="false">IF($T3038="±",$Q3038*2,$Q3038)</f>
        <v>0</v>
      </c>
      <c r="W3038" s="60" t="str">
        <f aca="false">IFERROR($U3038/ABS($V3038),"N/A")</f>
        <v>N/A</v>
      </c>
      <c r="X3038" s="61" t="str">
        <f aca="false">IF(OR($W3038="N/A",$R3038="",$S3038=""),"N/A",IF($W3038&gt;=4,"Not Significant",IF($W3038&gt;=2,"Semi-Significant","Significant")))</f>
        <v>N/A</v>
      </c>
      <c r="Z3038" s="1" t="str">
        <f aca="false">IF($D3038="Z540.1 w/data",0,"")</f>
        <v/>
      </c>
      <c r="AA3038" s="1" t="e">
        <f aca="false">$Y3038+$Q3038+$Z3038</f>
        <v>#VALUE!</v>
      </c>
      <c r="AB3038" s="1" t="n">
        <f aca="false">$N3038+$Q3038</f>
        <v>0</v>
      </c>
      <c r="AC3038" s="1" t="str">
        <f aca="false">IF($Y3038="","",IF(AND($AA3038&gt;=$R3038,$AA3038&lt;=$S3038),"Pass","Fail"))</f>
        <v/>
      </c>
      <c r="AD3038" s="1" t="str">
        <f aca="false">IF($Y3038="","",IF($AA3038&gt;$R3038,"Pass","Fail"))</f>
        <v/>
      </c>
      <c r="AE3038" s="1" t="str">
        <f aca="false">IF($Y3038="","",IF($AA3038&gt;=$R3038,"Pass","Fail"))</f>
        <v/>
      </c>
      <c r="AF3038" s="1" t="str">
        <f aca="false">IF($Y3038="","",IF($AA3038&lt;=$S3038,"Pass","Fail"))</f>
        <v/>
      </c>
      <c r="AG3038" s="1" t="str">
        <f aca="false">IF($Y3038="","",IF($AA3038&lt;$S3038,"Pass","Fail"))</f>
        <v/>
      </c>
      <c r="AH3038" s="23" t="str">
        <f aca="true">INDIRECT(CHOOSE(MATCH($T3038,{"±","&gt;","≥","≤","&lt;"},0), "AC", "AD", "AE", "AF", "AG") &amp; ROW())</f>
        <v/>
      </c>
      <c r="AI3038" s="56" t="str">
        <f aca="false">IF($X3038="Not Significant","No Further Action Required",
IF($AH3038="","",
IF(AND($AH3038="Pass",$L3038="0 - Passed "),"Analysis performed; no further action required.",
IF(AND($AH3038="Fail",$L3038="1 - Failed "),"Analysis performed; no further action required.",
IF(AND($AH3038="Pass",$L3038="2 - Limited In Use "),"Analysis performed; no further action required.",
IF(AND($AH3038="Fail",$L3038="3 - Adjusted "),"Analysis performed; no further action required.",
"Unit fails analysis; TSM determination required."))))))</f>
        <v/>
      </c>
      <c r="AJ3038" s="58"/>
    </row>
    <row r="3039" customFormat="false" ht="15" hidden="false" customHeight="false" outlineLevel="0" collapsed="false">
      <c r="A3039" s="56"/>
      <c r="E3039" s="57" t="str">
        <f aca="false">IF(AND($F3039="",$G3039=""),"",IF($G3039="",$F3039,HYPERLINK($G3039,$F3039)))</f>
        <v/>
      </c>
      <c r="H3039" s="1" t="str">
        <f aca="false">IF($I3039="","None Attached",IF(LEFT($I3039,5)="https",HYPERLINK($I3039,"Datasheet"),HYPERLINK(_xlfn.CONCAT("https://",$I3039),"Datasheet")))</f>
        <v>None Attached</v>
      </c>
      <c r="M3039" s="56"/>
      <c r="P3039" s="58"/>
      <c r="Q3039" s="1" t="n">
        <f aca="false">$M3039-$N3039</f>
        <v>0</v>
      </c>
      <c r="R3039" s="56"/>
      <c r="T3039" s="59" t="s">
        <v>15</v>
      </c>
      <c r="U3039" s="1" t="n">
        <f aca="false">$S3039-$R3039</f>
        <v>0</v>
      </c>
      <c r="V3039" s="1" t="n">
        <f aca="false">IF($T3039="±",$Q3039*2,$Q3039)</f>
        <v>0</v>
      </c>
      <c r="W3039" s="60" t="str">
        <f aca="false">IFERROR($U3039/ABS($V3039),"N/A")</f>
        <v>N/A</v>
      </c>
      <c r="X3039" s="61" t="str">
        <f aca="false">IF(OR($W3039="N/A",$R3039="",$S3039=""),"N/A",IF($W3039&gt;=4,"Not Significant",IF($W3039&gt;=2,"Semi-Significant","Significant")))</f>
        <v>N/A</v>
      </c>
      <c r="Z3039" s="1" t="str">
        <f aca="false">IF($D3039="Z540.1 w/data",0,"")</f>
        <v/>
      </c>
      <c r="AA3039" s="1" t="e">
        <f aca="false">$Y3039+$Q3039+$Z3039</f>
        <v>#VALUE!</v>
      </c>
      <c r="AB3039" s="1" t="n">
        <f aca="false">$N3039+$Q3039</f>
        <v>0</v>
      </c>
      <c r="AC3039" s="1" t="str">
        <f aca="false">IF($Y3039="","",IF(AND($AA3039&gt;=$R3039,$AA3039&lt;=$S3039),"Pass","Fail"))</f>
        <v/>
      </c>
      <c r="AD3039" s="1" t="str">
        <f aca="false">IF($Y3039="","",IF($AA3039&gt;$R3039,"Pass","Fail"))</f>
        <v/>
      </c>
      <c r="AE3039" s="1" t="str">
        <f aca="false">IF($Y3039="","",IF($AA3039&gt;=$R3039,"Pass","Fail"))</f>
        <v/>
      </c>
      <c r="AF3039" s="1" t="str">
        <f aca="false">IF($Y3039="","",IF($AA3039&lt;=$S3039,"Pass","Fail"))</f>
        <v/>
      </c>
      <c r="AG3039" s="1" t="str">
        <f aca="false">IF($Y3039="","",IF($AA3039&lt;$S3039,"Pass","Fail"))</f>
        <v/>
      </c>
      <c r="AH3039" s="23" t="str">
        <f aca="true">INDIRECT(CHOOSE(MATCH($T3039,{"±","&gt;","≥","≤","&lt;"},0), "AC", "AD", "AE", "AF", "AG") &amp; ROW())</f>
        <v/>
      </c>
      <c r="AI3039" s="56" t="str">
        <f aca="false">IF($X3039="Not Significant","No Further Action Required",
IF($AH3039="","",
IF(AND($AH3039="Pass",$L3039="0 - Passed "),"Analysis performed; no further action required.",
IF(AND($AH3039="Fail",$L3039="1 - Failed "),"Analysis performed; no further action required.",
IF(AND($AH3039="Pass",$L3039="2 - Limited In Use "),"Analysis performed; no further action required.",
IF(AND($AH3039="Fail",$L3039="3 - Adjusted "),"Analysis performed; no further action required.",
"Unit fails analysis; TSM determination required."))))))</f>
        <v/>
      </c>
      <c r="AJ3039" s="58"/>
    </row>
    <row r="3040" customFormat="false" ht="15" hidden="false" customHeight="false" outlineLevel="0" collapsed="false">
      <c r="A3040" s="56"/>
      <c r="E3040" s="57" t="str">
        <f aca="false">IF(AND($F3040="",$G3040=""),"",IF($G3040="",$F3040,HYPERLINK($G3040,$F3040)))</f>
        <v/>
      </c>
      <c r="H3040" s="1" t="str">
        <f aca="false">IF($I3040="","None Attached",IF(LEFT($I3040,5)="https",HYPERLINK($I3040,"Datasheet"),HYPERLINK(_xlfn.CONCAT("https://",$I3040),"Datasheet")))</f>
        <v>None Attached</v>
      </c>
      <c r="M3040" s="56"/>
      <c r="P3040" s="58"/>
      <c r="Q3040" s="1" t="n">
        <f aca="false">$M3040-$N3040</f>
        <v>0</v>
      </c>
      <c r="R3040" s="56"/>
      <c r="T3040" s="59" t="s">
        <v>15</v>
      </c>
      <c r="U3040" s="1" t="n">
        <f aca="false">$S3040-$R3040</f>
        <v>0</v>
      </c>
      <c r="V3040" s="1" t="n">
        <f aca="false">IF($T3040="±",$Q3040*2,$Q3040)</f>
        <v>0</v>
      </c>
      <c r="W3040" s="60" t="str">
        <f aca="false">IFERROR($U3040/ABS($V3040),"N/A")</f>
        <v>N/A</v>
      </c>
      <c r="X3040" s="61" t="str">
        <f aca="false">IF(OR($W3040="N/A",$R3040="",$S3040=""),"N/A",IF($W3040&gt;=4,"Not Significant",IF($W3040&gt;=2,"Semi-Significant","Significant")))</f>
        <v>N/A</v>
      </c>
      <c r="Z3040" s="1" t="str">
        <f aca="false">IF($D3040="Z540.1 w/data",0,"")</f>
        <v/>
      </c>
      <c r="AA3040" s="1" t="e">
        <f aca="false">$Y3040+$Q3040+$Z3040</f>
        <v>#VALUE!</v>
      </c>
      <c r="AB3040" s="1" t="n">
        <f aca="false">$N3040+$Q3040</f>
        <v>0</v>
      </c>
      <c r="AC3040" s="1" t="str">
        <f aca="false">IF($Y3040="","",IF(AND($AA3040&gt;=$R3040,$AA3040&lt;=$S3040),"Pass","Fail"))</f>
        <v/>
      </c>
      <c r="AD3040" s="1" t="str">
        <f aca="false">IF($Y3040="","",IF($AA3040&gt;$R3040,"Pass","Fail"))</f>
        <v/>
      </c>
      <c r="AE3040" s="1" t="str">
        <f aca="false">IF($Y3040="","",IF($AA3040&gt;=$R3040,"Pass","Fail"))</f>
        <v/>
      </c>
      <c r="AF3040" s="1" t="str">
        <f aca="false">IF($Y3040="","",IF($AA3040&lt;=$S3040,"Pass","Fail"))</f>
        <v/>
      </c>
      <c r="AG3040" s="1" t="str">
        <f aca="false">IF($Y3040="","",IF($AA3040&lt;$S3040,"Pass","Fail"))</f>
        <v/>
      </c>
      <c r="AH3040" s="23" t="str">
        <f aca="true">INDIRECT(CHOOSE(MATCH($T3040,{"±","&gt;","≥","≤","&lt;"},0), "AC", "AD", "AE", "AF", "AG") &amp; ROW())</f>
        <v/>
      </c>
      <c r="AI3040" s="56" t="str">
        <f aca="false">IF($X3040="Not Significant","No Further Action Required",
IF($AH3040="","",
IF(AND($AH3040="Pass",$L3040="0 - Passed "),"Analysis performed; no further action required.",
IF(AND($AH3040="Fail",$L3040="1 - Failed "),"Analysis performed; no further action required.",
IF(AND($AH3040="Pass",$L3040="2 - Limited In Use "),"Analysis performed; no further action required.",
IF(AND($AH3040="Fail",$L3040="3 - Adjusted "),"Analysis performed; no further action required.",
"Unit fails analysis; TSM determination required."))))))</f>
        <v/>
      </c>
      <c r="AJ3040" s="58"/>
    </row>
    <row r="3041" customFormat="false" ht="15" hidden="false" customHeight="false" outlineLevel="0" collapsed="false">
      <c r="A3041" s="56"/>
      <c r="E3041" s="57" t="str">
        <f aca="false">IF(AND($F3041="",$G3041=""),"",IF($G3041="",$F3041,HYPERLINK($G3041,$F3041)))</f>
        <v/>
      </c>
      <c r="H3041" s="1" t="str">
        <f aca="false">IF($I3041="","None Attached",IF(LEFT($I3041,5)="https",HYPERLINK($I3041,"Datasheet"),HYPERLINK(_xlfn.CONCAT("https://",$I3041),"Datasheet")))</f>
        <v>None Attached</v>
      </c>
      <c r="M3041" s="56"/>
      <c r="P3041" s="58"/>
      <c r="Q3041" s="1" t="n">
        <f aca="false">$M3041-$N3041</f>
        <v>0</v>
      </c>
      <c r="R3041" s="56"/>
      <c r="T3041" s="59" t="s">
        <v>15</v>
      </c>
      <c r="U3041" s="1" t="n">
        <f aca="false">$S3041-$R3041</f>
        <v>0</v>
      </c>
      <c r="V3041" s="1" t="n">
        <f aca="false">IF($T3041="±",$Q3041*2,$Q3041)</f>
        <v>0</v>
      </c>
      <c r="W3041" s="60" t="str">
        <f aca="false">IFERROR($U3041/ABS($V3041),"N/A")</f>
        <v>N/A</v>
      </c>
      <c r="X3041" s="61" t="str">
        <f aca="false">IF(OR($W3041="N/A",$R3041="",$S3041=""),"N/A",IF($W3041&gt;=4,"Not Significant",IF($W3041&gt;=2,"Semi-Significant","Significant")))</f>
        <v>N/A</v>
      </c>
      <c r="Z3041" s="1" t="str">
        <f aca="false">IF($D3041="Z540.1 w/data",0,"")</f>
        <v/>
      </c>
      <c r="AA3041" s="1" t="e">
        <f aca="false">$Y3041+$Q3041+$Z3041</f>
        <v>#VALUE!</v>
      </c>
      <c r="AB3041" s="1" t="n">
        <f aca="false">$N3041+$Q3041</f>
        <v>0</v>
      </c>
      <c r="AC3041" s="1" t="str">
        <f aca="false">IF($Y3041="","",IF(AND($AA3041&gt;=$R3041,$AA3041&lt;=$S3041),"Pass","Fail"))</f>
        <v/>
      </c>
      <c r="AD3041" s="1" t="str">
        <f aca="false">IF($Y3041="","",IF($AA3041&gt;$R3041,"Pass","Fail"))</f>
        <v/>
      </c>
      <c r="AE3041" s="1" t="str">
        <f aca="false">IF($Y3041="","",IF($AA3041&gt;=$R3041,"Pass","Fail"))</f>
        <v/>
      </c>
      <c r="AF3041" s="1" t="str">
        <f aca="false">IF($Y3041="","",IF($AA3041&lt;=$S3041,"Pass","Fail"))</f>
        <v/>
      </c>
      <c r="AG3041" s="1" t="str">
        <f aca="false">IF($Y3041="","",IF($AA3041&lt;$S3041,"Pass","Fail"))</f>
        <v/>
      </c>
      <c r="AH3041" s="23" t="str">
        <f aca="true">INDIRECT(CHOOSE(MATCH($T3041,{"±","&gt;","≥","≤","&lt;"},0), "AC", "AD", "AE", "AF", "AG") &amp; ROW())</f>
        <v/>
      </c>
      <c r="AI3041" s="56" t="str">
        <f aca="false">IF($X3041="Not Significant","No Further Action Required",
IF($AH3041="","",
IF(AND($AH3041="Pass",$L3041="0 - Passed "),"Analysis performed; no further action required.",
IF(AND($AH3041="Fail",$L3041="1 - Failed "),"Analysis performed; no further action required.",
IF(AND($AH3041="Pass",$L3041="2 - Limited In Use "),"Analysis performed; no further action required.",
IF(AND($AH3041="Fail",$L3041="3 - Adjusted "),"Analysis performed; no further action required.",
"Unit fails analysis; TSM determination required."))))))</f>
        <v/>
      </c>
      <c r="AJ3041" s="58"/>
    </row>
    <row r="3042" customFormat="false" ht="15" hidden="false" customHeight="false" outlineLevel="0" collapsed="false">
      <c r="A3042" s="56"/>
      <c r="E3042" s="57" t="str">
        <f aca="false">IF(AND($F3042="",$G3042=""),"",IF($G3042="",$F3042,HYPERLINK($G3042,$F3042)))</f>
        <v/>
      </c>
      <c r="H3042" s="1" t="str">
        <f aca="false">IF($I3042="","None Attached",IF(LEFT($I3042,5)="https",HYPERLINK($I3042,"Datasheet"),HYPERLINK(_xlfn.CONCAT("https://",$I3042),"Datasheet")))</f>
        <v>None Attached</v>
      </c>
      <c r="M3042" s="56"/>
      <c r="P3042" s="58"/>
      <c r="Q3042" s="1" t="n">
        <f aca="false">$M3042-$N3042</f>
        <v>0</v>
      </c>
      <c r="R3042" s="56"/>
      <c r="T3042" s="59" t="s">
        <v>15</v>
      </c>
      <c r="U3042" s="1" t="n">
        <f aca="false">$S3042-$R3042</f>
        <v>0</v>
      </c>
      <c r="V3042" s="1" t="n">
        <f aca="false">IF($T3042="±",$Q3042*2,$Q3042)</f>
        <v>0</v>
      </c>
      <c r="W3042" s="60" t="str">
        <f aca="false">IFERROR($U3042/ABS($V3042),"N/A")</f>
        <v>N/A</v>
      </c>
      <c r="X3042" s="61" t="str">
        <f aca="false">IF(OR($W3042="N/A",$R3042="",$S3042=""),"N/A",IF($W3042&gt;=4,"Not Significant",IF($W3042&gt;=2,"Semi-Significant","Significant")))</f>
        <v>N/A</v>
      </c>
      <c r="Z3042" s="1" t="str">
        <f aca="false">IF($D3042="Z540.1 w/data",0,"")</f>
        <v/>
      </c>
      <c r="AA3042" s="1" t="e">
        <f aca="false">$Y3042+$Q3042+$Z3042</f>
        <v>#VALUE!</v>
      </c>
      <c r="AB3042" s="1" t="n">
        <f aca="false">$N3042+$Q3042</f>
        <v>0</v>
      </c>
      <c r="AC3042" s="1" t="str">
        <f aca="false">IF($Y3042="","",IF(AND($AA3042&gt;=$R3042,$AA3042&lt;=$S3042),"Pass","Fail"))</f>
        <v/>
      </c>
      <c r="AD3042" s="1" t="str">
        <f aca="false">IF($Y3042="","",IF($AA3042&gt;$R3042,"Pass","Fail"))</f>
        <v/>
      </c>
      <c r="AE3042" s="1" t="str">
        <f aca="false">IF($Y3042="","",IF($AA3042&gt;=$R3042,"Pass","Fail"))</f>
        <v/>
      </c>
      <c r="AF3042" s="1" t="str">
        <f aca="false">IF($Y3042="","",IF($AA3042&lt;=$S3042,"Pass","Fail"))</f>
        <v/>
      </c>
      <c r="AG3042" s="1" t="str">
        <f aca="false">IF($Y3042="","",IF($AA3042&lt;$S3042,"Pass","Fail"))</f>
        <v/>
      </c>
      <c r="AH3042" s="23" t="str">
        <f aca="true">INDIRECT(CHOOSE(MATCH($T3042,{"±","&gt;","≥","≤","&lt;"},0), "AC", "AD", "AE", "AF", "AG") &amp; ROW())</f>
        <v/>
      </c>
      <c r="AI3042" s="56" t="str">
        <f aca="false">IF($X3042="Not Significant","No Further Action Required",
IF($AH3042="","",
IF(AND($AH3042="Pass",$L3042="0 - Passed "),"Analysis performed; no further action required.",
IF(AND($AH3042="Fail",$L3042="1 - Failed "),"Analysis performed; no further action required.",
IF(AND($AH3042="Pass",$L3042="2 - Limited In Use "),"Analysis performed; no further action required.",
IF(AND($AH3042="Fail",$L3042="3 - Adjusted "),"Analysis performed; no further action required.",
"Unit fails analysis; TSM determination required."))))))</f>
        <v/>
      </c>
      <c r="AJ3042" s="58"/>
    </row>
    <row r="3043" customFormat="false" ht="15" hidden="false" customHeight="false" outlineLevel="0" collapsed="false">
      <c r="A3043" s="56"/>
      <c r="E3043" s="57" t="str">
        <f aca="false">IF(AND($F3043="",$G3043=""),"",IF($G3043="",$F3043,HYPERLINK($G3043,$F3043)))</f>
        <v/>
      </c>
      <c r="H3043" s="1" t="str">
        <f aca="false">IF($I3043="","None Attached",IF(LEFT($I3043,5)="https",HYPERLINK($I3043,"Datasheet"),HYPERLINK(_xlfn.CONCAT("https://",$I3043),"Datasheet")))</f>
        <v>None Attached</v>
      </c>
      <c r="M3043" s="56"/>
      <c r="P3043" s="58"/>
      <c r="Q3043" s="1" t="n">
        <f aca="false">$M3043-$N3043</f>
        <v>0</v>
      </c>
      <c r="R3043" s="56"/>
      <c r="T3043" s="59" t="s">
        <v>15</v>
      </c>
      <c r="U3043" s="1" t="n">
        <f aca="false">$S3043-$R3043</f>
        <v>0</v>
      </c>
      <c r="V3043" s="1" t="n">
        <f aca="false">IF($T3043="±",$Q3043*2,$Q3043)</f>
        <v>0</v>
      </c>
      <c r="W3043" s="60" t="str">
        <f aca="false">IFERROR($U3043/ABS($V3043),"N/A")</f>
        <v>N/A</v>
      </c>
      <c r="X3043" s="61" t="str">
        <f aca="false">IF(OR($W3043="N/A",$R3043="",$S3043=""),"N/A",IF($W3043&gt;=4,"Not Significant",IF($W3043&gt;=2,"Semi-Significant","Significant")))</f>
        <v>N/A</v>
      </c>
      <c r="Z3043" s="1" t="str">
        <f aca="false">IF($D3043="Z540.1 w/data",0,"")</f>
        <v/>
      </c>
      <c r="AA3043" s="1" t="e">
        <f aca="false">$Y3043+$Q3043+$Z3043</f>
        <v>#VALUE!</v>
      </c>
      <c r="AB3043" s="1" t="n">
        <f aca="false">$N3043+$Q3043</f>
        <v>0</v>
      </c>
      <c r="AC3043" s="1" t="str">
        <f aca="false">IF($Y3043="","",IF(AND($AA3043&gt;=$R3043,$AA3043&lt;=$S3043),"Pass","Fail"))</f>
        <v/>
      </c>
      <c r="AD3043" s="1" t="str">
        <f aca="false">IF($Y3043="","",IF($AA3043&gt;$R3043,"Pass","Fail"))</f>
        <v/>
      </c>
      <c r="AE3043" s="1" t="str">
        <f aca="false">IF($Y3043="","",IF($AA3043&gt;=$R3043,"Pass","Fail"))</f>
        <v/>
      </c>
      <c r="AF3043" s="1" t="str">
        <f aca="false">IF($Y3043="","",IF($AA3043&lt;=$S3043,"Pass","Fail"))</f>
        <v/>
      </c>
      <c r="AG3043" s="1" t="str">
        <f aca="false">IF($Y3043="","",IF($AA3043&lt;$S3043,"Pass","Fail"))</f>
        <v/>
      </c>
      <c r="AH3043" s="23" t="str">
        <f aca="true">INDIRECT(CHOOSE(MATCH($T3043,{"±","&gt;","≥","≤","&lt;"},0), "AC", "AD", "AE", "AF", "AG") &amp; ROW())</f>
        <v/>
      </c>
      <c r="AI3043" s="56" t="str">
        <f aca="false">IF($X3043="Not Significant","No Further Action Required",
IF($AH3043="","",
IF(AND($AH3043="Pass",$L3043="0 - Passed "),"Analysis performed; no further action required.",
IF(AND($AH3043="Fail",$L3043="1 - Failed "),"Analysis performed; no further action required.",
IF(AND($AH3043="Pass",$L3043="2 - Limited In Use "),"Analysis performed; no further action required.",
IF(AND($AH3043="Fail",$L3043="3 - Adjusted "),"Analysis performed; no further action required.",
"Unit fails analysis; TSM determination required."))))))</f>
        <v/>
      </c>
      <c r="AJ3043" s="58"/>
    </row>
    <row r="3044" customFormat="false" ht="15" hidden="false" customHeight="false" outlineLevel="0" collapsed="false">
      <c r="A3044" s="56"/>
      <c r="E3044" s="57" t="str">
        <f aca="false">IF(AND($F3044="",$G3044=""),"",IF($G3044="",$F3044,HYPERLINK($G3044,$F3044)))</f>
        <v/>
      </c>
      <c r="H3044" s="1" t="str">
        <f aca="false">IF($I3044="","None Attached",IF(LEFT($I3044,5)="https",HYPERLINK($I3044,"Datasheet"),HYPERLINK(_xlfn.CONCAT("https://",$I3044),"Datasheet")))</f>
        <v>None Attached</v>
      </c>
      <c r="M3044" s="56"/>
      <c r="P3044" s="58"/>
      <c r="Q3044" s="1" t="n">
        <f aca="false">$M3044-$N3044</f>
        <v>0</v>
      </c>
      <c r="R3044" s="56"/>
      <c r="T3044" s="59" t="s">
        <v>15</v>
      </c>
      <c r="U3044" s="1" t="n">
        <f aca="false">$S3044-$R3044</f>
        <v>0</v>
      </c>
      <c r="V3044" s="1" t="n">
        <f aca="false">IF($T3044="±",$Q3044*2,$Q3044)</f>
        <v>0</v>
      </c>
      <c r="W3044" s="60" t="str">
        <f aca="false">IFERROR($U3044/ABS($V3044),"N/A")</f>
        <v>N/A</v>
      </c>
      <c r="X3044" s="61" t="str">
        <f aca="false">IF(OR($W3044="N/A",$R3044="",$S3044=""),"N/A",IF($W3044&gt;=4,"Not Significant",IF($W3044&gt;=2,"Semi-Significant","Significant")))</f>
        <v>N/A</v>
      </c>
      <c r="Z3044" s="1" t="str">
        <f aca="false">IF($D3044="Z540.1 w/data",0,"")</f>
        <v/>
      </c>
      <c r="AA3044" s="1" t="e">
        <f aca="false">$Y3044+$Q3044+$Z3044</f>
        <v>#VALUE!</v>
      </c>
      <c r="AB3044" s="1" t="n">
        <f aca="false">$N3044+$Q3044</f>
        <v>0</v>
      </c>
      <c r="AC3044" s="1" t="str">
        <f aca="false">IF($Y3044="","",IF(AND($AA3044&gt;=$R3044,$AA3044&lt;=$S3044),"Pass","Fail"))</f>
        <v/>
      </c>
      <c r="AD3044" s="1" t="str">
        <f aca="false">IF($Y3044="","",IF($AA3044&gt;$R3044,"Pass","Fail"))</f>
        <v/>
      </c>
      <c r="AE3044" s="1" t="str">
        <f aca="false">IF($Y3044="","",IF($AA3044&gt;=$R3044,"Pass","Fail"))</f>
        <v/>
      </c>
      <c r="AF3044" s="1" t="str">
        <f aca="false">IF($Y3044="","",IF($AA3044&lt;=$S3044,"Pass","Fail"))</f>
        <v/>
      </c>
      <c r="AG3044" s="1" t="str">
        <f aca="false">IF($Y3044="","",IF($AA3044&lt;$S3044,"Pass","Fail"))</f>
        <v/>
      </c>
      <c r="AH3044" s="23" t="str">
        <f aca="true">INDIRECT(CHOOSE(MATCH($T3044,{"±","&gt;","≥","≤","&lt;"},0), "AC", "AD", "AE", "AF", "AG") &amp; ROW())</f>
        <v/>
      </c>
      <c r="AI3044" s="56" t="str">
        <f aca="false">IF($X3044="Not Significant","No Further Action Required",
IF($AH3044="","",
IF(AND($AH3044="Pass",$L3044="0 - Passed "),"Analysis performed; no further action required.",
IF(AND($AH3044="Fail",$L3044="1 - Failed "),"Analysis performed; no further action required.",
IF(AND($AH3044="Pass",$L3044="2 - Limited In Use "),"Analysis performed; no further action required.",
IF(AND($AH3044="Fail",$L3044="3 - Adjusted "),"Analysis performed; no further action required.",
"Unit fails analysis; TSM determination required."))))))</f>
        <v/>
      </c>
      <c r="AJ3044" s="58"/>
    </row>
    <row r="3045" customFormat="false" ht="15" hidden="false" customHeight="false" outlineLevel="0" collapsed="false">
      <c r="A3045" s="56"/>
      <c r="E3045" s="57" t="str">
        <f aca="false">IF(AND($F3045="",$G3045=""),"",IF($G3045="",$F3045,HYPERLINK($G3045,$F3045)))</f>
        <v/>
      </c>
      <c r="H3045" s="1" t="str">
        <f aca="false">IF($I3045="","None Attached",IF(LEFT($I3045,5)="https",HYPERLINK($I3045,"Datasheet"),HYPERLINK(_xlfn.CONCAT("https://",$I3045),"Datasheet")))</f>
        <v>None Attached</v>
      </c>
      <c r="M3045" s="56"/>
      <c r="P3045" s="58"/>
      <c r="Q3045" s="1" t="n">
        <f aca="false">$M3045-$N3045</f>
        <v>0</v>
      </c>
      <c r="R3045" s="56"/>
      <c r="T3045" s="59" t="s">
        <v>15</v>
      </c>
      <c r="U3045" s="1" t="n">
        <f aca="false">$S3045-$R3045</f>
        <v>0</v>
      </c>
      <c r="V3045" s="1" t="n">
        <f aca="false">IF($T3045="±",$Q3045*2,$Q3045)</f>
        <v>0</v>
      </c>
      <c r="W3045" s="60" t="str">
        <f aca="false">IFERROR($U3045/ABS($V3045),"N/A")</f>
        <v>N/A</v>
      </c>
      <c r="X3045" s="61" t="str">
        <f aca="false">IF(OR($W3045="N/A",$R3045="",$S3045=""),"N/A",IF($W3045&gt;=4,"Not Significant",IF($W3045&gt;=2,"Semi-Significant","Significant")))</f>
        <v>N/A</v>
      </c>
      <c r="Z3045" s="1" t="str">
        <f aca="false">IF($D3045="Z540.1 w/data",0,"")</f>
        <v/>
      </c>
      <c r="AA3045" s="1" t="e">
        <f aca="false">$Y3045+$Q3045+$Z3045</f>
        <v>#VALUE!</v>
      </c>
      <c r="AB3045" s="1" t="n">
        <f aca="false">$N3045+$Q3045</f>
        <v>0</v>
      </c>
      <c r="AC3045" s="1" t="str">
        <f aca="false">IF($Y3045="","",IF(AND($AA3045&gt;=$R3045,$AA3045&lt;=$S3045),"Pass","Fail"))</f>
        <v/>
      </c>
      <c r="AD3045" s="1" t="str">
        <f aca="false">IF($Y3045="","",IF($AA3045&gt;$R3045,"Pass","Fail"))</f>
        <v/>
      </c>
      <c r="AE3045" s="1" t="str">
        <f aca="false">IF($Y3045="","",IF($AA3045&gt;=$R3045,"Pass","Fail"))</f>
        <v/>
      </c>
      <c r="AF3045" s="1" t="str">
        <f aca="false">IF($Y3045="","",IF($AA3045&lt;=$S3045,"Pass","Fail"))</f>
        <v/>
      </c>
      <c r="AG3045" s="1" t="str">
        <f aca="false">IF($Y3045="","",IF($AA3045&lt;$S3045,"Pass","Fail"))</f>
        <v/>
      </c>
      <c r="AH3045" s="23" t="str">
        <f aca="true">INDIRECT(CHOOSE(MATCH($T3045,{"±","&gt;","≥","≤","&lt;"},0), "AC", "AD", "AE", "AF", "AG") &amp; ROW())</f>
        <v/>
      </c>
      <c r="AI3045" s="56" t="str">
        <f aca="false">IF($X3045="Not Significant","No Further Action Required",
IF($AH3045="","",
IF(AND($AH3045="Pass",$L3045="0 - Passed "),"Analysis performed; no further action required.",
IF(AND($AH3045="Fail",$L3045="1 - Failed "),"Analysis performed; no further action required.",
IF(AND($AH3045="Pass",$L3045="2 - Limited In Use "),"Analysis performed; no further action required.",
IF(AND($AH3045="Fail",$L3045="3 - Adjusted "),"Analysis performed; no further action required.",
"Unit fails analysis; TSM determination required."))))))</f>
        <v/>
      </c>
      <c r="AJ3045" s="58"/>
    </row>
    <row r="3046" customFormat="false" ht="15" hidden="false" customHeight="false" outlineLevel="0" collapsed="false">
      <c r="A3046" s="56"/>
      <c r="E3046" s="57" t="str">
        <f aca="false">IF(AND($F3046="",$G3046=""),"",IF($G3046="",$F3046,HYPERLINK($G3046,$F3046)))</f>
        <v/>
      </c>
      <c r="H3046" s="1" t="str">
        <f aca="false">IF($I3046="","None Attached",IF(LEFT($I3046,5)="https",HYPERLINK($I3046,"Datasheet"),HYPERLINK(_xlfn.CONCAT("https://",$I3046),"Datasheet")))</f>
        <v>None Attached</v>
      </c>
      <c r="M3046" s="56"/>
      <c r="P3046" s="58"/>
      <c r="Q3046" s="1" t="n">
        <f aca="false">$M3046-$N3046</f>
        <v>0</v>
      </c>
      <c r="R3046" s="56"/>
      <c r="T3046" s="59" t="s">
        <v>15</v>
      </c>
      <c r="U3046" s="1" t="n">
        <f aca="false">$S3046-$R3046</f>
        <v>0</v>
      </c>
      <c r="V3046" s="1" t="n">
        <f aca="false">IF($T3046="±",$Q3046*2,$Q3046)</f>
        <v>0</v>
      </c>
      <c r="W3046" s="60" t="str">
        <f aca="false">IFERROR($U3046/ABS($V3046),"N/A")</f>
        <v>N/A</v>
      </c>
      <c r="X3046" s="61" t="str">
        <f aca="false">IF(OR($W3046="N/A",$R3046="",$S3046=""),"N/A",IF($W3046&gt;=4,"Not Significant",IF($W3046&gt;=2,"Semi-Significant","Significant")))</f>
        <v>N/A</v>
      </c>
      <c r="Z3046" s="1" t="str">
        <f aca="false">IF($D3046="Z540.1 w/data",0,"")</f>
        <v/>
      </c>
      <c r="AA3046" s="1" t="e">
        <f aca="false">$Y3046+$Q3046+$Z3046</f>
        <v>#VALUE!</v>
      </c>
      <c r="AB3046" s="1" t="n">
        <f aca="false">$N3046+$Q3046</f>
        <v>0</v>
      </c>
      <c r="AC3046" s="1" t="str">
        <f aca="false">IF($Y3046="","",IF(AND($AA3046&gt;=$R3046,$AA3046&lt;=$S3046),"Pass","Fail"))</f>
        <v/>
      </c>
      <c r="AD3046" s="1" t="str">
        <f aca="false">IF($Y3046="","",IF($AA3046&gt;$R3046,"Pass","Fail"))</f>
        <v/>
      </c>
      <c r="AE3046" s="1" t="str">
        <f aca="false">IF($Y3046="","",IF($AA3046&gt;=$R3046,"Pass","Fail"))</f>
        <v/>
      </c>
      <c r="AF3046" s="1" t="str">
        <f aca="false">IF($Y3046="","",IF($AA3046&lt;=$S3046,"Pass","Fail"))</f>
        <v/>
      </c>
      <c r="AG3046" s="1" t="str">
        <f aca="false">IF($Y3046="","",IF($AA3046&lt;$S3046,"Pass","Fail"))</f>
        <v/>
      </c>
      <c r="AH3046" s="23" t="str">
        <f aca="true">INDIRECT(CHOOSE(MATCH($T3046,{"±","&gt;","≥","≤","&lt;"},0), "AC", "AD", "AE", "AF", "AG") &amp; ROW())</f>
        <v/>
      </c>
      <c r="AI3046" s="56" t="str">
        <f aca="false">IF($X3046="Not Significant","No Further Action Required",
IF($AH3046="","",
IF(AND($AH3046="Pass",$L3046="0 - Passed "),"Analysis performed; no further action required.",
IF(AND($AH3046="Fail",$L3046="1 - Failed "),"Analysis performed; no further action required.",
IF(AND($AH3046="Pass",$L3046="2 - Limited In Use "),"Analysis performed; no further action required.",
IF(AND($AH3046="Fail",$L3046="3 - Adjusted "),"Analysis performed; no further action required.",
"Unit fails analysis; TSM determination required."))))))</f>
        <v/>
      </c>
      <c r="AJ3046" s="58"/>
    </row>
    <row r="3047" customFormat="false" ht="15" hidden="false" customHeight="false" outlineLevel="0" collapsed="false">
      <c r="A3047" s="56"/>
      <c r="E3047" s="57" t="str">
        <f aca="false">IF(AND($F3047="",$G3047=""),"",IF($G3047="",$F3047,HYPERLINK($G3047,$F3047)))</f>
        <v/>
      </c>
      <c r="H3047" s="1" t="str">
        <f aca="false">IF($I3047="","None Attached",IF(LEFT($I3047,5)="https",HYPERLINK($I3047,"Datasheet"),HYPERLINK(_xlfn.CONCAT("https://",$I3047),"Datasheet")))</f>
        <v>None Attached</v>
      </c>
      <c r="M3047" s="56"/>
      <c r="P3047" s="58"/>
      <c r="Q3047" s="1" t="n">
        <f aca="false">$M3047-$N3047</f>
        <v>0</v>
      </c>
      <c r="R3047" s="56"/>
      <c r="T3047" s="59" t="s">
        <v>15</v>
      </c>
      <c r="U3047" s="1" t="n">
        <f aca="false">$S3047-$R3047</f>
        <v>0</v>
      </c>
      <c r="V3047" s="1" t="n">
        <f aca="false">IF($T3047="±",$Q3047*2,$Q3047)</f>
        <v>0</v>
      </c>
      <c r="W3047" s="60" t="str">
        <f aca="false">IFERROR($U3047/ABS($V3047),"N/A")</f>
        <v>N/A</v>
      </c>
      <c r="X3047" s="61" t="str">
        <f aca="false">IF(OR($W3047="N/A",$R3047="",$S3047=""),"N/A",IF($W3047&gt;=4,"Not Significant",IF($W3047&gt;=2,"Semi-Significant","Significant")))</f>
        <v>N/A</v>
      </c>
      <c r="Z3047" s="1" t="str">
        <f aca="false">IF($D3047="Z540.1 w/data",0,"")</f>
        <v/>
      </c>
      <c r="AA3047" s="1" t="e">
        <f aca="false">$Y3047+$Q3047+$Z3047</f>
        <v>#VALUE!</v>
      </c>
      <c r="AB3047" s="1" t="n">
        <f aca="false">$N3047+$Q3047</f>
        <v>0</v>
      </c>
      <c r="AC3047" s="1" t="str">
        <f aca="false">IF($Y3047="","",IF(AND($AA3047&gt;=$R3047,$AA3047&lt;=$S3047),"Pass","Fail"))</f>
        <v/>
      </c>
      <c r="AD3047" s="1" t="str">
        <f aca="false">IF($Y3047="","",IF($AA3047&gt;$R3047,"Pass","Fail"))</f>
        <v/>
      </c>
      <c r="AE3047" s="1" t="str">
        <f aca="false">IF($Y3047="","",IF($AA3047&gt;=$R3047,"Pass","Fail"))</f>
        <v/>
      </c>
      <c r="AF3047" s="1" t="str">
        <f aca="false">IF($Y3047="","",IF($AA3047&lt;=$S3047,"Pass","Fail"))</f>
        <v/>
      </c>
      <c r="AG3047" s="1" t="str">
        <f aca="false">IF($Y3047="","",IF($AA3047&lt;$S3047,"Pass","Fail"))</f>
        <v/>
      </c>
      <c r="AH3047" s="23" t="str">
        <f aca="true">INDIRECT(CHOOSE(MATCH($T3047,{"±","&gt;","≥","≤","&lt;"},0), "AC", "AD", "AE", "AF", "AG") &amp; ROW())</f>
        <v/>
      </c>
      <c r="AI3047" s="56" t="str">
        <f aca="false">IF($X3047="Not Significant","No Further Action Required",
IF($AH3047="","",
IF(AND($AH3047="Pass",$L3047="0 - Passed "),"Analysis performed; no further action required.",
IF(AND($AH3047="Fail",$L3047="1 - Failed "),"Analysis performed; no further action required.",
IF(AND($AH3047="Pass",$L3047="2 - Limited In Use "),"Analysis performed; no further action required.",
IF(AND($AH3047="Fail",$L3047="3 - Adjusted "),"Analysis performed; no further action required.",
"Unit fails analysis; TSM determination required."))))))</f>
        <v/>
      </c>
      <c r="AJ3047" s="58"/>
    </row>
    <row r="3048" customFormat="false" ht="15" hidden="false" customHeight="false" outlineLevel="0" collapsed="false">
      <c r="A3048" s="56"/>
      <c r="E3048" s="57" t="str">
        <f aca="false">IF(AND($F3048="",$G3048=""),"",IF($G3048="",$F3048,HYPERLINK($G3048,$F3048)))</f>
        <v/>
      </c>
      <c r="H3048" s="1" t="str">
        <f aca="false">IF($I3048="","None Attached",IF(LEFT($I3048,5)="https",HYPERLINK($I3048,"Datasheet"),HYPERLINK(_xlfn.CONCAT("https://",$I3048),"Datasheet")))</f>
        <v>None Attached</v>
      </c>
      <c r="M3048" s="56"/>
      <c r="P3048" s="58"/>
      <c r="Q3048" s="1" t="n">
        <f aca="false">$M3048-$N3048</f>
        <v>0</v>
      </c>
      <c r="R3048" s="56"/>
      <c r="T3048" s="59" t="s">
        <v>15</v>
      </c>
      <c r="U3048" s="1" t="n">
        <f aca="false">$S3048-$R3048</f>
        <v>0</v>
      </c>
      <c r="V3048" s="1" t="n">
        <f aca="false">IF($T3048="±",$Q3048*2,$Q3048)</f>
        <v>0</v>
      </c>
      <c r="W3048" s="60" t="str">
        <f aca="false">IFERROR($U3048/ABS($V3048),"N/A")</f>
        <v>N/A</v>
      </c>
      <c r="X3048" s="61" t="str">
        <f aca="false">IF(OR($W3048="N/A",$R3048="",$S3048=""),"N/A",IF($W3048&gt;=4,"Not Significant",IF($W3048&gt;=2,"Semi-Significant","Significant")))</f>
        <v>N/A</v>
      </c>
      <c r="Z3048" s="1" t="str">
        <f aca="false">IF($D3048="Z540.1 w/data",0,"")</f>
        <v/>
      </c>
      <c r="AA3048" s="1" t="e">
        <f aca="false">$Y3048+$Q3048+$Z3048</f>
        <v>#VALUE!</v>
      </c>
      <c r="AB3048" s="1" t="n">
        <f aca="false">$N3048+$Q3048</f>
        <v>0</v>
      </c>
      <c r="AC3048" s="1" t="str">
        <f aca="false">IF($Y3048="","",IF(AND($AA3048&gt;=$R3048,$AA3048&lt;=$S3048),"Pass","Fail"))</f>
        <v/>
      </c>
      <c r="AD3048" s="1" t="str">
        <f aca="false">IF($Y3048="","",IF($AA3048&gt;$R3048,"Pass","Fail"))</f>
        <v/>
      </c>
      <c r="AE3048" s="1" t="str">
        <f aca="false">IF($Y3048="","",IF($AA3048&gt;=$R3048,"Pass","Fail"))</f>
        <v/>
      </c>
      <c r="AF3048" s="1" t="str">
        <f aca="false">IF($Y3048="","",IF($AA3048&lt;=$S3048,"Pass","Fail"))</f>
        <v/>
      </c>
      <c r="AG3048" s="1" t="str">
        <f aca="false">IF($Y3048="","",IF($AA3048&lt;$S3048,"Pass","Fail"))</f>
        <v/>
      </c>
      <c r="AH3048" s="23" t="str">
        <f aca="true">INDIRECT(CHOOSE(MATCH($T3048,{"±","&gt;","≥","≤","&lt;"},0), "AC", "AD", "AE", "AF", "AG") &amp; ROW())</f>
        <v/>
      </c>
      <c r="AI3048" s="56" t="str">
        <f aca="false">IF($X3048="Not Significant","No Further Action Required",
IF($AH3048="","",
IF(AND($AH3048="Pass",$L3048="0 - Passed "),"Analysis performed; no further action required.",
IF(AND($AH3048="Fail",$L3048="1 - Failed "),"Analysis performed; no further action required.",
IF(AND($AH3048="Pass",$L3048="2 - Limited In Use "),"Analysis performed; no further action required.",
IF(AND($AH3048="Fail",$L3048="3 - Adjusted "),"Analysis performed; no further action required.",
"Unit fails analysis; TSM determination required."))))))</f>
        <v/>
      </c>
      <c r="AJ3048" s="58"/>
    </row>
    <row r="3049" customFormat="false" ht="15" hidden="false" customHeight="false" outlineLevel="0" collapsed="false">
      <c r="A3049" s="56"/>
      <c r="E3049" s="57" t="str">
        <f aca="false">IF(AND($F3049="",$G3049=""),"",IF($G3049="",$F3049,HYPERLINK($G3049,$F3049)))</f>
        <v/>
      </c>
      <c r="H3049" s="1" t="str">
        <f aca="false">IF($I3049="","None Attached",IF(LEFT($I3049,5)="https",HYPERLINK($I3049,"Datasheet"),HYPERLINK(_xlfn.CONCAT("https://",$I3049),"Datasheet")))</f>
        <v>None Attached</v>
      </c>
      <c r="M3049" s="56"/>
      <c r="P3049" s="58"/>
      <c r="Q3049" s="1" t="n">
        <f aca="false">$M3049-$N3049</f>
        <v>0</v>
      </c>
      <c r="R3049" s="56"/>
      <c r="T3049" s="59" t="s">
        <v>15</v>
      </c>
      <c r="U3049" s="1" t="n">
        <f aca="false">$S3049-$R3049</f>
        <v>0</v>
      </c>
      <c r="V3049" s="1" t="n">
        <f aca="false">IF($T3049="±",$Q3049*2,$Q3049)</f>
        <v>0</v>
      </c>
      <c r="W3049" s="60" t="str">
        <f aca="false">IFERROR($U3049/ABS($V3049),"N/A")</f>
        <v>N/A</v>
      </c>
      <c r="X3049" s="61" t="str">
        <f aca="false">IF(OR($W3049="N/A",$R3049="",$S3049=""),"N/A",IF($W3049&gt;=4,"Not Significant",IF($W3049&gt;=2,"Semi-Significant","Significant")))</f>
        <v>N/A</v>
      </c>
      <c r="Z3049" s="1" t="str">
        <f aca="false">IF($D3049="Z540.1 w/data",0,"")</f>
        <v/>
      </c>
      <c r="AA3049" s="1" t="e">
        <f aca="false">$Y3049+$Q3049+$Z3049</f>
        <v>#VALUE!</v>
      </c>
      <c r="AB3049" s="1" t="n">
        <f aca="false">$N3049+$Q3049</f>
        <v>0</v>
      </c>
      <c r="AC3049" s="1" t="str">
        <f aca="false">IF($Y3049="","",IF(AND($AA3049&gt;=$R3049,$AA3049&lt;=$S3049),"Pass","Fail"))</f>
        <v/>
      </c>
      <c r="AD3049" s="1" t="str">
        <f aca="false">IF($Y3049="","",IF($AA3049&gt;$R3049,"Pass","Fail"))</f>
        <v/>
      </c>
      <c r="AE3049" s="1" t="str">
        <f aca="false">IF($Y3049="","",IF($AA3049&gt;=$R3049,"Pass","Fail"))</f>
        <v/>
      </c>
      <c r="AF3049" s="1" t="str">
        <f aca="false">IF($Y3049="","",IF($AA3049&lt;=$S3049,"Pass","Fail"))</f>
        <v/>
      </c>
      <c r="AG3049" s="1" t="str">
        <f aca="false">IF($Y3049="","",IF($AA3049&lt;$S3049,"Pass","Fail"))</f>
        <v/>
      </c>
      <c r="AH3049" s="23" t="str">
        <f aca="true">INDIRECT(CHOOSE(MATCH($T3049,{"±","&gt;","≥","≤","&lt;"},0), "AC", "AD", "AE", "AF", "AG") &amp; ROW())</f>
        <v/>
      </c>
      <c r="AI3049" s="56" t="str">
        <f aca="false">IF($X3049="Not Significant","No Further Action Required",
IF($AH3049="","",
IF(AND($AH3049="Pass",$L3049="0 - Passed "),"Analysis performed; no further action required.",
IF(AND($AH3049="Fail",$L3049="1 - Failed "),"Analysis performed; no further action required.",
IF(AND($AH3049="Pass",$L3049="2 - Limited In Use "),"Analysis performed; no further action required.",
IF(AND($AH3049="Fail",$L3049="3 - Adjusted "),"Analysis performed; no further action required.",
"Unit fails analysis; TSM determination required."))))))</f>
        <v/>
      </c>
      <c r="AJ3049" s="58"/>
    </row>
    <row r="3050" customFormat="false" ht="15" hidden="false" customHeight="false" outlineLevel="0" collapsed="false">
      <c r="A3050" s="56"/>
      <c r="E3050" s="57" t="str">
        <f aca="false">IF(AND($F3050="",$G3050=""),"",IF($G3050="",$F3050,HYPERLINK($G3050,$F3050)))</f>
        <v/>
      </c>
      <c r="H3050" s="1" t="str">
        <f aca="false">IF($I3050="","None Attached",IF(LEFT($I3050,5)="https",HYPERLINK($I3050,"Datasheet"),HYPERLINK(_xlfn.CONCAT("https://",$I3050),"Datasheet")))</f>
        <v>None Attached</v>
      </c>
      <c r="M3050" s="56"/>
      <c r="P3050" s="58"/>
      <c r="Q3050" s="1" t="n">
        <f aca="false">$M3050-$N3050</f>
        <v>0</v>
      </c>
      <c r="R3050" s="56"/>
      <c r="T3050" s="59" t="s">
        <v>15</v>
      </c>
      <c r="U3050" s="1" t="n">
        <f aca="false">$S3050-$R3050</f>
        <v>0</v>
      </c>
      <c r="V3050" s="1" t="n">
        <f aca="false">IF($T3050="±",$Q3050*2,$Q3050)</f>
        <v>0</v>
      </c>
      <c r="W3050" s="60" t="str">
        <f aca="false">IFERROR($U3050/ABS($V3050),"N/A")</f>
        <v>N/A</v>
      </c>
      <c r="X3050" s="61" t="str">
        <f aca="false">IF(OR($W3050="N/A",$R3050="",$S3050=""),"N/A",IF($W3050&gt;=4,"Not Significant",IF($W3050&gt;=2,"Semi-Significant","Significant")))</f>
        <v>N/A</v>
      </c>
      <c r="Z3050" s="1" t="str">
        <f aca="false">IF($D3050="Z540.1 w/data",0,"")</f>
        <v/>
      </c>
      <c r="AA3050" s="1" t="e">
        <f aca="false">$Y3050+$Q3050+$Z3050</f>
        <v>#VALUE!</v>
      </c>
      <c r="AB3050" s="1" t="n">
        <f aca="false">$N3050+$Q3050</f>
        <v>0</v>
      </c>
      <c r="AC3050" s="1" t="str">
        <f aca="false">IF($Y3050="","",IF(AND($AA3050&gt;=$R3050,$AA3050&lt;=$S3050),"Pass","Fail"))</f>
        <v/>
      </c>
      <c r="AD3050" s="1" t="str">
        <f aca="false">IF($Y3050="","",IF($AA3050&gt;$R3050,"Pass","Fail"))</f>
        <v/>
      </c>
      <c r="AE3050" s="1" t="str">
        <f aca="false">IF($Y3050="","",IF($AA3050&gt;=$R3050,"Pass","Fail"))</f>
        <v/>
      </c>
      <c r="AF3050" s="1" t="str">
        <f aca="false">IF($Y3050="","",IF($AA3050&lt;=$S3050,"Pass","Fail"))</f>
        <v/>
      </c>
      <c r="AG3050" s="1" t="str">
        <f aca="false">IF($Y3050="","",IF($AA3050&lt;$S3050,"Pass","Fail"))</f>
        <v/>
      </c>
      <c r="AH3050" s="23" t="str">
        <f aca="true">INDIRECT(CHOOSE(MATCH($T3050,{"±","&gt;","≥","≤","&lt;"},0), "AC", "AD", "AE", "AF", "AG") &amp; ROW())</f>
        <v/>
      </c>
      <c r="AI3050" s="56" t="str">
        <f aca="false">IF($X3050="Not Significant","No Further Action Required",
IF($AH3050="","",
IF(AND($AH3050="Pass",$L3050="0 - Passed "),"Analysis performed; no further action required.",
IF(AND($AH3050="Fail",$L3050="1 - Failed "),"Analysis performed; no further action required.",
IF(AND($AH3050="Pass",$L3050="2 - Limited In Use "),"Analysis performed; no further action required.",
IF(AND($AH3050="Fail",$L3050="3 - Adjusted "),"Analysis performed; no further action required.",
"Unit fails analysis; TSM determination required."))))))</f>
        <v/>
      </c>
      <c r="AJ3050" s="58"/>
    </row>
    <row r="3051" customFormat="false" ht="15" hidden="false" customHeight="false" outlineLevel="0" collapsed="false">
      <c r="A3051" s="56"/>
      <c r="E3051" s="57" t="str">
        <f aca="false">IF(AND($F3051="",$G3051=""),"",IF($G3051="",$F3051,HYPERLINK($G3051,$F3051)))</f>
        <v/>
      </c>
      <c r="H3051" s="1" t="str">
        <f aca="false">IF($I3051="","None Attached",IF(LEFT($I3051,5)="https",HYPERLINK($I3051,"Datasheet"),HYPERLINK(_xlfn.CONCAT("https://",$I3051),"Datasheet")))</f>
        <v>None Attached</v>
      </c>
      <c r="M3051" s="56"/>
      <c r="P3051" s="58"/>
      <c r="Q3051" s="1" t="n">
        <f aca="false">$M3051-$N3051</f>
        <v>0</v>
      </c>
      <c r="R3051" s="56"/>
      <c r="T3051" s="59" t="s">
        <v>15</v>
      </c>
      <c r="U3051" s="1" t="n">
        <f aca="false">$S3051-$R3051</f>
        <v>0</v>
      </c>
      <c r="V3051" s="1" t="n">
        <f aca="false">IF($T3051="±",$Q3051*2,$Q3051)</f>
        <v>0</v>
      </c>
      <c r="W3051" s="60" t="str">
        <f aca="false">IFERROR($U3051/ABS($V3051),"N/A")</f>
        <v>N/A</v>
      </c>
      <c r="X3051" s="61" t="str">
        <f aca="false">IF(OR($W3051="N/A",$R3051="",$S3051=""),"N/A",IF($W3051&gt;=4,"Not Significant",IF($W3051&gt;=2,"Semi-Significant","Significant")))</f>
        <v>N/A</v>
      </c>
      <c r="Z3051" s="1" t="str">
        <f aca="false">IF($D3051="Z540.1 w/data",0,"")</f>
        <v/>
      </c>
      <c r="AA3051" s="1" t="e">
        <f aca="false">$Y3051+$Q3051+$Z3051</f>
        <v>#VALUE!</v>
      </c>
      <c r="AB3051" s="1" t="n">
        <f aca="false">$N3051+$Q3051</f>
        <v>0</v>
      </c>
      <c r="AC3051" s="1" t="str">
        <f aca="false">IF($Y3051="","",IF(AND($AA3051&gt;=$R3051,$AA3051&lt;=$S3051),"Pass","Fail"))</f>
        <v/>
      </c>
      <c r="AD3051" s="1" t="str">
        <f aca="false">IF($Y3051="","",IF($AA3051&gt;$R3051,"Pass","Fail"))</f>
        <v/>
      </c>
      <c r="AE3051" s="1" t="str">
        <f aca="false">IF($Y3051="","",IF($AA3051&gt;=$R3051,"Pass","Fail"))</f>
        <v/>
      </c>
      <c r="AF3051" s="1" t="str">
        <f aca="false">IF($Y3051="","",IF($AA3051&lt;=$S3051,"Pass","Fail"))</f>
        <v/>
      </c>
      <c r="AG3051" s="1" t="str">
        <f aca="false">IF($Y3051="","",IF($AA3051&lt;$S3051,"Pass","Fail"))</f>
        <v/>
      </c>
      <c r="AH3051" s="23" t="str">
        <f aca="true">INDIRECT(CHOOSE(MATCH($T3051,{"±","&gt;","≥","≤","&lt;"},0), "AC", "AD", "AE", "AF", "AG") &amp; ROW())</f>
        <v/>
      </c>
      <c r="AI3051" s="56" t="str">
        <f aca="false">IF($X3051="Not Significant","No Further Action Required",
IF($AH3051="","",
IF(AND($AH3051="Pass",$L3051="0 - Passed "),"Analysis performed; no further action required.",
IF(AND($AH3051="Fail",$L3051="1 - Failed "),"Analysis performed; no further action required.",
IF(AND($AH3051="Pass",$L3051="2 - Limited In Use "),"Analysis performed; no further action required.",
IF(AND($AH3051="Fail",$L3051="3 - Adjusted "),"Analysis performed; no further action required.",
"Unit fails analysis; TSM determination required."))))))</f>
        <v/>
      </c>
      <c r="AJ3051" s="58"/>
    </row>
    <row r="3052" customFormat="false" ht="15" hidden="false" customHeight="false" outlineLevel="0" collapsed="false">
      <c r="A3052" s="56"/>
      <c r="E3052" s="57" t="str">
        <f aca="false">IF(AND($F3052="",$G3052=""),"",IF($G3052="",$F3052,HYPERLINK($G3052,$F3052)))</f>
        <v/>
      </c>
      <c r="H3052" s="1" t="str">
        <f aca="false">IF($I3052="","None Attached",IF(LEFT($I3052,5)="https",HYPERLINK($I3052,"Datasheet"),HYPERLINK(_xlfn.CONCAT("https://",$I3052),"Datasheet")))</f>
        <v>None Attached</v>
      </c>
      <c r="M3052" s="56"/>
      <c r="P3052" s="58"/>
      <c r="Q3052" s="1" t="n">
        <f aca="false">$M3052-$N3052</f>
        <v>0</v>
      </c>
      <c r="R3052" s="56"/>
      <c r="T3052" s="59" t="s">
        <v>15</v>
      </c>
      <c r="U3052" s="1" t="n">
        <f aca="false">$S3052-$R3052</f>
        <v>0</v>
      </c>
      <c r="V3052" s="1" t="n">
        <f aca="false">IF($T3052="±",$Q3052*2,$Q3052)</f>
        <v>0</v>
      </c>
      <c r="W3052" s="60" t="str">
        <f aca="false">IFERROR($U3052/ABS($V3052),"N/A")</f>
        <v>N/A</v>
      </c>
      <c r="X3052" s="61" t="str">
        <f aca="false">IF(OR($W3052="N/A",$R3052="",$S3052=""),"N/A",IF($W3052&gt;=4,"Not Significant",IF($W3052&gt;=2,"Semi-Significant","Significant")))</f>
        <v>N/A</v>
      </c>
      <c r="Z3052" s="1" t="str">
        <f aca="false">IF($D3052="Z540.1 w/data",0,"")</f>
        <v/>
      </c>
      <c r="AA3052" s="1" t="e">
        <f aca="false">$Y3052+$Q3052+$Z3052</f>
        <v>#VALUE!</v>
      </c>
      <c r="AB3052" s="1" t="n">
        <f aca="false">$N3052+$Q3052</f>
        <v>0</v>
      </c>
      <c r="AC3052" s="1" t="str">
        <f aca="false">IF($Y3052="","",IF(AND($AA3052&gt;=$R3052,$AA3052&lt;=$S3052),"Pass","Fail"))</f>
        <v/>
      </c>
      <c r="AD3052" s="1" t="str">
        <f aca="false">IF($Y3052="","",IF($AA3052&gt;$R3052,"Pass","Fail"))</f>
        <v/>
      </c>
      <c r="AE3052" s="1" t="str">
        <f aca="false">IF($Y3052="","",IF($AA3052&gt;=$R3052,"Pass","Fail"))</f>
        <v/>
      </c>
      <c r="AF3052" s="1" t="str">
        <f aca="false">IF($Y3052="","",IF($AA3052&lt;=$S3052,"Pass","Fail"))</f>
        <v/>
      </c>
      <c r="AG3052" s="1" t="str">
        <f aca="false">IF($Y3052="","",IF($AA3052&lt;$S3052,"Pass","Fail"))</f>
        <v/>
      </c>
      <c r="AH3052" s="23" t="str">
        <f aca="true">INDIRECT(CHOOSE(MATCH($T3052,{"±","&gt;","≥","≤","&lt;"},0), "AC", "AD", "AE", "AF", "AG") &amp; ROW())</f>
        <v/>
      </c>
      <c r="AI3052" s="56" t="str">
        <f aca="false">IF($X3052="Not Significant","No Further Action Required",
IF($AH3052="","",
IF(AND($AH3052="Pass",$L3052="0 - Passed "),"Analysis performed; no further action required.",
IF(AND($AH3052="Fail",$L3052="1 - Failed "),"Analysis performed; no further action required.",
IF(AND($AH3052="Pass",$L3052="2 - Limited In Use "),"Analysis performed; no further action required.",
IF(AND($AH3052="Fail",$L3052="3 - Adjusted "),"Analysis performed; no further action required.",
"Unit fails analysis; TSM determination required."))))))</f>
        <v/>
      </c>
      <c r="AJ3052" s="58"/>
    </row>
    <row r="3053" customFormat="false" ht="15" hidden="false" customHeight="false" outlineLevel="0" collapsed="false">
      <c r="A3053" s="56"/>
      <c r="E3053" s="57" t="str">
        <f aca="false">IF(AND($F3053="",$G3053=""),"",IF($G3053="",$F3053,HYPERLINK($G3053,$F3053)))</f>
        <v/>
      </c>
      <c r="H3053" s="1" t="str">
        <f aca="false">IF($I3053="","None Attached",IF(LEFT($I3053,5)="https",HYPERLINK($I3053,"Datasheet"),HYPERLINK(_xlfn.CONCAT("https://",$I3053),"Datasheet")))</f>
        <v>None Attached</v>
      </c>
      <c r="M3053" s="56"/>
      <c r="P3053" s="58"/>
      <c r="Q3053" s="1" t="n">
        <f aca="false">$M3053-$N3053</f>
        <v>0</v>
      </c>
      <c r="R3053" s="56"/>
      <c r="T3053" s="59" t="s">
        <v>15</v>
      </c>
      <c r="U3053" s="1" t="n">
        <f aca="false">$S3053-$R3053</f>
        <v>0</v>
      </c>
      <c r="V3053" s="1" t="n">
        <f aca="false">IF($T3053="±",$Q3053*2,$Q3053)</f>
        <v>0</v>
      </c>
      <c r="W3053" s="60" t="str">
        <f aca="false">IFERROR($U3053/ABS($V3053),"N/A")</f>
        <v>N/A</v>
      </c>
      <c r="X3053" s="61" t="str">
        <f aca="false">IF(OR($W3053="N/A",$R3053="",$S3053=""),"N/A",IF($W3053&gt;=4,"Not Significant",IF($W3053&gt;=2,"Semi-Significant","Significant")))</f>
        <v>N/A</v>
      </c>
      <c r="Z3053" s="1" t="str">
        <f aca="false">IF($D3053="Z540.1 w/data",0,"")</f>
        <v/>
      </c>
      <c r="AA3053" s="1" t="e">
        <f aca="false">$Y3053+$Q3053+$Z3053</f>
        <v>#VALUE!</v>
      </c>
      <c r="AB3053" s="1" t="n">
        <f aca="false">$N3053+$Q3053</f>
        <v>0</v>
      </c>
      <c r="AC3053" s="1" t="str">
        <f aca="false">IF($Y3053="","",IF(AND($AA3053&gt;=$R3053,$AA3053&lt;=$S3053),"Pass","Fail"))</f>
        <v/>
      </c>
      <c r="AD3053" s="1" t="str">
        <f aca="false">IF($Y3053="","",IF($AA3053&gt;$R3053,"Pass","Fail"))</f>
        <v/>
      </c>
      <c r="AE3053" s="1" t="str">
        <f aca="false">IF($Y3053="","",IF($AA3053&gt;=$R3053,"Pass","Fail"))</f>
        <v/>
      </c>
      <c r="AF3053" s="1" t="str">
        <f aca="false">IF($Y3053="","",IF($AA3053&lt;=$S3053,"Pass","Fail"))</f>
        <v/>
      </c>
      <c r="AG3053" s="1" t="str">
        <f aca="false">IF($Y3053="","",IF($AA3053&lt;$S3053,"Pass","Fail"))</f>
        <v/>
      </c>
      <c r="AH3053" s="23" t="str">
        <f aca="true">INDIRECT(CHOOSE(MATCH($T3053,{"±","&gt;","≥","≤","&lt;"},0), "AC", "AD", "AE", "AF", "AG") &amp; ROW())</f>
        <v/>
      </c>
      <c r="AI3053" s="56" t="str">
        <f aca="false">IF($X3053="Not Significant","No Further Action Required",
IF($AH3053="","",
IF(AND($AH3053="Pass",$L3053="0 - Passed "),"Analysis performed; no further action required.",
IF(AND($AH3053="Fail",$L3053="1 - Failed "),"Analysis performed; no further action required.",
IF(AND($AH3053="Pass",$L3053="2 - Limited In Use "),"Analysis performed; no further action required.",
IF(AND($AH3053="Fail",$L3053="3 - Adjusted "),"Analysis performed; no further action required.",
"Unit fails analysis; TSM determination required."))))))</f>
        <v/>
      </c>
      <c r="AJ3053" s="58"/>
    </row>
    <row r="3054" customFormat="false" ht="15" hidden="false" customHeight="false" outlineLevel="0" collapsed="false">
      <c r="A3054" s="56"/>
      <c r="E3054" s="57" t="str">
        <f aca="false">IF(AND($F3054="",$G3054=""),"",IF($G3054="",$F3054,HYPERLINK($G3054,$F3054)))</f>
        <v/>
      </c>
      <c r="H3054" s="1" t="str">
        <f aca="false">IF($I3054="","None Attached",IF(LEFT($I3054,5)="https",HYPERLINK($I3054,"Datasheet"),HYPERLINK(_xlfn.CONCAT("https://",$I3054),"Datasheet")))</f>
        <v>None Attached</v>
      </c>
      <c r="M3054" s="56"/>
      <c r="P3054" s="58"/>
      <c r="Q3054" s="1" t="n">
        <f aca="false">$M3054-$N3054</f>
        <v>0</v>
      </c>
      <c r="R3054" s="56"/>
      <c r="T3054" s="59" t="s">
        <v>15</v>
      </c>
      <c r="U3054" s="1" t="n">
        <f aca="false">$S3054-$R3054</f>
        <v>0</v>
      </c>
      <c r="V3054" s="1" t="n">
        <f aca="false">IF($T3054="±",$Q3054*2,$Q3054)</f>
        <v>0</v>
      </c>
      <c r="W3054" s="60" t="str">
        <f aca="false">IFERROR($U3054/ABS($V3054),"N/A")</f>
        <v>N/A</v>
      </c>
      <c r="X3054" s="61" t="str">
        <f aca="false">IF(OR($W3054="N/A",$R3054="",$S3054=""),"N/A",IF($W3054&gt;=4,"Not Significant",IF($W3054&gt;=2,"Semi-Significant","Significant")))</f>
        <v>N/A</v>
      </c>
      <c r="Z3054" s="1" t="str">
        <f aca="false">IF($D3054="Z540.1 w/data",0,"")</f>
        <v/>
      </c>
      <c r="AA3054" s="1" t="e">
        <f aca="false">$Y3054+$Q3054+$Z3054</f>
        <v>#VALUE!</v>
      </c>
      <c r="AB3054" s="1" t="n">
        <f aca="false">$N3054+$Q3054</f>
        <v>0</v>
      </c>
      <c r="AC3054" s="1" t="str">
        <f aca="false">IF($Y3054="","",IF(AND($AA3054&gt;=$R3054,$AA3054&lt;=$S3054),"Pass","Fail"))</f>
        <v/>
      </c>
      <c r="AD3054" s="1" t="str">
        <f aca="false">IF($Y3054="","",IF($AA3054&gt;$R3054,"Pass","Fail"))</f>
        <v/>
      </c>
      <c r="AE3054" s="1" t="str">
        <f aca="false">IF($Y3054="","",IF($AA3054&gt;=$R3054,"Pass","Fail"))</f>
        <v/>
      </c>
      <c r="AF3054" s="1" t="str">
        <f aca="false">IF($Y3054="","",IF($AA3054&lt;=$S3054,"Pass","Fail"))</f>
        <v/>
      </c>
      <c r="AG3054" s="1" t="str">
        <f aca="false">IF($Y3054="","",IF($AA3054&lt;$S3054,"Pass","Fail"))</f>
        <v/>
      </c>
      <c r="AH3054" s="23" t="str">
        <f aca="true">INDIRECT(CHOOSE(MATCH($T3054,{"±","&gt;","≥","≤","&lt;"},0), "AC", "AD", "AE", "AF", "AG") &amp; ROW())</f>
        <v/>
      </c>
      <c r="AI3054" s="56" t="str">
        <f aca="false">IF($X3054="Not Significant","No Further Action Required",
IF($AH3054="","",
IF(AND($AH3054="Pass",$L3054="0 - Passed "),"Analysis performed; no further action required.",
IF(AND($AH3054="Fail",$L3054="1 - Failed "),"Analysis performed; no further action required.",
IF(AND($AH3054="Pass",$L3054="2 - Limited In Use "),"Analysis performed; no further action required.",
IF(AND($AH3054="Fail",$L3054="3 - Adjusted "),"Analysis performed; no further action required.",
"Unit fails analysis; TSM determination required."))))))</f>
        <v/>
      </c>
      <c r="AJ3054" s="58"/>
    </row>
    <row r="3055" customFormat="false" ht="15" hidden="false" customHeight="false" outlineLevel="0" collapsed="false">
      <c r="A3055" s="56"/>
      <c r="E3055" s="57" t="str">
        <f aca="false">IF(AND($F3055="",$G3055=""),"",IF($G3055="",$F3055,HYPERLINK($G3055,$F3055)))</f>
        <v/>
      </c>
      <c r="H3055" s="1" t="str">
        <f aca="false">IF($I3055="","None Attached",IF(LEFT($I3055,5)="https",HYPERLINK($I3055,"Datasheet"),HYPERLINK(_xlfn.CONCAT("https://",$I3055),"Datasheet")))</f>
        <v>None Attached</v>
      </c>
      <c r="M3055" s="56"/>
      <c r="P3055" s="58"/>
      <c r="Q3055" s="1" t="n">
        <f aca="false">$M3055-$N3055</f>
        <v>0</v>
      </c>
      <c r="R3055" s="56"/>
      <c r="T3055" s="59" t="s">
        <v>15</v>
      </c>
      <c r="U3055" s="1" t="n">
        <f aca="false">$S3055-$R3055</f>
        <v>0</v>
      </c>
      <c r="V3055" s="1" t="n">
        <f aca="false">IF($T3055="±",$Q3055*2,$Q3055)</f>
        <v>0</v>
      </c>
      <c r="W3055" s="60" t="str">
        <f aca="false">IFERROR($U3055/ABS($V3055),"N/A")</f>
        <v>N/A</v>
      </c>
      <c r="X3055" s="61" t="str">
        <f aca="false">IF(OR($W3055="N/A",$R3055="",$S3055=""),"N/A",IF($W3055&gt;=4,"Not Significant",IF($W3055&gt;=2,"Semi-Significant","Significant")))</f>
        <v>N/A</v>
      </c>
      <c r="Z3055" s="1" t="str">
        <f aca="false">IF($D3055="Z540.1 w/data",0,"")</f>
        <v/>
      </c>
      <c r="AA3055" s="1" t="e">
        <f aca="false">$Y3055+$Q3055+$Z3055</f>
        <v>#VALUE!</v>
      </c>
      <c r="AB3055" s="1" t="n">
        <f aca="false">$N3055+$Q3055</f>
        <v>0</v>
      </c>
      <c r="AC3055" s="1" t="str">
        <f aca="false">IF($Y3055="","",IF(AND($AA3055&gt;=$R3055,$AA3055&lt;=$S3055),"Pass","Fail"))</f>
        <v/>
      </c>
      <c r="AD3055" s="1" t="str">
        <f aca="false">IF($Y3055="","",IF($AA3055&gt;$R3055,"Pass","Fail"))</f>
        <v/>
      </c>
      <c r="AE3055" s="1" t="str">
        <f aca="false">IF($Y3055="","",IF($AA3055&gt;=$R3055,"Pass","Fail"))</f>
        <v/>
      </c>
      <c r="AF3055" s="1" t="str">
        <f aca="false">IF($Y3055="","",IF($AA3055&lt;=$S3055,"Pass","Fail"))</f>
        <v/>
      </c>
      <c r="AG3055" s="1" t="str">
        <f aca="false">IF($Y3055="","",IF($AA3055&lt;$S3055,"Pass","Fail"))</f>
        <v/>
      </c>
      <c r="AH3055" s="23" t="str">
        <f aca="true">INDIRECT(CHOOSE(MATCH($T3055,{"±","&gt;","≥","≤","&lt;"},0), "AC", "AD", "AE", "AF", "AG") &amp; ROW())</f>
        <v/>
      </c>
      <c r="AI3055" s="56" t="str">
        <f aca="false">IF($X3055="Not Significant","No Further Action Required",
IF($AH3055="","",
IF(AND($AH3055="Pass",$L3055="0 - Passed "),"Analysis performed; no further action required.",
IF(AND($AH3055="Fail",$L3055="1 - Failed "),"Analysis performed; no further action required.",
IF(AND($AH3055="Pass",$L3055="2 - Limited In Use "),"Analysis performed; no further action required.",
IF(AND($AH3055="Fail",$L3055="3 - Adjusted "),"Analysis performed; no further action required.",
"Unit fails analysis; TSM determination required."))))))</f>
        <v/>
      </c>
      <c r="AJ3055" s="58"/>
    </row>
    <row r="3056" customFormat="false" ht="15" hidden="false" customHeight="false" outlineLevel="0" collapsed="false">
      <c r="A3056" s="56"/>
      <c r="E3056" s="57" t="str">
        <f aca="false">IF(AND($F3056="",$G3056=""),"",IF($G3056="",$F3056,HYPERLINK($G3056,$F3056)))</f>
        <v/>
      </c>
      <c r="H3056" s="1" t="str">
        <f aca="false">IF($I3056="","None Attached",IF(LEFT($I3056,5)="https",HYPERLINK($I3056,"Datasheet"),HYPERLINK(_xlfn.CONCAT("https://",$I3056),"Datasheet")))</f>
        <v>None Attached</v>
      </c>
      <c r="M3056" s="56"/>
      <c r="P3056" s="58"/>
      <c r="Q3056" s="1" t="n">
        <f aca="false">$M3056-$N3056</f>
        <v>0</v>
      </c>
      <c r="R3056" s="56"/>
      <c r="T3056" s="59" t="s">
        <v>15</v>
      </c>
      <c r="U3056" s="1" t="n">
        <f aca="false">$S3056-$R3056</f>
        <v>0</v>
      </c>
      <c r="V3056" s="1" t="n">
        <f aca="false">IF($T3056="±",$Q3056*2,$Q3056)</f>
        <v>0</v>
      </c>
      <c r="W3056" s="60" t="str">
        <f aca="false">IFERROR($U3056/ABS($V3056),"N/A")</f>
        <v>N/A</v>
      </c>
      <c r="X3056" s="61" t="str">
        <f aca="false">IF(OR($W3056="N/A",$R3056="",$S3056=""),"N/A",IF($W3056&gt;=4,"Not Significant",IF($W3056&gt;=2,"Semi-Significant","Significant")))</f>
        <v>N/A</v>
      </c>
      <c r="Z3056" s="1" t="str">
        <f aca="false">IF($D3056="Z540.1 w/data",0,"")</f>
        <v/>
      </c>
      <c r="AA3056" s="1" t="e">
        <f aca="false">$Y3056+$Q3056+$Z3056</f>
        <v>#VALUE!</v>
      </c>
      <c r="AB3056" s="1" t="n">
        <f aca="false">$N3056+$Q3056</f>
        <v>0</v>
      </c>
      <c r="AC3056" s="1" t="str">
        <f aca="false">IF($Y3056="","",IF(AND($AA3056&gt;=$R3056,$AA3056&lt;=$S3056),"Pass","Fail"))</f>
        <v/>
      </c>
      <c r="AD3056" s="1" t="str">
        <f aca="false">IF($Y3056="","",IF($AA3056&gt;$R3056,"Pass","Fail"))</f>
        <v/>
      </c>
      <c r="AE3056" s="1" t="str">
        <f aca="false">IF($Y3056="","",IF($AA3056&gt;=$R3056,"Pass","Fail"))</f>
        <v/>
      </c>
      <c r="AF3056" s="1" t="str">
        <f aca="false">IF($Y3056="","",IF($AA3056&lt;=$S3056,"Pass","Fail"))</f>
        <v/>
      </c>
      <c r="AG3056" s="1" t="str">
        <f aca="false">IF($Y3056="","",IF($AA3056&lt;$S3056,"Pass","Fail"))</f>
        <v/>
      </c>
      <c r="AH3056" s="23" t="str">
        <f aca="true">INDIRECT(CHOOSE(MATCH($T3056,{"±","&gt;","≥","≤","&lt;"},0), "AC", "AD", "AE", "AF", "AG") &amp; ROW())</f>
        <v/>
      </c>
      <c r="AI3056" s="56" t="str">
        <f aca="false">IF($X3056="Not Significant","No Further Action Required",
IF($AH3056="","",
IF(AND($AH3056="Pass",$L3056="0 - Passed "),"Analysis performed; no further action required.",
IF(AND($AH3056="Fail",$L3056="1 - Failed "),"Analysis performed; no further action required.",
IF(AND($AH3056="Pass",$L3056="2 - Limited In Use "),"Analysis performed; no further action required.",
IF(AND($AH3056="Fail",$L3056="3 - Adjusted "),"Analysis performed; no further action required.",
"Unit fails analysis; TSM determination required."))))))</f>
        <v/>
      </c>
      <c r="AJ3056" s="58"/>
    </row>
    <row r="3057" customFormat="false" ht="15" hidden="false" customHeight="false" outlineLevel="0" collapsed="false">
      <c r="A3057" s="56"/>
      <c r="E3057" s="57" t="str">
        <f aca="false">IF(AND($F3057="",$G3057=""),"",IF($G3057="",$F3057,HYPERLINK($G3057,$F3057)))</f>
        <v/>
      </c>
      <c r="H3057" s="1" t="str">
        <f aca="false">IF($I3057="","None Attached",IF(LEFT($I3057,5)="https",HYPERLINK($I3057,"Datasheet"),HYPERLINK(_xlfn.CONCAT("https://",$I3057),"Datasheet")))</f>
        <v>None Attached</v>
      </c>
      <c r="M3057" s="56"/>
      <c r="P3057" s="58"/>
      <c r="Q3057" s="1" t="n">
        <f aca="false">$M3057-$N3057</f>
        <v>0</v>
      </c>
      <c r="R3057" s="56"/>
      <c r="T3057" s="59" t="s">
        <v>15</v>
      </c>
      <c r="U3057" s="1" t="n">
        <f aca="false">$S3057-$R3057</f>
        <v>0</v>
      </c>
      <c r="V3057" s="1" t="n">
        <f aca="false">IF($T3057="±",$Q3057*2,$Q3057)</f>
        <v>0</v>
      </c>
      <c r="W3057" s="60" t="str">
        <f aca="false">IFERROR($U3057/ABS($V3057),"N/A")</f>
        <v>N/A</v>
      </c>
      <c r="X3057" s="61" t="str">
        <f aca="false">IF(OR($W3057="N/A",$R3057="",$S3057=""),"N/A",IF($W3057&gt;=4,"Not Significant",IF($W3057&gt;=2,"Semi-Significant","Significant")))</f>
        <v>N/A</v>
      </c>
      <c r="Z3057" s="1" t="str">
        <f aca="false">IF($D3057="Z540.1 w/data",0,"")</f>
        <v/>
      </c>
      <c r="AA3057" s="1" t="e">
        <f aca="false">$Y3057+$Q3057+$Z3057</f>
        <v>#VALUE!</v>
      </c>
      <c r="AB3057" s="1" t="n">
        <f aca="false">$N3057+$Q3057</f>
        <v>0</v>
      </c>
      <c r="AC3057" s="1" t="str">
        <f aca="false">IF($Y3057="","",IF(AND($AA3057&gt;=$R3057,$AA3057&lt;=$S3057),"Pass","Fail"))</f>
        <v/>
      </c>
      <c r="AD3057" s="1" t="str">
        <f aca="false">IF($Y3057="","",IF($AA3057&gt;$R3057,"Pass","Fail"))</f>
        <v/>
      </c>
      <c r="AE3057" s="1" t="str">
        <f aca="false">IF($Y3057="","",IF($AA3057&gt;=$R3057,"Pass","Fail"))</f>
        <v/>
      </c>
      <c r="AF3057" s="1" t="str">
        <f aca="false">IF($Y3057="","",IF($AA3057&lt;=$S3057,"Pass","Fail"))</f>
        <v/>
      </c>
      <c r="AG3057" s="1" t="str">
        <f aca="false">IF($Y3057="","",IF($AA3057&lt;$S3057,"Pass","Fail"))</f>
        <v/>
      </c>
      <c r="AH3057" s="23" t="str">
        <f aca="true">INDIRECT(CHOOSE(MATCH($T3057,{"±","&gt;","≥","≤","&lt;"},0), "AC", "AD", "AE", "AF", "AG") &amp; ROW())</f>
        <v/>
      </c>
      <c r="AI3057" s="56" t="str">
        <f aca="false">IF($X3057="Not Significant","No Further Action Required",
IF($AH3057="","",
IF(AND($AH3057="Pass",$L3057="0 - Passed "),"Analysis performed; no further action required.",
IF(AND($AH3057="Fail",$L3057="1 - Failed "),"Analysis performed; no further action required.",
IF(AND($AH3057="Pass",$L3057="2 - Limited In Use "),"Analysis performed; no further action required.",
IF(AND($AH3057="Fail",$L3057="3 - Adjusted "),"Analysis performed; no further action required.",
"Unit fails analysis; TSM determination required."))))))</f>
        <v/>
      </c>
      <c r="AJ3057" s="58"/>
    </row>
    <row r="3058" customFormat="false" ht="15" hidden="false" customHeight="false" outlineLevel="0" collapsed="false">
      <c r="A3058" s="56"/>
      <c r="E3058" s="57" t="str">
        <f aca="false">IF(AND($F3058="",$G3058=""),"",IF($G3058="",$F3058,HYPERLINK($G3058,$F3058)))</f>
        <v/>
      </c>
      <c r="H3058" s="1" t="str">
        <f aca="false">IF($I3058="","None Attached",IF(LEFT($I3058,5)="https",HYPERLINK($I3058,"Datasheet"),HYPERLINK(_xlfn.CONCAT("https://",$I3058),"Datasheet")))</f>
        <v>None Attached</v>
      </c>
      <c r="M3058" s="56"/>
      <c r="P3058" s="58"/>
      <c r="Q3058" s="1" t="n">
        <f aca="false">$M3058-$N3058</f>
        <v>0</v>
      </c>
      <c r="R3058" s="56"/>
      <c r="T3058" s="59" t="s">
        <v>15</v>
      </c>
      <c r="U3058" s="1" t="n">
        <f aca="false">$S3058-$R3058</f>
        <v>0</v>
      </c>
      <c r="V3058" s="1" t="n">
        <f aca="false">IF($T3058="±",$Q3058*2,$Q3058)</f>
        <v>0</v>
      </c>
      <c r="W3058" s="60" t="str">
        <f aca="false">IFERROR($U3058/ABS($V3058),"N/A")</f>
        <v>N/A</v>
      </c>
      <c r="X3058" s="61" t="str">
        <f aca="false">IF(OR($W3058="N/A",$R3058="",$S3058=""),"N/A",IF($W3058&gt;=4,"Not Significant",IF($W3058&gt;=2,"Semi-Significant","Significant")))</f>
        <v>N/A</v>
      </c>
      <c r="Z3058" s="1" t="str">
        <f aca="false">IF($D3058="Z540.1 w/data",0,"")</f>
        <v/>
      </c>
      <c r="AA3058" s="1" t="e">
        <f aca="false">$Y3058+$Q3058+$Z3058</f>
        <v>#VALUE!</v>
      </c>
      <c r="AB3058" s="1" t="n">
        <f aca="false">$N3058+$Q3058</f>
        <v>0</v>
      </c>
      <c r="AC3058" s="1" t="str">
        <f aca="false">IF($Y3058="","",IF(AND($AA3058&gt;=$R3058,$AA3058&lt;=$S3058),"Pass","Fail"))</f>
        <v/>
      </c>
      <c r="AD3058" s="1" t="str">
        <f aca="false">IF($Y3058="","",IF($AA3058&gt;$R3058,"Pass","Fail"))</f>
        <v/>
      </c>
      <c r="AE3058" s="1" t="str">
        <f aca="false">IF($Y3058="","",IF($AA3058&gt;=$R3058,"Pass","Fail"))</f>
        <v/>
      </c>
      <c r="AF3058" s="1" t="str">
        <f aca="false">IF($Y3058="","",IF($AA3058&lt;=$S3058,"Pass","Fail"))</f>
        <v/>
      </c>
      <c r="AG3058" s="1" t="str">
        <f aca="false">IF($Y3058="","",IF($AA3058&lt;$S3058,"Pass","Fail"))</f>
        <v/>
      </c>
      <c r="AH3058" s="23" t="str">
        <f aca="true">INDIRECT(CHOOSE(MATCH($T3058,{"±","&gt;","≥","≤","&lt;"},0), "AC", "AD", "AE", "AF", "AG") &amp; ROW())</f>
        <v/>
      </c>
      <c r="AI3058" s="56" t="str">
        <f aca="false">IF($X3058="Not Significant","No Further Action Required",
IF($AH3058="","",
IF(AND($AH3058="Pass",$L3058="0 - Passed "),"Analysis performed; no further action required.",
IF(AND($AH3058="Fail",$L3058="1 - Failed "),"Analysis performed; no further action required.",
IF(AND($AH3058="Pass",$L3058="2 - Limited In Use "),"Analysis performed; no further action required.",
IF(AND($AH3058="Fail",$L3058="3 - Adjusted "),"Analysis performed; no further action required.",
"Unit fails analysis; TSM determination required."))))))</f>
        <v/>
      </c>
      <c r="AJ3058" s="58"/>
    </row>
    <row r="3059" customFormat="false" ht="15" hidden="false" customHeight="false" outlineLevel="0" collapsed="false">
      <c r="A3059" s="56"/>
      <c r="E3059" s="57" t="str">
        <f aca="false">IF(AND($F3059="",$G3059=""),"",IF($G3059="",$F3059,HYPERLINK($G3059,$F3059)))</f>
        <v/>
      </c>
      <c r="H3059" s="1" t="str">
        <f aca="false">IF($I3059="","None Attached",IF(LEFT($I3059,5)="https",HYPERLINK($I3059,"Datasheet"),HYPERLINK(_xlfn.CONCAT("https://",$I3059),"Datasheet")))</f>
        <v>None Attached</v>
      </c>
      <c r="M3059" s="56"/>
      <c r="P3059" s="58"/>
      <c r="Q3059" s="1" t="n">
        <f aca="false">$M3059-$N3059</f>
        <v>0</v>
      </c>
      <c r="R3059" s="56"/>
      <c r="T3059" s="59" t="s">
        <v>15</v>
      </c>
      <c r="U3059" s="1" t="n">
        <f aca="false">$S3059-$R3059</f>
        <v>0</v>
      </c>
      <c r="V3059" s="1" t="n">
        <f aca="false">IF($T3059="±",$Q3059*2,$Q3059)</f>
        <v>0</v>
      </c>
      <c r="W3059" s="60" t="str">
        <f aca="false">IFERROR($U3059/ABS($V3059),"N/A")</f>
        <v>N/A</v>
      </c>
      <c r="X3059" s="61" t="str">
        <f aca="false">IF(OR($W3059="N/A",$R3059="",$S3059=""),"N/A",IF($W3059&gt;=4,"Not Significant",IF($W3059&gt;=2,"Semi-Significant","Significant")))</f>
        <v>N/A</v>
      </c>
      <c r="Z3059" s="1" t="str">
        <f aca="false">IF($D3059="Z540.1 w/data",0,"")</f>
        <v/>
      </c>
      <c r="AA3059" s="1" t="e">
        <f aca="false">$Y3059+$Q3059+$Z3059</f>
        <v>#VALUE!</v>
      </c>
      <c r="AB3059" s="1" t="n">
        <f aca="false">$N3059+$Q3059</f>
        <v>0</v>
      </c>
      <c r="AC3059" s="1" t="str">
        <f aca="false">IF($Y3059="","",IF(AND($AA3059&gt;=$R3059,$AA3059&lt;=$S3059),"Pass","Fail"))</f>
        <v/>
      </c>
      <c r="AD3059" s="1" t="str">
        <f aca="false">IF($Y3059="","",IF($AA3059&gt;$R3059,"Pass","Fail"))</f>
        <v/>
      </c>
      <c r="AE3059" s="1" t="str">
        <f aca="false">IF($Y3059="","",IF($AA3059&gt;=$R3059,"Pass","Fail"))</f>
        <v/>
      </c>
      <c r="AF3059" s="1" t="str">
        <f aca="false">IF($Y3059="","",IF($AA3059&lt;=$S3059,"Pass","Fail"))</f>
        <v/>
      </c>
      <c r="AG3059" s="1" t="str">
        <f aca="false">IF($Y3059="","",IF($AA3059&lt;$S3059,"Pass","Fail"))</f>
        <v/>
      </c>
      <c r="AH3059" s="23" t="str">
        <f aca="true">INDIRECT(CHOOSE(MATCH($T3059,{"±","&gt;","≥","≤","&lt;"},0), "AC", "AD", "AE", "AF", "AG") &amp; ROW())</f>
        <v/>
      </c>
      <c r="AI3059" s="56" t="str">
        <f aca="false">IF($X3059="Not Significant","No Further Action Required",
IF($AH3059="","",
IF(AND($AH3059="Pass",$L3059="0 - Passed "),"Analysis performed; no further action required.",
IF(AND($AH3059="Fail",$L3059="1 - Failed "),"Analysis performed; no further action required.",
IF(AND($AH3059="Pass",$L3059="2 - Limited In Use "),"Analysis performed; no further action required.",
IF(AND($AH3059="Fail",$L3059="3 - Adjusted "),"Analysis performed; no further action required.",
"Unit fails analysis; TSM determination required."))))))</f>
        <v/>
      </c>
      <c r="AJ3059" s="58"/>
    </row>
    <row r="3060" customFormat="false" ht="15" hidden="false" customHeight="false" outlineLevel="0" collapsed="false">
      <c r="A3060" s="56"/>
      <c r="E3060" s="57" t="str">
        <f aca="false">IF(AND($F3060="",$G3060=""),"",IF($G3060="",$F3060,HYPERLINK($G3060,$F3060)))</f>
        <v/>
      </c>
      <c r="H3060" s="1" t="str">
        <f aca="false">IF($I3060="","None Attached",IF(LEFT($I3060,5)="https",HYPERLINK($I3060,"Datasheet"),HYPERLINK(_xlfn.CONCAT("https://",$I3060),"Datasheet")))</f>
        <v>None Attached</v>
      </c>
      <c r="M3060" s="56"/>
      <c r="P3060" s="58"/>
      <c r="Q3060" s="1" t="n">
        <f aca="false">$M3060-$N3060</f>
        <v>0</v>
      </c>
      <c r="R3060" s="56"/>
      <c r="T3060" s="59" t="s">
        <v>15</v>
      </c>
      <c r="U3060" s="1" t="n">
        <f aca="false">$S3060-$R3060</f>
        <v>0</v>
      </c>
      <c r="V3060" s="1" t="n">
        <f aca="false">IF($T3060="±",$Q3060*2,$Q3060)</f>
        <v>0</v>
      </c>
      <c r="W3060" s="60" t="str">
        <f aca="false">IFERROR($U3060/ABS($V3060),"N/A")</f>
        <v>N/A</v>
      </c>
      <c r="X3060" s="61" t="str">
        <f aca="false">IF(OR($W3060="N/A",$R3060="",$S3060=""),"N/A",IF($W3060&gt;=4,"Not Significant",IF($W3060&gt;=2,"Semi-Significant","Significant")))</f>
        <v>N/A</v>
      </c>
      <c r="Z3060" s="1" t="str">
        <f aca="false">IF($D3060="Z540.1 w/data",0,"")</f>
        <v/>
      </c>
      <c r="AA3060" s="1" t="e">
        <f aca="false">$Y3060+$Q3060+$Z3060</f>
        <v>#VALUE!</v>
      </c>
      <c r="AB3060" s="1" t="n">
        <f aca="false">$N3060+$Q3060</f>
        <v>0</v>
      </c>
      <c r="AC3060" s="1" t="str">
        <f aca="false">IF($Y3060="","",IF(AND($AA3060&gt;=$R3060,$AA3060&lt;=$S3060),"Pass","Fail"))</f>
        <v/>
      </c>
      <c r="AD3060" s="1" t="str">
        <f aca="false">IF($Y3060="","",IF($AA3060&gt;$R3060,"Pass","Fail"))</f>
        <v/>
      </c>
      <c r="AE3060" s="1" t="str">
        <f aca="false">IF($Y3060="","",IF($AA3060&gt;=$R3060,"Pass","Fail"))</f>
        <v/>
      </c>
      <c r="AF3060" s="1" t="str">
        <f aca="false">IF($Y3060="","",IF($AA3060&lt;=$S3060,"Pass","Fail"))</f>
        <v/>
      </c>
      <c r="AG3060" s="1" t="str">
        <f aca="false">IF($Y3060="","",IF($AA3060&lt;$S3060,"Pass","Fail"))</f>
        <v/>
      </c>
      <c r="AH3060" s="23" t="str">
        <f aca="true">INDIRECT(CHOOSE(MATCH($T3060,{"±","&gt;","≥","≤","&lt;"},0), "AC", "AD", "AE", "AF", "AG") &amp; ROW())</f>
        <v/>
      </c>
      <c r="AI3060" s="56" t="str">
        <f aca="false">IF($X3060="Not Significant","No Further Action Required",
IF($AH3060="","",
IF(AND($AH3060="Pass",$L3060="0 - Passed "),"Analysis performed; no further action required.",
IF(AND($AH3060="Fail",$L3060="1 - Failed "),"Analysis performed; no further action required.",
IF(AND($AH3060="Pass",$L3060="2 - Limited In Use "),"Analysis performed; no further action required.",
IF(AND($AH3060="Fail",$L3060="3 - Adjusted "),"Analysis performed; no further action required.",
"Unit fails analysis; TSM determination required."))))))</f>
        <v/>
      </c>
      <c r="AJ3060" s="58"/>
    </row>
    <row r="3061" customFormat="false" ht="15" hidden="false" customHeight="false" outlineLevel="0" collapsed="false">
      <c r="A3061" s="56"/>
      <c r="E3061" s="57" t="str">
        <f aca="false">IF(AND($F3061="",$G3061=""),"",IF($G3061="",$F3061,HYPERLINK($G3061,$F3061)))</f>
        <v/>
      </c>
      <c r="H3061" s="1" t="str">
        <f aca="false">IF($I3061="","None Attached",IF(LEFT($I3061,5)="https",HYPERLINK($I3061,"Datasheet"),HYPERLINK(_xlfn.CONCAT("https://",$I3061),"Datasheet")))</f>
        <v>None Attached</v>
      </c>
      <c r="M3061" s="56"/>
      <c r="P3061" s="58"/>
      <c r="Q3061" s="1" t="n">
        <f aca="false">$M3061-$N3061</f>
        <v>0</v>
      </c>
      <c r="R3061" s="56"/>
      <c r="T3061" s="59" t="s">
        <v>15</v>
      </c>
      <c r="U3061" s="1" t="n">
        <f aca="false">$S3061-$R3061</f>
        <v>0</v>
      </c>
      <c r="V3061" s="1" t="n">
        <f aca="false">IF($T3061="±",$Q3061*2,$Q3061)</f>
        <v>0</v>
      </c>
      <c r="W3061" s="60" t="str">
        <f aca="false">IFERROR($U3061/ABS($V3061),"N/A")</f>
        <v>N/A</v>
      </c>
      <c r="X3061" s="61" t="str">
        <f aca="false">IF(OR($W3061="N/A",$R3061="",$S3061=""),"N/A",IF($W3061&gt;=4,"Not Significant",IF($W3061&gt;=2,"Semi-Significant","Significant")))</f>
        <v>N/A</v>
      </c>
      <c r="Z3061" s="1" t="str">
        <f aca="false">IF($D3061="Z540.1 w/data",0,"")</f>
        <v/>
      </c>
      <c r="AA3061" s="1" t="e">
        <f aca="false">$Y3061+$Q3061+$Z3061</f>
        <v>#VALUE!</v>
      </c>
      <c r="AB3061" s="1" t="n">
        <f aca="false">$N3061+$Q3061</f>
        <v>0</v>
      </c>
      <c r="AC3061" s="1" t="str">
        <f aca="false">IF($Y3061="","",IF(AND($AA3061&gt;=$R3061,$AA3061&lt;=$S3061),"Pass","Fail"))</f>
        <v/>
      </c>
      <c r="AD3061" s="1" t="str">
        <f aca="false">IF($Y3061="","",IF($AA3061&gt;$R3061,"Pass","Fail"))</f>
        <v/>
      </c>
      <c r="AE3061" s="1" t="str">
        <f aca="false">IF($Y3061="","",IF($AA3061&gt;=$R3061,"Pass","Fail"))</f>
        <v/>
      </c>
      <c r="AF3061" s="1" t="str">
        <f aca="false">IF($Y3061="","",IF($AA3061&lt;=$S3061,"Pass","Fail"))</f>
        <v/>
      </c>
      <c r="AG3061" s="1" t="str">
        <f aca="false">IF($Y3061="","",IF($AA3061&lt;$S3061,"Pass","Fail"))</f>
        <v/>
      </c>
      <c r="AH3061" s="23" t="str">
        <f aca="true">INDIRECT(CHOOSE(MATCH($T3061,{"±","&gt;","≥","≤","&lt;"},0), "AC", "AD", "AE", "AF", "AG") &amp; ROW())</f>
        <v/>
      </c>
      <c r="AI3061" s="56" t="str">
        <f aca="false">IF($X3061="Not Significant","No Further Action Required",
IF($AH3061="","",
IF(AND($AH3061="Pass",$L3061="0 - Passed "),"Analysis performed; no further action required.",
IF(AND($AH3061="Fail",$L3061="1 - Failed "),"Analysis performed; no further action required.",
IF(AND($AH3061="Pass",$L3061="2 - Limited In Use "),"Analysis performed; no further action required.",
IF(AND($AH3061="Fail",$L3061="3 - Adjusted "),"Analysis performed; no further action required.",
"Unit fails analysis; TSM determination required."))))))</f>
        <v/>
      </c>
      <c r="AJ3061" s="58"/>
    </row>
    <row r="3062" customFormat="false" ht="15" hidden="false" customHeight="false" outlineLevel="0" collapsed="false">
      <c r="A3062" s="56"/>
      <c r="E3062" s="57" t="str">
        <f aca="false">IF(AND($F3062="",$G3062=""),"",IF($G3062="",$F3062,HYPERLINK($G3062,$F3062)))</f>
        <v/>
      </c>
      <c r="H3062" s="1" t="str">
        <f aca="false">IF($I3062="","None Attached",IF(LEFT($I3062,5)="https",HYPERLINK($I3062,"Datasheet"),HYPERLINK(_xlfn.CONCAT("https://",$I3062),"Datasheet")))</f>
        <v>None Attached</v>
      </c>
      <c r="M3062" s="56"/>
      <c r="P3062" s="58"/>
      <c r="Q3062" s="1" t="n">
        <f aca="false">$M3062-$N3062</f>
        <v>0</v>
      </c>
      <c r="R3062" s="56"/>
      <c r="T3062" s="59" t="s">
        <v>15</v>
      </c>
      <c r="U3062" s="1" t="n">
        <f aca="false">$S3062-$R3062</f>
        <v>0</v>
      </c>
      <c r="V3062" s="1" t="n">
        <f aca="false">IF($T3062="±",$Q3062*2,$Q3062)</f>
        <v>0</v>
      </c>
      <c r="W3062" s="60" t="str">
        <f aca="false">IFERROR($U3062/ABS($V3062),"N/A")</f>
        <v>N/A</v>
      </c>
      <c r="X3062" s="61" t="str">
        <f aca="false">IF(OR($W3062="N/A",$R3062="",$S3062=""),"N/A",IF($W3062&gt;=4,"Not Significant",IF($W3062&gt;=2,"Semi-Significant","Significant")))</f>
        <v>N/A</v>
      </c>
      <c r="Z3062" s="1" t="str">
        <f aca="false">IF($D3062="Z540.1 w/data",0,"")</f>
        <v/>
      </c>
      <c r="AA3062" s="1" t="e">
        <f aca="false">$Y3062+$Q3062+$Z3062</f>
        <v>#VALUE!</v>
      </c>
      <c r="AB3062" s="1" t="n">
        <f aca="false">$N3062+$Q3062</f>
        <v>0</v>
      </c>
      <c r="AC3062" s="1" t="str">
        <f aca="false">IF($Y3062="","",IF(AND($AA3062&gt;=$R3062,$AA3062&lt;=$S3062),"Pass","Fail"))</f>
        <v/>
      </c>
      <c r="AD3062" s="1" t="str">
        <f aca="false">IF($Y3062="","",IF($AA3062&gt;$R3062,"Pass","Fail"))</f>
        <v/>
      </c>
      <c r="AE3062" s="1" t="str">
        <f aca="false">IF($Y3062="","",IF($AA3062&gt;=$R3062,"Pass","Fail"))</f>
        <v/>
      </c>
      <c r="AF3062" s="1" t="str">
        <f aca="false">IF($Y3062="","",IF($AA3062&lt;=$S3062,"Pass","Fail"))</f>
        <v/>
      </c>
      <c r="AG3062" s="1" t="str">
        <f aca="false">IF($Y3062="","",IF($AA3062&lt;$S3062,"Pass","Fail"))</f>
        <v/>
      </c>
      <c r="AH3062" s="23" t="str">
        <f aca="true">INDIRECT(CHOOSE(MATCH($T3062,{"±","&gt;","≥","≤","&lt;"},0), "AC", "AD", "AE", "AF", "AG") &amp; ROW())</f>
        <v/>
      </c>
      <c r="AI3062" s="56" t="str">
        <f aca="false">IF($X3062="Not Significant","No Further Action Required",
IF($AH3062="","",
IF(AND($AH3062="Pass",$L3062="0 - Passed "),"Analysis performed; no further action required.",
IF(AND($AH3062="Fail",$L3062="1 - Failed "),"Analysis performed; no further action required.",
IF(AND($AH3062="Pass",$L3062="2 - Limited In Use "),"Analysis performed; no further action required.",
IF(AND($AH3062="Fail",$L3062="3 - Adjusted "),"Analysis performed; no further action required.",
"Unit fails analysis; TSM determination required."))))))</f>
        <v/>
      </c>
      <c r="AJ3062" s="58"/>
    </row>
    <row r="3063" customFormat="false" ht="15" hidden="false" customHeight="false" outlineLevel="0" collapsed="false">
      <c r="A3063" s="56"/>
      <c r="E3063" s="57" t="str">
        <f aca="false">IF(AND($F3063="",$G3063=""),"",IF($G3063="",$F3063,HYPERLINK($G3063,$F3063)))</f>
        <v/>
      </c>
      <c r="H3063" s="1" t="str">
        <f aca="false">IF($I3063="","None Attached",IF(LEFT($I3063,5)="https",HYPERLINK($I3063,"Datasheet"),HYPERLINK(_xlfn.CONCAT("https://",$I3063),"Datasheet")))</f>
        <v>None Attached</v>
      </c>
      <c r="M3063" s="56"/>
      <c r="P3063" s="58"/>
      <c r="Q3063" s="1" t="n">
        <f aca="false">$M3063-$N3063</f>
        <v>0</v>
      </c>
      <c r="R3063" s="56"/>
      <c r="T3063" s="59" t="s">
        <v>15</v>
      </c>
      <c r="U3063" s="1" t="n">
        <f aca="false">$S3063-$R3063</f>
        <v>0</v>
      </c>
      <c r="V3063" s="1" t="n">
        <f aca="false">IF($T3063="±",$Q3063*2,$Q3063)</f>
        <v>0</v>
      </c>
      <c r="W3063" s="60" t="str">
        <f aca="false">IFERROR($U3063/ABS($V3063),"N/A")</f>
        <v>N/A</v>
      </c>
      <c r="X3063" s="61" t="str">
        <f aca="false">IF(OR($W3063="N/A",$R3063="",$S3063=""),"N/A",IF($W3063&gt;=4,"Not Significant",IF($W3063&gt;=2,"Semi-Significant","Significant")))</f>
        <v>N/A</v>
      </c>
      <c r="Z3063" s="1" t="str">
        <f aca="false">IF($D3063="Z540.1 w/data",0,"")</f>
        <v/>
      </c>
      <c r="AA3063" s="1" t="e">
        <f aca="false">$Y3063+$Q3063+$Z3063</f>
        <v>#VALUE!</v>
      </c>
      <c r="AB3063" s="1" t="n">
        <f aca="false">$N3063+$Q3063</f>
        <v>0</v>
      </c>
      <c r="AC3063" s="1" t="str">
        <f aca="false">IF($Y3063="","",IF(AND($AA3063&gt;=$R3063,$AA3063&lt;=$S3063),"Pass","Fail"))</f>
        <v/>
      </c>
      <c r="AD3063" s="1" t="str">
        <f aca="false">IF($Y3063="","",IF($AA3063&gt;$R3063,"Pass","Fail"))</f>
        <v/>
      </c>
      <c r="AE3063" s="1" t="str">
        <f aca="false">IF($Y3063="","",IF($AA3063&gt;=$R3063,"Pass","Fail"))</f>
        <v/>
      </c>
      <c r="AF3063" s="1" t="str">
        <f aca="false">IF($Y3063="","",IF($AA3063&lt;=$S3063,"Pass","Fail"))</f>
        <v/>
      </c>
      <c r="AG3063" s="1" t="str">
        <f aca="false">IF($Y3063="","",IF($AA3063&lt;$S3063,"Pass","Fail"))</f>
        <v/>
      </c>
      <c r="AH3063" s="23" t="str">
        <f aca="true">INDIRECT(CHOOSE(MATCH($T3063,{"±","&gt;","≥","≤","&lt;"},0), "AC", "AD", "AE", "AF", "AG") &amp; ROW())</f>
        <v/>
      </c>
      <c r="AI3063" s="56" t="str">
        <f aca="false">IF($X3063="Not Significant","No Further Action Required",
IF($AH3063="","",
IF(AND($AH3063="Pass",$L3063="0 - Passed "),"Analysis performed; no further action required.",
IF(AND($AH3063="Fail",$L3063="1 - Failed "),"Analysis performed; no further action required.",
IF(AND($AH3063="Pass",$L3063="2 - Limited In Use "),"Analysis performed; no further action required.",
IF(AND($AH3063="Fail",$L3063="3 - Adjusted "),"Analysis performed; no further action required.",
"Unit fails analysis; TSM determination required."))))))</f>
        <v/>
      </c>
      <c r="AJ3063" s="58"/>
    </row>
    <row r="3064" customFormat="false" ht="15" hidden="false" customHeight="false" outlineLevel="0" collapsed="false">
      <c r="A3064" s="56"/>
      <c r="E3064" s="57" t="str">
        <f aca="false">IF(AND($F3064="",$G3064=""),"",IF($G3064="",$F3064,HYPERLINK($G3064,$F3064)))</f>
        <v/>
      </c>
      <c r="H3064" s="1" t="str">
        <f aca="false">IF($I3064="","None Attached",IF(LEFT($I3064,5)="https",HYPERLINK($I3064,"Datasheet"),HYPERLINK(_xlfn.CONCAT("https://",$I3064),"Datasheet")))</f>
        <v>None Attached</v>
      </c>
      <c r="M3064" s="56"/>
      <c r="P3064" s="58"/>
      <c r="Q3064" s="1" t="n">
        <f aca="false">$M3064-$N3064</f>
        <v>0</v>
      </c>
      <c r="R3064" s="56"/>
      <c r="T3064" s="59" t="s">
        <v>15</v>
      </c>
      <c r="U3064" s="1" t="n">
        <f aca="false">$S3064-$R3064</f>
        <v>0</v>
      </c>
      <c r="V3064" s="1" t="n">
        <f aca="false">IF($T3064="±",$Q3064*2,$Q3064)</f>
        <v>0</v>
      </c>
      <c r="W3064" s="60" t="str">
        <f aca="false">IFERROR($U3064/ABS($V3064),"N/A")</f>
        <v>N/A</v>
      </c>
      <c r="X3064" s="61" t="str">
        <f aca="false">IF(OR($W3064="N/A",$R3064="",$S3064=""),"N/A",IF($W3064&gt;=4,"Not Significant",IF($W3064&gt;=2,"Semi-Significant","Significant")))</f>
        <v>N/A</v>
      </c>
      <c r="Z3064" s="1" t="str">
        <f aca="false">IF($D3064="Z540.1 w/data",0,"")</f>
        <v/>
      </c>
      <c r="AA3064" s="1" t="e">
        <f aca="false">$Y3064+$Q3064+$Z3064</f>
        <v>#VALUE!</v>
      </c>
      <c r="AB3064" s="1" t="n">
        <f aca="false">$N3064+$Q3064</f>
        <v>0</v>
      </c>
      <c r="AC3064" s="1" t="str">
        <f aca="false">IF($Y3064="","",IF(AND($AA3064&gt;=$R3064,$AA3064&lt;=$S3064),"Pass","Fail"))</f>
        <v/>
      </c>
      <c r="AD3064" s="1" t="str">
        <f aca="false">IF($Y3064="","",IF($AA3064&gt;$R3064,"Pass","Fail"))</f>
        <v/>
      </c>
      <c r="AE3064" s="1" t="str">
        <f aca="false">IF($Y3064="","",IF($AA3064&gt;=$R3064,"Pass","Fail"))</f>
        <v/>
      </c>
      <c r="AF3064" s="1" t="str">
        <f aca="false">IF($Y3064="","",IF($AA3064&lt;=$S3064,"Pass","Fail"))</f>
        <v/>
      </c>
      <c r="AG3064" s="1" t="str">
        <f aca="false">IF($Y3064="","",IF($AA3064&lt;$S3064,"Pass","Fail"))</f>
        <v/>
      </c>
      <c r="AH3064" s="23" t="str">
        <f aca="true">INDIRECT(CHOOSE(MATCH($T3064,{"±","&gt;","≥","≤","&lt;"},0), "AC", "AD", "AE", "AF", "AG") &amp; ROW())</f>
        <v/>
      </c>
      <c r="AI3064" s="56" t="str">
        <f aca="false">IF($X3064="Not Significant","No Further Action Required",
IF($AH3064="","",
IF(AND($AH3064="Pass",$L3064="0 - Passed "),"Analysis performed; no further action required.",
IF(AND($AH3064="Fail",$L3064="1 - Failed "),"Analysis performed; no further action required.",
IF(AND($AH3064="Pass",$L3064="2 - Limited In Use "),"Analysis performed; no further action required.",
IF(AND($AH3064="Fail",$L3064="3 - Adjusted "),"Analysis performed; no further action required.",
"Unit fails analysis; TSM determination required."))))))</f>
        <v/>
      </c>
      <c r="AJ3064" s="58"/>
    </row>
    <row r="3065" customFormat="false" ht="15" hidden="false" customHeight="false" outlineLevel="0" collapsed="false">
      <c r="A3065" s="56"/>
      <c r="E3065" s="57" t="str">
        <f aca="false">IF(AND($F3065="",$G3065=""),"",IF($G3065="",$F3065,HYPERLINK($G3065,$F3065)))</f>
        <v/>
      </c>
      <c r="H3065" s="1" t="str">
        <f aca="false">IF($I3065="","None Attached",IF(LEFT($I3065,5)="https",HYPERLINK($I3065,"Datasheet"),HYPERLINK(_xlfn.CONCAT("https://",$I3065),"Datasheet")))</f>
        <v>None Attached</v>
      </c>
      <c r="M3065" s="56"/>
      <c r="P3065" s="58"/>
      <c r="Q3065" s="1" t="n">
        <f aca="false">$M3065-$N3065</f>
        <v>0</v>
      </c>
      <c r="R3065" s="56"/>
      <c r="T3065" s="59" t="s">
        <v>15</v>
      </c>
      <c r="U3065" s="1" t="n">
        <f aca="false">$S3065-$R3065</f>
        <v>0</v>
      </c>
      <c r="V3065" s="1" t="n">
        <f aca="false">IF($T3065="±",$Q3065*2,$Q3065)</f>
        <v>0</v>
      </c>
      <c r="W3065" s="60" t="str">
        <f aca="false">IFERROR($U3065/ABS($V3065),"N/A")</f>
        <v>N/A</v>
      </c>
      <c r="X3065" s="61" t="str">
        <f aca="false">IF(OR($W3065="N/A",$R3065="",$S3065=""),"N/A",IF($W3065&gt;=4,"Not Significant",IF($W3065&gt;=2,"Semi-Significant","Significant")))</f>
        <v>N/A</v>
      </c>
      <c r="Z3065" s="1" t="str">
        <f aca="false">IF($D3065="Z540.1 w/data",0,"")</f>
        <v/>
      </c>
      <c r="AA3065" s="1" t="e">
        <f aca="false">$Y3065+$Q3065+$Z3065</f>
        <v>#VALUE!</v>
      </c>
      <c r="AB3065" s="1" t="n">
        <f aca="false">$N3065+$Q3065</f>
        <v>0</v>
      </c>
      <c r="AC3065" s="1" t="str">
        <f aca="false">IF($Y3065="","",IF(AND($AA3065&gt;=$R3065,$AA3065&lt;=$S3065),"Pass","Fail"))</f>
        <v/>
      </c>
      <c r="AD3065" s="1" t="str">
        <f aca="false">IF($Y3065="","",IF($AA3065&gt;$R3065,"Pass","Fail"))</f>
        <v/>
      </c>
      <c r="AE3065" s="1" t="str">
        <f aca="false">IF($Y3065="","",IF($AA3065&gt;=$R3065,"Pass","Fail"))</f>
        <v/>
      </c>
      <c r="AF3065" s="1" t="str">
        <f aca="false">IF($Y3065="","",IF($AA3065&lt;=$S3065,"Pass","Fail"))</f>
        <v/>
      </c>
      <c r="AG3065" s="1" t="str">
        <f aca="false">IF($Y3065="","",IF($AA3065&lt;$S3065,"Pass","Fail"))</f>
        <v/>
      </c>
      <c r="AH3065" s="23" t="str">
        <f aca="true">INDIRECT(CHOOSE(MATCH($T3065,{"±","&gt;","≥","≤","&lt;"},0), "AC", "AD", "AE", "AF", "AG") &amp; ROW())</f>
        <v/>
      </c>
      <c r="AI3065" s="56" t="str">
        <f aca="false">IF($X3065="Not Significant","No Further Action Required",
IF($AH3065="","",
IF(AND($AH3065="Pass",$L3065="0 - Passed "),"Analysis performed; no further action required.",
IF(AND($AH3065="Fail",$L3065="1 - Failed "),"Analysis performed; no further action required.",
IF(AND($AH3065="Pass",$L3065="2 - Limited In Use "),"Analysis performed; no further action required.",
IF(AND($AH3065="Fail",$L3065="3 - Adjusted "),"Analysis performed; no further action required.",
"Unit fails analysis; TSM determination required."))))))</f>
        <v/>
      </c>
      <c r="AJ3065" s="58"/>
    </row>
    <row r="3066" customFormat="false" ht="15" hidden="false" customHeight="false" outlineLevel="0" collapsed="false">
      <c r="A3066" s="56"/>
      <c r="E3066" s="57" t="str">
        <f aca="false">IF(AND($F3066="",$G3066=""),"",IF($G3066="",$F3066,HYPERLINK($G3066,$F3066)))</f>
        <v/>
      </c>
      <c r="H3066" s="1" t="str">
        <f aca="false">IF($I3066="","None Attached",IF(LEFT($I3066,5)="https",HYPERLINK($I3066,"Datasheet"),HYPERLINK(_xlfn.CONCAT("https://",$I3066),"Datasheet")))</f>
        <v>None Attached</v>
      </c>
      <c r="M3066" s="56"/>
      <c r="P3066" s="58"/>
      <c r="Q3066" s="1" t="n">
        <f aca="false">$M3066-$N3066</f>
        <v>0</v>
      </c>
      <c r="R3066" s="56"/>
      <c r="T3066" s="59" t="s">
        <v>15</v>
      </c>
      <c r="U3066" s="1" t="n">
        <f aca="false">$S3066-$R3066</f>
        <v>0</v>
      </c>
      <c r="V3066" s="1" t="n">
        <f aca="false">IF($T3066="±",$Q3066*2,$Q3066)</f>
        <v>0</v>
      </c>
      <c r="W3066" s="60" t="str">
        <f aca="false">IFERROR($U3066/ABS($V3066),"N/A")</f>
        <v>N/A</v>
      </c>
      <c r="X3066" s="61" t="str">
        <f aca="false">IF(OR($W3066="N/A",$R3066="",$S3066=""),"N/A",IF($W3066&gt;=4,"Not Significant",IF($W3066&gt;=2,"Semi-Significant","Significant")))</f>
        <v>N/A</v>
      </c>
      <c r="Z3066" s="1" t="str">
        <f aca="false">IF($D3066="Z540.1 w/data",0,"")</f>
        <v/>
      </c>
      <c r="AA3066" s="1" t="e">
        <f aca="false">$Y3066+$Q3066+$Z3066</f>
        <v>#VALUE!</v>
      </c>
      <c r="AB3066" s="1" t="n">
        <f aca="false">$N3066+$Q3066</f>
        <v>0</v>
      </c>
      <c r="AC3066" s="1" t="str">
        <f aca="false">IF($Y3066="","",IF(AND($AA3066&gt;=$R3066,$AA3066&lt;=$S3066),"Pass","Fail"))</f>
        <v/>
      </c>
      <c r="AD3066" s="1" t="str">
        <f aca="false">IF($Y3066="","",IF($AA3066&gt;$R3066,"Pass","Fail"))</f>
        <v/>
      </c>
      <c r="AE3066" s="1" t="str">
        <f aca="false">IF($Y3066="","",IF($AA3066&gt;=$R3066,"Pass","Fail"))</f>
        <v/>
      </c>
      <c r="AF3066" s="1" t="str">
        <f aca="false">IF($Y3066="","",IF($AA3066&lt;=$S3066,"Pass","Fail"))</f>
        <v/>
      </c>
      <c r="AG3066" s="1" t="str">
        <f aca="false">IF($Y3066="","",IF($AA3066&lt;$S3066,"Pass","Fail"))</f>
        <v/>
      </c>
      <c r="AH3066" s="23" t="str">
        <f aca="true">INDIRECT(CHOOSE(MATCH($T3066,{"±","&gt;","≥","≤","&lt;"},0), "AC", "AD", "AE", "AF", "AG") &amp; ROW())</f>
        <v/>
      </c>
      <c r="AI3066" s="56" t="str">
        <f aca="false">IF($X3066="Not Significant","No Further Action Required",
IF($AH3066="","",
IF(AND($AH3066="Pass",$L3066="0 - Passed "),"Analysis performed; no further action required.",
IF(AND($AH3066="Fail",$L3066="1 - Failed "),"Analysis performed; no further action required.",
IF(AND($AH3066="Pass",$L3066="2 - Limited In Use "),"Analysis performed; no further action required.",
IF(AND($AH3066="Fail",$L3066="3 - Adjusted "),"Analysis performed; no further action required.",
"Unit fails analysis; TSM determination required."))))))</f>
        <v/>
      </c>
      <c r="AJ3066" s="58"/>
    </row>
    <row r="3067" customFormat="false" ht="15" hidden="false" customHeight="false" outlineLevel="0" collapsed="false">
      <c r="A3067" s="56"/>
      <c r="E3067" s="57" t="str">
        <f aca="false">IF(AND($F3067="",$G3067=""),"",IF($G3067="",$F3067,HYPERLINK($G3067,$F3067)))</f>
        <v/>
      </c>
      <c r="H3067" s="1" t="str">
        <f aca="false">IF($I3067="","None Attached",IF(LEFT($I3067,5)="https",HYPERLINK($I3067,"Datasheet"),HYPERLINK(_xlfn.CONCAT("https://",$I3067),"Datasheet")))</f>
        <v>None Attached</v>
      </c>
      <c r="M3067" s="56"/>
      <c r="P3067" s="58"/>
      <c r="Q3067" s="1" t="n">
        <f aca="false">$M3067-$N3067</f>
        <v>0</v>
      </c>
      <c r="R3067" s="56"/>
      <c r="T3067" s="59" t="s">
        <v>15</v>
      </c>
      <c r="U3067" s="1" t="n">
        <f aca="false">$S3067-$R3067</f>
        <v>0</v>
      </c>
      <c r="V3067" s="1" t="n">
        <f aca="false">IF($T3067="±",$Q3067*2,$Q3067)</f>
        <v>0</v>
      </c>
      <c r="W3067" s="60" t="str">
        <f aca="false">IFERROR($U3067/ABS($V3067),"N/A")</f>
        <v>N/A</v>
      </c>
      <c r="X3067" s="61" t="str">
        <f aca="false">IF(OR($W3067="N/A",$R3067="",$S3067=""),"N/A",IF($W3067&gt;=4,"Not Significant",IF($W3067&gt;=2,"Semi-Significant","Significant")))</f>
        <v>N/A</v>
      </c>
      <c r="Z3067" s="1" t="str">
        <f aca="false">IF($D3067="Z540.1 w/data",0,"")</f>
        <v/>
      </c>
      <c r="AA3067" s="1" t="e">
        <f aca="false">$Y3067+$Q3067+$Z3067</f>
        <v>#VALUE!</v>
      </c>
      <c r="AB3067" s="1" t="n">
        <f aca="false">$N3067+$Q3067</f>
        <v>0</v>
      </c>
      <c r="AC3067" s="1" t="str">
        <f aca="false">IF($Y3067="","",IF(AND($AA3067&gt;=$R3067,$AA3067&lt;=$S3067),"Pass","Fail"))</f>
        <v/>
      </c>
      <c r="AD3067" s="1" t="str">
        <f aca="false">IF($Y3067="","",IF($AA3067&gt;$R3067,"Pass","Fail"))</f>
        <v/>
      </c>
      <c r="AE3067" s="1" t="str">
        <f aca="false">IF($Y3067="","",IF($AA3067&gt;=$R3067,"Pass","Fail"))</f>
        <v/>
      </c>
      <c r="AF3067" s="1" t="str">
        <f aca="false">IF($Y3067="","",IF($AA3067&lt;=$S3067,"Pass","Fail"))</f>
        <v/>
      </c>
      <c r="AG3067" s="1" t="str">
        <f aca="false">IF($Y3067="","",IF($AA3067&lt;$S3067,"Pass","Fail"))</f>
        <v/>
      </c>
      <c r="AH3067" s="23" t="str">
        <f aca="true">INDIRECT(CHOOSE(MATCH($T3067,{"±","&gt;","≥","≤","&lt;"},0), "AC", "AD", "AE", "AF", "AG") &amp; ROW())</f>
        <v/>
      </c>
      <c r="AI3067" s="56" t="str">
        <f aca="false">IF($X3067="Not Significant","No Further Action Required",
IF($AH3067="","",
IF(AND($AH3067="Pass",$L3067="0 - Passed "),"Analysis performed; no further action required.",
IF(AND($AH3067="Fail",$L3067="1 - Failed "),"Analysis performed; no further action required.",
IF(AND($AH3067="Pass",$L3067="2 - Limited In Use "),"Analysis performed; no further action required.",
IF(AND($AH3067="Fail",$L3067="3 - Adjusted "),"Analysis performed; no further action required.",
"Unit fails analysis; TSM determination required."))))))</f>
        <v/>
      </c>
      <c r="AJ3067" s="58"/>
    </row>
    <row r="3068" customFormat="false" ht="15" hidden="false" customHeight="false" outlineLevel="0" collapsed="false">
      <c r="A3068" s="56"/>
      <c r="E3068" s="57" t="str">
        <f aca="false">IF(AND($F3068="",$G3068=""),"",IF($G3068="",$F3068,HYPERLINK($G3068,$F3068)))</f>
        <v/>
      </c>
      <c r="H3068" s="1" t="str">
        <f aca="false">IF($I3068="","None Attached",IF(LEFT($I3068,5)="https",HYPERLINK($I3068,"Datasheet"),HYPERLINK(_xlfn.CONCAT("https://",$I3068),"Datasheet")))</f>
        <v>None Attached</v>
      </c>
      <c r="M3068" s="56"/>
      <c r="P3068" s="58"/>
      <c r="Q3068" s="1" t="n">
        <f aca="false">$M3068-$N3068</f>
        <v>0</v>
      </c>
      <c r="R3068" s="56"/>
      <c r="T3068" s="59" t="s">
        <v>15</v>
      </c>
      <c r="U3068" s="1" t="n">
        <f aca="false">$S3068-$R3068</f>
        <v>0</v>
      </c>
      <c r="V3068" s="1" t="n">
        <f aca="false">IF($T3068="±",$Q3068*2,$Q3068)</f>
        <v>0</v>
      </c>
      <c r="W3068" s="60" t="str">
        <f aca="false">IFERROR($U3068/ABS($V3068),"N/A")</f>
        <v>N/A</v>
      </c>
      <c r="X3068" s="61" t="str">
        <f aca="false">IF(OR($W3068="N/A",$R3068="",$S3068=""),"N/A",IF($W3068&gt;=4,"Not Significant",IF($W3068&gt;=2,"Semi-Significant","Significant")))</f>
        <v>N/A</v>
      </c>
      <c r="Z3068" s="1" t="str">
        <f aca="false">IF($D3068="Z540.1 w/data",0,"")</f>
        <v/>
      </c>
      <c r="AA3068" s="1" t="e">
        <f aca="false">$Y3068+$Q3068+$Z3068</f>
        <v>#VALUE!</v>
      </c>
      <c r="AB3068" s="1" t="n">
        <f aca="false">$N3068+$Q3068</f>
        <v>0</v>
      </c>
      <c r="AC3068" s="1" t="str">
        <f aca="false">IF($Y3068="","",IF(AND($AA3068&gt;=$R3068,$AA3068&lt;=$S3068),"Pass","Fail"))</f>
        <v/>
      </c>
      <c r="AD3068" s="1" t="str">
        <f aca="false">IF($Y3068="","",IF($AA3068&gt;$R3068,"Pass","Fail"))</f>
        <v/>
      </c>
      <c r="AE3068" s="1" t="str">
        <f aca="false">IF($Y3068="","",IF($AA3068&gt;=$R3068,"Pass","Fail"))</f>
        <v/>
      </c>
      <c r="AF3068" s="1" t="str">
        <f aca="false">IF($Y3068="","",IF($AA3068&lt;=$S3068,"Pass","Fail"))</f>
        <v/>
      </c>
      <c r="AG3068" s="1" t="str">
        <f aca="false">IF($Y3068="","",IF($AA3068&lt;$S3068,"Pass","Fail"))</f>
        <v/>
      </c>
      <c r="AH3068" s="23" t="str">
        <f aca="true">INDIRECT(CHOOSE(MATCH($T3068,{"±","&gt;","≥","≤","&lt;"},0), "AC", "AD", "AE", "AF", "AG") &amp; ROW())</f>
        <v/>
      </c>
      <c r="AI3068" s="56" t="str">
        <f aca="false">IF($X3068="Not Significant","No Further Action Required",
IF($AH3068="","",
IF(AND($AH3068="Pass",$L3068="0 - Passed "),"Analysis performed; no further action required.",
IF(AND($AH3068="Fail",$L3068="1 - Failed "),"Analysis performed; no further action required.",
IF(AND($AH3068="Pass",$L3068="2 - Limited In Use "),"Analysis performed; no further action required.",
IF(AND($AH3068="Fail",$L3068="3 - Adjusted "),"Analysis performed; no further action required.",
"Unit fails analysis; TSM determination required."))))))</f>
        <v/>
      </c>
      <c r="AJ3068" s="58"/>
    </row>
    <row r="3069" customFormat="false" ht="15" hidden="false" customHeight="false" outlineLevel="0" collapsed="false">
      <c r="A3069" s="56"/>
      <c r="E3069" s="57" t="str">
        <f aca="false">IF(AND($F3069="",$G3069=""),"",IF($G3069="",$F3069,HYPERLINK($G3069,$F3069)))</f>
        <v/>
      </c>
      <c r="H3069" s="1" t="str">
        <f aca="false">IF($I3069="","None Attached",IF(LEFT($I3069,5)="https",HYPERLINK($I3069,"Datasheet"),HYPERLINK(_xlfn.CONCAT("https://",$I3069),"Datasheet")))</f>
        <v>None Attached</v>
      </c>
      <c r="M3069" s="56"/>
      <c r="P3069" s="58"/>
      <c r="Q3069" s="1" t="n">
        <f aca="false">$M3069-$N3069</f>
        <v>0</v>
      </c>
      <c r="R3069" s="56"/>
      <c r="T3069" s="59" t="s">
        <v>15</v>
      </c>
      <c r="U3069" s="1" t="n">
        <f aca="false">$S3069-$R3069</f>
        <v>0</v>
      </c>
      <c r="V3069" s="1" t="n">
        <f aca="false">IF($T3069="±",$Q3069*2,$Q3069)</f>
        <v>0</v>
      </c>
      <c r="W3069" s="60" t="str">
        <f aca="false">IFERROR($U3069/ABS($V3069),"N/A")</f>
        <v>N/A</v>
      </c>
      <c r="X3069" s="61" t="str">
        <f aca="false">IF(OR($W3069="N/A",$R3069="",$S3069=""),"N/A",IF($W3069&gt;=4,"Not Significant",IF($W3069&gt;=2,"Semi-Significant","Significant")))</f>
        <v>N/A</v>
      </c>
      <c r="Z3069" s="1" t="str">
        <f aca="false">IF($D3069="Z540.1 w/data",0,"")</f>
        <v/>
      </c>
      <c r="AA3069" s="1" t="e">
        <f aca="false">$Y3069+$Q3069+$Z3069</f>
        <v>#VALUE!</v>
      </c>
      <c r="AB3069" s="1" t="n">
        <f aca="false">$N3069+$Q3069</f>
        <v>0</v>
      </c>
      <c r="AC3069" s="1" t="str">
        <f aca="false">IF($Y3069="","",IF(AND($AA3069&gt;=$R3069,$AA3069&lt;=$S3069),"Pass","Fail"))</f>
        <v/>
      </c>
      <c r="AD3069" s="1" t="str">
        <f aca="false">IF($Y3069="","",IF($AA3069&gt;$R3069,"Pass","Fail"))</f>
        <v/>
      </c>
      <c r="AE3069" s="1" t="str">
        <f aca="false">IF($Y3069="","",IF($AA3069&gt;=$R3069,"Pass","Fail"))</f>
        <v/>
      </c>
      <c r="AF3069" s="1" t="str">
        <f aca="false">IF($Y3069="","",IF($AA3069&lt;=$S3069,"Pass","Fail"))</f>
        <v/>
      </c>
      <c r="AG3069" s="1" t="str">
        <f aca="false">IF($Y3069="","",IF($AA3069&lt;$S3069,"Pass","Fail"))</f>
        <v/>
      </c>
      <c r="AH3069" s="23" t="str">
        <f aca="true">INDIRECT(CHOOSE(MATCH($T3069,{"±","&gt;","≥","≤","&lt;"},0), "AC", "AD", "AE", "AF", "AG") &amp; ROW())</f>
        <v/>
      </c>
      <c r="AI3069" s="56" t="str">
        <f aca="false">IF($X3069="Not Significant","No Further Action Required",
IF($AH3069="","",
IF(AND($AH3069="Pass",$L3069="0 - Passed "),"Analysis performed; no further action required.",
IF(AND($AH3069="Fail",$L3069="1 - Failed "),"Analysis performed; no further action required.",
IF(AND($AH3069="Pass",$L3069="2 - Limited In Use "),"Analysis performed; no further action required.",
IF(AND($AH3069="Fail",$L3069="3 - Adjusted "),"Analysis performed; no further action required.",
"Unit fails analysis; TSM determination required."))))))</f>
        <v/>
      </c>
      <c r="AJ3069" s="58"/>
    </row>
    <row r="3070" customFormat="false" ht="15" hidden="false" customHeight="false" outlineLevel="0" collapsed="false">
      <c r="A3070" s="56"/>
      <c r="E3070" s="57" t="str">
        <f aca="false">IF(AND($F3070="",$G3070=""),"",IF($G3070="",$F3070,HYPERLINK($G3070,$F3070)))</f>
        <v/>
      </c>
      <c r="H3070" s="1" t="str">
        <f aca="false">IF($I3070="","None Attached",IF(LEFT($I3070,5)="https",HYPERLINK($I3070,"Datasheet"),HYPERLINK(_xlfn.CONCAT("https://",$I3070),"Datasheet")))</f>
        <v>None Attached</v>
      </c>
      <c r="M3070" s="56"/>
      <c r="P3070" s="58"/>
      <c r="Q3070" s="1" t="n">
        <f aca="false">$M3070-$N3070</f>
        <v>0</v>
      </c>
      <c r="R3070" s="56"/>
      <c r="T3070" s="59" t="s">
        <v>15</v>
      </c>
      <c r="U3070" s="1" t="n">
        <f aca="false">$S3070-$R3070</f>
        <v>0</v>
      </c>
      <c r="V3070" s="1" t="n">
        <f aca="false">IF($T3070="±",$Q3070*2,$Q3070)</f>
        <v>0</v>
      </c>
      <c r="W3070" s="60" t="str">
        <f aca="false">IFERROR($U3070/ABS($V3070),"N/A")</f>
        <v>N/A</v>
      </c>
      <c r="X3070" s="61" t="str">
        <f aca="false">IF(OR($W3070="N/A",$R3070="",$S3070=""),"N/A",IF($W3070&gt;=4,"Not Significant",IF($W3070&gt;=2,"Semi-Significant","Significant")))</f>
        <v>N/A</v>
      </c>
      <c r="Z3070" s="1" t="str">
        <f aca="false">IF($D3070="Z540.1 w/data",0,"")</f>
        <v/>
      </c>
      <c r="AA3070" s="1" t="e">
        <f aca="false">$Y3070+$Q3070+$Z3070</f>
        <v>#VALUE!</v>
      </c>
      <c r="AB3070" s="1" t="n">
        <f aca="false">$N3070+$Q3070</f>
        <v>0</v>
      </c>
      <c r="AC3070" s="1" t="str">
        <f aca="false">IF($Y3070="","",IF(AND($AA3070&gt;=$R3070,$AA3070&lt;=$S3070),"Pass","Fail"))</f>
        <v/>
      </c>
      <c r="AD3070" s="1" t="str">
        <f aca="false">IF($Y3070="","",IF($AA3070&gt;$R3070,"Pass","Fail"))</f>
        <v/>
      </c>
      <c r="AE3070" s="1" t="str">
        <f aca="false">IF($Y3070="","",IF($AA3070&gt;=$R3070,"Pass","Fail"))</f>
        <v/>
      </c>
      <c r="AF3070" s="1" t="str">
        <f aca="false">IF($Y3070="","",IF($AA3070&lt;=$S3070,"Pass","Fail"))</f>
        <v/>
      </c>
      <c r="AG3070" s="1" t="str">
        <f aca="false">IF($Y3070="","",IF($AA3070&lt;$S3070,"Pass","Fail"))</f>
        <v/>
      </c>
      <c r="AH3070" s="23" t="str">
        <f aca="true">INDIRECT(CHOOSE(MATCH($T3070,{"±","&gt;","≥","≤","&lt;"},0), "AC", "AD", "AE", "AF", "AG") &amp; ROW())</f>
        <v/>
      </c>
      <c r="AI3070" s="56" t="str">
        <f aca="false">IF($X3070="Not Significant","No Further Action Required",
IF($AH3070="","",
IF(AND($AH3070="Pass",$L3070="0 - Passed "),"Analysis performed; no further action required.",
IF(AND($AH3070="Fail",$L3070="1 - Failed "),"Analysis performed; no further action required.",
IF(AND($AH3070="Pass",$L3070="2 - Limited In Use "),"Analysis performed; no further action required.",
IF(AND($AH3070="Fail",$L3070="3 - Adjusted "),"Analysis performed; no further action required.",
"Unit fails analysis; TSM determination required."))))))</f>
        <v/>
      </c>
      <c r="AJ3070" s="58"/>
    </row>
    <row r="3071" customFormat="false" ht="15" hidden="false" customHeight="false" outlineLevel="0" collapsed="false">
      <c r="A3071" s="56"/>
      <c r="E3071" s="57" t="str">
        <f aca="false">IF(AND($F3071="",$G3071=""),"",IF($G3071="",$F3071,HYPERLINK($G3071,$F3071)))</f>
        <v/>
      </c>
      <c r="H3071" s="1" t="str">
        <f aca="false">IF($I3071="","None Attached",IF(LEFT($I3071,5)="https",HYPERLINK($I3071,"Datasheet"),HYPERLINK(_xlfn.CONCAT("https://",$I3071),"Datasheet")))</f>
        <v>None Attached</v>
      </c>
      <c r="M3071" s="56"/>
      <c r="P3071" s="58"/>
      <c r="Q3071" s="1" t="n">
        <f aca="false">$M3071-$N3071</f>
        <v>0</v>
      </c>
      <c r="R3071" s="56"/>
      <c r="T3071" s="59" t="s">
        <v>15</v>
      </c>
      <c r="U3071" s="1" t="n">
        <f aca="false">$S3071-$R3071</f>
        <v>0</v>
      </c>
      <c r="V3071" s="1" t="n">
        <f aca="false">IF($T3071="±",$Q3071*2,$Q3071)</f>
        <v>0</v>
      </c>
      <c r="W3071" s="60" t="str">
        <f aca="false">IFERROR($U3071/ABS($V3071),"N/A")</f>
        <v>N/A</v>
      </c>
      <c r="X3071" s="61" t="str">
        <f aca="false">IF(OR($W3071="N/A",$R3071="",$S3071=""),"N/A",IF($W3071&gt;=4,"Not Significant",IF($W3071&gt;=2,"Semi-Significant","Significant")))</f>
        <v>N/A</v>
      </c>
      <c r="Z3071" s="1" t="str">
        <f aca="false">IF($D3071="Z540.1 w/data",0,"")</f>
        <v/>
      </c>
      <c r="AA3071" s="1" t="e">
        <f aca="false">$Y3071+$Q3071+$Z3071</f>
        <v>#VALUE!</v>
      </c>
      <c r="AB3071" s="1" t="n">
        <f aca="false">$N3071+$Q3071</f>
        <v>0</v>
      </c>
      <c r="AC3071" s="1" t="str">
        <f aca="false">IF($Y3071="","",IF(AND($AA3071&gt;=$R3071,$AA3071&lt;=$S3071),"Pass","Fail"))</f>
        <v/>
      </c>
      <c r="AD3071" s="1" t="str">
        <f aca="false">IF($Y3071="","",IF($AA3071&gt;$R3071,"Pass","Fail"))</f>
        <v/>
      </c>
      <c r="AE3071" s="1" t="str">
        <f aca="false">IF($Y3071="","",IF($AA3071&gt;=$R3071,"Pass","Fail"))</f>
        <v/>
      </c>
      <c r="AF3071" s="1" t="str">
        <f aca="false">IF($Y3071="","",IF($AA3071&lt;=$S3071,"Pass","Fail"))</f>
        <v/>
      </c>
      <c r="AG3071" s="1" t="str">
        <f aca="false">IF($Y3071="","",IF($AA3071&lt;$S3071,"Pass","Fail"))</f>
        <v/>
      </c>
      <c r="AH3071" s="23" t="str">
        <f aca="true">INDIRECT(CHOOSE(MATCH($T3071,{"±","&gt;","≥","≤","&lt;"},0), "AC", "AD", "AE", "AF", "AG") &amp; ROW())</f>
        <v/>
      </c>
      <c r="AI3071" s="56" t="str">
        <f aca="false">IF($X3071="Not Significant","No Further Action Required",
IF($AH3071="","",
IF(AND($AH3071="Pass",$L3071="0 - Passed "),"Analysis performed; no further action required.",
IF(AND($AH3071="Fail",$L3071="1 - Failed "),"Analysis performed; no further action required.",
IF(AND($AH3071="Pass",$L3071="2 - Limited In Use "),"Analysis performed; no further action required.",
IF(AND($AH3071="Fail",$L3071="3 - Adjusted "),"Analysis performed; no further action required.",
"Unit fails analysis; TSM determination required."))))))</f>
        <v/>
      </c>
      <c r="AJ3071" s="58"/>
    </row>
    <row r="3072" customFormat="false" ht="15" hidden="false" customHeight="false" outlineLevel="0" collapsed="false">
      <c r="A3072" s="56"/>
      <c r="E3072" s="57" t="str">
        <f aca="false">IF(AND($F3072="",$G3072=""),"",IF($G3072="",$F3072,HYPERLINK($G3072,$F3072)))</f>
        <v/>
      </c>
      <c r="H3072" s="1" t="str">
        <f aca="false">IF($I3072="","None Attached",IF(LEFT($I3072,5)="https",HYPERLINK($I3072,"Datasheet"),HYPERLINK(_xlfn.CONCAT("https://",$I3072),"Datasheet")))</f>
        <v>None Attached</v>
      </c>
      <c r="M3072" s="56"/>
      <c r="P3072" s="58"/>
      <c r="Q3072" s="1" t="n">
        <f aca="false">$M3072-$N3072</f>
        <v>0</v>
      </c>
      <c r="R3072" s="56"/>
      <c r="T3072" s="59" t="s">
        <v>15</v>
      </c>
      <c r="U3072" s="1" t="n">
        <f aca="false">$S3072-$R3072</f>
        <v>0</v>
      </c>
      <c r="V3072" s="1" t="n">
        <f aca="false">IF($T3072="±",$Q3072*2,$Q3072)</f>
        <v>0</v>
      </c>
      <c r="W3072" s="60" t="str">
        <f aca="false">IFERROR($U3072/ABS($V3072),"N/A")</f>
        <v>N/A</v>
      </c>
      <c r="X3072" s="61" t="str">
        <f aca="false">IF(OR($W3072="N/A",$R3072="",$S3072=""),"N/A",IF($W3072&gt;=4,"Not Significant",IF($W3072&gt;=2,"Semi-Significant","Significant")))</f>
        <v>N/A</v>
      </c>
      <c r="Z3072" s="1" t="str">
        <f aca="false">IF($D3072="Z540.1 w/data",0,"")</f>
        <v/>
      </c>
      <c r="AA3072" s="1" t="e">
        <f aca="false">$Y3072+$Q3072+$Z3072</f>
        <v>#VALUE!</v>
      </c>
      <c r="AB3072" s="1" t="n">
        <f aca="false">$N3072+$Q3072</f>
        <v>0</v>
      </c>
      <c r="AC3072" s="1" t="str">
        <f aca="false">IF($Y3072="","",IF(AND($AA3072&gt;=$R3072,$AA3072&lt;=$S3072),"Pass","Fail"))</f>
        <v/>
      </c>
      <c r="AD3072" s="1" t="str">
        <f aca="false">IF($Y3072="","",IF($AA3072&gt;$R3072,"Pass","Fail"))</f>
        <v/>
      </c>
      <c r="AE3072" s="1" t="str">
        <f aca="false">IF($Y3072="","",IF($AA3072&gt;=$R3072,"Pass","Fail"))</f>
        <v/>
      </c>
      <c r="AF3072" s="1" t="str">
        <f aca="false">IF($Y3072="","",IF($AA3072&lt;=$S3072,"Pass","Fail"))</f>
        <v/>
      </c>
      <c r="AG3072" s="1" t="str">
        <f aca="false">IF($Y3072="","",IF($AA3072&lt;$S3072,"Pass","Fail"))</f>
        <v/>
      </c>
      <c r="AH3072" s="23" t="str">
        <f aca="true">INDIRECT(CHOOSE(MATCH($T3072,{"±","&gt;","≥","≤","&lt;"},0), "AC", "AD", "AE", "AF", "AG") &amp; ROW())</f>
        <v/>
      </c>
      <c r="AI3072" s="56" t="str">
        <f aca="false">IF($X3072="Not Significant","No Further Action Required",
IF($AH3072="","",
IF(AND($AH3072="Pass",$L3072="0 - Passed "),"Analysis performed; no further action required.",
IF(AND($AH3072="Fail",$L3072="1 - Failed "),"Analysis performed; no further action required.",
IF(AND($AH3072="Pass",$L3072="2 - Limited In Use "),"Analysis performed; no further action required.",
IF(AND($AH3072="Fail",$L3072="3 - Adjusted "),"Analysis performed; no further action required.",
"Unit fails analysis; TSM determination required."))))))</f>
        <v/>
      </c>
      <c r="AJ3072" s="58"/>
    </row>
    <row r="3073" customFormat="false" ht="15" hidden="false" customHeight="false" outlineLevel="0" collapsed="false">
      <c r="A3073" s="56"/>
      <c r="E3073" s="57" t="str">
        <f aca="false">IF(AND($F3073="",$G3073=""),"",IF($G3073="",$F3073,HYPERLINK($G3073,$F3073)))</f>
        <v/>
      </c>
      <c r="H3073" s="1" t="str">
        <f aca="false">IF($I3073="","None Attached",IF(LEFT($I3073,5)="https",HYPERLINK($I3073,"Datasheet"),HYPERLINK(_xlfn.CONCAT("https://",$I3073),"Datasheet")))</f>
        <v>None Attached</v>
      </c>
      <c r="M3073" s="56"/>
      <c r="P3073" s="58"/>
      <c r="Q3073" s="1" t="n">
        <f aca="false">$M3073-$N3073</f>
        <v>0</v>
      </c>
      <c r="R3073" s="56"/>
      <c r="T3073" s="59" t="s">
        <v>15</v>
      </c>
      <c r="U3073" s="1" t="n">
        <f aca="false">$S3073-$R3073</f>
        <v>0</v>
      </c>
      <c r="V3073" s="1" t="n">
        <f aca="false">IF($T3073="±",$Q3073*2,$Q3073)</f>
        <v>0</v>
      </c>
      <c r="W3073" s="60" t="str">
        <f aca="false">IFERROR($U3073/ABS($V3073),"N/A")</f>
        <v>N/A</v>
      </c>
      <c r="X3073" s="61" t="str">
        <f aca="false">IF(OR($W3073="N/A",$R3073="",$S3073=""),"N/A",IF($W3073&gt;=4,"Not Significant",IF($W3073&gt;=2,"Semi-Significant","Significant")))</f>
        <v>N/A</v>
      </c>
      <c r="Z3073" s="1" t="str">
        <f aca="false">IF($D3073="Z540.1 w/data",0,"")</f>
        <v/>
      </c>
      <c r="AA3073" s="1" t="e">
        <f aca="false">$Y3073+$Q3073+$Z3073</f>
        <v>#VALUE!</v>
      </c>
      <c r="AB3073" s="1" t="n">
        <f aca="false">$N3073+$Q3073</f>
        <v>0</v>
      </c>
      <c r="AC3073" s="1" t="str">
        <f aca="false">IF($Y3073="","",IF(AND($AA3073&gt;=$R3073,$AA3073&lt;=$S3073),"Pass","Fail"))</f>
        <v/>
      </c>
      <c r="AD3073" s="1" t="str">
        <f aca="false">IF($Y3073="","",IF($AA3073&gt;$R3073,"Pass","Fail"))</f>
        <v/>
      </c>
      <c r="AE3073" s="1" t="str">
        <f aca="false">IF($Y3073="","",IF($AA3073&gt;=$R3073,"Pass","Fail"))</f>
        <v/>
      </c>
      <c r="AF3073" s="1" t="str">
        <f aca="false">IF($Y3073="","",IF($AA3073&lt;=$S3073,"Pass","Fail"))</f>
        <v/>
      </c>
      <c r="AG3073" s="1" t="str">
        <f aca="false">IF($Y3073="","",IF($AA3073&lt;$S3073,"Pass","Fail"))</f>
        <v/>
      </c>
      <c r="AH3073" s="23" t="str">
        <f aca="true">INDIRECT(CHOOSE(MATCH($T3073,{"±","&gt;","≥","≤","&lt;"},0), "AC", "AD", "AE", "AF", "AG") &amp; ROW())</f>
        <v/>
      </c>
      <c r="AI3073" s="56" t="str">
        <f aca="false">IF($X3073="Not Significant","No Further Action Required",
IF($AH3073="","",
IF(AND($AH3073="Pass",$L3073="0 - Passed "),"Analysis performed; no further action required.",
IF(AND($AH3073="Fail",$L3073="1 - Failed "),"Analysis performed; no further action required.",
IF(AND($AH3073="Pass",$L3073="2 - Limited In Use "),"Analysis performed; no further action required.",
IF(AND($AH3073="Fail",$L3073="3 - Adjusted "),"Analysis performed; no further action required.",
"Unit fails analysis; TSM determination required."))))))</f>
        <v/>
      </c>
      <c r="AJ3073" s="58"/>
    </row>
    <row r="3074" customFormat="false" ht="15" hidden="false" customHeight="false" outlineLevel="0" collapsed="false">
      <c r="A3074" s="56"/>
      <c r="E3074" s="57" t="str">
        <f aca="false">IF(AND($F3074="",$G3074=""),"",IF($G3074="",$F3074,HYPERLINK($G3074,$F3074)))</f>
        <v/>
      </c>
      <c r="H3074" s="1" t="str">
        <f aca="false">IF($I3074="","None Attached",IF(LEFT($I3074,5)="https",HYPERLINK($I3074,"Datasheet"),HYPERLINK(_xlfn.CONCAT("https://",$I3074),"Datasheet")))</f>
        <v>None Attached</v>
      </c>
      <c r="M3074" s="56"/>
      <c r="P3074" s="58"/>
      <c r="Q3074" s="1" t="n">
        <f aca="false">$M3074-$N3074</f>
        <v>0</v>
      </c>
      <c r="R3074" s="56"/>
      <c r="T3074" s="59" t="s">
        <v>15</v>
      </c>
      <c r="U3074" s="1" t="n">
        <f aca="false">$S3074-$R3074</f>
        <v>0</v>
      </c>
      <c r="V3074" s="1" t="n">
        <f aca="false">IF($T3074="±",$Q3074*2,$Q3074)</f>
        <v>0</v>
      </c>
      <c r="W3074" s="60" t="str">
        <f aca="false">IFERROR($U3074/ABS($V3074),"N/A")</f>
        <v>N/A</v>
      </c>
      <c r="X3074" s="61" t="str">
        <f aca="false">IF(OR($W3074="N/A",$R3074="",$S3074=""),"N/A",IF($W3074&gt;=4,"Not Significant",IF($W3074&gt;=2,"Semi-Significant","Significant")))</f>
        <v>N/A</v>
      </c>
      <c r="Z3074" s="1" t="str">
        <f aca="false">IF($D3074="Z540.1 w/data",0,"")</f>
        <v/>
      </c>
      <c r="AA3074" s="1" t="e">
        <f aca="false">$Y3074+$Q3074+$Z3074</f>
        <v>#VALUE!</v>
      </c>
      <c r="AB3074" s="1" t="n">
        <f aca="false">$N3074+$Q3074</f>
        <v>0</v>
      </c>
      <c r="AC3074" s="1" t="str">
        <f aca="false">IF($Y3074="","",IF(AND($AA3074&gt;=$R3074,$AA3074&lt;=$S3074),"Pass","Fail"))</f>
        <v/>
      </c>
      <c r="AD3074" s="1" t="str">
        <f aca="false">IF($Y3074="","",IF($AA3074&gt;$R3074,"Pass","Fail"))</f>
        <v/>
      </c>
      <c r="AE3074" s="1" t="str">
        <f aca="false">IF($Y3074="","",IF($AA3074&gt;=$R3074,"Pass","Fail"))</f>
        <v/>
      </c>
      <c r="AF3074" s="1" t="str">
        <f aca="false">IF($Y3074="","",IF($AA3074&lt;=$S3074,"Pass","Fail"))</f>
        <v/>
      </c>
      <c r="AG3074" s="1" t="str">
        <f aca="false">IF($Y3074="","",IF($AA3074&lt;$S3074,"Pass","Fail"))</f>
        <v/>
      </c>
      <c r="AH3074" s="23" t="str">
        <f aca="true">INDIRECT(CHOOSE(MATCH($T3074,{"±","&gt;","≥","≤","&lt;"},0), "AC", "AD", "AE", "AF", "AG") &amp; ROW())</f>
        <v/>
      </c>
      <c r="AI3074" s="56" t="str">
        <f aca="false">IF($X3074="Not Significant","No Further Action Required",
IF($AH3074="","",
IF(AND($AH3074="Pass",$L3074="0 - Passed "),"Analysis performed; no further action required.",
IF(AND($AH3074="Fail",$L3074="1 - Failed "),"Analysis performed; no further action required.",
IF(AND($AH3074="Pass",$L3074="2 - Limited In Use "),"Analysis performed; no further action required.",
IF(AND($AH3074="Fail",$L3074="3 - Adjusted "),"Analysis performed; no further action required.",
"Unit fails analysis; TSM determination required."))))))</f>
        <v/>
      </c>
      <c r="AJ3074" s="58"/>
    </row>
    <row r="3075" customFormat="false" ht="15" hidden="false" customHeight="false" outlineLevel="0" collapsed="false">
      <c r="A3075" s="56"/>
      <c r="E3075" s="57" t="str">
        <f aca="false">IF(AND($F3075="",$G3075=""),"",IF($G3075="",$F3075,HYPERLINK($G3075,$F3075)))</f>
        <v/>
      </c>
      <c r="H3075" s="1" t="str">
        <f aca="false">IF($I3075="","None Attached",IF(LEFT($I3075,5)="https",HYPERLINK($I3075,"Datasheet"),HYPERLINK(_xlfn.CONCAT("https://",$I3075),"Datasheet")))</f>
        <v>None Attached</v>
      </c>
      <c r="M3075" s="56"/>
      <c r="P3075" s="58"/>
      <c r="Q3075" s="1" t="n">
        <f aca="false">$M3075-$N3075</f>
        <v>0</v>
      </c>
      <c r="R3075" s="56"/>
      <c r="T3075" s="59" t="s">
        <v>15</v>
      </c>
      <c r="U3075" s="1" t="n">
        <f aca="false">$S3075-$R3075</f>
        <v>0</v>
      </c>
      <c r="V3075" s="1" t="n">
        <f aca="false">IF($T3075="±",$Q3075*2,$Q3075)</f>
        <v>0</v>
      </c>
      <c r="W3075" s="60" t="str">
        <f aca="false">IFERROR($U3075/ABS($V3075),"N/A")</f>
        <v>N/A</v>
      </c>
      <c r="X3075" s="61" t="str">
        <f aca="false">IF(OR($W3075="N/A",$R3075="",$S3075=""),"N/A",IF($W3075&gt;=4,"Not Significant",IF($W3075&gt;=2,"Semi-Significant","Significant")))</f>
        <v>N/A</v>
      </c>
      <c r="Z3075" s="1" t="str">
        <f aca="false">IF($D3075="Z540.1 w/data",0,"")</f>
        <v/>
      </c>
      <c r="AA3075" s="1" t="e">
        <f aca="false">$Y3075+$Q3075+$Z3075</f>
        <v>#VALUE!</v>
      </c>
      <c r="AB3075" s="1" t="n">
        <f aca="false">$N3075+$Q3075</f>
        <v>0</v>
      </c>
      <c r="AC3075" s="1" t="str">
        <f aca="false">IF($Y3075="","",IF(AND($AA3075&gt;=$R3075,$AA3075&lt;=$S3075),"Pass","Fail"))</f>
        <v/>
      </c>
      <c r="AD3075" s="1" t="str">
        <f aca="false">IF($Y3075="","",IF($AA3075&gt;$R3075,"Pass","Fail"))</f>
        <v/>
      </c>
      <c r="AE3075" s="1" t="str">
        <f aca="false">IF($Y3075="","",IF($AA3075&gt;=$R3075,"Pass","Fail"))</f>
        <v/>
      </c>
      <c r="AF3075" s="1" t="str">
        <f aca="false">IF($Y3075="","",IF($AA3075&lt;=$S3075,"Pass","Fail"))</f>
        <v/>
      </c>
      <c r="AG3075" s="1" t="str">
        <f aca="false">IF($Y3075="","",IF($AA3075&lt;$S3075,"Pass","Fail"))</f>
        <v/>
      </c>
      <c r="AH3075" s="23" t="str">
        <f aca="true">INDIRECT(CHOOSE(MATCH($T3075,{"±","&gt;","≥","≤","&lt;"},0), "AC", "AD", "AE", "AF", "AG") &amp; ROW())</f>
        <v/>
      </c>
      <c r="AI3075" s="56" t="str">
        <f aca="false">IF($X3075="Not Significant","No Further Action Required",
IF($AH3075="","",
IF(AND($AH3075="Pass",$L3075="0 - Passed "),"Analysis performed; no further action required.",
IF(AND($AH3075="Fail",$L3075="1 - Failed "),"Analysis performed; no further action required.",
IF(AND($AH3075="Pass",$L3075="2 - Limited In Use "),"Analysis performed; no further action required.",
IF(AND($AH3075="Fail",$L3075="3 - Adjusted "),"Analysis performed; no further action required.",
"Unit fails analysis; TSM determination required."))))))</f>
        <v/>
      </c>
      <c r="AJ3075" s="58"/>
    </row>
    <row r="3076" customFormat="false" ht="15" hidden="false" customHeight="false" outlineLevel="0" collapsed="false">
      <c r="A3076" s="56"/>
      <c r="E3076" s="57" t="str">
        <f aca="false">IF(AND($F3076="",$G3076=""),"",IF($G3076="",$F3076,HYPERLINK($G3076,$F3076)))</f>
        <v/>
      </c>
      <c r="H3076" s="1" t="str">
        <f aca="false">IF($I3076="","None Attached",IF(LEFT($I3076,5)="https",HYPERLINK($I3076,"Datasheet"),HYPERLINK(_xlfn.CONCAT("https://",$I3076),"Datasheet")))</f>
        <v>None Attached</v>
      </c>
      <c r="M3076" s="56"/>
      <c r="P3076" s="58"/>
      <c r="Q3076" s="1" t="n">
        <f aca="false">$M3076-$N3076</f>
        <v>0</v>
      </c>
      <c r="R3076" s="56"/>
      <c r="T3076" s="59" t="s">
        <v>15</v>
      </c>
      <c r="U3076" s="1" t="n">
        <f aca="false">$S3076-$R3076</f>
        <v>0</v>
      </c>
      <c r="V3076" s="1" t="n">
        <f aca="false">IF($T3076="±",$Q3076*2,$Q3076)</f>
        <v>0</v>
      </c>
      <c r="W3076" s="60" t="str">
        <f aca="false">IFERROR($U3076/ABS($V3076),"N/A")</f>
        <v>N/A</v>
      </c>
      <c r="X3076" s="61" t="str">
        <f aca="false">IF(OR($W3076="N/A",$R3076="",$S3076=""),"N/A",IF($W3076&gt;=4,"Not Significant",IF($W3076&gt;=2,"Semi-Significant","Significant")))</f>
        <v>N/A</v>
      </c>
      <c r="Z3076" s="1" t="str">
        <f aca="false">IF($D3076="Z540.1 w/data",0,"")</f>
        <v/>
      </c>
      <c r="AA3076" s="1" t="e">
        <f aca="false">$Y3076+$Q3076+$Z3076</f>
        <v>#VALUE!</v>
      </c>
      <c r="AB3076" s="1" t="n">
        <f aca="false">$N3076+$Q3076</f>
        <v>0</v>
      </c>
      <c r="AC3076" s="1" t="str">
        <f aca="false">IF($Y3076="","",IF(AND($AA3076&gt;=$R3076,$AA3076&lt;=$S3076),"Pass","Fail"))</f>
        <v/>
      </c>
      <c r="AD3076" s="1" t="str">
        <f aca="false">IF($Y3076="","",IF($AA3076&gt;$R3076,"Pass","Fail"))</f>
        <v/>
      </c>
      <c r="AE3076" s="1" t="str">
        <f aca="false">IF($Y3076="","",IF($AA3076&gt;=$R3076,"Pass","Fail"))</f>
        <v/>
      </c>
      <c r="AF3076" s="1" t="str">
        <f aca="false">IF($Y3076="","",IF($AA3076&lt;=$S3076,"Pass","Fail"))</f>
        <v/>
      </c>
      <c r="AG3076" s="1" t="str">
        <f aca="false">IF($Y3076="","",IF($AA3076&lt;$S3076,"Pass","Fail"))</f>
        <v/>
      </c>
      <c r="AH3076" s="23" t="str">
        <f aca="true">INDIRECT(CHOOSE(MATCH($T3076,{"±","&gt;","≥","≤","&lt;"},0), "AC", "AD", "AE", "AF", "AG") &amp; ROW())</f>
        <v/>
      </c>
      <c r="AI3076" s="56" t="str">
        <f aca="false">IF($X3076="Not Significant","No Further Action Required",
IF($AH3076="","",
IF(AND($AH3076="Pass",$L3076="0 - Passed "),"Analysis performed; no further action required.",
IF(AND($AH3076="Fail",$L3076="1 - Failed "),"Analysis performed; no further action required.",
IF(AND($AH3076="Pass",$L3076="2 - Limited In Use "),"Analysis performed; no further action required.",
IF(AND($AH3076="Fail",$L3076="3 - Adjusted "),"Analysis performed; no further action required.",
"Unit fails analysis; TSM determination required."))))))</f>
        <v/>
      </c>
      <c r="AJ3076" s="58"/>
    </row>
    <row r="3077" customFormat="false" ht="15" hidden="false" customHeight="false" outlineLevel="0" collapsed="false">
      <c r="A3077" s="56"/>
      <c r="E3077" s="57" t="str">
        <f aca="false">IF(AND($F3077="",$G3077=""),"",IF($G3077="",$F3077,HYPERLINK($G3077,$F3077)))</f>
        <v/>
      </c>
      <c r="H3077" s="1" t="str">
        <f aca="false">IF($I3077="","None Attached",IF(LEFT($I3077,5)="https",HYPERLINK($I3077,"Datasheet"),HYPERLINK(_xlfn.CONCAT("https://",$I3077),"Datasheet")))</f>
        <v>None Attached</v>
      </c>
      <c r="M3077" s="56"/>
      <c r="P3077" s="58"/>
      <c r="Q3077" s="1" t="n">
        <f aca="false">$M3077-$N3077</f>
        <v>0</v>
      </c>
      <c r="R3077" s="56"/>
      <c r="T3077" s="59" t="s">
        <v>15</v>
      </c>
      <c r="U3077" s="1" t="n">
        <f aca="false">$S3077-$R3077</f>
        <v>0</v>
      </c>
      <c r="V3077" s="1" t="n">
        <f aca="false">IF($T3077="±",$Q3077*2,$Q3077)</f>
        <v>0</v>
      </c>
      <c r="W3077" s="60" t="str">
        <f aca="false">IFERROR($U3077/ABS($V3077),"N/A")</f>
        <v>N/A</v>
      </c>
      <c r="X3077" s="61" t="str">
        <f aca="false">IF(OR($W3077="N/A",$R3077="",$S3077=""),"N/A",IF($W3077&gt;=4,"Not Significant",IF($W3077&gt;=2,"Semi-Significant","Significant")))</f>
        <v>N/A</v>
      </c>
      <c r="Z3077" s="1" t="str">
        <f aca="false">IF($D3077="Z540.1 w/data",0,"")</f>
        <v/>
      </c>
      <c r="AA3077" s="1" t="e">
        <f aca="false">$Y3077+$Q3077+$Z3077</f>
        <v>#VALUE!</v>
      </c>
      <c r="AB3077" s="1" t="n">
        <f aca="false">$N3077+$Q3077</f>
        <v>0</v>
      </c>
      <c r="AC3077" s="1" t="str">
        <f aca="false">IF($Y3077="","",IF(AND($AA3077&gt;=$R3077,$AA3077&lt;=$S3077),"Pass","Fail"))</f>
        <v/>
      </c>
      <c r="AD3077" s="1" t="str">
        <f aca="false">IF($Y3077="","",IF($AA3077&gt;$R3077,"Pass","Fail"))</f>
        <v/>
      </c>
      <c r="AE3077" s="1" t="str">
        <f aca="false">IF($Y3077="","",IF($AA3077&gt;=$R3077,"Pass","Fail"))</f>
        <v/>
      </c>
      <c r="AF3077" s="1" t="str">
        <f aca="false">IF($Y3077="","",IF($AA3077&lt;=$S3077,"Pass","Fail"))</f>
        <v/>
      </c>
      <c r="AG3077" s="1" t="str">
        <f aca="false">IF($Y3077="","",IF($AA3077&lt;$S3077,"Pass","Fail"))</f>
        <v/>
      </c>
      <c r="AH3077" s="23" t="str">
        <f aca="true">INDIRECT(CHOOSE(MATCH($T3077,{"±","&gt;","≥","≤","&lt;"},0), "AC", "AD", "AE", "AF", "AG") &amp; ROW())</f>
        <v/>
      </c>
      <c r="AI3077" s="56" t="str">
        <f aca="false">IF($X3077="Not Significant","No Further Action Required",
IF($AH3077="","",
IF(AND($AH3077="Pass",$L3077="0 - Passed "),"Analysis performed; no further action required.",
IF(AND($AH3077="Fail",$L3077="1 - Failed "),"Analysis performed; no further action required.",
IF(AND($AH3077="Pass",$L3077="2 - Limited In Use "),"Analysis performed; no further action required.",
IF(AND($AH3077="Fail",$L3077="3 - Adjusted "),"Analysis performed; no further action required.",
"Unit fails analysis; TSM determination required."))))))</f>
        <v/>
      </c>
      <c r="AJ3077" s="58"/>
    </row>
    <row r="3078" customFormat="false" ht="15" hidden="false" customHeight="false" outlineLevel="0" collapsed="false">
      <c r="A3078" s="56"/>
      <c r="E3078" s="57" t="str">
        <f aca="false">IF(AND($F3078="",$G3078=""),"",IF($G3078="",$F3078,HYPERLINK($G3078,$F3078)))</f>
        <v/>
      </c>
      <c r="H3078" s="1" t="str">
        <f aca="false">IF($I3078="","None Attached",IF(LEFT($I3078,5)="https",HYPERLINK($I3078,"Datasheet"),HYPERLINK(_xlfn.CONCAT("https://",$I3078),"Datasheet")))</f>
        <v>None Attached</v>
      </c>
      <c r="M3078" s="56"/>
      <c r="P3078" s="58"/>
      <c r="Q3078" s="1" t="n">
        <f aca="false">$M3078-$N3078</f>
        <v>0</v>
      </c>
      <c r="R3078" s="56"/>
      <c r="T3078" s="59" t="s">
        <v>15</v>
      </c>
      <c r="U3078" s="1" t="n">
        <f aca="false">$S3078-$R3078</f>
        <v>0</v>
      </c>
      <c r="V3078" s="1" t="n">
        <f aca="false">IF($T3078="±",$Q3078*2,$Q3078)</f>
        <v>0</v>
      </c>
      <c r="W3078" s="60" t="str">
        <f aca="false">IFERROR($U3078/ABS($V3078),"N/A")</f>
        <v>N/A</v>
      </c>
      <c r="X3078" s="61" t="str">
        <f aca="false">IF(OR($W3078="N/A",$R3078="",$S3078=""),"N/A",IF($W3078&gt;=4,"Not Significant",IF($W3078&gt;=2,"Semi-Significant","Significant")))</f>
        <v>N/A</v>
      </c>
      <c r="Z3078" s="1" t="str">
        <f aca="false">IF($D3078="Z540.1 w/data",0,"")</f>
        <v/>
      </c>
      <c r="AA3078" s="1" t="e">
        <f aca="false">$Y3078+$Q3078+$Z3078</f>
        <v>#VALUE!</v>
      </c>
      <c r="AB3078" s="1" t="n">
        <f aca="false">$N3078+$Q3078</f>
        <v>0</v>
      </c>
      <c r="AC3078" s="1" t="str">
        <f aca="false">IF($Y3078="","",IF(AND($AA3078&gt;=$R3078,$AA3078&lt;=$S3078),"Pass","Fail"))</f>
        <v/>
      </c>
      <c r="AD3078" s="1" t="str">
        <f aca="false">IF($Y3078="","",IF($AA3078&gt;$R3078,"Pass","Fail"))</f>
        <v/>
      </c>
      <c r="AE3078" s="1" t="str">
        <f aca="false">IF($Y3078="","",IF($AA3078&gt;=$R3078,"Pass","Fail"))</f>
        <v/>
      </c>
      <c r="AF3078" s="1" t="str">
        <f aca="false">IF($Y3078="","",IF($AA3078&lt;=$S3078,"Pass","Fail"))</f>
        <v/>
      </c>
      <c r="AG3078" s="1" t="str">
        <f aca="false">IF($Y3078="","",IF($AA3078&lt;$S3078,"Pass","Fail"))</f>
        <v/>
      </c>
      <c r="AH3078" s="23" t="str">
        <f aca="true">INDIRECT(CHOOSE(MATCH($T3078,{"±","&gt;","≥","≤","&lt;"},0), "AC", "AD", "AE", "AF", "AG") &amp; ROW())</f>
        <v/>
      </c>
      <c r="AI3078" s="56" t="str">
        <f aca="false">IF($X3078="Not Significant","No Further Action Required",
IF($AH3078="","",
IF(AND($AH3078="Pass",$L3078="0 - Passed "),"Analysis performed; no further action required.",
IF(AND($AH3078="Fail",$L3078="1 - Failed "),"Analysis performed; no further action required.",
IF(AND($AH3078="Pass",$L3078="2 - Limited In Use "),"Analysis performed; no further action required.",
IF(AND($AH3078="Fail",$L3078="3 - Adjusted "),"Analysis performed; no further action required.",
"Unit fails analysis; TSM determination required."))))))</f>
        <v/>
      </c>
      <c r="AJ3078" s="58"/>
    </row>
    <row r="3079" customFormat="false" ht="15" hidden="false" customHeight="false" outlineLevel="0" collapsed="false">
      <c r="A3079" s="56"/>
      <c r="E3079" s="57" t="str">
        <f aca="false">IF(AND($F3079="",$G3079=""),"",IF($G3079="",$F3079,HYPERLINK($G3079,$F3079)))</f>
        <v/>
      </c>
      <c r="H3079" s="1" t="str">
        <f aca="false">IF($I3079="","None Attached",IF(LEFT($I3079,5)="https",HYPERLINK($I3079,"Datasheet"),HYPERLINK(_xlfn.CONCAT("https://",$I3079),"Datasheet")))</f>
        <v>None Attached</v>
      </c>
      <c r="M3079" s="56"/>
      <c r="P3079" s="58"/>
      <c r="Q3079" s="1" t="n">
        <f aca="false">$M3079-$N3079</f>
        <v>0</v>
      </c>
      <c r="R3079" s="56"/>
      <c r="T3079" s="59" t="s">
        <v>15</v>
      </c>
      <c r="U3079" s="1" t="n">
        <f aca="false">$S3079-$R3079</f>
        <v>0</v>
      </c>
      <c r="V3079" s="1" t="n">
        <f aca="false">IF($T3079="±",$Q3079*2,$Q3079)</f>
        <v>0</v>
      </c>
      <c r="W3079" s="60" t="str">
        <f aca="false">IFERROR($U3079/ABS($V3079),"N/A")</f>
        <v>N/A</v>
      </c>
      <c r="X3079" s="61" t="str">
        <f aca="false">IF(OR($W3079="N/A",$R3079="",$S3079=""),"N/A",IF($W3079&gt;=4,"Not Significant",IF($W3079&gt;=2,"Semi-Significant","Significant")))</f>
        <v>N/A</v>
      </c>
      <c r="Z3079" s="1" t="str">
        <f aca="false">IF($D3079="Z540.1 w/data",0,"")</f>
        <v/>
      </c>
      <c r="AA3079" s="1" t="e">
        <f aca="false">$Y3079+$Q3079+$Z3079</f>
        <v>#VALUE!</v>
      </c>
      <c r="AB3079" s="1" t="n">
        <f aca="false">$N3079+$Q3079</f>
        <v>0</v>
      </c>
      <c r="AC3079" s="1" t="str">
        <f aca="false">IF($Y3079="","",IF(AND($AA3079&gt;=$R3079,$AA3079&lt;=$S3079),"Pass","Fail"))</f>
        <v/>
      </c>
      <c r="AD3079" s="1" t="str">
        <f aca="false">IF($Y3079="","",IF($AA3079&gt;$R3079,"Pass","Fail"))</f>
        <v/>
      </c>
      <c r="AE3079" s="1" t="str">
        <f aca="false">IF($Y3079="","",IF($AA3079&gt;=$R3079,"Pass","Fail"))</f>
        <v/>
      </c>
      <c r="AF3079" s="1" t="str">
        <f aca="false">IF($Y3079="","",IF($AA3079&lt;=$S3079,"Pass","Fail"))</f>
        <v/>
      </c>
      <c r="AG3079" s="1" t="str">
        <f aca="false">IF($Y3079="","",IF($AA3079&lt;$S3079,"Pass","Fail"))</f>
        <v/>
      </c>
      <c r="AH3079" s="23" t="str">
        <f aca="true">INDIRECT(CHOOSE(MATCH($T3079,{"±","&gt;","≥","≤","&lt;"},0), "AC", "AD", "AE", "AF", "AG") &amp; ROW())</f>
        <v/>
      </c>
      <c r="AI3079" s="56" t="str">
        <f aca="false">IF($X3079="Not Significant","No Further Action Required",
IF($AH3079="","",
IF(AND($AH3079="Pass",$L3079="0 - Passed "),"Analysis performed; no further action required.",
IF(AND($AH3079="Fail",$L3079="1 - Failed "),"Analysis performed; no further action required.",
IF(AND($AH3079="Pass",$L3079="2 - Limited In Use "),"Analysis performed; no further action required.",
IF(AND($AH3079="Fail",$L3079="3 - Adjusted "),"Analysis performed; no further action required.",
"Unit fails analysis; TSM determination required."))))))</f>
        <v/>
      </c>
      <c r="AJ3079" s="58"/>
    </row>
    <row r="3080" customFormat="false" ht="15" hidden="false" customHeight="false" outlineLevel="0" collapsed="false">
      <c r="A3080" s="56"/>
      <c r="E3080" s="57" t="str">
        <f aca="false">IF(AND($F3080="",$G3080=""),"",IF($G3080="",$F3080,HYPERLINK($G3080,$F3080)))</f>
        <v/>
      </c>
      <c r="H3080" s="1" t="str">
        <f aca="false">IF($I3080="","None Attached",IF(LEFT($I3080,5)="https",HYPERLINK($I3080,"Datasheet"),HYPERLINK(_xlfn.CONCAT("https://",$I3080),"Datasheet")))</f>
        <v>None Attached</v>
      </c>
      <c r="M3080" s="56"/>
      <c r="P3080" s="58"/>
      <c r="Q3080" s="1" t="n">
        <f aca="false">$M3080-$N3080</f>
        <v>0</v>
      </c>
      <c r="R3080" s="56"/>
      <c r="T3080" s="59" t="s">
        <v>15</v>
      </c>
      <c r="U3080" s="1" t="n">
        <f aca="false">$S3080-$R3080</f>
        <v>0</v>
      </c>
      <c r="V3080" s="1" t="n">
        <f aca="false">IF($T3080="±",$Q3080*2,$Q3080)</f>
        <v>0</v>
      </c>
      <c r="W3080" s="60" t="str">
        <f aca="false">IFERROR($U3080/ABS($V3080),"N/A")</f>
        <v>N/A</v>
      </c>
      <c r="X3080" s="61" t="str">
        <f aca="false">IF(OR($W3080="N/A",$R3080="",$S3080=""),"N/A",IF($W3080&gt;=4,"Not Significant",IF($W3080&gt;=2,"Semi-Significant","Significant")))</f>
        <v>N/A</v>
      </c>
      <c r="Z3080" s="1" t="str">
        <f aca="false">IF($D3080="Z540.1 w/data",0,"")</f>
        <v/>
      </c>
      <c r="AA3080" s="1" t="e">
        <f aca="false">$Y3080+$Q3080+$Z3080</f>
        <v>#VALUE!</v>
      </c>
      <c r="AB3080" s="1" t="n">
        <f aca="false">$N3080+$Q3080</f>
        <v>0</v>
      </c>
      <c r="AC3080" s="1" t="str">
        <f aca="false">IF($Y3080="","",IF(AND($AA3080&gt;=$R3080,$AA3080&lt;=$S3080),"Pass","Fail"))</f>
        <v/>
      </c>
      <c r="AD3080" s="1" t="str">
        <f aca="false">IF($Y3080="","",IF($AA3080&gt;$R3080,"Pass","Fail"))</f>
        <v/>
      </c>
      <c r="AE3080" s="1" t="str">
        <f aca="false">IF($Y3080="","",IF($AA3080&gt;=$R3080,"Pass","Fail"))</f>
        <v/>
      </c>
      <c r="AF3080" s="1" t="str">
        <f aca="false">IF($Y3080="","",IF($AA3080&lt;=$S3080,"Pass","Fail"))</f>
        <v/>
      </c>
      <c r="AG3080" s="1" t="str">
        <f aca="false">IF($Y3080="","",IF($AA3080&lt;$S3080,"Pass","Fail"))</f>
        <v/>
      </c>
      <c r="AH3080" s="23" t="str">
        <f aca="true">INDIRECT(CHOOSE(MATCH($T3080,{"±","&gt;","≥","≤","&lt;"},0), "AC", "AD", "AE", "AF", "AG") &amp; ROW())</f>
        <v/>
      </c>
      <c r="AI3080" s="56" t="str">
        <f aca="false">IF($X3080="Not Significant","No Further Action Required",
IF($AH3080="","",
IF(AND($AH3080="Pass",$L3080="0 - Passed "),"Analysis performed; no further action required.",
IF(AND($AH3080="Fail",$L3080="1 - Failed "),"Analysis performed; no further action required.",
IF(AND($AH3080="Pass",$L3080="2 - Limited In Use "),"Analysis performed; no further action required.",
IF(AND($AH3080="Fail",$L3080="3 - Adjusted "),"Analysis performed; no further action required.",
"Unit fails analysis; TSM determination required."))))))</f>
        <v/>
      </c>
      <c r="AJ3080" s="58"/>
    </row>
    <row r="3081" customFormat="false" ht="15" hidden="false" customHeight="false" outlineLevel="0" collapsed="false">
      <c r="A3081" s="56"/>
      <c r="E3081" s="57" t="str">
        <f aca="false">IF(AND($F3081="",$G3081=""),"",IF($G3081="",$F3081,HYPERLINK($G3081,$F3081)))</f>
        <v/>
      </c>
      <c r="H3081" s="1" t="str">
        <f aca="false">IF($I3081="","None Attached",IF(LEFT($I3081,5)="https",HYPERLINK($I3081,"Datasheet"),HYPERLINK(_xlfn.CONCAT("https://",$I3081),"Datasheet")))</f>
        <v>None Attached</v>
      </c>
      <c r="M3081" s="56"/>
      <c r="P3081" s="58"/>
      <c r="Q3081" s="1" t="n">
        <f aca="false">$M3081-$N3081</f>
        <v>0</v>
      </c>
      <c r="R3081" s="56"/>
      <c r="T3081" s="59" t="s">
        <v>15</v>
      </c>
      <c r="U3081" s="1" t="n">
        <f aca="false">$S3081-$R3081</f>
        <v>0</v>
      </c>
      <c r="V3081" s="1" t="n">
        <f aca="false">IF($T3081="±",$Q3081*2,$Q3081)</f>
        <v>0</v>
      </c>
      <c r="W3081" s="60" t="str">
        <f aca="false">IFERROR($U3081/ABS($V3081),"N/A")</f>
        <v>N/A</v>
      </c>
      <c r="X3081" s="61" t="str">
        <f aca="false">IF(OR($W3081="N/A",$R3081="",$S3081=""),"N/A",IF($W3081&gt;=4,"Not Significant",IF($W3081&gt;=2,"Semi-Significant","Significant")))</f>
        <v>N/A</v>
      </c>
      <c r="Z3081" s="1" t="str">
        <f aca="false">IF($D3081="Z540.1 w/data",0,"")</f>
        <v/>
      </c>
      <c r="AA3081" s="1" t="e">
        <f aca="false">$Y3081+$Q3081+$Z3081</f>
        <v>#VALUE!</v>
      </c>
      <c r="AB3081" s="1" t="n">
        <f aca="false">$N3081+$Q3081</f>
        <v>0</v>
      </c>
      <c r="AC3081" s="1" t="str">
        <f aca="false">IF($Y3081="","",IF(AND($AA3081&gt;=$R3081,$AA3081&lt;=$S3081),"Pass","Fail"))</f>
        <v/>
      </c>
      <c r="AD3081" s="1" t="str">
        <f aca="false">IF($Y3081="","",IF($AA3081&gt;$R3081,"Pass","Fail"))</f>
        <v/>
      </c>
      <c r="AE3081" s="1" t="str">
        <f aca="false">IF($Y3081="","",IF($AA3081&gt;=$R3081,"Pass","Fail"))</f>
        <v/>
      </c>
      <c r="AF3081" s="1" t="str">
        <f aca="false">IF($Y3081="","",IF($AA3081&lt;=$S3081,"Pass","Fail"))</f>
        <v/>
      </c>
      <c r="AG3081" s="1" t="str">
        <f aca="false">IF($Y3081="","",IF($AA3081&lt;$S3081,"Pass","Fail"))</f>
        <v/>
      </c>
      <c r="AH3081" s="23" t="str">
        <f aca="true">INDIRECT(CHOOSE(MATCH($T3081,{"±","&gt;","≥","≤","&lt;"},0), "AC", "AD", "AE", "AF", "AG") &amp; ROW())</f>
        <v/>
      </c>
      <c r="AI3081" s="56" t="str">
        <f aca="false">IF($X3081="Not Significant","No Further Action Required",
IF($AH3081="","",
IF(AND($AH3081="Pass",$L3081="0 - Passed "),"Analysis performed; no further action required.",
IF(AND($AH3081="Fail",$L3081="1 - Failed "),"Analysis performed; no further action required.",
IF(AND($AH3081="Pass",$L3081="2 - Limited In Use "),"Analysis performed; no further action required.",
IF(AND($AH3081="Fail",$L3081="3 - Adjusted "),"Analysis performed; no further action required.",
"Unit fails analysis; TSM determination required."))))))</f>
        <v/>
      </c>
      <c r="AJ3081" s="58"/>
    </row>
    <row r="3082" customFormat="false" ht="15" hidden="false" customHeight="false" outlineLevel="0" collapsed="false">
      <c r="A3082" s="56"/>
      <c r="E3082" s="57" t="str">
        <f aca="false">IF(AND($F3082="",$G3082=""),"",IF($G3082="",$F3082,HYPERLINK($G3082,$F3082)))</f>
        <v/>
      </c>
      <c r="H3082" s="1" t="str">
        <f aca="false">IF($I3082="","None Attached",IF(LEFT($I3082,5)="https",HYPERLINK($I3082,"Datasheet"),HYPERLINK(_xlfn.CONCAT("https://",$I3082),"Datasheet")))</f>
        <v>None Attached</v>
      </c>
      <c r="M3082" s="56"/>
      <c r="P3082" s="58"/>
      <c r="Q3082" s="1" t="n">
        <f aca="false">$M3082-$N3082</f>
        <v>0</v>
      </c>
      <c r="R3082" s="56"/>
      <c r="T3082" s="59" t="s">
        <v>15</v>
      </c>
      <c r="U3082" s="1" t="n">
        <f aca="false">$S3082-$R3082</f>
        <v>0</v>
      </c>
      <c r="V3082" s="1" t="n">
        <f aca="false">IF($T3082="±",$Q3082*2,$Q3082)</f>
        <v>0</v>
      </c>
      <c r="W3082" s="60" t="str">
        <f aca="false">IFERROR($U3082/ABS($V3082),"N/A")</f>
        <v>N/A</v>
      </c>
      <c r="X3082" s="61" t="str">
        <f aca="false">IF(OR($W3082="N/A",$R3082="",$S3082=""),"N/A",IF($W3082&gt;=4,"Not Significant",IF($W3082&gt;=2,"Semi-Significant","Significant")))</f>
        <v>N/A</v>
      </c>
      <c r="Z3082" s="1" t="str">
        <f aca="false">IF($D3082="Z540.1 w/data",0,"")</f>
        <v/>
      </c>
      <c r="AA3082" s="1" t="e">
        <f aca="false">$Y3082+$Q3082+$Z3082</f>
        <v>#VALUE!</v>
      </c>
      <c r="AB3082" s="1" t="n">
        <f aca="false">$N3082+$Q3082</f>
        <v>0</v>
      </c>
      <c r="AC3082" s="1" t="str">
        <f aca="false">IF($Y3082="","",IF(AND($AA3082&gt;=$R3082,$AA3082&lt;=$S3082),"Pass","Fail"))</f>
        <v/>
      </c>
      <c r="AD3082" s="1" t="str">
        <f aca="false">IF($Y3082="","",IF($AA3082&gt;$R3082,"Pass","Fail"))</f>
        <v/>
      </c>
      <c r="AE3082" s="1" t="str">
        <f aca="false">IF($Y3082="","",IF($AA3082&gt;=$R3082,"Pass","Fail"))</f>
        <v/>
      </c>
      <c r="AF3082" s="1" t="str">
        <f aca="false">IF($Y3082="","",IF($AA3082&lt;=$S3082,"Pass","Fail"))</f>
        <v/>
      </c>
      <c r="AG3082" s="1" t="str">
        <f aca="false">IF($Y3082="","",IF($AA3082&lt;$S3082,"Pass","Fail"))</f>
        <v/>
      </c>
      <c r="AH3082" s="23" t="str">
        <f aca="true">INDIRECT(CHOOSE(MATCH($T3082,{"±","&gt;","≥","≤","&lt;"},0), "AC", "AD", "AE", "AF", "AG") &amp; ROW())</f>
        <v/>
      </c>
      <c r="AI3082" s="56" t="str">
        <f aca="false">IF($X3082="Not Significant","No Further Action Required",
IF($AH3082="","",
IF(AND($AH3082="Pass",$L3082="0 - Passed "),"Analysis performed; no further action required.",
IF(AND($AH3082="Fail",$L3082="1 - Failed "),"Analysis performed; no further action required.",
IF(AND($AH3082="Pass",$L3082="2 - Limited In Use "),"Analysis performed; no further action required.",
IF(AND($AH3082="Fail",$L3082="3 - Adjusted "),"Analysis performed; no further action required.",
"Unit fails analysis; TSM determination required."))))))</f>
        <v/>
      </c>
      <c r="AJ3082" s="58"/>
    </row>
    <row r="3083" customFormat="false" ht="15" hidden="false" customHeight="false" outlineLevel="0" collapsed="false">
      <c r="A3083" s="56"/>
      <c r="E3083" s="57" t="str">
        <f aca="false">IF(AND($F3083="",$G3083=""),"",IF($G3083="",$F3083,HYPERLINK($G3083,$F3083)))</f>
        <v/>
      </c>
      <c r="H3083" s="1" t="str">
        <f aca="false">IF($I3083="","None Attached",IF(LEFT($I3083,5)="https",HYPERLINK($I3083,"Datasheet"),HYPERLINK(_xlfn.CONCAT("https://",$I3083),"Datasheet")))</f>
        <v>None Attached</v>
      </c>
      <c r="M3083" s="56"/>
      <c r="P3083" s="58"/>
      <c r="Q3083" s="1" t="n">
        <f aca="false">$M3083-$N3083</f>
        <v>0</v>
      </c>
      <c r="R3083" s="56"/>
      <c r="T3083" s="59" t="s">
        <v>15</v>
      </c>
      <c r="U3083" s="1" t="n">
        <f aca="false">$S3083-$R3083</f>
        <v>0</v>
      </c>
      <c r="V3083" s="1" t="n">
        <f aca="false">IF($T3083="±",$Q3083*2,$Q3083)</f>
        <v>0</v>
      </c>
      <c r="W3083" s="60" t="str">
        <f aca="false">IFERROR($U3083/ABS($V3083),"N/A")</f>
        <v>N/A</v>
      </c>
      <c r="X3083" s="61" t="str">
        <f aca="false">IF(OR($W3083="N/A",$R3083="",$S3083=""),"N/A",IF($W3083&gt;=4,"Not Significant",IF($W3083&gt;=2,"Semi-Significant","Significant")))</f>
        <v>N/A</v>
      </c>
      <c r="Z3083" s="1" t="str">
        <f aca="false">IF($D3083="Z540.1 w/data",0,"")</f>
        <v/>
      </c>
      <c r="AA3083" s="1" t="e">
        <f aca="false">$Y3083+$Q3083+$Z3083</f>
        <v>#VALUE!</v>
      </c>
      <c r="AB3083" s="1" t="n">
        <f aca="false">$N3083+$Q3083</f>
        <v>0</v>
      </c>
      <c r="AC3083" s="1" t="str">
        <f aca="false">IF($Y3083="","",IF(AND($AA3083&gt;=$R3083,$AA3083&lt;=$S3083),"Pass","Fail"))</f>
        <v/>
      </c>
      <c r="AD3083" s="1" t="str">
        <f aca="false">IF($Y3083="","",IF($AA3083&gt;$R3083,"Pass","Fail"))</f>
        <v/>
      </c>
      <c r="AE3083" s="1" t="str">
        <f aca="false">IF($Y3083="","",IF($AA3083&gt;=$R3083,"Pass","Fail"))</f>
        <v/>
      </c>
      <c r="AF3083" s="1" t="str">
        <f aca="false">IF($Y3083="","",IF($AA3083&lt;=$S3083,"Pass","Fail"))</f>
        <v/>
      </c>
      <c r="AG3083" s="1" t="str">
        <f aca="false">IF($Y3083="","",IF($AA3083&lt;$S3083,"Pass","Fail"))</f>
        <v/>
      </c>
      <c r="AH3083" s="23" t="str">
        <f aca="true">INDIRECT(CHOOSE(MATCH($T3083,{"±","&gt;","≥","≤","&lt;"},0), "AC", "AD", "AE", "AF", "AG") &amp; ROW())</f>
        <v/>
      </c>
      <c r="AI3083" s="56" t="str">
        <f aca="false">IF($X3083="Not Significant","No Further Action Required",
IF($AH3083="","",
IF(AND($AH3083="Pass",$L3083="0 - Passed "),"Analysis performed; no further action required.",
IF(AND($AH3083="Fail",$L3083="1 - Failed "),"Analysis performed; no further action required.",
IF(AND($AH3083="Pass",$L3083="2 - Limited In Use "),"Analysis performed; no further action required.",
IF(AND($AH3083="Fail",$L3083="3 - Adjusted "),"Analysis performed; no further action required.",
"Unit fails analysis; TSM determination required."))))))</f>
        <v/>
      </c>
      <c r="AJ3083" s="58"/>
    </row>
    <row r="3084" customFormat="false" ht="15" hidden="false" customHeight="false" outlineLevel="0" collapsed="false">
      <c r="A3084" s="56"/>
      <c r="E3084" s="57" t="str">
        <f aca="false">IF(AND($F3084="",$G3084=""),"",IF($G3084="",$F3084,HYPERLINK($G3084,$F3084)))</f>
        <v/>
      </c>
      <c r="H3084" s="1" t="str">
        <f aca="false">IF($I3084="","None Attached",IF(LEFT($I3084,5)="https",HYPERLINK($I3084,"Datasheet"),HYPERLINK(_xlfn.CONCAT("https://",$I3084),"Datasheet")))</f>
        <v>None Attached</v>
      </c>
      <c r="M3084" s="56"/>
      <c r="P3084" s="58"/>
      <c r="Q3084" s="1" t="n">
        <f aca="false">$M3084-$N3084</f>
        <v>0</v>
      </c>
      <c r="R3084" s="56"/>
      <c r="T3084" s="59" t="s">
        <v>15</v>
      </c>
      <c r="U3084" s="1" t="n">
        <f aca="false">$S3084-$R3084</f>
        <v>0</v>
      </c>
      <c r="V3084" s="1" t="n">
        <f aca="false">IF($T3084="±",$Q3084*2,$Q3084)</f>
        <v>0</v>
      </c>
      <c r="W3084" s="60" t="str">
        <f aca="false">IFERROR($U3084/ABS($V3084),"N/A")</f>
        <v>N/A</v>
      </c>
      <c r="X3084" s="61" t="str">
        <f aca="false">IF(OR($W3084="N/A",$R3084="",$S3084=""),"N/A",IF($W3084&gt;=4,"Not Significant",IF($W3084&gt;=2,"Semi-Significant","Significant")))</f>
        <v>N/A</v>
      </c>
      <c r="Z3084" s="1" t="str">
        <f aca="false">IF($D3084="Z540.1 w/data",0,"")</f>
        <v/>
      </c>
      <c r="AA3084" s="1" t="e">
        <f aca="false">$Y3084+$Q3084+$Z3084</f>
        <v>#VALUE!</v>
      </c>
      <c r="AB3084" s="1" t="n">
        <f aca="false">$N3084+$Q3084</f>
        <v>0</v>
      </c>
      <c r="AC3084" s="1" t="str">
        <f aca="false">IF($Y3084="","",IF(AND($AA3084&gt;=$R3084,$AA3084&lt;=$S3084),"Pass","Fail"))</f>
        <v/>
      </c>
      <c r="AD3084" s="1" t="str">
        <f aca="false">IF($Y3084="","",IF($AA3084&gt;$R3084,"Pass","Fail"))</f>
        <v/>
      </c>
      <c r="AE3084" s="1" t="str">
        <f aca="false">IF($Y3084="","",IF($AA3084&gt;=$R3084,"Pass","Fail"))</f>
        <v/>
      </c>
      <c r="AF3084" s="1" t="str">
        <f aca="false">IF($Y3084="","",IF($AA3084&lt;=$S3084,"Pass","Fail"))</f>
        <v/>
      </c>
      <c r="AG3084" s="1" t="str">
        <f aca="false">IF($Y3084="","",IF($AA3084&lt;$S3084,"Pass","Fail"))</f>
        <v/>
      </c>
      <c r="AH3084" s="23" t="str">
        <f aca="true">INDIRECT(CHOOSE(MATCH($T3084,{"±","&gt;","≥","≤","&lt;"},0), "AC", "AD", "AE", "AF", "AG") &amp; ROW())</f>
        <v/>
      </c>
      <c r="AI3084" s="56" t="str">
        <f aca="false">IF($X3084="Not Significant","No Further Action Required",
IF($AH3084="","",
IF(AND($AH3084="Pass",$L3084="0 - Passed "),"Analysis performed; no further action required.",
IF(AND($AH3084="Fail",$L3084="1 - Failed "),"Analysis performed; no further action required.",
IF(AND($AH3084="Pass",$L3084="2 - Limited In Use "),"Analysis performed; no further action required.",
IF(AND($AH3084="Fail",$L3084="3 - Adjusted "),"Analysis performed; no further action required.",
"Unit fails analysis; TSM determination required."))))))</f>
        <v/>
      </c>
      <c r="AJ3084" s="58"/>
    </row>
    <row r="3085" customFormat="false" ht="15" hidden="false" customHeight="false" outlineLevel="0" collapsed="false">
      <c r="A3085" s="56"/>
      <c r="E3085" s="57" t="str">
        <f aca="false">IF(AND($F3085="",$G3085=""),"",IF($G3085="",$F3085,HYPERLINK($G3085,$F3085)))</f>
        <v/>
      </c>
      <c r="H3085" s="1" t="str">
        <f aca="false">IF($I3085="","None Attached",IF(LEFT($I3085,5)="https",HYPERLINK($I3085,"Datasheet"),HYPERLINK(_xlfn.CONCAT("https://",$I3085),"Datasheet")))</f>
        <v>None Attached</v>
      </c>
      <c r="M3085" s="56"/>
      <c r="P3085" s="58"/>
      <c r="Q3085" s="1" t="n">
        <f aca="false">$M3085-$N3085</f>
        <v>0</v>
      </c>
      <c r="R3085" s="56"/>
      <c r="T3085" s="59" t="s">
        <v>15</v>
      </c>
      <c r="U3085" s="1" t="n">
        <f aca="false">$S3085-$R3085</f>
        <v>0</v>
      </c>
      <c r="V3085" s="1" t="n">
        <f aca="false">IF($T3085="±",$Q3085*2,$Q3085)</f>
        <v>0</v>
      </c>
      <c r="W3085" s="60" t="str">
        <f aca="false">IFERROR($U3085/ABS($V3085),"N/A")</f>
        <v>N/A</v>
      </c>
      <c r="X3085" s="61" t="str">
        <f aca="false">IF(OR($W3085="N/A",$R3085="",$S3085=""),"N/A",IF($W3085&gt;=4,"Not Significant",IF($W3085&gt;=2,"Semi-Significant","Significant")))</f>
        <v>N/A</v>
      </c>
      <c r="Z3085" s="1" t="str">
        <f aca="false">IF($D3085="Z540.1 w/data",0,"")</f>
        <v/>
      </c>
      <c r="AA3085" s="1" t="e">
        <f aca="false">$Y3085+$Q3085+$Z3085</f>
        <v>#VALUE!</v>
      </c>
      <c r="AB3085" s="1" t="n">
        <f aca="false">$N3085+$Q3085</f>
        <v>0</v>
      </c>
      <c r="AC3085" s="1" t="str">
        <f aca="false">IF($Y3085="","",IF(AND($AA3085&gt;=$R3085,$AA3085&lt;=$S3085),"Pass","Fail"))</f>
        <v/>
      </c>
      <c r="AD3085" s="1" t="str">
        <f aca="false">IF($Y3085="","",IF($AA3085&gt;$R3085,"Pass","Fail"))</f>
        <v/>
      </c>
      <c r="AE3085" s="1" t="str">
        <f aca="false">IF($Y3085="","",IF($AA3085&gt;=$R3085,"Pass","Fail"))</f>
        <v/>
      </c>
      <c r="AF3085" s="1" t="str">
        <f aca="false">IF($Y3085="","",IF($AA3085&lt;=$S3085,"Pass","Fail"))</f>
        <v/>
      </c>
      <c r="AG3085" s="1" t="str">
        <f aca="false">IF($Y3085="","",IF($AA3085&lt;$S3085,"Pass","Fail"))</f>
        <v/>
      </c>
      <c r="AH3085" s="23" t="str">
        <f aca="true">INDIRECT(CHOOSE(MATCH($T3085,{"±","&gt;","≥","≤","&lt;"},0), "AC", "AD", "AE", "AF", "AG") &amp; ROW())</f>
        <v/>
      </c>
      <c r="AI3085" s="56" t="str">
        <f aca="false">IF($X3085="Not Significant","No Further Action Required",
IF($AH3085="","",
IF(AND($AH3085="Pass",$L3085="0 - Passed "),"Analysis performed; no further action required.",
IF(AND($AH3085="Fail",$L3085="1 - Failed "),"Analysis performed; no further action required.",
IF(AND($AH3085="Pass",$L3085="2 - Limited In Use "),"Analysis performed; no further action required.",
IF(AND($AH3085="Fail",$L3085="3 - Adjusted "),"Analysis performed; no further action required.",
"Unit fails analysis; TSM determination required."))))))</f>
        <v/>
      </c>
      <c r="AJ3085" s="58"/>
    </row>
    <row r="3086" customFormat="false" ht="15" hidden="false" customHeight="false" outlineLevel="0" collapsed="false">
      <c r="A3086" s="56"/>
      <c r="E3086" s="57" t="str">
        <f aca="false">IF(AND($F3086="",$G3086=""),"",IF($G3086="",$F3086,HYPERLINK($G3086,$F3086)))</f>
        <v/>
      </c>
      <c r="H3086" s="1" t="str">
        <f aca="false">IF($I3086="","None Attached",IF(LEFT($I3086,5)="https",HYPERLINK($I3086,"Datasheet"),HYPERLINK(_xlfn.CONCAT("https://",$I3086),"Datasheet")))</f>
        <v>None Attached</v>
      </c>
      <c r="M3086" s="56"/>
      <c r="P3086" s="58"/>
      <c r="Q3086" s="1" t="n">
        <f aca="false">$M3086-$N3086</f>
        <v>0</v>
      </c>
      <c r="R3086" s="56"/>
      <c r="T3086" s="59" t="s">
        <v>15</v>
      </c>
      <c r="U3086" s="1" t="n">
        <f aca="false">$S3086-$R3086</f>
        <v>0</v>
      </c>
      <c r="V3086" s="1" t="n">
        <f aca="false">IF($T3086="±",$Q3086*2,$Q3086)</f>
        <v>0</v>
      </c>
      <c r="W3086" s="60" t="str">
        <f aca="false">IFERROR($U3086/ABS($V3086),"N/A")</f>
        <v>N/A</v>
      </c>
      <c r="X3086" s="61" t="str">
        <f aca="false">IF(OR($W3086="N/A",$R3086="",$S3086=""),"N/A",IF($W3086&gt;=4,"Not Significant",IF($W3086&gt;=2,"Semi-Significant","Significant")))</f>
        <v>N/A</v>
      </c>
      <c r="Z3086" s="1" t="str">
        <f aca="false">IF($D3086="Z540.1 w/data",0,"")</f>
        <v/>
      </c>
      <c r="AA3086" s="1" t="e">
        <f aca="false">$Y3086+$Q3086+$Z3086</f>
        <v>#VALUE!</v>
      </c>
      <c r="AB3086" s="1" t="n">
        <f aca="false">$N3086+$Q3086</f>
        <v>0</v>
      </c>
      <c r="AC3086" s="1" t="str">
        <f aca="false">IF($Y3086="","",IF(AND($AA3086&gt;=$R3086,$AA3086&lt;=$S3086),"Pass","Fail"))</f>
        <v/>
      </c>
      <c r="AD3086" s="1" t="str">
        <f aca="false">IF($Y3086="","",IF($AA3086&gt;$R3086,"Pass","Fail"))</f>
        <v/>
      </c>
      <c r="AE3086" s="1" t="str">
        <f aca="false">IF($Y3086="","",IF($AA3086&gt;=$R3086,"Pass","Fail"))</f>
        <v/>
      </c>
      <c r="AF3086" s="1" t="str">
        <f aca="false">IF($Y3086="","",IF($AA3086&lt;=$S3086,"Pass","Fail"))</f>
        <v/>
      </c>
      <c r="AG3086" s="1" t="str">
        <f aca="false">IF($Y3086="","",IF($AA3086&lt;$S3086,"Pass","Fail"))</f>
        <v/>
      </c>
      <c r="AH3086" s="23" t="str">
        <f aca="true">INDIRECT(CHOOSE(MATCH($T3086,{"±","&gt;","≥","≤","&lt;"},0), "AC", "AD", "AE", "AF", "AG") &amp; ROW())</f>
        <v/>
      </c>
      <c r="AI3086" s="56" t="str">
        <f aca="false">IF($X3086="Not Significant","No Further Action Required",
IF($AH3086="","",
IF(AND($AH3086="Pass",$L3086="0 - Passed "),"Analysis performed; no further action required.",
IF(AND($AH3086="Fail",$L3086="1 - Failed "),"Analysis performed; no further action required.",
IF(AND($AH3086="Pass",$L3086="2 - Limited In Use "),"Analysis performed; no further action required.",
IF(AND($AH3086="Fail",$L3086="3 - Adjusted "),"Analysis performed; no further action required.",
"Unit fails analysis; TSM determination required."))))))</f>
        <v/>
      </c>
      <c r="AJ3086" s="58"/>
    </row>
    <row r="3087" customFormat="false" ht="15" hidden="false" customHeight="false" outlineLevel="0" collapsed="false">
      <c r="A3087" s="56"/>
      <c r="E3087" s="57" t="str">
        <f aca="false">IF(AND($F3087="",$G3087=""),"",IF($G3087="",$F3087,HYPERLINK($G3087,$F3087)))</f>
        <v/>
      </c>
      <c r="H3087" s="1" t="str">
        <f aca="false">IF($I3087="","None Attached",IF(LEFT($I3087,5)="https",HYPERLINK($I3087,"Datasheet"),HYPERLINK(_xlfn.CONCAT("https://",$I3087),"Datasheet")))</f>
        <v>None Attached</v>
      </c>
      <c r="M3087" s="56"/>
      <c r="P3087" s="58"/>
      <c r="Q3087" s="1" t="n">
        <f aca="false">$M3087-$N3087</f>
        <v>0</v>
      </c>
      <c r="R3087" s="56"/>
      <c r="T3087" s="59" t="s">
        <v>15</v>
      </c>
      <c r="U3087" s="1" t="n">
        <f aca="false">$S3087-$R3087</f>
        <v>0</v>
      </c>
      <c r="V3087" s="1" t="n">
        <f aca="false">IF($T3087="±",$Q3087*2,$Q3087)</f>
        <v>0</v>
      </c>
      <c r="W3087" s="60" t="str">
        <f aca="false">IFERROR($U3087/ABS($V3087),"N/A")</f>
        <v>N/A</v>
      </c>
      <c r="X3087" s="61" t="str">
        <f aca="false">IF(OR($W3087="N/A",$R3087="",$S3087=""),"N/A",IF($W3087&gt;=4,"Not Significant",IF($W3087&gt;=2,"Semi-Significant","Significant")))</f>
        <v>N/A</v>
      </c>
      <c r="Z3087" s="1" t="str">
        <f aca="false">IF($D3087="Z540.1 w/data",0,"")</f>
        <v/>
      </c>
      <c r="AA3087" s="1" t="e">
        <f aca="false">$Y3087+$Q3087+$Z3087</f>
        <v>#VALUE!</v>
      </c>
      <c r="AB3087" s="1" t="n">
        <f aca="false">$N3087+$Q3087</f>
        <v>0</v>
      </c>
      <c r="AC3087" s="1" t="str">
        <f aca="false">IF($Y3087="","",IF(AND($AA3087&gt;=$R3087,$AA3087&lt;=$S3087),"Pass","Fail"))</f>
        <v/>
      </c>
      <c r="AD3087" s="1" t="str">
        <f aca="false">IF($Y3087="","",IF($AA3087&gt;$R3087,"Pass","Fail"))</f>
        <v/>
      </c>
      <c r="AE3087" s="1" t="str">
        <f aca="false">IF($Y3087="","",IF($AA3087&gt;=$R3087,"Pass","Fail"))</f>
        <v/>
      </c>
      <c r="AF3087" s="1" t="str">
        <f aca="false">IF($Y3087="","",IF($AA3087&lt;=$S3087,"Pass","Fail"))</f>
        <v/>
      </c>
      <c r="AG3087" s="1" t="str">
        <f aca="false">IF($Y3087="","",IF($AA3087&lt;$S3087,"Pass","Fail"))</f>
        <v/>
      </c>
      <c r="AH3087" s="23" t="str">
        <f aca="true">INDIRECT(CHOOSE(MATCH($T3087,{"±","&gt;","≥","≤","&lt;"},0), "AC", "AD", "AE", "AF", "AG") &amp; ROW())</f>
        <v/>
      </c>
      <c r="AI3087" s="56" t="str">
        <f aca="false">IF($X3087="Not Significant","No Further Action Required",
IF($AH3087="","",
IF(AND($AH3087="Pass",$L3087="0 - Passed "),"Analysis performed; no further action required.",
IF(AND($AH3087="Fail",$L3087="1 - Failed "),"Analysis performed; no further action required.",
IF(AND($AH3087="Pass",$L3087="2 - Limited In Use "),"Analysis performed; no further action required.",
IF(AND($AH3087="Fail",$L3087="3 - Adjusted "),"Analysis performed; no further action required.",
"Unit fails analysis; TSM determination required."))))))</f>
        <v/>
      </c>
      <c r="AJ3087" s="58"/>
    </row>
    <row r="3088" customFormat="false" ht="15" hidden="false" customHeight="false" outlineLevel="0" collapsed="false">
      <c r="A3088" s="56"/>
      <c r="E3088" s="57" t="str">
        <f aca="false">IF(AND($F3088="",$G3088=""),"",IF($G3088="",$F3088,HYPERLINK($G3088,$F3088)))</f>
        <v/>
      </c>
      <c r="H3088" s="1" t="str">
        <f aca="false">IF($I3088="","None Attached",IF(LEFT($I3088,5)="https",HYPERLINK($I3088,"Datasheet"),HYPERLINK(_xlfn.CONCAT("https://",$I3088),"Datasheet")))</f>
        <v>None Attached</v>
      </c>
      <c r="M3088" s="56"/>
      <c r="P3088" s="58"/>
      <c r="Q3088" s="1" t="n">
        <f aca="false">$M3088-$N3088</f>
        <v>0</v>
      </c>
      <c r="R3088" s="56"/>
      <c r="T3088" s="59" t="s">
        <v>15</v>
      </c>
      <c r="U3088" s="1" t="n">
        <f aca="false">$S3088-$R3088</f>
        <v>0</v>
      </c>
      <c r="V3088" s="1" t="n">
        <f aca="false">IF($T3088="±",$Q3088*2,$Q3088)</f>
        <v>0</v>
      </c>
      <c r="W3088" s="60" t="str">
        <f aca="false">IFERROR($U3088/ABS($V3088),"N/A")</f>
        <v>N/A</v>
      </c>
      <c r="X3088" s="61" t="str">
        <f aca="false">IF(OR($W3088="N/A",$R3088="",$S3088=""),"N/A",IF($W3088&gt;=4,"Not Significant",IF($W3088&gt;=2,"Semi-Significant","Significant")))</f>
        <v>N/A</v>
      </c>
      <c r="Z3088" s="1" t="str">
        <f aca="false">IF($D3088="Z540.1 w/data",0,"")</f>
        <v/>
      </c>
      <c r="AA3088" s="1" t="e">
        <f aca="false">$Y3088+$Q3088+$Z3088</f>
        <v>#VALUE!</v>
      </c>
      <c r="AB3088" s="1" t="n">
        <f aca="false">$N3088+$Q3088</f>
        <v>0</v>
      </c>
      <c r="AC3088" s="1" t="str">
        <f aca="false">IF($Y3088="","",IF(AND($AA3088&gt;=$R3088,$AA3088&lt;=$S3088),"Pass","Fail"))</f>
        <v/>
      </c>
      <c r="AD3088" s="1" t="str">
        <f aca="false">IF($Y3088="","",IF($AA3088&gt;$R3088,"Pass","Fail"))</f>
        <v/>
      </c>
      <c r="AE3088" s="1" t="str">
        <f aca="false">IF($Y3088="","",IF($AA3088&gt;=$R3088,"Pass","Fail"))</f>
        <v/>
      </c>
      <c r="AF3088" s="1" t="str">
        <f aca="false">IF($Y3088="","",IF($AA3088&lt;=$S3088,"Pass","Fail"))</f>
        <v/>
      </c>
      <c r="AG3088" s="1" t="str">
        <f aca="false">IF($Y3088="","",IF($AA3088&lt;$S3088,"Pass","Fail"))</f>
        <v/>
      </c>
      <c r="AH3088" s="23" t="str">
        <f aca="true">INDIRECT(CHOOSE(MATCH($T3088,{"±","&gt;","≥","≤","&lt;"},0), "AC", "AD", "AE", "AF", "AG") &amp; ROW())</f>
        <v/>
      </c>
      <c r="AI3088" s="56" t="str">
        <f aca="false">IF($X3088="Not Significant","No Further Action Required",
IF($AH3088="","",
IF(AND($AH3088="Pass",$L3088="0 - Passed "),"Analysis performed; no further action required.",
IF(AND($AH3088="Fail",$L3088="1 - Failed "),"Analysis performed; no further action required.",
IF(AND($AH3088="Pass",$L3088="2 - Limited In Use "),"Analysis performed; no further action required.",
IF(AND($AH3088="Fail",$L3088="3 - Adjusted "),"Analysis performed; no further action required.",
"Unit fails analysis; TSM determination required."))))))</f>
        <v/>
      </c>
      <c r="AJ3088" s="58"/>
    </row>
    <row r="3089" customFormat="false" ht="15" hidden="false" customHeight="false" outlineLevel="0" collapsed="false">
      <c r="A3089" s="56"/>
      <c r="E3089" s="57" t="str">
        <f aca="false">IF(AND($F3089="",$G3089=""),"",IF($G3089="",$F3089,HYPERLINK($G3089,$F3089)))</f>
        <v/>
      </c>
      <c r="H3089" s="1" t="str">
        <f aca="false">IF($I3089="","None Attached",IF(LEFT($I3089,5)="https",HYPERLINK($I3089,"Datasheet"),HYPERLINK(_xlfn.CONCAT("https://",$I3089),"Datasheet")))</f>
        <v>None Attached</v>
      </c>
      <c r="M3089" s="56"/>
      <c r="P3089" s="58"/>
      <c r="Q3089" s="1" t="n">
        <f aca="false">$M3089-$N3089</f>
        <v>0</v>
      </c>
      <c r="R3089" s="56"/>
      <c r="T3089" s="59" t="s">
        <v>15</v>
      </c>
      <c r="U3089" s="1" t="n">
        <f aca="false">$S3089-$R3089</f>
        <v>0</v>
      </c>
      <c r="V3089" s="1" t="n">
        <f aca="false">IF($T3089="±",$Q3089*2,$Q3089)</f>
        <v>0</v>
      </c>
      <c r="W3089" s="60" t="str">
        <f aca="false">IFERROR($U3089/ABS($V3089),"N/A")</f>
        <v>N/A</v>
      </c>
      <c r="X3089" s="61" t="str">
        <f aca="false">IF(OR($W3089="N/A",$R3089="",$S3089=""),"N/A",IF($W3089&gt;=4,"Not Significant",IF($W3089&gt;=2,"Semi-Significant","Significant")))</f>
        <v>N/A</v>
      </c>
      <c r="Z3089" s="1" t="str">
        <f aca="false">IF($D3089="Z540.1 w/data",0,"")</f>
        <v/>
      </c>
      <c r="AA3089" s="1" t="e">
        <f aca="false">$Y3089+$Q3089+$Z3089</f>
        <v>#VALUE!</v>
      </c>
      <c r="AB3089" s="1" t="n">
        <f aca="false">$N3089+$Q3089</f>
        <v>0</v>
      </c>
      <c r="AC3089" s="1" t="str">
        <f aca="false">IF($Y3089="","",IF(AND($AA3089&gt;=$R3089,$AA3089&lt;=$S3089),"Pass","Fail"))</f>
        <v/>
      </c>
      <c r="AD3089" s="1" t="str">
        <f aca="false">IF($Y3089="","",IF($AA3089&gt;$R3089,"Pass","Fail"))</f>
        <v/>
      </c>
      <c r="AE3089" s="1" t="str">
        <f aca="false">IF($Y3089="","",IF($AA3089&gt;=$R3089,"Pass","Fail"))</f>
        <v/>
      </c>
      <c r="AF3089" s="1" t="str">
        <f aca="false">IF($Y3089="","",IF($AA3089&lt;=$S3089,"Pass","Fail"))</f>
        <v/>
      </c>
      <c r="AG3089" s="1" t="str">
        <f aca="false">IF($Y3089="","",IF($AA3089&lt;$S3089,"Pass","Fail"))</f>
        <v/>
      </c>
      <c r="AH3089" s="23" t="str">
        <f aca="true">INDIRECT(CHOOSE(MATCH($T3089,{"±","&gt;","≥","≤","&lt;"},0), "AC", "AD", "AE", "AF", "AG") &amp; ROW())</f>
        <v/>
      </c>
      <c r="AI3089" s="56" t="str">
        <f aca="false">IF($X3089="Not Significant","No Further Action Required",
IF($AH3089="","",
IF(AND($AH3089="Pass",$L3089="0 - Passed "),"Analysis performed; no further action required.",
IF(AND($AH3089="Fail",$L3089="1 - Failed "),"Analysis performed; no further action required.",
IF(AND($AH3089="Pass",$L3089="2 - Limited In Use "),"Analysis performed; no further action required.",
IF(AND($AH3089="Fail",$L3089="3 - Adjusted "),"Analysis performed; no further action required.",
"Unit fails analysis; TSM determination required."))))))</f>
        <v/>
      </c>
      <c r="AJ3089" s="58"/>
    </row>
    <row r="3090" customFormat="false" ht="15" hidden="false" customHeight="false" outlineLevel="0" collapsed="false">
      <c r="A3090" s="56"/>
      <c r="E3090" s="57" t="str">
        <f aca="false">IF(AND($F3090="",$G3090=""),"",IF($G3090="",$F3090,HYPERLINK($G3090,$F3090)))</f>
        <v/>
      </c>
      <c r="H3090" s="1" t="str">
        <f aca="false">IF($I3090="","None Attached",IF(LEFT($I3090,5)="https",HYPERLINK($I3090,"Datasheet"),HYPERLINK(_xlfn.CONCAT("https://",$I3090),"Datasheet")))</f>
        <v>None Attached</v>
      </c>
      <c r="M3090" s="56"/>
      <c r="P3090" s="58"/>
      <c r="Q3090" s="1" t="n">
        <f aca="false">$M3090-$N3090</f>
        <v>0</v>
      </c>
      <c r="R3090" s="56"/>
      <c r="T3090" s="59" t="s">
        <v>15</v>
      </c>
      <c r="U3090" s="1" t="n">
        <f aca="false">$S3090-$R3090</f>
        <v>0</v>
      </c>
      <c r="V3090" s="1" t="n">
        <f aca="false">IF($T3090="±",$Q3090*2,$Q3090)</f>
        <v>0</v>
      </c>
      <c r="W3090" s="60" t="str">
        <f aca="false">IFERROR($U3090/ABS($V3090),"N/A")</f>
        <v>N/A</v>
      </c>
      <c r="X3090" s="61" t="str">
        <f aca="false">IF(OR($W3090="N/A",$R3090="",$S3090=""),"N/A",IF($W3090&gt;=4,"Not Significant",IF($W3090&gt;=2,"Semi-Significant","Significant")))</f>
        <v>N/A</v>
      </c>
      <c r="Z3090" s="1" t="str">
        <f aca="false">IF($D3090="Z540.1 w/data",0,"")</f>
        <v/>
      </c>
      <c r="AA3090" s="1" t="e">
        <f aca="false">$Y3090+$Q3090+$Z3090</f>
        <v>#VALUE!</v>
      </c>
      <c r="AB3090" s="1" t="n">
        <f aca="false">$N3090+$Q3090</f>
        <v>0</v>
      </c>
      <c r="AC3090" s="1" t="str">
        <f aca="false">IF($Y3090="","",IF(AND($AA3090&gt;=$R3090,$AA3090&lt;=$S3090),"Pass","Fail"))</f>
        <v/>
      </c>
      <c r="AD3090" s="1" t="str">
        <f aca="false">IF($Y3090="","",IF($AA3090&gt;$R3090,"Pass","Fail"))</f>
        <v/>
      </c>
      <c r="AE3090" s="1" t="str">
        <f aca="false">IF($Y3090="","",IF($AA3090&gt;=$R3090,"Pass","Fail"))</f>
        <v/>
      </c>
      <c r="AF3090" s="1" t="str">
        <f aca="false">IF($Y3090="","",IF($AA3090&lt;=$S3090,"Pass","Fail"))</f>
        <v/>
      </c>
      <c r="AG3090" s="1" t="str">
        <f aca="false">IF($Y3090="","",IF($AA3090&lt;$S3090,"Pass","Fail"))</f>
        <v/>
      </c>
      <c r="AH3090" s="23" t="str">
        <f aca="true">INDIRECT(CHOOSE(MATCH($T3090,{"±","&gt;","≥","≤","&lt;"},0), "AC", "AD", "AE", "AF", "AG") &amp; ROW())</f>
        <v/>
      </c>
      <c r="AI3090" s="56" t="str">
        <f aca="false">IF($X3090="Not Significant","No Further Action Required",
IF($AH3090="","",
IF(AND($AH3090="Pass",$L3090="0 - Passed "),"Analysis performed; no further action required.",
IF(AND($AH3090="Fail",$L3090="1 - Failed "),"Analysis performed; no further action required.",
IF(AND($AH3090="Pass",$L3090="2 - Limited In Use "),"Analysis performed; no further action required.",
IF(AND($AH3090="Fail",$L3090="3 - Adjusted "),"Analysis performed; no further action required.",
"Unit fails analysis; TSM determination required."))))))</f>
        <v/>
      </c>
      <c r="AJ3090" s="58"/>
    </row>
    <row r="3091" customFormat="false" ht="15" hidden="false" customHeight="false" outlineLevel="0" collapsed="false">
      <c r="A3091" s="56"/>
      <c r="E3091" s="57" t="str">
        <f aca="false">IF(AND($F3091="",$G3091=""),"",IF($G3091="",$F3091,HYPERLINK($G3091,$F3091)))</f>
        <v/>
      </c>
      <c r="H3091" s="1" t="str">
        <f aca="false">IF($I3091="","None Attached",IF(LEFT($I3091,5)="https",HYPERLINK($I3091,"Datasheet"),HYPERLINK(_xlfn.CONCAT("https://",$I3091),"Datasheet")))</f>
        <v>None Attached</v>
      </c>
      <c r="M3091" s="56"/>
      <c r="P3091" s="58"/>
      <c r="Q3091" s="1" t="n">
        <f aca="false">$M3091-$N3091</f>
        <v>0</v>
      </c>
      <c r="R3091" s="56"/>
      <c r="T3091" s="59" t="s">
        <v>15</v>
      </c>
      <c r="U3091" s="1" t="n">
        <f aca="false">$S3091-$R3091</f>
        <v>0</v>
      </c>
      <c r="V3091" s="1" t="n">
        <f aca="false">IF($T3091="±",$Q3091*2,$Q3091)</f>
        <v>0</v>
      </c>
      <c r="W3091" s="60" t="str">
        <f aca="false">IFERROR($U3091/ABS($V3091),"N/A")</f>
        <v>N/A</v>
      </c>
      <c r="X3091" s="61" t="str">
        <f aca="false">IF(OR($W3091="N/A",$R3091="",$S3091=""),"N/A",IF($W3091&gt;=4,"Not Significant",IF($W3091&gt;=2,"Semi-Significant","Significant")))</f>
        <v>N/A</v>
      </c>
      <c r="Z3091" s="1" t="str">
        <f aca="false">IF($D3091="Z540.1 w/data",0,"")</f>
        <v/>
      </c>
      <c r="AA3091" s="1" t="e">
        <f aca="false">$Y3091+$Q3091+$Z3091</f>
        <v>#VALUE!</v>
      </c>
      <c r="AB3091" s="1" t="n">
        <f aca="false">$N3091+$Q3091</f>
        <v>0</v>
      </c>
      <c r="AC3091" s="1" t="str">
        <f aca="false">IF($Y3091="","",IF(AND($AA3091&gt;=$R3091,$AA3091&lt;=$S3091),"Pass","Fail"))</f>
        <v/>
      </c>
      <c r="AD3091" s="1" t="str">
        <f aca="false">IF($Y3091="","",IF($AA3091&gt;$R3091,"Pass","Fail"))</f>
        <v/>
      </c>
      <c r="AE3091" s="1" t="str">
        <f aca="false">IF($Y3091="","",IF($AA3091&gt;=$R3091,"Pass","Fail"))</f>
        <v/>
      </c>
      <c r="AF3091" s="1" t="str">
        <f aca="false">IF($Y3091="","",IF($AA3091&lt;=$S3091,"Pass","Fail"))</f>
        <v/>
      </c>
      <c r="AG3091" s="1" t="str">
        <f aca="false">IF($Y3091="","",IF($AA3091&lt;$S3091,"Pass","Fail"))</f>
        <v/>
      </c>
      <c r="AH3091" s="23" t="str">
        <f aca="true">INDIRECT(CHOOSE(MATCH($T3091,{"±","&gt;","≥","≤","&lt;"},0), "AC", "AD", "AE", "AF", "AG") &amp; ROW())</f>
        <v/>
      </c>
      <c r="AI3091" s="56" t="str">
        <f aca="false">IF($X3091="Not Significant","No Further Action Required",
IF($AH3091="","",
IF(AND($AH3091="Pass",$L3091="0 - Passed "),"Analysis performed; no further action required.",
IF(AND($AH3091="Fail",$L3091="1 - Failed "),"Analysis performed; no further action required.",
IF(AND($AH3091="Pass",$L3091="2 - Limited In Use "),"Analysis performed; no further action required.",
IF(AND($AH3091="Fail",$L3091="3 - Adjusted "),"Analysis performed; no further action required.",
"Unit fails analysis; TSM determination required."))))))</f>
        <v/>
      </c>
      <c r="AJ3091" s="58"/>
    </row>
    <row r="3092" customFormat="false" ht="15" hidden="false" customHeight="false" outlineLevel="0" collapsed="false">
      <c r="A3092" s="56"/>
      <c r="E3092" s="57" t="str">
        <f aca="false">IF(AND($F3092="",$G3092=""),"",IF($G3092="",$F3092,HYPERLINK($G3092,$F3092)))</f>
        <v/>
      </c>
      <c r="H3092" s="1" t="str">
        <f aca="false">IF($I3092="","None Attached",IF(LEFT($I3092,5)="https",HYPERLINK($I3092,"Datasheet"),HYPERLINK(_xlfn.CONCAT("https://",$I3092),"Datasheet")))</f>
        <v>None Attached</v>
      </c>
      <c r="M3092" s="56"/>
      <c r="P3092" s="58"/>
      <c r="Q3092" s="1" t="n">
        <f aca="false">$M3092-$N3092</f>
        <v>0</v>
      </c>
      <c r="R3092" s="56"/>
      <c r="T3092" s="59" t="s">
        <v>15</v>
      </c>
      <c r="U3092" s="1" t="n">
        <f aca="false">$S3092-$R3092</f>
        <v>0</v>
      </c>
      <c r="V3092" s="1" t="n">
        <f aca="false">IF($T3092="±",$Q3092*2,$Q3092)</f>
        <v>0</v>
      </c>
      <c r="W3092" s="60" t="str">
        <f aca="false">IFERROR($U3092/ABS($V3092),"N/A")</f>
        <v>N/A</v>
      </c>
      <c r="X3092" s="61" t="str">
        <f aca="false">IF(OR($W3092="N/A",$R3092="",$S3092=""),"N/A",IF($W3092&gt;=4,"Not Significant",IF($W3092&gt;=2,"Semi-Significant","Significant")))</f>
        <v>N/A</v>
      </c>
      <c r="Z3092" s="1" t="str">
        <f aca="false">IF($D3092="Z540.1 w/data",0,"")</f>
        <v/>
      </c>
      <c r="AA3092" s="1" t="e">
        <f aca="false">$Y3092+$Q3092+$Z3092</f>
        <v>#VALUE!</v>
      </c>
      <c r="AB3092" s="1" t="n">
        <f aca="false">$N3092+$Q3092</f>
        <v>0</v>
      </c>
      <c r="AC3092" s="1" t="str">
        <f aca="false">IF($Y3092="","",IF(AND($AA3092&gt;=$R3092,$AA3092&lt;=$S3092),"Pass","Fail"))</f>
        <v/>
      </c>
      <c r="AD3092" s="1" t="str">
        <f aca="false">IF($Y3092="","",IF($AA3092&gt;$R3092,"Pass","Fail"))</f>
        <v/>
      </c>
      <c r="AE3092" s="1" t="str">
        <f aca="false">IF($Y3092="","",IF($AA3092&gt;=$R3092,"Pass","Fail"))</f>
        <v/>
      </c>
      <c r="AF3092" s="1" t="str">
        <f aca="false">IF($Y3092="","",IF($AA3092&lt;=$S3092,"Pass","Fail"))</f>
        <v/>
      </c>
      <c r="AG3092" s="1" t="str">
        <f aca="false">IF($Y3092="","",IF($AA3092&lt;$S3092,"Pass","Fail"))</f>
        <v/>
      </c>
      <c r="AH3092" s="23" t="str">
        <f aca="true">INDIRECT(CHOOSE(MATCH($T3092,{"±","&gt;","≥","≤","&lt;"},0), "AC", "AD", "AE", "AF", "AG") &amp; ROW())</f>
        <v/>
      </c>
      <c r="AI3092" s="56" t="str">
        <f aca="false">IF($X3092="Not Significant","No Further Action Required",
IF($AH3092="","",
IF(AND($AH3092="Pass",$L3092="0 - Passed "),"Analysis performed; no further action required.",
IF(AND($AH3092="Fail",$L3092="1 - Failed "),"Analysis performed; no further action required.",
IF(AND($AH3092="Pass",$L3092="2 - Limited In Use "),"Analysis performed; no further action required.",
IF(AND($AH3092="Fail",$L3092="3 - Adjusted "),"Analysis performed; no further action required.",
"Unit fails analysis; TSM determination required."))))))</f>
        <v/>
      </c>
      <c r="AJ3092" s="58"/>
    </row>
    <row r="3093" customFormat="false" ht="15" hidden="false" customHeight="false" outlineLevel="0" collapsed="false">
      <c r="A3093" s="56"/>
      <c r="E3093" s="57" t="str">
        <f aca="false">IF(AND($F3093="",$G3093=""),"",IF($G3093="",$F3093,HYPERLINK($G3093,$F3093)))</f>
        <v/>
      </c>
      <c r="H3093" s="1" t="str">
        <f aca="false">IF($I3093="","None Attached",IF(LEFT($I3093,5)="https",HYPERLINK($I3093,"Datasheet"),HYPERLINK(_xlfn.CONCAT("https://",$I3093),"Datasheet")))</f>
        <v>None Attached</v>
      </c>
      <c r="M3093" s="56"/>
      <c r="P3093" s="58"/>
      <c r="Q3093" s="1" t="n">
        <f aca="false">$M3093-$N3093</f>
        <v>0</v>
      </c>
      <c r="R3093" s="56"/>
      <c r="T3093" s="59" t="s">
        <v>15</v>
      </c>
      <c r="U3093" s="1" t="n">
        <f aca="false">$S3093-$R3093</f>
        <v>0</v>
      </c>
      <c r="V3093" s="1" t="n">
        <f aca="false">IF($T3093="±",$Q3093*2,$Q3093)</f>
        <v>0</v>
      </c>
      <c r="W3093" s="60" t="str">
        <f aca="false">IFERROR($U3093/ABS($V3093),"N/A")</f>
        <v>N/A</v>
      </c>
      <c r="X3093" s="61" t="str">
        <f aca="false">IF(OR($W3093="N/A",$R3093="",$S3093=""),"N/A",IF($W3093&gt;=4,"Not Significant",IF($W3093&gt;=2,"Semi-Significant","Significant")))</f>
        <v>N/A</v>
      </c>
      <c r="Z3093" s="1" t="str">
        <f aca="false">IF($D3093="Z540.1 w/data",0,"")</f>
        <v/>
      </c>
      <c r="AA3093" s="1" t="e">
        <f aca="false">$Y3093+$Q3093+$Z3093</f>
        <v>#VALUE!</v>
      </c>
      <c r="AB3093" s="1" t="n">
        <f aca="false">$N3093+$Q3093</f>
        <v>0</v>
      </c>
      <c r="AC3093" s="1" t="str">
        <f aca="false">IF($Y3093="","",IF(AND($AA3093&gt;=$R3093,$AA3093&lt;=$S3093),"Pass","Fail"))</f>
        <v/>
      </c>
      <c r="AD3093" s="1" t="str">
        <f aca="false">IF($Y3093="","",IF($AA3093&gt;$R3093,"Pass","Fail"))</f>
        <v/>
      </c>
      <c r="AE3093" s="1" t="str">
        <f aca="false">IF($Y3093="","",IF($AA3093&gt;=$R3093,"Pass","Fail"))</f>
        <v/>
      </c>
      <c r="AF3093" s="1" t="str">
        <f aca="false">IF($Y3093="","",IF($AA3093&lt;=$S3093,"Pass","Fail"))</f>
        <v/>
      </c>
      <c r="AG3093" s="1" t="str">
        <f aca="false">IF($Y3093="","",IF($AA3093&lt;$S3093,"Pass","Fail"))</f>
        <v/>
      </c>
      <c r="AH3093" s="23" t="str">
        <f aca="true">INDIRECT(CHOOSE(MATCH($T3093,{"±","&gt;","≥","≤","&lt;"},0), "AC", "AD", "AE", "AF", "AG") &amp; ROW())</f>
        <v/>
      </c>
      <c r="AI3093" s="56" t="str">
        <f aca="false">IF($X3093="Not Significant","No Further Action Required",
IF($AH3093="","",
IF(AND($AH3093="Pass",$L3093="0 - Passed "),"Analysis performed; no further action required.",
IF(AND($AH3093="Fail",$L3093="1 - Failed "),"Analysis performed; no further action required.",
IF(AND($AH3093="Pass",$L3093="2 - Limited In Use "),"Analysis performed; no further action required.",
IF(AND($AH3093="Fail",$L3093="3 - Adjusted "),"Analysis performed; no further action required.",
"Unit fails analysis; TSM determination required."))))))</f>
        <v/>
      </c>
      <c r="AJ3093" s="58"/>
    </row>
    <row r="3094" customFormat="false" ht="15" hidden="false" customHeight="false" outlineLevel="0" collapsed="false">
      <c r="A3094" s="56"/>
      <c r="E3094" s="57" t="str">
        <f aca="false">IF(AND($F3094="",$G3094=""),"",IF($G3094="",$F3094,HYPERLINK($G3094,$F3094)))</f>
        <v/>
      </c>
      <c r="H3094" s="1" t="str">
        <f aca="false">IF($I3094="","None Attached",IF(LEFT($I3094,5)="https",HYPERLINK($I3094,"Datasheet"),HYPERLINK(_xlfn.CONCAT("https://",$I3094),"Datasheet")))</f>
        <v>None Attached</v>
      </c>
      <c r="M3094" s="56"/>
      <c r="P3094" s="58"/>
      <c r="Q3094" s="1" t="n">
        <f aca="false">$M3094-$N3094</f>
        <v>0</v>
      </c>
      <c r="R3094" s="56"/>
      <c r="T3094" s="59" t="s">
        <v>15</v>
      </c>
      <c r="U3094" s="1" t="n">
        <f aca="false">$S3094-$R3094</f>
        <v>0</v>
      </c>
      <c r="V3094" s="1" t="n">
        <f aca="false">IF($T3094="±",$Q3094*2,$Q3094)</f>
        <v>0</v>
      </c>
      <c r="W3094" s="60" t="str">
        <f aca="false">IFERROR($U3094/ABS($V3094),"N/A")</f>
        <v>N/A</v>
      </c>
      <c r="X3094" s="61" t="str">
        <f aca="false">IF(OR($W3094="N/A",$R3094="",$S3094=""),"N/A",IF($W3094&gt;=4,"Not Significant",IF($W3094&gt;=2,"Semi-Significant","Significant")))</f>
        <v>N/A</v>
      </c>
      <c r="Z3094" s="1" t="str">
        <f aca="false">IF($D3094="Z540.1 w/data",0,"")</f>
        <v/>
      </c>
      <c r="AA3094" s="1" t="e">
        <f aca="false">$Y3094+$Q3094+$Z3094</f>
        <v>#VALUE!</v>
      </c>
      <c r="AB3094" s="1" t="n">
        <f aca="false">$N3094+$Q3094</f>
        <v>0</v>
      </c>
      <c r="AC3094" s="1" t="str">
        <f aca="false">IF($Y3094="","",IF(AND($AA3094&gt;=$R3094,$AA3094&lt;=$S3094),"Pass","Fail"))</f>
        <v/>
      </c>
      <c r="AD3094" s="1" t="str">
        <f aca="false">IF($Y3094="","",IF($AA3094&gt;$R3094,"Pass","Fail"))</f>
        <v/>
      </c>
      <c r="AE3094" s="1" t="str">
        <f aca="false">IF($Y3094="","",IF($AA3094&gt;=$R3094,"Pass","Fail"))</f>
        <v/>
      </c>
      <c r="AF3094" s="1" t="str">
        <f aca="false">IF($Y3094="","",IF($AA3094&lt;=$S3094,"Pass","Fail"))</f>
        <v/>
      </c>
      <c r="AG3094" s="1" t="str">
        <f aca="false">IF($Y3094="","",IF($AA3094&lt;$S3094,"Pass","Fail"))</f>
        <v/>
      </c>
      <c r="AH3094" s="23" t="str">
        <f aca="true">INDIRECT(CHOOSE(MATCH($T3094,{"±","&gt;","≥","≤","&lt;"},0), "AC", "AD", "AE", "AF", "AG") &amp; ROW())</f>
        <v/>
      </c>
      <c r="AI3094" s="56" t="str">
        <f aca="false">IF($X3094="Not Significant","No Further Action Required",
IF($AH3094="","",
IF(AND($AH3094="Pass",$L3094="0 - Passed "),"Analysis performed; no further action required.",
IF(AND($AH3094="Fail",$L3094="1 - Failed "),"Analysis performed; no further action required.",
IF(AND($AH3094="Pass",$L3094="2 - Limited In Use "),"Analysis performed; no further action required.",
IF(AND($AH3094="Fail",$L3094="3 - Adjusted "),"Analysis performed; no further action required.",
"Unit fails analysis; TSM determination required."))))))</f>
        <v/>
      </c>
      <c r="AJ3094" s="58"/>
    </row>
    <row r="3095" customFormat="false" ht="15" hidden="false" customHeight="false" outlineLevel="0" collapsed="false">
      <c r="A3095" s="56"/>
      <c r="E3095" s="57" t="str">
        <f aca="false">IF(AND($F3095="",$G3095=""),"",IF($G3095="",$F3095,HYPERLINK($G3095,$F3095)))</f>
        <v/>
      </c>
      <c r="H3095" s="1" t="str">
        <f aca="false">IF($I3095="","None Attached",IF(LEFT($I3095,5)="https",HYPERLINK($I3095,"Datasheet"),HYPERLINK(_xlfn.CONCAT("https://",$I3095),"Datasheet")))</f>
        <v>None Attached</v>
      </c>
      <c r="M3095" s="56"/>
      <c r="P3095" s="58"/>
      <c r="Q3095" s="1" t="n">
        <f aca="false">$M3095-$N3095</f>
        <v>0</v>
      </c>
      <c r="R3095" s="56"/>
      <c r="T3095" s="59" t="s">
        <v>15</v>
      </c>
      <c r="U3095" s="1" t="n">
        <f aca="false">$S3095-$R3095</f>
        <v>0</v>
      </c>
      <c r="V3095" s="1" t="n">
        <f aca="false">IF($T3095="±",$Q3095*2,$Q3095)</f>
        <v>0</v>
      </c>
      <c r="W3095" s="60" t="str">
        <f aca="false">IFERROR($U3095/ABS($V3095),"N/A")</f>
        <v>N/A</v>
      </c>
      <c r="X3095" s="61" t="str">
        <f aca="false">IF(OR($W3095="N/A",$R3095="",$S3095=""),"N/A",IF($W3095&gt;=4,"Not Significant",IF($W3095&gt;=2,"Semi-Significant","Significant")))</f>
        <v>N/A</v>
      </c>
      <c r="Z3095" s="1" t="str">
        <f aca="false">IF($D3095="Z540.1 w/data",0,"")</f>
        <v/>
      </c>
      <c r="AA3095" s="1" t="e">
        <f aca="false">$Y3095+$Q3095+$Z3095</f>
        <v>#VALUE!</v>
      </c>
      <c r="AB3095" s="1" t="n">
        <f aca="false">$N3095+$Q3095</f>
        <v>0</v>
      </c>
      <c r="AC3095" s="1" t="str">
        <f aca="false">IF($Y3095="","",IF(AND($AA3095&gt;=$R3095,$AA3095&lt;=$S3095),"Pass","Fail"))</f>
        <v/>
      </c>
      <c r="AD3095" s="1" t="str">
        <f aca="false">IF($Y3095="","",IF($AA3095&gt;$R3095,"Pass","Fail"))</f>
        <v/>
      </c>
      <c r="AE3095" s="1" t="str">
        <f aca="false">IF($Y3095="","",IF($AA3095&gt;=$R3095,"Pass","Fail"))</f>
        <v/>
      </c>
      <c r="AF3095" s="1" t="str">
        <f aca="false">IF($Y3095="","",IF($AA3095&lt;=$S3095,"Pass","Fail"))</f>
        <v/>
      </c>
      <c r="AG3095" s="1" t="str">
        <f aca="false">IF($Y3095="","",IF($AA3095&lt;$S3095,"Pass","Fail"))</f>
        <v/>
      </c>
      <c r="AH3095" s="23" t="str">
        <f aca="true">INDIRECT(CHOOSE(MATCH($T3095,{"±","&gt;","≥","≤","&lt;"},0), "AC", "AD", "AE", "AF", "AG") &amp; ROW())</f>
        <v/>
      </c>
      <c r="AI3095" s="56" t="str">
        <f aca="false">IF($X3095="Not Significant","No Further Action Required",
IF($AH3095="","",
IF(AND($AH3095="Pass",$L3095="0 - Passed "),"Analysis performed; no further action required.",
IF(AND($AH3095="Fail",$L3095="1 - Failed "),"Analysis performed; no further action required.",
IF(AND($AH3095="Pass",$L3095="2 - Limited In Use "),"Analysis performed; no further action required.",
IF(AND($AH3095="Fail",$L3095="3 - Adjusted "),"Analysis performed; no further action required.",
"Unit fails analysis; TSM determination required."))))))</f>
        <v/>
      </c>
      <c r="AJ3095" s="58"/>
    </row>
    <row r="3096" customFormat="false" ht="15" hidden="false" customHeight="false" outlineLevel="0" collapsed="false">
      <c r="A3096" s="56"/>
      <c r="E3096" s="57" t="str">
        <f aca="false">IF(AND($F3096="",$G3096=""),"",IF($G3096="",$F3096,HYPERLINK($G3096,$F3096)))</f>
        <v/>
      </c>
      <c r="H3096" s="1" t="str">
        <f aca="false">IF($I3096="","None Attached",IF(LEFT($I3096,5)="https",HYPERLINK($I3096,"Datasheet"),HYPERLINK(_xlfn.CONCAT("https://",$I3096),"Datasheet")))</f>
        <v>None Attached</v>
      </c>
      <c r="M3096" s="56"/>
      <c r="P3096" s="58"/>
      <c r="Q3096" s="1" t="n">
        <f aca="false">$M3096-$N3096</f>
        <v>0</v>
      </c>
      <c r="R3096" s="56"/>
      <c r="T3096" s="59" t="s">
        <v>15</v>
      </c>
      <c r="U3096" s="1" t="n">
        <f aca="false">$S3096-$R3096</f>
        <v>0</v>
      </c>
      <c r="V3096" s="1" t="n">
        <f aca="false">IF($T3096="±",$Q3096*2,$Q3096)</f>
        <v>0</v>
      </c>
      <c r="W3096" s="60" t="str">
        <f aca="false">IFERROR($U3096/ABS($V3096),"N/A")</f>
        <v>N/A</v>
      </c>
      <c r="X3096" s="61" t="str">
        <f aca="false">IF(OR($W3096="N/A",$R3096="",$S3096=""),"N/A",IF($W3096&gt;=4,"Not Significant",IF($W3096&gt;=2,"Semi-Significant","Significant")))</f>
        <v>N/A</v>
      </c>
      <c r="Z3096" s="1" t="str">
        <f aca="false">IF($D3096="Z540.1 w/data",0,"")</f>
        <v/>
      </c>
      <c r="AA3096" s="1" t="e">
        <f aca="false">$Y3096+$Q3096+$Z3096</f>
        <v>#VALUE!</v>
      </c>
      <c r="AB3096" s="1" t="n">
        <f aca="false">$N3096+$Q3096</f>
        <v>0</v>
      </c>
      <c r="AC3096" s="1" t="str">
        <f aca="false">IF($Y3096="","",IF(AND($AA3096&gt;=$R3096,$AA3096&lt;=$S3096),"Pass","Fail"))</f>
        <v/>
      </c>
      <c r="AD3096" s="1" t="str">
        <f aca="false">IF($Y3096="","",IF($AA3096&gt;$R3096,"Pass","Fail"))</f>
        <v/>
      </c>
      <c r="AE3096" s="1" t="str">
        <f aca="false">IF($Y3096="","",IF($AA3096&gt;=$R3096,"Pass","Fail"))</f>
        <v/>
      </c>
      <c r="AF3096" s="1" t="str">
        <f aca="false">IF($Y3096="","",IF($AA3096&lt;=$S3096,"Pass","Fail"))</f>
        <v/>
      </c>
      <c r="AG3096" s="1" t="str">
        <f aca="false">IF($Y3096="","",IF($AA3096&lt;$S3096,"Pass","Fail"))</f>
        <v/>
      </c>
      <c r="AH3096" s="23" t="str">
        <f aca="true">INDIRECT(CHOOSE(MATCH($T3096,{"±","&gt;","≥","≤","&lt;"},0), "AC", "AD", "AE", "AF", "AG") &amp; ROW())</f>
        <v/>
      </c>
      <c r="AI3096" s="56" t="str">
        <f aca="false">IF($X3096="Not Significant","No Further Action Required",
IF($AH3096="","",
IF(AND($AH3096="Pass",$L3096="0 - Passed "),"Analysis performed; no further action required.",
IF(AND($AH3096="Fail",$L3096="1 - Failed "),"Analysis performed; no further action required.",
IF(AND($AH3096="Pass",$L3096="2 - Limited In Use "),"Analysis performed; no further action required.",
IF(AND($AH3096="Fail",$L3096="3 - Adjusted "),"Analysis performed; no further action required.",
"Unit fails analysis; TSM determination required."))))))</f>
        <v/>
      </c>
      <c r="AJ3096" s="58"/>
    </row>
    <row r="3097" customFormat="false" ht="15" hidden="false" customHeight="false" outlineLevel="0" collapsed="false">
      <c r="A3097" s="56"/>
      <c r="E3097" s="57" t="str">
        <f aca="false">IF(AND($F3097="",$G3097=""),"",IF($G3097="",$F3097,HYPERLINK($G3097,$F3097)))</f>
        <v/>
      </c>
      <c r="H3097" s="1" t="str">
        <f aca="false">IF($I3097="","None Attached",IF(LEFT($I3097,5)="https",HYPERLINK($I3097,"Datasheet"),HYPERLINK(_xlfn.CONCAT("https://",$I3097),"Datasheet")))</f>
        <v>None Attached</v>
      </c>
      <c r="M3097" s="56"/>
      <c r="P3097" s="58"/>
      <c r="Q3097" s="1" t="n">
        <f aca="false">$M3097-$N3097</f>
        <v>0</v>
      </c>
      <c r="R3097" s="56"/>
      <c r="T3097" s="59" t="s">
        <v>15</v>
      </c>
      <c r="U3097" s="1" t="n">
        <f aca="false">$S3097-$R3097</f>
        <v>0</v>
      </c>
      <c r="V3097" s="1" t="n">
        <f aca="false">IF($T3097="±",$Q3097*2,$Q3097)</f>
        <v>0</v>
      </c>
      <c r="W3097" s="60" t="str">
        <f aca="false">IFERROR($U3097/ABS($V3097),"N/A")</f>
        <v>N/A</v>
      </c>
      <c r="X3097" s="61" t="str">
        <f aca="false">IF(OR($W3097="N/A",$R3097="",$S3097=""),"N/A",IF($W3097&gt;=4,"Not Significant",IF($W3097&gt;=2,"Semi-Significant","Significant")))</f>
        <v>N/A</v>
      </c>
      <c r="Z3097" s="1" t="str">
        <f aca="false">IF($D3097="Z540.1 w/data",0,"")</f>
        <v/>
      </c>
      <c r="AA3097" s="1" t="e">
        <f aca="false">$Y3097+$Q3097+$Z3097</f>
        <v>#VALUE!</v>
      </c>
      <c r="AB3097" s="1" t="n">
        <f aca="false">$N3097+$Q3097</f>
        <v>0</v>
      </c>
      <c r="AC3097" s="1" t="str">
        <f aca="false">IF($Y3097="","",IF(AND($AA3097&gt;=$R3097,$AA3097&lt;=$S3097),"Pass","Fail"))</f>
        <v/>
      </c>
      <c r="AD3097" s="1" t="str">
        <f aca="false">IF($Y3097="","",IF($AA3097&gt;$R3097,"Pass","Fail"))</f>
        <v/>
      </c>
      <c r="AE3097" s="1" t="str">
        <f aca="false">IF($Y3097="","",IF($AA3097&gt;=$R3097,"Pass","Fail"))</f>
        <v/>
      </c>
      <c r="AF3097" s="1" t="str">
        <f aca="false">IF($Y3097="","",IF($AA3097&lt;=$S3097,"Pass","Fail"))</f>
        <v/>
      </c>
      <c r="AG3097" s="1" t="str">
        <f aca="false">IF($Y3097="","",IF($AA3097&lt;$S3097,"Pass","Fail"))</f>
        <v/>
      </c>
      <c r="AH3097" s="23" t="str">
        <f aca="true">INDIRECT(CHOOSE(MATCH($T3097,{"±","&gt;","≥","≤","&lt;"},0), "AC", "AD", "AE", "AF", "AG") &amp; ROW())</f>
        <v/>
      </c>
      <c r="AI3097" s="56" t="str">
        <f aca="false">IF($X3097="Not Significant","No Further Action Required",
IF($AH3097="","",
IF(AND($AH3097="Pass",$L3097="0 - Passed "),"Analysis performed; no further action required.",
IF(AND($AH3097="Fail",$L3097="1 - Failed "),"Analysis performed; no further action required.",
IF(AND($AH3097="Pass",$L3097="2 - Limited In Use "),"Analysis performed; no further action required.",
IF(AND($AH3097="Fail",$L3097="3 - Adjusted "),"Analysis performed; no further action required.",
"Unit fails analysis; TSM determination required."))))))</f>
        <v/>
      </c>
      <c r="AJ3097" s="58"/>
    </row>
    <row r="3098" customFormat="false" ht="15" hidden="false" customHeight="false" outlineLevel="0" collapsed="false">
      <c r="A3098" s="56"/>
      <c r="E3098" s="57" t="str">
        <f aca="false">IF(AND($F3098="",$G3098=""),"",IF($G3098="",$F3098,HYPERLINK($G3098,$F3098)))</f>
        <v/>
      </c>
      <c r="H3098" s="1" t="str">
        <f aca="false">IF($I3098="","None Attached",IF(LEFT($I3098,5)="https",HYPERLINK($I3098,"Datasheet"),HYPERLINK(_xlfn.CONCAT("https://",$I3098),"Datasheet")))</f>
        <v>None Attached</v>
      </c>
      <c r="M3098" s="56"/>
      <c r="P3098" s="58"/>
      <c r="Q3098" s="1" t="n">
        <f aca="false">$M3098-$N3098</f>
        <v>0</v>
      </c>
      <c r="R3098" s="56"/>
      <c r="T3098" s="59" t="s">
        <v>15</v>
      </c>
      <c r="U3098" s="1" t="n">
        <f aca="false">$S3098-$R3098</f>
        <v>0</v>
      </c>
      <c r="V3098" s="1" t="n">
        <f aca="false">IF($T3098="±",$Q3098*2,$Q3098)</f>
        <v>0</v>
      </c>
      <c r="W3098" s="60" t="str">
        <f aca="false">IFERROR($U3098/ABS($V3098),"N/A")</f>
        <v>N/A</v>
      </c>
      <c r="X3098" s="61" t="str">
        <f aca="false">IF(OR($W3098="N/A",$R3098="",$S3098=""),"N/A",IF($W3098&gt;=4,"Not Significant",IF($W3098&gt;=2,"Semi-Significant","Significant")))</f>
        <v>N/A</v>
      </c>
      <c r="Z3098" s="1" t="str">
        <f aca="false">IF($D3098="Z540.1 w/data",0,"")</f>
        <v/>
      </c>
      <c r="AA3098" s="1" t="e">
        <f aca="false">$Y3098+$Q3098+$Z3098</f>
        <v>#VALUE!</v>
      </c>
      <c r="AB3098" s="1" t="n">
        <f aca="false">$N3098+$Q3098</f>
        <v>0</v>
      </c>
      <c r="AC3098" s="1" t="str">
        <f aca="false">IF($Y3098="","",IF(AND($AA3098&gt;=$R3098,$AA3098&lt;=$S3098),"Pass","Fail"))</f>
        <v/>
      </c>
      <c r="AD3098" s="1" t="str">
        <f aca="false">IF($Y3098="","",IF($AA3098&gt;$R3098,"Pass","Fail"))</f>
        <v/>
      </c>
      <c r="AE3098" s="1" t="str">
        <f aca="false">IF($Y3098="","",IF($AA3098&gt;=$R3098,"Pass","Fail"))</f>
        <v/>
      </c>
      <c r="AF3098" s="1" t="str">
        <f aca="false">IF($Y3098="","",IF($AA3098&lt;=$S3098,"Pass","Fail"))</f>
        <v/>
      </c>
      <c r="AG3098" s="1" t="str">
        <f aca="false">IF($Y3098="","",IF($AA3098&lt;$S3098,"Pass","Fail"))</f>
        <v/>
      </c>
      <c r="AH3098" s="23" t="str">
        <f aca="true">INDIRECT(CHOOSE(MATCH($T3098,{"±","&gt;","≥","≤","&lt;"},0), "AC", "AD", "AE", "AF", "AG") &amp; ROW())</f>
        <v/>
      </c>
      <c r="AI3098" s="56" t="str">
        <f aca="false">IF($X3098="Not Significant","No Further Action Required",
IF($AH3098="","",
IF(AND($AH3098="Pass",$L3098="0 - Passed "),"Analysis performed; no further action required.",
IF(AND($AH3098="Fail",$L3098="1 - Failed "),"Analysis performed; no further action required.",
IF(AND($AH3098="Pass",$L3098="2 - Limited In Use "),"Analysis performed; no further action required.",
IF(AND($AH3098="Fail",$L3098="3 - Adjusted "),"Analysis performed; no further action required.",
"Unit fails analysis; TSM determination required."))))))</f>
        <v/>
      </c>
      <c r="AJ3098" s="58"/>
    </row>
    <row r="3099" customFormat="false" ht="15" hidden="false" customHeight="false" outlineLevel="0" collapsed="false">
      <c r="A3099" s="56"/>
      <c r="E3099" s="57" t="str">
        <f aca="false">IF(AND($F3099="",$G3099=""),"",IF($G3099="",$F3099,HYPERLINK($G3099,$F3099)))</f>
        <v/>
      </c>
      <c r="H3099" s="1" t="str">
        <f aca="false">IF($I3099="","None Attached",IF(LEFT($I3099,5)="https",HYPERLINK($I3099,"Datasheet"),HYPERLINK(_xlfn.CONCAT("https://",$I3099),"Datasheet")))</f>
        <v>None Attached</v>
      </c>
      <c r="M3099" s="56"/>
      <c r="P3099" s="58"/>
      <c r="Q3099" s="1" t="n">
        <f aca="false">$M3099-$N3099</f>
        <v>0</v>
      </c>
      <c r="R3099" s="56"/>
      <c r="T3099" s="59" t="s">
        <v>15</v>
      </c>
      <c r="U3099" s="1" t="n">
        <f aca="false">$S3099-$R3099</f>
        <v>0</v>
      </c>
      <c r="V3099" s="1" t="n">
        <f aca="false">IF($T3099="±",$Q3099*2,$Q3099)</f>
        <v>0</v>
      </c>
      <c r="W3099" s="60" t="str">
        <f aca="false">IFERROR($U3099/ABS($V3099),"N/A")</f>
        <v>N/A</v>
      </c>
      <c r="X3099" s="61" t="str">
        <f aca="false">IF(OR($W3099="N/A",$R3099="",$S3099=""),"N/A",IF($W3099&gt;=4,"Not Significant",IF($W3099&gt;=2,"Semi-Significant","Significant")))</f>
        <v>N/A</v>
      </c>
      <c r="Z3099" s="1" t="str">
        <f aca="false">IF($D3099="Z540.1 w/data",0,"")</f>
        <v/>
      </c>
      <c r="AA3099" s="1" t="e">
        <f aca="false">$Y3099+$Q3099+$Z3099</f>
        <v>#VALUE!</v>
      </c>
      <c r="AB3099" s="1" t="n">
        <f aca="false">$N3099+$Q3099</f>
        <v>0</v>
      </c>
      <c r="AC3099" s="1" t="str">
        <f aca="false">IF($Y3099="","",IF(AND($AA3099&gt;=$R3099,$AA3099&lt;=$S3099),"Pass","Fail"))</f>
        <v/>
      </c>
      <c r="AD3099" s="1" t="str">
        <f aca="false">IF($Y3099="","",IF($AA3099&gt;$R3099,"Pass","Fail"))</f>
        <v/>
      </c>
      <c r="AE3099" s="1" t="str">
        <f aca="false">IF($Y3099="","",IF($AA3099&gt;=$R3099,"Pass","Fail"))</f>
        <v/>
      </c>
      <c r="AF3099" s="1" t="str">
        <f aca="false">IF($Y3099="","",IF($AA3099&lt;=$S3099,"Pass","Fail"))</f>
        <v/>
      </c>
      <c r="AG3099" s="1" t="str">
        <f aca="false">IF($Y3099="","",IF($AA3099&lt;$S3099,"Pass","Fail"))</f>
        <v/>
      </c>
      <c r="AH3099" s="23" t="str">
        <f aca="true">INDIRECT(CHOOSE(MATCH($T3099,{"±","&gt;","≥","≤","&lt;"},0), "AC", "AD", "AE", "AF", "AG") &amp; ROW())</f>
        <v/>
      </c>
      <c r="AI3099" s="56" t="str">
        <f aca="false">IF($X3099="Not Significant","No Further Action Required",
IF($AH3099="","",
IF(AND($AH3099="Pass",$L3099="0 - Passed "),"Analysis performed; no further action required.",
IF(AND($AH3099="Fail",$L3099="1 - Failed "),"Analysis performed; no further action required.",
IF(AND($AH3099="Pass",$L3099="2 - Limited In Use "),"Analysis performed; no further action required.",
IF(AND($AH3099="Fail",$L3099="3 - Adjusted "),"Analysis performed; no further action required.",
"Unit fails analysis; TSM determination required."))))))</f>
        <v/>
      </c>
      <c r="AJ3099" s="58"/>
    </row>
    <row r="3100" customFormat="false" ht="15" hidden="false" customHeight="false" outlineLevel="0" collapsed="false">
      <c r="A3100" s="56"/>
      <c r="E3100" s="57" t="str">
        <f aca="false">IF(AND($F3100="",$G3100=""),"",IF($G3100="",$F3100,HYPERLINK($G3100,$F3100)))</f>
        <v/>
      </c>
      <c r="H3100" s="1" t="str">
        <f aca="false">IF($I3100="","None Attached",IF(LEFT($I3100,5)="https",HYPERLINK($I3100,"Datasheet"),HYPERLINK(_xlfn.CONCAT("https://",$I3100),"Datasheet")))</f>
        <v>None Attached</v>
      </c>
      <c r="M3100" s="56"/>
      <c r="P3100" s="58"/>
      <c r="Q3100" s="1" t="n">
        <f aca="false">$M3100-$N3100</f>
        <v>0</v>
      </c>
      <c r="R3100" s="56"/>
      <c r="T3100" s="59" t="s">
        <v>15</v>
      </c>
      <c r="U3100" s="1" t="n">
        <f aca="false">$S3100-$R3100</f>
        <v>0</v>
      </c>
      <c r="V3100" s="1" t="n">
        <f aca="false">IF($T3100="±",$Q3100*2,$Q3100)</f>
        <v>0</v>
      </c>
      <c r="W3100" s="60" t="str">
        <f aca="false">IFERROR($U3100/ABS($V3100),"N/A")</f>
        <v>N/A</v>
      </c>
      <c r="X3100" s="61" t="str">
        <f aca="false">IF(OR($W3100="N/A",$R3100="",$S3100=""),"N/A",IF($W3100&gt;=4,"Not Significant",IF($W3100&gt;=2,"Semi-Significant","Significant")))</f>
        <v>N/A</v>
      </c>
      <c r="Z3100" s="1" t="str">
        <f aca="false">IF($D3100="Z540.1 w/data",0,"")</f>
        <v/>
      </c>
      <c r="AA3100" s="1" t="e">
        <f aca="false">$Y3100+$Q3100+$Z3100</f>
        <v>#VALUE!</v>
      </c>
      <c r="AB3100" s="1" t="n">
        <f aca="false">$N3100+$Q3100</f>
        <v>0</v>
      </c>
      <c r="AC3100" s="1" t="str">
        <f aca="false">IF($Y3100="","",IF(AND($AA3100&gt;=$R3100,$AA3100&lt;=$S3100),"Pass","Fail"))</f>
        <v/>
      </c>
      <c r="AD3100" s="1" t="str">
        <f aca="false">IF($Y3100="","",IF($AA3100&gt;$R3100,"Pass","Fail"))</f>
        <v/>
      </c>
      <c r="AE3100" s="1" t="str">
        <f aca="false">IF($Y3100="","",IF($AA3100&gt;=$R3100,"Pass","Fail"))</f>
        <v/>
      </c>
      <c r="AF3100" s="1" t="str">
        <f aca="false">IF($Y3100="","",IF($AA3100&lt;=$S3100,"Pass","Fail"))</f>
        <v/>
      </c>
      <c r="AG3100" s="1" t="str">
        <f aca="false">IF($Y3100="","",IF($AA3100&lt;$S3100,"Pass","Fail"))</f>
        <v/>
      </c>
      <c r="AH3100" s="23" t="str">
        <f aca="true">INDIRECT(CHOOSE(MATCH($T3100,{"±","&gt;","≥","≤","&lt;"},0), "AC", "AD", "AE", "AF", "AG") &amp; ROW())</f>
        <v/>
      </c>
      <c r="AI3100" s="56" t="str">
        <f aca="false">IF($X3100="Not Significant","No Further Action Required",
IF($AH3100="","",
IF(AND($AH3100="Pass",$L3100="0 - Passed "),"Analysis performed; no further action required.",
IF(AND($AH3100="Fail",$L3100="1 - Failed "),"Analysis performed; no further action required.",
IF(AND($AH3100="Pass",$L3100="2 - Limited In Use "),"Analysis performed; no further action required.",
IF(AND($AH3100="Fail",$L3100="3 - Adjusted "),"Analysis performed; no further action required.",
"Unit fails analysis; TSM determination required."))))))</f>
        <v/>
      </c>
      <c r="AJ3100" s="58"/>
    </row>
    <row r="3101" customFormat="false" ht="15" hidden="false" customHeight="false" outlineLevel="0" collapsed="false">
      <c r="A3101" s="56"/>
      <c r="E3101" s="57" t="str">
        <f aca="false">IF(AND($F3101="",$G3101=""),"",IF($G3101="",$F3101,HYPERLINK($G3101,$F3101)))</f>
        <v/>
      </c>
      <c r="H3101" s="1" t="str">
        <f aca="false">IF($I3101="","None Attached",IF(LEFT($I3101,5)="https",HYPERLINK($I3101,"Datasheet"),HYPERLINK(_xlfn.CONCAT("https://",$I3101),"Datasheet")))</f>
        <v>None Attached</v>
      </c>
      <c r="M3101" s="56"/>
      <c r="P3101" s="58"/>
      <c r="Q3101" s="1" t="n">
        <f aca="false">$M3101-$N3101</f>
        <v>0</v>
      </c>
      <c r="R3101" s="56"/>
      <c r="T3101" s="59" t="s">
        <v>15</v>
      </c>
      <c r="U3101" s="1" t="n">
        <f aca="false">$S3101-$R3101</f>
        <v>0</v>
      </c>
      <c r="V3101" s="1" t="n">
        <f aca="false">IF($T3101="±",$Q3101*2,$Q3101)</f>
        <v>0</v>
      </c>
      <c r="W3101" s="60" t="str">
        <f aca="false">IFERROR($U3101/ABS($V3101),"N/A")</f>
        <v>N/A</v>
      </c>
      <c r="X3101" s="61" t="str">
        <f aca="false">IF(OR($W3101="N/A",$R3101="",$S3101=""),"N/A",IF($W3101&gt;=4,"Not Significant",IF($W3101&gt;=2,"Semi-Significant","Significant")))</f>
        <v>N/A</v>
      </c>
      <c r="Z3101" s="1" t="str">
        <f aca="false">IF($D3101="Z540.1 w/data",0,"")</f>
        <v/>
      </c>
      <c r="AA3101" s="1" t="e">
        <f aca="false">$Y3101+$Q3101+$Z3101</f>
        <v>#VALUE!</v>
      </c>
      <c r="AB3101" s="1" t="n">
        <f aca="false">$N3101+$Q3101</f>
        <v>0</v>
      </c>
      <c r="AC3101" s="1" t="str">
        <f aca="false">IF($Y3101="","",IF(AND($AA3101&gt;=$R3101,$AA3101&lt;=$S3101),"Pass","Fail"))</f>
        <v/>
      </c>
      <c r="AD3101" s="1" t="str">
        <f aca="false">IF($Y3101="","",IF($AA3101&gt;$R3101,"Pass","Fail"))</f>
        <v/>
      </c>
      <c r="AE3101" s="1" t="str">
        <f aca="false">IF($Y3101="","",IF($AA3101&gt;=$R3101,"Pass","Fail"))</f>
        <v/>
      </c>
      <c r="AF3101" s="1" t="str">
        <f aca="false">IF($Y3101="","",IF($AA3101&lt;=$S3101,"Pass","Fail"))</f>
        <v/>
      </c>
      <c r="AG3101" s="1" t="str">
        <f aca="false">IF($Y3101="","",IF($AA3101&lt;$S3101,"Pass","Fail"))</f>
        <v/>
      </c>
      <c r="AH3101" s="23" t="str">
        <f aca="true">INDIRECT(CHOOSE(MATCH($T3101,{"±","&gt;","≥","≤","&lt;"},0), "AC", "AD", "AE", "AF", "AG") &amp; ROW())</f>
        <v/>
      </c>
      <c r="AI3101" s="56" t="str">
        <f aca="false">IF($X3101="Not Significant","No Further Action Required",
IF($AH3101="","",
IF(AND($AH3101="Pass",$L3101="0 - Passed "),"Analysis performed; no further action required.",
IF(AND($AH3101="Fail",$L3101="1 - Failed "),"Analysis performed; no further action required.",
IF(AND($AH3101="Pass",$L3101="2 - Limited In Use "),"Analysis performed; no further action required.",
IF(AND($AH3101="Fail",$L3101="3 - Adjusted "),"Analysis performed; no further action required.",
"Unit fails analysis; TSM determination required."))))))</f>
        <v/>
      </c>
      <c r="AJ3101" s="58"/>
    </row>
    <row r="3102" customFormat="false" ht="15" hidden="false" customHeight="false" outlineLevel="0" collapsed="false">
      <c r="A3102" s="56"/>
      <c r="E3102" s="57" t="str">
        <f aca="false">IF(AND($F3102="",$G3102=""),"",IF($G3102="",$F3102,HYPERLINK($G3102,$F3102)))</f>
        <v/>
      </c>
      <c r="H3102" s="1" t="str">
        <f aca="false">IF($I3102="","None Attached",IF(LEFT($I3102,5)="https",HYPERLINK($I3102,"Datasheet"),HYPERLINK(_xlfn.CONCAT("https://",$I3102),"Datasheet")))</f>
        <v>None Attached</v>
      </c>
      <c r="M3102" s="56"/>
      <c r="P3102" s="58"/>
      <c r="Q3102" s="1" t="n">
        <f aca="false">$M3102-$N3102</f>
        <v>0</v>
      </c>
      <c r="R3102" s="56"/>
      <c r="T3102" s="59" t="s">
        <v>15</v>
      </c>
      <c r="U3102" s="1" t="n">
        <f aca="false">$S3102-$R3102</f>
        <v>0</v>
      </c>
      <c r="V3102" s="1" t="n">
        <f aca="false">IF($T3102="±",$Q3102*2,$Q3102)</f>
        <v>0</v>
      </c>
      <c r="W3102" s="60" t="str">
        <f aca="false">IFERROR($U3102/ABS($V3102),"N/A")</f>
        <v>N/A</v>
      </c>
      <c r="X3102" s="61" t="str">
        <f aca="false">IF(OR($W3102="N/A",$R3102="",$S3102=""),"N/A",IF($W3102&gt;=4,"Not Significant",IF($W3102&gt;=2,"Semi-Significant","Significant")))</f>
        <v>N/A</v>
      </c>
      <c r="Z3102" s="1" t="str">
        <f aca="false">IF($D3102="Z540.1 w/data",0,"")</f>
        <v/>
      </c>
      <c r="AA3102" s="1" t="e">
        <f aca="false">$Y3102+$Q3102+$Z3102</f>
        <v>#VALUE!</v>
      </c>
      <c r="AB3102" s="1" t="n">
        <f aca="false">$N3102+$Q3102</f>
        <v>0</v>
      </c>
      <c r="AC3102" s="1" t="str">
        <f aca="false">IF($Y3102="","",IF(AND($AA3102&gt;=$R3102,$AA3102&lt;=$S3102),"Pass","Fail"))</f>
        <v/>
      </c>
      <c r="AD3102" s="1" t="str">
        <f aca="false">IF($Y3102="","",IF($AA3102&gt;$R3102,"Pass","Fail"))</f>
        <v/>
      </c>
      <c r="AE3102" s="1" t="str">
        <f aca="false">IF($Y3102="","",IF($AA3102&gt;=$R3102,"Pass","Fail"))</f>
        <v/>
      </c>
      <c r="AF3102" s="1" t="str">
        <f aca="false">IF($Y3102="","",IF($AA3102&lt;=$S3102,"Pass","Fail"))</f>
        <v/>
      </c>
      <c r="AG3102" s="1" t="str">
        <f aca="false">IF($Y3102="","",IF($AA3102&lt;$S3102,"Pass","Fail"))</f>
        <v/>
      </c>
      <c r="AH3102" s="23" t="str">
        <f aca="true">INDIRECT(CHOOSE(MATCH($T3102,{"±","&gt;","≥","≤","&lt;"},0), "AC", "AD", "AE", "AF", "AG") &amp; ROW())</f>
        <v/>
      </c>
      <c r="AI3102" s="56" t="str">
        <f aca="false">IF($X3102="Not Significant","No Further Action Required",
IF($AH3102="","",
IF(AND($AH3102="Pass",$L3102="0 - Passed "),"Analysis performed; no further action required.",
IF(AND($AH3102="Fail",$L3102="1 - Failed "),"Analysis performed; no further action required.",
IF(AND($AH3102="Pass",$L3102="2 - Limited In Use "),"Analysis performed; no further action required.",
IF(AND($AH3102="Fail",$L3102="3 - Adjusted "),"Analysis performed; no further action required.",
"Unit fails analysis; TSM determination required."))))))</f>
        <v/>
      </c>
      <c r="AJ3102" s="58"/>
    </row>
    <row r="3103" customFormat="false" ht="15" hidden="false" customHeight="false" outlineLevel="0" collapsed="false">
      <c r="A3103" s="56"/>
      <c r="E3103" s="57" t="str">
        <f aca="false">IF(AND($F3103="",$G3103=""),"",IF($G3103="",$F3103,HYPERLINK($G3103,$F3103)))</f>
        <v/>
      </c>
      <c r="H3103" s="1" t="str">
        <f aca="false">IF($I3103="","None Attached",IF(LEFT($I3103,5)="https",HYPERLINK($I3103,"Datasheet"),HYPERLINK(_xlfn.CONCAT("https://",$I3103),"Datasheet")))</f>
        <v>None Attached</v>
      </c>
      <c r="M3103" s="56"/>
      <c r="P3103" s="58"/>
      <c r="Q3103" s="1" t="n">
        <f aca="false">$M3103-$N3103</f>
        <v>0</v>
      </c>
      <c r="R3103" s="56"/>
      <c r="T3103" s="59" t="s">
        <v>15</v>
      </c>
      <c r="U3103" s="1" t="n">
        <f aca="false">$S3103-$R3103</f>
        <v>0</v>
      </c>
      <c r="V3103" s="1" t="n">
        <f aca="false">IF($T3103="±",$Q3103*2,$Q3103)</f>
        <v>0</v>
      </c>
      <c r="W3103" s="60" t="str">
        <f aca="false">IFERROR($U3103/ABS($V3103),"N/A")</f>
        <v>N/A</v>
      </c>
      <c r="X3103" s="61" t="str">
        <f aca="false">IF(OR($W3103="N/A",$R3103="",$S3103=""),"N/A",IF($W3103&gt;=4,"Not Significant",IF($W3103&gt;=2,"Semi-Significant","Significant")))</f>
        <v>N/A</v>
      </c>
      <c r="Z3103" s="1" t="str">
        <f aca="false">IF($D3103="Z540.1 w/data",0,"")</f>
        <v/>
      </c>
      <c r="AA3103" s="1" t="e">
        <f aca="false">$Y3103+$Q3103+$Z3103</f>
        <v>#VALUE!</v>
      </c>
      <c r="AB3103" s="1" t="n">
        <f aca="false">$N3103+$Q3103</f>
        <v>0</v>
      </c>
      <c r="AC3103" s="1" t="str">
        <f aca="false">IF($Y3103="","",IF(AND($AA3103&gt;=$R3103,$AA3103&lt;=$S3103),"Pass","Fail"))</f>
        <v/>
      </c>
      <c r="AD3103" s="1" t="str">
        <f aca="false">IF($Y3103="","",IF($AA3103&gt;$R3103,"Pass","Fail"))</f>
        <v/>
      </c>
      <c r="AE3103" s="1" t="str">
        <f aca="false">IF($Y3103="","",IF($AA3103&gt;=$R3103,"Pass","Fail"))</f>
        <v/>
      </c>
      <c r="AF3103" s="1" t="str">
        <f aca="false">IF($Y3103="","",IF($AA3103&lt;=$S3103,"Pass","Fail"))</f>
        <v/>
      </c>
      <c r="AG3103" s="1" t="str">
        <f aca="false">IF($Y3103="","",IF($AA3103&lt;$S3103,"Pass","Fail"))</f>
        <v/>
      </c>
      <c r="AH3103" s="23" t="str">
        <f aca="true">INDIRECT(CHOOSE(MATCH($T3103,{"±","&gt;","≥","≤","&lt;"},0), "AC", "AD", "AE", "AF", "AG") &amp; ROW())</f>
        <v/>
      </c>
      <c r="AI3103" s="56" t="str">
        <f aca="false">IF($X3103="Not Significant","No Further Action Required",
IF($AH3103="","",
IF(AND($AH3103="Pass",$L3103="0 - Passed "),"Analysis performed; no further action required.",
IF(AND($AH3103="Fail",$L3103="1 - Failed "),"Analysis performed; no further action required.",
IF(AND($AH3103="Pass",$L3103="2 - Limited In Use "),"Analysis performed; no further action required.",
IF(AND($AH3103="Fail",$L3103="3 - Adjusted "),"Analysis performed; no further action required.",
"Unit fails analysis; TSM determination required."))))))</f>
        <v/>
      </c>
      <c r="AJ3103" s="58"/>
    </row>
    <row r="3104" customFormat="false" ht="15" hidden="false" customHeight="false" outlineLevel="0" collapsed="false">
      <c r="A3104" s="56"/>
      <c r="E3104" s="57" t="str">
        <f aca="false">IF(AND($F3104="",$G3104=""),"",IF($G3104="",$F3104,HYPERLINK($G3104,$F3104)))</f>
        <v/>
      </c>
      <c r="H3104" s="1" t="str">
        <f aca="false">IF($I3104="","None Attached",IF(LEFT($I3104,5)="https",HYPERLINK($I3104,"Datasheet"),HYPERLINK(_xlfn.CONCAT("https://",$I3104),"Datasheet")))</f>
        <v>None Attached</v>
      </c>
      <c r="M3104" s="56"/>
      <c r="P3104" s="58"/>
      <c r="Q3104" s="1" t="n">
        <f aca="false">$M3104-$N3104</f>
        <v>0</v>
      </c>
      <c r="R3104" s="56"/>
      <c r="T3104" s="59" t="s">
        <v>15</v>
      </c>
      <c r="U3104" s="1" t="n">
        <f aca="false">$S3104-$R3104</f>
        <v>0</v>
      </c>
      <c r="V3104" s="1" t="n">
        <f aca="false">IF($T3104="±",$Q3104*2,$Q3104)</f>
        <v>0</v>
      </c>
      <c r="W3104" s="60" t="str">
        <f aca="false">IFERROR($U3104/ABS($V3104),"N/A")</f>
        <v>N/A</v>
      </c>
      <c r="X3104" s="61" t="str">
        <f aca="false">IF(OR($W3104="N/A",$R3104="",$S3104=""),"N/A",IF($W3104&gt;=4,"Not Significant",IF($W3104&gt;=2,"Semi-Significant","Significant")))</f>
        <v>N/A</v>
      </c>
      <c r="Z3104" s="1" t="str">
        <f aca="false">IF($D3104="Z540.1 w/data",0,"")</f>
        <v/>
      </c>
      <c r="AA3104" s="1" t="e">
        <f aca="false">$Y3104+$Q3104+$Z3104</f>
        <v>#VALUE!</v>
      </c>
      <c r="AB3104" s="1" t="n">
        <f aca="false">$N3104+$Q3104</f>
        <v>0</v>
      </c>
      <c r="AC3104" s="1" t="str">
        <f aca="false">IF($Y3104="","",IF(AND($AA3104&gt;=$R3104,$AA3104&lt;=$S3104),"Pass","Fail"))</f>
        <v/>
      </c>
      <c r="AD3104" s="1" t="str">
        <f aca="false">IF($Y3104="","",IF($AA3104&gt;$R3104,"Pass","Fail"))</f>
        <v/>
      </c>
      <c r="AE3104" s="1" t="str">
        <f aca="false">IF($Y3104="","",IF($AA3104&gt;=$R3104,"Pass","Fail"))</f>
        <v/>
      </c>
      <c r="AF3104" s="1" t="str">
        <f aca="false">IF($Y3104="","",IF($AA3104&lt;=$S3104,"Pass","Fail"))</f>
        <v/>
      </c>
      <c r="AG3104" s="1" t="str">
        <f aca="false">IF($Y3104="","",IF($AA3104&lt;$S3104,"Pass","Fail"))</f>
        <v/>
      </c>
      <c r="AH3104" s="23" t="str">
        <f aca="true">INDIRECT(CHOOSE(MATCH($T3104,{"±","&gt;","≥","≤","&lt;"},0), "AC", "AD", "AE", "AF", "AG") &amp; ROW())</f>
        <v/>
      </c>
      <c r="AI3104" s="56" t="str">
        <f aca="false">IF($X3104="Not Significant","No Further Action Required",
IF($AH3104="","",
IF(AND($AH3104="Pass",$L3104="0 - Passed "),"Analysis performed; no further action required.",
IF(AND($AH3104="Fail",$L3104="1 - Failed "),"Analysis performed; no further action required.",
IF(AND($AH3104="Pass",$L3104="2 - Limited In Use "),"Analysis performed; no further action required.",
IF(AND($AH3104="Fail",$L3104="3 - Adjusted "),"Analysis performed; no further action required.",
"Unit fails analysis; TSM determination required."))))))</f>
        <v/>
      </c>
      <c r="AJ3104" s="58"/>
    </row>
    <row r="3105" customFormat="false" ht="15" hidden="false" customHeight="false" outlineLevel="0" collapsed="false">
      <c r="A3105" s="56"/>
      <c r="E3105" s="57" t="str">
        <f aca="false">IF(AND($F3105="",$G3105=""),"",IF($G3105="",$F3105,HYPERLINK($G3105,$F3105)))</f>
        <v/>
      </c>
      <c r="H3105" s="1" t="str">
        <f aca="false">IF($I3105="","None Attached",IF(LEFT($I3105,5)="https",HYPERLINK($I3105,"Datasheet"),HYPERLINK(_xlfn.CONCAT("https://",$I3105),"Datasheet")))</f>
        <v>None Attached</v>
      </c>
      <c r="M3105" s="56"/>
      <c r="P3105" s="58"/>
      <c r="Q3105" s="1" t="n">
        <f aca="false">$M3105-$N3105</f>
        <v>0</v>
      </c>
      <c r="R3105" s="56"/>
      <c r="T3105" s="59" t="s">
        <v>15</v>
      </c>
      <c r="U3105" s="1" t="n">
        <f aca="false">$S3105-$R3105</f>
        <v>0</v>
      </c>
      <c r="V3105" s="1" t="n">
        <f aca="false">IF($T3105="±",$Q3105*2,$Q3105)</f>
        <v>0</v>
      </c>
      <c r="W3105" s="60" t="str">
        <f aca="false">IFERROR($U3105/ABS($V3105),"N/A")</f>
        <v>N/A</v>
      </c>
      <c r="X3105" s="61" t="str">
        <f aca="false">IF(OR($W3105="N/A",$R3105="",$S3105=""),"N/A",IF($W3105&gt;=4,"Not Significant",IF($W3105&gt;=2,"Semi-Significant","Significant")))</f>
        <v>N/A</v>
      </c>
      <c r="Z3105" s="1" t="str">
        <f aca="false">IF($D3105="Z540.1 w/data",0,"")</f>
        <v/>
      </c>
      <c r="AA3105" s="1" t="e">
        <f aca="false">$Y3105+$Q3105+$Z3105</f>
        <v>#VALUE!</v>
      </c>
      <c r="AB3105" s="1" t="n">
        <f aca="false">$N3105+$Q3105</f>
        <v>0</v>
      </c>
      <c r="AC3105" s="1" t="str">
        <f aca="false">IF($Y3105="","",IF(AND($AA3105&gt;=$R3105,$AA3105&lt;=$S3105),"Pass","Fail"))</f>
        <v/>
      </c>
      <c r="AD3105" s="1" t="str">
        <f aca="false">IF($Y3105="","",IF($AA3105&gt;$R3105,"Pass","Fail"))</f>
        <v/>
      </c>
      <c r="AE3105" s="1" t="str">
        <f aca="false">IF($Y3105="","",IF($AA3105&gt;=$R3105,"Pass","Fail"))</f>
        <v/>
      </c>
      <c r="AF3105" s="1" t="str">
        <f aca="false">IF($Y3105="","",IF($AA3105&lt;=$S3105,"Pass","Fail"))</f>
        <v/>
      </c>
      <c r="AG3105" s="1" t="str">
        <f aca="false">IF($Y3105="","",IF($AA3105&lt;$S3105,"Pass","Fail"))</f>
        <v/>
      </c>
      <c r="AH3105" s="23" t="str">
        <f aca="true">INDIRECT(CHOOSE(MATCH($T3105,{"±","&gt;","≥","≤","&lt;"},0), "AC", "AD", "AE", "AF", "AG") &amp; ROW())</f>
        <v/>
      </c>
      <c r="AI3105" s="56" t="str">
        <f aca="false">IF($X3105="Not Significant","No Further Action Required",
IF($AH3105="","",
IF(AND($AH3105="Pass",$L3105="0 - Passed "),"Analysis performed; no further action required.",
IF(AND($AH3105="Fail",$L3105="1 - Failed "),"Analysis performed; no further action required.",
IF(AND($AH3105="Pass",$L3105="2 - Limited In Use "),"Analysis performed; no further action required.",
IF(AND($AH3105="Fail",$L3105="3 - Adjusted "),"Analysis performed; no further action required.",
"Unit fails analysis; TSM determination required."))))))</f>
        <v/>
      </c>
      <c r="AJ3105" s="58"/>
    </row>
    <row r="3106" customFormat="false" ht="15" hidden="false" customHeight="false" outlineLevel="0" collapsed="false">
      <c r="A3106" s="56"/>
      <c r="E3106" s="57" t="str">
        <f aca="false">IF(AND($F3106="",$G3106=""),"",IF($G3106="",$F3106,HYPERLINK($G3106,$F3106)))</f>
        <v/>
      </c>
      <c r="H3106" s="1" t="str">
        <f aca="false">IF($I3106="","None Attached",IF(LEFT($I3106,5)="https",HYPERLINK($I3106,"Datasheet"),HYPERLINK(_xlfn.CONCAT("https://",$I3106),"Datasheet")))</f>
        <v>None Attached</v>
      </c>
      <c r="M3106" s="56"/>
      <c r="P3106" s="58"/>
      <c r="Q3106" s="1" t="n">
        <f aca="false">$M3106-$N3106</f>
        <v>0</v>
      </c>
      <c r="R3106" s="56"/>
      <c r="T3106" s="59" t="s">
        <v>15</v>
      </c>
      <c r="U3106" s="1" t="n">
        <f aca="false">$S3106-$R3106</f>
        <v>0</v>
      </c>
      <c r="V3106" s="1" t="n">
        <f aca="false">IF($T3106="±",$Q3106*2,$Q3106)</f>
        <v>0</v>
      </c>
      <c r="W3106" s="60" t="str">
        <f aca="false">IFERROR($U3106/ABS($V3106),"N/A")</f>
        <v>N/A</v>
      </c>
      <c r="X3106" s="61" t="str">
        <f aca="false">IF(OR($W3106="N/A",$R3106="",$S3106=""),"N/A",IF($W3106&gt;=4,"Not Significant",IF($W3106&gt;=2,"Semi-Significant","Significant")))</f>
        <v>N/A</v>
      </c>
      <c r="Z3106" s="1" t="str">
        <f aca="false">IF($D3106="Z540.1 w/data",0,"")</f>
        <v/>
      </c>
      <c r="AA3106" s="1" t="e">
        <f aca="false">$Y3106+$Q3106+$Z3106</f>
        <v>#VALUE!</v>
      </c>
      <c r="AB3106" s="1" t="n">
        <f aca="false">$N3106+$Q3106</f>
        <v>0</v>
      </c>
      <c r="AC3106" s="1" t="str">
        <f aca="false">IF($Y3106="","",IF(AND($AA3106&gt;=$R3106,$AA3106&lt;=$S3106),"Pass","Fail"))</f>
        <v/>
      </c>
      <c r="AD3106" s="1" t="str">
        <f aca="false">IF($Y3106="","",IF($AA3106&gt;$R3106,"Pass","Fail"))</f>
        <v/>
      </c>
      <c r="AE3106" s="1" t="str">
        <f aca="false">IF($Y3106="","",IF($AA3106&gt;=$R3106,"Pass","Fail"))</f>
        <v/>
      </c>
      <c r="AF3106" s="1" t="str">
        <f aca="false">IF($Y3106="","",IF($AA3106&lt;=$S3106,"Pass","Fail"))</f>
        <v/>
      </c>
      <c r="AG3106" s="1" t="str">
        <f aca="false">IF($Y3106="","",IF($AA3106&lt;$S3106,"Pass","Fail"))</f>
        <v/>
      </c>
      <c r="AH3106" s="23" t="str">
        <f aca="true">INDIRECT(CHOOSE(MATCH($T3106,{"±","&gt;","≥","≤","&lt;"},0), "AC", "AD", "AE", "AF", "AG") &amp; ROW())</f>
        <v/>
      </c>
      <c r="AI3106" s="56" t="str">
        <f aca="false">IF($X3106="Not Significant","No Further Action Required",
IF($AH3106="","",
IF(AND($AH3106="Pass",$L3106="0 - Passed "),"Analysis performed; no further action required.",
IF(AND($AH3106="Fail",$L3106="1 - Failed "),"Analysis performed; no further action required.",
IF(AND($AH3106="Pass",$L3106="2 - Limited In Use "),"Analysis performed; no further action required.",
IF(AND($AH3106="Fail",$L3106="3 - Adjusted "),"Analysis performed; no further action required.",
"Unit fails analysis; TSM determination required."))))))</f>
        <v/>
      </c>
      <c r="AJ3106" s="58"/>
    </row>
    <row r="3107" customFormat="false" ht="15" hidden="false" customHeight="false" outlineLevel="0" collapsed="false">
      <c r="A3107" s="56"/>
      <c r="E3107" s="57" t="str">
        <f aca="false">IF(AND($F3107="",$G3107=""),"",IF($G3107="",$F3107,HYPERLINK($G3107,$F3107)))</f>
        <v/>
      </c>
      <c r="H3107" s="1" t="str">
        <f aca="false">IF($I3107="","None Attached",IF(LEFT($I3107,5)="https",HYPERLINK($I3107,"Datasheet"),HYPERLINK(_xlfn.CONCAT("https://",$I3107),"Datasheet")))</f>
        <v>None Attached</v>
      </c>
      <c r="M3107" s="56"/>
      <c r="P3107" s="58"/>
      <c r="Q3107" s="1" t="n">
        <f aca="false">$M3107-$N3107</f>
        <v>0</v>
      </c>
      <c r="R3107" s="56"/>
      <c r="T3107" s="59" t="s">
        <v>15</v>
      </c>
      <c r="U3107" s="1" t="n">
        <f aca="false">$S3107-$R3107</f>
        <v>0</v>
      </c>
      <c r="V3107" s="1" t="n">
        <f aca="false">IF($T3107="±",$Q3107*2,$Q3107)</f>
        <v>0</v>
      </c>
      <c r="W3107" s="60" t="str">
        <f aca="false">IFERROR($U3107/ABS($V3107),"N/A")</f>
        <v>N/A</v>
      </c>
      <c r="X3107" s="61" t="str">
        <f aca="false">IF(OR($W3107="N/A",$R3107="",$S3107=""),"N/A",IF($W3107&gt;=4,"Not Significant",IF($W3107&gt;=2,"Semi-Significant","Significant")))</f>
        <v>N/A</v>
      </c>
      <c r="Z3107" s="1" t="str">
        <f aca="false">IF($D3107="Z540.1 w/data",0,"")</f>
        <v/>
      </c>
      <c r="AA3107" s="1" t="e">
        <f aca="false">$Y3107+$Q3107+$Z3107</f>
        <v>#VALUE!</v>
      </c>
      <c r="AB3107" s="1" t="n">
        <f aca="false">$N3107+$Q3107</f>
        <v>0</v>
      </c>
      <c r="AC3107" s="1" t="str">
        <f aca="false">IF($Y3107="","",IF(AND($AA3107&gt;=$R3107,$AA3107&lt;=$S3107),"Pass","Fail"))</f>
        <v/>
      </c>
      <c r="AD3107" s="1" t="str">
        <f aca="false">IF($Y3107="","",IF($AA3107&gt;$R3107,"Pass","Fail"))</f>
        <v/>
      </c>
      <c r="AE3107" s="1" t="str">
        <f aca="false">IF($Y3107="","",IF($AA3107&gt;=$R3107,"Pass","Fail"))</f>
        <v/>
      </c>
      <c r="AF3107" s="1" t="str">
        <f aca="false">IF($Y3107="","",IF($AA3107&lt;=$S3107,"Pass","Fail"))</f>
        <v/>
      </c>
      <c r="AG3107" s="1" t="str">
        <f aca="false">IF($Y3107="","",IF($AA3107&lt;$S3107,"Pass","Fail"))</f>
        <v/>
      </c>
      <c r="AH3107" s="23" t="str">
        <f aca="true">INDIRECT(CHOOSE(MATCH($T3107,{"±","&gt;","≥","≤","&lt;"},0), "AC", "AD", "AE", "AF", "AG") &amp; ROW())</f>
        <v/>
      </c>
      <c r="AI3107" s="56" t="str">
        <f aca="false">IF($X3107="Not Significant","No Further Action Required",
IF($AH3107="","",
IF(AND($AH3107="Pass",$L3107="0 - Passed "),"Analysis performed; no further action required.",
IF(AND($AH3107="Fail",$L3107="1 - Failed "),"Analysis performed; no further action required.",
IF(AND($AH3107="Pass",$L3107="2 - Limited In Use "),"Analysis performed; no further action required.",
IF(AND($AH3107="Fail",$L3107="3 - Adjusted "),"Analysis performed; no further action required.",
"Unit fails analysis; TSM determination required."))))))</f>
        <v/>
      </c>
      <c r="AJ3107" s="58"/>
    </row>
    <row r="3108" customFormat="false" ht="15" hidden="false" customHeight="false" outlineLevel="0" collapsed="false">
      <c r="A3108" s="56"/>
      <c r="E3108" s="57" t="str">
        <f aca="false">IF(AND($F3108="",$G3108=""),"",IF($G3108="",$F3108,HYPERLINK($G3108,$F3108)))</f>
        <v/>
      </c>
      <c r="H3108" s="1" t="str">
        <f aca="false">IF($I3108="","None Attached",IF(LEFT($I3108,5)="https",HYPERLINK($I3108,"Datasheet"),HYPERLINK(_xlfn.CONCAT("https://",$I3108),"Datasheet")))</f>
        <v>None Attached</v>
      </c>
      <c r="M3108" s="56"/>
      <c r="P3108" s="58"/>
      <c r="Q3108" s="1" t="n">
        <f aca="false">$M3108-$N3108</f>
        <v>0</v>
      </c>
      <c r="R3108" s="56"/>
      <c r="T3108" s="59" t="s">
        <v>15</v>
      </c>
      <c r="U3108" s="1" t="n">
        <f aca="false">$S3108-$R3108</f>
        <v>0</v>
      </c>
      <c r="V3108" s="1" t="n">
        <f aca="false">IF($T3108="±",$Q3108*2,$Q3108)</f>
        <v>0</v>
      </c>
      <c r="W3108" s="60" t="str">
        <f aca="false">IFERROR($U3108/ABS($V3108),"N/A")</f>
        <v>N/A</v>
      </c>
      <c r="X3108" s="61" t="str">
        <f aca="false">IF(OR($W3108="N/A",$R3108="",$S3108=""),"N/A",IF($W3108&gt;=4,"Not Significant",IF($W3108&gt;=2,"Semi-Significant","Significant")))</f>
        <v>N/A</v>
      </c>
      <c r="Z3108" s="1" t="str">
        <f aca="false">IF($D3108="Z540.1 w/data",0,"")</f>
        <v/>
      </c>
      <c r="AA3108" s="1" t="e">
        <f aca="false">$Y3108+$Q3108+$Z3108</f>
        <v>#VALUE!</v>
      </c>
      <c r="AB3108" s="1" t="n">
        <f aca="false">$N3108+$Q3108</f>
        <v>0</v>
      </c>
      <c r="AC3108" s="1" t="str">
        <f aca="false">IF($Y3108="","",IF(AND($AA3108&gt;=$R3108,$AA3108&lt;=$S3108),"Pass","Fail"))</f>
        <v/>
      </c>
      <c r="AD3108" s="1" t="str">
        <f aca="false">IF($Y3108="","",IF($AA3108&gt;$R3108,"Pass","Fail"))</f>
        <v/>
      </c>
      <c r="AE3108" s="1" t="str">
        <f aca="false">IF($Y3108="","",IF($AA3108&gt;=$R3108,"Pass","Fail"))</f>
        <v/>
      </c>
      <c r="AF3108" s="1" t="str">
        <f aca="false">IF($Y3108="","",IF($AA3108&lt;=$S3108,"Pass","Fail"))</f>
        <v/>
      </c>
      <c r="AG3108" s="1" t="str">
        <f aca="false">IF($Y3108="","",IF($AA3108&lt;$S3108,"Pass","Fail"))</f>
        <v/>
      </c>
      <c r="AH3108" s="23" t="str">
        <f aca="true">INDIRECT(CHOOSE(MATCH($T3108,{"±","&gt;","≥","≤","&lt;"},0), "AC", "AD", "AE", "AF", "AG") &amp; ROW())</f>
        <v/>
      </c>
      <c r="AI3108" s="56" t="str">
        <f aca="false">IF($X3108="Not Significant","No Further Action Required",
IF($AH3108="","",
IF(AND($AH3108="Pass",$L3108="0 - Passed "),"Analysis performed; no further action required.",
IF(AND($AH3108="Fail",$L3108="1 - Failed "),"Analysis performed; no further action required.",
IF(AND($AH3108="Pass",$L3108="2 - Limited In Use "),"Analysis performed; no further action required.",
IF(AND($AH3108="Fail",$L3108="3 - Adjusted "),"Analysis performed; no further action required.",
"Unit fails analysis; TSM determination required."))))))</f>
        <v/>
      </c>
      <c r="AJ3108" s="58"/>
    </row>
    <row r="3109" customFormat="false" ht="15" hidden="false" customHeight="false" outlineLevel="0" collapsed="false">
      <c r="A3109" s="56"/>
      <c r="E3109" s="57" t="str">
        <f aca="false">IF(AND($F3109="",$G3109=""),"",IF($G3109="",$F3109,HYPERLINK($G3109,$F3109)))</f>
        <v/>
      </c>
      <c r="H3109" s="1" t="str">
        <f aca="false">IF($I3109="","None Attached",IF(LEFT($I3109,5)="https",HYPERLINK($I3109,"Datasheet"),HYPERLINK(_xlfn.CONCAT("https://",$I3109),"Datasheet")))</f>
        <v>None Attached</v>
      </c>
      <c r="M3109" s="56"/>
      <c r="P3109" s="58"/>
      <c r="Q3109" s="1" t="n">
        <f aca="false">$M3109-$N3109</f>
        <v>0</v>
      </c>
      <c r="R3109" s="56"/>
      <c r="T3109" s="59" t="s">
        <v>15</v>
      </c>
      <c r="U3109" s="1" t="n">
        <f aca="false">$S3109-$R3109</f>
        <v>0</v>
      </c>
      <c r="V3109" s="1" t="n">
        <f aca="false">IF($T3109="±",$Q3109*2,$Q3109)</f>
        <v>0</v>
      </c>
      <c r="W3109" s="60" t="str">
        <f aca="false">IFERROR($U3109/ABS($V3109),"N/A")</f>
        <v>N/A</v>
      </c>
      <c r="X3109" s="61" t="str">
        <f aca="false">IF(OR($W3109="N/A",$R3109="",$S3109=""),"N/A",IF($W3109&gt;=4,"Not Significant",IF($W3109&gt;=2,"Semi-Significant","Significant")))</f>
        <v>N/A</v>
      </c>
      <c r="Z3109" s="1" t="str">
        <f aca="false">IF($D3109="Z540.1 w/data",0,"")</f>
        <v/>
      </c>
      <c r="AA3109" s="1" t="e">
        <f aca="false">$Y3109+$Q3109+$Z3109</f>
        <v>#VALUE!</v>
      </c>
      <c r="AB3109" s="1" t="n">
        <f aca="false">$N3109+$Q3109</f>
        <v>0</v>
      </c>
      <c r="AC3109" s="1" t="str">
        <f aca="false">IF($Y3109="","",IF(AND($AA3109&gt;=$R3109,$AA3109&lt;=$S3109),"Pass","Fail"))</f>
        <v/>
      </c>
      <c r="AD3109" s="1" t="str">
        <f aca="false">IF($Y3109="","",IF($AA3109&gt;$R3109,"Pass","Fail"))</f>
        <v/>
      </c>
      <c r="AE3109" s="1" t="str">
        <f aca="false">IF($Y3109="","",IF($AA3109&gt;=$R3109,"Pass","Fail"))</f>
        <v/>
      </c>
      <c r="AF3109" s="1" t="str">
        <f aca="false">IF($Y3109="","",IF($AA3109&lt;=$S3109,"Pass","Fail"))</f>
        <v/>
      </c>
      <c r="AG3109" s="1" t="str">
        <f aca="false">IF($Y3109="","",IF($AA3109&lt;$S3109,"Pass","Fail"))</f>
        <v/>
      </c>
      <c r="AH3109" s="23" t="str">
        <f aca="true">INDIRECT(CHOOSE(MATCH($T3109,{"±","&gt;","≥","≤","&lt;"},0), "AC", "AD", "AE", "AF", "AG") &amp; ROW())</f>
        <v/>
      </c>
      <c r="AI3109" s="56" t="str">
        <f aca="false">IF($X3109="Not Significant","No Further Action Required",
IF($AH3109="","",
IF(AND($AH3109="Pass",$L3109="0 - Passed "),"Analysis performed; no further action required.",
IF(AND($AH3109="Fail",$L3109="1 - Failed "),"Analysis performed; no further action required.",
IF(AND($AH3109="Pass",$L3109="2 - Limited In Use "),"Analysis performed; no further action required.",
IF(AND($AH3109="Fail",$L3109="3 - Adjusted "),"Analysis performed; no further action required.",
"Unit fails analysis; TSM determination required."))))))</f>
        <v/>
      </c>
      <c r="AJ3109" s="58"/>
    </row>
    <row r="3110" customFormat="false" ht="15" hidden="false" customHeight="false" outlineLevel="0" collapsed="false">
      <c r="A3110" s="56"/>
      <c r="E3110" s="57" t="str">
        <f aca="false">IF(AND($F3110="",$G3110=""),"",IF($G3110="",$F3110,HYPERLINK($G3110,$F3110)))</f>
        <v/>
      </c>
      <c r="H3110" s="1" t="str">
        <f aca="false">IF($I3110="","None Attached",IF(LEFT($I3110,5)="https",HYPERLINK($I3110,"Datasheet"),HYPERLINK(_xlfn.CONCAT("https://",$I3110),"Datasheet")))</f>
        <v>None Attached</v>
      </c>
      <c r="M3110" s="56"/>
      <c r="P3110" s="58"/>
      <c r="Q3110" s="1" t="n">
        <f aca="false">$M3110-$N3110</f>
        <v>0</v>
      </c>
      <c r="R3110" s="56"/>
      <c r="T3110" s="59" t="s">
        <v>15</v>
      </c>
      <c r="U3110" s="1" t="n">
        <f aca="false">$S3110-$R3110</f>
        <v>0</v>
      </c>
      <c r="V3110" s="1" t="n">
        <f aca="false">IF($T3110="±",$Q3110*2,$Q3110)</f>
        <v>0</v>
      </c>
      <c r="W3110" s="60" t="str">
        <f aca="false">IFERROR($U3110/ABS($V3110),"N/A")</f>
        <v>N/A</v>
      </c>
      <c r="X3110" s="61" t="str">
        <f aca="false">IF(OR($W3110="N/A",$R3110="",$S3110=""),"N/A",IF($W3110&gt;=4,"Not Significant",IF($W3110&gt;=2,"Semi-Significant","Significant")))</f>
        <v>N/A</v>
      </c>
      <c r="Z3110" s="1" t="str">
        <f aca="false">IF($D3110="Z540.1 w/data",0,"")</f>
        <v/>
      </c>
      <c r="AA3110" s="1" t="e">
        <f aca="false">$Y3110+$Q3110+$Z3110</f>
        <v>#VALUE!</v>
      </c>
      <c r="AB3110" s="1" t="n">
        <f aca="false">$N3110+$Q3110</f>
        <v>0</v>
      </c>
      <c r="AC3110" s="1" t="str">
        <f aca="false">IF($Y3110="","",IF(AND($AA3110&gt;=$R3110,$AA3110&lt;=$S3110),"Pass","Fail"))</f>
        <v/>
      </c>
      <c r="AD3110" s="1" t="str">
        <f aca="false">IF($Y3110="","",IF($AA3110&gt;$R3110,"Pass","Fail"))</f>
        <v/>
      </c>
      <c r="AE3110" s="1" t="str">
        <f aca="false">IF($Y3110="","",IF($AA3110&gt;=$R3110,"Pass","Fail"))</f>
        <v/>
      </c>
      <c r="AF3110" s="1" t="str">
        <f aca="false">IF($Y3110="","",IF($AA3110&lt;=$S3110,"Pass","Fail"))</f>
        <v/>
      </c>
      <c r="AG3110" s="1" t="str">
        <f aca="false">IF($Y3110="","",IF($AA3110&lt;$S3110,"Pass","Fail"))</f>
        <v/>
      </c>
      <c r="AH3110" s="23" t="str">
        <f aca="true">INDIRECT(CHOOSE(MATCH($T3110,{"±","&gt;","≥","≤","&lt;"},0), "AC", "AD", "AE", "AF", "AG") &amp; ROW())</f>
        <v/>
      </c>
      <c r="AI3110" s="56" t="str">
        <f aca="false">IF($X3110="Not Significant","No Further Action Required",
IF($AH3110="","",
IF(AND($AH3110="Pass",$L3110="0 - Passed "),"Analysis performed; no further action required.",
IF(AND($AH3110="Fail",$L3110="1 - Failed "),"Analysis performed; no further action required.",
IF(AND($AH3110="Pass",$L3110="2 - Limited In Use "),"Analysis performed; no further action required.",
IF(AND($AH3110="Fail",$L3110="3 - Adjusted "),"Analysis performed; no further action required.",
"Unit fails analysis; TSM determination required."))))))</f>
        <v/>
      </c>
      <c r="AJ3110" s="58"/>
    </row>
    <row r="3111" customFormat="false" ht="15" hidden="false" customHeight="false" outlineLevel="0" collapsed="false">
      <c r="A3111" s="56"/>
      <c r="E3111" s="57" t="str">
        <f aca="false">IF(AND($F3111="",$G3111=""),"",IF($G3111="",$F3111,HYPERLINK($G3111,$F3111)))</f>
        <v/>
      </c>
      <c r="H3111" s="1" t="str">
        <f aca="false">IF($I3111="","None Attached",IF(LEFT($I3111,5)="https",HYPERLINK($I3111,"Datasheet"),HYPERLINK(_xlfn.CONCAT("https://",$I3111),"Datasheet")))</f>
        <v>None Attached</v>
      </c>
      <c r="M3111" s="56"/>
      <c r="P3111" s="58"/>
      <c r="Q3111" s="1" t="n">
        <f aca="false">$M3111-$N3111</f>
        <v>0</v>
      </c>
      <c r="R3111" s="56"/>
      <c r="T3111" s="59" t="s">
        <v>15</v>
      </c>
      <c r="U3111" s="1" t="n">
        <f aca="false">$S3111-$R3111</f>
        <v>0</v>
      </c>
      <c r="V3111" s="1" t="n">
        <f aca="false">IF($T3111="±",$Q3111*2,$Q3111)</f>
        <v>0</v>
      </c>
      <c r="W3111" s="60" t="str">
        <f aca="false">IFERROR($U3111/ABS($V3111),"N/A")</f>
        <v>N/A</v>
      </c>
      <c r="X3111" s="61" t="str">
        <f aca="false">IF(OR($W3111="N/A",$R3111="",$S3111=""),"N/A",IF($W3111&gt;=4,"Not Significant",IF($W3111&gt;=2,"Semi-Significant","Significant")))</f>
        <v>N/A</v>
      </c>
      <c r="Z3111" s="1" t="str">
        <f aca="false">IF($D3111="Z540.1 w/data",0,"")</f>
        <v/>
      </c>
      <c r="AA3111" s="1" t="e">
        <f aca="false">$Y3111+$Q3111+$Z3111</f>
        <v>#VALUE!</v>
      </c>
      <c r="AB3111" s="1" t="n">
        <f aca="false">$N3111+$Q3111</f>
        <v>0</v>
      </c>
      <c r="AC3111" s="1" t="str">
        <f aca="false">IF($Y3111="","",IF(AND($AA3111&gt;=$R3111,$AA3111&lt;=$S3111),"Pass","Fail"))</f>
        <v/>
      </c>
      <c r="AD3111" s="1" t="str">
        <f aca="false">IF($Y3111="","",IF($AA3111&gt;$R3111,"Pass","Fail"))</f>
        <v/>
      </c>
      <c r="AE3111" s="1" t="str">
        <f aca="false">IF($Y3111="","",IF($AA3111&gt;=$R3111,"Pass","Fail"))</f>
        <v/>
      </c>
      <c r="AF3111" s="1" t="str">
        <f aca="false">IF($Y3111="","",IF($AA3111&lt;=$S3111,"Pass","Fail"))</f>
        <v/>
      </c>
      <c r="AG3111" s="1" t="str">
        <f aca="false">IF($Y3111="","",IF($AA3111&lt;$S3111,"Pass","Fail"))</f>
        <v/>
      </c>
      <c r="AH3111" s="23" t="str">
        <f aca="true">INDIRECT(CHOOSE(MATCH($T3111,{"±","&gt;","≥","≤","&lt;"},0), "AC", "AD", "AE", "AF", "AG") &amp; ROW())</f>
        <v/>
      </c>
      <c r="AI3111" s="56" t="str">
        <f aca="false">IF($X3111="Not Significant","No Further Action Required",
IF($AH3111="","",
IF(AND($AH3111="Pass",$L3111="0 - Passed "),"Analysis performed; no further action required.",
IF(AND($AH3111="Fail",$L3111="1 - Failed "),"Analysis performed; no further action required.",
IF(AND($AH3111="Pass",$L3111="2 - Limited In Use "),"Analysis performed; no further action required.",
IF(AND($AH3111="Fail",$L3111="3 - Adjusted "),"Analysis performed; no further action required.",
"Unit fails analysis; TSM determination required."))))))</f>
        <v/>
      </c>
      <c r="AJ3111" s="58"/>
    </row>
    <row r="3112" customFormat="false" ht="15" hidden="false" customHeight="false" outlineLevel="0" collapsed="false">
      <c r="A3112" s="56"/>
      <c r="E3112" s="57" t="str">
        <f aca="false">IF(AND($F3112="",$G3112=""),"",IF($G3112="",$F3112,HYPERLINK($G3112,$F3112)))</f>
        <v/>
      </c>
      <c r="H3112" s="1" t="str">
        <f aca="false">IF($I3112="","None Attached",IF(LEFT($I3112,5)="https",HYPERLINK($I3112,"Datasheet"),HYPERLINK(_xlfn.CONCAT("https://",$I3112),"Datasheet")))</f>
        <v>None Attached</v>
      </c>
      <c r="M3112" s="56"/>
      <c r="P3112" s="58"/>
      <c r="Q3112" s="1" t="n">
        <f aca="false">$M3112-$N3112</f>
        <v>0</v>
      </c>
      <c r="R3112" s="56"/>
      <c r="T3112" s="59" t="s">
        <v>15</v>
      </c>
      <c r="U3112" s="1" t="n">
        <f aca="false">$S3112-$R3112</f>
        <v>0</v>
      </c>
      <c r="V3112" s="1" t="n">
        <f aca="false">IF($T3112="±",$Q3112*2,$Q3112)</f>
        <v>0</v>
      </c>
      <c r="W3112" s="60" t="str">
        <f aca="false">IFERROR($U3112/ABS($V3112),"N/A")</f>
        <v>N/A</v>
      </c>
      <c r="X3112" s="61" t="str">
        <f aca="false">IF(OR($W3112="N/A",$R3112="",$S3112=""),"N/A",IF($W3112&gt;=4,"Not Significant",IF($W3112&gt;=2,"Semi-Significant","Significant")))</f>
        <v>N/A</v>
      </c>
      <c r="Z3112" s="1" t="str">
        <f aca="false">IF($D3112="Z540.1 w/data",0,"")</f>
        <v/>
      </c>
      <c r="AA3112" s="1" t="e">
        <f aca="false">$Y3112+$Q3112+$Z3112</f>
        <v>#VALUE!</v>
      </c>
      <c r="AB3112" s="1" t="n">
        <f aca="false">$N3112+$Q3112</f>
        <v>0</v>
      </c>
      <c r="AC3112" s="1" t="str">
        <f aca="false">IF($Y3112="","",IF(AND($AA3112&gt;=$R3112,$AA3112&lt;=$S3112),"Pass","Fail"))</f>
        <v/>
      </c>
      <c r="AD3112" s="1" t="str">
        <f aca="false">IF($Y3112="","",IF($AA3112&gt;$R3112,"Pass","Fail"))</f>
        <v/>
      </c>
      <c r="AE3112" s="1" t="str">
        <f aca="false">IF($Y3112="","",IF($AA3112&gt;=$R3112,"Pass","Fail"))</f>
        <v/>
      </c>
      <c r="AF3112" s="1" t="str">
        <f aca="false">IF($Y3112="","",IF($AA3112&lt;=$S3112,"Pass","Fail"))</f>
        <v/>
      </c>
      <c r="AG3112" s="1" t="str">
        <f aca="false">IF($Y3112="","",IF($AA3112&lt;$S3112,"Pass","Fail"))</f>
        <v/>
      </c>
      <c r="AH3112" s="23" t="str">
        <f aca="true">INDIRECT(CHOOSE(MATCH($T3112,{"±","&gt;","≥","≤","&lt;"},0), "AC", "AD", "AE", "AF", "AG") &amp; ROW())</f>
        <v/>
      </c>
      <c r="AI3112" s="56" t="str">
        <f aca="false">IF($X3112="Not Significant","No Further Action Required",
IF($AH3112="","",
IF(AND($AH3112="Pass",$L3112="0 - Passed "),"Analysis performed; no further action required.",
IF(AND($AH3112="Fail",$L3112="1 - Failed "),"Analysis performed; no further action required.",
IF(AND($AH3112="Pass",$L3112="2 - Limited In Use "),"Analysis performed; no further action required.",
IF(AND($AH3112="Fail",$L3112="3 - Adjusted "),"Analysis performed; no further action required.",
"Unit fails analysis; TSM determination required."))))))</f>
        <v/>
      </c>
      <c r="AJ3112" s="58"/>
    </row>
    <row r="3113" customFormat="false" ht="15" hidden="false" customHeight="false" outlineLevel="0" collapsed="false">
      <c r="A3113" s="56"/>
      <c r="E3113" s="57" t="str">
        <f aca="false">IF(AND($F3113="",$G3113=""),"",IF($G3113="",$F3113,HYPERLINK($G3113,$F3113)))</f>
        <v/>
      </c>
      <c r="H3113" s="1" t="str">
        <f aca="false">IF($I3113="","None Attached",IF(LEFT($I3113,5)="https",HYPERLINK($I3113,"Datasheet"),HYPERLINK(_xlfn.CONCAT("https://",$I3113),"Datasheet")))</f>
        <v>None Attached</v>
      </c>
      <c r="M3113" s="56"/>
      <c r="P3113" s="58"/>
      <c r="Q3113" s="1" t="n">
        <f aca="false">$M3113-$N3113</f>
        <v>0</v>
      </c>
      <c r="R3113" s="56"/>
      <c r="T3113" s="59" t="s">
        <v>15</v>
      </c>
      <c r="U3113" s="1" t="n">
        <f aca="false">$S3113-$R3113</f>
        <v>0</v>
      </c>
      <c r="V3113" s="1" t="n">
        <f aca="false">IF($T3113="±",$Q3113*2,$Q3113)</f>
        <v>0</v>
      </c>
      <c r="W3113" s="60" t="str">
        <f aca="false">IFERROR($U3113/ABS($V3113),"N/A")</f>
        <v>N/A</v>
      </c>
      <c r="X3113" s="61" t="str">
        <f aca="false">IF(OR($W3113="N/A",$R3113="",$S3113=""),"N/A",IF($W3113&gt;=4,"Not Significant",IF($W3113&gt;=2,"Semi-Significant","Significant")))</f>
        <v>N/A</v>
      </c>
      <c r="Z3113" s="1" t="str">
        <f aca="false">IF($D3113="Z540.1 w/data",0,"")</f>
        <v/>
      </c>
      <c r="AA3113" s="1" t="e">
        <f aca="false">$Y3113+$Q3113+$Z3113</f>
        <v>#VALUE!</v>
      </c>
      <c r="AB3113" s="1" t="n">
        <f aca="false">$N3113+$Q3113</f>
        <v>0</v>
      </c>
      <c r="AC3113" s="1" t="str">
        <f aca="false">IF($Y3113="","",IF(AND($AA3113&gt;=$R3113,$AA3113&lt;=$S3113),"Pass","Fail"))</f>
        <v/>
      </c>
      <c r="AD3113" s="1" t="str">
        <f aca="false">IF($Y3113="","",IF($AA3113&gt;$R3113,"Pass","Fail"))</f>
        <v/>
      </c>
      <c r="AE3113" s="1" t="str">
        <f aca="false">IF($Y3113="","",IF($AA3113&gt;=$R3113,"Pass","Fail"))</f>
        <v/>
      </c>
      <c r="AF3113" s="1" t="str">
        <f aca="false">IF($Y3113="","",IF($AA3113&lt;=$S3113,"Pass","Fail"))</f>
        <v/>
      </c>
      <c r="AG3113" s="1" t="str">
        <f aca="false">IF($Y3113="","",IF($AA3113&lt;$S3113,"Pass","Fail"))</f>
        <v/>
      </c>
      <c r="AH3113" s="23" t="str">
        <f aca="true">INDIRECT(CHOOSE(MATCH($T3113,{"±","&gt;","≥","≤","&lt;"},0), "AC", "AD", "AE", "AF", "AG") &amp; ROW())</f>
        <v/>
      </c>
      <c r="AI3113" s="56" t="str">
        <f aca="false">IF($X3113="Not Significant","No Further Action Required",
IF($AH3113="","",
IF(AND($AH3113="Pass",$L3113="0 - Passed "),"Analysis performed; no further action required.",
IF(AND($AH3113="Fail",$L3113="1 - Failed "),"Analysis performed; no further action required.",
IF(AND($AH3113="Pass",$L3113="2 - Limited In Use "),"Analysis performed; no further action required.",
IF(AND($AH3113="Fail",$L3113="3 - Adjusted "),"Analysis performed; no further action required.",
"Unit fails analysis; TSM determination required."))))))</f>
        <v/>
      </c>
      <c r="AJ3113" s="58"/>
    </row>
    <row r="3114" customFormat="false" ht="15" hidden="false" customHeight="false" outlineLevel="0" collapsed="false">
      <c r="A3114" s="56"/>
      <c r="E3114" s="57" t="str">
        <f aca="false">IF(AND($F3114="",$G3114=""),"",IF($G3114="",$F3114,HYPERLINK($G3114,$F3114)))</f>
        <v/>
      </c>
      <c r="H3114" s="1" t="str">
        <f aca="false">IF($I3114="","None Attached",IF(LEFT($I3114,5)="https",HYPERLINK($I3114,"Datasheet"),HYPERLINK(_xlfn.CONCAT("https://",$I3114),"Datasheet")))</f>
        <v>None Attached</v>
      </c>
      <c r="M3114" s="56"/>
      <c r="P3114" s="58"/>
      <c r="Q3114" s="1" t="n">
        <f aca="false">$M3114-$N3114</f>
        <v>0</v>
      </c>
      <c r="R3114" s="56"/>
      <c r="T3114" s="59" t="s">
        <v>15</v>
      </c>
      <c r="U3114" s="1" t="n">
        <f aca="false">$S3114-$R3114</f>
        <v>0</v>
      </c>
      <c r="V3114" s="1" t="n">
        <f aca="false">IF($T3114="±",$Q3114*2,$Q3114)</f>
        <v>0</v>
      </c>
      <c r="W3114" s="60" t="str">
        <f aca="false">IFERROR($U3114/ABS($V3114),"N/A")</f>
        <v>N/A</v>
      </c>
      <c r="X3114" s="61" t="str">
        <f aca="false">IF(OR($W3114="N/A",$R3114="",$S3114=""),"N/A",IF($W3114&gt;=4,"Not Significant",IF($W3114&gt;=2,"Semi-Significant","Significant")))</f>
        <v>N/A</v>
      </c>
      <c r="Z3114" s="1" t="str">
        <f aca="false">IF($D3114="Z540.1 w/data",0,"")</f>
        <v/>
      </c>
      <c r="AA3114" s="1" t="e">
        <f aca="false">$Y3114+$Q3114+$Z3114</f>
        <v>#VALUE!</v>
      </c>
      <c r="AB3114" s="1" t="n">
        <f aca="false">$N3114+$Q3114</f>
        <v>0</v>
      </c>
      <c r="AC3114" s="1" t="str">
        <f aca="false">IF($Y3114="","",IF(AND($AA3114&gt;=$R3114,$AA3114&lt;=$S3114),"Pass","Fail"))</f>
        <v/>
      </c>
      <c r="AD3114" s="1" t="str">
        <f aca="false">IF($Y3114="","",IF($AA3114&gt;$R3114,"Pass","Fail"))</f>
        <v/>
      </c>
      <c r="AE3114" s="1" t="str">
        <f aca="false">IF($Y3114="","",IF($AA3114&gt;=$R3114,"Pass","Fail"))</f>
        <v/>
      </c>
      <c r="AF3114" s="1" t="str">
        <f aca="false">IF($Y3114="","",IF($AA3114&lt;=$S3114,"Pass","Fail"))</f>
        <v/>
      </c>
      <c r="AG3114" s="1" t="str">
        <f aca="false">IF($Y3114="","",IF($AA3114&lt;$S3114,"Pass","Fail"))</f>
        <v/>
      </c>
      <c r="AH3114" s="23" t="str">
        <f aca="true">INDIRECT(CHOOSE(MATCH($T3114,{"±","&gt;","≥","≤","&lt;"},0), "AC", "AD", "AE", "AF", "AG") &amp; ROW())</f>
        <v/>
      </c>
      <c r="AI3114" s="56" t="str">
        <f aca="false">IF($X3114="Not Significant","No Further Action Required",
IF($AH3114="","",
IF(AND($AH3114="Pass",$L3114="0 - Passed "),"Analysis performed; no further action required.",
IF(AND($AH3114="Fail",$L3114="1 - Failed "),"Analysis performed; no further action required.",
IF(AND($AH3114="Pass",$L3114="2 - Limited In Use "),"Analysis performed; no further action required.",
IF(AND($AH3114="Fail",$L3114="3 - Adjusted "),"Analysis performed; no further action required.",
"Unit fails analysis; TSM determination required."))))))</f>
        <v/>
      </c>
      <c r="AJ3114" s="58"/>
    </row>
    <row r="3115" customFormat="false" ht="15" hidden="false" customHeight="false" outlineLevel="0" collapsed="false">
      <c r="A3115" s="56"/>
      <c r="E3115" s="57" t="str">
        <f aca="false">IF(AND($F3115="",$G3115=""),"",IF($G3115="",$F3115,HYPERLINK($G3115,$F3115)))</f>
        <v/>
      </c>
      <c r="H3115" s="1" t="str">
        <f aca="false">IF($I3115="","None Attached",IF(LEFT($I3115,5)="https",HYPERLINK($I3115,"Datasheet"),HYPERLINK(_xlfn.CONCAT("https://",$I3115),"Datasheet")))</f>
        <v>None Attached</v>
      </c>
      <c r="M3115" s="56"/>
      <c r="P3115" s="58"/>
      <c r="Q3115" s="1" t="n">
        <f aca="false">$M3115-$N3115</f>
        <v>0</v>
      </c>
      <c r="R3115" s="56"/>
      <c r="T3115" s="59" t="s">
        <v>15</v>
      </c>
      <c r="U3115" s="1" t="n">
        <f aca="false">$S3115-$R3115</f>
        <v>0</v>
      </c>
      <c r="V3115" s="1" t="n">
        <f aca="false">IF($T3115="±",$Q3115*2,$Q3115)</f>
        <v>0</v>
      </c>
      <c r="W3115" s="60" t="str">
        <f aca="false">IFERROR($U3115/ABS($V3115),"N/A")</f>
        <v>N/A</v>
      </c>
      <c r="X3115" s="61" t="str">
        <f aca="false">IF(OR($W3115="N/A",$R3115="",$S3115=""),"N/A",IF($W3115&gt;=4,"Not Significant",IF($W3115&gt;=2,"Semi-Significant","Significant")))</f>
        <v>N/A</v>
      </c>
      <c r="Z3115" s="1" t="str">
        <f aca="false">IF($D3115="Z540.1 w/data",0,"")</f>
        <v/>
      </c>
      <c r="AA3115" s="1" t="e">
        <f aca="false">$Y3115+$Q3115+$Z3115</f>
        <v>#VALUE!</v>
      </c>
      <c r="AB3115" s="1" t="n">
        <f aca="false">$N3115+$Q3115</f>
        <v>0</v>
      </c>
      <c r="AC3115" s="1" t="str">
        <f aca="false">IF($Y3115="","",IF(AND($AA3115&gt;=$R3115,$AA3115&lt;=$S3115),"Pass","Fail"))</f>
        <v/>
      </c>
      <c r="AD3115" s="1" t="str">
        <f aca="false">IF($Y3115="","",IF($AA3115&gt;$R3115,"Pass","Fail"))</f>
        <v/>
      </c>
      <c r="AE3115" s="1" t="str">
        <f aca="false">IF($Y3115="","",IF($AA3115&gt;=$R3115,"Pass","Fail"))</f>
        <v/>
      </c>
      <c r="AF3115" s="1" t="str">
        <f aca="false">IF($Y3115="","",IF($AA3115&lt;=$S3115,"Pass","Fail"))</f>
        <v/>
      </c>
      <c r="AG3115" s="1" t="str">
        <f aca="false">IF($Y3115="","",IF($AA3115&lt;$S3115,"Pass","Fail"))</f>
        <v/>
      </c>
      <c r="AH3115" s="23" t="str">
        <f aca="true">INDIRECT(CHOOSE(MATCH($T3115,{"±","&gt;","≥","≤","&lt;"},0), "AC", "AD", "AE", "AF", "AG") &amp; ROW())</f>
        <v/>
      </c>
      <c r="AI3115" s="56" t="str">
        <f aca="false">IF($X3115="Not Significant","No Further Action Required",
IF($AH3115="","",
IF(AND($AH3115="Pass",$L3115="0 - Passed "),"Analysis performed; no further action required.",
IF(AND($AH3115="Fail",$L3115="1 - Failed "),"Analysis performed; no further action required.",
IF(AND($AH3115="Pass",$L3115="2 - Limited In Use "),"Analysis performed; no further action required.",
IF(AND($AH3115="Fail",$L3115="3 - Adjusted "),"Analysis performed; no further action required.",
"Unit fails analysis; TSM determination required."))))))</f>
        <v/>
      </c>
      <c r="AJ3115" s="58"/>
    </row>
    <row r="3116" customFormat="false" ht="15" hidden="false" customHeight="false" outlineLevel="0" collapsed="false">
      <c r="A3116" s="56"/>
      <c r="E3116" s="57" t="str">
        <f aca="false">IF(AND($F3116="",$G3116=""),"",IF($G3116="",$F3116,HYPERLINK($G3116,$F3116)))</f>
        <v/>
      </c>
      <c r="H3116" s="1" t="str">
        <f aca="false">IF($I3116="","None Attached",IF(LEFT($I3116,5)="https",HYPERLINK($I3116,"Datasheet"),HYPERLINK(_xlfn.CONCAT("https://",$I3116),"Datasheet")))</f>
        <v>None Attached</v>
      </c>
      <c r="M3116" s="56"/>
      <c r="P3116" s="58"/>
      <c r="Q3116" s="1" t="n">
        <f aca="false">$M3116-$N3116</f>
        <v>0</v>
      </c>
      <c r="R3116" s="56"/>
      <c r="T3116" s="59" t="s">
        <v>15</v>
      </c>
      <c r="U3116" s="1" t="n">
        <f aca="false">$S3116-$R3116</f>
        <v>0</v>
      </c>
      <c r="V3116" s="1" t="n">
        <f aca="false">IF($T3116="±",$Q3116*2,$Q3116)</f>
        <v>0</v>
      </c>
      <c r="W3116" s="60" t="str">
        <f aca="false">IFERROR($U3116/ABS($V3116),"N/A")</f>
        <v>N/A</v>
      </c>
      <c r="X3116" s="61" t="str">
        <f aca="false">IF(OR($W3116="N/A",$R3116="",$S3116=""),"N/A",IF($W3116&gt;=4,"Not Significant",IF($W3116&gt;=2,"Semi-Significant","Significant")))</f>
        <v>N/A</v>
      </c>
      <c r="Z3116" s="1" t="str">
        <f aca="false">IF($D3116="Z540.1 w/data",0,"")</f>
        <v/>
      </c>
      <c r="AA3116" s="1" t="e">
        <f aca="false">$Y3116+$Q3116+$Z3116</f>
        <v>#VALUE!</v>
      </c>
      <c r="AB3116" s="1" t="n">
        <f aca="false">$N3116+$Q3116</f>
        <v>0</v>
      </c>
      <c r="AC3116" s="1" t="str">
        <f aca="false">IF($Y3116="","",IF(AND($AA3116&gt;=$R3116,$AA3116&lt;=$S3116),"Pass","Fail"))</f>
        <v/>
      </c>
      <c r="AD3116" s="1" t="str">
        <f aca="false">IF($Y3116="","",IF($AA3116&gt;$R3116,"Pass","Fail"))</f>
        <v/>
      </c>
      <c r="AE3116" s="1" t="str">
        <f aca="false">IF($Y3116="","",IF($AA3116&gt;=$R3116,"Pass","Fail"))</f>
        <v/>
      </c>
      <c r="AF3116" s="1" t="str">
        <f aca="false">IF($Y3116="","",IF($AA3116&lt;=$S3116,"Pass","Fail"))</f>
        <v/>
      </c>
      <c r="AG3116" s="1" t="str">
        <f aca="false">IF($Y3116="","",IF($AA3116&lt;$S3116,"Pass","Fail"))</f>
        <v/>
      </c>
      <c r="AH3116" s="23" t="str">
        <f aca="true">INDIRECT(CHOOSE(MATCH($T3116,{"±","&gt;","≥","≤","&lt;"},0), "AC", "AD", "AE", "AF", "AG") &amp; ROW())</f>
        <v/>
      </c>
      <c r="AI3116" s="56" t="str">
        <f aca="false">IF($X3116="Not Significant","No Further Action Required",
IF($AH3116="","",
IF(AND($AH3116="Pass",$L3116="0 - Passed "),"Analysis performed; no further action required.",
IF(AND($AH3116="Fail",$L3116="1 - Failed "),"Analysis performed; no further action required.",
IF(AND($AH3116="Pass",$L3116="2 - Limited In Use "),"Analysis performed; no further action required.",
IF(AND($AH3116="Fail",$L3116="3 - Adjusted "),"Analysis performed; no further action required.",
"Unit fails analysis; TSM determination required."))))))</f>
        <v/>
      </c>
      <c r="AJ3116" s="58"/>
    </row>
    <row r="3117" customFormat="false" ht="15" hidden="false" customHeight="false" outlineLevel="0" collapsed="false">
      <c r="A3117" s="56"/>
      <c r="E3117" s="57" t="str">
        <f aca="false">IF(AND($F3117="",$G3117=""),"",IF($G3117="",$F3117,HYPERLINK($G3117,$F3117)))</f>
        <v/>
      </c>
      <c r="H3117" s="1" t="str">
        <f aca="false">IF($I3117="","None Attached",IF(LEFT($I3117,5)="https",HYPERLINK($I3117,"Datasheet"),HYPERLINK(_xlfn.CONCAT("https://",$I3117),"Datasheet")))</f>
        <v>None Attached</v>
      </c>
      <c r="M3117" s="56"/>
      <c r="P3117" s="58"/>
      <c r="Q3117" s="1" t="n">
        <f aca="false">$M3117-$N3117</f>
        <v>0</v>
      </c>
      <c r="R3117" s="56"/>
      <c r="T3117" s="59" t="s">
        <v>15</v>
      </c>
      <c r="U3117" s="1" t="n">
        <f aca="false">$S3117-$R3117</f>
        <v>0</v>
      </c>
      <c r="V3117" s="1" t="n">
        <f aca="false">IF($T3117="±",$Q3117*2,$Q3117)</f>
        <v>0</v>
      </c>
      <c r="W3117" s="60" t="str">
        <f aca="false">IFERROR($U3117/ABS($V3117),"N/A")</f>
        <v>N/A</v>
      </c>
      <c r="X3117" s="61" t="str">
        <f aca="false">IF(OR($W3117="N/A",$R3117="",$S3117=""),"N/A",IF($W3117&gt;=4,"Not Significant",IF($W3117&gt;=2,"Semi-Significant","Significant")))</f>
        <v>N/A</v>
      </c>
      <c r="Z3117" s="1" t="str">
        <f aca="false">IF($D3117="Z540.1 w/data",0,"")</f>
        <v/>
      </c>
      <c r="AA3117" s="1" t="e">
        <f aca="false">$Y3117+$Q3117+$Z3117</f>
        <v>#VALUE!</v>
      </c>
      <c r="AB3117" s="1" t="n">
        <f aca="false">$N3117+$Q3117</f>
        <v>0</v>
      </c>
      <c r="AC3117" s="1" t="str">
        <f aca="false">IF($Y3117="","",IF(AND($AA3117&gt;=$R3117,$AA3117&lt;=$S3117),"Pass","Fail"))</f>
        <v/>
      </c>
      <c r="AD3117" s="1" t="str">
        <f aca="false">IF($Y3117="","",IF($AA3117&gt;$R3117,"Pass","Fail"))</f>
        <v/>
      </c>
      <c r="AE3117" s="1" t="str">
        <f aca="false">IF($Y3117="","",IF($AA3117&gt;=$R3117,"Pass","Fail"))</f>
        <v/>
      </c>
      <c r="AF3117" s="1" t="str">
        <f aca="false">IF($Y3117="","",IF($AA3117&lt;=$S3117,"Pass","Fail"))</f>
        <v/>
      </c>
      <c r="AG3117" s="1" t="str">
        <f aca="false">IF($Y3117="","",IF($AA3117&lt;$S3117,"Pass","Fail"))</f>
        <v/>
      </c>
      <c r="AH3117" s="23" t="str">
        <f aca="true">INDIRECT(CHOOSE(MATCH($T3117,{"±","&gt;","≥","≤","&lt;"},0), "AC", "AD", "AE", "AF", "AG") &amp; ROW())</f>
        <v/>
      </c>
      <c r="AI3117" s="56" t="str">
        <f aca="false">IF($X3117="Not Significant","No Further Action Required",
IF($AH3117="","",
IF(AND($AH3117="Pass",$L3117="0 - Passed "),"Analysis performed; no further action required.",
IF(AND($AH3117="Fail",$L3117="1 - Failed "),"Analysis performed; no further action required.",
IF(AND($AH3117="Pass",$L3117="2 - Limited In Use "),"Analysis performed; no further action required.",
IF(AND($AH3117="Fail",$L3117="3 - Adjusted "),"Analysis performed; no further action required.",
"Unit fails analysis; TSM determination required."))))))</f>
        <v/>
      </c>
      <c r="AJ3117" s="58"/>
    </row>
    <row r="3118" customFormat="false" ht="15" hidden="false" customHeight="false" outlineLevel="0" collapsed="false">
      <c r="A3118" s="56"/>
      <c r="E3118" s="57" t="str">
        <f aca="false">IF(AND($F3118="",$G3118=""),"",IF($G3118="",$F3118,HYPERLINK($G3118,$F3118)))</f>
        <v/>
      </c>
      <c r="H3118" s="1" t="str">
        <f aca="false">IF($I3118="","None Attached",IF(LEFT($I3118,5)="https",HYPERLINK($I3118,"Datasheet"),HYPERLINK(_xlfn.CONCAT("https://",$I3118),"Datasheet")))</f>
        <v>None Attached</v>
      </c>
      <c r="M3118" s="56"/>
      <c r="P3118" s="58"/>
      <c r="Q3118" s="1" t="n">
        <f aca="false">$M3118-$N3118</f>
        <v>0</v>
      </c>
      <c r="R3118" s="56"/>
      <c r="T3118" s="59" t="s">
        <v>15</v>
      </c>
      <c r="U3118" s="1" t="n">
        <f aca="false">$S3118-$R3118</f>
        <v>0</v>
      </c>
      <c r="V3118" s="1" t="n">
        <f aca="false">IF($T3118="±",$Q3118*2,$Q3118)</f>
        <v>0</v>
      </c>
      <c r="W3118" s="60" t="str">
        <f aca="false">IFERROR($U3118/ABS($V3118),"N/A")</f>
        <v>N/A</v>
      </c>
      <c r="X3118" s="61" t="str">
        <f aca="false">IF(OR($W3118="N/A",$R3118="",$S3118=""),"N/A",IF($W3118&gt;=4,"Not Significant",IF($W3118&gt;=2,"Semi-Significant","Significant")))</f>
        <v>N/A</v>
      </c>
      <c r="Z3118" s="1" t="str">
        <f aca="false">IF($D3118="Z540.1 w/data",0,"")</f>
        <v/>
      </c>
      <c r="AA3118" s="1" t="e">
        <f aca="false">$Y3118+$Q3118+$Z3118</f>
        <v>#VALUE!</v>
      </c>
      <c r="AB3118" s="1" t="n">
        <f aca="false">$N3118+$Q3118</f>
        <v>0</v>
      </c>
      <c r="AC3118" s="1" t="str">
        <f aca="false">IF($Y3118="","",IF(AND($AA3118&gt;=$R3118,$AA3118&lt;=$S3118),"Pass","Fail"))</f>
        <v/>
      </c>
      <c r="AD3118" s="1" t="str">
        <f aca="false">IF($Y3118="","",IF($AA3118&gt;$R3118,"Pass","Fail"))</f>
        <v/>
      </c>
      <c r="AE3118" s="1" t="str">
        <f aca="false">IF($Y3118="","",IF($AA3118&gt;=$R3118,"Pass","Fail"))</f>
        <v/>
      </c>
      <c r="AF3118" s="1" t="str">
        <f aca="false">IF($Y3118="","",IF($AA3118&lt;=$S3118,"Pass","Fail"))</f>
        <v/>
      </c>
      <c r="AG3118" s="1" t="str">
        <f aca="false">IF($Y3118="","",IF($AA3118&lt;$S3118,"Pass","Fail"))</f>
        <v/>
      </c>
      <c r="AH3118" s="23" t="str">
        <f aca="true">INDIRECT(CHOOSE(MATCH($T3118,{"±","&gt;","≥","≤","&lt;"},0), "AC", "AD", "AE", "AF", "AG") &amp; ROW())</f>
        <v/>
      </c>
      <c r="AI3118" s="56" t="str">
        <f aca="false">IF($X3118="Not Significant","No Further Action Required",
IF($AH3118="","",
IF(AND($AH3118="Pass",$L3118="0 - Passed "),"Analysis performed; no further action required.",
IF(AND($AH3118="Fail",$L3118="1 - Failed "),"Analysis performed; no further action required.",
IF(AND($AH3118="Pass",$L3118="2 - Limited In Use "),"Analysis performed; no further action required.",
IF(AND($AH3118="Fail",$L3118="3 - Adjusted "),"Analysis performed; no further action required.",
"Unit fails analysis; TSM determination required."))))))</f>
        <v/>
      </c>
      <c r="AJ3118" s="58"/>
    </row>
    <row r="3119" customFormat="false" ht="15" hidden="false" customHeight="false" outlineLevel="0" collapsed="false">
      <c r="A3119" s="56"/>
      <c r="E3119" s="57" t="str">
        <f aca="false">IF(AND($F3119="",$G3119=""),"",IF($G3119="",$F3119,HYPERLINK($G3119,$F3119)))</f>
        <v/>
      </c>
      <c r="H3119" s="1" t="str">
        <f aca="false">IF($I3119="","None Attached",IF(LEFT($I3119,5)="https",HYPERLINK($I3119,"Datasheet"),HYPERLINK(_xlfn.CONCAT("https://",$I3119),"Datasheet")))</f>
        <v>None Attached</v>
      </c>
      <c r="M3119" s="56"/>
      <c r="P3119" s="58"/>
      <c r="Q3119" s="1" t="n">
        <f aca="false">$M3119-$N3119</f>
        <v>0</v>
      </c>
      <c r="R3119" s="56"/>
      <c r="T3119" s="59" t="s">
        <v>15</v>
      </c>
      <c r="U3119" s="1" t="n">
        <f aca="false">$S3119-$R3119</f>
        <v>0</v>
      </c>
      <c r="V3119" s="1" t="n">
        <f aca="false">IF($T3119="±",$Q3119*2,$Q3119)</f>
        <v>0</v>
      </c>
      <c r="W3119" s="60" t="str">
        <f aca="false">IFERROR($U3119/ABS($V3119),"N/A")</f>
        <v>N/A</v>
      </c>
      <c r="X3119" s="61" t="str">
        <f aca="false">IF(OR($W3119="N/A",$R3119="",$S3119=""),"N/A",IF($W3119&gt;=4,"Not Significant",IF($W3119&gt;=2,"Semi-Significant","Significant")))</f>
        <v>N/A</v>
      </c>
      <c r="Z3119" s="1" t="str">
        <f aca="false">IF($D3119="Z540.1 w/data",0,"")</f>
        <v/>
      </c>
      <c r="AA3119" s="1" t="e">
        <f aca="false">$Y3119+$Q3119+$Z3119</f>
        <v>#VALUE!</v>
      </c>
      <c r="AB3119" s="1" t="n">
        <f aca="false">$N3119+$Q3119</f>
        <v>0</v>
      </c>
      <c r="AC3119" s="1" t="str">
        <f aca="false">IF($Y3119="","",IF(AND($AA3119&gt;=$R3119,$AA3119&lt;=$S3119),"Pass","Fail"))</f>
        <v/>
      </c>
      <c r="AD3119" s="1" t="str">
        <f aca="false">IF($Y3119="","",IF($AA3119&gt;$R3119,"Pass","Fail"))</f>
        <v/>
      </c>
      <c r="AE3119" s="1" t="str">
        <f aca="false">IF($Y3119="","",IF($AA3119&gt;=$R3119,"Pass","Fail"))</f>
        <v/>
      </c>
      <c r="AF3119" s="1" t="str">
        <f aca="false">IF($Y3119="","",IF($AA3119&lt;=$S3119,"Pass","Fail"))</f>
        <v/>
      </c>
      <c r="AG3119" s="1" t="str">
        <f aca="false">IF($Y3119="","",IF($AA3119&lt;$S3119,"Pass","Fail"))</f>
        <v/>
      </c>
      <c r="AH3119" s="23" t="str">
        <f aca="true">INDIRECT(CHOOSE(MATCH($T3119,{"±","&gt;","≥","≤","&lt;"},0), "AC", "AD", "AE", "AF", "AG") &amp; ROW())</f>
        <v/>
      </c>
      <c r="AI3119" s="56" t="str">
        <f aca="false">IF($X3119="Not Significant","No Further Action Required",
IF($AH3119="","",
IF(AND($AH3119="Pass",$L3119="0 - Passed "),"Analysis performed; no further action required.",
IF(AND($AH3119="Fail",$L3119="1 - Failed "),"Analysis performed; no further action required.",
IF(AND($AH3119="Pass",$L3119="2 - Limited In Use "),"Analysis performed; no further action required.",
IF(AND($AH3119="Fail",$L3119="3 - Adjusted "),"Analysis performed; no further action required.",
"Unit fails analysis; TSM determination required."))))))</f>
        <v/>
      </c>
      <c r="AJ3119" s="58"/>
    </row>
    <row r="3120" customFormat="false" ht="15" hidden="false" customHeight="false" outlineLevel="0" collapsed="false">
      <c r="A3120" s="56"/>
      <c r="E3120" s="57" t="str">
        <f aca="false">IF(AND($F3120="",$G3120=""),"",IF($G3120="",$F3120,HYPERLINK($G3120,$F3120)))</f>
        <v/>
      </c>
      <c r="H3120" s="1" t="str">
        <f aca="false">IF($I3120="","None Attached",IF(LEFT($I3120,5)="https",HYPERLINK($I3120,"Datasheet"),HYPERLINK(_xlfn.CONCAT("https://",$I3120),"Datasheet")))</f>
        <v>None Attached</v>
      </c>
      <c r="M3120" s="56"/>
      <c r="P3120" s="58"/>
      <c r="Q3120" s="1" t="n">
        <f aca="false">$M3120-$N3120</f>
        <v>0</v>
      </c>
      <c r="R3120" s="56"/>
      <c r="T3120" s="59" t="s">
        <v>15</v>
      </c>
      <c r="U3120" s="1" t="n">
        <f aca="false">$S3120-$R3120</f>
        <v>0</v>
      </c>
      <c r="V3120" s="1" t="n">
        <f aca="false">IF($T3120="±",$Q3120*2,$Q3120)</f>
        <v>0</v>
      </c>
      <c r="W3120" s="60" t="str">
        <f aca="false">IFERROR($U3120/ABS($V3120),"N/A")</f>
        <v>N/A</v>
      </c>
      <c r="X3120" s="61" t="str">
        <f aca="false">IF(OR($W3120="N/A",$R3120="",$S3120=""),"N/A",IF($W3120&gt;=4,"Not Significant",IF($W3120&gt;=2,"Semi-Significant","Significant")))</f>
        <v>N/A</v>
      </c>
      <c r="Z3120" s="1" t="str">
        <f aca="false">IF($D3120="Z540.1 w/data",0,"")</f>
        <v/>
      </c>
      <c r="AA3120" s="1" t="e">
        <f aca="false">$Y3120+$Q3120+$Z3120</f>
        <v>#VALUE!</v>
      </c>
      <c r="AB3120" s="1" t="n">
        <f aca="false">$N3120+$Q3120</f>
        <v>0</v>
      </c>
      <c r="AC3120" s="1" t="str">
        <f aca="false">IF($Y3120="","",IF(AND($AA3120&gt;=$R3120,$AA3120&lt;=$S3120),"Pass","Fail"))</f>
        <v/>
      </c>
      <c r="AD3120" s="1" t="str">
        <f aca="false">IF($Y3120="","",IF($AA3120&gt;$R3120,"Pass","Fail"))</f>
        <v/>
      </c>
      <c r="AE3120" s="1" t="str">
        <f aca="false">IF($Y3120="","",IF($AA3120&gt;=$R3120,"Pass","Fail"))</f>
        <v/>
      </c>
      <c r="AF3120" s="1" t="str">
        <f aca="false">IF($Y3120="","",IF($AA3120&lt;=$S3120,"Pass","Fail"))</f>
        <v/>
      </c>
      <c r="AG3120" s="1" t="str">
        <f aca="false">IF($Y3120="","",IF($AA3120&lt;$S3120,"Pass","Fail"))</f>
        <v/>
      </c>
      <c r="AH3120" s="23" t="str">
        <f aca="true">INDIRECT(CHOOSE(MATCH($T3120,{"±","&gt;","≥","≤","&lt;"},0), "AC", "AD", "AE", "AF", "AG") &amp; ROW())</f>
        <v/>
      </c>
      <c r="AI3120" s="56" t="str">
        <f aca="false">IF($X3120="Not Significant","No Further Action Required",
IF($AH3120="","",
IF(AND($AH3120="Pass",$L3120="0 - Passed "),"Analysis performed; no further action required.",
IF(AND($AH3120="Fail",$L3120="1 - Failed "),"Analysis performed; no further action required.",
IF(AND($AH3120="Pass",$L3120="2 - Limited In Use "),"Analysis performed; no further action required.",
IF(AND($AH3120="Fail",$L3120="3 - Adjusted "),"Analysis performed; no further action required.",
"Unit fails analysis; TSM determination required."))))))</f>
        <v/>
      </c>
      <c r="AJ3120" s="58"/>
    </row>
    <row r="3121" customFormat="false" ht="15" hidden="false" customHeight="false" outlineLevel="0" collapsed="false">
      <c r="A3121" s="56"/>
      <c r="E3121" s="57" t="str">
        <f aca="false">IF(AND($F3121="",$G3121=""),"",IF($G3121="",$F3121,HYPERLINK($G3121,$F3121)))</f>
        <v/>
      </c>
      <c r="H3121" s="1" t="str">
        <f aca="false">IF($I3121="","None Attached",IF(LEFT($I3121,5)="https",HYPERLINK($I3121,"Datasheet"),HYPERLINK(_xlfn.CONCAT("https://",$I3121),"Datasheet")))</f>
        <v>None Attached</v>
      </c>
      <c r="M3121" s="56"/>
      <c r="P3121" s="58"/>
      <c r="Q3121" s="1" t="n">
        <f aca="false">$M3121-$N3121</f>
        <v>0</v>
      </c>
      <c r="R3121" s="56"/>
      <c r="T3121" s="59" t="s">
        <v>15</v>
      </c>
      <c r="U3121" s="1" t="n">
        <f aca="false">$S3121-$R3121</f>
        <v>0</v>
      </c>
      <c r="V3121" s="1" t="n">
        <f aca="false">IF($T3121="±",$Q3121*2,$Q3121)</f>
        <v>0</v>
      </c>
      <c r="W3121" s="60" t="str">
        <f aca="false">IFERROR($U3121/ABS($V3121),"N/A")</f>
        <v>N/A</v>
      </c>
      <c r="X3121" s="61" t="str">
        <f aca="false">IF(OR($W3121="N/A",$R3121="",$S3121=""),"N/A",IF($W3121&gt;=4,"Not Significant",IF($W3121&gt;=2,"Semi-Significant","Significant")))</f>
        <v>N/A</v>
      </c>
      <c r="Z3121" s="1" t="str">
        <f aca="false">IF($D3121="Z540.1 w/data",0,"")</f>
        <v/>
      </c>
      <c r="AA3121" s="1" t="e">
        <f aca="false">$Y3121+$Q3121+$Z3121</f>
        <v>#VALUE!</v>
      </c>
      <c r="AB3121" s="1" t="n">
        <f aca="false">$N3121+$Q3121</f>
        <v>0</v>
      </c>
      <c r="AC3121" s="1" t="str">
        <f aca="false">IF($Y3121="","",IF(AND($AA3121&gt;=$R3121,$AA3121&lt;=$S3121),"Pass","Fail"))</f>
        <v/>
      </c>
      <c r="AD3121" s="1" t="str">
        <f aca="false">IF($Y3121="","",IF($AA3121&gt;$R3121,"Pass","Fail"))</f>
        <v/>
      </c>
      <c r="AE3121" s="1" t="str">
        <f aca="false">IF($Y3121="","",IF($AA3121&gt;=$R3121,"Pass","Fail"))</f>
        <v/>
      </c>
      <c r="AF3121" s="1" t="str">
        <f aca="false">IF($Y3121="","",IF($AA3121&lt;=$S3121,"Pass","Fail"))</f>
        <v/>
      </c>
      <c r="AG3121" s="1" t="str">
        <f aca="false">IF($Y3121="","",IF($AA3121&lt;$S3121,"Pass","Fail"))</f>
        <v/>
      </c>
      <c r="AH3121" s="23" t="str">
        <f aca="true">INDIRECT(CHOOSE(MATCH($T3121,{"±","&gt;","≥","≤","&lt;"},0), "AC", "AD", "AE", "AF", "AG") &amp; ROW())</f>
        <v/>
      </c>
      <c r="AI3121" s="56" t="str">
        <f aca="false">IF($X3121="Not Significant","No Further Action Required",
IF($AH3121="","",
IF(AND($AH3121="Pass",$L3121="0 - Passed "),"Analysis performed; no further action required.",
IF(AND($AH3121="Fail",$L3121="1 - Failed "),"Analysis performed; no further action required.",
IF(AND($AH3121="Pass",$L3121="2 - Limited In Use "),"Analysis performed; no further action required.",
IF(AND($AH3121="Fail",$L3121="3 - Adjusted "),"Analysis performed; no further action required.",
"Unit fails analysis; TSM determination required."))))))</f>
        <v/>
      </c>
      <c r="AJ3121" s="58"/>
    </row>
    <row r="3122" customFormat="false" ht="15" hidden="false" customHeight="false" outlineLevel="0" collapsed="false">
      <c r="A3122" s="56"/>
      <c r="E3122" s="57" t="str">
        <f aca="false">IF(AND($F3122="",$G3122=""),"",IF($G3122="",$F3122,HYPERLINK($G3122,$F3122)))</f>
        <v/>
      </c>
      <c r="H3122" s="1" t="str">
        <f aca="false">IF($I3122="","None Attached",IF(LEFT($I3122,5)="https",HYPERLINK($I3122,"Datasheet"),HYPERLINK(_xlfn.CONCAT("https://",$I3122),"Datasheet")))</f>
        <v>None Attached</v>
      </c>
      <c r="M3122" s="56"/>
      <c r="P3122" s="58"/>
      <c r="Q3122" s="1" t="n">
        <f aca="false">$M3122-$N3122</f>
        <v>0</v>
      </c>
      <c r="R3122" s="56"/>
      <c r="T3122" s="59" t="s">
        <v>15</v>
      </c>
      <c r="U3122" s="1" t="n">
        <f aca="false">$S3122-$R3122</f>
        <v>0</v>
      </c>
      <c r="V3122" s="1" t="n">
        <f aca="false">IF($T3122="±",$Q3122*2,$Q3122)</f>
        <v>0</v>
      </c>
      <c r="W3122" s="60" t="str">
        <f aca="false">IFERROR($U3122/ABS($V3122),"N/A")</f>
        <v>N/A</v>
      </c>
      <c r="X3122" s="61" t="str">
        <f aca="false">IF(OR($W3122="N/A",$R3122="",$S3122=""),"N/A",IF($W3122&gt;=4,"Not Significant",IF($W3122&gt;=2,"Semi-Significant","Significant")))</f>
        <v>N/A</v>
      </c>
      <c r="Z3122" s="1" t="str">
        <f aca="false">IF($D3122="Z540.1 w/data",0,"")</f>
        <v/>
      </c>
      <c r="AA3122" s="1" t="e">
        <f aca="false">$Y3122+$Q3122+$Z3122</f>
        <v>#VALUE!</v>
      </c>
      <c r="AB3122" s="1" t="n">
        <f aca="false">$N3122+$Q3122</f>
        <v>0</v>
      </c>
      <c r="AC3122" s="1" t="str">
        <f aca="false">IF($Y3122="","",IF(AND($AA3122&gt;=$R3122,$AA3122&lt;=$S3122),"Pass","Fail"))</f>
        <v/>
      </c>
      <c r="AD3122" s="1" t="str">
        <f aca="false">IF($Y3122="","",IF($AA3122&gt;$R3122,"Pass","Fail"))</f>
        <v/>
      </c>
      <c r="AE3122" s="1" t="str">
        <f aca="false">IF($Y3122="","",IF($AA3122&gt;=$R3122,"Pass","Fail"))</f>
        <v/>
      </c>
      <c r="AF3122" s="1" t="str">
        <f aca="false">IF($Y3122="","",IF($AA3122&lt;=$S3122,"Pass","Fail"))</f>
        <v/>
      </c>
      <c r="AG3122" s="1" t="str">
        <f aca="false">IF($Y3122="","",IF($AA3122&lt;$S3122,"Pass","Fail"))</f>
        <v/>
      </c>
      <c r="AH3122" s="23" t="str">
        <f aca="true">INDIRECT(CHOOSE(MATCH($T3122,{"±","&gt;","≥","≤","&lt;"},0), "AC", "AD", "AE", "AF", "AG") &amp; ROW())</f>
        <v/>
      </c>
      <c r="AI3122" s="56" t="str">
        <f aca="false">IF($X3122="Not Significant","No Further Action Required",
IF($AH3122="","",
IF(AND($AH3122="Pass",$L3122="0 - Passed "),"Analysis performed; no further action required.",
IF(AND($AH3122="Fail",$L3122="1 - Failed "),"Analysis performed; no further action required.",
IF(AND($AH3122="Pass",$L3122="2 - Limited In Use "),"Analysis performed; no further action required.",
IF(AND($AH3122="Fail",$L3122="3 - Adjusted "),"Analysis performed; no further action required.",
"Unit fails analysis; TSM determination required."))))))</f>
        <v/>
      </c>
      <c r="AJ3122" s="58"/>
    </row>
    <row r="3123" customFormat="false" ht="15" hidden="false" customHeight="false" outlineLevel="0" collapsed="false">
      <c r="A3123" s="56"/>
      <c r="E3123" s="57" t="str">
        <f aca="false">IF(AND($F3123="",$G3123=""),"",IF($G3123="",$F3123,HYPERLINK($G3123,$F3123)))</f>
        <v/>
      </c>
      <c r="H3123" s="1" t="str">
        <f aca="false">IF($I3123="","None Attached",IF(LEFT($I3123,5)="https",HYPERLINK($I3123,"Datasheet"),HYPERLINK(_xlfn.CONCAT("https://",$I3123),"Datasheet")))</f>
        <v>None Attached</v>
      </c>
      <c r="M3123" s="56"/>
      <c r="P3123" s="58"/>
      <c r="Q3123" s="1" t="n">
        <f aca="false">$M3123-$N3123</f>
        <v>0</v>
      </c>
      <c r="R3123" s="56"/>
      <c r="T3123" s="59" t="s">
        <v>15</v>
      </c>
      <c r="U3123" s="1" t="n">
        <f aca="false">$S3123-$R3123</f>
        <v>0</v>
      </c>
      <c r="V3123" s="1" t="n">
        <f aca="false">IF($T3123="±",$Q3123*2,$Q3123)</f>
        <v>0</v>
      </c>
      <c r="W3123" s="60" t="str">
        <f aca="false">IFERROR($U3123/ABS($V3123),"N/A")</f>
        <v>N/A</v>
      </c>
      <c r="X3123" s="61" t="str">
        <f aca="false">IF(OR($W3123="N/A",$R3123="",$S3123=""),"N/A",IF($W3123&gt;=4,"Not Significant",IF($W3123&gt;=2,"Semi-Significant","Significant")))</f>
        <v>N/A</v>
      </c>
      <c r="Z3123" s="1" t="str">
        <f aca="false">IF($D3123="Z540.1 w/data",0,"")</f>
        <v/>
      </c>
      <c r="AA3123" s="1" t="e">
        <f aca="false">$Y3123+$Q3123+$Z3123</f>
        <v>#VALUE!</v>
      </c>
      <c r="AB3123" s="1" t="n">
        <f aca="false">$N3123+$Q3123</f>
        <v>0</v>
      </c>
      <c r="AC3123" s="1" t="str">
        <f aca="false">IF($Y3123="","",IF(AND($AA3123&gt;=$R3123,$AA3123&lt;=$S3123),"Pass","Fail"))</f>
        <v/>
      </c>
      <c r="AD3123" s="1" t="str">
        <f aca="false">IF($Y3123="","",IF($AA3123&gt;$R3123,"Pass","Fail"))</f>
        <v/>
      </c>
      <c r="AE3123" s="1" t="str">
        <f aca="false">IF($Y3123="","",IF($AA3123&gt;=$R3123,"Pass","Fail"))</f>
        <v/>
      </c>
      <c r="AF3123" s="1" t="str">
        <f aca="false">IF($Y3123="","",IF($AA3123&lt;=$S3123,"Pass","Fail"))</f>
        <v/>
      </c>
      <c r="AG3123" s="1" t="str">
        <f aca="false">IF($Y3123="","",IF($AA3123&lt;$S3123,"Pass","Fail"))</f>
        <v/>
      </c>
      <c r="AH3123" s="23" t="str">
        <f aca="true">INDIRECT(CHOOSE(MATCH($T3123,{"±","&gt;","≥","≤","&lt;"},0), "AC", "AD", "AE", "AF", "AG") &amp; ROW())</f>
        <v/>
      </c>
      <c r="AI3123" s="56" t="str">
        <f aca="false">IF($X3123="Not Significant","No Further Action Required",
IF($AH3123="","",
IF(AND($AH3123="Pass",$L3123="0 - Passed "),"Analysis performed; no further action required.",
IF(AND($AH3123="Fail",$L3123="1 - Failed "),"Analysis performed; no further action required.",
IF(AND($AH3123="Pass",$L3123="2 - Limited In Use "),"Analysis performed; no further action required.",
IF(AND($AH3123="Fail",$L3123="3 - Adjusted "),"Analysis performed; no further action required.",
"Unit fails analysis; TSM determination required."))))))</f>
        <v/>
      </c>
      <c r="AJ3123" s="58"/>
    </row>
    <row r="3124" customFormat="false" ht="15" hidden="false" customHeight="false" outlineLevel="0" collapsed="false">
      <c r="A3124" s="56"/>
      <c r="E3124" s="57" t="str">
        <f aca="false">IF(AND($F3124="",$G3124=""),"",IF($G3124="",$F3124,HYPERLINK($G3124,$F3124)))</f>
        <v/>
      </c>
      <c r="H3124" s="1" t="str">
        <f aca="false">IF($I3124="","None Attached",IF(LEFT($I3124,5)="https",HYPERLINK($I3124,"Datasheet"),HYPERLINK(_xlfn.CONCAT("https://",$I3124),"Datasheet")))</f>
        <v>None Attached</v>
      </c>
      <c r="M3124" s="56"/>
      <c r="P3124" s="58"/>
      <c r="Q3124" s="1" t="n">
        <f aca="false">$M3124-$N3124</f>
        <v>0</v>
      </c>
      <c r="R3124" s="56"/>
      <c r="T3124" s="59" t="s">
        <v>15</v>
      </c>
      <c r="U3124" s="1" t="n">
        <f aca="false">$S3124-$R3124</f>
        <v>0</v>
      </c>
      <c r="V3124" s="1" t="n">
        <f aca="false">IF($T3124="±",$Q3124*2,$Q3124)</f>
        <v>0</v>
      </c>
      <c r="W3124" s="60" t="str">
        <f aca="false">IFERROR($U3124/ABS($V3124),"N/A")</f>
        <v>N/A</v>
      </c>
      <c r="X3124" s="61" t="str">
        <f aca="false">IF(OR($W3124="N/A",$R3124="",$S3124=""),"N/A",IF($W3124&gt;=4,"Not Significant",IF($W3124&gt;=2,"Semi-Significant","Significant")))</f>
        <v>N/A</v>
      </c>
      <c r="Z3124" s="1" t="str">
        <f aca="false">IF($D3124="Z540.1 w/data",0,"")</f>
        <v/>
      </c>
      <c r="AA3124" s="1" t="e">
        <f aca="false">$Y3124+$Q3124+$Z3124</f>
        <v>#VALUE!</v>
      </c>
      <c r="AB3124" s="1" t="n">
        <f aca="false">$N3124+$Q3124</f>
        <v>0</v>
      </c>
      <c r="AC3124" s="1" t="str">
        <f aca="false">IF($Y3124="","",IF(AND($AA3124&gt;=$R3124,$AA3124&lt;=$S3124),"Pass","Fail"))</f>
        <v/>
      </c>
      <c r="AD3124" s="1" t="str">
        <f aca="false">IF($Y3124="","",IF($AA3124&gt;$R3124,"Pass","Fail"))</f>
        <v/>
      </c>
      <c r="AE3124" s="1" t="str">
        <f aca="false">IF($Y3124="","",IF($AA3124&gt;=$R3124,"Pass","Fail"))</f>
        <v/>
      </c>
      <c r="AF3124" s="1" t="str">
        <f aca="false">IF($Y3124="","",IF($AA3124&lt;=$S3124,"Pass","Fail"))</f>
        <v/>
      </c>
      <c r="AG3124" s="1" t="str">
        <f aca="false">IF($Y3124="","",IF($AA3124&lt;$S3124,"Pass","Fail"))</f>
        <v/>
      </c>
      <c r="AH3124" s="23" t="str">
        <f aca="true">INDIRECT(CHOOSE(MATCH($T3124,{"±","&gt;","≥","≤","&lt;"},0), "AC", "AD", "AE", "AF", "AG") &amp; ROW())</f>
        <v/>
      </c>
      <c r="AI3124" s="56" t="str">
        <f aca="false">IF($X3124="Not Significant","No Further Action Required",
IF($AH3124="","",
IF(AND($AH3124="Pass",$L3124="0 - Passed "),"Analysis performed; no further action required.",
IF(AND($AH3124="Fail",$L3124="1 - Failed "),"Analysis performed; no further action required.",
IF(AND($AH3124="Pass",$L3124="2 - Limited In Use "),"Analysis performed; no further action required.",
IF(AND($AH3124="Fail",$L3124="3 - Adjusted "),"Analysis performed; no further action required.",
"Unit fails analysis; TSM determination required."))))))</f>
        <v/>
      </c>
      <c r="AJ3124" s="58"/>
    </row>
    <row r="3125" customFormat="false" ht="15" hidden="false" customHeight="false" outlineLevel="0" collapsed="false">
      <c r="A3125" s="56"/>
      <c r="E3125" s="57" t="str">
        <f aca="false">IF(AND($F3125="",$G3125=""),"",IF($G3125="",$F3125,HYPERLINK($G3125,$F3125)))</f>
        <v/>
      </c>
      <c r="H3125" s="1" t="str">
        <f aca="false">IF($I3125="","None Attached",IF(LEFT($I3125,5)="https",HYPERLINK($I3125,"Datasheet"),HYPERLINK(_xlfn.CONCAT("https://",$I3125),"Datasheet")))</f>
        <v>None Attached</v>
      </c>
      <c r="M3125" s="56"/>
      <c r="P3125" s="58"/>
      <c r="Q3125" s="1" t="n">
        <f aca="false">$M3125-$N3125</f>
        <v>0</v>
      </c>
      <c r="R3125" s="56"/>
      <c r="T3125" s="59" t="s">
        <v>15</v>
      </c>
      <c r="U3125" s="1" t="n">
        <f aca="false">$S3125-$R3125</f>
        <v>0</v>
      </c>
      <c r="V3125" s="1" t="n">
        <f aca="false">IF($T3125="±",$Q3125*2,$Q3125)</f>
        <v>0</v>
      </c>
      <c r="W3125" s="60" t="str">
        <f aca="false">IFERROR($U3125/ABS($V3125),"N/A")</f>
        <v>N/A</v>
      </c>
      <c r="X3125" s="61" t="str">
        <f aca="false">IF(OR($W3125="N/A",$R3125="",$S3125=""),"N/A",IF($W3125&gt;=4,"Not Significant",IF($W3125&gt;=2,"Semi-Significant","Significant")))</f>
        <v>N/A</v>
      </c>
      <c r="Z3125" s="1" t="str">
        <f aca="false">IF($D3125="Z540.1 w/data",0,"")</f>
        <v/>
      </c>
      <c r="AA3125" s="1" t="e">
        <f aca="false">$Y3125+$Q3125+$Z3125</f>
        <v>#VALUE!</v>
      </c>
      <c r="AB3125" s="1" t="n">
        <f aca="false">$N3125+$Q3125</f>
        <v>0</v>
      </c>
      <c r="AC3125" s="1" t="str">
        <f aca="false">IF($Y3125="","",IF(AND($AA3125&gt;=$R3125,$AA3125&lt;=$S3125),"Pass","Fail"))</f>
        <v/>
      </c>
      <c r="AD3125" s="1" t="str">
        <f aca="false">IF($Y3125="","",IF($AA3125&gt;$R3125,"Pass","Fail"))</f>
        <v/>
      </c>
      <c r="AE3125" s="1" t="str">
        <f aca="false">IF($Y3125="","",IF($AA3125&gt;=$R3125,"Pass","Fail"))</f>
        <v/>
      </c>
      <c r="AF3125" s="1" t="str">
        <f aca="false">IF($Y3125="","",IF($AA3125&lt;=$S3125,"Pass","Fail"))</f>
        <v/>
      </c>
      <c r="AG3125" s="1" t="str">
        <f aca="false">IF($Y3125="","",IF($AA3125&lt;$S3125,"Pass","Fail"))</f>
        <v/>
      </c>
      <c r="AH3125" s="23" t="str">
        <f aca="true">INDIRECT(CHOOSE(MATCH($T3125,{"±","&gt;","≥","≤","&lt;"},0), "AC", "AD", "AE", "AF", "AG") &amp; ROW())</f>
        <v/>
      </c>
      <c r="AI3125" s="56" t="str">
        <f aca="false">IF($X3125="Not Significant","No Further Action Required",
IF($AH3125="","",
IF(AND($AH3125="Pass",$L3125="0 - Passed "),"Analysis performed; no further action required.",
IF(AND($AH3125="Fail",$L3125="1 - Failed "),"Analysis performed; no further action required.",
IF(AND($AH3125="Pass",$L3125="2 - Limited In Use "),"Analysis performed; no further action required.",
IF(AND($AH3125="Fail",$L3125="3 - Adjusted "),"Analysis performed; no further action required.",
"Unit fails analysis; TSM determination required."))))))</f>
        <v/>
      </c>
      <c r="AJ3125" s="58"/>
    </row>
    <row r="3126" customFormat="false" ht="15" hidden="false" customHeight="false" outlineLevel="0" collapsed="false">
      <c r="A3126" s="56"/>
      <c r="E3126" s="57" t="str">
        <f aca="false">IF(AND($F3126="",$G3126=""),"",IF($G3126="",$F3126,HYPERLINK($G3126,$F3126)))</f>
        <v/>
      </c>
      <c r="H3126" s="1" t="str">
        <f aca="false">IF($I3126="","None Attached",IF(LEFT($I3126,5)="https",HYPERLINK($I3126,"Datasheet"),HYPERLINK(_xlfn.CONCAT("https://",$I3126),"Datasheet")))</f>
        <v>None Attached</v>
      </c>
      <c r="M3126" s="56"/>
      <c r="P3126" s="58"/>
      <c r="Q3126" s="1" t="n">
        <f aca="false">$M3126-$N3126</f>
        <v>0</v>
      </c>
      <c r="R3126" s="56"/>
      <c r="T3126" s="59" t="s">
        <v>15</v>
      </c>
      <c r="U3126" s="1" t="n">
        <f aca="false">$S3126-$R3126</f>
        <v>0</v>
      </c>
      <c r="V3126" s="1" t="n">
        <f aca="false">IF($T3126="±",$Q3126*2,$Q3126)</f>
        <v>0</v>
      </c>
      <c r="W3126" s="60" t="str">
        <f aca="false">IFERROR($U3126/ABS($V3126),"N/A")</f>
        <v>N/A</v>
      </c>
      <c r="X3126" s="61" t="str">
        <f aca="false">IF(OR($W3126="N/A",$R3126="",$S3126=""),"N/A",IF($W3126&gt;=4,"Not Significant",IF($W3126&gt;=2,"Semi-Significant","Significant")))</f>
        <v>N/A</v>
      </c>
      <c r="Z3126" s="1" t="str">
        <f aca="false">IF($D3126="Z540.1 w/data",0,"")</f>
        <v/>
      </c>
      <c r="AA3126" s="1" t="e">
        <f aca="false">$Y3126+$Q3126+$Z3126</f>
        <v>#VALUE!</v>
      </c>
      <c r="AB3126" s="1" t="n">
        <f aca="false">$N3126+$Q3126</f>
        <v>0</v>
      </c>
      <c r="AC3126" s="1" t="str">
        <f aca="false">IF($Y3126="","",IF(AND($AA3126&gt;=$R3126,$AA3126&lt;=$S3126),"Pass","Fail"))</f>
        <v/>
      </c>
      <c r="AD3126" s="1" t="str">
        <f aca="false">IF($Y3126="","",IF($AA3126&gt;$R3126,"Pass","Fail"))</f>
        <v/>
      </c>
      <c r="AE3126" s="1" t="str">
        <f aca="false">IF($Y3126="","",IF($AA3126&gt;=$R3126,"Pass","Fail"))</f>
        <v/>
      </c>
      <c r="AF3126" s="1" t="str">
        <f aca="false">IF($Y3126="","",IF($AA3126&lt;=$S3126,"Pass","Fail"))</f>
        <v/>
      </c>
      <c r="AG3126" s="1" t="str">
        <f aca="false">IF($Y3126="","",IF($AA3126&lt;$S3126,"Pass","Fail"))</f>
        <v/>
      </c>
      <c r="AH3126" s="23" t="str">
        <f aca="true">INDIRECT(CHOOSE(MATCH($T3126,{"±","&gt;","≥","≤","&lt;"},0), "AC", "AD", "AE", "AF", "AG") &amp; ROW())</f>
        <v/>
      </c>
      <c r="AI3126" s="56" t="str">
        <f aca="false">IF($X3126="Not Significant","No Further Action Required",
IF($AH3126="","",
IF(AND($AH3126="Pass",$L3126="0 - Passed "),"Analysis performed; no further action required.",
IF(AND($AH3126="Fail",$L3126="1 - Failed "),"Analysis performed; no further action required.",
IF(AND($AH3126="Pass",$L3126="2 - Limited In Use "),"Analysis performed; no further action required.",
IF(AND($AH3126="Fail",$L3126="3 - Adjusted "),"Analysis performed; no further action required.",
"Unit fails analysis; TSM determination required."))))))</f>
        <v/>
      </c>
      <c r="AJ3126" s="58"/>
    </row>
    <row r="3127" customFormat="false" ht="15" hidden="false" customHeight="false" outlineLevel="0" collapsed="false">
      <c r="A3127" s="56"/>
      <c r="E3127" s="57" t="str">
        <f aca="false">IF(AND($F3127="",$G3127=""),"",IF($G3127="",$F3127,HYPERLINK($G3127,$F3127)))</f>
        <v/>
      </c>
      <c r="H3127" s="1" t="str">
        <f aca="false">IF($I3127="","None Attached",IF(LEFT($I3127,5)="https",HYPERLINK($I3127,"Datasheet"),HYPERLINK(_xlfn.CONCAT("https://",$I3127),"Datasheet")))</f>
        <v>None Attached</v>
      </c>
      <c r="M3127" s="56"/>
      <c r="P3127" s="58"/>
      <c r="Q3127" s="1" t="n">
        <f aca="false">$M3127-$N3127</f>
        <v>0</v>
      </c>
      <c r="R3127" s="56"/>
      <c r="T3127" s="59" t="s">
        <v>15</v>
      </c>
      <c r="U3127" s="1" t="n">
        <f aca="false">$S3127-$R3127</f>
        <v>0</v>
      </c>
      <c r="V3127" s="1" t="n">
        <f aca="false">IF($T3127="±",$Q3127*2,$Q3127)</f>
        <v>0</v>
      </c>
      <c r="W3127" s="60" t="str">
        <f aca="false">IFERROR($U3127/ABS($V3127),"N/A")</f>
        <v>N/A</v>
      </c>
      <c r="X3127" s="61" t="str">
        <f aca="false">IF(OR($W3127="N/A",$R3127="",$S3127=""),"N/A",IF($W3127&gt;=4,"Not Significant",IF($W3127&gt;=2,"Semi-Significant","Significant")))</f>
        <v>N/A</v>
      </c>
      <c r="Z3127" s="1" t="str">
        <f aca="false">IF($D3127="Z540.1 w/data",0,"")</f>
        <v/>
      </c>
      <c r="AA3127" s="1" t="e">
        <f aca="false">$Y3127+$Q3127+$Z3127</f>
        <v>#VALUE!</v>
      </c>
      <c r="AB3127" s="1" t="n">
        <f aca="false">$N3127+$Q3127</f>
        <v>0</v>
      </c>
      <c r="AC3127" s="1" t="str">
        <f aca="false">IF($Y3127="","",IF(AND($AA3127&gt;=$R3127,$AA3127&lt;=$S3127),"Pass","Fail"))</f>
        <v/>
      </c>
      <c r="AD3127" s="1" t="str">
        <f aca="false">IF($Y3127="","",IF($AA3127&gt;$R3127,"Pass","Fail"))</f>
        <v/>
      </c>
      <c r="AE3127" s="1" t="str">
        <f aca="false">IF($Y3127="","",IF($AA3127&gt;=$R3127,"Pass","Fail"))</f>
        <v/>
      </c>
      <c r="AF3127" s="1" t="str">
        <f aca="false">IF($Y3127="","",IF($AA3127&lt;=$S3127,"Pass","Fail"))</f>
        <v/>
      </c>
      <c r="AG3127" s="1" t="str">
        <f aca="false">IF($Y3127="","",IF($AA3127&lt;$S3127,"Pass","Fail"))</f>
        <v/>
      </c>
      <c r="AH3127" s="23" t="str">
        <f aca="true">INDIRECT(CHOOSE(MATCH($T3127,{"±","&gt;","≥","≤","&lt;"},0), "AC", "AD", "AE", "AF", "AG") &amp; ROW())</f>
        <v/>
      </c>
      <c r="AI3127" s="56" t="str">
        <f aca="false">IF($X3127="Not Significant","No Further Action Required",
IF($AH3127="","",
IF(AND($AH3127="Pass",$L3127="0 - Passed "),"Analysis performed; no further action required.",
IF(AND($AH3127="Fail",$L3127="1 - Failed "),"Analysis performed; no further action required.",
IF(AND($AH3127="Pass",$L3127="2 - Limited In Use "),"Analysis performed; no further action required.",
IF(AND($AH3127="Fail",$L3127="3 - Adjusted "),"Analysis performed; no further action required.",
"Unit fails analysis; TSM determination required."))))))</f>
        <v/>
      </c>
      <c r="AJ3127" s="58"/>
    </row>
    <row r="3128" customFormat="false" ht="15" hidden="false" customHeight="false" outlineLevel="0" collapsed="false">
      <c r="A3128" s="56"/>
      <c r="E3128" s="57" t="str">
        <f aca="false">IF(AND($F3128="",$G3128=""),"",IF($G3128="",$F3128,HYPERLINK($G3128,$F3128)))</f>
        <v/>
      </c>
      <c r="H3128" s="1" t="str">
        <f aca="false">IF($I3128="","None Attached",IF(LEFT($I3128,5)="https",HYPERLINK($I3128,"Datasheet"),HYPERLINK(_xlfn.CONCAT("https://",$I3128),"Datasheet")))</f>
        <v>None Attached</v>
      </c>
      <c r="M3128" s="56"/>
      <c r="P3128" s="58"/>
      <c r="Q3128" s="1" t="n">
        <f aca="false">$M3128-$N3128</f>
        <v>0</v>
      </c>
      <c r="R3128" s="56"/>
      <c r="T3128" s="59" t="s">
        <v>15</v>
      </c>
      <c r="U3128" s="1" t="n">
        <f aca="false">$S3128-$R3128</f>
        <v>0</v>
      </c>
      <c r="V3128" s="1" t="n">
        <f aca="false">IF($T3128="±",$Q3128*2,$Q3128)</f>
        <v>0</v>
      </c>
      <c r="W3128" s="60" t="str">
        <f aca="false">IFERROR($U3128/ABS($V3128),"N/A")</f>
        <v>N/A</v>
      </c>
      <c r="X3128" s="61" t="str">
        <f aca="false">IF(OR($W3128="N/A",$R3128="",$S3128=""),"N/A",IF($W3128&gt;=4,"Not Significant",IF($W3128&gt;=2,"Semi-Significant","Significant")))</f>
        <v>N/A</v>
      </c>
      <c r="Z3128" s="1" t="str">
        <f aca="false">IF($D3128="Z540.1 w/data",0,"")</f>
        <v/>
      </c>
      <c r="AA3128" s="1" t="e">
        <f aca="false">$Y3128+$Q3128+$Z3128</f>
        <v>#VALUE!</v>
      </c>
      <c r="AB3128" s="1" t="n">
        <f aca="false">$N3128+$Q3128</f>
        <v>0</v>
      </c>
      <c r="AC3128" s="1" t="str">
        <f aca="false">IF($Y3128="","",IF(AND($AA3128&gt;=$R3128,$AA3128&lt;=$S3128),"Pass","Fail"))</f>
        <v/>
      </c>
      <c r="AD3128" s="1" t="str">
        <f aca="false">IF($Y3128="","",IF($AA3128&gt;$R3128,"Pass","Fail"))</f>
        <v/>
      </c>
      <c r="AE3128" s="1" t="str">
        <f aca="false">IF($Y3128="","",IF($AA3128&gt;=$R3128,"Pass","Fail"))</f>
        <v/>
      </c>
      <c r="AF3128" s="1" t="str">
        <f aca="false">IF($Y3128="","",IF($AA3128&lt;=$S3128,"Pass","Fail"))</f>
        <v/>
      </c>
      <c r="AG3128" s="1" t="str">
        <f aca="false">IF($Y3128="","",IF($AA3128&lt;$S3128,"Pass","Fail"))</f>
        <v/>
      </c>
      <c r="AH3128" s="23" t="str">
        <f aca="true">INDIRECT(CHOOSE(MATCH($T3128,{"±","&gt;","≥","≤","&lt;"},0), "AC", "AD", "AE", "AF", "AG") &amp; ROW())</f>
        <v/>
      </c>
      <c r="AI3128" s="56" t="str">
        <f aca="false">IF($X3128="Not Significant","No Further Action Required",
IF($AH3128="","",
IF(AND($AH3128="Pass",$L3128="0 - Passed "),"Analysis performed; no further action required.",
IF(AND($AH3128="Fail",$L3128="1 - Failed "),"Analysis performed; no further action required.",
IF(AND($AH3128="Pass",$L3128="2 - Limited In Use "),"Analysis performed; no further action required.",
IF(AND($AH3128="Fail",$L3128="3 - Adjusted "),"Analysis performed; no further action required.",
"Unit fails analysis; TSM determination required."))))))</f>
        <v/>
      </c>
      <c r="AJ3128" s="58"/>
    </row>
    <row r="3129" customFormat="false" ht="15" hidden="false" customHeight="false" outlineLevel="0" collapsed="false">
      <c r="A3129" s="56"/>
      <c r="E3129" s="57" t="str">
        <f aca="false">IF(AND($F3129="",$G3129=""),"",IF($G3129="",$F3129,HYPERLINK($G3129,$F3129)))</f>
        <v/>
      </c>
      <c r="H3129" s="1" t="str">
        <f aca="false">IF($I3129="","None Attached",IF(LEFT($I3129,5)="https",HYPERLINK($I3129,"Datasheet"),HYPERLINK(_xlfn.CONCAT("https://",$I3129),"Datasheet")))</f>
        <v>None Attached</v>
      </c>
      <c r="M3129" s="56"/>
      <c r="P3129" s="58"/>
      <c r="Q3129" s="1" t="n">
        <f aca="false">$M3129-$N3129</f>
        <v>0</v>
      </c>
      <c r="R3129" s="56"/>
      <c r="T3129" s="59" t="s">
        <v>15</v>
      </c>
      <c r="U3129" s="1" t="n">
        <f aca="false">$S3129-$R3129</f>
        <v>0</v>
      </c>
      <c r="V3129" s="1" t="n">
        <f aca="false">IF($T3129="±",$Q3129*2,$Q3129)</f>
        <v>0</v>
      </c>
      <c r="W3129" s="60" t="str">
        <f aca="false">IFERROR($U3129/ABS($V3129),"N/A")</f>
        <v>N/A</v>
      </c>
      <c r="X3129" s="61" t="str">
        <f aca="false">IF(OR($W3129="N/A",$R3129="",$S3129=""),"N/A",IF($W3129&gt;=4,"Not Significant",IF($W3129&gt;=2,"Semi-Significant","Significant")))</f>
        <v>N/A</v>
      </c>
      <c r="Z3129" s="1" t="str">
        <f aca="false">IF($D3129="Z540.1 w/data",0,"")</f>
        <v/>
      </c>
      <c r="AA3129" s="1" t="e">
        <f aca="false">$Y3129+$Q3129+$Z3129</f>
        <v>#VALUE!</v>
      </c>
      <c r="AB3129" s="1" t="n">
        <f aca="false">$N3129+$Q3129</f>
        <v>0</v>
      </c>
      <c r="AC3129" s="1" t="str">
        <f aca="false">IF($Y3129="","",IF(AND($AA3129&gt;=$R3129,$AA3129&lt;=$S3129),"Pass","Fail"))</f>
        <v/>
      </c>
      <c r="AD3129" s="1" t="str">
        <f aca="false">IF($Y3129="","",IF($AA3129&gt;$R3129,"Pass","Fail"))</f>
        <v/>
      </c>
      <c r="AE3129" s="1" t="str">
        <f aca="false">IF($Y3129="","",IF($AA3129&gt;=$R3129,"Pass","Fail"))</f>
        <v/>
      </c>
      <c r="AF3129" s="1" t="str">
        <f aca="false">IF($Y3129="","",IF($AA3129&lt;=$S3129,"Pass","Fail"))</f>
        <v/>
      </c>
      <c r="AG3129" s="1" t="str">
        <f aca="false">IF($Y3129="","",IF($AA3129&lt;$S3129,"Pass","Fail"))</f>
        <v/>
      </c>
      <c r="AH3129" s="23" t="str">
        <f aca="true">INDIRECT(CHOOSE(MATCH($T3129,{"±","&gt;","≥","≤","&lt;"},0), "AC", "AD", "AE", "AF", "AG") &amp; ROW())</f>
        <v/>
      </c>
      <c r="AI3129" s="56" t="str">
        <f aca="false">IF($X3129="Not Significant","No Further Action Required",
IF($AH3129="","",
IF(AND($AH3129="Pass",$L3129="0 - Passed "),"Analysis performed; no further action required.",
IF(AND($AH3129="Fail",$L3129="1 - Failed "),"Analysis performed; no further action required.",
IF(AND($AH3129="Pass",$L3129="2 - Limited In Use "),"Analysis performed; no further action required.",
IF(AND($AH3129="Fail",$L3129="3 - Adjusted "),"Analysis performed; no further action required.",
"Unit fails analysis; TSM determination required."))))))</f>
        <v/>
      </c>
      <c r="AJ3129" s="58"/>
    </row>
    <row r="3130" customFormat="false" ht="15" hidden="false" customHeight="false" outlineLevel="0" collapsed="false">
      <c r="A3130" s="56"/>
      <c r="E3130" s="57" t="str">
        <f aca="false">IF(AND($F3130="",$G3130=""),"",IF($G3130="",$F3130,HYPERLINK($G3130,$F3130)))</f>
        <v/>
      </c>
      <c r="H3130" s="1" t="str">
        <f aca="false">IF($I3130="","None Attached",IF(LEFT($I3130,5)="https",HYPERLINK($I3130,"Datasheet"),HYPERLINK(_xlfn.CONCAT("https://",$I3130),"Datasheet")))</f>
        <v>None Attached</v>
      </c>
      <c r="M3130" s="56"/>
      <c r="P3130" s="58"/>
      <c r="Q3130" s="1" t="n">
        <f aca="false">$M3130-$N3130</f>
        <v>0</v>
      </c>
      <c r="R3130" s="56"/>
      <c r="T3130" s="59" t="s">
        <v>15</v>
      </c>
      <c r="U3130" s="1" t="n">
        <f aca="false">$S3130-$R3130</f>
        <v>0</v>
      </c>
      <c r="V3130" s="1" t="n">
        <f aca="false">IF($T3130="±",$Q3130*2,$Q3130)</f>
        <v>0</v>
      </c>
      <c r="W3130" s="60" t="str">
        <f aca="false">IFERROR($U3130/ABS($V3130),"N/A")</f>
        <v>N/A</v>
      </c>
      <c r="X3130" s="61" t="str">
        <f aca="false">IF(OR($W3130="N/A",$R3130="",$S3130=""),"N/A",IF($W3130&gt;=4,"Not Significant",IF($W3130&gt;=2,"Semi-Significant","Significant")))</f>
        <v>N/A</v>
      </c>
      <c r="Z3130" s="1" t="str">
        <f aca="false">IF($D3130="Z540.1 w/data",0,"")</f>
        <v/>
      </c>
      <c r="AA3130" s="1" t="e">
        <f aca="false">$Y3130+$Q3130+$Z3130</f>
        <v>#VALUE!</v>
      </c>
      <c r="AB3130" s="1" t="n">
        <f aca="false">$N3130+$Q3130</f>
        <v>0</v>
      </c>
      <c r="AC3130" s="1" t="str">
        <f aca="false">IF($Y3130="","",IF(AND($AA3130&gt;=$R3130,$AA3130&lt;=$S3130),"Pass","Fail"))</f>
        <v/>
      </c>
      <c r="AD3130" s="1" t="str">
        <f aca="false">IF($Y3130="","",IF($AA3130&gt;$R3130,"Pass","Fail"))</f>
        <v/>
      </c>
      <c r="AE3130" s="1" t="str">
        <f aca="false">IF($Y3130="","",IF($AA3130&gt;=$R3130,"Pass","Fail"))</f>
        <v/>
      </c>
      <c r="AF3130" s="1" t="str">
        <f aca="false">IF($Y3130="","",IF($AA3130&lt;=$S3130,"Pass","Fail"))</f>
        <v/>
      </c>
      <c r="AG3130" s="1" t="str">
        <f aca="false">IF($Y3130="","",IF($AA3130&lt;$S3130,"Pass","Fail"))</f>
        <v/>
      </c>
      <c r="AH3130" s="23" t="str">
        <f aca="true">INDIRECT(CHOOSE(MATCH($T3130,{"±","&gt;","≥","≤","&lt;"},0), "AC", "AD", "AE", "AF", "AG") &amp; ROW())</f>
        <v/>
      </c>
      <c r="AI3130" s="56" t="str">
        <f aca="false">IF($X3130="Not Significant","No Further Action Required",
IF($AH3130="","",
IF(AND($AH3130="Pass",$L3130="0 - Passed "),"Analysis performed; no further action required.",
IF(AND($AH3130="Fail",$L3130="1 - Failed "),"Analysis performed; no further action required.",
IF(AND($AH3130="Pass",$L3130="2 - Limited In Use "),"Analysis performed; no further action required.",
IF(AND($AH3130="Fail",$L3130="3 - Adjusted "),"Analysis performed; no further action required.",
"Unit fails analysis; TSM determination required."))))))</f>
        <v/>
      </c>
      <c r="AJ3130" s="58"/>
    </row>
    <row r="3131" customFormat="false" ht="15" hidden="false" customHeight="false" outlineLevel="0" collapsed="false">
      <c r="A3131" s="56"/>
      <c r="E3131" s="57" t="str">
        <f aca="false">IF(AND($F3131="",$G3131=""),"",IF($G3131="",$F3131,HYPERLINK($G3131,$F3131)))</f>
        <v/>
      </c>
      <c r="H3131" s="1" t="str">
        <f aca="false">IF($I3131="","None Attached",IF(LEFT($I3131,5)="https",HYPERLINK($I3131,"Datasheet"),HYPERLINK(_xlfn.CONCAT("https://",$I3131),"Datasheet")))</f>
        <v>None Attached</v>
      </c>
      <c r="M3131" s="56"/>
      <c r="P3131" s="58"/>
      <c r="Q3131" s="1" t="n">
        <f aca="false">$M3131-$N3131</f>
        <v>0</v>
      </c>
      <c r="R3131" s="56"/>
      <c r="T3131" s="59" t="s">
        <v>15</v>
      </c>
      <c r="U3131" s="1" t="n">
        <f aca="false">$S3131-$R3131</f>
        <v>0</v>
      </c>
      <c r="V3131" s="1" t="n">
        <f aca="false">IF($T3131="±",$Q3131*2,$Q3131)</f>
        <v>0</v>
      </c>
      <c r="W3131" s="60" t="str">
        <f aca="false">IFERROR($U3131/ABS($V3131),"N/A")</f>
        <v>N/A</v>
      </c>
      <c r="X3131" s="61" t="str">
        <f aca="false">IF(OR($W3131="N/A",$R3131="",$S3131=""),"N/A",IF($W3131&gt;=4,"Not Significant",IF($W3131&gt;=2,"Semi-Significant","Significant")))</f>
        <v>N/A</v>
      </c>
      <c r="Z3131" s="1" t="str">
        <f aca="false">IF($D3131="Z540.1 w/data",0,"")</f>
        <v/>
      </c>
      <c r="AA3131" s="1" t="e">
        <f aca="false">$Y3131+$Q3131+$Z3131</f>
        <v>#VALUE!</v>
      </c>
      <c r="AB3131" s="1" t="n">
        <f aca="false">$N3131+$Q3131</f>
        <v>0</v>
      </c>
      <c r="AC3131" s="1" t="str">
        <f aca="false">IF($Y3131="","",IF(AND($AA3131&gt;=$R3131,$AA3131&lt;=$S3131),"Pass","Fail"))</f>
        <v/>
      </c>
      <c r="AD3131" s="1" t="str">
        <f aca="false">IF($Y3131="","",IF($AA3131&gt;$R3131,"Pass","Fail"))</f>
        <v/>
      </c>
      <c r="AE3131" s="1" t="str">
        <f aca="false">IF($Y3131="","",IF($AA3131&gt;=$R3131,"Pass","Fail"))</f>
        <v/>
      </c>
      <c r="AF3131" s="1" t="str">
        <f aca="false">IF($Y3131="","",IF($AA3131&lt;=$S3131,"Pass","Fail"))</f>
        <v/>
      </c>
      <c r="AG3131" s="1" t="str">
        <f aca="false">IF($Y3131="","",IF($AA3131&lt;$S3131,"Pass","Fail"))</f>
        <v/>
      </c>
      <c r="AH3131" s="23" t="str">
        <f aca="true">INDIRECT(CHOOSE(MATCH($T3131,{"±","&gt;","≥","≤","&lt;"},0), "AC", "AD", "AE", "AF", "AG") &amp; ROW())</f>
        <v/>
      </c>
      <c r="AI3131" s="56" t="str">
        <f aca="false">IF($X3131="Not Significant","No Further Action Required",
IF($AH3131="","",
IF(AND($AH3131="Pass",$L3131="0 - Passed "),"Analysis performed; no further action required.",
IF(AND($AH3131="Fail",$L3131="1 - Failed "),"Analysis performed; no further action required.",
IF(AND($AH3131="Pass",$L3131="2 - Limited In Use "),"Analysis performed; no further action required.",
IF(AND($AH3131="Fail",$L3131="3 - Adjusted "),"Analysis performed; no further action required.",
"Unit fails analysis; TSM determination required."))))))</f>
        <v/>
      </c>
      <c r="AJ3131" s="58"/>
    </row>
    <row r="3132" customFormat="false" ht="15" hidden="false" customHeight="false" outlineLevel="0" collapsed="false">
      <c r="A3132" s="56"/>
      <c r="E3132" s="57" t="str">
        <f aca="false">IF(AND($F3132="",$G3132=""),"",IF($G3132="",$F3132,HYPERLINK($G3132,$F3132)))</f>
        <v/>
      </c>
      <c r="H3132" s="1" t="str">
        <f aca="false">IF($I3132="","None Attached",IF(LEFT($I3132,5)="https",HYPERLINK($I3132,"Datasheet"),HYPERLINK(_xlfn.CONCAT("https://",$I3132),"Datasheet")))</f>
        <v>None Attached</v>
      </c>
      <c r="M3132" s="56"/>
      <c r="P3132" s="58"/>
      <c r="Q3132" s="1" t="n">
        <f aca="false">$M3132-$N3132</f>
        <v>0</v>
      </c>
      <c r="R3132" s="56"/>
      <c r="T3132" s="59" t="s">
        <v>15</v>
      </c>
      <c r="U3132" s="1" t="n">
        <f aca="false">$S3132-$R3132</f>
        <v>0</v>
      </c>
      <c r="V3132" s="1" t="n">
        <f aca="false">IF($T3132="±",$Q3132*2,$Q3132)</f>
        <v>0</v>
      </c>
      <c r="W3132" s="60" t="str">
        <f aca="false">IFERROR($U3132/ABS($V3132),"N/A")</f>
        <v>N/A</v>
      </c>
      <c r="X3132" s="61" t="str">
        <f aca="false">IF(OR($W3132="N/A",$R3132="",$S3132=""),"N/A",IF($W3132&gt;=4,"Not Significant",IF($W3132&gt;=2,"Semi-Significant","Significant")))</f>
        <v>N/A</v>
      </c>
      <c r="Z3132" s="1" t="str">
        <f aca="false">IF($D3132="Z540.1 w/data",0,"")</f>
        <v/>
      </c>
      <c r="AA3132" s="1" t="e">
        <f aca="false">$Y3132+$Q3132+$Z3132</f>
        <v>#VALUE!</v>
      </c>
      <c r="AB3132" s="1" t="n">
        <f aca="false">$N3132+$Q3132</f>
        <v>0</v>
      </c>
      <c r="AC3132" s="1" t="str">
        <f aca="false">IF($Y3132="","",IF(AND($AA3132&gt;=$R3132,$AA3132&lt;=$S3132),"Pass","Fail"))</f>
        <v/>
      </c>
      <c r="AD3132" s="1" t="str">
        <f aca="false">IF($Y3132="","",IF($AA3132&gt;$R3132,"Pass","Fail"))</f>
        <v/>
      </c>
      <c r="AE3132" s="1" t="str">
        <f aca="false">IF($Y3132="","",IF($AA3132&gt;=$R3132,"Pass","Fail"))</f>
        <v/>
      </c>
      <c r="AF3132" s="1" t="str">
        <f aca="false">IF($Y3132="","",IF($AA3132&lt;=$S3132,"Pass","Fail"))</f>
        <v/>
      </c>
      <c r="AG3132" s="1" t="str">
        <f aca="false">IF($Y3132="","",IF($AA3132&lt;$S3132,"Pass","Fail"))</f>
        <v/>
      </c>
      <c r="AH3132" s="23" t="str">
        <f aca="true">INDIRECT(CHOOSE(MATCH($T3132,{"±","&gt;","≥","≤","&lt;"},0), "AC", "AD", "AE", "AF", "AG") &amp; ROW())</f>
        <v/>
      </c>
      <c r="AI3132" s="56" t="str">
        <f aca="false">IF($X3132="Not Significant","No Further Action Required",
IF($AH3132="","",
IF(AND($AH3132="Pass",$L3132="0 - Passed "),"Analysis performed; no further action required.",
IF(AND($AH3132="Fail",$L3132="1 - Failed "),"Analysis performed; no further action required.",
IF(AND($AH3132="Pass",$L3132="2 - Limited In Use "),"Analysis performed; no further action required.",
IF(AND($AH3132="Fail",$L3132="3 - Adjusted "),"Analysis performed; no further action required.",
"Unit fails analysis; TSM determination required."))))))</f>
        <v/>
      </c>
      <c r="AJ3132" s="58"/>
    </row>
    <row r="3133" customFormat="false" ht="15" hidden="false" customHeight="false" outlineLevel="0" collapsed="false">
      <c r="A3133" s="56"/>
      <c r="E3133" s="57" t="str">
        <f aca="false">IF(AND($F3133="",$G3133=""),"",IF($G3133="",$F3133,HYPERLINK($G3133,$F3133)))</f>
        <v/>
      </c>
      <c r="H3133" s="1" t="str">
        <f aca="false">IF($I3133="","None Attached",IF(LEFT($I3133,5)="https",HYPERLINK($I3133,"Datasheet"),HYPERLINK(_xlfn.CONCAT("https://",$I3133),"Datasheet")))</f>
        <v>None Attached</v>
      </c>
      <c r="M3133" s="56"/>
      <c r="P3133" s="58"/>
      <c r="Q3133" s="1" t="n">
        <f aca="false">$M3133-$N3133</f>
        <v>0</v>
      </c>
      <c r="R3133" s="56"/>
      <c r="T3133" s="59" t="s">
        <v>15</v>
      </c>
      <c r="U3133" s="1" t="n">
        <f aca="false">$S3133-$R3133</f>
        <v>0</v>
      </c>
      <c r="V3133" s="1" t="n">
        <f aca="false">IF($T3133="±",$Q3133*2,$Q3133)</f>
        <v>0</v>
      </c>
      <c r="W3133" s="60" t="str">
        <f aca="false">IFERROR($U3133/ABS($V3133),"N/A")</f>
        <v>N/A</v>
      </c>
      <c r="X3133" s="61" t="str">
        <f aca="false">IF(OR($W3133="N/A",$R3133="",$S3133=""),"N/A",IF($W3133&gt;=4,"Not Significant",IF($W3133&gt;=2,"Semi-Significant","Significant")))</f>
        <v>N/A</v>
      </c>
      <c r="Z3133" s="1" t="str">
        <f aca="false">IF($D3133="Z540.1 w/data",0,"")</f>
        <v/>
      </c>
      <c r="AA3133" s="1" t="e">
        <f aca="false">$Y3133+$Q3133+$Z3133</f>
        <v>#VALUE!</v>
      </c>
      <c r="AB3133" s="1" t="n">
        <f aca="false">$N3133+$Q3133</f>
        <v>0</v>
      </c>
      <c r="AC3133" s="1" t="str">
        <f aca="false">IF($Y3133="","",IF(AND($AA3133&gt;=$R3133,$AA3133&lt;=$S3133),"Pass","Fail"))</f>
        <v/>
      </c>
      <c r="AD3133" s="1" t="str">
        <f aca="false">IF($Y3133="","",IF($AA3133&gt;$R3133,"Pass","Fail"))</f>
        <v/>
      </c>
      <c r="AE3133" s="1" t="str">
        <f aca="false">IF($Y3133="","",IF($AA3133&gt;=$R3133,"Pass","Fail"))</f>
        <v/>
      </c>
      <c r="AF3133" s="1" t="str">
        <f aca="false">IF($Y3133="","",IF($AA3133&lt;=$S3133,"Pass","Fail"))</f>
        <v/>
      </c>
      <c r="AG3133" s="1" t="str">
        <f aca="false">IF($Y3133="","",IF($AA3133&lt;$S3133,"Pass","Fail"))</f>
        <v/>
      </c>
      <c r="AH3133" s="23" t="str">
        <f aca="true">INDIRECT(CHOOSE(MATCH($T3133,{"±","&gt;","≥","≤","&lt;"},0), "AC", "AD", "AE", "AF", "AG") &amp; ROW())</f>
        <v/>
      </c>
      <c r="AI3133" s="56" t="str">
        <f aca="false">IF($X3133="Not Significant","No Further Action Required",
IF($AH3133="","",
IF(AND($AH3133="Pass",$L3133="0 - Passed "),"Analysis performed; no further action required.",
IF(AND($AH3133="Fail",$L3133="1 - Failed "),"Analysis performed; no further action required.",
IF(AND($AH3133="Pass",$L3133="2 - Limited In Use "),"Analysis performed; no further action required.",
IF(AND($AH3133="Fail",$L3133="3 - Adjusted "),"Analysis performed; no further action required.",
"Unit fails analysis; TSM determination required."))))))</f>
        <v/>
      </c>
      <c r="AJ3133" s="58"/>
    </row>
    <row r="3134" customFormat="false" ht="15" hidden="false" customHeight="false" outlineLevel="0" collapsed="false">
      <c r="A3134" s="56"/>
      <c r="E3134" s="57" t="str">
        <f aca="false">IF(AND($F3134="",$G3134=""),"",IF($G3134="",$F3134,HYPERLINK($G3134,$F3134)))</f>
        <v/>
      </c>
      <c r="H3134" s="1" t="str">
        <f aca="false">IF($I3134="","None Attached",IF(LEFT($I3134,5)="https",HYPERLINK($I3134,"Datasheet"),HYPERLINK(_xlfn.CONCAT("https://",$I3134),"Datasheet")))</f>
        <v>None Attached</v>
      </c>
      <c r="M3134" s="56"/>
      <c r="P3134" s="58"/>
      <c r="Q3134" s="1" t="n">
        <f aca="false">$M3134-$N3134</f>
        <v>0</v>
      </c>
      <c r="R3134" s="56"/>
      <c r="T3134" s="59" t="s">
        <v>15</v>
      </c>
      <c r="U3134" s="1" t="n">
        <f aca="false">$S3134-$R3134</f>
        <v>0</v>
      </c>
      <c r="V3134" s="1" t="n">
        <f aca="false">IF($T3134="±",$Q3134*2,$Q3134)</f>
        <v>0</v>
      </c>
      <c r="W3134" s="60" t="str">
        <f aca="false">IFERROR($U3134/ABS($V3134),"N/A")</f>
        <v>N/A</v>
      </c>
      <c r="X3134" s="61" t="str">
        <f aca="false">IF(OR($W3134="N/A",$R3134="",$S3134=""),"N/A",IF($W3134&gt;=4,"Not Significant",IF($W3134&gt;=2,"Semi-Significant","Significant")))</f>
        <v>N/A</v>
      </c>
      <c r="Z3134" s="1" t="str">
        <f aca="false">IF($D3134="Z540.1 w/data",0,"")</f>
        <v/>
      </c>
      <c r="AA3134" s="1" t="e">
        <f aca="false">$Y3134+$Q3134+$Z3134</f>
        <v>#VALUE!</v>
      </c>
      <c r="AB3134" s="1" t="n">
        <f aca="false">$N3134+$Q3134</f>
        <v>0</v>
      </c>
      <c r="AC3134" s="1" t="str">
        <f aca="false">IF($Y3134="","",IF(AND($AA3134&gt;=$R3134,$AA3134&lt;=$S3134),"Pass","Fail"))</f>
        <v/>
      </c>
      <c r="AD3134" s="1" t="str">
        <f aca="false">IF($Y3134="","",IF($AA3134&gt;$R3134,"Pass","Fail"))</f>
        <v/>
      </c>
      <c r="AE3134" s="1" t="str">
        <f aca="false">IF($Y3134="","",IF($AA3134&gt;=$R3134,"Pass","Fail"))</f>
        <v/>
      </c>
      <c r="AF3134" s="1" t="str">
        <f aca="false">IF($Y3134="","",IF($AA3134&lt;=$S3134,"Pass","Fail"))</f>
        <v/>
      </c>
      <c r="AG3134" s="1" t="str">
        <f aca="false">IF($Y3134="","",IF($AA3134&lt;$S3134,"Pass","Fail"))</f>
        <v/>
      </c>
      <c r="AH3134" s="23" t="str">
        <f aca="true">INDIRECT(CHOOSE(MATCH($T3134,{"±","&gt;","≥","≤","&lt;"},0), "AC", "AD", "AE", "AF", "AG") &amp; ROW())</f>
        <v/>
      </c>
      <c r="AI3134" s="56" t="str">
        <f aca="false">IF($X3134="Not Significant","No Further Action Required",
IF($AH3134="","",
IF(AND($AH3134="Pass",$L3134="0 - Passed "),"Analysis performed; no further action required.",
IF(AND($AH3134="Fail",$L3134="1 - Failed "),"Analysis performed; no further action required.",
IF(AND($AH3134="Pass",$L3134="2 - Limited In Use "),"Analysis performed; no further action required.",
IF(AND($AH3134="Fail",$L3134="3 - Adjusted "),"Analysis performed; no further action required.",
"Unit fails analysis; TSM determination required."))))))</f>
        <v/>
      </c>
      <c r="AJ3134" s="58"/>
    </row>
    <row r="3135" customFormat="false" ht="15" hidden="false" customHeight="false" outlineLevel="0" collapsed="false">
      <c r="A3135" s="56"/>
      <c r="E3135" s="57" t="str">
        <f aca="false">IF(AND($F3135="",$G3135=""),"",IF($G3135="",$F3135,HYPERLINK($G3135,$F3135)))</f>
        <v/>
      </c>
      <c r="H3135" s="1" t="str">
        <f aca="false">IF($I3135="","None Attached",IF(LEFT($I3135,5)="https",HYPERLINK($I3135,"Datasheet"),HYPERLINK(_xlfn.CONCAT("https://",$I3135),"Datasheet")))</f>
        <v>None Attached</v>
      </c>
      <c r="M3135" s="56"/>
      <c r="P3135" s="58"/>
      <c r="Q3135" s="1" t="n">
        <f aca="false">$M3135-$N3135</f>
        <v>0</v>
      </c>
      <c r="R3135" s="56"/>
      <c r="T3135" s="59" t="s">
        <v>15</v>
      </c>
      <c r="U3135" s="1" t="n">
        <f aca="false">$S3135-$R3135</f>
        <v>0</v>
      </c>
      <c r="V3135" s="1" t="n">
        <f aca="false">IF($T3135="±",$Q3135*2,$Q3135)</f>
        <v>0</v>
      </c>
      <c r="W3135" s="60" t="str">
        <f aca="false">IFERROR($U3135/ABS($V3135),"N/A")</f>
        <v>N/A</v>
      </c>
      <c r="X3135" s="61" t="str">
        <f aca="false">IF(OR($W3135="N/A",$R3135="",$S3135=""),"N/A",IF($W3135&gt;=4,"Not Significant",IF($W3135&gt;=2,"Semi-Significant","Significant")))</f>
        <v>N/A</v>
      </c>
      <c r="Z3135" s="1" t="str">
        <f aca="false">IF($D3135="Z540.1 w/data",0,"")</f>
        <v/>
      </c>
      <c r="AA3135" s="1" t="e">
        <f aca="false">$Y3135+$Q3135+$Z3135</f>
        <v>#VALUE!</v>
      </c>
      <c r="AB3135" s="1" t="n">
        <f aca="false">$N3135+$Q3135</f>
        <v>0</v>
      </c>
      <c r="AC3135" s="1" t="str">
        <f aca="false">IF($Y3135="","",IF(AND($AA3135&gt;=$R3135,$AA3135&lt;=$S3135),"Pass","Fail"))</f>
        <v/>
      </c>
      <c r="AD3135" s="1" t="str">
        <f aca="false">IF($Y3135="","",IF($AA3135&gt;$R3135,"Pass","Fail"))</f>
        <v/>
      </c>
      <c r="AE3135" s="1" t="str">
        <f aca="false">IF($Y3135="","",IF($AA3135&gt;=$R3135,"Pass","Fail"))</f>
        <v/>
      </c>
      <c r="AF3135" s="1" t="str">
        <f aca="false">IF($Y3135="","",IF($AA3135&lt;=$S3135,"Pass","Fail"))</f>
        <v/>
      </c>
      <c r="AG3135" s="1" t="str">
        <f aca="false">IF($Y3135="","",IF($AA3135&lt;$S3135,"Pass","Fail"))</f>
        <v/>
      </c>
      <c r="AH3135" s="23" t="str">
        <f aca="true">INDIRECT(CHOOSE(MATCH($T3135,{"±","&gt;","≥","≤","&lt;"},0), "AC", "AD", "AE", "AF", "AG") &amp; ROW())</f>
        <v/>
      </c>
      <c r="AI3135" s="56" t="str">
        <f aca="false">IF($X3135="Not Significant","No Further Action Required",
IF($AH3135="","",
IF(AND($AH3135="Pass",$L3135="0 - Passed "),"Analysis performed; no further action required.",
IF(AND($AH3135="Fail",$L3135="1 - Failed "),"Analysis performed; no further action required.",
IF(AND($AH3135="Pass",$L3135="2 - Limited In Use "),"Analysis performed; no further action required.",
IF(AND($AH3135="Fail",$L3135="3 - Adjusted "),"Analysis performed; no further action required.",
"Unit fails analysis; TSM determination required."))))))</f>
        <v/>
      </c>
      <c r="AJ3135" s="58"/>
    </row>
    <row r="3136" customFormat="false" ht="15" hidden="false" customHeight="false" outlineLevel="0" collapsed="false">
      <c r="A3136" s="56"/>
      <c r="E3136" s="57" t="str">
        <f aca="false">IF(AND($F3136="",$G3136=""),"",IF($G3136="",$F3136,HYPERLINK($G3136,$F3136)))</f>
        <v/>
      </c>
      <c r="H3136" s="1" t="str">
        <f aca="false">IF($I3136="","None Attached",IF(LEFT($I3136,5)="https",HYPERLINK($I3136,"Datasheet"),HYPERLINK(_xlfn.CONCAT("https://",$I3136),"Datasheet")))</f>
        <v>None Attached</v>
      </c>
      <c r="M3136" s="56"/>
      <c r="P3136" s="58"/>
      <c r="Q3136" s="1" t="n">
        <f aca="false">$M3136-$N3136</f>
        <v>0</v>
      </c>
      <c r="R3136" s="56"/>
      <c r="T3136" s="59" t="s">
        <v>15</v>
      </c>
      <c r="U3136" s="1" t="n">
        <f aca="false">$S3136-$R3136</f>
        <v>0</v>
      </c>
      <c r="V3136" s="1" t="n">
        <f aca="false">IF($T3136="±",$Q3136*2,$Q3136)</f>
        <v>0</v>
      </c>
      <c r="W3136" s="60" t="str">
        <f aca="false">IFERROR($U3136/ABS($V3136),"N/A")</f>
        <v>N/A</v>
      </c>
      <c r="X3136" s="61" t="str">
        <f aca="false">IF(OR($W3136="N/A",$R3136="",$S3136=""),"N/A",IF($W3136&gt;=4,"Not Significant",IF($W3136&gt;=2,"Semi-Significant","Significant")))</f>
        <v>N/A</v>
      </c>
      <c r="Z3136" s="1" t="str">
        <f aca="false">IF($D3136="Z540.1 w/data",0,"")</f>
        <v/>
      </c>
      <c r="AA3136" s="1" t="e">
        <f aca="false">$Y3136+$Q3136+$Z3136</f>
        <v>#VALUE!</v>
      </c>
      <c r="AB3136" s="1" t="n">
        <f aca="false">$N3136+$Q3136</f>
        <v>0</v>
      </c>
      <c r="AC3136" s="1" t="str">
        <f aca="false">IF($Y3136="","",IF(AND($AA3136&gt;=$R3136,$AA3136&lt;=$S3136),"Pass","Fail"))</f>
        <v/>
      </c>
      <c r="AD3136" s="1" t="str">
        <f aca="false">IF($Y3136="","",IF($AA3136&gt;$R3136,"Pass","Fail"))</f>
        <v/>
      </c>
      <c r="AE3136" s="1" t="str">
        <f aca="false">IF($Y3136="","",IF($AA3136&gt;=$R3136,"Pass","Fail"))</f>
        <v/>
      </c>
      <c r="AF3136" s="1" t="str">
        <f aca="false">IF($Y3136="","",IF($AA3136&lt;=$S3136,"Pass","Fail"))</f>
        <v/>
      </c>
      <c r="AG3136" s="1" t="str">
        <f aca="false">IF($Y3136="","",IF($AA3136&lt;$S3136,"Pass","Fail"))</f>
        <v/>
      </c>
      <c r="AH3136" s="23" t="str">
        <f aca="true">INDIRECT(CHOOSE(MATCH($T3136,{"±","&gt;","≥","≤","&lt;"},0), "AC", "AD", "AE", "AF", "AG") &amp; ROW())</f>
        <v/>
      </c>
      <c r="AI3136" s="56" t="str">
        <f aca="false">IF($X3136="Not Significant","No Further Action Required",
IF($AH3136="","",
IF(AND($AH3136="Pass",$L3136="0 - Passed "),"Analysis performed; no further action required.",
IF(AND($AH3136="Fail",$L3136="1 - Failed "),"Analysis performed; no further action required.",
IF(AND($AH3136="Pass",$L3136="2 - Limited In Use "),"Analysis performed; no further action required.",
IF(AND($AH3136="Fail",$L3136="3 - Adjusted "),"Analysis performed; no further action required.",
"Unit fails analysis; TSM determination required."))))))</f>
        <v/>
      </c>
      <c r="AJ3136" s="58"/>
    </row>
    <row r="3137" customFormat="false" ht="15" hidden="false" customHeight="false" outlineLevel="0" collapsed="false">
      <c r="A3137" s="56"/>
      <c r="E3137" s="57" t="str">
        <f aca="false">IF(AND($F3137="",$G3137=""),"",IF($G3137="",$F3137,HYPERLINK($G3137,$F3137)))</f>
        <v/>
      </c>
      <c r="H3137" s="1" t="str">
        <f aca="false">IF($I3137="","None Attached",IF(LEFT($I3137,5)="https",HYPERLINK($I3137,"Datasheet"),HYPERLINK(_xlfn.CONCAT("https://",$I3137),"Datasheet")))</f>
        <v>None Attached</v>
      </c>
      <c r="M3137" s="56"/>
      <c r="P3137" s="58"/>
      <c r="Q3137" s="1" t="n">
        <f aca="false">$M3137-$N3137</f>
        <v>0</v>
      </c>
      <c r="R3137" s="56"/>
      <c r="T3137" s="59" t="s">
        <v>15</v>
      </c>
      <c r="U3137" s="1" t="n">
        <f aca="false">$S3137-$R3137</f>
        <v>0</v>
      </c>
      <c r="V3137" s="1" t="n">
        <f aca="false">IF($T3137="±",$Q3137*2,$Q3137)</f>
        <v>0</v>
      </c>
      <c r="W3137" s="60" t="str">
        <f aca="false">IFERROR($U3137/ABS($V3137),"N/A")</f>
        <v>N/A</v>
      </c>
      <c r="X3137" s="61" t="str">
        <f aca="false">IF(OR($W3137="N/A",$R3137="",$S3137=""),"N/A",IF($W3137&gt;=4,"Not Significant",IF($W3137&gt;=2,"Semi-Significant","Significant")))</f>
        <v>N/A</v>
      </c>
      <c r="Z3137" s="1" t="str">
        <f aca="false">IF($D3137="Z540.1 w/data",0,"")</f>
        <v/>
      </c>
      <c r="AA3137" s="1" t="e">
        <f aca="false">$Y3137+$Q3137+$Z3137</f>
        <v>#VALUE!</v>
      </c>
      <c r="AB3137" s="1" t="n">
        <f aca="false">$N3137+$Q3137</f>
        <v>0</v>
      </c>
      <c r="AC3137" s="1" t="str">
        <f aca="false">IF($Y3137="","",IF(AND($AA3137&gt;=$R3137,$AA3137&lt;=$S3137),"Pass","Fail"))</f>
        <v/>
      </c>
      <c r="AD3137" s="1" t="str">
        <f aca="false">IF($Y3137="","",IF($AA3137&gt;$R3137,"Pass","Fail"))</f>
        <v/>
      </c>
      <c r="AE3137" s="1" t="str">
        <f aca="false">IF($Y3137="","",IF($AA3137&gt;=$R3137,"Pass","Fail"))</f>
        <v/>
      </c>
      <c r="AF3137" s="1" t="str">
        <f aca="false">IF($Y3137="","",IF($AA3137&lt;=$S3137,"Pass","Fail"))</f>
        <v/>
      </c>
      <c r="AG3137" s="1" t="str">
        <f aca="false">IF($Y3137="","",IF($AA3137&lt;$S3137,"Pass","Fail"))</f>
        <v/>
      </c>
      <c r="AH3137" s="23" t="str">
        <f aca="true">INDIRECT(CHOOSE(MATCH($T3137,{"±","&gt;","≥","≤","&lt;"},0), "AC", "AD", "AE", "AF", "AG") &amp; ROW())</f>
        <v/>
      </c>
      <c r="AI3137" s="56" t="str">
        <f aca="false">IF($X3137="Not Significant","No Further Action Required",
IF($AH3137="","",
IF(AND($AH3137="Pass",$L3137="0 - Passed "),"Analysis performed; no further action required.",
IF(AND($AH3137="Fail",$L3137="1 - Failed "),"Analysis performed; no further action required.",
IF(AND($AH3137="Pass",$L3137="2 - Limited In Use "),"Analysis performed; no further action required.",
IF(AND($AH3137="Fail",$L3137="3 - Adjusted "),"Analysis performed; no further action required.",
"Unit fails analysis; TSM determination required."))))))</f>
        <v/>
      </c>
      <c r="AJ3137" s="58"/>
    </row>
    <row r="3138" customFormat="false" ht="15" hidden="false" customHeight="false" outlineLevel="0" collapsed="false">
      <c r="A3138" s="56"/>
      <c r="E3138" s="57" t="str">
        <f aca="false">IF(AND($F3138="",$G3138=""),"",IF($G3138="",$F3138,HYPERLINK($G3138,$F3138)))</f>
        <v/>
      </c>
      <c r="H3138" s="1" t="str">
        <f aca="false">IF($I3138="","None Attached",IF(LEFT($I3138,5)="https",HYPERLINK($I3138,"Datasheet"),HYPERLINK(_xlfn.CONCAT("https://",$I3138),"Datasheet")))</f>
        <v>None Attached</v>
      </c>
      <c r="M3138" s="56"/>
      <c r="P3138" s="58"/>
      <c r="Q3138" s="1" t="n">
        <f aca="false">$M3138-$N3138</f>
        <v>0</v>
      </c>
      <c r="R3138" s="56"/>
      <c r="T3138" s="59" t="s">
        <v>15</v>
      </c>
      <c r="U3138" s="1" t="n">
        <f aca="false">$S3138-$R3138</f>
        <v>0</v>
      </c>
      <c r="V3138" s="1" t="n">
        <f aca="false">IF($T3138="±",$Q3138*2,$Q3138)</f>
        <v>0</v>
      </c>
      <c r="W3138" s="60" t="str">
        <f aca="false">IFERROR($U3138/ABS($V3138),"N/A")</f>
        <v>N/A</v>
      </c>
      <c r="X3138" s="61" t="str">
        <f aca="false">IF(OR($W3138="N/A",$R3138="",$S3138=""),"N/A",IF($W3138&gt;=4,"Not Significant",IF($W3138&gt;=2,"Semi-Significant","Significant")))</f>
        <v>N/A</v>
      </c>
      <c r="Z3138" s="1" t="str">
        <f aca="false">IF($D3138="Z540.1 w/data",0,"")</f>
        <v/>
      </c>
      <c r="AA3138" s="1" t="e">
        <f aca="false">$Y3138+$Q3138+$Z3138</f>
        <v>#VALUE!</v>
      </c>
      <c r="AB3138" s="1" t="n">
        <f aca="false">$N3138+$Q3138</f>
        <v>0</v>
      </c>
      <c r="AC3138" s="1" t="str">
        <f aca="false">IF($Y3138="","",IF(AND($AA3138&gt;=$R3138,$AA3138&lt;=$S3138),"Pass","Fail"))</f>
        <v/>
      </c>
      <c r="AD3138" s="1" t="str">
        <f aca="false">IF($Y3138="","",IF($AA3138&gt;$R3138,"Pass","Fail"))</f>
        <v/>
      </c>
      <c r="AE3138" s="1" t="str">
        <f aca="false">IF($Y3138="","",IF($AA3138&gt;=$R3138,"Pass","Fail"))</f>
        <v/>
      </c>
      <c r="AF3138" s="1" t="str">
        <f aca="false">IF($Y3138="","",IF($AA3138&lt;=$S3138,"Pass","Fail"))</f>
        <v/>
      </c>
      <c r="AG3138" s="1" t="str">
        <f aca="false">IF($Y3138="","",IF($AA3138&lt;$S3138,"Pass","Fail"))</f>
        <v/>
      </c>
      <c r="AH3138" s="23" t="str">
        <f aca="true">INDIRECT(CHOOSE(MATCH($T3138,{"±","&gt;","≥","≤","&lt;"},0), "AC", "AD", "AE", "AF", "AG") &amp; ROW())</f>
        <v/>
      </c>
      <c r="AI3138" s="56" t="str">
        <f aca="false">IF($X3138="Not Significant","No Further Action Required",
IF($AH3138="","",
IF(AND($AH3138="Pass",$L3138="0 - Passed "),"Analysis performed; no further action required.",
IF(AND($AH3138="Fail",$L3138="1 - Failed "),"Analysis performed; no further action required.",
IF(AND($AH3138="Pass",$L3138="2 - Limited In Use "),"Analysis performed; no further action required.",
IF(AND($AH3138="Fail",$L3138="3 - Adjusted "),"Analysis performed; no further action required.",
"Unit fails analysis; TSM determination required."))))))</f>
        <v/>
      </c>
      <c r="AJ3138" s="58"/>
    </row>
    <row r="3139" customFormat="false" ht="15" hidden="false" customHeight="false" outlineLevel="0" collapsed="false">
      <c r="A3139" s="56"/>
      <c r="E3139" s="57" t="str">
        <f aca="false">IF(AND($F3139="",$G3139=""),"",IF($G3139="",$F3139,HYPERLINK($G3139,$F3139)))</f>
        <v/>
      </c>
      <c r="H3139" s="1" t="str">
        <f aca="false">IF($I3139="","None Attached",IF(LEFT($I3139,5)="https",HYPERLINK($I3139,"Datasheet"),HYPERLINK(_xlfn.CONCAT("https://",$I3139),"Datasheet")))</f>
        <v>None Attached</v>
      </c>
      <c r="M3139" s="56"/>
      <c r="P3139" s="58"/>
      <c r="Q3139" s="1" t="n">
        <f aca="false">$M3139-$N3139</f>
        <v>0</v>
      </c>
      <c r="R3139" s="56"/>
      <c r="T3139" s="59" t="s">
        <v>15</v>
      </c>
      <c r="U3139" s="1" t="n">
        <f aca="false">$S3139-$R3139</f>
        <v>0</v>
      </c>
      <c r="V3139" s="1" t="n">
        <f aca="false">IF($T3139="±",$Q3139*2,$Q3139)</f>
        <v>0</v>
      </c>
      <c r="W3139" s="60" t="str">
        <f aca="false">IFERROR($U3139/ABS($V3139),"N/A")</f>
        <v>N/A</v>
      </c>
      <c r="X3139" s="61" t="str">
        <f aca="false">IF(OR($W3139="N/A",$R3139="",$S3139=""),"N/A",IF($W3139&gt;=4,"Not Significant",IF($W3139&gt;=2,"Semi-Significant","Significant")))</f>
        <v>N/A</v>
      </c>
      <c r="Z3139" s="1" t="str">
        <f aca="false">IF($D3139="Z540.1 w/data",0,"")</f>
        <v/>
      </c>
      <c r="AA3139" s="1" t="e">
        <f aca="false">$Y3139+$Q3139+$Z3139</f>
        <v>#VALUE!</v>
      </c>
      <c r="AB3139" s="1" t="n">
        <f aca="false">$N3139+$Q3139</f>
        <v>0</v>
      </c>
      <c r="AC3139" s="1" t="str">
        <f aca="false">IF($Y3139="","",IF(AND($AA3139&gt;=$R3139,$AA3139&lt;=$S3139),"Pass","Fail"))</f>
        <v/>
      </c>
      <c r="AD3139" s="1" t="str">
        <f aca="false">IF($Y3139="","",IF($AA3139&gt;$R3139,"Pass","Fail"))</f>
        <v/>
      </c>
      <c r="AE3139" s="1" t="str">
        <f aca="false">IF($Y3139="","",IF($AA3139&gt;=$R3139,"Pass","Fail"))</f>
        <v/>
      </c>
      <c r="AF3139" s="1" t="str">
        <f aca="false">IF($Y3139="","",IF($AA3139&lt;=$S3139,"Pass","Fail"))</f>
        <v/>
      </c>
      <c r="AG3139" s="1" t="str">
        <f aca="false">IF($Y3139="","",IF($AA3139&lt;$S3139,"Pass","Fail"))</f>
        <v/>
      </c>
      <c r="AH3139" s="23" t="str">
        <f aca="true">INDIRECT(CHOOSE(MATCH($T3139,{"±","&gt;","≥","≤","&lt;"},0), "AC", "AD", "AE", "AF", "AG") &amp; ROW())</f>
        <v/>
      </c>
      <c r="AI3139" s="56" t="str">
        <f aca="false">IF($X3139="Not Significant","No Further Action Required",
IF($AH3139="","",
IF(AND($AH3139="Pass",$L3139="0 - Passed "),"Analysis performed; no further action required.",
IF(AND($AH3139="Fail",$L3139="1 - Failed "),"Analysis performed; no further action required.",
IF(AND($AH3139="Pass",$L3139="2 - Limited In Use "),"Analysis performed; no further action required.",
IF(AND($AH3139="Fail",$L3139="3 - Adjusted "),"Analysis performed; no further action required.",
"Unit fails analysis; TSM determination required."))))))</f>
        <v/>
      </c>
      <c r="AJ3139" s="58"/>
    </row>
    <row r="3140" customFormat="false" ht="15" hidden="false" customHeight="false" outlineLevel="0" collapsed="false">
      <c r="A3140" s="56"/>
      <c r="E3140" s="57" t="str">
        <f aca="false">IF(AND($F3140="",$G3140=""),"",IF($G3140="",$F3140,HYPERLINK($G3140,$F3140)))</f>
        <v/>
      </c>
      <c r="H3140" s="1" t="str">
        <f aca="false">IF($I3140="","None Attached",IF(LEFT($I3140,5)="https",HYPERLINK($I3140,"Datasheet"),HYPERLINK(_xlfn.CONCAT("https://",$I3140),"Datasheet")))</f>
        <v>None Attached</v>
      </c>
      <c r="M3140" s="56"/>
      <c r="P3140" s="58"/>
      <c r="Q3140" s="1" t="n">
        <f aca="false">$M3140-$N3140</f>
        <v>0</v>
      </c>
      <c r="R3140" s="56"/>
      <c r="T3140" s="59" t="s">
        <v>15</v>
      </c>
      <c r="U3140" s="1" t="n">
        <f aca="false">$S3140-$R3140</f>
        <v>0</v>
      </c>
      <c r="V3140" s="1" t="n">
        <f aca="false">IF($T3140="±",$Q3140*2,$Q3140)</f>
        <v>0</v>
      </c>
      <c r="W3140" s="60" t="str">
        <f aca="false">IFERROR($U3140/ABS($V3140),"N/A")</f>
        <v>N/A</v>
      </c>
      <c r="X3140" s="61" t="str">
        <f aca="false">IF(OR($W3140="N/A",$R3140="",$S3140=""),"N/A",IF($W3140&gt;=4,"Not Significant",IF($W3140&gt;=2,"Semi-Significant","Significant")))</f>
        <v>N/A</v>
      </c>
      <c r="Z3140" s="1" t="str">
        <f aca="false">IF($D3140="Z540.1 w/data",0,"")</f>
        <v/>
      </c>
      <c r="AA3140" s="1" t="e">
        <f aca="false">$Y3140+$Q3140+$Z3140</f>
        <v>#VALUE!</v>
      </c>
      <c r="AB3140" s="1" t="n">
        <f aca="false">$N3140+$Q3140</f>
        <v>0</v>
      </c>
      <c r="AC3140" s="1" t="str">
        <f aca="false">IF($Y3140="","",IF(AND($AA3140&gt;=$R3140,$AA3140&lt;=$S3140),"Pass","Fail"))</f>
        <v/>
      </c>
      <c r="AD3140" s="1" t="str">
        <f aca="false">IF($Y3140="","",IF($AA3140&gt;$R3140,"Pass","Fail"))</f>
        <v/>
      </c>
      <c r="AE3140" s="1" t="str">
        <f aca="false">IF($Y3140="","",IF($AA3140&gt;=$R3140,"Pass","Fail"))</f>
        <v/>
      </c>
      <c r="AF3140" s="1" t="str">
        <f aca="false">IF($Y3140="","",IF($AA3140&lt;=$S3140,"Pass","Fail"))</f>
        <v/>
      </c>
      <c r="AG3140" s="1" t="str">
        <f aca="false">IF($Y3140="","",IF($AA3140&lt;$S3140,"Pass","Fail"))</f>
        <v/>
      </c>
      <c r="AH3140" s="23" t="str">
        <f aca="true">INDIRECT(CHOOSE(MATCH($T3140,{"±","&gt;","≥","≤","&lt;"},0), "AC", "AD", "AE", "AF", "AG") &amp; ROW())</f>
        <v/>
      </c>
      <c r="AI3140" s="56" t="str">
        <f aca="false">IF($X3140="Not Significant","No Further Action Required",
IF($AH3140="","",
IF(AND($AH3140="Pass",$L3140="0 - Passed "),"Analysis performed; no further action required.",
IF(AND($AH3140="Fail",$L3140="1 - Failed "),"Analysis performed; no further action required.",
IF(AND($AH3140="Pass",$L3140="2 - Limited In Use "),"Analysis performed; no further action required.",
IF(AND($AH3140="Fail",$L3140="3 - Adjusted "),"Analysis performed; no further action required.",
"Unit fails analysis; TSM determination required."))))))</f>
        <v/>
      </c>
      <c r="AJ3140" s="58"/>
    </row>
    <row r="3141" customFormat="false" ht="15" hidden="false" customHeight="false" outlineLevel="0" collapsed="false">
      <c r="A3141" s="56"/>
      <c r="E3141" s="57" t="str">
        <f aca="false">IF(AND($F3141="",$G3141=""),"",IF($G3141="",$F3141,HYPERLINK($G3141,$F3141)))</f>
        <v/>
      </c>
      <c r="H3141" s="1" t="str">
        <f aca="false">IF($I3141="","None Attached",IF(LEFT($I3141,5)="https",HYPERLINK($I3141,"Datasheet"),HYPERLINK(_xlfn.CONCAT("https://",$I3141),"Datasheet")))</f>
        <v>None Attached</v>
      </c>
      <c r="M3141" s="56"/>
      <c r="P3141" s="58"/>
      <c r="Q3141" s="1" t="n">
        <f aca="false">$M3141-$N3141</f>
        <v>0</v>
      </c>
      <c r="R3141" s="56"/>
      <c r="T3141" s="59" t="s">
        <v>15</v>
      </c>
      <c r="U3141" s="1" t="n">
        <f aca="false">$S3141-$R3141</f>
        <v>0</v>
      </c>
      <c r="V3141" s="1" t="n">
        <f aca="false">IF($T3141="±",$Q3141*2,$Q3141)</f>
        <v>0</v>
      </c>
      <c r="W3141" s="60" t="str">
        <f aca="false">IFERROR($U3141/ABS($V3141),"N/A")</f>
        <v>N/A</v>
      </c>
      <c r="X3141" s="61" t="str">
        <f aca="false">IF(OR($W3141="N/A",$R3141="",$S3141=""),"N/A",IF($W3141&gt;=4,"Not Significant",IF($W3141&gt;=2,"Semi-Significant","Significant")))</f>
        <v>N/A</v>
      </c>
      <c r="Z3141" s="1" t="str">
        <f aca="false">IF($D3141="Z540.1 w/data",0,"")</f>
        <v/>
      </c>
      <c r="AA3141" s="1" t="e">
        <f aca="false">$Y3141+$Q3141+$Z3141</f>
        <v>#VALUE!</v>
      </c>
      <c r="AB3141" s="1" t="n">
        <f aca="false">$N3141+$Q3141</f>
        <v>0</v>
      </c>
      <c r="AC3141" s="1" t="str">
        <f aca="false">IF($Y3141="","",IF(AND($AA3141&gt;=$R3141,$AA3141&lt;=$S3141),"Pass","Fail"))</f>
        <v/>
      </c>
      <c r="AD3141" s="1" t="str">
        <f aca="false">IF($Y3141="","",IF($AA3141&gt;$R3141,"Pass","Fail"))</f>
        <v/>
      </c>
      <c r="AE3141" s="1" t="str">
        <f aca="false">IF($Y3141="","",IF($AA3141&gt;=$R3141,"Pass","Fail"))</f>
        <v/>
      </c>
      <c r="AF3141" s="1" t="str">
        <f aca="false">IF($Y3141="","",IF($AA3141&lt;=$S3141,"Pass","Fail"))</f>
        <v/>
      </c>
      <c r="AG3141" s="1" t="str">
        <f aca="false">IF($Y3141="","",IF($AA3141&lt;$S3141,"Pass","Fail"))</f>
        <v/>
      </c>
      <c r="AH3141" s="23" t="str">
        <f aca="true">INDIRECT(CHOOSE(MATCH($T3141,{"±","&gt;","≥","≤","&lt;"},0), "AC", "AD", "AE", "AF", "AG") &amp; ROW())</f>
        <v/>
      </c>
      <c r="AI3141" s="56" t="str">
        <f aca="false">IF($X3141="Not Significant","No Further Action Required",
IF($AH3141="","",
IF(AND($AH3141="Pass",$L3141="0 - Passed "),"Analysis performed; no further action required.",
IF(AND($AH3141="Fail",$L3141="1 - Failed "),"Analysis performed; no further action required.",
IF(AND($AH3141="Pass",$L3141="2 - Limited In Use "),"Analysis performed; no further action required.",
IF(AND($AH3141="Fail",$L3141="3 - Adjusted "),"Analysis performed; no further action required.",
"Unit fails analysis; TSM determination required."))))))</f>
        <v/>
      </c>
      <c r="AJ3141" s="58"/>
    </row>
    <row r="3142" customFormat="false" ht="15" hidden="false" customHeight="false" outlineLevel="0" collapsed="false">
      <c r="A3142" s="56"/>
      <c r="E3142" s="57" t="str">
        <f aca="false">IF(AND($F3142="",$G3142=""),"",IF($G3142="",$F3142,HYPERLINK($G3142,$F3142)))</f>
        <v/>
      </c>
      <c r="H3142" s="1" t="str">
        <f aca="false">IF($I3142="","None Attached",IF(LEFT($I3142,5)="https",HYPERLINK($I3142,"Datasheet"),HYPERLINK(_xlfn.CONCAT("https://",$I3142),"Datasheet")))</f>
        <v>None Attached</v>
      </c>
      <c r="M3142" s="56"/>
      <c r="P3142" s="58"/>
      <c r="Q3142" s="1" t="n">
        <f aca="false">$M3142-$N3142</f>
        <v>0</v>
      </c>
      <c r="R3142" s="56"/>
      <c r="T3142" s="59" t="s">
        <v>15</v>
      </c>
      <c r="U3142" s="1" t="n">
        <f aca="false">$S3142-$R3142</f>
        <v>0</v>
      </c>
      <c r="V3142" s="1" t="n">
        <f aca="false">IF($T3142="±",$Q3142*2,$Q3142)</f>
        <v>0</v>
      </c>
      <c r="W3142" s="60" t="str">
        <f aca="false">IFERROR($U3142/ABS($V3142),"N/A")</f>
        <v>N/A</v>
      </c>
      <c r="X3142" s="61" t="str">
        <f aca="false">IF(OR($W3142="N/A",$R3142="",$S3142=""),"N/A",IF($W3142&gt;=4,"Not Significant",IF($W3142&gt;=2,"Semi-Significant","Significant")))</f>
        <v>N/A</v>
      </c>
      <c r="Z3142" s="1" t="str">
        <f aca="false">IF($D3142="Z540.1 w/data",0,"")</f>
        <v/>
      </c>
      <c r="AA3142" s="1" t="e">
        <f aca="false">$Y3142+$Q3142+$Z3142</f>
        <v>#VALUE!</v>
      </c>
      <c r="AB3142" s="1" t="n">
        <f aca="false">$N3142+$Q3142</f>
        <v>0</v>
      </c>
      <c r="AC3142" s="1" t="str">
        <f aca="false">IF($Y3142="","",IF(AND($AA3142&gt;=$R3142,$AA3142&lt;=$S3142),"Pass","Fail"))</f>
        <v/>
      </c>
      <c r="AD3142" s="1" t="str">
        <f aca="false">IF($Y3142="","",IF($AA3142&gt;$R3142,"Pass","Fail"))</f>
        <v/>
      </c>
      <c r="AE3142" s="1" t="str">
        <f aca="false">IF($Y3142="","",IF($AA3142&gt;=$R3142,"Pass","Fail"))</f>
        <v/>
      </c>
      <c r="AF3142" s="1" t="str">
        <f aca="false">IF($Y3142="","",IF($AA3142&lt;=$S3142,"Pass","Fail"))</f>
        <v/>
      </c>
      <c r="AG3142" s="1" t="str">
        <f aca="false">IF($Y3142="","",IF($AA3142&lt;$S3142,"Pass","Fail"))</f>
        <v/>
      </c>
      <c r="AH3142" s="23" t="str">
        <f aca="true">INDIRECT(CHOOSE(MATCH($T3142,{"±","&gt;","≥","≤","&lt;"},0), "AC", "AD", "AE", "AF", "AG") &amp; ROW())</f>
        <v/>
      </c>
      <c r="AI3142" s="56" t="str">
        <f aca="false">IF($X3142="Not Significant","No Further Action Required",
IF($AH3142="","",
IF(AND($AH3142="Pass",$L3142="0 - Passed "),"Analysis performed; no further action required.",
IF(AND($AH3142="Fail",$L3142="1 - Failed "),"Analysis performed; no further action required.",
IF(AND($AH3142="Pass",$L3142="2 - Limited In Use "),"Analysis performed; no further action required.",
IF(AND($AH3142="Fail",$L3142="3 - Adjusted "),"Analysis performed; no further action required.",
"Unit fails analysis; TSM determination required."))))))</f>
        <v/>
      </c>
      <c r="AJ3142" s="58"/>
    </row>
    <row r="3143" customFormat="false" ht="15" hidden="false" customHeight="false" outlineLevel="0" collapsed="false">
      <c r="A3143" s="56"/>
      <c r="E3143" s="57" t="str">
        <f aca="false">IF(AND($F3143="",$G3143=""),"",IF($G3143="",$F3143,HYPERLINK($G3143,$F3143)))</f>
        <v/>
      </c>
      <c r="H3143" s="1" t="str">
        <f aca="false">IF($I3143="","None Attached",IF(LEFT($I3143,5)="https",HYPERLINK($I3143,"Datasheet"),HYPERLINK(_xlfn.CONCAT("https://",$I3143),"Datasheet")))</f>
        <v>None Attached</v>
      </c>
      <c r="M3143" s="56"/>
      <c r="P3143" s="58"/>
      <c r="Q3143" s="1" t="n">
        <f aca="false">$M3143-$N3143</f>
        <v>0</v>
      </c>
      <c r="R3143" s="56"/>
      <c r="T3143" s="59" t="s">
        <v>15</v>
      </c>
      <c r="U3143" s="1" t="n">
        <f aca="false">$S3143-$R3143</f>
        <v>0</v>
      </c>
      <c r="V3143" s="1" t="n">
        <f aca="false">IF($T3143="±",$Q3143*2,$Q3143)</f>
        <v>0</v>
      </c>
      <c r="W3143" s="60" t="str">
        <f aca="false">IFERROR($U3143/ABS($V3143),"N/A")</f>
        <v>N/A</v>
      </c>
      <c r="X3143" s="61" t="str">
        <f aca="false">IF(OR($W3143="N/A",$R3143="",$S3143=""),"N/A",IF($W3143&gt;=4,"Not Significant",IF($W3143&gt;=2,"Semi-Significant","Significant")))</f>
        <v>N/A</v>
      </c>
      <c r="Z3143" s="1" t="str">
        <f aca="false">IF($D3143="Z540.1 w/data",0,"")</f>
        <v/>
      </c>
      <c r="AA3143" s="1" t="e">
        <f aca="false">$Y3143+$Q3143+$Z3143</f>
        <v>#VALUE!</v>
      </c>
      <c r="AB3143" s="1" t="n">
        <f aca="false">$N3143+$Q3143</f>
        <v>0</v>
      </c>
      <c r="AC3143" s="1" t="str">
        <f aca="false">IF($Y3143="","",IF(AND($AA3143&gt;=$R3143,$AA3143&lt;=$S3143),"Pass","Fail"))</f>
        <v/>
      </c>
      <c r="AD3143" s="1" t="str">
        <f aca="false">IF($Y3143="","",IF($AA3143&gt;$R3143,"Pass","Fail"))</f>
        <v/>
      </c>
      <c r="AE3143" s="1" t="str">
        <f aca="false">IF($Y3143="","",IF($AA3143&gt;=$R3143,"Pass","Fail"))</f>
        <v/>
      </c>
      <c r="AF3143" s="1" t="str">
        <f aca="false">IF($Y3143="","",IF($AA3143&lt;=$S3143,"Pass","Fail"))</f>
        <v/>
      </c>
      <c r="AG3143" s="1" t="str">
        <f aca="false">IF($Y3143="","",IF($AA3143&lt;$S3143,"Pass","Fail"))</f>
        <v/>
      </c>
      <c r="AH3143" s="23" t="str">
        <f aca="true">INDIRECT(CHOOSE(MATCH($T3143,{"±","&gt;","≥","≤","&lt;"},0), "AC", "AD", "AE", "AF", "AG") &amp; ROW())</f>
        <v/>
      </c>
      <c r="AI3143" s="56" t="str">
        <f aca="false">IF($X3143="Not Significant","No Further Action Required",
IF($AH3143="","",
IF(AND($AH3143="Pass",$L3143="0 - Passed "),"Analysis performed; no further action required.",
IF(AND($AH3143="Fail",$L3143="1 - Failed "),"Analysis performed; no further action required.",
IF(AND($AH3143="Pass",$L3143="2 - Limited In Use "),"Analysis performed; no further action required.",
IF(AND($AH3143="Fail",$L3143="3 - Adjusted "),"Analysis performed; no further action required.",
"Unit fails analysis; TSM determination required."))))))</f>
        <v/>
      </c>
      <c r="AJ3143" s="58"/>
    </row>
    <row r="3144" customFormat="false" ht="15" hidden="false" customHeight="false" outlineLevel="0" collapsed="false">
      <c r="A3144" s="56"/>
      <c r="E3144" s="57" t="str">
        <f aca="false">IF(AND($F3144="",$G3144=""),"",IF($G3144="",$F3144,HYPERLINK($G3144,$F3144)))</f>
        <v/>
      </c>
      <c r="H3144" s="1" t="str">
        <f aca="false">IF($I3144="","None Attached",IF(LEFT($I3144,5)="https",HYPERLINK($I3144,"Datasheet"),HYPERLINK(_xlfn.CONCAT("https://",$I3144),"Datasheet")))</f>
        <v>None Attached</v>
      </c>
      <c r="M3144" s="56"/>
      <c r="P3144" s="58"/>
      <c r="Q3144" s="1" t="n">
        <f aca="false">$M3144-$N3144</f>
        <v>0</v>
      </c>
      <c r="R3144" s="56"/>
      <c r="T3144" s="59" t="s">
        <v>15</v>
      </c>
      <c r="U3144" s="1" t="n">
        <f aca="false">$S3144-$R3144</f>
        <v>0</v>
      </c>
      <c r="V3144" s="1" t="n">
        <f aca="false">IF($T3144="±",$Q3144*2,$Q3144)</f>
        <v>0</v>
      </c>
      <c r="W3144" s="60" t="str">
        <f aca="false">IFERROR($U3144/ABS($V3144),"N/A")</f>
        <v>N/A</v>
      </c>
      <c r="X3144" s="61" t="str">
        <f aca="false">IF(OR($W3144="N/A",$R3144="",$S3144=""),"N/A",IF($W3144&gt;=4,"Not Significant",IF($W3144&gt;=2,"Semi-Significant","Significant")))</f>
        <v>N/A</v>
      </c>
      <c r="Z3144" s="1" t="str">
        <f aca="false">IF($D3144="Z540.1 w/data",0,"")</f>
        <v/>
      </c>
      <c r="AA3144" s="1" t="e">
        <f aca="false">$Y3144+$Q3144+$Z3144</f>
        <v>#VALUE!</v>
      </c>
      <c r="AB3144" s="1" t="n">
        <f aca="false">$N3144+$Q3144</f>
        <v>0</v>
      </c>
      <c r="AC3144" s="1" t="str">
        <f aca="false">IF($Y3144="","",IF(AND($AA3144&gt;=$R3144,$AA3144&lt;=$S3144),"Pass","Fail"))</f>
        <v/>
      </c>
      <c r="AD3144" s="1" t="str">
        <f aca="false">IF($Y3144="","",IF($AA3144&gt;$R3144,"Pass","Fail"))</f>
        <v/>
      </c>
      <c r="AE3144" s="1" t="str">
        <f aca="false">IF($Y3144="","",IF($AA3144&gt;=$R3144,"Pass","Fail"))</f>
        <v/>
      </c>
      <c r="AF3144" s="1" t="str">
        <f aca="false">IF($Y3144="","",IF($AA3144&lt;=$S3144,"Pass","Fail"))</f>
        <v/>
      </c>
      <c r="AG3144" s="1" t="str">
        <f aca="false">IF($Y3144="","",IF($AA3144&lt;$S3144,"Pass","Fail"))</f>
        <v/>
      </c>
      <c r="AH3144" s="23" t="str">
        <f aca="true">INDIRECT(CHOOSE(MATCH($T3144,{"±","&gt;","≥","≤","&lt;"},0), "AC", "AD", "AE", "AF", "AG") &amp; ROW())</f>
        <v/>
      </c>
      <c r="AI3144" s="56" t="str">
        <f aca="false">IF($X3144="Not Significant","No Further Action Required",
IF($AH3144="","",
IF(AND($AH3144="Pass",$L3144="0 - Passed "),"Analysis performed; no further action required.",
IF(AND($AH3144="Fail",$L3144="1 - Failed "),"Analysis performed; no further action required.",
IF(AND($AH3144="Pass",$L3144="2 - Limited In Use "),"Analysis performed; no further action required.",
IF(AND($AH3144="Fail",$L3144="3 - Adjusted "),"Analysis performed; no further action required.",
"Unit fails analysis; TSM determination required."))))))</f>
        <v/>
      </c>
      <c r="AJ3144" s="58"/>
    </row>
    <row r="3145" customFormat="false" ht="15" hidden="false" customHeight="false" outlineLevel="0" collapsed="false">
      <c r="A3145" s="56"/>
      <c r="E3145" s="57" t="str">
        <f aca="false">IF(AND($F3145="",$G3145=""),"",IF($G3145="",$F3145,HYPERLINK($G3145,$F3145)))</f>
        <v/>
      </c>
      <c r="H3145" s="1" t="str">
        <f aca="false">IF($I3145="","None Attached",IF(LEFT($I3145,5)="https",HYPERLINK($I3145,"Datasheet"),HYPERLINK(_xlfn.CONCAT("https://",$I3145),"Datasheet")))</f>
        <v>None Attached</v>
      </c>
      <c r="M3145" s="56"/>
      <c r="P3145" s="58"/>
      <c r="Q3145" s="1" t="n">
        <f aca="false">$M3145-$N3145</f>
        <v>0</v>
      </c>
      <c r="R3145" s="56"/>
      <c r="T3145" s="59" t="s">
        <v>15</v>
      </c>
      <c r="U3145" s="1" t="n">
        <f aca="false">$S3145-$R3145</f>
        <v>0</v>
      </c>
      <c r="V3145" s="1" t="n">
        <f aca="false">IF($T3145="±",$Q3145*2,$Q3145)</f>
        <v>0</v>
      </c>
      <c r="W3145" s="60" t="str">
        <f aca="false">IFERROR($U3145/ABS($V3145),"N/A")</f>
        <v>N/A</v>
      </c>
      <c r="X3145" s="61" t="str">
        <f aca="false">IF(OR($W3145="N/A",$R3145="",$S3145=""),"N/A",IF($W3145&gt;=4,"Not Significant",IF($W3145&gt;=2,"Semi-Significant","Significant")))</f>
        <v>N/A</v>
      </c>
      <c r="Z3145" s="1" t="str">
        <f aca="false">IF($D3145="Z540.1 w/data",0,"")</f>
        <v/>
      </c>
      <c r="AA3145" s="1" t="e">
        <f aca="false">$Y3145+$Q3145+$Z3145</f>
        <v>#VALUE!</v>
      </c>
      <c r="AB3145" s="1" t="n">
        <f aca="false">$N3145+$Q3145</f>
        <v>0</v>
      </c>
      <c r="AC3145" s="1" t="str">
        <f aca="false">IF($Y3145="","",IF(AND($AA3145&gt;=$R3145,$AA3145&lt;=$S3145),"Pass","Fail"))</f>
        <v/>
      </c>
      <c r="AD3145" s="1" t="str">
        <f aca="false">IF($Y3145="","",IF($AA3145&gt;$R3145,"Pass","Fail"))</f>
        <v/>
      </c>
      <c r="AE3145" s="1" t="str">
        <f aca="false">IF($Y3145="","",IF($AA3145&gt;=$R3145,"Pass","Fail"))</f>
        <v/>
      </c>
      <c r="AF3145" s="1" t="str">
        <f aca="false">IF($Y3145="","",IF($AA3145&lt;=$S3145,"Pass","Fail"))</f>
        <v/>
      </c>
      <c r="AG3145" s="1" t="str">
        <f aca="false">IF($Y3145="","",IF($AA3145&lt;$S3145,"Pass","Fail"))</f>
        <v/>
      </c>
      <c r="AH3145" s="23" t="str">
        <f aca="true">INDIRECT(CHOOSE(MATCH($T3145,{"±","&gt;","≥","≤","&lt;"},0), "AC", "AD", "AE", "AF", "AG") &amp; ROW())</f>
        <v/>
      </c>
      <c r="AI3145" s="56" t="str">
        <f aca="false">IF($X3145="Not Significant","No Further Action Required",
IF($AH3145="","",
IF(AND($AH3145="Pass",$L3145="0 - Passed "),"Analysis performed; no further action required.",
IF(AND($AH3145="Fail",$L3145="1 - Failed "),"Analysis performed; no further action required.",
IF(AND($AH3145="Pass",$L3145="2 - Limited In Use "),"Analysis performed; no further action required.",
IF(AND($AH3145="Fail",$L3145="3 - Adjusted "),"Analysis performed; no further action required.",
"Unit fails analysis; TSM determination required."))))))</f>
        <v/>
      </c>
      <c r="AJ3145" s="58"/>
    </row>
    <row r="3146" customFormat="false" ht="15" hidden="false" customHeight="false" outlineLevel="0" collapsed="false">
      <c r="A3146" s="56"/>
      <c r="E3146" s="57" t="str">
        <f aca="false">IF(AND($F3146="",$G3146=""),"",IF($G3146="",$F3146,HYPERLINK($G3146,$F3146)))</f>
        <v/>
      </c>
      <c r="H3146" s="1" t="str">
        <f aca="false">IF($I3146="","None Attached",IF(LEFT($I3146,5)="https",HYPERLINK($I3146,"Datasheet"),HYPERLINK(_xlfn.CONCAT("https://",$I3146),"Datasheet")))</f>
        <v>None Attached</v>
      </c>
      <c r="M3146" s="56"/>
      <c r="P3146" s="58"/>
      <c r="Q3146" s="1" t="n">
        <f aca="false">$M3146-$N3146</f>
        <v>0</v>
      </c>
      <c r="R3146" s="56"/>
      <c r="T3146" s="59" t="s">
        <v>15</v>
      </c>
      <c r="U3146" s="1" t="n">
        <f aca="false">$S3146-$R3146</f>
        <v>0</v>
      </c>
      <c r="V3146" s="1" t="n">
        <f aca="false">IF($T3146="±",$Q3146*2,$Q3146)</f>
        <v>0</v>
      </c>
      <c r="W3146" s="60" t="str">
        <f aca="false">IFERROR($U3146/ABS($V3146),"N/A")</f>
        <v>N/A</v>
      </c>
      <c r="X3146" s="61" t="str">
        <f aca="false">IF(OR($W3146="N/A",$R3146="",$S3146=""),"N/A",IF($W3146&gt;=4,"Not Significant",IF($W3146&gt;=2,"Semi-Significant","Significant")))</f>
        <v>N/A</v>
      </c>
      <c r="Z3146" s="1" t="str">
        <f aca="false">IF($D3146="Z540.1 w/data",0,"")</f>
        <v/>
      </c>
      <c r="AA3146" s="1" t="e">
        <f aca="false">$Y3146+$Q3146+$Z3146</f>
        <v>#VALUE!</v>
      </c>
      <c r="AB3146" s="1" t="n">
        <f aca="false">$N3146+$Q3146</f>
        <v>0</v>
      </c>
      <c r="AC3146" s="1" t="str">
        <f aca="false">IF($Y3146="","",IF(AND($AA3146&gt;=$R3146,$AA3146&lt;=$S3146),"Pass","Fail"))</f>
        <v/>
      </c>
      <c r="AD3146" s="1" t="str">
        <f aca="false">IF($Y3146="","",IF($AA3146&gt;$R3146,"Pass","Fail"))</f>
        <v/>
      </c>
      <c r="AE3146" s="1" t="str">
        <f aca="false">IF($Y3146="","",IF($AA3146&gt;=$R3146,"Pass","Fail"))</f>
        <v/>
      </c>
      <c r="AF3146" s="1" t="str">
        <f aca="false">IF($Y3146="","",IF($AA3146&lt;=$S3146,"Pass","Fail"))</f>
        <v/>
      </c>
      <c r="AG3146" s="1" t="str">
        <f aca="false">IF($Y3146="","",IF($AA3146&lt;$S3146,"Pass","Fail"))</f>
        <v/>
      </c>
      <c r="AH3146" s="23" t="str">
        <f aca="true">INDIRECT(CHOOSE(MATCH($T3146,{"±","&gt;","≥","≤","&lt;"},0), "AC", "AD", "AE", "AF", "AG") &amp; ROW())</f>
        <v/>
      </c>
      <c r="AI3146" s="56" t="str">
        <f aca="false">IF($X3146="Not Significant","No Further Action Required",
IF($AH3146="","",
IF(AND($AH3146="Pass",$L3146="0 - Passed "),"Analysis performed; no further action required.",
IF(AND($AH3146="Fail",$L3146="1 - Failed "),"Analysis performed; no further action required.",
IF(AND($AH3146="Pass",$L3146="2 - Limited In Use "),"Analysis performed; no further action required.",
IF(AND($AH3146="Fail",$L3146="3 - Adjusted "),"Analysis performed; no further action required.",
"Unit fails analysis; TSM determination required."))))))</f>
        <v/>
      </c>
      <c r="AJ3146" s="58"/>
    </row>
    <row r="3147" customFormat="false" ht="15" hidden="false" customHeight="false" outlineLevel="0" collapsed="false">
      <c r="A3147" s="56"/>
      <c r="E3147" s="57" t="str">
        <f aca="false">IF(AND($F3147="",$G3147=""),"",IF($G3147="",$F3147,HYPERLINK($G3147,$F3147)))</f>
        <v/>
      </c>
      <c r="H3147" s="1" t="str">
        <f aca="false">IF($I3147="","None Attached",IF(LEFT($I3147,5)="https",HYPERLINK($I3147,"Datasheet"),HYPERLINK(_xlfn.CONCAT("https://",$I3147),"Datasheet")))</f>
        <v>None Attached</v>
      </c>
      <c r="M3147" s="56"/>
      <c r="P3147" s="58"/>
      <c r="Q3147" s="1" t="n">
        <f aca="false">$M3147-$N3147</f>
        <v>0</v>
      </c>
      <c r="R3147" s="56"/>
      <c r="T3147" s="59" t="s">
        <v>15</v>
      </c>
      <c r="U3147" s="1" t="n">
        <f aca="false">$S3147-$R3147</f>
        <v>0</v>
      </c>
      <c r="V3147" s="1" t="n">
        <f aca="false">IF($T3147="±",$Q3147*2,$Q3147)</f>
        <v>0</v>
      </c>
      <c r="W3147" s="60" t="str">
        <f aca="false">IFERROR($U3147/ABS($V3147),"N/A")</f>
        <v>N/A</v>
      </c>
      <c r="X3147" s="61" t="str">
        <f aca="false">IF(OR($W3147="N/A",$R3147="",$S3147=""),"N/A",IF($W3147&gt;=4,"Not Significant",IF($W3147&gt;=2,"Semi-Significant","Significant")))</f>
        <v>N/A</v>
      </c>
      <c r="Z3147" s="1" t="str">
        <f aca="false">IF($D3147="Z540.1 w/data",0,"")</f>
        <v/>
      </c>
      <c r="AA3147" s="1" t="e">
        <f aca="false">$Y3147+$Q3147+$Z3147</f>
        <v>#VALUE!</v>
      </c>
      <c r="AB3147" s="1" t="n">
        <f aca="false">$N3147+$Q3147</f>
        <v>0</v>
      </c>
      <c r="AC3147" s="1" t="str">
        <f aca="false">IF($Y3147="","",IF(AND($AA3147&gt;=$R3147,$AA3147&lt;=$S3147),"Pass","Fail"))</f>
        <v/>
      </c>
      <c r="AD3147" s="1" t="str">
        <f aca="false">IF($Y3147="","",IF($AA3147&gt;$R3147,"Pass","Fail"))</f>
        <v/>
      </c>
      <c r="AE3147" s="1" t="str">
        <f aca="false">IF($Y3147="","",IF($AA3147&gt;=$R3147,"Pass","Fail"))</f>
        <v/>
      </c>
      <c r="AF3147" s="1" t="str">
        <f aca="false">IF($Y3147="","",IF($AA3147&lt;=$S3147,"Pass","Fail"))</f>
        <v/>
      </c>
      <c r="AG3147" s="1" t="str">
        <f aca="false">IF($Y3147="","",IF($AA3147&lt;$S3147,"Pass","Fail"))</f>
        <v/>
      </c>
      <c r="AH3147" s="23" t="str">
        <f aca="true">INDIRECT(CHOOSE(MATCH($T3147,{"±","&gt;","≥","≤","&lt;"},0), "AC", "AD", "AE", "AF", "AG") &amp; ROW())</f>
        <v/>
      </c>
      <c r="AI3147" s="56" t="str">
        <f aca="false">IF($X3147="Not Significant","No Further Action Required",
IF($AH3147="","",
IF(AND($AH3147="Pass",$L3147="0 - Passed "),"Analysis performed; no further action required.",
IF(AND($AH3147="Fail",$L3147="1 - Failed "),"Analysis performed; no further action required.",
IF(AND($AH3147="Pass",$L3147="2 - Limited In Use "),"Analysis performed; no further action required.",
IF(AND($AH3147="Fail",$L3147="3 - Adjusted "),"Analysis performed; no further action required.",
"Unit fails analysis; TSM determination required."))))))</f>
        <v/>
      </c>
      <c r="AJ3147" s="58"/>
    </row>
    <row r="3148" customFormat="false" ht="15" hidden="false" customHeight="false" outlineLevel="0" collapsed="false">
      <c r="A3148" s="56"/>
      <c r="E3148" s="57" t="str">
        <f aca="false">IF(AND($F3148="",$G3148=""),"",IF($G3148="",$F3148,HYPERLINK($G3148,$F3148)))</f>
        <v/>
      </c>
      <c r="H3148" s="1" t="str">
        <f aca="false">IF($I3148="","None Attached",IF(LEFT($I3148,5)="https",HYPERLINK($I3148,"Datasheet"),HYPERLINK(_xlfn.CONCAT("https://",$I3148),"Datasheet")))</f>
        <v>None Attached</v>
      </c>
      <c r="M3148" s="56"/>
      <c r="P3148" s="58"/>
      <c r="Q3148" s="1" t="n">
        <f aca="false">$M3148-$N3148</f>
        <v>0</v>
      </c>
      <c r="R3148" s="56"/>
      <c r="T3148" s="59" t="s">
        <v>15</v>
      </c>
      <c r="U3148" s="1" t="n">
        <f aca="false">$S3148-$R3148</f>
        <v>0</v>
      </c>
      <c r="V3148" s="1" t="n">
        <f aca="false">IF($T3148="±",$Q3148*2,$Q3148)</f>
        <v>0</v>
      </c>
      <c r="W3148" s="60" t="str">
        <f aca="false">IFERROR($U3148/ABS($V3148),"N/A")</f>
        <v>N/A</v>
      </c>
      <c r="X3148" s="61" t="str">
        <f aca="false">IF(OR($W3148="N/A",$R3148="",$S3148=""),"N/A",IF($W3148&gt;=4,"Not Significant",IF($W3148&gt;=2,"Semi-Significant","Significant")))</f>
        <v>N/A</v>
      </c>
      <c r="Z3148" s="1" t="str">
        <f aca="false">IF($D3148="Z540.1 w/data",0,"")</f>
        <v/>
      </c>
      <c r="AA3148" s="1" t="e">
        <f aca="false">$Y3148+$Q3148+$Z3148</f>
        <v>#VALUE!</v>
      </c>
      <c r="AB3148" s="1" t="n">
        <f aca="false">$N3148+$Q3148</f>
        <v>0</v>
      </c>
      <c r="AC3148" s="1" t="str">
        <f aca="false">IF($Y3148="","",IF(AND($AA3148&gt;=$R3148,$AA3148&lt;=$S3148),"Pass","Fail"))</f>
        <v/>
      </c>
      <c r="AD3148" s="1" t="str">
        <f aca="false">IF($Y3148="","",IF($AA3148&gt;$R3148,"Pass","Fail"))</f>
        <v/>
      </c>
      <c r="AE3148" s="1" t="str">
        <f aca="false">IF($Y3148="","",IF($AA3148&gt;=$R3148,"Pass","Fail"))</f>
        <v/>
      </c>
      <c r="AF3148" s="1" t="str">
        <f aca="false">IF($Y3148="","",IF($AA3148&lt;=$S3148,"Pass","Fail"))</f>
        <v/>
      </c>
      <c r="AG3148" s="1" t="str">
        <f aca="false">IF($Y3148="","",IF($AA3148&lt;$S3148,"Pass","Fail"))</f>
        <v/>
      </c>
      <c r="AH3148" s="23" t="str">
        <f aca="true">INDIRECT(CHOOSE(MATCH($T3148,{"±","&gt;","≥","≤","&lt;"},0), "AC", "AD", "AE", "AF", "AG") &amp; ROW())</f>
        <v/>
      </c>
      <c r="AI3148" s="56" t="str">
        <f aca="false">IF($X3148="Not Significant","No Further Action Required",
IF($AH3148="","",
IF(AND($AH3148="Pass",$L3148="0 - Passed "),"Analysis performed; no further action required.",
IF(AND($AH3148="Fail",$L3148="1 - Failed "),"Analysis performed; no further action required.",
IF(AND($AH3148="Pass",$L3148="2 - Limited In Use "),"Analysis performed; no further action required.",
IF(AND($AH3148="Fail",$L3148="3 - Adjusted "),"Analysis performed; no further action required.",
"Unit fails analysis; TSM determination required."))))))</f>
        <v/>
      </c>
      <c r="AJ3148" s="58"/>
    </row>
    <row r="3149" customFormat="false" ht="15" hidden="false" customHeight="false" outlineLevel="0" collapsed="false">
      <c r="A3149" s="56"/>
      <c r="E3149" s="57" t="str">
        <f aca="false">IF(AND($F3149="",$G3149=""),"",IF($G3149="",$F3149,HYPERLINK($G3149,$F3149)))</f>
        <v/>
      </c>
      <c r="H3149" s="1" t="str">
        <f aca="false">IF($I3149="","None Attached",IF(LEFT($I3149,5)="https",HYPERLINK($I3149,"Datasheet"),HYPERLINK(_xlfn.CONCAT("https://",$I3149),"Datasheet")))</f>
        <v>None Attached</v>
      </c>
      <c r="M3149" s="56"/>
      <c r="P3149" s="58"/>
      <c r="Q3149" s="1" t="n">
        <f aca="false">$M3149-$N3149</f>
        <v>0</v>
      </c>
      <c r="R3149" s="56"/>
      <c r="T3149" s="59" t="s">
        <v>15</v>
      </c>
      <c r="U3149" s="1" t="n">
        <f aca="false">$S3149-$R3149</f>
        <v>0</v>
      </c>
      <c r="V3149" s="1" t="n">
        <f aca="false">IF($T3149="±",$Q3149*2,$Q3149)</f>
        <v>0</v>
      </c>
      <c r="W3149" s="60" t="str">
        <f aca="false">IFERROR($U3149/ABS($V3149),"N/A")</f>
        <v>N/A</v>
      </c>
      <c r="X3149" s="61" t="str">
        <f aca="false">IF(OR($W3149="N/A",$R3149="",$S3149=""),"N/A",IF($W3149&gt;=4,"Not Significant",IF($W3149&gt;=2,"Semi-Significant","Significant")))</f>
        <v>N/A</v>
      </c>
      <c r="Z3149" s="1" t="str">
        <f aca="false">IF($D3149="Z540.1 w/data",0,"")</f>
        <v/>
      </c>
      <c r="AA3149" s="1" t="e">
        <f aca="false">$Y3149+$Q3149+$Z3149</f>
        <v>#VALUE!</v>
      </c>
      <c r="AB3149" s="1" t="n">
        <f aca="false">$N3149+$Q3149</f>
        <v>0</v>
      </c>
      <c r="AC3149" s="1" t="str">
        <f aca="false">IF($Y3149="","",IF(AND($AA3149&gt;=$R3149,$AA3149&lt;=$S3149),"Pass","Fail"))</f>
        <v/>
      </c>
      <c r="AD3149" s="1" t="str">
        <f aca="false">IF($Y3149="","",IF($AA3149&gt;$R3149,"Pass","Fail"))</f>
        <v/>
      </c>
      <c r="AE3149" s="1" t="str">
        <f aca="false">IF($Y3149="","",IF($AA3149&gt;=$R3149,"Pass","Fail"))</f>
        <v/>
      </c>
      <c r="AF3149" s="1" t="str">
        <f aca="false">IF($Y3149="","",IF($AA3149&lt;=$S3149,"Pass","Fail"))</f>
        <v/>
      </c>
      <c r="AG3149" s="1" t="str">
        <f aca="false">IF($Y3149="","",IF($AA3149&lt;$S3149,"Pass","Fail"))</f>
        <v/>
      </c>
      <c r="AH3149" s="23" t="str">
        <f aca="true">INDIRECT(CHOOSE(MATCH($T3149,{"±","&gt;","≥","≤","&lt;"},0), "AC", "AD", "AE", "AF", "AG") &amp; ROW())</f>
        <v/>
      </c>
      <c r="AI3149" s="56" t="str">
        <f aca="false">IF($X3149="Not Significant","No Further Action Required",
IF($AH3149="","",
IF(AND($AH3149="Pass",$L3149="0 - Passed "),"Analysis performed; no further action required.",
IF(AND($AH3149="Fail",$L3149="1 - Failed "),"Analysis performed; no further action required.",
IF(AND($AH3149="Pass",$L3149="2 - Limited In Use "),"Analysis performed; no further action required.",
IF(AND($AH3149="Fail",$L3149="3 - Adjusted "),"Analysis performed; no further action required.",
"Unit fails analysis; TSM determination required."))))))</f>
        <v/>
      </c>
      <c r="AJ3149" s="58"/>
    </row>
    <row r="3150" customFormat="false" ht="15" hidden="false" customHeight="false" outlineLevel="0" collapsed="false">
      <c r="A3150" s="56"/>
      <c r="E3150" s="57" t="str">
        <f aca="false">IF(AND($F3150="",$G3150=""),"",IF($G3150="",$F3150,HYPERLINK($G3150,$F3150)))</f>
        <v/>
      </c>
      <c r="H3150" s="1" t="str">
        <f aca="false">IF($I3150="","None Attached",IF(LEFT($I3150,5)="https",HYPERLINK($I3150,"Datasheet"),HYPERLINK(_xlfn.CONCAT("https://",$I3150),"Datasheet")))</f>
        <v>None Attached</v>
      </c>
      <c r="M3150" s="56"/>
      <c r="P3150" s="58"/>
      <c r="Q3150" s="1" t="n">
        <f aca="false">$M3150-$N3150</f>
        <v>0</v>
      </c>
      <c r="R3150" s="56"/>
      <c r="T3150" s="59" t="s">
        <v>15</v>
      </c>
      <c r="U3150" s="1" t="n">
        <f aca="false">$S3150-$R3150</f>
        <v>0</v>
      </c>
      <c r="V3150" s="1" t="n">
        <f aca="false">IF($T3150="±",$Q3150*2,$Q3150)</f>
        <v>0</v>
      </c>
      <c r="W3150" s="60" t="str">
        <f aca="false">IFERROR($U3150/ABS($V3150),"N/A")</f>
        <v>N/A</v>
      </c>
      <c r="X3150" s="61" t="str">
        <f aca="false">IF(OR($W3150="N/A",$R3150="",$S3150=""),"N/A",IF($W3150&gt;=4,"Not Significant",IF($W3150&gt;=2,"Semi-Significant","Significant")))</f>
        <v>N/A</v>
      </c>
      <c r="Z3150" s="1" t="str">
        <f aca="false">IF($D3150="Z540.1 w/data",0,"")</f>
        <v/>
      </c>
      <c r="AA3150" s="1" t="e">
        <f aca="false">$Y3150+$Q3150+$Z3150</f>
        <v>#VALUE!</v>
      </c>
      <c r="AB3150" s="1" t="n">
        <f aca="false">$N3150+$Q3150</f>
        <v>0</v>
      </c>
      <c r="AC3150" s="1" t="str">
        <f aca="false">IF($Y3150="","",IF(AND($AA3150&gt;=$R3150,$AA3150&lt;=$S3150),"Pass","Fail"))</f>
        <v/>
      </c>
      <c r="AD3150" s="1" t="str">
        <f aca="false">IF($Y3150="","",IF($AA3150&gt;$R3150,"Pass","Fail"))</f>
        <v/>
      </c>
      <c r="AE3150" s="1" t="str">
        <f aca="false">IF($Y3150="","",IF($AA3150&gt;=$R3150,"Pass","Fail"))</f>
        <v/>
      </c>
      <c r="AF3150" s="1" t="str">
        <f aca="false">IF($Y3150="","",IF($AA3150&lt;=$S3150,"Pass","Fail"))</f>
        <v/>
      </c>
      <c r="AG3150" s="1" t="str">
        <f aca="false">IF($Y3150="","",IF($AA3150&lt;$S3150,"Pass","Fail"))</f>
        <v/>
      </c>
      <c r="AH3150" s="23" t="str">
        <f aca="true">INDIRECT(CHOOSE(MATCH($T3150,{"±","&gt;","≥","≤","&lt;"},0), "AC", "AD", "AE", "AF", "AG") &amp; ROW())</f>
        <v/>
      </c>
      <c r="AI3150" s="56" t="str">
        <f aca="false">IF($X3150="Not Significant","No Further Action Required",
IF($AH3150="","",
IF(AND($AH3150="Pass",$L3150="0 - Passed "),"Analysis performed; no further action required.",
IF(AND($AH3150="Fail",$L3150="1 - Failed "),"Analysis performed; no further action required.",
IF(AND($AH3150="Pass",$L3150="2 - Limited In Use "),"Analysis performed; no further action required.",
IF(AND($AH3150="Fail",$L3150="3 - Adjusted "),"Analysis performed; no further action required.",
"Unit fails analysis; TSM determination required."))))))</f>
        <v/>
      </c>
      <c r="AJ3150" s="58"/>
    </row>
    <row r="3151" customFormat="false" ht="15" hidden="false" customHeight="false" outlineLevel="0" collapsed="false">
      <c r="A3151" s="56"/>
      <c r="E3151" s="57" t="str">
        <f aca="false">IF(AND($F3151="",$G3151=""),"",IF($G3151="",$F3151,HYPERLINK($G3151,$F3151)))</f>
        <v/>
      </c>
      <c r="H3151" s="1" t="str">
        <f aca="false">IF($I3151="","None Attached",IF(LEFT($I3151,5)="https",HYPERLINK($I3151,"Datasheet"),HYPERLINK(_xlfn.CONCAT("https://",$I3151),"Datasheet")))</f>
        <v>None Attached</v>
      </c>
      <c r="M3151" s="56"/>
      <c r="P3151" s="58"/>
      <c r="Q3151" s="1" t="n">
        <f aca="false">$M3151-$N3151</f>
        <v>0</v>
      </c>
      <c r="R3151" s="56"/>
      <c r="T3151" s="59" t="s">
        <v>15</v>
      </c>
      <c r="U3151" s="1" t="n">
        <f aca="false">$S3151-$R3151</f>
        <v>0</v>
      </c>
      <c r="V3151" s="1" t="n">
        <f aca="false">IF($T3151="±",$Q3151*2,$Q3151)</f>
        <v>0</v>
      </c>
      <c r="W3151" s="60" t="str">
        <f aca="false">IFERROR($U3151/ABS($V3151),"N/A")</f>
        <v>N/A</v>
      </c>
      <c r="X3151" s="61" t="str">
        <f aca="false">IF(OR($W3151="N/A",$R3151="",$S3151=""),"N/A",IF($W3151&gt;=4,"Not Significant",IF($W3151&gt;=2,"Semi-Significant","Significant")))</f>
        <v>N/A</v>
      </c>
      <c r="Z3151" s="1" t="str">
        <f aca="false">IF($D3151="Z540.1 w/data",0,"")</f>
        <v/>
      </c>
      <c r="AA3151" s="1" t="e">
        <f aca="false">$Y3151+$Q3151+$Z3151</f>
        <v>#VALUE!</v>
      </c>
      <c r="AB3151" s="1" t="n">
        <f aca="false">$N3151+$Q3151</f>
        <v>0</v>
      </c>
      <c r="AC3151" s="1" t="str">
        <f aca="false">IF($Y3151="","",IF(AND($AA3151&gt;=$R3151,$AA3151&lt;=$S3151),"Pass","Fail"))</f>
        <v/>
      </c>
      <c r="AD3151" s="1" t="str">
        <f aca="false">IF($Y3151="","",IF($AA3151&gt;$R3151,"Pass","Fail"))</f>
        <v/>
      </c>
      <c r="AE3151" s="1" t="str">
        <f aca="false">IF($Y3151="","",IF($AA3151&gt;=$R3151,"Pass","Fail"))</f>
        <v/>
      </c>
      <c r="AF3151" s="1" t="str">
        <f aca="false">IF($Y3151="","",IF($AA3151&lt;=$S3151,"Pass","Fail"))</f>
        <v/>
      </c>
      <c r="AG3151" s="1" t="str">
        <f aca="false">IF($Y3151="","",IF($AA3151&lt;$S3151,"Pass","Fail"))</f>
        <v/>
      </c>
      <c r="AH3151" s="23" t="str">
        <f aca="true">INDIRECT(CHOOSE(MATCH($T3151,{"±","&gt;","≥","≤","&lt;"},0), "AC", "AD", "AE", "AF", "AG") &amp; ROW())</f>
        <v/>
      </c>
      <c r="AI3151" s="56" t="str">
        <f aca="false">IF($X3151="Not Significant","No Further Action Required",
IF($AH3151="","",
IF(AND($AH3151="Pass",$L3151="0 - Passed "),"Analysis performed; no further action required.",
IF(AND($AH3151="Fail",$L3151="1 - Failed "),"Analysis performed; no further action required.",
IF(AND($AH3151="Pass",$L3151="2 - Limited In Use "),"Analysis performed; no further action required.",
IF(AND($AH3151="Fail",$L3151="3 - Adjusted "),"Analysis performed; no further action required.",
"Unit fails analysis; TSM determination required."))))))</f>
        <v/>
      </c>
      <c r="AJ3151" s="58"/>
    </row>
    <row r="3152" customFormat="false" ht="15" hidden="false" customHeight="false" outlineLevel="0" collapsed="false">
      <c r="A3152" s="56"/>
      <c r="E3152" s="57" t="str">
        <f aca="false">IF(AND($F3152="",$G3152=""),"",IF($G3152="",$F3152,HYPERLINK($G3152,$F3152)))</f>
        <v/>
      </c>
      <c r="H3152" s="1" t="str">
        <f aca="false">IF($I3152="","None Attached",IF(LEFT($I3152,5)="https",HYPERLINK($I3152,"Datasheet"),HYPERLINK(_xlfn.CONCAT("https://",$I3152),"Datasheet")))</f>
        <v>None Attached</v>
      </c>
      <c r="M3152" s="56"/>
      <c r="P3152" s="58"/>
      <c r="Q3152" s="1" t="n">
        <f aca="false">$M3152-$N3152</f>
        <v>0</v>
      </c>
      <c r="R3152" s="56"/>
      <c r="T3152" s="59" t="s">
        <v>15</v>
      </c>
      <c r="U3152" s="1" t="n">
        <f aca="false">$S3152-$R3152</f>
        <v>0</v>
      </c>
      <c r="V3152" s="1" t="n">
        <f aca="false">IF($T3152="±",$Q3152*2,$Q3152)</f>
        <v>0</v>
      </c>
      <c r="W3152" s="60" t="str">
        <f aca="false">IFERROR($U3152/ABS($V3152),"N/A")</f>
        <v>N/A</v>
      </c>
      <c r="X3152" s="61" t="str">
        <f aca="false">IF(OR($W3152="N/A",$R3152="",$S3152=""),"N/A",IF($W3152&gt;=4,"Not Significant",IF($W3152&gt;=2,"Semi-Significant","Significant")))</f>
        <v>N/A</v>
      </c>
      <c r="Z3152" s="1" t="str">
        <f aca="false">IF($D3152="Z540.1 w/data",0,"")</f>
        <v/>
      </c>
      <c r="AA3152" s="1" t="e">
        <f aca="false">$Y3152+$Q3152+$Z3152</f>
        <v>#VALUE!</v>
      </c>
      <c r="AB3152" s="1" t="n">
        <f aca="false">$N3152+$Q3152</f>
        <v>0</v>
      </c>
      <c r="AC3152" s="1" t="str">
        <f aca="false">IF($Y3152="","",IF(AND($AA3152&gt;=$R3152,$AA3152&lt;=$S3152),"Pass","Fail"))</f>
        <v/>
      </c>
      <c r="AD3152" s="1" t="str">
        <f aca="false">IF($Y3152="","",IF($AA3152&gt;$R3152,"Pass","Fail"))</f>
        <v/>
      </c>
      <c r="AE3152" s="1" t="str">
        <f aca="false">IF($Y3152="","",IF($AA3152&gt;=$R3152,"Pass","Fail"))</f>
        <v/>
      </c>
      <c r="AF3152" s="1" t="str">
        <f aca="false">IF($Y3152="","",IF($AA3152&lt;=$S3152,"Pass","Fail"))</f>
        <v/>
      </c>
      <c r="AG3152" s="1" t="str">
        <f aca="false">IF($Y3152="","",IF($AA3152&lt;$S3152,"Pass","Fail"))</f>
        <v/>
      </c>
      <c r="AH3152" s="23" t="str">
        <f aca="true">INDIRECT(CHOOSE(MATCH($T3152,{"±","&gt;","≥","≤","&lt;"},0), "AC", "AD", "AE", "AF", "AG") &amp; ROW())</f>
        <v/>
      </c>
      <c r="AI3152" s="56" t="str">
        <f aca="false">IF($X3152="Not Significant","No Further Action Required",
IF($AH3152="","",
IF(AND($AH3152="Pass",$L3152="0 - Passed "),"Analysis performed; no further action required.",
IF(AND($AH3152="Fail",$L3152="1 - Failed "),"Analysis performed; no further action required.",
IF(AND($AH3152="Pass",$L3152="2 - Limited In Use "),"Analysis performed; no further action required.",
IF(AND($AH3152="Fail",$L3152="3 - Adjusted "),"Analysis performed; no further action required.",
"Unit fails analysis; TSM determination required."))))))</f>
        <v/>
      </c>
      <c r="AJ3152" s="58"/>
    </row>
    <row r="3153" customFormat="false" ht="15" hidden="false" customHeight="false" outlineLevel="0" collapsed="false">
      <c r="A3153" s="56"/>
      <c r="E3153" s="57" t="str">
        <f aca="false">IF(AND($F3153="",$G3153=""),"",IF($G3153="",$F3153,HYPERLINK($G3153,$F3153)))</f>
        <v/>
      </c>
      <c r="H3153" s="1" t="str">
        <f aca="false">IF($I3153="","None Attached",IF(LEFT($I3153,5)="https",HYPERLINK($I3153,"Datasheet"),HYPERLINK(_xlfn.CONCAT("https://",$I3153),"Datasheet")))</f>
        <v>None Attached</v>
      </c>
      <c r="M3153" s="56"/>
      <c r="P3153" s="58"/>
      <c r="Q3153" s="1" t="n">
        <f aca="false">$M3153-$N3153</f>
        <v>0</v>
      </c>
      <c r="R3153" s="56"/>
      <c r="T3153" s="59" t="s">
        <v>15</v>
      </c>
      <c r="U3153" s="1" t="n">
        <f aca="false">$S3153-$R3153</f>
        <v>0</v>
      </c>
      <c r="V3153" s="1" t="n">
        <f aca="false">IF($T3153="±",$Q3153*2,$Q3153)</f>
        <v>0</v>
      </c>
      <c r="W3153" s="60" t="str">
        <f aca="false">IFERROR($U3153/ABS($V3153),"N/A")</f>
        <v>N/A</v>
      </c>
      <c r="X3153" s="61" t="str">
        <f aca="false">IF(OR($W3153="N/A",$R3153="",$S3153=""),"N/A",IF($W3153&gt;=4,"Not Significant",IF($W3153&gt;=2,"Semi-Significant","Significant")))</f>
        <v>N/A</v>
      </c>
      <c r="Z3153" s="1" t="str">
        <f aca="false">IF($D3153="Z540.1 w/data",0,"")</f>
        <v/>
      </c>
      <c r="AA3153" s="1" t="e">
        <f aca="false">$Y3153+$Q3153+$Z3153</f>
        <v>#VALUE!</v>
      </c>
      <c r="AB3153" s="1" t="n">
        <f aca="false">$N3153+$Q3153</f>
        <v>0</v>
      </c>
      <c r="AC3153" s="1" t="str">
        <f aca="false">IF($Y3153="","",IF(AND($AA3153&gt;=$R3153,$AA3153&lt;=$S3153),"Pass","Fail"))</f>
        <v/>
      </c>
      <c r="AD3153" s="1" t="str">
        <f aca="false">IF($Y3153="","",IF($AA3153&gt;$R3153,"Pass","Fail"))</f>
        <v/>
      </c>
      <c r="AE3153" s="1" t="str">
        <f aca="false">IF($Y3153="","",IF($AA3153&gt;=$R3153,"Pass","Fail"))</f>
        <v/>
      </c>
      <c r="AF3153" s="1" t="str">
        <f aca="false">IF($Y3153="","",IF($AA3153&lt;=$S3153,"Pass","Fail"))</f>
        <v/>
      </c>
      <c r="AG3153" s="1" t="str">
        <f aca="false">IF($Y3153="","",IF($AA3153&lt;$S3153,"Pass","Fail"))</f>
        <v/>
      </c>
      <c r="AH3153" s="23" t="str">
        <f aca="true">INDIRECT(CHOOSE(MATCH($T3153,{"±","&gt;","≥","≤","&lt;"},0), "AC", "AD", "AE", "AF", "AG") &amp; ROW())</f>
        <v/>
      </c>
      <c r="AI3153" s="56" t="str">
        <f aca="false">IF($X3153="Not Significant","No Further Action Required",
IF($AH3153="","",
IF(AND($AH3153="Pass",$L3153="0 - Passed "),"Analysis performed; no further action required.",
IF(AND($AH3153="Fail",$L3153="1 - Failed "),"Analysis performed; no further action required.",
IF(AND($AH3153="Pass",$L3153="2 - Limited In Use "),"Analysis performed; no further action required.",
IF(AND($AH3153="Fail",$L3153="3 - Adjusted "),"Analysis performed; no further action required.",
"Unit fails analysis; TSM determination required."))))))</f>
        <v/>
      </c>
      <c r="AJ3153" s="58"/>
    </row>
    <row r="3154" customFormat="false" ht="15" hidden="false" customHeight="false" outlineLevel="0" collapsed="false">
      <c r="A3154" s="56"/>
      <c r="E3154" s="57" t="str">
        <f aca="false">IF(AND($F3154="",$G3154=""),"",IF($G3154="",$F3154,HYPERLINK($G3154,$F3154)))</f>
        <v/>
      </c>
      <c r="H3154" s="1" t="str">
        <f aca="false">IF($I3154="","None Attached",IF(LEFT($I3154,5)="https",HYPERLINK($I3154,"Datasheet"),HYPERLINK(_xlfn.CONCAT("https://",$I3154),"Datasheet")))</f>
        <v>None Attached</v>
      </c>
      <c r="M3154" s="56"/>
      <c r="P3154" s="58"/>
      <c r="Q3154" s="1" t="n">
        <f aca="false">$M3154-$N3154</f>
        <v>0</v>
      </c>
      <c r="R3154" s="56"/>
      <c r="T3154" s="59" t="s">
        <v>15</v>
      </c>
      <c r="U3154" s="1" t="n">
        <f aca="false">$S3154-$R3154</f>
        <v>0</v>
      </c>
      <c r="V3154" s="1" t="n">
        <f aca="false">IF($T3154="±",$Q3154*2,$Q3154)</f>
        <v>0</v>
      </c>
      <c r="W3154" s="60" t="str">
        <f aca="false">IFERROR($U3154/ABS($V3154),"N/A")</f>
        <v>N/A</v>
      </c>
      <c r="X3154" s="61" t="str">
        <f aca="false">IF(OR($W3154="N/A",$R3154="",$S3154=""),"N/A",IF($W3154&gt;=4,"Not Significant",IF($W3154&gt;=2,"Semi-Significant","Significant")))</f>
        <v>N/A</v>
      </c>
      <c r="Z3154" s="1" t="str">
        <f aca="false">IF($D3154="Z540.1 w/data",0,"")</f>
        <v/>
      </c>
      <c r="AA3154" s="1" t="e">
        <f aca="false">$Y3154+$Q3154+$Z3154</f>
        <v>#VALUE!</v>
      </c>
      <c r="AB3154" s="1" t="n">
        <f aca="false">$N3154+$Q3154</f>
        <v>0</v>
      </c>
      <c r="AC3154" s="1" t="str">
        <f aca="false">IF($Y3154="","",IF(AND($AA3154&gt;=$R3154,$AA3154&lt;=$S3154),"Pass","Fail"))</f>
        <v/>
      </c>
      <c r="AD3154" s="1" t="str">
        <f aca="false">IF($Y3154="","",IF($AA3154&gt;$R3154,"Pass","Fail"))</f>
        <v/>
      </c>
      <c r="AE3154" s="1" t="str">
        <f aca="false">IF($Y3154="","",IF($AA3154&gt;=$R3154,"Pass","Fail"))</f>
        <v/>
      </c>
      <c r="AF3154" s="1" t="str">
        <f aca="false">IF($Y3154="","",IF($AA3154&lt;=$S3154,"Pass","Fail"))</f>
        <v/>
      </c>
      <c r="AG3154" s="1" t="str">
        <f aca="false">IF($Y3154="","",IF($AA3154&lt;$S3154,"Pass","Fail"))</f>
        <v/>
      </c>
      <c r="AH3154" s="23" t="str">
        <f aca="true">INDIRECT(CHOOSE(MATCH($T3154,{"±","&gt;","≥","≤","&lt;"},0), "AC", "AD", "AE", "AF", "AG") &amp; ROW())</f>
        <v/>
      </c>
      <c r="AI3154" s="56" t="str">
        <f aca="false">IF($X3154="Not Significant","No Further Action Required",
IF($AH3154="","",
IF(AND($AH3154="Pass",$L3154="0 - Passed "),"Analysis performed; no further action required.",
IF(AND($AH3154="Fail",$L3154="1 - Failed "),"Analysis performed; no further action required.",
IF(AND($AH3154="Pass",$L3154="2 - Limited In Use "),"Analysis performed; no further action required.",
IF(AND($AH3154="Fail",$L3154="3 - Adjusted "),"Analysis performed; no further action required.",
"Unit fails analysis; TSM determination required."))))))</f>
        <v/>
      </c>
      <c r="AJ3154" s="58"/>
    </row>
    <row r="3155" customFormat="false" ht="15" hidden="false" customHeight="false" outlineLevel="0" collapsed="false">
      <c r="A3155" s="56"/>
      <c r="E3155" s="57" t="str">
        <f aca="false">IF(AND($F3155="",$G3155=""),"",IF($G3155="",$F3155,HYPERLINK($G3155,$F3155)))</f>
        <v/>
      </c>
      <c r="H3155" s="1" t="str">
        <f aca="false">IF($I3155="","None Attached",IF(LEFT($I3155,5)="https",HYPERLINK($I3155,"Datasheet"),HYPERLINK(_xlfn.CONCAT("https://",$I3155),"Datasheet")))</f>
        <v>None Attached</v>
      </c>
      <c r="M3155" s="56"/>
      <c r="P3155" s="58"/>
      <c r="Q3155" s="1" t="n">
        <f aca="false">$M3155-$N3155</f>
        <v>0</v>
      </c>
      <c r="R3155" s="56"/>
      <c r="T3155" s="59" t="s">
        <v>15</v>
      </c>
      <c r="U3155" s="1" t="n">
        <f aca="false">$S3155-$R3155</f>
        <v>0</v>
      </c>
      <c r="V3155" s="1" t="n">
        <f aca="false">IF($T3155="±",$Q3155*2,$Q3155)</f>
        <v>0</v>
      </c>
      <c r="W3155" s="60" t="str">
        <f aca="false">IFERROR($U3155/ABS($V3155),"N/A")</f>
        <v>N/A</v>
      </c>
      <c r="X3155" s="61" t="str">
        <f aca="false">IF(OR($W3155="N/A",$R3155="",$S3155=""),"N/A",IF($W3155&gt;=4,"Not Significant",IF($W3155&gt;=2,"Semi-Significant","Significant")))</f>
        <v>N/A</v>
      </c>
      <c r="Z3155" s="1" t="str">
        <f aca="false">IF($D3155="Z540.1 w/data",0,"")</f>
        <v/>
      </c>
      <c r="AA3155" s="1" t="e">
        <f aca="false">$Y3155+$Q3155+$Z3155</f>
        <v>#VALUE!</v>
      </c>
      <c r="AB3155" s="1" t="n">
        <f aca="false">$N3155+$Q3155</f>
        <v>0</v>
      </c>
      <c r="AC3155" s="1" t="str">
        <f aca="false">IF($Y3155="","",IF(AND($AA3155&gt;=$R3155,$AA3155&lt;=$S3155),"Pass","Fail"))</f>
        <v/>
      </c>
      <c r="AD3155" s="1" t="str">
        <f aca="false">IF($Y3155="","",IF($AA3155&gt;$R3155,"Pass","Fail"))</f>
        <v/>
      </c>
      <c r="AE3155" s="1" t="str">
        <f aca="false">IF($Y3155="","",IF($AA3155&gt;=$R3155,"Pass","Fail"))</f>
        <v/>
      </c>
      <c r="AF3155" s="1" t="str">
        <f aca="false">IF($Y3155="","",IF($AA3155&lt;=$S3155,"Pass","Fail"))</f>
        <v/>
      </c>
      <c r="AG3155" s="1" t="str">
        <f aca="false">IF($Y3155="","",IF($AA3155&lt;$S3155,"Pass","Fail"))</f>
        <v/>
      </c>
      <c r="AH3155" s="23" t="str">
        <f aca="true">INDIRECT(CHOOSE(MATCH($T3155,{"±","&gt;","≥","≤","&lt;"},0), "AC", "AD", "AE", "AF", "AG") &amp; ROW())</f>
        <v/>
      </c>
      <c r="AI3155" s="56" t="str">
        <f aca="false">IF($X3155="Not Significant","No Further Action Required",
IF($AH3155="","",
IF(AND($AH3155="Pass",$L3155="0 - Passed "),"Analysis performed; no further action required.",
IF(AND($AH3155="Fail",$L3155="1 - Failed "),"Analysis performed; no further action required.",
IF(AND($AH3155="Pass",$L3155="2 - Limited In Use "),"Analysis performed; no further action required.",
IF(AND($AH3155="Fail",$L3155="3 - Adjusted "),"Analysis performed; no further action required.",
"Unit fails analysis; TSM determination required."))))))</f>
        <v/>
      </c>
      <c r="AJ3155" s="58"/>
    </row>
    <row r="3156" customFormat="false" ht="15" hidden="false" customHeight="false" outlineLevel="0" collapsed="false">
      <c r="A3156" s="56"/>
      <c r="E3156" s="57" t="str">
        <f aca="false">IF(AND($F3156="",$G3156=""),"",IF($G3156="",$F3156,HYPERLINK($G3156,$F3156)))</f>
        <v/>
      </c>
      <c r="H3156" s="1" t="str">
        <f aca="false">IF($I3156="","None Attached",IF(LEFT($I3156,5)="https",HYPERLINK($I3156,"Datasheet"),HYPERLINK(_xlfn.CONCAT("https://",$I3156),"Datasheet")))</f>
        <v>None Attached</v>
      </c>
      <c r="M3156" s="56"/>
      <c r="P3156" s="58"/>
      <c r="Q3156" s="1" t="n">
        <f aca="false">$M3156-$N3156</f>
        <v>0</v>
      </c>
      <c r="R3156" s="56"/>
      <c r="T3156" s="59" t="s">
        <v>15</v>
      </c>
      <c r="U3156" s="1" t="n">
        <f aca="false">$S3156-$R3156</f>
        <v>0</v>
      </c>
      <c r="V3156" s="1" t="n">
        <f aca="false">IF($T3156="±",$Q3156*2,$Q3156)</f>
        <v>0</v>
      </c>
      <c r="W3156" s="60" t="str">
        <f aca="false">IFERROR($U3156/ABS($V3156),"N/A")</f>
        <v>N/A</v>
      </c>
      <c r="X3156" s="61" t="str">
        <f aca="false">IF(OR($W3156="N/A",$R3156="",$S3156=""),"N/A",IF($W3156&gt;=4,"Not Significant",IF($W3156&gt;=2,"Semi-Significant","Significant")))</f>
        <v>N/A</v>
      </c>
      <c r="Z3156" s="1" t="str">
        <f aca="false">IF($D3156="Z540.1 w/data",0,"")</f>
        <v/>
      </c>
      <c r="AA3156" s="1" t="e">
        <f aca="false">$Y3156+$Q3156+$Z3156</f>
        <v>#VALUE!</v>
      </c>
      <c r="AB3156" s="1" t="n">
        <f aca="false">$N3156+$Q3156</f>
        <v>0</v>
      </c>
      <c r="AC3156" s="1" t="str">
        <f aca="false">IF($Y3156="","",IF(AND($AA3156&gt;=$R3156,$AA3156&lt;=$S3156),"Pass","Fail"))</f>
        <v/>
      </c>
      <c r="AD3156" s="1" t="str">
        <f aca="false">IF($Y3156="","",IF($AA3156&gt;$R3156,"Pass","Fail"))</f>
        <v/>
      </c>
      <c r="AE3156" s="1" t="str">
        <f aca="false">IF($Y3156="","",IF($AA3156&gt;=$R3156,"Pass","Fail"))</f>
        <v/>
      </c>
      <c r="AF3156" s="1" t="str">
        <f aca="false">IF($Y3156="","",IF($AA3156&lt;=$S3156,"Pass","Fail"))</f>
        <v/>
      </c>
      <c r="AG3156" s="1" t="str">
        <f aca="false">IF($Y3156="","",IF($AA3156&lt;$S3156,"Pass","Fail"))</f>
        <v/>
      </c>
      <c r="AH3156" s="23" t="str">
        <f aca="true">INDIRECT(CHOOSE(MATCH($T3156,{"±","&gt;","≥","≤","&lt;"},0), "AC", "AD", "AE", "AF", "AG") &amp; ROW())</f>
        <v/>
      </c>
      <c r="AI3156" s="56" t="str">
        <f aca="false">IF($X3156="Not Significant","No Further Action Required",
IF($AH3156="","",
IF(AND($AH3156="Pass",$L3156="0 - Passed "),"Analysis performed; no further action required.",
IF(AND($AH3156="Fail",$L3156="1 - Failed "),"Analysis performed; no further action required.",
IF(AND($AH3156="Pass",$L3156="2 - Limited In Use "),"Analysis performed; no further action required.",
IF(AND($AH3156="Fail",$L3156="3 - Adjusted "),"Analysis performed; no further action required.",
"Unit fails analysis; TSM determination required."))))))</f>
        <v/>
      </c>
      <c r="AJ3156" s="58"/>
    </row>
    <row r="3157" customFormat="false" ht="15" hidden="false" customHeight="false" outlineLevel="0" collapsed="false">
      <c r="A3157" s="56"/>
      <c r="E3157" s="57" t="str">
        <f aca="false">IF(AND($F3157="",$G3157=""),"",IF($G3157="",$F3157,HYPERLINK($G3157,$F3157)))</f>
        <v/>
      </c>
      <c r="H3157" s="1" t="str">
        <f aca="false">IF($I3157="","None Attached",IF(LEFT($I3157,5)="https",HYPERLINK($I3157,"Datasheet"),HYPERLINK(_xlfn.CONCAT("https://",$I3157),"Datasheet")))</f>
        <v>None Attached</v>
      </c>
      <c r="M3157" s="56"/>
      <c r="P3157" s="58"/>
      <c r="Q3157" s="1" t="n">
        <f aca="false">$M3157-$N3157</f>
        <v>0</v>
      </c>
      <c r="R3157" s="56"/>
      <c r="T3157" s="59" t="s">
        <v>15</v>
      </c>
      <c r="U3157" s="1" t="n">
        <f aca="false">$S3157-$R3157</f>
        <v>0</v>
      </c>
      <c r="V3157" s="1" t="n">
        <f aca="false">IF($T3157="±",$Q3157*2,$Q3157)</f>
        <v>0</v>
      </c>
      <c r="W3157" s="60" t="str">
        <f aca="false">IFERROR($U3157/ABS($V3157),"N/A")</f>
        <v>N/A</v>
      </c>
      <c r="X3157" s="61" t="str">
        <f aca="false">IF(OR($W3157="N/A",$R3157="",$S3157=""),"N/A",IF($W3157&gt;=4,"Not Significant",IF($W3157&gt;=2,"Semi-Significant","Significant")))</f>
        <v>N/A</v>
      </c>
      <c r="Z3157" s="1" t="str">
        <f aca="false">IF($D3157="Z540.1 w/data",0,"")</f>
        <v/>
      </c>
      <c r="AA3157" s="1" t="e">
        <f aca="false">$Y3157+$Q3157+$Z3157</f>
        <v>#VALUE!</v>
      </c>
      <c r="AB3157" s="1" t="n">
        <f aca="false">$N3157+$Q3157</f>
        <v>0</v>
      </c>
      <c r="AC3157" s="1" t="str">
        <f aca="false">IF($Y3157="","",IF(AND($AA3157&gt;=$R3157,$AA3157&lt;=$S3157),"Pass","Fail"))</f>
        <v/>
      </c>
      <c r="AD3157" s="1" t="str">
        <f aca="false">IF($Y3157="","",IF($AA3157&gt;$R3157,"Pass","Fail"))</f>
        <v/>
      </c>
      <c r="AE3157" s="1" t="str">
        <f aca="false">IF($Y3157="","",IF($AA3157&gt;=$R3157,"Pass","Fail"))</f>
        <v/>
      </c>
      <c r="AF3157" s="1" t="str">
        <f aca="false">IF($Y3157="","",IF($AA3157&lt;=$S3157,"Pass","Fail"))</f>
        <v/>
      </c>
      <c r="AG3157" s="1" t="str">
        <f aca="false">IF($Y3157="","",IF($AA3157&lt;$S3157,"Pass","Fail"))</f>
        <v/>
      </c>
      <c r="AH3157" s="23" t="str">
        <f aca="true">INDIRECT(CHOOSE(MATCH($T3157,{"±","&gt;","≥","≤","&lt;"},0), "AC", "AD", "AE", "AF", "AG") &amp; ROW())</f>
        <v/>
      </c>
      <c r="AI3157" s="56" t="str">
        <f aca="false">IF($X3157="Not Significant","No Further Action Required",
IF($AH3157="","",
IF(AND($AH3157="Pass",$L3157="0 - Passed "),"Analysis performed; no further action required.",
IF(AND($AH3157="Fail",$L3157="1 - Failed "),"Analysis performed; no further action required.",
IF(AND($AH3157="Pass",$L3157="2 - Limited In Use "),"Analysis performed; no further action required.",
IF(AND($AH3157="Fail",$L3157="3 - Adjusted "),"Analysis performed; no further action required.",
"Unit fails analysis; TSM determination required."))))))</f>
        <v/>
      </c>
      <c r="AJ3157" s="58"/>
    </row>
    <row r="3158" customFormat="false" ht="15" hidden="false" customHeight="false" outlineLevel="0" collapsed="false">
      <c r="A3158" s="56"/>
      <c r="E3158" s="57" t="str">
        <f aca="false">IF(AND($F3158="",$G3158=""),"",IF($G3158="",$F3158,HYPERLINK($G3158,$F3158)))</f>
        <v/>
      </c>
      <c r="H3158" s="1" t="str">
        <f aca="false">IF($I3158="","None Attached",IF(LEFT($I3158,5)="https",HYPERLINK($I3158,"Datasheet"),HYPERLINK(_xlfn.CONCAT("https://",$I3158),"Datasheet")))</f>
        <v>None Attached</v>
      </c>
      <c r="M3158" s="56"/>
      <c r="P3158" s="58"/>
      <c r="Q3158" s="1" t="n">
        <f aca="false">$M3158-$N3158</f>
        <v>0</v>
      </c>
      <c r="R3158" s="56"/>
      <c r="T3158" s="59" t="s">
        <v>15</v>
      </c>
      <c r="U3158" s="1" t="n">
        <f aca="false">$S3158-$R3158</f>
        <v>0</v>
      </c>
      <c r="V3158" s="1" t="n">
        <f aca="false">IF($T3158="±",$Q3158*2,$Q3158)</f>
        <v>0</v>
      </c>
      <c r="W3158" s="60" t="str">
        <f aca="false">IFERROR($U3158/ABS($V3158),"N/A")</f>
        <v>N/A</v>
      </c>
      <c r="X3158" s="61" t="str">
        <f aca="false">IF(OR($W3158="N/A",$R3158="",$S3158=""),"N/A",IF($W3158&gt;=4,"Not Significant",IF($W3158&gt;=2,"Semi-Significant","Significant")))</f>
        <v>N/A</v>
      </c>
      <c r="Z3158" s="1" t="str">
        <f aca="false">IF($D3158="Z540.1 w/data",0,"")</f>
        <v/>
      </c>
      <c r="AA3158" s="1" t="e">
        <f aca="false">$Y3158+$Q3158+$Z3158</f>
        <v>#VALUE!</v>
      </c>
      <c r="AB3158" s="1" t="n">
        <f aca="false">$N3158+$Q3158</f>
        <v>0</v>
      </c>
      <c r="AC3158" s="1" t="str">
        <f aca="false">IF($Y3158="","",IF(AND($AA3158&gt;=$R3158,$AA3158&lt;=$S3158),"Pass","Fail"))</f>
        <v/>
      </c>
      <c r="AD3158" s="1" t="str">
        <f aca="false">IF($Y3158="","",IF($AA3158&gt;$R3158,"Pass","Fail"))</f>
        <v/>
      </c>
      <c r="AE3158" s="1" t="str">
        <f aca="false">IF($Y3158="","",IF($AA3158&gt;=$R3158,"Pass","Fail"))</f>
        <v/>
      </c>
      <c r="AF3158" s="1" t="str">
        <f aca="false">IF($Y3158="","",IF($AA3158&lt;=$S3158,"Pass","Fail"))</f>
        <v/>
      </c>
      <c r="AG3158" s="1" t="str">
        <f aca="false">IF($Y3158="","",IF($AA3158&lt;$S3158,"Pass","Fail"))</f>
        <v/>
      </c>
      <c r="AH3158" s="23" t="str">
        <f aca="true">INDIRECT(CHOOSE(MATCH($T3158,{"±","&gt;","≥","≤","&lt;"},0), "AC", "AD", "AE", "AF", "AG") &amp; ROW())</f>
        <v/>
      </c>
      <c r="AI3158" s="56" t="str">
        <f aca="false">IF($X3158="Not Significant","No Further Action Required",
IF($AH3158="","",
IF(AND($AH3158="Pass",$L3158="0 - Passed "),"Analysis performed; no further action required.",
IF(AND($AH3158="Fail",$L3158="1 - Failed "),"Analysis performed; no further action required.",
IF(AND($AH3158="Pass",$L3158="2 - Limited In Use "),"Analysis performed; no further action required.",
IF(AND($AH3158="Fail",$L3158="3 - Adjusted "),"Analysis performed; no further action required.",
"Unit fails analysis; TSM determination required."))))))</f>
        <v/>
      </c>
      <c r="AJ3158" s="58"/>
    </row>
    <row r="3159" customFormat="false" ht="15" hidden="false" customHeight="false" outlineLevel="0" collapsed="false">
      <c r="A3159" s="56"/>
      <c r="E3159" s="57" t="str">
        <f aca="false">IF(AND($F3159="",$G3159=""),"",IF($G3159="",$F3159,HYPERLINK($G3159,$F3159)))</f>
        <v/>
      </c>
      <c r="H3159" s="1" t="str">
        <f aca="false">IF($I3159="","None Attached",IF(LEFT($I3159,5)="https",HYPERLINK($I3159,"Datasheet"),HYPERLINK(_xlfn.CONCAT("https://",$I3159),"Datasheet")))</f>
        <v>None Attached</v>
      </c>
      <c r="M3159" s="56"/>
      <c r="P3159" s="58"/>
      <c r="Q3159" s="1" t="n">
        <f aca="false">$M3159-$N3159</f>
        <v>0</v>
      </c>
      <c r="R3159" s="56"/>
      <c r="T3159" s="59" t="s">
        <v>15</v>
      </c>
      <c r="U3159" s="1" t="n">
        <f aca="false">$S3159-$R3159</f>
        <v>0</v>
      </c>
      <c r="V3159" s="1" t="n">
        <f aca="false">IF($T3159="±",$Q3159*2,$Q3159)</f>
        <v>0</v>
      </c>
      <c r="W3159" s="60" t="str">
        <f aca="false">IFERROR($U3159/ABS($V3159),"N/A")</f>
        <v>N/A</v>
      </c>
      <c r="X3159" s="61" t="str">
        <f aca="false">IF(OR($W3159="N/A",$R3159="",$S3159=""),"N/A",IF($W3159&gt;=4,"Not Significant",IF($W3159&gt;=2,"Semi-Significant","Significant")))</f>
        <v>N/A</v>
      </c>
      <c r="Z3159" s="1" t="str">
        <f aca="false">IF($D3159="Z540.1 w/data",0,"")</f>
        <v/>
      </c>
      <c r="AA3159" s="1" t="e">
        <f aca="false">$Y3159+$Q3159+$Z3159</f>
        <v>#VALUE!</v>
      </c>
      <c r="AB3159" s="1" t="n">
        <f aca="false">$N3159+$Q3159</f>
        <v>0</v>
      </c>
      <c r="AC3159" s="1" t="str">
        <f aca="false">IF($Y3159="","",IF(AND($AA3159&gt;=$R3159,$AA3159&lt;=$S3159),"Pass","Fail"))</f>
        <v/>
      </c>
      <c r="AD3159" s="1" t="str">
        <f aca="false">IF($Y3159="","",IF($AA3159&gt;$R3159,"Pass","Fail"))</f>
        <v/>
      </c>
      <c r="AE3159" s="1" t="str">
        <f aca="false">IF($Y3159="","",IF($AA3159&gt;=$R3159,"Pass","Fail"))</f>
        <v/>
      </c>
      <c r="AF3159" s="1" t="str">
        <f aca="false">IF($Y3159="","",IF($AA3159&lt;=$S3159,"Pass","Fail"))</f>
        <v/>
      </c>
      <c r="AG3159" s="1" t="str">
        <f aca="false">IF($Y3159="","",IF($AA3159&lt;$S3159,"Pass","Fail"))</f>
        <v/>
      </c>
      <c r="AH3159" s="23" t="str">
        <f aca="true">INDIRECT(CHOOSE(MATCH($T3159,{"±","&gt;","≥","≤","&lt;"},0), "AC", "AD", "AE", "AF", "AG") &amp; ROW())</f>
        <v/>
      </c>
      <c r="AI3159" s="56" t="str">
        <f aca="false">IF($X3159="Not Significant","No Further Action Required",
IF($AH3159="","",
IF(AND($AH3159="Pass",$L3159="0 - Passed "),"Analysis performed; no further action required.",
IF(AND($AH3159="Fail",$L3159="1 - Failed "),"Analysis performed; no further action required.",
IF(AND($AH3159="Pass",$L3159="2 - Limited In Use "),"Analysis performed; no further action required.",
IF(AND($AH3159="Fail",$L3159="3 - Adjusted "),"Analysis performed; no further action required.",
"Unit fails analysis; TSM determination required."))))))</f>
        <v/>
      </c>
      <c r="AJ3159" s="58"/>
    </row>
    <row r="3160" customFormat="false" ht="15" hidden="false" customHeight="false" outlineLevel="0" collapsed="false">
      <c r="A3160" s="56"/>
      <c r="E3160" s="57" t="str">
        <f aca="false">IF(AND($F3160="",$G3160=""),"",IF($G3160="",$F3160,HYPERLINK($G3160,$F3160)))</f>
        <v/>
      </c>
      <c r="H3160" s="1" t="str">
        <f aca="false">IF($I3160="","None Attached",IF(LEFT($I3160,5)="https",HYPERLINK($I3160,"Datasheet"),HYPERLINK(_xlfn.CONCAT("https://",$I3160),"Datasheet")))</f>
        <v>None Attached</v>
      </c>
      <c r="M3160" s="56"/>
      <c r="P3160" s="58"/>
      <c r="Q3160" s="1" t="n">
        <f aca="false">$M3160-$N3160</f>
        <v>0</v>
      </c>
      <c r="R3160" s="56"/>
      <c r="T3160" s="59" t="s">
        <v>15</v>
      </c>
      <c r="U3160" s="1" t="n">
        <f aca="false">$S3160-$R3160</f>
        <v>0</v>
      </c>
      <c r="V3160" s="1" t="n">
        <f aca="false">IF($T3160="±",$Q3160*2,$Q3160)</f>
        <v>0</v>
      </c>
      <c r="W3160" s="60" t="str">
        <f aca="false">IFERROR($U3160/ABS($V3160),"N/A")</f>
        <v>N/A</v>
      </c>
      <c r="X3160" s="61" t="str">
        <f aca="false">IF(OR($W3160="N/A",$R3160="",$S3160=""),"N/A",IF($W3160&gt;=4,"Not Significant",IF($W3160&gt;=2,"Semi-Significant","Significant")))</f>
        <v>N/A</v>
      </c>
      <c r="Z3160" s="1" t="str">
        <f aca="false">IF($D3160="Z540.1 w/data",0,"")</f>
        <v/>
      </c>
      <c r="AA3160" s="1" t="e">
        <f aca="false">$Y3160+$Q3160+$Z3160</f>
        <v>#VALUE!</v>
      </c>
      <c r="AB3160" s="1" t="n">
        <f aca="false">$N3160+$Q3160</f>
        <v>0</v>
      </c>
      <c r="AC3160" s="1" t="str">
        <f aca="false">IF($Y3160="","",IF(AND($AA3160&gt;=$R3160,$AA3160&lt;=$S3160),"Pass","Fail"))</f>
        <v/>
      </c>
      <c r="AD3160" s="1" t="str">
        <f aca="false">IF($Y3160="","",IF($AA3160&gt;$R3160,"Pass","Fail"))</f>
        <v/>
      </c>
      <c r="AE3160" s="1" t="str">
        <f aca="false">IF($Y3160="","",IF($AA3160&gt;=$R3160,"Pass","Fail"))</f>
        <v/>
      </c>
      <c r="AF3160" s="1" t="str">
        <f aca="false">IF($Y3160="","",IF($AA3160&lt;=$S3160,"Pass","Fail"))</f>
        <v/>
      </c>
      <c r="AG3160" s="1" t="str">
        <f aca="false">IF($Y3160="","",IF($AA3160&lt;$S3160,"Pass","Fail"))</f>
        <v/>
      </c>
      <c r="AH3160" s="23" t="str">
        <f aca="true">INDIRECT(CHOOSE(MATCH($T3160,{"±","&gt;","≥","≤","&lt;"},0), "AC", "AD", "AE", "AF", "AG") &amp; ROW())</f>
        <v/>
      </c>
      <c r="AI3160" s="56" t="str">
        <f aca="false">IF($X3160="Not Significant","No Further Action Required",
IF($AH3160="","",
IF(AND($AH3160="Pass",$L3160="0 - Passed "),"Analysis performed; no further action required.",
IF(AND($AH3160="Fail",$L3160="1 - Failed "),"Analysis performed; no further action required.",
IF(AND($AH3160="Pass",$L3160="2 - Limited In Use "),"Analysis performed; no further action required.",
IF(AND($AH3160="Fail",$L3160="3 - Adjusted "),"Analysis performed; no further action required.",
"Unit fails analysis; TSM determination required."))))))</f>
        <v/>
      </c>
      <c r="AJ3160" s="58"/>
    </row>
    <row r="3161" customFormat="false" ht="15" hidden="false" customHeight="false" outlineLevel="0" collapsed="false">
      <c r="A3161" s="56"/>
      <c r="E3161" s="57" t="str">
        <f aca="false">IF(AND($F3161="",$G3161=""),"",IF($G3161="",$F3161,HYPERLINK($G3161,$F3161)))</f>
        <v/>
      </c>
      <c r="H3161" s="1" t="str">
        <f aca="false">IF($I3161="","None Attached",IF(LEFT($I3161,5)="https",HYPERLINK($I3161,"Datasheet"),HYPERLINK(_xlfn.CONCAT("https://",$I3161),"Datasheet")))</f>
        <v>None Attached</v>
      </c>
      <c r="M3161" s="56"/>
      <c r="P3161" s="58"/>
      <c r="Q3161" s="1" t="n">
        <f aca="false">$M3161-$N3161</f>
        <v>0</v>
      </c>
      <c r="R3161" s="56"/>
      <c r="T3161" s="59" t="s">
        <v>15</v>
      </c>
      <c r="U3161" s="1" t="n">
        <f aca="false">$S3161-$R3161</f>
        <v>0</v>
      </c>
      <c r="V3161" s="1" t="n">
        <f aca="false">IF($T3161="±",$Q3161*2,$Q3161)</f>
        <v>0</v>
      </c>
      <c r="W3161" s="60" t="str">
        <f aca="false">IFERROR($U3161/ABS($V3161),"N/A")</f>
        <v>N/A</v>
      </c>
      <c r="X3161" s="61" t="str">
        <f aca="false">IF(OR($W3161="N/A",$R3161="",$S3161=""),"N/A",IF($W3161&gt;=4,"Not Significant",IF($W3161&gt;=2,"Semi-Significant","Significant")))</f>
        <v>N/A</v>
      </c>
      <c r="Z3161" s="1" t="str">
        <f aca="false">IF($D3161="Z540.1 w/data",0,"")</f>
        <v/>
      </c>
      <c r="AA3161" s="1" t="e">
        <f aca="false">$Y3161+$Q3161+$Z3161</f>
        <v>#VALUE!</v>
      </c>
      <c r="AB3161" s="1" t="n">
        <f aca="false">$N3161+$Q3161</f>
        <v>0</v>
      </c>
      <c r="AC3161" s="1" t="str">
        <f aca="false">IF($Y3161="","",IF(AND($AA3161&gt;=$R3161,$AA3161&lt;=$S3161),"Pass","Fail"))</f>
        <v/>
      </c>
      <c r="AD3161" s="1" t="str">
        <f aca="false">IF($Y3161="","",IF($AA3161&gt;$R3161,"Pass","Fail"))</f>
        <v/>
      </c>
      <c r="AE3161" s="1" t="str">
        <f aca="false">IF($Y3161="","",IF($AA3161&gt;=$R3161,"Pass","Fail"))</f>
        <v/>
      </c>
      <c r="AF3161" s="1" t="str">
        <f aca="false">IF($Y3161="","",IF($AA3161&lt;=$S3161,"Pass","Fail"))</f>
        <v/>
      </c>
      <c r="AG3161" s="1" t="str">
        <f aca="false">IF($Y3161="","",IF($AA3161&lt;$S3161,"Pass","Fail"))</f>
        <v/>
      </c>
      <c r="AH3161" s="23" t="str">
        <f aca="true">INDIRECT(CHOOSE(MATCH($T3161,{"±","&gt;","≥","≤","&lt;"},0), "AC", "AD", "AE", "AF", "AG") &amp; ROW())</f>
        <v/>
      </c>
      <c r="AI3161" s="56" t="str">
        <f aca="false">IF($X3161="Not Significant","No Further Action Required",
IF($AH3161="","",
IF(AND($AH3161="Pass",$L3161="0 - Passed "),"Analysis performed; no further action required.",
IF(AND($AH3161="Fail",$L3161="1 - Failed "),"Analysis performed; no further action required.",
IF(AND($AH3161="Pass",$L3161="2 - Limited In Use "),"Analysis performed; no further action required.",
IF(AND($AH3161="Fail",$L3161="3 - Adjusted "),"Analysis performed; no further action required.",
"Unit fails analysis; TSM determination required."))))))</f>
        <v/>
      </c>
      <c r="AJ3161" s="58"/>
    </row>
    <row r="3162" customFormat="false" ht="15" hidden="false" customHeight="false" outlineLevel="0" collapsed="false">
      <c r="A3162" s="56"/>
      <c r="E3162" s="57" t="str">
        <f aca="false">IF(AND($F3162="",$G3162=""),"",IF($G3162="",$F3162,HYPERLINK($G3162,$F3162)))</f>
        <v/>
      </c>
      <c r="H3162" s="1" t="str">
        <f aca="false">IF($I3162="","None Attached",IF(LEFT($I3162,5)="https",HYPERLINK($I3162,"Datasheet"),HYPERLINK(_xlfn.CONCAT("https://",$I3162),"Datasheet")))</f>
        <v>None Attached</v>
      </c>
      <c r="M3162" s="56"/>
      <c r="P3162" s="58"/>
      <c r="Q3162" s="1" t="n">
        <f aca="false">$M3162-$N3162</f>
        <v>0</v>
      </c>
      <c r="R3162" s="56"/>
      <c r="T3162" s="59" t="s">
        <v>15</v>
      </c>
      <c r="U3162" s="1" t="n">
        <f aca="false">$S3162-$R3162</f>
        <v>0</v>
      </c>
      <c r="V3162" s="1" t="n">
        <f aca="false">IF($T3162="±",$Q3162*2,$Q3162)</f>
        <v>0</v>
      </c>
      <c r="W3162" s="60" t="str">
        <f aca="false">IFERROR($U3162/ABS($V3162),"N/A")</f>
        <v>N/A</v>
      </c>
      <c r="X3162" s="61" t="str">
        <f aca="false">IF(OR($W3162="N/A",$R3162="",$S3162=""),"N/A",IF($W3162&gt;=4,"Not Significant",IF($W3162&gt;=2,"Semi-Significant","Significant")))</f>
        <v>N/A</v>
      </c>
      <c r="Z3162" s="1" t="str">
        <f aca="false">IF($D3162="Z540.1 w/data",0,"")</f>
        <v/>
      </c>
      <c r="AA3162" s="1" t="e">
        <f aca="false">$Y3162+$Q3162+$Z3162</f>
        <v>#VALUE!</v>
      </c>
      <c r="AB3162" s="1" t="n">
        <f aca="false">$N3162+$Q3162</f>
        <v>0</v>
      </c>
      <c r="AC3162" s="1" t="str">
        <f aca="false">IF($Y3162="","",IF(AND($AA3162&gt;=$R3162,$AA3162&lt;=$S3162),"Pass","Fail"))</f>
        <v/>
      </c>
      <c r="AD3162" s="1" t="str">
        <f aca="false">IF($Y3162="","",IF($AA3162&gt;$R3162,"Pass","Fail"))</f>
        <v/>
      </c>
      <c r="AE3162" s="1" t="str">
        <f aca="false">IF($Y3162="","",IF($AA3162&gt;=$R3162,"Pass","Fail"))</f>
        <v/>
      </c>
      <c r="AF3162" s="1" t="str">
        <f aca="false">IF($Y3162="","",IF($AA3162&lt;=$S3162,"Pass","Fail"))</f>
        <v/>
      </c>
      <c r="AG3162" s="1" t="str">
        <f aca="false">IF($Y3162="","",IF($AA3162&lt;$S3162,"Pass","Fail"))</f>
        <v/>
      </c>
      <c r="AH3162" s="23" t="str">
        <f aca="true">INDIRECT(CHOOSE(MATCH($T3162,{"±","&gt;","≥","≤","&lt;"},0), "AC", "AD", "AE", "AF", "AG") &amp; ROW())</f>
        <v/>
      </c>
      <c r="AI3162" s="56" t="str">
        <f aca="false">IF($X3162="Not Significant","No Further Action Required",
IF($AH3162="","",
IF(AND($AH3162="Pass",$L3162="0 - Passed "),"Analysis performed; no further action required.",
IF(AND($AH3162="Fail",$L3162="1 - Failed "),"Analysis performed; no further action required.",
IF(AND($AH3162="Pass",$L3162="2 - Limited In Use "),"Analysis performed; no further action required.",
IF(AND($AH3162="Fail",$L3162="3 - Adjusted "),"Analysis performed; no further action required.",
"Unit fails analysis; TSM determination required."))))))</f>
        <v/>
      </c>
      <c r="AJ3162" s="58"/>
    </row>
    <row r="3163" customFormat="false" ht="15" hidden="false" customHeight="false" outlineLevel="0" collapsed="false">
      <c r="A3163" s="56"/>
      <c r="E3163" s="57" t="str">
        <f aca="false">IF(AND($F3163="",$G3163=""),"",IF($G3163="",$F3163,HYPERLINK($G3163,$F3163)))</f>
        <v/>
      </c>
      <c r="H3163" s="1" t="str">
        <f aca="false">IF($I3163="","None Attached",IF(LEFT($I3163,5)="https",HYPERLINK($I3163,"Datasheet"),HYPERLINK(_xlfn.CONCAT("https://",$I3163),"Datasheet")))</f>
        <v>None Attached</v>
      </c>
      <c r="M3163" s="56"/>
      <c r="P3163" s="58"/>
      <c r="Q3163" s="1" t="n">
        <f aca="false">$M3163-$N3163</f>
        <v>0</v>
      </c>
      <c r="R3163" s="56"/>
      <c r="T3163" s="59" t="s">
        <v>15</v>
      </c>
      <c r="U3163" s="1" t="n">
        <f aca="false">$S3163-$R3163</f>
        <v>0</v>
      </c>
      <c r="V3163" s="1" t="n">
        <f aca="false">IF($T3163="±",$Q3163*2,$Q3163)</f>
        <v>0</v>
      </c>
      <c r="W3163" s="60" t="str">
        <f aca="false">IFERROR($U3163/ABS($V3163),"N/A")</f>
        <v>N/A</v>
      </c>
      <c r="X3163" s="61" t="str">
        <f aca="false">IF(OR($W3163="N/A",$R3163="",$S3163=""),"N/A",IF($W3163&gt;=4,"Not Significant",IF($W3163&gt;=2,"Semi-Significant","Significant")))</f>
        <v>N/A</v>
      </c>
      <c r="Z3163" s="1" t="str">
        <f aca="false">IF($D3163="Z540.1 w/data",0,"")</f>
        <v/>
      </c>
      <c r="AA3163" s="1" t="e">
        <f aca="false">$Y3163+$Q3163+$Z3163</f>
        <v>#VALUE!</v>
      </c>
      <c r="AB3163" s="1" t="n">
        <f aca="false">$N3163+$Q3163</f>
        <v>0</v>
      </c>
      <c r="AC3163" s="1" t="str">
        <f aca="false">IF($Y3163="","",IF(AND($AA3163&gt;=$R3163,$AA3163&lt;=$S3163),"Pass","Fail"))</f>
        <v/>
      </c>
      <c r="AD3163" s="1" t="str">
        <f aca="false">IF($Y3163="","",IF($AA3163&gt;$R3163,"Pass","Fail"))</f>
        <v/>
      </c>
      <c r="AE3163" s="1" t="str">
        <f aca="false">IF($Y3163="","",IF($AA3163&gt;=$R3163,"Pass","Fail"))</f>
        <v/>
      </c>
      <c r="AF3163" s="1" t="str">
        <f aca="false">IF($Y3163="","",IF($AA3163&lt;=$S3163,"Pass","Fail"))</f>
        <v/>
      </c>
      <c r="AG3163" s="1" t="str">
        <f aca="false">IF($Y3163="","",IF($AA3163&lt;$S3163,"Pass","Fail"))</f>
        <v/>
      </c>
      <c r="AH3163" s="23" t="str">
        <f aca="true">INDIRECT(CHOOSE(MATCH($T3163,{"±","&gt;","≥","≤","&lt;"},0), "AC", "AD", "AE", "AF", "AG") &amp; ROW())</f>
        <v/>
      </c>
      <c r="AI3163" s="56" t="str">
        <f aca="false">IF($X3163="Not Significant","No Further Action Required",
IF($AH3163="","",
IF(AND($AH3163="Pass",$L3163="0 - Passed "),"Analysis performed; no further action required.",
IF(AND($AH3163="Fail",$L3163="1 - Failed "),"Analysis performed; no further action required.",
IF(AND($AH3163="Pass",$L3163="2 - Limited In Use "),"Analysis performed; no further action required.",
IF(AND($AH3163="Fail",$L3163="3 - Adjusted "),"Analysis performed; no further action required.",
"Unit fails analysis; TSM determination required."))))))</f>
        <v/>
      </c>
      <c r="AJ3163" s="58"/>
    </row>
    <row r="3164" customFormat="false" ht="15" hidden="false" customHeight="false" outlineLevel="0" collapsed="false">
      <c r="A3164" s="56"/>
      <c r="E3164" s="57" t="str">
        <f aca="false">IF(AND($F3164="",$G3164=""),"",IF($G3164="",$F3164,HYPERLINK($G3164,$F3164)))</f>
        <v/>
      </c>
      <c r="H3164" s="1" t="str">
        <f aca="false">IF($I3164="","None Attached",IF(LEFT($I3164,5)="https",HYPERLINK($I3164,"Datasheet"),HYPERLINK(_xlfn.CONCAT("https://",$I3164),"Datasheet")))</f>
        <v>None Attached</v>
      </c>
      <c r="M3164" s="56"/>
      <c r="P3164" s="58"/>
      <c r="Q3164" s="1" t="n">
        <f aca="false">$M3164-$N3164</f>
        <v>0</v>
      </c>
      <c r="R3164" s="56"/>
      <c r="T3164" s="59" t="s">
        <v>15</v>
      </c>
      <c r="U3164" s="1" t="n">
        <f aca="false">$S3164-$R3164</f>
        <v>0</v>
      </c>
      <c r="V3164" s="1" t="n">
        <f aca="false">IF($T3164="±",$Q3164*2,$Q3164)</f>
        <v>0</v>
      </c>
      <c r="W3164" s="60" t="str">
        <f aca="false">IFERROR($U3164/ABS($V3164),"N/A")</f>
        <v>N/A</v>
      </c>
      <c r="X3164" s="61" t="str">
        <f aca="false">IF(OR($W3164="N/A",$R3164="",$S3164=""),"N/A",IF($W3164&gt;=4,"Not Significant",IF($W3164&gt;=2,"Semi-Significant","Significant")))</f>
        <v>N/A</v>
      </c>
      <c r="Z3164" s="1" t="str">
        <f aca="false">IF($D3164="Z540.1 w/data",0,"")</f>
        <v/>
      </c>
      <c r="AA3164" s="1" t="e">
        <f aca="false">$Y3164+$Q3164+$Z3164</f>
        <v>#VALUE!</v>
      </c>
      <c r="AB3164" s="1" t="n">
        <f aca="false">$N3164+$Q3164</f>
        <v>0</v>
      </c>
      <c r="AC3164" s="1" t="str">
        <f aca="false">IF($Y3164="","",IF(AND($AA3164&gt;=$R3164,$AA3164&lt;=$S3164),"Pass","Fail"))</f>
        <v/>
      </c>
      <c r="AD3164" s="1" t="str">
        <f aca="false">IF($Y3164="","",IF($AA3164&gt;$R3164,"Pass","Fail"))</f>
        <v/>
      </c>
      <c r="AE3164" s="1" t="str">
        <f aca="false">IF($Y3164="","",IF($AA3164&gt;=$R3164,"Pass","Fail"))</f>
        <v/>
      </c>
      <c r="AF3164" s="1" t="str">
        <f aca="false">IF($Y3164="","",IF($AA3164&lt;=$S3164,"Pass","Fail"))</f>
        <v/>
      </c>
      <c r="AG3164" s="1" t="str">
        <f aca="false">IF($Y3164="","",IF($AA3164&lt;$S3164,"Pass","Fail"))</f>
        <v/>
      </c>
      <c r="AH3164" s="23" t="str">
        <f aca="true">INDIRECT(CHOOSE(MATCH($T3164,{"±","&gt;","≥","≤","&lt;"},0), "AC", "AD", "AE", "AF", "AG") &amp; ROW())</f>
        <v/>
      </c>
      <c r="AI3164" s="56" t="str">
        <f aca="false">IF($X3164="Not Significant","No Further Action Required",
IF($AH3164="","",
IF(AND($AH3164="Pass",$L3164="0 - Passed "),"Analysis performed; no further action required.",
IF(AND($AH3164="Fail",$L3164="1 - Failed "),"Analysis performed; no further action required.",
IF(AND($AH3164="Pass",$L3164="2 - Limited In Use "),"Analysis performed; no further action required.",
IF(AND($AH3164="Fail",$L3164="3 - Adjusted "),"Analysis performed; no further action required.",
"Unit fails analysis; TSM determination required."))))))</f>
        <v/>
      </c>
      <c r="AJ3164" s="58"/>
    </row>
    <row r="3165" customFormat="false" ht="15" hidden="false" customHeight="false" outlineLevel="0" collapsed="false">
      <c r="A3165" s="56"/>
      <c r="E3165" s="57" t="str">
        <f aca="false">IF(AND($F3165="",$G3165=""),"",IF($G3165="",$F3165,HYPERLINK($G3165,$F3165)))</f>
        <v/>
      </c>
      <c r="H3165" s="1" t="str">
        <f aca="false">IF($I3165="","None Attached",IF(LEFT($I3165,5)="https",HYPERLINK($I3165,"Datasheet"),HYPERLINK(_xlfn.CONCAT("https://",$I3165),"Datasheet")))</f>
        <v>None Attached</v>
      </c>
      <c r="M3165" s="56"/>
      <c r="P3165" s="58"/>
      <c r="Q3165" s="1" t="n">
        <f aca="false">$M3165-$N3165</f>
        <v>0</v>
      </c>
      <c r="R3165" s="56"/>
      <c r="T3165" s="59" t="s">
        <v>15</v>
      </c>
      <c r="U3165" s="1" t="n">
        <f aca="false">$S3165-$R3165</f>
        <v>0</v>
      </c>
      <c r="V3165" s="1" t="n">
        <f aca="false">IF($T3165="±",$Q3165*2,$Q3165)</f>
        <v>0</v>
      </c>
      <c r="W3165" s="60" t="str">
        <f aca="false">IFERROR($U3165/ABS($V3165),"N/A")</f>
        <v>N/A</v>
      </c>
      <c r="X3165" s="61" t="str">
        <f aca="false">IF(OR($W3165="N/A",$R3165="",$S3165=""),"N/A",IF($W3165&gt;=4,"Not Significant",IF($W3165&gt;=2,"Semi-Significant","Significant")))</f>
        <v>N/A</v>
      </c>
      <c r="Z3165" s="1" t="str">
        <f aca="false">IF($D3165="Z540.1 w/data",0,"")</f>
        <v/>
      </c>
      <c r="AA3165" s="1" t="e">
        <f aca="false">$Y3165+$Q3165+$Z3165</f>
        <v>#VALUE!</v>
      </c>
      <c r="AB3165" s="1" t="n">
        <f aca="false">$N3165+$Q3165</f>
        <v>0</v>
      </c>
      <c r="AC3165" s="1" t="str">
        <f aca="false">IF($Y3165="","",IF(AND($AA3165&gt;=$R3165,$AA3165&lt;=$S3165),"Pass","Fail"))</f>
        <v/>
      </c>
      <c r="AD3165" s="1" t="str">
        <f aca="false">IF($Y3165="","",IF($AA3165&gt;$R3165,"Pass","Fail"))</f>
        <v/>
      </c>
      <c r="AE3165" s="1" t="str">
        <f aca="false">IF($Y3165="","",IF($AA3165&gt;=$R3165,"Pass","Fail"))</f>
        <v/>
      </c>
      <c r="AF3165" s="1" t="str">
        <f aca="false">IF($Y3165="","",IF($AA3165&lt;=$S3165,"Pass","Fail"))</f>
        <v/>
      </c>
      <c r="AG3165" s="1" t="str">
        <f aca="false">IF($Y3165="","",IF($AA3165&lt;$S3165,"Pass","Fail"))</f>
        <v/>
      </c>
      <c r="AH3165" s="23" t="str">
        <f aca="true">INDIRECT(CHOOSE(MATCH($T3165,{"±","&gt;","≥","≤","&lt;"},0), "AC", "AD", "AE", "AF", "AG") &amp; ROW())</f>
        <v/>
      </c>
      <c r="AI3165" s="56" t="str">
        <f aca="false">IF($X3165="Not Significant","No Further Action Required",
IF($AH3165="","",
IF(AND($AH3165="Pass",$L3165="0 - Passed "),"Analysis performed; no further action required.",
IF(AND($AH3165="Fail",$L3165="1 - Failed "),"Analysis performed; no further action required.",
IF(AND($AH3165="Pass",$L3165="2 - Limited In Use "),"Analysis performed; no further action required.",
IF(AND($AH3165="Fail",$L3165="3 - Adjusted "),"Analysis performed; no further action required.",
"Unit fails analysis; TSM determination required."))))))</f>
        <v/>
      </c>
      <c r="AJ3165" s="58"/>
    </row>
    <row r="3166" customFormat="false" ht="15" hidden="false" customHeight="false" outlineLevel="0" collapsed="false">
      <c r="A3166" s="56"/>
      <c r="E3166" s="57" t="str">
        <f aca="false">IF(AND($F3166="",$G3166=""),"",IF($G3166="",$F3166,HYPERLINK($G3166,$F3166)))</f>
        <v/>
      </c>
      <c r="H3166" s="1" t="str">
        <f aca="false">IF($I3166="","None Attached",IF(LEFT($I3166,5)="https",HYPERLINK($I3166,"Datasheet"),HYPERLINK(_xlfn.CONCAT("https://",$I3166),"Datasheet")))</f>
        <v>None Attached</v>
      </c>
      <c r="M3166" s="56"/>
      <c r="P3166" s="58"/>
      <c r="Q3166" s="1" t="n">
        <f aca="false">$M3166-$N3166</f>
        <v>0</v>
      </c>
      <c r="R3166" s="56"/>
      <c r="T3166" s="59" t="s">
        <v>15</v>
      </c>
      <c r="U3166" s="1" t="n">
        <f aca="false">$S3166-$R3166</f>
        <v>0</v>
      </c>
      <c r="V3166" s="1" t="n">
        <f aca="false">IF($T3166="±",$Q3166*2,$Q3166)</f>
        <v>0</v>
      </c>
      <c r="W3166" s="60" t="str">
        <f aca="false">IFERROR($U3166/ABS($V3166),"N/A")</f>
        <v>N/A</v>
      </c>
      <c r="X3166" s="61" t="str">
        <f aca="false">IF(OR($W3166="N/A",$R3166="",$S3166=""),"N/A",IF($W3166&gt;=4,"Not Significant",IF($W3166&gt;=2,"Semi-Significant","Significant")))</f>
        <v>N/A</v>
      </c>
      <c r="Z3166" s="1" t="str">
        <f aca="false">IF($D3166="Z540.1 w/data",0,"")</f>
        <v/>
      </c>
      <c r="AA3166" s="1" t="e">
        <f aca="false">$Y3166+$Q3166+$Z3166</f>
        <v>#VALUE!</v>
      </c>
      <c r="AB3166" s="1" t="n">
        <f aca="false">$N3166+$Q3166</f>
        <v>0</v>
      </c>
      <c r="AC3166" s="1" t="str">
        <f aca="false">IF($Y3166="","",IF(AND($AA3166&gt;=$R3166,$AA3166&lt;=$S3166),"Pass","Fail"))</f>
        <v/>
      </c>
      <c r="AD3166" s="1" t="str">
        <f aca="false">IF($Y3166="","",IF($AA3166&gt;$R3166,"Pass","Fail"))</f>
        <v/>
      </c>
      <c r="AE3166" s="1" t="str">
        <f aca="false">IF($Y3166="","",IF($AA3166&gt;=$R3166,"Pass","Fail"))</f>
        <v/>
      </c>
      <c r="AF3166" s="1" t="str">
        <f aca="false">IF($Y3166="","",IF($AA3166&lt;=$S3166,"Pass","Fail"))</f>
        <v/>
      </c>
      <c r="AG3166" s="1" t="str">
        <f aca="false">IF($Y3166="","",IF($AA3166&lt;$S3166,"Pass","Fail"))</f>
        <v/>
      </c>
      <c r="AH3166" s="23" t="str">
        <f aca="true">INDIRECT(CHOOSE(MATCH($T3166,{"±","&gt;","≥","≤","&lt;"},0), "AC", "AD", "AE", "AF", "AG") &amp; ROW())</f>
        <v/>
      </c>
      <c r="AI3166" s="56" t="str">
        <f aca="false">IF($X3166="Not Significant","No Further Action Required",
IF($AH3166="","",
IF(AND($AH3166="Pass",$L3166="0 - Passed "),"Analysis performed; no further action required.",
IF(AND($AH3166="Fail",$L3166="1 - Failed "),"Analysis performed; no further action required.",
IF(AND($AH3166="Pass",$L3166="2 - Limited In Use "),"Analysis performed; no further action required.",
IF(AND($AH3166="Fail",$L3166="3 - Adjusted "),"Analysis performed; no further action required.",
"Unit fails analysis; TSM determination required."))))))</f>
        <v/>
      </c>
      <c r="AJ3166" s="58"/>
    </row>
    <row r="3167" customFormat="false" ht="15" hidden="false" customHeight="false" outlineLevel="0" collapsed="false">
      <c r="A3167" s="56"/>
      <c r="E3167" s="57" t="str">
        <f aca="false">IF(AND($F3167="",$G3167=""),"",IF($G3167="",$F3167,HYPERLINK($G3167,$F3167)))</f>
        <v/>
      </c>
      <c r="H3167" s="1" t="str">
        <f aca="false">IF($I3167="","None Attached",IF(LEFT($I3167,5)="https",HYPERLINK($I3167,"Datasheet"),HYPERLINK(_xlfn.CONCAT("https://",$I3167),"Datasheet")))</f>
        <v>None Attached</v>
      </c>
      <c r="M3167" s="56"/>
      <c r="P3167" s="58"/>
      <c r="Q3167" s="1" t="n">
        <f aca="false">$M3167-$N3167</f>
        <v>0</v>
      </c>
      <c r="R3167" s="56"/>
      <c r="T3167" s="59" t="s">
        <v>15</v>
      </c>
      <c r="U3167" s="1" t="n">
        <f aca="false">$S3167-$R3167</f>
        <v>0</v>
      </c>
      <c r="V3167" s="1" t="n">
        <f aca="false">IF($T3167="±",$Q3167*2,$Q3167)</f>
        <v>0</v>
      </c>
      <c r="W3167" s="60" t="str">
        <f aca="false">IFERROR($U3167/ABS($V3167),"N/A")</f>
        <v>N/A</v>
      </c>
      <c r="X3167" s="61" t="str">
        <f aca="false">IF(OR($W3167="N/A",$R3167="",$S3167=""),"N/A",IF($W3167&gt;=4,"Not Significant",IF($W3167&gt;=2,"Semi-Significant","Significant")))</f>
        <v>N/A</v>
      </c>
      <c r="Z3167" s="1" t="str">
        <f aca="false">IF($D3167="Z540.1 w/data",0,"")</f>
        <v/>
      </c>
      <c r="AA3167" s="1" t="e">
        <f aca="false">$Y3167+$Q3167+$Z3167</f>
        <v>#VALUE!</v>
      </c>
      <c r="AB3167" s="1" t="n">
        <f aca="false">$N3167+$Q3167</f>
        <v>0</v>
      </c>
      <c r="AC3167" s="1" t="str">
        <f aca="false">IF($Y3167="","",IF(AND($AA3167&gt;=$R3167,$AA3167&lt;=$S3167),"Pass","Fail"))</f>
        <v/>
      </c>
      <c r="AD3167" s="1" t="str">
        <f aca="false">IF($Y3167="","",IF($AA3167&gt;$R3167,"Pass","Fail"))</f>
        <v/>
      </c>
      <c r="AE3167" s="1" t="str">
        <f aca="false">IF($Y3167="","",IF($AA3167&gt;=$R3167,"Pass","Fail"))</f>
        <v/>
      </c>
      <c r="AF3167" s="1" t="str">
        <f aca="false">IF($Y3167="","",IF($AA3167&lt;=$S3167,"Pass","Fail"))</f>
        <v/>
      </c>
      <c r="AG3167" s="1" t="str">
        <f aca="false">IF($Y3167="","",IF($AA3167&lt;$S3167,"Pass","Fail"))</f>
        <v/>
      </c>
      <c r="AH3167" s="23" t="str">
        <f aca="true">INDIRECT(CHOOSE(MATCH($T3167,{"±","&gt;","≥","≤","&lt;"},0), "AC", "AD", "AE", "AF", "AG") &amp; ROW())</f>
        <v/>
      </c>
      <c r="AI3167" s="56" t="str">
        <f aca="false">IF($X3167="Not Significant","No Further Action Required",
IF($AH3167="","",
IF(AND($AH3167="Pass",$L3167="0 - Passed "),"Analysis performed; no further action required.",
IF(AND($AH3167="Fail",$L3167="1 - Failed "),"Analysis performed; no further action required.",
IF(AND($AH3167="Pass",$L3167="2 - Limited In Use "),"Analysis performed; no further action required.",
IF(AND($AH3167="Fail",$L3167="3 - Adjusted "),"Analysis performed; no further action required.",
"Unit fails analysis; TSM determination required."))))))</f>
        <v/>
      </c>
      <c r="AJ3167" s="58"/>
    </row>
    <row r="3168" customFormat="false" ht="15" hidden="false" customHeight="false" outlineLevel="0" collapsed="false">
      <c r="A3168" s="56"/>
      <c r="E3168" s="57" t="str">
        <f aca="false">IF(AND($F3168="",$G3168=""),"",IF($G3168="",$F3168,HYPERLINK($G3168,$F3168)))</f>
        <v/>
      </c>
      <c r="H3168" s="1" t="str">
        <f aca="false">IF($I3168="","None Attached",IF(LEFT($I3168,5)="https",HYPERLINK($I3168,"Datasheet"),HYPERLINK(_xlfn.CONCAT("https://",$I3168),"Datasheet")))</f>
        <v>None Attached</v>
      </c>
      <c r="M3168" s="56"/>
      <c r="P3168" s="58"/>
      <c r="Q3168" s="1" t="n">
        <f aca="false">$M3168-$N3168</f>
        <v>0</v>
      </c>
      <c r="R3168" s="56"/>
      <c r="T3168" s="59" t="s">
        <v>15</v>
      </c>
      <c r="U3168" s="1" t="n">
        <f aca="false">$S3168-$R3168</f>
        <v>0</v>
      </c>
      <c r="V3168" s="1" t="n">
        <f aca="false">IF($T3168="±",$Q3168*2,$Q3168)</f>
        <v>0</v>
      </c>
      <c r="W3168" s="60" t="str">
        <f aca="false">IFERROR($U3168/ABS($V3168),"N/A")</f>
        <v>N/A</v>
      </c>
      <c r="X3168" s="61" t="str">
        <f aca="false">IF(OR($W3168="N/A",$R3168="",$S3168=""),"N/A",IF($W3168&gt;=4,"Not Significant",IF($W3168&gt;=2,"Semi-Significant","Significant")))</f>
        <v>N/A</v>
      </c>
      <c r="Z3168" s="1" t="str">
        <f aca="false">IF($D3168="Z540.1 w/data",0,"")</f>
        <v/>
      </c>
      <c r="AA3168" s="1" t="e">
        <f aca="false">$Y3168+$Q3168+$Z3168</f>
        <v>#VALUE!</v>
      </c>
      <c r="AB3168" s="1" t="n">
        <f aca="false">$N3168+$Q3168</f>
        <v>0</v>
      </c>
      <c r="AC3168" s="1" t="str">
        <f aca="false">IF($Y3168="","",IF(AND($AA3168&gt;=$R3168,$AA3168&lt;=$S3168),"Pass","Fail"))</f>
        <v/>
      </c>
      <c r="AD3168" s="1" t="str">
        <f aca="false">IF($Y3168="","",IF($AA3168&gt;$R3168,"Pass","Fail"))</f>
        <v/>
      </c>
      <c r="AE3168" s="1" t="str">
        <f aca="false">IF($Y3168="","",IF($AA3168&gt;=$R3168,"Pass","Fail"))</f>
        <v/>
      </c>
      <c r="AF3168" s="1" t="str">
        <f aca="false">IF($Y3168="","",IF($AA3168&lt;=$S3168,"Pass","Fail"))</f>
        <v/>
      </c>
      <c r="AG3168" s="1" t="str">
        <f aca="false">IF($Y3168="","",IF($AA3168&lt;$S3168,"Pass","Fail"))</f>
        <v/>
      </c>
      <c r="AH3168" s="23" t="str">
        <f aca="true">INDIRECT(CHOOSE(MATCH($T3168,{"±","&gt;","≥","≤","&lt;"},0), "AC", "AD", "AE", "AF", "AG") &amp; ROW())</f>
        <v/>
      </c>
      <c r="AI3168" s="56" t="str">
        <f aca="false">IF($X3168="Not Significant","No Further Action Required",
IF($AH3168="","",
IF(AND($AH3168="Pass",$L3168="0 - Passed "),"Analysis performed; no further action required.",
IF(AND($AH3168="Fail",$L3168="1 - Failed "),"Analysis performed; no further action required.",
IF(AND($AH3168="Pass",$L3168="2 - Limited In Use "),"Analysis performed; no further action required.",
IF(AND($AH3168="Fail",$L3168="3 - Adjusted "),"Analysis performed; no further action required.",
"Unit fails analysis; TSM determination required."))))))</f>
        <v/>
      </c>
      <c r="AJ3168" s="58"/>
    </row>
    <row r="3169" customFormat="false" ht="15" hidden="false" customHeight="false" outlineLevel="0" collapsed="false">
      <c r="A3169" s="56"/>
      <c r="E3169" s="57" t="str">
        <f aca="false">IF(AND($F3169="",$G3169=""),"",IF($G3169="",$F3169,HYPERLINK($G3169,$F3169)))</f>
        <v/>
      </c>
      <c r="H3169" s="1" t="str">
        <f aca="false">IF($I3169="","None Attached",IF(LEFT($I3169,5)="https",HYPERLINK($I3169,"Datasheet"),HYPERLINK(_xlfn.CONCAT("https://",$I3169),"Datasheet")))</f>
        <v>None Attached</v>
      </c>
      <c r="M3169" s="56"/>
      <c r="P3169" s="58"/>
      <c r="Q3169" s="1" t="n">
        <f aca="false">$M3169-$N3169</f>
        <v>0</v>
      </c>
      <c r="R3169" s="56"/>
      <c r="T3169" s="59" t="s">
        <v>15</v>
      </c>
      <c r="U3169" s="1" t="n">
        <f aca="false">$S3169-$R3169</f>
        <v>0</v>
      </c>
      <c r="V3169" s="1" t="n">
        <f aca="false">IF($T3169="±",$Q3169*2,$Q3169)</f>
        <v>0</v>
      </c>
      <c r="W3169" s="60" t="str">
        <f aca="false">IFERROR($U3169/ABS($V3169),"N/A")</f>
        <v>N/A</v>
      </c>
      <c r="X3169" s="61" t="str">
        <f aca="false">IF(OR($W3169="N/A",$R3169="",$S3169=""),"N/A",IF($W3169&gt;=4,"Not Significant",IF($W3169&gt;=2,"Semi-Significant","Significant")))</f>
        <v>N/A</v>
      </c>
      <c r="Z3169" s="1" t="str">
        <f aca="false">IF($D3169="Z540.1 w/data",0,"")</f>
        <v/>
      </c>
      <c r="AA3169" s="1" t="e">
        <f aca="false">$Y3169+$Q3169+$Z3169</f>
        <v>#VALUE!</v>
      </c>
      <c r="AB3169" s="1" t="n">
        <f aca="false">$N3169+$Q3169</f>
        <v>0</v>
      </c>
      <c r="AC3169" s="1" t="str">
        <f aca="false">IF($Y3169="","",IF(AND($AA3169&gt;=$R3169,$AA3169&lt;=$S3169),"Pass","Fail"))</f>
        <v/>
      </c>
      <c r="AD3169" s="1" t="str">
        <f aca="false">IF($Y3169="","",IF($AA3169&gt;$R3169,"Pass","Fail"))</f>
        <v/>
      </c>
      <c r="AE3169" s="1" t="str">
        <f aca="false">IF($Y3169="","",IF($AA3169&gt;=$R3169,"Pass","Fail"))</f>
        <v/>
      </c>
      <c r="AF3169" s="1" t="str">
        <f aca="false">IF($Y3169="","",IF($AA3169&lt;=$S3169,"Pass","Fail"))</f>
        <v/>
      </c>
      <c r="AG3169" s="1" t="str">
        <f aca="false">IF($Y3169="","",IF($AA3169&lt;$S3169,"Pass","Fail"))</f>
        <v/>
      </c>
      <c r="AH3169" s="23" t="str">
        <f aca="true">INDIRECT(CHOOSE(MATCH($T3169,{"±","&gt;","≥","≤","&lt;"},0), "AC", "AD", "AE", "AF", "AG") &amp; ROW())</f>
        <v/>
      </c>
      <c r="AI3169" s="56" t="str">
        <f aca="false">IF($X3169="Not Significant","No Further Action Required",
IF($AH3169="","",
IF(AND($AH3169="Pass",$L3169="0 - Passed "),"Analysis performed; no further action required.",
IF(AND($AH3169="Fail",$L3169="1 - Failed "),"Analysis performed; no further action required.",
IF(AND($AH3169="Pass",$L3169="2 - Limited In Use "),"Analysis performed; no further action required.",
IF(AND($AH3169="Fail",$L3169="3 - Adjusted "),"Analysis performed; no further action required.",
"Unit fails analysis; TSM determination required."))))))</f>
        <v/>
      </c>
      <c r="AJ3169" s="58"/>
    </row>
    <row r="3170" customFormat="false" ht="15" hidden="false" customHeight="false" outlineLevel="0" collapsed="false">
      <c r="A3170" s="56"/>
      <c r="E3170" s="57" t="str">
        <f aca="false">IF(AND($F3170="",$G3170=""),"",IF($G3170="",$F3170,HYPERLINK($G3170,$F3170)))</f>
        <v/>
      </c>
      <c r="H3170" s="1" t="str">
        <f aca="false">IF($I3170="","None Attached",IF(LEFT($I3170,5)="https",HYPERLINK($I3170,"Datasheet"),HYPERLINK(_xlfn.CONCAT("https://",$I3170),"Datasheet")))</f>
        <v>None Attached</v>
      </c>
      <c r="M3170" s="56"/>
      <c r="P3170" s="58"/>
      <c r="Q3170" s="1" t="n">
        <f aca="false">$M3170-$N3170</f>
        <v>0</v>
      </c>
      <c r="R3170" s="56"/>
      <c r="T3170" s="59" t="s">
        <v>15</v>
      </c>
      <c r="U3170" s="1" t="n">
        <f aca="false">$S3170-$R3170</f>
        <v>0</v>
      </c>
      <c r="V3170" s="1" t="n">
        <f aca="false">IF($T3170="±",$Q3170*2,$Q3170)</f>
        <v>0</v>
      </c>
      <c r="W3170" s="60" t="str">
        <f aca="false">IFERROR($U3170/ABS($V3170),"N/A")</f>
        <v>N/A</v>
      </c>
      <c r="X3170" s="61" t="str">
        <f aca="false">IF(OR($W3170="N/A",$R3170="",$S3170=""),"N/A",IF($W3170&gt;=4,"Not Significant",IF($W3170&gt;=2,"Semi-Significant","Significant")))</f>
        <v>N/A</v>
      </c>
      <c r="Z3170" s="1" t="str">
        <f aca="false">IF($D3170="Z540.1 w/data",0,"")</f>
        <v/>
      </c>
      <c r="AA3170" s="1" t="e">
        <f aca="false">$Y3170+$Q3170+$Z3170</f>
        <v>#VALUE!</v>
      </c>
      <c r="AB3170" s="1" t="n">
        <f aca="false">$N3170+$Q3170</f>
        <v>0</v>
      </c>
      <c r="AC3170" s="1" t="str">
        <f aca="false">IF($Y3170="","",IF(AND($AA3170&gt;=$R3170,$AA3170&lt;=$S3170),"Pass","Fail"))</f>
        <v/>
      </c>
      <c r="AD3170" s="1" t="str">
        <f aca="false">IF($Y3170="","",IF($AA3170&gt;$R3170,"Pass","Fail"))</f>
        <v/>
      </c>
      <c r="AE3170" s="1" t="str">
        <f aca="false">IF($Y3170="","",IF($AA3170&gt;=$R3170,"Pass","Fail"))</f>
        <v/>
      </c>
      <c r="AF3170" s="1" t="str">
        <f aca="false">IF($Y3170="","",IF($AA3170&lt;=$S3170,"Pass","Fail"))</f>
        <v/>
      </c>
      <c r="AG3170" s="1" t="str">
        <f aca="false">IF($Y3170="","",IF($AA3170&lt;$S3170,"Pass","Fail"))</f>
        <v/>
      </c>
      <c r="AH3170" s="23" t="str">
        <f aca="true">INDIRECT(CHOOSE(MATCH($T3170,{"±","&gt;","≥","≤","&lt;"},0), "AC", "AD", "AE", "AF", "AG") &amp; ROW())</f>
        <v/>
      </c>
      <c r="AI3170" s="56" t="str">
        <f aca="false">IF($X3170="Not Significant","No Further Action Required",
IF($AH3170="","",
IF(AND($AH3170="Pass",$L3170="0 - Passed "),"Analysis performed; no further action required.",
IF(AND($AH3170="Fail",$L3170="1 - Failed "),"Analysis performed; no further action required.",
IF(AND($AH3170="Pass",$L3170="2 - Limited In Use "),"Analysis performed; no further action required.",
IF(AND($AH3170="Fail",$L3170="3 - Adjusted "),"Analysis performed; no further action required.",
"Unit fails analysis; TSM determination required."))))))</f>
        <v/>
      </c>
      <c r="AJ3170" s="58"/>
    </row>
    <row r="3171" customFormat="false" ht="15" hidden="false" customHeight="false" outlineLevel="0" collapsed="false">
      <c r="A3171" s="56"/>
      <c r="E3171" s="57" t="str">
        <f aca="false">IF(AND($F3171="",$G3171=""),"",IF($G3171="",$F3171,HYPERLINK($G3171,$F3171)))</f>
        <v/>
      </c>
      <c r="H3171" s="1" t="str">
        <f aca="false">IF($I3171="","None Attached",IF(LEFT($I3171,5)="https",HYPERLINK($I3171,"Datasheet"),HYPERLINK(_xlfn.CONCAT("https://",$I3171),"Datasheet")))</f>
        <v>None Attached</v>
      </c>
      <c r="M3171" s="56"/>
      <c r="P3171" s="58"/>
      <c r="Q3171" s="1" t="n">
        <f aca="false">$M3171-$N3171</f>
        <v>0</v>
      </c>
      <c r="R3171" s="56"/>
      <c r="T3171" s="59" t="s">
        <v>15</v>
      </c>
      <c r="U3171" s="1" t="n">
        <f aca="false">$S3171-$R3171</f>
        <v>0</v>
      </c>
      <c r="V3171" s="1" t="n">
        <f aca="false">IF($T3171="±",$Q3171*2,$Q3171)</f>
        <v>0</v>
      </c>
      <c r="W3171" s="60" t="str">
        <f aca="false">IFERROR($U3171/ABS($V3171),"N/A")</f>
        <v>N/A</v>
      </c>
      <c r="X3171" s="61" t="str">
        <f aca="false">IF(OR($W3171="N/A",$R3171="",$S3171=""),"N/A",IF($W3171&gt;=4,"Not Significant",IF($W3171&gt;=2,"Semi-Significant","Significant")))</f>
        <v>N/A</v>
      </c>
      <c r="Z3171" s="1" t="str">
        <f aca="false">IF($D3171="Z540.1 w/data",0,"")</f>
        <v/>
      </c>
      <c r="AA3171" s="1" t="e">
        <f aca="false">$Y3171+$Q3171+$Z3171</f>
        <v>#VALUE!</v>
      </c>
      <c r="AB3171" s="1" t="n">
        <f aca="false">$N3171+$Q3171</f>
        <v>0</v>
      </c>
      <c r="AC3171" s="1" t="str">
        <f aca="false">IF($Y3171="","",IF(AND($AA3171&gt;=$R3171,$AA3171&lt;=$S3171),"Pass","Fail"))</f>
        <v/>
      </c>
      <c r="AD3171" s="1" t="str">
        <f aca="false">IF($Y3171="","",IF($AA3171&gt;$R3171,"Pass","Fail"))</f>
        <v/>
      </c>
      <c r="AE3171" s="1" t="str">
        <f aca="false">IF($Y3171="","",IF($AA3171&gt;=$R3171,"Pass","Fail"))</f>
        <v/>
      </c>
      <c r="AF3171" s="1" t="str">
        <f aca="false">IF($Y3171="","",IF($AA3171&lt;=$S3171,"Pass","Fail"))</f>
        <v/>
      </c>
      <c r="AG3171" s="1" t="str">
        <f aca="false">IF($Y3171="","",IF($AA3171&lt;$S3171,"Pass","Fail"))</f>
        <v/>
      </c>
      <c r="AH3171" s="23" t="str">
        <f aca="true">INDIRECT(CHOOSE(MATCH($T3171,{"±","&gt;","≥","≤","&lt;"},0), "AC", "AD", "AE", "AF", "AG") &amp; ROW())</f>
        <v/>
      </c>
      <c r="AI3171" s="56" t="str">
        <f aca="false">IF($X3171="Not Significant","No Further Action Required",
IF($AH3171="","",
IF(AND($AH3171="Pass",$L3171="0 - Passed "),"Analysis performed; no further action required.",
IF(AND($AH3171="Fail",$L3171="1 - Failed "),"Analysis performed; no further action required.",
IF(AND($AH3171="Pass",$L3171="2 - Limited In Use "),"Analysis performed; no further action required.",
IF(AND($AH3171="Fail",$L3171="3 - Adjusted "),"Analysis performed; no further action required.",
"Unit fails analysis; TSM determination required."))))))</f>
        <v/>
      </c>
      <c r="AJ3171" s="58"/>
    </row>
    <row r="3172" customFormat="false" ht="15" hidden="false" customHeight="false" outlineLevel="0" collapsed="false">
      <c r="A3172" s="56"/>
      <c r="E3172" s="57" t="str">
        <f aca="false">IF(AND($F3172="",$G3172=""),"",IF($G3172="",$F3172,HYPERLINK($G3172,$F3172)))</f>
        <v/>
      </c>
      <c r="H3172" s="1" t="str">
        <f aca="false">IF($I3172="","None Attached",IF(LEFT($I3172,5)="https",HYPERLINK($I3172,"Datasheet"),HYPERLINK(_xlfn.CONCAT("https://",$I3172),"Datasheet")))</f>
        <v>None Attached</v>
      </c>
      <c r="M3172" s="56"/>
      <c r="P3172" s="58"/>
      <c r="Q3172" s="1" t="n">
        <f aca="false">$M3172-$N3172</f>
        <v>0</v>
      </c>
      <c r="R3172" s="56"/>
      <c r="T3172" s="59" t="s">
        <v>15</v>
      </c>
      <c r="U3172" s="1" t="n">
        <f aca="false">$S3172-$R3172</f>
        <v>0</v>
      </c>
      <c r="V3172" s="1" t="n">
        <f aca="false">IF($T3172="±",$Q3172*2,$Q3172)</f>
        <v>0</v>
      </c>
      <c r="W3172" s="60" t="str">
        <f aca="false">IFERROR($U3172/ABS($V3172),"N/A")</f>
        <v>N/A</v>
      </c>
      <c r="X3172" s="61" t="str">
        <f aca="false">IF(OR($W3172="N/A",$R3172="",$S3172=""),"N/A",IF($W3172&gt;=4,"Not Significant",IF($W3172&gt;=2,"Semi-Significant","Significant")))</f>
        <v>N/A</v>
      </c>
      <c r="Z3172" s="1" t="str">
        <f aca="false">IF($D3172="Z540.1 w/data",0,"")</f>
        <v/>
      </c>
      <c r="AA3172" s="1" t="e">
        <f aca="false">$Y3172+$Q3172+$Z3172</f>
        <v>#VALUE!</v>
      </c>
      <c r="AB3172" s="1" t="n">
        <f aca="false">$N3172+$Q3172</f>
        <v>0</v>
      </c>
      <c r="AC3172" s="1" t="str">
        <f aca="false">IF($Y3172="","",IF(AND($AA3172&gt;=$R3172,$AA3172&lt;=$S3172),"Pass","Fail"))</f>
        <v/>
      </c>
      <c r="AD3172" s="1" t="str">
        <f aca="false">IF($Y3172="","",IF($AA3172&gt;$R3172,"Pass","Fail"))</f>
        <v/>
      </c>
      <c r="AE3172" s="1" t="str">
        <f aca="false">IF($Y3172="","",IF($AA3172&gt;=$R3172,"Pass","Fail"))</f>
        <v/>
      </c>
      <c r="AF3172" s="1" t="str">
        <f aca="false">IF($Y3172="","",IF($AA3172&lt;=$S3172,"Pass","Fail"))</f>
        <v/>
      </c>
      <c r="AG3172" s="1" t="str">
        <f aca="false">IF($Y3172="","",IF($AA3172&lt;$S3172,"Pass","Fail"))</f>
        <v/>
      </c>
      <c r="AH3172" s="23" t="str">
        <f aca="true">INDIRECT(CHOOSE(MATCH($T3172,{"±","&gt;","≥","≤","&lt;"},0), "AC", "AD", "AE", "AF", "AG") &amp; ROW())</f>
        <v/>
      </c>
      <c r="AI3172" s="56" t="str">
        <f aca="false">IF($X3172="Not Significant","No Further Action Required",
IF($AH3172="","",
IF(AND($AH3172="Pass",$L3172="0 - Passed "),"Analysis performed; no further action required.",
IF(AND($AH3172="Fail",$L3172="1 - Failed "),"Analysis performed; no further action required.",
IF(AND($AH3172="Pass",$L3172="2 - Limited In Use "),"Analysis performed; no further action required.",
IF(AND($AH3172="Fail",$L3172="3 - Adjusted "),"Analysis performed; no further action required.",
"Unit fails analysis; TSM determination required."))))))</f>
        <v/>
      </c>
      <c r="AJ3172" s="58"/>
    </row>
    <row r="3173" customFormat="false" ht="15" hidden="false" customHeight="false" outlineLevel="0" collapsed="false">
      <c r="A3173" s="56"/>
      <c r="E3173" s="57" t="str">
        <f aca="false">IF(AND($F3173="",$G3173=""),"",IF($G3173="",$F3173,HYPERLINK($G3173,$F3173)))</f>
        <v/>
      </c>
      <c r="H3173" s="1" t="str">
        <f aca="false">IF($I3173="","None Attached",IF(LEFT($I3173,5)="https",HYPERLINK($I3173,"Datasheet"),HYPERLINK(_xlfn.CONCAT("https://",$I3173),"Datasheet")))</f>
        <v>None Attached</v>
      </c>
      <c r="M3173" s="56"/>
      <c r="P3173" s="58"/>
      <c r="Q3173" s="1" t="n">
        <f aca="false">$M3173-$N3173</f>
        <v>0</v>
      </c>
      <c r="R3173" s="56"/>
      <c r="T3173" s="59" t="s">
        <v>15</v>
      </c>
      <c r="U3173" s="1" t="n">
        <f aca="false">$S3173-$R3173</f>
        <v>0</v>
      </c>
      <c r="V3173" s="1" t="n">
        <f aca="false">IF($T3173="±",$Q3173*2,$Q3173)</f>
        <v>0</v>
      </c>
      <c r="W3173" s="60" t="str">
        <f aca="false">IFERROR($U3173/ABS($V3173),"N/A")</f>
        <v>N/A</v>
      </c>
      <c r="X3173" s="61" t="str">
        <f aca="false">IF(OR($W3173="N/A",$R3173="",$S3173=""),"N/A",IF($W3173&gt;=4,"Not Significant",IF($W3173&gt;=2,"Semi-Significant","Significant")))</f>
        <v>N/A</v>
      </c>
      <c r="Z3173" s="1" t="str">
        <f aca="false">IF($D3173="Z540.1 w/data",0,"")</f>
        <v/>
      </c>
      <c r="AA3173" s="1" t="e">
        <f aca="false">$Y3173+$Q3173+$Z3173</f>
        <v>#VALUE!</v>
      </c>
      <c r="AB3173" s="1" t="n">
        <f aca="false">$N3173+$Q3173</f>
        <v>0</v>
      </c>
      <c r="AC3173" s="1" t="str">
        <f aca="false">IF($Y3173="","",IF(AND($AA3173&gt;=$R3173,$AA3173&lt;=$S3173),"Pass","Fail"))</f>
        <v/>
      </c>
      <c r="AD3173" s="1" t="str">
        <f aca="false">IF($Y3173="","",IF($AA3173&gt;$R3173,"Pass","Fail"))</f>
        <v/>
      </c>
      <c r="AE3173" s="1" t="str">
        <f aca="false">IF($Y3173="","",IF($AA3173&gt;=$R3173,"Pass","Fail"))</f>
        <v/>
      </c>
      <c r="AF3173" s="1" t="str">
        <f aca="false">IF($Y3173="","",IF($AA3173&lt;=$S3173,"Pass","Fail"))</f>
        <v/>
      </c>
      <c r="AG3173" s="1" t="str">
        <f aca="false">IF($Y3173="","",IF($AA3173&lt;$S3173,"Pass","Fail"))</f>
        <v/>
      </c>
      <c r="AH3173" s="23" t="str">
        <f aca="true">INDIRECT(CHOOSE(MATCH($T3173,{"±","&gt;","≥","≤","&lt;"},0), "AC", "AD", "AE", "AF", "AG") &amp; ROW())</f>
        <v/>
      </c>
      <c r="AI3173" s="56" t="str">
        <f aca="false">IF($X3173="Not Significant","No Further Action Required",
IF($AH3173="","",
IF(AND($AH3173="Pass",$L3173="0 - Passed "),"Analysis performed; no further action required.",
IF(AND($AH3173="Fail",$L3173="1 - Failed "),"Analysis performed; no further action required.",
IF(AND($AH3173="Pass",$L3173="2 - Limited In Use "),"Analysis performed; no further action required.",
IF(AND($AH3173="Fail",$L3173="3 - Adjusted "),"Analysis performed; no further action required.",
"Unit fails analysis; TSM determination required."))))))</f>
        <v/>
      </c>
      <c r="AJ3173" s="58"/>
    </row>
    <row r="3174" customFormat="false" ht="15" hidden="false" customHeight="false" outlineLevel="0" collapsed="false">
      <c r="A3174" s="56"/>
      <c r="E3174" s="57" t="str">
        <f aca="false">IF(AND($F3174="",$G3174=""),"",IF($G3174="",$F3174,HYPERLINK($G3174,$F3174)))</f>
        <v/>
      </c>
      <c r="H3174" s="1" t="str">
        <f aca="false">IF($I3174="","None Attached",IF(LEFT($I3174,5)="https",HYPERLINK($I3174,"Datasheet"),HYPERLINK(_xlfn.CONCAT("https://",$I3174),"Datasheet")))</f>
        <v>None Attached</v>
      </c>
      <c r="M3174" s="56"/>
      <c r="P3174" s="58"/>
      <c r="Q3174" s="1" t="n">
        <f aca="false">$M3174-$N3174</f>
        <v>0</v>
      </c>
      <c r="R3174" s="56"/>
      <c r="T3174" s="59" t="s">
        <v>15</v>
      </c>
      <c r="U3174" s="1" t="n">
        <f aca="false">$S3174-$R3174</f>
        <v>0</v>
      </c>
      <c r="V3174" s="1" t="n">
        <f aca="false">IF($T3174="±",$Q3174*2,$Q3174)</f>
        <v>0</v>
      </c>
      <c r="W3174" s="60" t="str">
        <f aca="false">IFERROR($U3174/ABS($V3174),"N/A")</f>
        <v>N/A</v>
      </c>
      <c r="X3174" s="61" t="str">
        <f aca="false">IF(OR($W3174="N/A",$R3174="",$S3174=""),"N/A",IF($W3174&gt;=4,"Not Significant",IF($W3174&gt;=2,"Semi-Significant","Significant")))</f>
        <v>N/A</v>
      </c>
      <c r="Z3174" s="1" t="str">
        <f aca="false">IF($D3174="Z540.1 w/data",0,"")</f>
        <v/>
      </c>
      <c r="AA3174" s="1" t="e">
        <f aca="false">$Y3174+$Q3174+$Z3174</f>
        <v>#VALUE!</v>
      </c>
      <c r="AB3174" s="1" t="n">
        <f aca="false">$N3174+$Q3174</f>
        <v>0</v>
      </c>
      <c r="AC3174" s="1" t="str">
        <f aca="false">IF($Y3174="","",IF(AND($AA3174&gt;=$R3174,$AA3174&lt;=$S3174),"Pass","Fail"))</f>
        <v/>
      </c>
      <c r="AD3174" s="1" t="str">
        <f aca="false">IF($Y3174="","",IF($AA3174&gt;$R3174,"Pass","Fail"))</f>
        <v/>
      </c>
      <c r="AE3174" s="1" t="str">
        <f aca="false">IF($Y3174="","",IF($AA3174&gt;=$R3174,"Pass","Fail"))</f>
        <v/>
      </c>
      <c r="AF3174" s="1" t="str">
        <f aca="false">IF($Y3174="","",IF($AA3174&lt;=$S3174,"Pass","Fail"))</f>
        <v/>
      </c>
      <c r="AG3174" s="1" t="str">
        <f aca="false">IF($Y3174="","",IF($AA3174&lt;$S3174,"Pass","Fail"))</f>
        <v/>
      </c>
      <c r="AH3174" s="23" t="str">
        <f aca="true">INDIRECT(CHOOSE(MATCH($T3174,{"±","&gt;","≥","≤","&lt;"},0), "AC", "AD", "AE", "AF", "AG") &amp; ROW())</f>
        <v/>
      </c>
      <c r="AI3174" s="56" t="str">
        <f aca="false">IF($X3174="Not Significant","No Further Action Required",
IF($AH3174="","",
IF(AND($AH3174="Pass",$L3174="0 - Passed "),"Analysis performed; no further action required.",
IF(AND($AH3174="Fail",$L3174="1 - Failed "),"Analysis performed; no further action required.",
IF(AND($AH3174="Pass",$L3174="2 - Limited In Use "),"Analysis performed; no further action required.",
IF(AND($AH3174="Fail",$L3174="3 - Adjusted "),"Analysis performed; no further action required.",
"Unit fails analysis; TSM determination required."))))))</f>
        <v/>
      </c>
      <c r="AJ3174" s="58"/>
    </row>
    <row r="3175" customFormat="false" ht="15" hidden="false" customHeight="false" outlineLevel="0" collapsed="false">
      <c r="A3175" s="56"/>
      <c r="E3175" s="57" t="str">
        <f aca="false">IF(AND($F3175="",$G3175=""),"",IF($G3175="",$F3175,HYPERLINK($G3175,$F3175)))</f>
        <v/>
      </c>
      <c r="H3175" s="1" t="str">
        <f aca="false">IF($I3175="","None Attached",IF(LEFT($I3175,5)="https",HYPERLINK($I3175,"Datasheet"),HYPERLINK(_xlfn.CONCAT("https://",$I3175),"Datasheet")))</f>
        <v>None Attached</v>
      </c>
      <c r="M3175" s="56"/>
      <c r="P3175" s="58"/>
      <c r="Q3175" s="1" t="n">
        <f aca="false">$M3175-$N3175</f>
        <v>0</v>
      </c>
      <c r="R3175" s="56"/>
      <c r="T3175" s="59" t="s">
        <v>15</v>
      </c>
      <c r="U3175" s="1" t="n">
        <f aca="false">$S3175-$R3175</f>
        <v>0</v>
      </c>
      <c r="V3175" s="1" t="n">
        <f aca="false">IF($T3175="±",$Q3175*2,$Q3175)</f>
        <v>0</v>
      </c>
      <c r="W3175" s="60" t="str">
        <f aca="false">IFERROR($U3175/ABS($V3175),"N/A")</f>
        <v>N/A</v>
      </c>
      <c r="X3175" s="61" t="str">
        <f aca="false">IF(OR($W3175="N/A",$R3175="",$S3175=""),"N/A",IF($W3175&gt;=4,"Not Significant",IF($W3175&gt;=2,"Semi-Significant","Significant")))</f>
        <v>N/A</v>
      </c>
      <c r="Z3175" s="1" t="str">
        <f aca="false">IF($D3175="Z540.1 w/data",0,"")</f>
        <v/>
      </c>
      <c r="AA3175" s="1" t="e">
        <f aca="false">$Y3175+$Q3175+$Z3175</f>
        <v>#VALUE!</v>
      </c>
      <c r="AB3175" s="1" t="n">
        <f aca="false">$N3175+$Q3175</f>
        <v>0</v>
      </c>
      <c r="AC3175" s="1" t="str">
        <f aca="false">IF($Y3175="","",IF(AND($AA3175&gt;=$R3175,$AA3175&lt;=$S3175),"Pass","Fail"))</f>
        <v/>
      </c>
      <c r="AD3175" s="1" t="str">
        <f aca="false">IF($Y3175="","",IF($AA3175&gt;$R3175,"Pass","Fail"))</f>
        <v/>
      </c>
      <c r="AE3175" s="1" t="str">
        <f aca="false">IF($Y3175="","",IF($AA3175&gt;=$R3175,"Pass","Fail"))</f>
        <v/>
      </c>
      <c r="AF3175" s="1" t="str">
        <f aca="false">IF($Y3175="","",IF($AA3175&lt;=$S3175,"Pass","Fail"))</f>
        <v/>
      </c>
      <c r="AG3175" s="1" t="str">
        <f aca="false">IF($Y3175="","",IF($AA3175&lt;$S3175,"Pass","Fail"))</f>
        <v/>
      </c>
      <c r="AH3175" s="23" t="str">
        <f aca="true">INDIRECT(CHOOSE(MATCH($T3175,{"±","&gt;","≥","≤","&lt;"},0), "AC", "AD", "AE", "AF", "AG") &amp; ROW())</f>
        <v/>
      </c>
      <c r="AI3175" s="56" t="str">
        <f aca="false">IF($X3175="Not Significant","No Further Action Required",
IF($AH3175="","",
IF(AND($AH3175="Pass",$L3175="0 - Passed "),"Analysis performed; no further action required.",
IF(AND($AH3175="Fail",$L3175="1 - Failed "),"Analysis performed; no further action required.",
IF(AND($AH3175="Pass",$L3175="2 - Limited In Use "),"Analysis performed; no further action required.",
IF(AND($AH3175="Fail",$L3175="3 - Adjusted "),"Analysis performed; no further action required.",
"Unit fails analysis; TSM determination required."))))))</f>
        <v/>
      </c>
      <c r="AJ3175" s="58"/>
    </row>
    <row r="3176" customFormat="false" ht="15" hidden="false" customHeight="false" outlineLevel="0" collapsed="false">
      <c r="A3176" s="56"/>
      <c r="E3176" s="57" t="str">
        <f aca="false">IF(AND($F3176="",$G3176=""),"",IF($G3176="",$F3176,HYPERLINK($G3176,$F3176)))</f>
        <v/>
      </c>
      <c r="H3176" s="1" t="str">
        <f aca="false">IF($I3176="","None Attached",IF(LEFT($I3176,5)="https",HYPERLINK($I3176,"Datasheet"),HYPERLINK(_xlfn.CONCAT("https://",$I3176),"Datasheet")))</f>
        <v>None Attached</v>
      </c>
      <c r="M3176" s="56"/>
      <c r="P3176" s="58"/>
      <c r="Q3176" s="1" t="n">
        <f aca="false">$M3176-$N3176</f>
        <v>0</v>
      </c>
      <c r="R3176" s="56"/>
      <c r="T3176" s="59" t="s">
        <v>15</v>
      </c>
      <c r="U3176" s="1" t="n">
        <f aca="false">$S3176-$R3176</f>
        <v>0</v>
      </c>
      <c r="V3176" s="1" t="n">
        <f aca="false">IF($T3176="±",$Q3176*2,$Q3176)</f>
        <v>0</v>
      </c>
      <c r="W3176" s="60" t="str">
        <f aca="false">IFERROR($U3176/ABS($V3176),"N/A")</f>
        <v>N/A</v>
      </c>
      <c r="X3176" s="61" t="str">
        <f aca="false">IF(OR($W3176="N/A",$R3176="",$S3176=""),"N/A",IF($W3176&gt;=4,"Not Significant",IF($W3176&gt;=2,"Semi-Significant","Significant")))</f>
        <v>N/A</v>
      </c>
      <c r="Z3176" s="1" t="str">
        <f aca="false">IF($D3176="Z540.1 w/data",0,"")</f>
        <v/>
      </c>
      <c r="AA3176" s="1" t="e">
        <f aca="false">$Y3176+$Q3176+$Z3176</f>
        <v>#VALUE!</v>
      </c>
      <c r="AB3176" s="1" t="n">
        <f aca="false">$N3176+$Q3176</f>
        <v>0</v>
      </c>
      <c r="AC3176" s="1" t="str">
        <f aca="false">IF($Y3176="","",IF(AND($AA3176&gt;=$R3176,$AA3176&lt;=$S3176),"Pass","Fail"))</f>
        <v/>
      </c>
      <c r="AD3176" s="1" t="str">
        <f aca="false">IF($Y3176="","",IF($AA3176&gt;$R3176,"Pass","Fail"))</f>
        <v/>
      </c>
      <c r="AE3176" s="1" t="str">
        <f aca="false">IF($Y3176="","",IF($AA3176&gt;=$R3176,"Pass","Fail"))</f>
        <v/>
      </c>
      <c r="AF3176" s="1" t="str">
        <f aca="false">IF($Y3176="","",IF($AA3176&lt;=$S3176,"Pass","Fail"))</f>
        <v/>
      </c>
      <c r="AG3176" s="1" t="str">
        <f aca="false">IF($Y3176="","",IF($AA3176&lt;$S3176,"Pass","Fail"))</f>
        <v/>
      </c>
      <c r="AH3176" s="23" t="str">
        <f aca="true">INDIRECT(CHOOSE(MATCH($T3176,{"±","&gt;","≥","≤","&lt;"},0), "AC", "AD", "AE", "AF", "AG") &amp; ROW())</f>
        <v/>
      </c>
      <c r="AI3176" s="56" t="str">
        <f aca="false">IF($X3176="Not Significant","No Further Action Required",
IF($AH3176="","",
IF(AND($AH3176="Pass",$L3176="0 - Passed "),"Analysis performed; no further action required.",
IF(AND($AH3176="Fail",$L3176="1 - Failed "),"Analysis performed; no further action required.",
IF(AND($AH3176="Pass",$L3176="2 - Limited In Use "),"Analysis performed; no further action required.",
IF(AND($AH3176="Fail",$L3176="3 - Adjusted "),"Analysis performed; no further action required.",
"Unit fails analysis; TSM determination required."))))))</f>
        <v/>
      </c>
      <c r="AJ3176" s="58"/>
    </row>
    <row r="3177" customFormat="false" ht="15" hidden="false" customHeight="false" outlineLevel="0" collapsed="false">
      <c r="A3177" s="56"/>
      <c r="E3177" s="57" t="str">
        <f aca="false">IF(AND($F3177="",$G3177=""),"",IF($G3177="",$F3177,HYPERLINK($G3177,$F3177)))</f>
        <v/>
      </c>
      <c r="H3177" s="1" t="str">
        <f aca="false">IF($I3177="","None Attached",IF(LEFT($I3177,5)="https",HYPERLINK($I3177,"Datasheet"),HYPERLINK(_xlfn.CONCAT("https://",$I3177),"Datasheet")))</f>
        <v>None Attached</v>
      </c>
      <c r="M3177" s="56"/>
      <c r="P3177" s="58"/>
      <c r="Q3177" s="1" t="n">
        <f aca="false">$M3177-$N3177</f>
        <v>0</v>
      </c>
      <c r="R3177" s="56"/>
      <c r="T3177" s="59" t="s">
        <v>15</v>
      </c>
      <c r="U3177" s="1" t="n">
        <f aca="false">$S3177-$R3177</f>
        <v>0</v>
      </c>
      <c r="V3177" s="1" t="n">
        <f aca="false">IF($T3177="±",$Q3177*2,$Q3177)</f>
        <v>0</v>
      </c>
      <c r="W3177" s="60" t="str">
        <f aca="false">IFERROR($U3177/ABS($V3177),"N/A")</f>
        <v>N/A</v>
      </c>
      <c r="X3177" s="61" t="str">
        <f aca="false">IF(OR($W3177="N/A",$R3177="",$S3177=""),"N/A",IF($W3177&gt;=4,"Not Significant",IF($W3177&gt;=2,"Semi-Significant","Significant")))</f>
        <v>N/A</v>
      </c>
      <c r="Z3177" s="1" t="str">
        <f aca="false">IF($D3177="Z540.1 w/data",0,"")</f>
        <v/>
      </c>
      <c r="AA3177" s="1" t="e">
        <f aca="false">$Y3177+$Q3177+$Z3177</f>
        <v>#VALUE!</v>
      </c>
      <c r="AB3177" s="1" t="n">
        <f aca="false">$N3177+$Q3177</f>
        <v>0</v>
      </c>
      <c r="AC3177" s="1" t="str">
        <f aca="false">IF($Y3177="","",IF(AND($AA3177&gt;=$R3177,$AA3177&lt;=$S3177),"Pass","Fail"))</f>
        <v/>
      </c>
      <c r="AD3177" s="1" t="str">
        <f aca="false">IF($Y3177="","",IF($AA3177&gt;$R3177,"Pass","Fail"))</f>
        <v/>
      </c>
      <c r="AE3177" s="1" t="str">
        <f aca="false">IF($Y3177="","",IF($AA3177&gt;=$R3177,"Pass","Fail"))</f>
        <v/>
      </c>
      <c r="AF3177" s="1" t="str">
        <f aca="false">IF($Y3177="","",IF($AA3177&lt;=$S3177,"Pass","Fail"))</f>
        <v/>
      </c>
      <c r="AG3177" s="1" t="str">
        <f aca="false">IF($Y3177="","",IF($AA3177&lt;$S3177,"Pass","Fail"))</f>
        <v/>
      </c>
      <c r="AH3177" s="23" t="str">
        <f aca="true">INDIRECT(CHOOSE(MATCH($T3177,{"±","&gt;","≥","≤","&lt;"},0), "AC", "AD", "AE", "AF", "AG") &amp; ROW())</f>
        <v/>
      </c>
      <c r="AI3177" s="56" t="str">
        <f aca="false">IF($X3177="Not Significant","No Further Action Required",
IF($AH3177="","",
IF(AND($AH3177="Pass",$L3177="0 - Passed "),"Analysis performed; no further action required.",
IF(AND($AH3177="Fail",$L3177="1 - Failed "),"Analysis performed; no further action required.",
IF(AND($AH3177="Pass",$L3177="2 - Limited In Use "),"Analysis performed; no further action required.",
IF(AND($AH3177="Fail",$L3177="3 - Adjusted "),"Analysis performed; no further action required.",
"Unit fails analysis; TSM determination required."))))))</f>
        <v/>
      </c>
      <c r="AJ3177" s="58"/>
    </row>
    <row r="3178" customFormat="false" ht="15" hidden="false" customHeight="false" outlineLevel="0" collapsed="false">
      <c r="A3178" s="56"/>
      <c r="E3178" s="57" t="str">
        <f aca="false">IF(AND($F3178="",$G3178=""),"",IF($G3178="",$F3178,HYPERLINK($G3178,$F3178)))</f>
        <v/>
      </c>
      <c r="H3178" s="1" t="str">
        <f aca="false">IF($I3178="","None Attached",IF(LEFT($I3178,5)="https",HYPERLINK($I3178,"Datasheet"),HYPERLINK(_xlfn.CONCAT("https://",$I3178),"Datasheet")))</f>
        <v>None Attached</v>
      </c>
      <c r="M3178" s="56"/>
      <c r="P3178" s="58"/>
      <c r="Q3178" s="1" t="n">
        <f aca="false">$M3178-$N3178</f>
        <v>0</v>
      </c>
      <c r="R3178" s="56"/>
      <c r="T3178" s="59" t="s">
        <v>15</v>
      </c>
      <c r="U3178" s="1" t="n">
        <f aca="false">$S3178-$R3178</f>
        <v>0</v>
      </c>
      <c r="V3178" s="1" t="n">
        <f aca="false">IF($T3178="±",$Q3178*2,$Q3178)</f>
        <v>0</v>
      </c>
      <c r="W3178" s="60" t="str">
        <f aca="false">IFERROR($U3178/ABS($V3178),"N/A")</f>
        <v>N/A</v>
      </c>
      <c r="X3178" s="61" t="str">
        <f aca="false">IF(OR($W3178="N/A",$R3178="",$S3178=""),"N/A",IF($W3178&gt;=4,"Not Significant",IF($W3178&gt;=2,"Semi-Significant","Significant")))</f>
        <v>N/A</v>
      </c>
      <c r="Z3178" s="1" t="str">
        <f aca="false">IF($D3178="Z540.1 w/data",0,"")</f>
        <v/>
      </c>
      <c r="AA3178" s="1" t="e">
        <f aca="false">$Y3178+$Q3178+$Z3178</f>
        <v>#VALUE!</v>
      </c>
      <c r="AB3178" s="1" t="n">
        <f aca="false">$N3178+$Q3178</f>
        <v>0</v>
      </c>
      <c r="AC3178" s="1" t="str">
        <f aca="false">IF($Y3178="","",IF(AND($AA3178&gt;=$R3178,$AA3178&lt;=$S3178),"Pass","Fail"))</f>
        <v/>
      </c>
      <c r="AD3178" s="1" t="str">
        <f aca="false">IF($Y3178="","",IF($AA3178&gt;$R3178,"Pass","Fail"))</f>
        <v/>
      </c>
      <c r="AE3178" s="1" t="str">
        <f aca="false">IF($Y3178="","",IF($AA3178&gt;=$R3178,"Pass","Fail"))</f>
        <v/>
      </c>
      <c r="AF3178" s="1" t="str">
        <f aca="false">IF($Y3178="","",IF($AA3178&lt;=$S3178,"Pass","Fail"))</f>
        <v/>
      </c>
      <c r="AG3178" s="1" t="str">
        <f aca="false">IF($Y3178="","",IF($AA3178&lt;$S3178,"Pass","Fail"))</f>
        <v/>
      </c>
      <c r="AH3178" s="23" t="str">
        <f aca="true">INDIRECT(CHOOSE(MATCH($T3178,{"±","&gt;","≥","≤","&lt;"},0), "AC", "AD", "AE", "AF", "AG") &amp; ROW())</f>
        <v/>
      </c>
      <c r="AI3178" s="56" t="str">
        <f aca="false">IF($X3178="Not Significant","No Further Action Required",
IF($AH3178="","",
IF(AND($AH3178="Pass",$L3178="0 - Passed "),"Analysis performed; no further action required.",
IF(AND($AH3178="Fail",$L3178="1 - Failed "),"Analysis performed; no further action required.",
IF(AND($AH3178="Pass",$L3178="2 - Limited In Use "),"Analysis performed; no further action required.",
IF(AND($AH3178="Fail",$L3178="3 - Adjusted "),"Analysis performed; no further action required.",
"Unit fails analysis; TSM determination required."))))))</f>
        <v/>
      </c>
      <c r="AJ3178" s="58"/>
    </row>
    <row r="3179" customFormat="false" ht="15" hidden="false" customHeight="false" outlineLevel="0" collapsed="false">
      <c r="A3179" s="56"/>
      <c r="E3179" s="57" t="str">
        <f aca="false">IF(AND($F3179="",$G3179=""),"",IF($G3179="",$F3179,HYPERLINK($G3179,$F3179)))</f>
        <v/>
      </c>
      <c r="H3179" s="1" t="str">
        <f aca="false">IF($I3179="","None Attached",IF(LEFT($I3179,5)="https",HYPERLINK($I3179,"Datasheet"),HYPERLINK(_xlfn.CONCAT("https://",$I3179),"Datasheet")))</f>
        <v>None Attached</v>
      </c>
      <c r="M3179" s="56"/>
      <c r="P3179" s="58"/>
      <c r="Q3179" s="1" t="n">
        <f aca="false">$M3179-$N3179</f>
        <v>0</v>
      </c>
      <c r="R3179" s="56"/>
      <c r="T3179" s="59" t="s">
        <v>15</v>
      </c>
      <c r="U3179" s="1" t="n">
        <f aca="false">$S3179-$R3179</f>
        <v>0</v>
      </c>
      <c r="V3179" s="1" t="n">
        <f aca="false">IF($T3179="±",$Q3179*2,$Q3179)</f>
        <v>0</v>
      </c>
      <c r="W3179" s="60" t="str">
        <f aca="false">IFERROR($U3179/ABS($V3179),"N/A")</f>
        <v>N/A</v>
      </c>
      <c r="X3179" s="61" t="str">
        <f aca="false">IF(OR($W3179="N/A",$R3179="",$S3179=""),"N/A",IF($W3179&gt;=4,"Not Significant",IF($W3179&gt;=2,"Semi-Significant","Significant")))</f>
        <v>N/A</v>
      </c>
      <c r="Z3179" s="1" t="str">
        <f aca="false">IF($D3179="Z540.1 w/data",0,"")</f>
        <v/>
      </c>
      <c r="AA3179" s="1" t="e">
        <f aca="false">$Y3179+$Q3179+$Z3179</f>
        <v>#VALUE!</v>
      </c>
      <c r="AB3179" s="1" t="n">
        <f aca="false">$N3179+$Q3179</f>
        <v>0</v>
      </c>
      <c r="AC3179" s="1" t="str">
        <f aca="false">IF($Y3179="","",IF(AND($AA3179&gt;=$R3179,$AA3179&lt;=$S3179),"Pass","Fail"))</f>
        <v/>
      </c>
      <c r="AD3179" s="1" t="str">
        <f aca="false">IF($Y3179="","",IF($AA3179&gt;$R3179,"Pass","Fail"))</f>
        <v/>
      </c>
      <c r="AE3179" s="1" t="str">
        <f aca="false">IF($Y3179="","",IF($AA3179&gt;=$R3179,"Pass","Fail"))</f>
        <v/>
      </c>
      <c r="AF3179" s="1" t="str">
        <f aca="false">IF($Y3179="","",IF($AA3179&lt;=$S3179,"Pass","Fail"))</f>
        <v/>
      </c>
      <c r="AG3179" s="1" t="str">
        <f aca="false">IF($Y3179="","",IF($AA3179&lt;$S3179,"Pass","Fail"))</f>
        <v/>
      </c>
      <c r="AH3179" s="23" t="str">
        <f aca="true">INDIRECT(CHOOSE(MATCH($T3179,{"±","&gt;","≥","≤","&lt;"},0), "AC", "AD", "AE", "AF", "AG") &amp; ROW())</f>
        <v/>
      </c>
      <c r="AI3179" s="56" t="str">
        <f aca="false">IF($X3179="Not Significant","No Further Action Required",
IF($AH3179="","",
IF(AND($AH3179="Pass",$L3179="0 - Passed "),"Analysis performed; no further action required.",
IF(AND($AH3179="Fail",$L3179="1 - Failed "),"Analysis performed; no further action required.",
IF(AND($AH3179="Pass",$L3179="2 - Limited In Use "),"Analysis performed; no further action required.",
IF(AND($AH3179="Fail",$L3179="3 - Adjusted "),"Analysis performed; no further action required.",
"Unit fails analysis; TSM determination required."))))))</f>
        <v/>
      </c>
      <c r="AJ3179" s="58"/>
    </row>
    <row r="3180" customFormat="false" ht="15" hidden="false" customHeight="false" outlineLevel="0" collapsed="false">
      <c r="A3180" s="56"/>
      <c r="E3180" s="57" t="str">
        <f aca="false">IF(AND($F3180="",$G3180=""),"",IF($G3180="",$F3180,HYPERLINK($G3180,$F3180)))</f>
        <v/>
      </c>
      <c r="H3180" s="1" t="str">
        <f aca="false">IF($I3180="","None Attached",IF(LEFT($I3180,5)="https",HYPERLINK($I3180,"Datasheet"),HYPERLINK(_xlfn.CONCAT("https://",$I3180),"Datasheet")))</f>
        <v>None Attached</v>
      </c>
      <c r="M3180" s="56"/>
      <c r="P3180" s="58"/>
      <c r="Q3180" s="1" t="n">
        <f aca="false">$M3180-$N3180</f>
        <v>0</v>
      </c>
      <c r="R3180" s="56"/>
      <c r="T3180" s="59" t="s">
        <v>15</v>
      </c>
      <c r="U3180" s="1" t="n">
        <f aca="false">$S3180-$R3180</f>
        <v>0</v>
      </c>
      <c r="V3180" s="1" t="n">
        <f aca="false">IF($T3180="±",$Q3180*2,$Q3180)</f>
        <v>0</v>
      </c>
      <c r="W3180" s="60" t="str">
        <f aca="false">IFERROR($U3180/ABS($V3180),"N/A")</f>
        <v>N/A</v>
      </c>
      <c r="X3180" s="61" t="str">
        <f aca="false">IF(OR($W3180="N/A",$R3180="",$S3180=""),"N/A",IF($W3180&gt;=4,"Not Significant",IF($W3180&gt;=2,"Semi-Significant","Significant")))</f>
        <v>N/A</v>
      </c>
      <c r="Z3180" s="1" t="str">
        <f aca="false">IF($D3180="Z540.1 w/data",0,"")</f>
        <v/>
      </c>
      <c r="AA3180" s="1" t="e">
        <f aca="false">$Y3180+$Q3180+$Z3180</f>
        <v>#VALUE!</v>
      </c>
      <c r="AB3180" s="1" t="n">
        <f aca="false">$N3180+$Q3180</f>
        <v>0</v>
      </c>
      <c r="AC3180" s="1" t="str">
        <f aca="false">IF($Y3180="","",IF(AND($AA3180&gt;=$R3180,$AA3180&lt;=$S3180),"Pass","Fail"))</f>
        <v/>
      </c>
      <c r="AD3180" s="1" t="str">
        <f aca="false">IF($Y3180="","",IF($AA3180&gt;$R3180,"Pass","Fail"))</f>
        <v/>
      </c>
      <c r="AE3180" s="1" t="str">
        <f aca="false">IF($Y3180="","",IF($AA3180&gt;=$R3180,"Pass","Fail"))</f>
        <v/>
      </c>
      <c r="AF3180" s="1" t="str">
        <f aca="false">IF($Y3180="","",IF($AA3180&lt;=$S3180,"Pass","Fail"))</f>
        <v/>
      </c>
      <c r="AG3180" s="1" t="str">
        <f aca="false">IF($Y3180="","",IF($AA3180&lt;$S3180,"Pass","Fail"))</f>
        <v/>
      </c>
      <c r="AH3180" s="23" t="str">
        <f aca="true">INDIRECT(CHOOSE(MATCH($T3180,{"±","&gt;","≥","≤","&lt;"},0), "AC", "AD", "AE", "AF", "AG") &amp; ROW())</f>
        <v/>
      </c>
      <c r="AI3180" s="56" t="str">
        <f aca="false">IF($X3180="Not Significant","No Further Action Required",
IF($AH3180="","",
IF(AND($AH3180="Pass",$L3180="0 - Passed "),"Analysis performed; no further action required.",
IF(AND($AH3180="Fail",$L3180="1 - Failed "),"Analysis performed; no further action required.",
IF(AND($AH3180="Pass",$L3180="2 - Limited In Use "),"Analysis performed; no further action required.",
IF(AND($AH3180="Fail",$L3180="3 - Adjusted "),"Analysis performed; no further action required.",
"Unit fails analysis; TSM determination required."))))))</f>
        <v/>
      </c>
      <c r="AJ3180" s="58"/>
    </row>
    <row r="3181" customFormat="false" ht="15" hidden="false" customHeight="false" outlineLevel="0" collapsed="false">
      <c r="A3181" s="56"/>
      <c r="E3181" s="57" t="str">
        <f aca="false">IF(AND($F3181="",$G3181=""),"",IF($G3181="",$F3181,HYPERLINK($G3181,$F3181)))</f>
        <v/>
      </c>
      <c r="H3181" s="1" t="str">
        <f aca="false">IF($I3181="","None Attached",IF(LEFT($I3181,5)="https",HYPERLINK($I3181,"Datasheet"),HYPERLINK(_xlfn.CONCAT("https://",$I3181),"Datasheet")))</f>
        <v>None Attached</v>
      </c>
      <c r="M3181" s="56"/>
      <c r="P3181" s="58"/>
      <c r="Q3181" s="1" t="n">
        <f aca="false">$M3181-$N3181</f>
        <v>0</v>
      </c>
      <c r="R3181" s="56"/>
      <c r="T3181" s="59" t="s">
        <v>15</v>
      </c>
      <c r="U3181" s="1" t="n">
        <f aca="false">$S3181-$R3181</f>
        <v>0</v>
      </c>
      <c r="V3181" s="1" t="n">
        <f aca="false">IF($T3181="±",$Q3181*2,$Q3181)</f>
        <v>0</v>
      </c>
      <c r="W3181" s="60" t="str">
        <f aca="false">IFERROR($U3181/ABS($V3181),"N/A")</f>
        <v>N/A</v>
      </c>
      <c r="X3181" s="61" t="str">
        <f aca="false">IF(OR($W3181="N/A",$R3181="",$S3181=""),"N/A",IF($W3181&gt;=4,"Not Significant",IF($W3181&gt;=2,"Semi-Significant","Significant")))</f>
        <v>N/A</v>
      </c>
      <c r="Z3181" s="1" t="str">
        <f aca="false">IF($D3181="Z540.1 w/data",0,"")</f>
        <v/>
      </c>
      <c r="AA3181" s="1" t="e">
        <f aca="false">$Y3181+$Q3181+$Z3181</f>
        <v>#VALUE!</v>
      </c>
      <c r="AB3181" s="1" t="n">
        <f aca="false">$N3181+$Q3181</f>
        <v>0</v>
      </c>
      <c r="AC3181" s="1" t="str">
        <f aca="false">IF($Y3181="","",IF(AND($AA3181&gt;=$R3181,$AA3181&lt;=$S3181),"Pass","Fail"))</f>
        <v/>
      </c>
      <c r="AD3181" s="1" t="str">
        <f aca="false">IF($Y3181="","",IF($AA3181&gt;$R3181,"Pass","Fail"))</f>
        <v/>
      </c>
      <c r="AE3181" s="1" t="str">
        <f aca="false">IF($Y3181="","",IF($AA3181&gt;=$R3181,"Pass","Fail"))</f>
        <v/>
      </c>
      <c r="AF3181" s="1" t="str">
        <f aca="false">IF($Y3181="","",IF($AA3181&lt;=$S3181,"Pass","Fail"))</f>
        <v/>
      </c>
      <c r="AG3181" s="1" t="str">
        <f aca="false">IF($Y3181="","",IF($AA3181&lt;$S3181,"Pass","Fail"))</f>
        <v/>
      </c>
      <c r="AH3181" s="23" t="str">
        <f aca="true">INDIRECT(CHOOSE(MATCH($T3181,{"±","&gt;","≥","≤","&lt;"},0), "AC", "AD", "AE", "AF", "AG") &amp; ROW())</f>
        <v/>
      </c>
      <c r="AI3181" s="56" t="str">
        <f aca="false">IF($X3181="Not Significant","No Further Action Required",
IF($AH3181="","",
IF(AND($AH3181="Pass",$L3181="0 - Passed "),"Analysis performed; no further action required.",
IF(AND($AH3181="Fail",$L3181="1 - Failed "),"Analysis performed; no further action required.",
IF(AND($AH3181="Pass",$L3181="2 - Limited In Use "),"Analysis performed; no further action required.",
IF(AND($AH3181="Fail",$L3181="3 - Adjusted "),"Analysis performed; no further action required.",
"Unit fails analysis; TSM determination required."))))))</f>
        <v/>
      </c>
      <c r="AJ3181" s="58"/>
    </row>
    <row r="3182" customFormat="false" ht="15" hidden="false" customHeight="false" outlineLevel="0" collapsed="false">
      <c r="A3182" s="56"/>
      <c r="E3182" s="57" t="str">
        <f aca="false">IF(AND($F3182="",$G3182=""),"",IF($G3182="",$F3182,HYPERLINK($G3182,$F3182)))</f>
        <v/>
      </c>
      <c r="H3182" s="1" t="str">
        <f aca="false">IF($I3182="","None Attached",IF(LEFT($I3182,5)="https",HYPERLINK($I3182,"Datasheet"),HYPERLINK(_xlfn.CONCAT("https://",$I3182),"Datasheet")))</f>
        <v>None Attached</v>
      </c>
      <c r="M3182" s="56"/>
      <c r="P3182" s="58"/>
      <c r="Q3182" s="1" t="n">
        <f aca="false">$M3182-$N3182</f>
        <v>0</v>
      </c>
      <c r="R3182" s="56"/>
      <c r="T3182" s="59" t="s">
        <v>15</v>
      </c>
      <c r="U3182" s="1" t="n">
        <f aca="false">$S3182-$R3182</f>
        <v>0</v>
      </c>
      <c r="V3182" s="1" t="n">
        <f aca="false">IF($T3182="±",$Q3182*2,$Q3182)</f>
        <v>0</v>
      </c>
      <c r="W3182" s="60" t="str">
        <f aca="false">IFERROR($U3182/ABS($V3182),"N/A")</f>
        <v>N/A</v>
      </c>
      <c r="X3182" s="61" t="str">
        <f aca="false">IF(OR($W3182="N/A",$R3182="",$S3182=""),"N/A",IF($W3182&gt;=4,"Not Significant",IF($W3182&gt;=2,"Semi-Significant","Significant")))</f>
        <v>N/A</v>
      </c>
      <c r="Z3182" s="1" t="str">
        <f aca="false">IF($D3182="Z540.1 w/data",0,"")</f>
        <v/>
      </c>
      <c r="AA3182" s="1" t="e">
        <f aca="false">$Y3182+$Q3182+$Z3182</f>
        <v>#VALUE!</v>
      </c>
      <c r="AB3182" s="1" t="n">
        <f aca="false">$N3182+$Q3182</f>
        <v>0</v>
      </c>
      <c r="AC3182" s="1" t="str">
        <f aca="false">IF($Y3182="","",IF(AND($AA3182&gt;=$R3182,$AA3182&lt;=$S3182),"Pass","Fail"))</f>
        <v/>
      </c>
      <c r="AD3182" s="1" t="str">
        <f aca="false">IF($Y3182="","",IF($AA3182&gt;$R3182,"Pass","Fail"))</f>
        <v/>
      </c>
      <c r="AE3182" s="1" t="str">
        <f aca="false">IF($Y3182="","",IF($AA3182&gt;=$R3182,"Pass","Fail"))</f>
        <v/>
      </c>
      <c r="AF3182" s="1" t="str">
        <f aca="false">IF($Y3182="","",IF($AA3182&lt;=$S3182,"Pass","Fail"))</f>
        <v/>
      </c>
      <c r="AG3182" s="1" t="str">
        <f aca="false">IF($Y3182="","",IF($AA3182&lt;$S3182,"Pass","Fail"))</f>
        <v/>
      </c>
      <c r="AH3182" s="23" t="str">
        <f aca="true">INDIRECT(CHOOSE(MATCH($T3182,{"±","&gt;","≥","≤","&lt;"},0), "AC", "AD", "AE", "AF", "AG") &amp; ROW())</f>
        <v/>
      </c>
      <c r="AI3182" s="56" t="str">
        <f aca="false">IF($X3182="Not Significant","No Further Action Required",
IF($AH3182="","",
IF(AND($AH3182="Pass",$L3182="0 - Passed "),"Analysis performed; no further action required.",
IF(AND($AH3182="Fail",$L3182="1 - Failed "),"Analysis performed; no further action required.",
IF(AND($AH3182="Pass",$L3182="2 - Limited In Use "),"Analysis performed; no further action required.",
IF(AND($AH3182="Fail",$L3182="3 - Adjusted "),"Analysis performed; no further action required.",
"Unit fails analysis; TSM determination required."))))))</f>
        <v/>
      </c>
      <c r="AJ3182" s="58"/>
    </row>
    <row r="3183" customFormat="false" ht="15" hidden="false" customHeight="false" outlineLevel="0" collapsed="false">
      <c r="A3183" s="56"/>
      <c r="E3183" s="57" t="str">
        <f aca="false">IF(AND($F3183="",$G3183=""),"",IF($G3183="",$F3183,HYPERLINK($G3183,$F3183)))</f>
        <v/>
      </c>
      <c r="H3183" s="1" t="str">
        <f aca="false">IF($I3183="","None Attached",IF(LEFT($I3183,5)="https",HYPERLINK($I3183,"Datasheet"),HYPERLINK(_xlfn.CONCAT("https://",$I3183),"Datasheet")))</f>
        <v>None Attached</v>
      </c>
      <c r="M3183" s="56"/>
      <c r="P3183" s="58"/>
      <c r="Q3183" s="1" t="n">
        <f aca="false">$M3183-$N3183</f>
        <v>0</v>
      </c>
      <c r="R3183" s="56"/>
      <c r="T3183" s="59" t="s">
        <v>15</v>
      </c>
      <c r="U3183" s="1" t="n">
        <f aca="false">$S3183-$R3183</f>
        <v>0</v>
      </c>
      <c r="V3183" s="1" t="n">
        <f aca="false">IF($T3183="±",$Q3183*2,$Q3183)</f>
        <v>0</v>
      </c>
      <c r="W3183" s="60" t="str">
        <f aca="false">IFERROR($U3183/ABS($V3183),"N/A")</f>
        <v>N/A</v>
      </c>
      <c r="X3183" s="61" t="str">
        <f aca="false">IF(OR($W3183="N/A",$R3183="",$S3183=""),"N/A",IF($W3183&gt;=4,"Not Significant",IF($W3183&gt;=2,"Semi-Significant","Significant")))</f>
        <v>N/A</v>
      </c>
      <c r="Z3183" s="1" t="str">
        <f aca="false">IF($D3183="Z540.1 w/data",0,"")</f>
        <v/>
      </c>
      <c r="AA3183" s="1" t="e">
        <f aca="false">$Y3183+$Q3183+$Z3183</f>
        <v>#VALUE!</v>
      </c>
      <c r="AB3183" s="1" t="n">
        <f aca="false">$N3183+$Q3183</f>
        <v>0</v>
      </c>
      <c r="AC3183" s="1" t="str">
        <f aca="false">IF($Y3183="","",IF(AND($AA3183&gt;=$R3183,$AA3183&lt;=$S3183),"Pass","Fail"))</f>
        <v/>
      </c>
      <c r="AD3183" s="1" t="str">
        <f aca="false">IF($Y3183="","",IF($AA3183&gt;$R3183,"Pass","Fail"))</f>
        <v/>
      </c>
      <c r="AE3183" s="1" t="str">
        <f aca="false">IF($Y3183="","",IF($AA3183&gt;=$R3183,"Pass","Fail"))</f>
        <v/>
      </c>
      <c r="AF3183" s="1" t="str">
        <f aca="false">IF($Y3183="","",IF($AA3183&lt;=$S3183,"Pass","Fail"))</f>
        <v/>
      </c>
      <c r="AG3183" s="1" t="str">
        <f aca="false">IF($Y3183="","",IF($AA3183&lt;$S3183,"Pass","Fail"))</f>
        <v/>
      </c>
      <c r="AH3183" s="23" t="str">
        <f aca="true">INDIRECT(CHOOSE(MATCH($T3183,{"±","&gt;","≥","≤","&lt;"},0), "AC", "AD", "AE", "AF", "AG") &amp; ROW())</f>
        <v/>
      </c>
      <c r="AI3183" s="56" t="str">
        <f aca="false">IF($X3183="Not Significant","No Further Action Required",
IF($AH3183="","",
IF(AND($AH3183="Pass",$L3183="0 - Passed "),"Analysis performed; no further action required.",
IF(AND($AH3183="Fail",$L3183="1 - Failed "),"Analysis performed; no further action required.",
IF(AND($AH3183="Pass",$L3183="2 - Limited In Use "),"Analysis performed; no further action required.",
IF(AND($AH3183="Fail",$L3183="3 - Adjusted "),"Analysis performed; no further action required.",
"Unit fails analysis; TSM determination required."))))))</f>
        <v/>
      </c>
      <c r="AJ3183" s="58"/>
    </row>
    <row r="3184" customFormat="false" ht="15" hidden="false" customHeight="false" outlineLevel="0" collapsed="false">
      <c r="A3184" s="56"/>
      <c r="E3184" s="57" t="str">
        <f aca="false">IF(AND($F3184="",$G3184=""),"",IF($G3184="",$F3184,HYPERLINK($G3184,$F3184)))</f>
        <v/>
      </c>
      <c r="H3184" s="1" t="str">
        <f aca="false">IF($I3184="","None Attached",IF(LEFT($I3184,5)="https",HYPERLINK($I3184,"Datasheet"),HYPERLINK(_xlfn.CONCAT("https://",$I3184),"Datasheet")))</f>
        <v>None Attached</v>
      </c>
      <c r="M3184" s="56"/>
      <c r="P3184" s="58"/>
      <c r="Q3184" s="1" t="n">
        <f aca="false">$M3184-$N3184</f>
        <v>0</v>
      </c>
      <c r="R3184" s="56"/>
      <c r="T3184" s="59" t="s">
        <v>15</v>
      </c>
      <c r="U3184" s="1" t="n">
        <f aca="false">$S3184-$R3184</f>
        <v>0</v>
      </c>
      <c r="V3184" s="1" t="n">
        <f aca="false">IF($T3184="±",$Q3184*2,$Q3184)</f>
        <v>0</v>
      </c>
      <c r="W3184" s="60" t="str">
        <f aca="false">IFERROR($U3184/ABS($V3184),"N/A")</f>
        <v>N/A</v>
      </c>
      <c r="X3184" s="61" t="str">
        <f aca="false">IF(OR($W3184="N/A",$R3184="",$S3184=""),"N/A",IF($W3184&gt;=4,"Not Significant",IF($W3184&gt;=2,"Semi-Significant","Significant")))</f>
        <v>N/A</v>
      </c>
      <c r="Z3184" s="1" t="str">
        <f aca="false">IF($D3184="Z540.1 w/data",0,"")</f>
        <v/>
      </c>
      <c r="AA3184" s="1" t="e">
        <f aca="false">$Y3184+$Q3184+$Z3184</f>
        <v>#VALUE!</v>
      </c>
      <c r="AB3184" s="1" t="n">
        <f aca="false">$N3184+$Q3184</f>
        <v>0</v>
      </c>
      <c r="AC3184" s="1" t="str">
        <f aca="false">IF($Y3184="","",IF(AND($AA3184&gt;=$R3184,$AA3184&lt;=$S3184),"Pass","Fail"))</f>
        <v/>
      </c>
      <c r="AD3184" s="1" t="str">
        <f aca="false">IF($Y3184="","",IF($AA3184&gt;$R3184,"Pass","Fail"))</f>
        <v/>
      </c>
      <c r="AE3184" s="1" t="str">
        <f aca="false">IF($Y3184="","",IF($AA3184&gt;=$R3184,"Pass","Fail"))</f>
        <v/>
      </c>
      <c r="AF3184" s="1" t="str">
        <f aca="false">IF($Y3184="","",IF($AA3184&lt;=$S3184,"Pass","Fail"))</f>
        <v/>
      </c>
      <c r="AG3184" s="1" t="str">
        <f aca="false">IF($Y3184="","",IF($AA3184&lt;$S3184,"Pass","Fail"))</f>
        <v/>
      </c>
      <c r="AH3184" s="23" t="str">
        <f aca="true">INDIRECT(CHOOSE(MATCH($T3184,{"±","&gt;","≥","≤","&lt;"},0), "AC", "AD", "AE", "AF", "AG") &amp; ROW())</f>
        <v/>
      </c>
      <c r="AI3184" s="56" t="str">
        <f aca="false">IF($X3184="Not Significant","No Further Action Required",
IF($AH3184="","",
IF(AND($AH3184="Pass",$L3184="0 - Passed "),"Analysis performed; no further action required.",
IF(AND($AH3184="Fail",$L3184="1 - Failed "),"Analysis performed; no further action required.",
IF(AND($AH3184="Pass",$L3184="2 - Limited In Use "),"Analysis performed; no further action required.",
IF(AND($AH3184="Fail",$L3184="3 - Adjusted "),"Analysis performed; no further action required.",
"Unit fails analysis; TSM determination required."))))))</f>
        <v/>
      </c>
      <c r="AJ3184" s="58"/>
    </row>
    <row r="3185" customFormat="false" ht="15" hidden="false" customHeight="false" outlineLevel="0" collapsed="false">
      <c r="A3185" s="56"/>
      <c r="E3185" s="57" t="str">
        <f aca="false">IF(AND($F3185="",$G3185=""),"",IF($G3185="",$F3185,HYPERLINK($G3185,$F3185)))</f>
        <v/>
      </c>
      <c r="H3185" s="1" t="str">
        <f aca="false">IF($I3185="","None Attached",IF(LEFT($I3185,5)="https",HYPERLINK($I3185,"Datasheet"),HYPERLINK(_xlfn.CONCAT("https://",$I3185),"Datasheet")))</f>
        <v>None Attached</v>
      </c>
      <c r="M3185" s="56"/>
      <c r="P3185" s="58"/>
      <c r="Q3185" s="1" t="n">
        <f aca="false">$M3185-$N3185</f>
        <v>0</v>
      </c>
      <c r="R3185" s="56"/>
      <c r="T3185" s="59" t="s">
        <v>15</v>
      </c>
      <c r="U3185" s="1" t="n">
        <f aca="false">$S3185-$R3185</f>
        <v>0</v>
      </c>
      <c r="V3185" s="1" t="n">
        <f aca="false">IF($T3185="±",$Q3185*2,$Q3185)</f>
        <v>0</v>
      </c>
      <c r="W3185" s="60" t="str">
        <f aca="false">IFERROR($U3185/ABS($V3185),"N/A")</f>
        <v>N/A</v>
      </c>
      <c r="X3185" s="61" t="str">
        <f aca="false">IF(OR($W3185="N/A",$R3185="",$S3185=""),"N/A",IF($W3185&gt;=4,"Not Significant",IF($W3185&gt;=2,"Semi-Significant","Significant")))</f>
        <v>N/A</v>
      </c>
      <c r="Z3185" s="1" t="str">
        <f aca="false">IF($D3185="Z540.1 w/data",0,"")</f>
        <v/>
      </c>
      <c r="AA3185" s="1" t="e">
        <f aca="false">$Y3185+$Q3185+$Z3185</f>
        <v>#VALUE!</v>
      </c>
      <c r="AB3185" s="1" t="n">
        <f aca="false">$N3185+$Q3185</f>
        <v>0</v>
      </c>
      <c r="AC3185" s="1" t="str">
        <f aca="false">IF($Y3185="","",IF(AND($AA3185&gt;=$R3185,$AA3185&lt;=$S3185),"Pass","Fail"))</f>
        <v/>
      </c>
      <c r="AD3185" s="1" t="str">
        <f aca="false">IF($Y3185="","",IF($AA3185&gt;$R3185,"Pass","Fail"))</f>
        <v/>
      </c>
      <c r="AE3185" s="1" t="str">
        <f aca="false">IF($Y3185="","",IF($AA3185&gt;=$R3185,"Pass","Fail"))</f>
        <v/>
      </c>
      <c r="AF3185" s="1" t="str">
        <f aca="false">IF($Y3185="","",IF($AA3185&lt;=$S3185,"Pass","Fail"))</f>
        <v/>
      </c>
      <c r="AG3185" s="1" t="str">
        <f aca="false">IF($Y3185="","",IF($AA3185&lt;$S3185,"Pass","Fail"))</f>
        <v/>
      </c>
      <c r="AH3185" s="23" t="str">
        <f aca="true">INDIRECT(CHOOSE(MATCH($T3185,{"±","&gt;","≥","≤","&lt;"},0), "AC", "AD", "AE", "AF", "AG") &amp; ROW())</f>
        <v/>
      </c>
      <c r="AI3185" s="56" t="str">
        <f aca="false">IF($X3185="Not Significant","No Further Action Required",
IF($AH3185="","",
IF(AND($AH3185="Pass",$L3185="0 - Passed "),"Analysis performed; no further action required.",
IF(AND($AH3185="Fail",$L3185="1 - Failed "),"Analysis performed; no further action required.",
IF(AND($AH3185="Pass",$L3185="2 - Limited In Use "),"Analysis performed; no further action required.",
IF(AND($AH3185="Fail",$L3185="3 - Adjusted "),"Analysis performed; no further action required.",
"Unit fails analysis; TSM determination required."))))))</f>
        <v/>
      </c>
      <c r="AJ3185" s="58"/>
    </row>
    <row r="3186" customFormat="false" ht="15" hidden="false" customHeight="false" outlineLevel="0" collapsed="false">
      <c r="A3186" s="56"/>
      <c r="E3186" s="57" t="str">
        <f aca="false">IF(AND($F3186="",$G3186=""),"",IF($G3186="",$F3186,HYPERLINK($G3186,$F3186)))</f>
        <v/>
      </c>
      <c r="H3186" s="1" t="str">
        <f aca="false">IF($I3186="","None Attached",IF(LEFT($I3186,5)="https",HYPERLINK($I3186,"Datasheet"),HYPERLINK(_xlfn.CONCAT("https://",$I3186),"Datasheet")))</f>
        <v>None Attached</v>
      </c>
      <c r="M3186" s="56"/>
      <c r="P3186" s="58"/>
      <c r="Q3186" s="1" t="n">
        <f aca="false">$M3186-$N3186</f>
        <v>0</v>
      </c>
      <c r="R3186" s="56"/>
      <c r="T3186" s="59" t="s">
        <v>15</v>
      </c>
      <c r="U3186" s="1" t="n">
        <f aca="false">$S3186-$R3186</f>
        <v>0</v>
      </c>
      <c r="V3186" s="1" t="n">
        <f aca="false">IF($T3186="±",$Q3186*2,$Q3186)</f>
        <v>0</v>
      </c>
      <c r="W3186" s="60" t="str">
        <f aca="false">IFERROR($U3186/ABS($V3186),"N/A")</f>
        <v>N/A</v>
      </c>
      <c r="X3186" s="61" t="str">
        <f aca="false">IF(OR($W3186="N/A",$R3186="",$S3186=""),"N/A",IF($W3186&gt;=4,"Not Significant",IF($W3186&gt;=2,"Semi-Significant","Significant")))</f>
        <v>N/A</v>
      </c>
      <c r="Z3186" s="1" t="str">
        <f aca="false">IF($D3186="Z540.1 w/data",0,"")</f>
        <v/>
      </c>
      <c r="AA3186" s="1" t="e">
        <f aca="false">$Y3186+$Q3186+$Z3186</f>
        <v>#VALUE!</v>
      </c>
      <c r="AB3186" s="1" t="n">
        <f aca="false">$N3186+$Q3186</f>
        <v>0</v>
      </c>
      <c r="AC3186" s="1" t="str">
        <f aca="false">IF($Y3186="","",IF(AND($AA3186&gt;=$R3186,$AA3186&lt;=$S3186),"Pass","Fail"))</f>
        <v/>
      </c>
      <c r="AD3186" s="1" t="str">
        <f aca="false">IF($Y3186="","",IF($AA3186&gt;$R3186,"Pass","Fail"))</f>
        <v/>
      </c>
      <c r="AE3186" s="1" t="str">
        <f aca="false">IF($Y3186="","",IF($AA3186&gt;=$R3186,"Pass","Fail"))</f>
        <v/>
      </c>
      <c r="AF3186" s="1" t="str">
        <f aca="false">IF($Y3186="","",IF($AA3186&lt;=$S3186,"Pass","Fail"))</f>
        <v/>
      </c>
      <c r="AG3186" s="1" t="str">
        <f aca="false">IF($Y3186="","",IF($AA3186&lt;$S3186,"Pass","Fail"))</f>
        <v/>
      </c>
      <c r="AH3186" s="23" t="str">
        <f aca="true">INDIRECT(CHOOSE(MATCH($T3186,{"±","&gt;","≥","≤","&lt;"},0), "AC", "AD", "AE", "AF", "AG") &amp; ROW())</f>
        <v/>
      </c>
      <c r="AI3186" s="56" t="str">
        <f aca="false">IF($X3186="Not Significant","No Further Action Required",
IF($AH3186="","",
IF(AND($AH3186="Pass",$L3186="0 - Passed "),"Analysis performed; no further action required.",
IF(AND($AH3186="Fail",$L3186="1 - Failed "),"Analysis performed; no further action required.",
IF(AND($AH3186="Pass",$L3186="2 - Limited In Use "),"Analysis performed; no further action required.",
IF(AND($AH3186="Fail",$L3186="3 - Adjusted "),"Analysis performed; no further action required.",
"Unit fails analysis; TSM determination required."))))))</f>
        <v/>
      </c>
      <c r="AJ3186" s="58"/>
    </row>
    <row r="3187" customFormat="false" ht="15" hidden="false" customHeight="false" outlineLevel="0" collapsed="false">
      <c r="A3187" s="56"/>
      <c r="E3187" s="57" t="str">
        <f aca="false">IF(AND($F3187="",$G3187=""),"",IF($G3187="",$F3187,HYPERLINK($G3187,$F3187)))</f>
        <v/>
      </c>
      <c r="H3187" s="1" t="str">
        <f aca="false">IF($I3187="","None Attached",IF(LEFT($I3187,5)="https",HYPERLINK($I3187,"Datasheet"),HYPERLINK(_xlfn.CONCAT("https://",$I3187),"Datasheet")))</f>
        <v>None Attached</v>
      </c>
      <c r="M3187" s="56"/>
      <c r="P3187" s="58"/>
      <c r="Q3187" s="1" t="n">
        <f aca="false">$M3187-$N3187</f>
        <v>0</v>
      </c>
      <c r="R3187" s="56"/>
      <c r="T3187" s="59" t="s">
        <v>15</v>
      </c>
      <c r="U3187" s="1" t="n">
        <f aca="false">$S3187-$R3187</f>
        <v>0</v>
      </c>
      <c r="V3187" s="1" t="n">
        <f aca="false">IF($T3187="±",$Q3187*2,$Q3187)</f>
        <v>0</v>
      </c>
      <c r="W3187" s="60" t="str">
        <f aca="false">IFERROR($U3187/ABS($V3187),"N/A")</f>
        <v>N/A</v>
      </c>
      <c r="X3187" s="61" t="str">
        <f aca="false">IF(OR($W3187="N/A",$R3187="",$S3187=""),"N/A",IF($W3187&gt;=4,"Not Significant",IF($W3187&gt;=2,"Semi-Significant","Significant")))</f>
        <v>N/A</v>
      </c>
      <c r="Z3187" s="1" t="str">
        <f aca="false">IF($D3187="Z540.1 w/data",0,"")</f>
        <v/>
      </c>
      <c r="AA3187" s="1" t="e">
        <f aca="false">$Y3187+$Q3187+$Z3187</f>
        <v>#VALUE!</v>
      </c>
      <c r="AB3187" s="1" t="n">
        <f aca="false">$N3187+$Q3187</f>
        <v>0</v>
      </c>
      <c r="AC3187" s="1" t="str">
        <f aca="false">IF($Y3187="","",IF(AND($AA3187&gt;=$R3187,$AA3187&lt;=$S3187),"Pass","Fail"))</f>
        <v/>
      </c>
      <c r="AD3187" s="1" t="str">
        <f aca="false">IF($Y3187="","",IF($AA3187&gt;$R3187,"Pass","Fail"))</f>
        <v/>
      </c>
      <c r="AE3187" s="1" t="str">
        <f aca="false">IF($Y3187="","",IF($AA3187&gt;=$R3187,"Pass","Fail"))</f>
        <v/>
      </c>
      <c r="AF3187" s="1" t="str">
        <f aca="false">IF($Y3187="","",IF($AA3187&lt;=$S3187,"Pass","Fail"))</f>
        <v/>
      </c>
      <c r="AG3187" s="1" t="str">
        <f aca="false">IF($Y3187="","",IF($AA3187&lt;$S3187,"Pass","Fail"))</f>
        <v/>
      </c>
      <c r="AH3187" s="23" t="str">
        <f aca="true">INDIRECT(CHOOSE(MATCH($T3187,{"±","&gt;","≥","≤","&lt;"},0), "AC", "AD", "AE", "AF", "AG") &amp; ROW())</f>
        <v/>
      </c>
      <c r="AI3187" s="56" t="str">
        <f aca="false">IF($X3187="Not Significant","No Further Action Required",
IF($AH3187="","",
IF(AND($AH3187="Pass",$L3187="0 - Passed "),"Analysis performed; no further action required.",
IF(AND($AH3187="Fail",$L3187="1 - Failed "),"Analysis performed; no further action required.",
IF(AND($AH3187="Pass",$L3187="2 - Limited In Use "),"Analysis performed; no further action required.",
IF(AND($AH3187="Fail",$L3187="3 - Adjusted "),"Analysis performed; no further action required.",
"Unit fails analysis; TSM determination required."))))))</f>
        <v/>
      </c>
      <c r="AJ3187" s="58"/>
    </row>
    <row r="3188" customFormat="false" ht="15" hidden="false" customHeight="false" outlineLevel="0" collapsed="false">
      <c r="A3188" s="56"/>
      <c r="E3188" s="57" t="str">
        <f aca="false">IF(AND($F3188="",$G3188=""),"",IF($G3188="",$F3188,HYPERLINK($G3188,$F3188)))</f>
        <v/>
      </c>
      <c r="H3188" s="1" t="str">
        <f aca="false">IF($I3188="","None Attached",IF(LEFT($I3188,5)="https",HYPERLINK($I3188,"Datasheet"),HYPERLINK(_xlfn.CONCAT("https://",$I3188),"Datasheet")))</f>
        <v>None Attached</v>
      </c>
      <c r="M3188" s="56"/>
      <c r="P3188" s="58"/>
      <c r="Q3188" s="1" t="n">
        <f aca="false">$M3188-$N3188</f>
        <v>0</v>
      </c>
      <c r="R3188" s="56"/>
      <c r="T3188" s="59" t="s">
        <v>15</v>
      </c>
      <c r="U3188" s="1" t="n">
        <f aca="false">$S3188-$R3188</f>
        <v>0</v>
      </c>
      <c r="V3188" s="1" t="n">
        <f aca="false">IF($T3188="±",$Q3188*2,$Q3188)</f>
        <v>0</v>
      </c>
      <c r="W3188" s="60" t="str">
        <f aca="false">IFERROR($U3188/ABS($V3188),"N/A")</f>
        <v>N/A</v>
      </c>
      <c r="X3188" s="61" t="str">
        <f aca="false">IF(OR($W3188="N/A",$R3188="",$S3188=""),"N/A",IF($W3188&gt;=4,"Not Significant",IF($W3188&gt;=2,"Semi-Significant","Significant")))</f>
        <v>N/A</v>
      </c>
      <c r="Z3188" s="1" t="str">
        <f aca="false">IF($D3188="Z540.1 w/data",0,"")</f>
        <v/>
      </c>
      <c r="AA3188" s="1" t="e">
        <f aca="false">$Y3188+$Q3188+$Z3188</f>
        <v>#VALUE!</v>
      </c>
      <c r="AB3188" s="1" t="n">
        <f aca="false">$N3188+$Q3188</f>
        <v>0</v>
      </c>
      <c r="AC3188" s="1" t="str">
        <f aca="false">IF($Y3188="","",IF(AND($AA3188&gt;=$R3188,$AA3188&lt;=$S3188),"Pass","Fail"))</f>
        <v/>
      </c>
      <c r="AD3188" s="1" t="str">
        <f aca="false">IF($Y3188="","",IF($AA3188&gt;$R3188,"Pass","Fail"))</f>
        <v/>
      </c>
      <c r="AE3188" s="1" t="str">
        <f aca="false">IF($Y3188="","",IF($AA3188&gt;=$R3188,"Pass","Fail"))</f>
        <v/>
      </c>
      <c r="AF3188" s="1" t="str">
        <f aca="false">IF($Y3188="","",IF($AA3188&lt;=$S3188,"Pass","Fail"))</f>
        <v/>
      </c>
      <c r="AG3188" s="1" t="str">
        <f aca="false">IF($Y3188="","",IF($AA3188&lt;$S3188,"Pass","Fail"))</f>
        <v/>
      </c>
      <c r="AH3188" s="23" t="str">
        <f aca="true">INDIRECT(CHOOSE(MATCH($T3188,{"±","&gt;","≥","≤","&lt;"},0), "AC", "AD", "AE", "AF", "AG") &amp; ROW())</f>
        <v/>
      </c>
      <c r="AI3188" s="56" t="str">
        <f aca="false">IF($X3188="Not Significant","No Further Action Required",
IF($AH3188="","",
IF(AND($AH3188="Pass",$L3188="0 - Passed "),"Analysis performed; no further action required.",
IF(AND($AH3188="Fail",$L3188="1 - Failed "),"Analysis performed; no further action required.",
IF(AND($AH3188="Pass",$L3188="2 - Limited In Use "),"Analysis performed; no further action required.",
IF(AND($AH3188="Fail",$L3188="3 - Adjusted "),"Analysis performed; no further action required.",
"Unit fails analysis; TSM determination required."))))))</f>
        <v/>
      </c>
      <c r="AJ3188" s="58"/>
    </row>
    <row r="3189" customFormat="false" ht="15" hidden="false" customHeight="false" outlineLevel="0" collapsed="false">
      <c r="A3189" s="56"/>
      <c r="E3189" s="57" t="str">
        <f aca="false">IF(AND($F3189="",$G3189=""),"",IF($G3189="",$F3189,HYPERLINK($G3189,$F3189)))</f>
        <v/>
      </c>
      <c r="H3189" s="1" t="str">
        <f aca="false">IF($I3189="","None Attached",IF(LEFT($I3189,5)="https",HYPERLINK($I3189,"Datasheet"),HYPERLINK(_xlfn.CONCAT("https://",$I3189),"Datasheet")))</f>
        <v>None Attached</v>
      </c>
      <c r="M3189" s="56"/>
      <c r="P3189" s="58"/>
      <c r="Q3189" s="1" t="n">
        <f aca="false">$M3189-$N3189</f>
        <v>0</v>
      </c>
      <c r="R3189" s="56"/>
      <c r="T3189" s="59" t="s">
        <v>15</v>
      </c>
      <c r="U3189" s="1" t="n">
        <f aca="false">$S3189-$R3189</f>
        <v>0</v>
      </c>
      <c r="V3189" s="1" t="n">
        <f aca="false">IF($T3189="±",$Q3189*2,$Q3189)</f>
        <v>0</v>
      </c>
      <c r="W3189" s="60" t="str">
        <f aca="false">IFERROR($U3189/ABS($V3189),"N/A")</f>
        <v>N/A</v>
      </c>
      <c r="X3189" s="61" t="str">
        <f aca="false">IF(OR($W3189="N/A",$R3189="",$S3189=""),"N/A",IF($W3189&gt;=4,"Not Significant",IF($W3189&gt;=2,"Semi-Significant","Significant")))</f>
        <v>N/A</v>
      </c>
      <c r="Z3189" s="1" t="str">
        <f aca="false">IF($D3189="Z540.1 w/data",0,"")</f>
        <v/>
      </c>
      <c r="AA3189" s="1" t="e">
        <f aca="false">$Y3189+$Q3189+$Z3189</f>
        <v>#VALUE!</v>
      </c>
      <c r="AB3189" s="1" t="n">
        <f aca="false">$N3189+$Q3189</f>
        <v>0</v>
      </c>
      <c r="AC3189" s="1" t="str">
        <f aca="false">IF($Y3189="","",IF(AND($AA3189&gt;=$R3189,$AA3189&lt;=$S3189),"Pass","Fail"))</f>
        <v/>
      </c>
      <c r="AD3189" s="1" t="str">
        <f aca="false">IF($Y3189="","",IF($AA3189&gt;$R3189,"Pass","Fail"))</f>
        <v/>
      </c>
      <c r="AE3189" s="1" t="str">
        <f aca="false">IF($Y3189="","",IF($AA3189&gt;=$R3189,"Pass","Fail"))</f>
        <v/>
      </c>
      <c r="AF3189" s="1" t="str">
        <f aca="false">IF($Y3189="","",IF($AA3189&lt;=$S3189,"Pass","Fail"))</f>
        <v/>
      </c>
      <c r="AG3189" s="1" t="str">
        <f aca="false">IF($Y3189="","",IF($AA3189&lt;$S3189,"Pass","Fail"))</f>
        <v/>
      </c>
      <c r="AH3189" s="23" t="str">
        <f aca="true">INDIRECT(CHOOSE(MATCH($T3189,{"±","&gt;","≥","≤","&lt;"},0), "AC", "AD", "AE", "AF", "AG") &amp; ROW())</f>
        <v/>
      </c>
      <c r="AI3189" s="56" t="str">
        <f aca="false">IF($X3189="Not Significant","No Further Action Required",
IF($AH3189="","",
IF(AND($AH3189="Pass",$L3189="0 - Passed "),"Analysis performed; no further action required.",
IF(AND($AH3189="Fail",$L3189="1 - Failed "),"Analysis performed; no further action required.",
IF(AND($AH3189="Pass",$L3189="2 - Limited In Use "),"Analysis performed; no further action required.",
IF(AND($AH3189="Fail",$L3189="3 - Adjusted "),"Analysis performed; no further action required.",
"Unit fails analysis; TSM determination required."))))))</f>
        <v/>
      </c>
      <c r="AJ3189" s="58"/>
    </row>
    <row r="3190" customFormat="false" ht="15" hidden="false" customHeight="false" outlineLevel="0" collapsed="false">
      <c r="A3190" s="56"/>
      <c r="E3190" s="57" t="str">
        <f aca="false">IF(AND($F3190="",$G3190=""),"",IF($G3190="",$F3190,HYPERLINK($G3190,$F3190)))</f>
        <v/>
      </c>
      <c r="H3190" s="1" t="str">
        <f aca="false">IF($I3190="","None Attached",IF(LEFT($I3190,5)="https",HYPERLINK($I3190,"Datasheet"),HYPERLINK(_xlfn.CONCAT("https://",$I3190),"Datasheet")))</f>
        <v>None Attached</v>
      </c>
      <c r="M3190" s="56"/>
      <c r="P3190" s="58"/>
      <c r="Q3190" s="1" t="n">
        <f aca="false">$M3190-$N3190</f>
        <v>0</v>
      </c>
      <c r="R3190" s="56"/>
      <c r="T3190" s="59" t="s">
        <v>15</v>
      </c>
      <c r="U3190" s="1" t="n">
        <f aca="false">$S3190-$R3190</f>
        <v>0</v>
      </c>
      <c r="V3190" s="1" t="n">
        <f aca="false">IF($T3190="±",$Q3190*2,$Q3190)</f>
        <v>0</v>
      </c>
      <c r="W3190" s="60" t="str">
        <f aca="false">IFERROR($U3190/ABS($V3190),"N/A")</f>
        <v>N/A</v>
      </c>
      <c r="X3190" s="61" t="str">
        <f aca="false">IF(OR($W3190="N/A",$R3190="",$S3190=""),"N/A",IF($W3190&gt;=4,"Not Significant",IF($W3190&gt;=2,"Semi-Significant","Significant")))</f>
        <v>N/A</v>
      </c>
      <c r="Z3190" s="1" t="str">
        <f aca="false">IF($D3190="Z540.1 w/data",0,"")</f>
        <v/>
      </c>
      <c r="AA3190" s="1" t="e">
        <f aca="false">$Y3190+$Q3190+$Z3190</f>
        <v>#VALUE!</v>
      </c>
      <c r="AB3190" s="1" t="n">
        <f aca="false">$N3190+$Q3190</f>
        <v>0</v>
      </c>
      <c r="AC3190" s="1" t="str">
        <f aca="false">IF($Y3190="","",IF(AND($AA3190&gt;=$R3190,$AA3190&lt;=$S3190),"Pass","Fail"))</f>
        <v/>
      </c>
      <c r="AD3190" s="1" t="str">
        <f aca="false">IF($Y3190="","",IF($AA3190&gt;$R3190,"Pass","Fail"))</f>
        <v/>
      </c>
      <c r="AE3190" s="1" t="str">
        <f aca="false">IF($Y3190="","",IF($AA3190&gt;=$R3190,"Pass","Fail"))</f>
        <v/>
      </c>
      <c r="AF3190" s="1" t="str">
        <f aca="false">IF($Y3190="","",IF($AA3190&lt;=$S3190,"Pass","Fail"))</f>
        <v/>
      </c>
      <c r="AG3190" s="1" t="str">
        <f aca="false">IF($Y3190="","",IF($AA3190&lt;$S3190,"Pass","Fail"))</f>
        <v/>
      </c>
      <c r="AH3190" s="23" t="str">
        <f aca="true">INDIRECT(CHOOSE(MATCH($T3190,{"±","&gt;","≥","≤","&lt;"},0), "AC", "AD", "AE", "AF", "AG") &amp; ROW())</f>
        <v/>
      </c>
      <c r="AI3190" s="56" t="str">
        <f aca="false">IF($X3190="Not Significant","No Further Action Required",
IF($AH3190="","",
IF(AND($AH3190="Pass",$L3190="0 - Passed "),"Analysis performed; no further action required.",
IF(AND($AH3190="Fail",$L3190="1 - Failed "),"Analysis performed; no further action required.",
IF(AND($AH3190="Pass",$L3190="2 - Limited In Use "),"Analysis performed; no further action required.",
IF(AND($AH3190="Fail",$L3190="3 - Adjusted "),"Analysis performed; no further action required.",
"Unit fails analysis; TSM determination required."))))))</f>
        <v/>
      </c>
      <c r="AJ3190" s="58"/>
    </row>
    <row r="3191" customFormat="false" ht="15" hidden="false" customHeight="false" outlineLevel="0" collapsed="false">
      <c r="A3191" s="56"/>
      <c r="E3191" s="57" t="str">
        <f aca="false">IF(AND($F3191="",$G3191=""),"",IF($G3191="",$F3191,HYPERLINK($G3191,$F3191)))</f>
        <v/>
      </c>
      <c r="H3191" s="1" t="str">
        <f aca="false">IF($I3191="","None Attached",IF(LEFT($I3191,5)="https",HYPERLINK($I3191,"Datasheet"),HYPERLINK(_xlfn.CONCAT("https://",$I3191),"Datasheet")))</f>
        <v>None Attached</v>
      </c>
      <c r="M3191" s="56"/>
      <c r="P3191" s="58"/>
      <c r="Q3191" s="1" t="n">
        <f aca="false">$M3191-$N3191</f>
        <v>0</v>
      </c>
      <c r="R3191" s="56"/>
      <c r="T3191" s="59" t="s">
        <v>15</v>
      </c>
      <c r="U3191" s="1" t="n">
        <f aca="false">$S3191-$R3191</f>
        <v>0</v>
      </c>
      <c r="V3191" s="1" t="n">
        <f aca="false">IF($T3191="±",$Q3191*2,$Q3191)</f>
        <v>0</v>
      </c>
      <c r="W3191" s="60" t="str">
        <f aca="false">IFERROR($U3191/ABS($V3191),"N/A")</f>
        <v>N/A</v>
      </c>
      <c r="X3191" s="61" t="str">
        <f aca="false">IF(OR($W3191="N/A",$R3191="",$S3191=""),"N/A",IF($W3191&gt;=4,"Not Significant",IF($W3191&gt;=2,"Semi-Significant","Significant")))</f>
        <v>N/A</v>
      </c>
      <c r="Z3191" s="1" t="str">
        <f aca="false">IF($D3191="Z540.1 w/data",0,"")</f>
        <v/>
      </c>
      <c r="AA3191" s="1" t="e">
        <f aca="false">$Y3191+$Q3191+$Z3191</f>
        <v>#VALUE!</v>
      </c>
      <c r="AB3191" s="1" t="n">
        <f aca="false">$N3191+$Q3191</f>
        <v>0</v>
      </c>
      <c r="AC3191" s="1" t="str">
        <f aca="false">IF($Y3191="","",IF(AND($AA3191&gt;=$R3191,$AA3191&lt;=$S3191),"Pass","Fail"))</f>
        <v/>
      </c>
      <c r="AD3191" s="1" t="str">
        <f aca="false">IF($Y3191="","",IF($AA3191&gt;$R3191,"Pass","Fail"))</f>
        <v/>
      </c>
      <c r="AE3191" s="1" t="str">
        <f aca="false">IF($Y3191="","",IF($AA3191&gt;=$R3191,"Pass","Fail"))</f>
        <v/>
      </c>
      <c r="AF3191" s="1" t="str">
        <f aca="false">IF($Y3191="","",IF($AA3191&lt;=$S3191,"Pass","Fail"))</f>
        <v/>
      </c>
      <c r="AG3191" s="1" t="str">
        <f aca="false">IF($Y3191="","",IF($AA3191&lt;$S3191,"Pass","Fail"))</f>
        <v/>
      </c>
      <c r="AH3191" s="23" t="str">
        <f aca="true">INDIRECT(CHOOSE(MATCH($T3191,{"±","&gt;","≥","≤","&lt;"},0), "AC", "AD", "AE", "AF", "AG") &amp; ROW())</f>
        <v/>
      </c>
      <c r="AI3191" s="56" t="str">
        <f aca="false">IF($X3191="Not Significant","No Further Action Required",
IF($AH3191="","",
IF(AND($AH3191="Pass",$L3191="0 - Passed "),"Analysis performed; no further action required.",
IF(AND($AH3191="Fail",$L3191="1 - Failed "),"Analysis performed; no further action required.",
IF(AND($AH3191="Pass",$L3191="2 - Limited In Use "),"Analysis performed; no further action required.",
IF(AND($AH3191="Fail",$L3191="3 - Adjusted "),"Analysis performed; no further action required.",
"Unit fails analysis; TSM determination required."))))))</f>
        <v/>
      </c>
      <c r="AJ3191" s="58"/>
    </row>
    <row r="3192" customFormat="false" ht="15" hidden="false" customHeight="false" outlineLevel="0" collapsed="false">
      <c r="A3192" s="56"/>
      <c r="E3192" s="57" t="str">
        <f aca="false">IF(AND($F3192="",$G3192=""),"",IF($G3192="",$F3192,HYPERLINK($G3192,$F3192)))</f>
        <v/>
      </c>
      <c r="H3192" s="1" t="str">
        <f aca="false">IF($I3192="","None Attached",IF(LEFT($I3192,5)="https",HYPERLINK($I3192,"Datasheet"),HYPERLINK(_xlfn.CONCAT("https://",$I3192),"Datasheet")))</f>
        <v>None Attached</v>
      </c>
      <c r="M3192" s="56"/>
      <c r="P3192" s="58"/>
      <c r="Q3192" s="1" t="n">
        <f aca="false">$M3192-$N3192</f>
        <v>0</v>
      </c>
      <c r="R3192" s="56"/>
      <c r="T3192" s="59" t="s">
        <v>15</v>
      </c>
      <c r="U3192" s="1" t="n">
        <f aca="false">$S3192-$R3192</f>
        <v>0</v>
      </c>
      <c r="V3192" s="1" t="n">
        <f aca="false">IF($T3192="±",$Q3192*2,$Q3192)</f>
        <v>0</v>
      </c>
      <c r="W3192" s="60" t="str">
        <f aca="false">IFERROR($U3192/ABS($V3192),"N/A")</f>
        <v>N/A</v>
      </c>
      <c r="X3192" s="61" t="str">
        <f aca="false">IF(OR($W3192="N/A",$R3192="",$S3192=""),"N/A",IF($W3192&gt;=4,"Not Significant",IF($W3192&gt;=2,"Semi-Significant","Significant")))</f>
        <v>N/A</v>
      </c>
      <c r="Z3192" s="1" t="str">
        <f aca="false">IF($D3192="Z540.1 w/data",0,"")</f>
        <v/>
      </c>
      <c r="AA3192" s="1" t="e">
        <f aca="false">$Y3192+$Q3192+$Z3192</f>
        <v>#VALUE!</v>
      </c>
      <c r="AB3192" s="1" t="n">
        <f aca="false">$N3192+$Q3192</f>
        <v>0</v>
      </c>
      <c r="AC3192" s="1" t="str">
        <f aca="false">IF($Y3192="","",IF(AND($AA3192&gt;=$R3192,$AA3192&lt;=$S3192),"Pass","Fail"))</f>
        <v/>
      </c>
      <c r="AD3192" s="1" t="str">
        <f aca="false">IF($Y3192="","",IF($AA3192&gt;$R3192,"Pass","Fail"))</f>
        <v/>
      </c>
      <c r="AE3192" s="1" t="str">
        <f aca="false">IF($Y3192="","",IF($AA3192&gt;=$R3192,"Pass","Fail"))</f>
        <v/>
      </c>
      <c r="AF3192" s="1" t="str">
        <f aca="false">IF($Y3192="","",IF($AA3192&lt;=$S3192,"Pass","Fail"))</f>
        <v/>
      </c>
      <c r="AG3192" s="1" t="str">
        <f aca="false">IF($Y3192="","",IF($AA3192&lt;$S3192,"Pass","Fail"))</f>
        <v/>
      </c>
      <c r="AH3192" s="23" t="str">
        <f aca="true">INDIRECT(CHOOSE(MATCH($T3192,{"±","&gt;","≥","≤","&lt;"},0), "AC", "AD", "AE", "AF", "AG") &amp; ROW())</f>
        <v/>
      </c>
      <c r="AI3192" s="56" t="str">
        <f aca="false">IF($X3192="Not Significant","No Further Action Required",
IF($AH3192="","",
IF(AND($AH3192="Pass",$L3192="0 - Passed "),"Analysis performed; no further action required.",
IF(AND($AH3192="Fail",$L3192="1 - Failed "),"Analysis performed; no further action required.",
IF(AND($AH3192="Pass",$L3192="2 - Limited In Use "),"Analysis performed; no further action required.",
IF(AND($AH3192="Fail",$L3192="3 - Adjusted "),"Analysis performed; no further action required.",
"Unit fails analysis; TSM determination required."))))))</f>
        <v/>
      </c>
      <c r="AJ3192" s="58"/>
    </row>
    <row r="3193" customFormat="false" ht="15" hidden="false" customHeight="false" outlineLevel="0" collapsed="false">
      <c r="A3193" s="56"/>
      <c r="E3193" s="57" t="str">
        <f aca="false">IF(AND($F3193="",$G3193=""),"",IF($G3193="",$F3193,HYPERLINK($G3193,$F3193)))</f>
        <v/>
      </c>
      <c r="H3193" s="1" t="str">
        <f aca="false">IF($I3193="","None Attached",IF(LEFT($I3193,5)="https",HYPERLINK($I3193,"Datasheet"),HYPERLINK(_xlfn.CONCAT("https://",$I3193),"Datasheet")))</f>
        <v>None Attached</v>
      </c>
      <c r="M3193" s="56"/>
      <c r="P3193" s="58"/>
      <c r="Q3193" s="1" t="n">
        <f aca="false">$M3193-$N3193</f>
        <v>0</v>
      </c>
      <c r="R3193" s="56"/>
      <c r="T3193" s="59" t="s">
        <v>15</v>
      </c>
      <c r="U3193" s="1" t="n">
        <f aca="false">$S3193-$R3193</f>
        <v>0</v>
      </c>
      <c r="V3193" s="1" t="n">
        <f aca="false">IF($T3193="±",$Q3193*2,$Q3193)</f>
        <v>0</v>
      </c>
      <c r="W3193" s="60" t="str">
        <f aca="false">IFERROR($U3193/ABS($V3193),"N/A")</f>
        <v>N/A</v>
      </c>
      <c r="X3193" s="61" t="str">
        <f aca="false">IF(OR($W3193="N/A",$R3193="",$S3193=""),"N/A",IF($W3193&gt;=4,"Not Significant",IF($W3193&gt;=2,"Semi-Significant","Significant")))</f>
        <v>N/A</v>
      </c>
      <c r="Z3193" s="1" t="str">
        <f aca="false">IF($D3193="Z540.1 w/data",0,"")</f>
        <v/>
      </c>
      <c r="AA3193" s="1" t="e">
        <f aca="false">$Y3193+$Q3193+$Z3193</f>
        <v>#VALUE!</v>
      </c>
      <c r="AB3193" s="1" t="n">
        <f aca="false">$N3193+$Q3193</f>
        <v>0</v>
      </c>
      <c r="AC3193" s="1" t="str">
        <f aca="false">IF($Y3193="","",IF(AND($AA3193&gt;=$R3193,$AA3193&lt;=$S3193),"Pass","Fail"))</f>
        <v/>
      </c>
      <c r="AD3193" s="1" t="str">
        <f aca="false">IF($Y3193="","",IF($AA3193&gt;$R3193,"Pass","Fail"))</f>
        <v/>
      </c>
      <c r="AE3193" s="1" t="str">
        <f aca="false">IF($Y3193="","",IF($AA3193&gt;=$R3193,"Pass","Fail"))</f>
        <v/>
      </c>
      <c r="AF3193" s="1" t="str">
        <f aca="false">IF($Y3193="","",IF($AA3193&lt;=$S3193,"Pass","Fail"))</f>
        <v/>
      </c>
      <c r="AG3193" s="1" t="str">
        <f aca="false">IF($Y3193="","",IF($AA3193&lt;$S3193,"Pass","Fail"))</f>
        <v/>
      </c>
      <c r="AH3193" s="23" t="str">
        <f aca="true">INDIRECT(CHOOSE(MATCH($T3193,{"±","&gt;","≥","≤","&lt;"},0), "AC", "AD", "AE", "AF", "AG") &amp; ROW())</f>
        <v/>
      </c>
      <c r="AI3193" s="56" t="str">
        <f aca="false">IF($X3193="Not Significant","No Further Action Required",
IF($AH3193="","",
IF(AND($AH3193="Pass",$L3193="0 - Passed "),"Analysis performed; no further action required.",
IF(AND($AH3193="Fail",$L3193="1 - Failed "),"Analysis performed; no further action required.",
IF(AND($AH3193="Pass",$L3193="2 - Limited In Use "),"Analysis performed; no further action required.",
IF(AND($AH3193="Fail",$L3193="3 - Adjusted "),"Analysis performed; no further action required.",
"Unit fails analysis; TSM determination required."))))))</f>
        <v/>
      </c>
      <c r="AJ3193" s="58"/>
    </row>
    <row r="3194" customFormat="false" ht="15" hidden="false" customHeight="false" outlineLevel="0" collapsed="false">
      <c r="A3194" s="56"/>
      <c r="E3194" s="57" t="str">
        <f aca="false">IF(AND($F3194="",$G3194=""),"",IF($G3194="",$F3194,HYPERLINK($G3194,$F3194)))</f>
        <v/>
      </c>
      <c r="H3194" s="1" t="str">
        <f aca="false">IF($I3194="","None Attached",IF(LEFT($I3194,5)="https",HYPERLINK($I3194,"Datasheet"),HYPERLINK(_xlfn.CONCAT("https://",$I3194),"Datasheet")))</f>
        <v>None Attached</v>
      </c>
      <c r="M3194" s="56"/>
      <c r="P3194" s="58"/>
      <c r="Q3194" s="1" t="n">
        <f aca="false">$M3194-$N3194</f>
        <v>0</v>
      </c>
      <c r="R3194" s="56"/>
      <c r="T3194" s="59" t="s">
        <v>15</v>
      </c>
      <c r="U3194" s="1" t="n">
        <f aca="false">$S3194-$R3194</f>
        <v>0</v>
      </c>
      <c r="V3194" s="1" t="n">
        <f aca="false">IF($T3194="±",$Q3194*2,$Q3194)</f>
        <v>0</v>
      </c>
      <c r="W3194" s="60" t="str">
        <f aca="false">IFERROR($U3194/ABS($V3194),"N/A")</f>
        <v>N/A</v>
      </c>
      <c r="X3194" s="61" t="str">
        <f aca="false">IF(OR($W3194="N/A",$R3194="",$S3194=""),"N/A",IF($W3194&gt;=4,"Not Significant",IF($W3194&gt;=2,"Semi-Significant","Significant")))</f>
        <v>N/A</v>
      </c>
      <c r="Z3194" s="1" t="str">
        <f aca="false">IF($D3194="Z540.1 w/data",0,"")</f>
        <v/>
      </c>
      <c r="AA3194" s="1" t="e">
        <f aca="false">$Y3194+$Q3194+$Z3194</f>
        <v>#VALUE!</v>
      </c>
      <c r="AB3194" s="1" t="n">
        <f aca="false">$N3194+$Q3194</f>
        <v>0</v>
      </c>
      <c r="AC3194" s="1" t="str">
        <f aca="false">IF($Y3194="","",IF(AND($AA3194&gt;=$R3194,$AA3194&lt;=$S3194),"Pass","Fail"))</f>
        <v/>
      </c>
      <c r="AD3194" s="1" t="str">
        <f aca="false">IF($Y3194="","",IF($AA3194&gt;$R3194,"Pass","Fail"))</f>
        <v/>
      </c>
      <c r="AE3194" s="1" t="str">
        <f aca="false">IF($Y3194="","",IF($AA3194&gt;=$R3194,"Pass","Fail"))</f>
        <v/>
      </c>
      <c r="AF3194" s="1" t="str">
        <f aca="false">IF($Y3194="","",IF($AA3194&lt;=$S3194,"Pass","Fail"))</f>
        <v/>
      </c>
      <c r="AG3194" s="1" t="str">
        <f aca="false">IF($Y3194="","",IF($AA3194&lt;$S3194,"Pass","Fail"))</f>
        <v/>
      </c>
      <c r="AH3194" s="23" t="str">
        <f aca="true">INDIRECT(CHOOSE(MATCH($T3194,{"±","&gt;","≥","≤","&lt;"},0), "AC", "AD", "AE", "AF", "AG") &amp; ROW())</f>
        <v/>
      </c>
      <c r="AI3194" s="56" t="str">
        <f aca="false">IF($X3194="Not Significant","No Further Action Required",
IF($AH3194="","",
IF(AND($AH3194="Pass",$L3194="0 - Passed "),"Analysis performed; no further action required.",
IF(AND($AH3194="Fail",$L3194="1 - Failed "),"Analysis performed; no further action required.",
IF(AND($AH3194="Pass",$L3194="2 - Limited In Use "),"Analysis performed; no further action required.",
IF(AND($AH3194="Fail",$L3194="3 - Adjusted "),"Analysis performed; no further action required.",
"Unit fails analysis; TSM determination required."))))))</f>
        <v/>
      </c>
      <c r="AJ3194" s="58"/>
    </row>
    <row r="3195" customFormat="false" ht="15" hidden="false" customHeight="false" outlineLevel="0" collapsed="false">
      <c r="A3195" s="56"/>
      <c r="E3195" s="57" t="str">
        <f aca="false">IF(AND($F3195="",$G3195=""),"",IF($G3195="",$F3195,HYPERLINK($G3195,$F3195)))</f>
        <v/>
      </c>
      <c r="H3195" s="1" t="str">
        <f aca="false">IF($I3195="","None Attached",IF(LEFT($I3195,5)="https",HYPERLINK($I3195,"Datasheet"),HYPERLINK(_xlfn.CONCAT("https://",$I3195),"Datasheet")))</f>
        <v>None Attached</v>
      </c>
      <c r="M3195" s="56"/>
      <c r="P3195" s="58"/>
      <c r="Q3195" s="1" t="n">
        <f aca="false">$M3195-$N3195</f>
        <v>0</v>
      </c>
      <c r="R3195" s="56"/>
      <c r="T3195" s="59" t="s">
        <v>15</v>
      </c>
      <c r="U3195" s="1" t="n">
        <f aca="false">$S3195-$R3195</f>
        <v>0</v>
      </c>
      <c r="V3195" s="1" t="n">
        <f aca="false">IF($T3195="±",$Q3195*2,$Q3195)</f>
        <v>0</v>
      </c>
      <c r="W3195" s="60" t="str">
        <f aca="false">IFERROR($U3195/ABS($V3195),"N/A")</f>
        <v>N/A</v>
      </c>
      <c r="X3195" s="61" t="str">
        <f aca="false">IF(OR($W3195="N/A",$R3195="",$S3195=""),"N/A",IF($W3195&gt;=4,"Not Significant",IF($W3195&gt;=2,"Semi-Significant","Significant")))</f>
        <v>N/A</v>
      </c>
      <c r="Z3195" s="1" t="str">
        <f aca="false">IF($D3195="Z540.1 w/data",0,"")</f>
        <v/>
      </c>
      <c r="AA3195" s="1" t="e">
        <f aca="false">$Y3195+$Q3195+$Z3195</f>
        <v>#VALUE!</v>
      </c>
      <c r="AB3195" s="1" t="n">
        <f aca="false">$N3195+$Q3195</f>
        <v>0</v>
      </c>
      <c r="AC3195" s="1" t="str">
        <f aca="false">IF($Y3195="","",IF(AND($AA3195&gt;=$R3195,$AA3195&lt;=$S3195),"Pass","Fail"))</f>
        <v/>
      </c>
      <c r="AD3195" s="1" t="str">
        <f aca="false">IF($Y3195="","",IF($AA3195&gt;$R3195,"Pass","Fail"))</f>
        <v/>
      </c>
      <c r="AE3195" s="1" t="str">
        <f aca="false">IF($Y3195="","",IF($AA3195&gt;=$R3195,"Pass","Fail"))</f>
        <v/>
      </c>
      <c r="AF3195" s="1" t="str">
        <f aca="false">IF($Y3195="","",IF($AA3195&lt;=$S3195,"Pass","Fail"))</f>
        <v/>
      </c>
      <c r="AG3195" s="1" t="str">
        <f aca="false">IF($Y3195="","",IF($AA3195&lt;$S3195,"Pass","Fail"))</f>
        <v/>
      </c>
      <c r="AH3195" s="23" t="str">
        <f aca="true">INDIRECT(CHOOSE(MATCH($T3195,{"±","&gt;","≥","≤","&lt;"},0), "AC", "AD", "AE", "AF", "AG") &amp; ROW())</f>
        <v/>
      </c>
      <c r="AI3195" s="56" t="str">
        <f aca="false">IF($X3195="Not Significant","No Further Action Required",
IF($AH3195="","",
IF(AND($AH3195="Pass",$L3195="0 - Passed "),"Analysis performed; no further action required.",
IF(AND($AH3195="Fail",$L3195="1 - Failed "),"Analysis performed; no further action required.",
IF(AND($AH3195="Pass",$L3195="2 - Limited In Use "),"Analysis performed; no further action required.",
IF(AND($AH3195="Fail",$L3195="3 - Adjusted "),"Analysis performed; no further action required.",
"Unit fails analysis; TSM determination required."))))))</f>
        <v/>
      </c>
      <c r="AJ3195" s="58"/>
    </row>
    <row r="3196" customFormat="false" ht="15" hidden="false" customHeight="false" outlineLevel="0" collapsed="false">
      <c r="A3196" s="56"/>
      <c r="E3196" s="57" t="str">
        <f aca="false">IF(AND($F3196="",$G3196=""),"",IF($G3196="",$F3196,HYPERLINK($G3196,$F3196)))</f>
        <v/>
      </c>
      <c r="H3196" s="1" t="str">
        <f aca="false">IF($I3196="","None Attached",IF(LEFT($I3196,5)="https",HYPERLINK($I3196,"Datasheet"),HYPERLINK(_xlfn.CONCAT("https://",$I3196),"Datasheet")))</f>
        <v>None Attached</v>
      </c>
      <c r="M3196" s="56"/>
      <c r="P3196" s="58"/>
      <c r="Q3196" s="1" t="n">
        <f aca="false">$M3196-$N3196</f>
        <v>0</v>
      </c>
      <c r="R3196" s="56"/>
      <c r="T3196" s="59" t="s">
        <v>15</v>
      </c>
      <c r="U3196" s="1" t="n">
        <f aca="false">$S3196-$R3196</f>
        <v>0</v>
      </c>
      <c r="V3196" s="1" t="n">
        <f aca="false">IF($T3196="±",$Q3196*2,$Q3196)</f>
        <v>0</v>
      </c>
      <c r="W3196" s="60" t="str">
        <f aca="false">IFERROR($U3196/ABS($V3196),"N/A")</f>
        <v>N/A</v>
      </c>
      <c r="X3196" s="61" t="str">
        <f aca="false">IF(OR($W3196="N/A",$R3196="",$S3196=""),"N/A",IF($W3196&gt;=4,"Not Significant",IF($W3196&gt;=2,"Semi-Significant","Significant")))</f>
        <v>N/A</v>
      </c>
      <c r="Z3196" s="1" t="str">
        <f aca="false">IF($D3196="Z540.1 w/data",0,"")</f>
        <v/>
      </c>
      <c r="AA3196" s="1" t="e">
        <f aca="false">$Y3196+$Q3196+$Z3196</f>
        <v>#VALUE!</v>
      </c>
      <c r="AB3196" s="1" t="n">
        <f aca="false">$N3196+$Q3196</f>
        <v>0</v>
      </c>
      <c r="AC3196" s="1" t="str">
        <f aca="false">IF($Y3196="","",IF(AND($AA3196&gt;=$R3196,$AA3196&lt;=$S3196),"Pass","Fail"))</f>
        <v/>
      </c>
      <c r="AD3196" s="1" t="str">
        <f aca="false">IF($Y3196="","",IF($AA3196&gt;$R3196,"Pass","Fail"))</f>
        <v/>
      </c>
      <c r="AE3196" s="1" t="str">
        <f aca="false">IF($Y3196="","",IF($AA3196&gt;=$R3196,"Pass","Fail"))</f>
        <v/>
      </c>
      <c r="AF3196" s="1" t="str">
        <f aca="false">IF($Y3196="","",IF($AA3196&lt;=$S3196,"Pass","Fail"))</f>
        <v/>
      </c>
      <c r="AG3196" s="1" t="str">
        <f aca="false">IF($Y3196="","",IF($AA3196&lt;$S3196,"Pass","Fail"))</f>
        <v/>
      </c>
      <c r="AH3196" s="23" t="str">
        <f aca="true">INDIRECT(CHOOSE(MATCH($T3196,{"±","&gt;","≥","≤","&lt;"},0), "AC", "AD", "AE", "AF", "AG") &amp; ROW())</f>
        <v/>
      </c>
      <c r="AI3196" s="56" t="str">
        <f aca="false">IF($X3196="Not Significant","No Further Action Required",
IF($AH3196="","",
IF(AND($AH3196="Pass",$L3196="0 - Passed "),"Analysis performed; no further action required.",
IF(AND($AH3196="Fail",$L3196="1 - Failed "),"Analysis performed; no further action required.",
IF(AND($AH3196="Pass",$L3196="2 - Limited In Use "),"Analysis performed; no further action required.",
IF(AND($AH3196="Fail",$L3196="3 - Adjusted "),"Analysis performed; no further action required.",
"Unit fails analysis; TSM determination required."))))))</f>
        <v/>
      </c>
      <c r="AJ3196" s="58"/>
    </row>
    <row r="3197" customFormat="false" ht="15" hidden="false" customHeight="false" outlineLevel="0" collapsed="false">
      <c r="A3197" s="56"/>
      <c r="E3197" s="57" t="str">
        <f aca="false">IF(AND($F3197="",$G3197=""),"",IF($G3197="",$F3197,HYPERLINK($G3197,$F3197)))</f>
        <v/>
      </c>
      <c r="H3197" s="1" t="str">
        <f aca="false">IF($I3197="","None Attached",IF(LEFT($I3197,5)="https",HYPERLINK($I3197,"Datasheet"),HYPERLINK(_xlfn.CONCAT("https://",$I3197),"Datasheet")))</f>
        <v>None Attached</v>
      </c>
      <c r="M3197" s="56"/>
      <c r="P3197" s="58"/>
      <c r="Q3197" s="1" t="n">
        <f aca="false">$M3197-$N3197</f>
        <v>0</v>
      </c>
      <c r="R3197" s="56"/>
      <c r="T3197" s="59" t="s">
        <v>15</v>
      </c>
      <c r="U3197" s="1" t="n">
        <f aca="false">$S3197-$R3197</f>
        <v>0</v>
      </c>
      <c r="V3197" s="1" t="n">
        <f aca="false">IF($T3197="±",$Q3197*2,$Q3197)</f>
        <v>0</v>
      </c>
      <c r="W3197" s="60" t="str">
        <f aca="false">IFERROR($U3197/ABS($V3197),"N/A")</f>
        <v>N/A</v>
      </c>
      <c r="X3197" s="61" t="str">
        <f aca="false">IF(OR($W3197="N/A",$R3197="",$S3197=""),"N/A",IF($W3197&gt;=4,"Not Significant",IF($W3197&gt;=2,"Semi-Significant","Significant")))</f>
        <v>N/A</v>
      </c>
      <c r="Z3197" s="1" t="str">
        <f aca="false">IF($D3197="Z540.1 w/data",0,"")</f>
        <v/>
      </c>
      <c r="AA3197" s="1" t="e">
        <f aca="false">$Y3197+$Q3197+$Z3197</f>
        <v>#VALUE!</v>
      </c>
      <c r="AB3197" s="1" t="n">
        <f aca="false">$N3197+$Q3197</f>
        <v>0</v>
      </c>
      <c r="AC3197" s="1" t="str">
        <f aca="false">IF($Y3197="","",IF(AND($AA3197&gt;=$R3197,$AA3197&lt;=$S3197),"Pass","Fail"))</f>
        <v/>
      </c>
      <c r="AD3197" s="1" t="str">
        <f aca="false">IF($Y3197="","",IF($AA3197&gt;$R3197,"Pass","Fail"))</f>
        <v/>
      </c>
      <c r="AE3197" s="1" t="str">
        <f aca="false">IF($Y3197="","",IF($AA3197&gt;=$R3197,"Pass","Fail"))</f>
        <v/>
      </c>
      <c r="AF3197" s="1" t="str">
        <f aca="false">IF($Y3197="","",IF($AA3197&lt;=$S3197,"Pass","Fail"))</f>
        <v/>
      </c>
      <c r="AG3197" s="1" t="str">
        <f aca="false">IF($Y3197="","",IF($AA3197&lt;$S3197,"Pass","Fail"))</f>
        <v/>
      </c>
      <c r="AH3197" s="23" t="str">
        <f aca="true">INDIRECT(CHOOSE(MATCH($T3197,{"±","&gt;","≥","≤","&lt;"},0), "AC", "AD", "AE", "AF", "AG") &amp; ROW())</f>
        <v/>
      </c>
      <c r="AI3197" s="56" t="str">
        <f aca="false">IF($X3197="Not Significant","No Further Action Required",
IF($AH3197="","",
IF(AND($AH3197="Pass",$L3197="0 - Passed "),"Analysis performed; no further action required.",
IF(AND($AH3197="Fail",$L3197="1 - Failed "),"Analysis performed; no further action required.",
IF(AND($AH3197="Pass",$L3197="2 - Limited In Use "),"Analysis performed; no further action required.",
IF(AND($AH3197="Fail",$L3197="3 - Adjusted "),"Analysis performed; no further action required.",
"Unit fails analysis; TSM determination required."))))))</f>
        <v/>
      </c>
      <c r="AJ3197" s="58"/>
    </row>
    <row r="3198" customFormat="false" ht="15" hidden="false" customHeight="false" outlineLevel="0" collapsed="false">
      <c r="A3198" s="56"/>
      <c r="E3198" s="57" t="str">
        <f aca="false">IF(AND($F3198="",$G3198=""),"",IF($G3198="",$F3198,HYPERLINK($G3198,$F3198)))</f>
        <v/>
      </c>
      <c r="H3198" s="1" t="str">
        <f aca="false">IF($I3198="","None Attached",IF(LEFT($I3198,5)="https",HYPERLINK($I3198,"Datasheet"),HYPERLINK(_xlfn.CONCAT("https://",$I3198),"Datasheet")))</f>
        <v>None Attached</v>
      </c>
      <c r="M3198" s="56"/>
      <c r="P3198" s="58"/>
      <c r="Q3198" s="1" t="n">
        <f aca="false">$M3198-$N3198</f>
        <v>0</v>
      </c>
      <c r="R3198" s="56"/>
      <c r="T3198" s="59" t="s">
        <v>15</v>
      </c>
      <c r="U3198" s="1" t="n">
        <f aca="false">$S3198-$R3198</f>
        <v>0</v>
      </c>
      <c r="V3198" s="1" t="n">
        <f aca="false">IF($T3198="±",$Q3198*2,$Q3198)</f>
        <v>0</v>
      </c>
      <c r="W3198" s="60" t="str">
        <f aca="false">IFERROR($U3198/ABS($V3198),"N/A")</f>
        <v>N/A</v>
      </c>
      <c r="X3198" s="61" t="str">
        <f aca="false">IF(OR($W3198="N/A",$R3198="",$S3198=""),"N/A",IF($W3198&gt;=4,"Not Significant",IF($W3198&gt;=2,"Semi-Significant","Significant")))</f>
        <v>N/A</v>
      </c>
      <c r="Z3198" s="1" t="str">
        <f aca="false">IF($D3198="Z540.1 w/data",0,"")</f>
        <v/>
      </c>
      <c r="AA3198" s="1" t="e">
        <f aca="false">$Y3198+$Q3198+$Z3198</f>
        <v>#VALUE!</v>
      </c>
      <c r="AB3198" s="1" t="n">
        <f aca="false">$N3198+$Q3198</f>
        <v>0</v>
      </c>
      <c r="AC3198" s="1" t="str">
        <f aca="false">IF($Y3198="","",IF(AND($AA3198&gt;=$R3198,$AA3198&lt;=$S3198),"Pass","Fail"))</f>
        <v/>
      </c>
      <c r="AD3198" s="1" t="str">
        <f aca="false">IF($Y3198="","",IF($AA3198&gt;$R3198,"Pass","Fail"))</f>
        <v/>
      </c>
      <c r="AE3198" s="1" t="str">
        <f aca="false">IF($Y3198="","",IF($AA3198&gt;=$R3198,"Pass","Fail"))</f>
        <v/>
      </c>
      <c r="AF3198" s="1" t="str">
        <f aca="false">IF($Y3198="","",IF($AA3198&lt;=$S3198,"Pass","Fail"))</f>
        <v/>
      </c>
      <c r="AG3198" s="1" t="str">
        <f aca="false">IF($Y3198="","",IF($AA3198&lt;$S3198,"Pass","Fail"))</f>
        <v/>
      </c>
      <c r="AH3198" s="23" t="str">
        <f aca="true">INDIRECT(CHOOSE(MATCH($T3198,{"±","&gt;","≥","≤","&lt;"},0), "AC", "AD", "AE", "AF", "AG") &amp; ROW())</f>
        <v/>
      </c>
      <c r="AI3198" s="56" t="str">
        <f aca="false">IF($X3198="Not Significant","No Further Action Required",
IF($AH3198="","",
IF(AND($AH3198="Pass",$L3198="0 - Passed "),"Analysis performed; no further action required.",
IF(AND($AH3198="Fail",$L3198="1 - Failed "),"Analysis performed; no further action required.",
IF(AND($AH3198="Pass",$L3198="2 - Limited In Use "),"Analysis performed; no further action required.",
IF(AND($AH3198="Fail",$L3198="3 - Adjusted "),"Analysis performed; no further action required.",
"Unit fails analysis; TSM determination required."))))))</f>
        <v/>
      </c>
      <c r="AJ3198" s="58"/>
    </row>
    <row r="3199" customFormat="false" ht="15" hidden="false" customHeight="false" outlineLevel="0" collapsed="false">
      <c r="A3199" s="56"/>
      <c r="E3199" s="57" t="str">
        <f aca="false">IF(AND($F3199="",$G3199=""),"",IF($G3199="",$F3199,HYPERLINK($G3199,$F3199)))</f>
        <v/>
      </c>
      <c r="H3199" s="1" t="str">
        <f aca="false">IF($I3199="","None Attached",IF(LEFT($I3199,5)="https",HYPERLINK($I3199,"Datasheet"),HYPERLINK(_xlfn.CONCAT("https://",$I3199),"Datasheet")))</f>
        <v>None Attached</v>
      </c>
      <c r="M3199" s="56"/>
      <c r="P3199" s="58"/>
      <c r="Q3199" s="1" t="n">
        <f aca="false">$M3199-$N3199</f>
        <v>0</v>
      </c>
      <c r="R3199" s="56"/>
      <c r="T3199" s="59" t="s">
        <v>15</v>
      </c>
      <c r="U3199" s="1" t="n">
        <f aca="false">$S3199-$R3199</f>
        <v>0</v>
      </c>
      <c r="V3199" s="1" t="n">
        <f aca="false">IF($T3199="±",$Q3199*2,$Q3199)</f>
        <v>0</v>
      </c>
      <c r="W3199" s="60" t="str">
        <f aca="false">IFERROR($U3199/ABS($V3199),"N/A")</f>
        <v>N/A</v>
      </c>
      <c r="X3199" s="61" t="str">
        <f aca="false">IF(OR($W3199="N/A",$R3199="",$S3199=""),"N/A",IF($W3199&gt;=4,"Not Significant",IF($W3199&gt;=2,"Semi-Significant","Significant")))</f>
        <v>N/A</v>
      </c>
      <c r="Z3199" s="1" t="str">
        <f aca="false">IF($D3199="Z540.1 w/data",0,"")</f>
        <v/>
      </c>
      <c r="AA3199" s="1" t="e">
        <f aca="false">$Y3199+$Q3199+$Z3199</f>
        <v>#VALUE!</v>
      </c>
      <c r="AB3199" s="1" t="n">
        <f aca="false">$N3199+$Q3199</f>
        <v>0</v>
      </c>
      <c r="AC3199" s="1" t="str">
        <f aca="false">IF($Y3199="","",IF(AND($AA3199&gt;=$R3199,$AA3199&lt;=$S3199),"Pass","Fail"))</f>
        <v/>
      </c>
      <c r="AD3199" s="1" t="str">
        <f aca="false">IF($Y3199="","",IF($AA3199&gt;$R3199,"Pass","Fail"))</f>
        <v/>
      </c>
      <c r="AE3199" s="1" t="str">
        <f aca="false">IF($Y3199="","",IF($AA3199&gt;=$R3199,"Pass","Fail"))</f>
        <v/>
      </c>
      <c r="AF3199" s="1" t="str">
        <f aca="false">IF($Y3199="","",IF($AA3199&lt;=$S3199,"Pass","Fail"))</f>
        <v/>
      </c>
      <c r="AG3199" s="1" t="str">
        <f aca="false">IF($Y3199="","",IF($AA3199&lt;$S3199,"Pass","Fail"))</f>
        <v/>
      </c>
      <c r="AH3199" s="23" t="str">
        <f aca="true">INDIRECT(CHOOSE(MATCH($T3199,{"±","&gt;","≥","≤","&lt;"},0), "AC", "AD", "AE", "AF", "AG") &amp; ROW())</f>
        <v/>
      </c>
      <c r="AI3199" s="56" t="str">
        <f aca="false">IF($X3199="Not Significant","No Further Action Required",
IF($AH3199="","",
IF(AND($AH3199="Pass",$L3199="0 - Passed "),"Analysis performed; no further action required.",
IF(AND($AH3199="Fail",$L3199="1 - Failed "),"Analysis performed; no further action required.",
IF(AND($AH3199="Pass",$L3199="2 - Limited In Use "),"Analysis performed; no further action required.",
IF(AND($AH3199="Fail",$L3199="3 - Adjusted "),"Analysis performed; no further action required.",
"Unit fails analysis; TSM determination required."))))))</f>
        <v/>
      </c>
      <c r="AJ3199" s="58"/>
    </row>
    <row r="3200" customFormat="false" ht="15" hidden="false" customHeight="false" outlineLevel="0" collapsed="false">
      <c r="A3200" s="56"/>
      <c r="E3200" s="57" t="str">
        <f aca="false">IF(AND($F3200="",$G3200=""),"",IF($G3200="",$F3200,HYPERLINK($G3200,$F3200)))</f>
        <v/>
      </c>
      <c r="H3200" s="1" t="str">
        <f aca="false">IF($I3200="","None Attached",IF(LEFT($I3200,5)="https",HYPERLINK($I3200,"Datasheet"),HYPERLINK(_xlfn.CONCAT("https://",$I3200),"Datasheet")))</f>
        <v>None Attached</v>
      </c>
      <c r="M3200" s="56"/>
      <c r="P3200" s="58"/>
      <c r="Q3200" s="1" t="n">
        <f aca="false">$M3200-$N3200</f>
        <v>0</v>
      </c>
      <c r="R3200" s="56"/>
      <c r="T3200" s="59" t="s">
        <v>15</v>
      </c>
      <c r="U3200" s="1" t="n">
        <f aca="false">$S3200-$R3200</f>
        <v>0</v>
      </c>
      <c r="V3200" s="1" t="n">
        <f aca="false">IF($T3200="±",$Q3200*2,$Q3200)</f>
        <v>0</v>
      </c>
      <c r="W3200" s="60" t="str">
        <f aca="false">IFERROR($U3200/ABS($V3200),"N/A")</f>
        <v>N/A</v>
      </c>
      <c r="X3200" s="61" t="str">
        <f aca="false">IF(OR($W3200="N/A",$R3200="",$S3200=""),"N/A",IF($W3200&gt;=4,"Not Significant",IF($W3200&gt;=2,"Semi-Significant","Significant")))</f>
        <v>N/A</v>
      </c>
      <c r="Z3200" s="1" t="str">
        <f aca="false">IF($D3200="Z540.1 w/data",0,"")</f>
        <v/>
      </c>
      <c r="AA3200" s="1" t="e">
        <f aca="false">$Y3200+$Q3200+$Z3200</f>
        <v>#VALUE!</v>
      </c>
      <c r="AB3200" s="1" t="n">
        <f aca="false">$N3200+$Q3200</f>
        <v>0</v>
      </c>
      <c r="AC3200" s="1" t="str">
        <f aca="false">IF($Y3200="","",IF(AND($AA3200&gt;=$R3200,$AA3200&lt;=$S3200),"Pass","Fail"))</f>
        <v/>
      </c>
      <c r="AD3200" s="1" t="str">
        <f aca="false">IF($Y3200="","",IF($AA3200&gt;$R3200,"Pass","Fail"))</f>
        <v/>
      </c>
      <c r="AE3200" s="1" t="str">
        <f aca="false">IF($Y3200="","",IF($AA3200&gt;=$R3200,"Pass","Fail"))</f>
        <v/>
      </c>
      <c r="AF3200" s="1" t="str">
        <f aca="false">IF($Y3200="","",IF($AA3200&lt;=$S3200,"Pass","Fail"))</f>
        <v/>
      </c>
      <c r="AG3200" s="1" t="str">
        <f aca="false">IF($Y3200="","",IF($AA3200&lt;$S3200,"Pass","Fail"))</f>
        <v/>
      </c>
      <c r="AH3200" s="23" t="str">
        <f aca="true">INDIRECT(CHOOSE(MATCH($T3200,{"±","&gt;","≥","≤","&lt;"},0), "AC", "AD", "AE", "AF", "AG") &amp; ROW())</f>
        <v/>
      </c>
      <c r="AI3200" s="56" t="str">
        <f aca="false">IF($X3200="Not Significant","No Further Action Required",
IF($AH3200="","",
IF(AND($AH3200="Pass",$L3200="0 - Passed "),"Analysis performed; no further action required.",
IF(AND($AH3200="Fail",$L3200="1 - Failed "),"Analysis performed; no further action required.",
IF(AND($AH3200="Pass",$L3200="2 - Limited In Use "),"Analysis performed; no further action required.",
IF(AND($AH3200="Fail",$L3200="3 - Adjusted "),"Analysis performed; no further action required.",
"Unit fails analysis; TSM determination required."))))))</f>
        <v/>
      </c>
      <c r="AJ3200" s="58"/>
    </row>
    <row r="3201" customFormat="false" ht="15" hidden="false" customHeight="false" outlineLevel="0" collapsed="false">
      <c r="A3201" s="56"/>
      <c r="E3201" s="57" t="str">
        <f aca="false">IF(AND($F3201="",$G3201=""),"",IF($G3201="",$F3201,HYPERLINK($G3201,$F3201)))</f>
        <v/>
      </c>
      <c r="H3201" s="1" t="str">
        <f aca="false">IF($I3201="","None Attached",IF(LEFT($I3201,5)="https",HYPERLINK($I3201,"Datasheet"),HYPERLINK(_xlfn.CONCAT("https://",$I3201),"Datasheet")))</f>
        <v>None Attached</v>
      </c>
      <c r="M3201" s="56"/>
      <c r="P3201" s="58"/>
      <c r="Q3201" s="1" t="n">
        <f aca="false">$M3201-$N3201</f>
        <v>0</v>
      </c>
      <c r="R3201" s="56"/>
      <c r="T3201" s="59" t="s">
        <v>15</v>
      </c>
      <c r="U3201" s="1" t="n">
        <f aca="false">$S3201-$R3201</f>
        <v>0</v>
      </c>
      <c r="V3201" s="1" t="n">
        <f aca="false">IF($T3201="±",$Q3201*2,$Q3201)</f>
        <v>0</v>
      </c>
      <c r="W3201" s="60" t="str">
        <f aca="false">IFERROR($U3201/ABS($V3201),"N/A")</f>
        <v>N/A</v>
      </c>
      <c r="X3201" s="61" t="str">
        <f aca="false">IF(OR($W3201="N/A",$R3201="",$S3201=""),"N/A",IF($W3201&gt;=4,"Not Significant",IF($W3201&gt;=2,"Semi-Significant","Significant")))</f>
        <v>N/A</v>
      </c>
      <c r="Z3201" s="1" t="str">
        <f aca="false">IF($D3201="Z540.1 w/data",0,"")</f>
        <v/>
      </c>
      <c r="AA3201" s="1" t="e">
        <f aca="false">$Y3201+$Q3201+$Z3201</f>
        <v>#VALUE!</v>
      </c>
      <c r="AB3201" s="1" t="n">
        <f aca="false">$N3201+$Q3201</f>
        <v>0</v>
      </c>
      <c r="AC3201" s="1" t="str">
        <f aca="false">IF($Y3201="","",IF(AND($AA3201&gt;=$R3201,$AA3201&lt;=$S3201),"Pass","Fail"))</f>
        <v/>
      </c>
      <c r="AD3201" s="1" t="str">
        <f aca="false">IF($Y3201="","",IF($AA3201&gt;$R3201,"Pass","Fail"))</f>
        <v/>
      </c>
      <c r="AE3201" s="1" t="str">
        <f aca="false">IF($Y3201="","",IF($AA3201&gt;=$R3201,"Pass","Fail"))</f>
        <v/>
      </c>
      <c r="AF3201" s="1" t="str">
        <f aca="false">IF($Y3201="","",IF($AA3201&lt;=$S3201,"Pass","Fail"))</f>
        <v/>
      </c>
      <c r="AG3201" s="1" t="str">
        <f aca="false">IF($Y3201="","",IF($AA3201&lt;$S3201,"Pass","Fail"))</f>
        <v/>
      </c>
      <c r="AH3201" s="23" t="str">
        <f aca="true">INDIRECT(CHOOSE(MATCH($T3201,{"±","&gt;","≥","≤","&lt;"},0), "AC", "AD", "AE", "AF", "AG") &amp; ROW())</f>
        <v/>
      </c>
      <c r="AI3201" s="56" t="str">
        <f aca="false">IF($X3201="Not Significant","No Further Action Required",
IF($AH3201="","",
IF(AND($AH3201="Pass",$L3201="0 - Passed "),"Analysis performed; no further action required.",
IF(AND($AH3201="Fail",$L3201="1 - Failed "),"Analysis performed; no further action required.",
IF(AND($AH3201="Pass",$L3201="2 - Limited In Use "),"Analysis performed; no further action required.",
IF(AND($AH3201="Fail",$L3201="3 - Adjusted "),"Analysis performed; no further action required.",
"Unit fails analysis; TSM determination required."))))))</f>
        <v/>
      </c>
      <c r="AJ3201" s="58"/>
    </row>
    <row r="3202" customFormat="false" ht="15" hidden="false" customHeight="false" outlineLevel="0" collapsed="false">
      <c r="A3202" s="56"/>
      <c r="E3202" s="57" t="str">
        <f aca="false">IF(AND($F3202="",$G3202=""),"",IF($G3202="",$F3202,HYPERLINK($G3202,$F3202)))</f>
        <v/>
      </c>
      <c r="H3202" s="1" t="str">
        <f aca="false">IF($I3202="","None Attached",IF(LEFT($I3202,5)="https",HYPERLINK($I3202,"Datasheet"),HYPERLINK(_xlfn.CONCAT("https://",$I3202),"Datasheet")))</f>
        <v>None Attached</v>
      </c>
      <c r="M3202" s="56"/>
      <c r="P3202" s="58"/>
      <c r="Q3202" s="1" t="n">
        <f aca="false">$M3202-$N3202</f>
        <v>0</v>
      </c>
      <c r="R3202" s="56"/>
      <c r="T3202" s="59" t="s">
        <v>15</v>
      </c>
      <c r="U3202" s="1" t="n">
        <f aca="false">$S3202-$R3202</f>
        <v>0</v>
      </c>
      <c r="V3202" s="1" t="n">
        <f aca="false">IF($T3202="±",$Q3202*2,$Q3202)</f>
        <v>0</v>
      </c>
      <c r="W3202" s="60" t="str">
        <f aca="false">IFERROR($U3202/ABS($V3202),"N/A")</f>
        <v>N/A</v>
      </c>
      <c r="X3202" s="61" t="str">
        <f aca="false">IF(OR($W3202="N/A",$R3202="",$S3202=""),"N/A",IF($W3202&gt;=4,"Not Significant",IF($W3202&gt;=2,"Semi-Significant","Significant")))</f>
        <v>N/A</v>
      </c>
      <c r="Z3202" s="1" t="str">
        <f aca="false">IF($D3202="Z540.1 w/data",0,"")</f>
        <v/>
      </c>
      <c r="AA3202" s="1" t="e">
        <f aca="false">$Y3202+$Q3202+$Z3202</f>
        <v>#VALUE!</v>
      </c>
      <c r="AB3202" s="1" t="n">
        <f aca="false">$N3202+$Q3202</f>
        <v>0</v>
      </c>
      <c r="AC3202" s="1" t="str">
        <f aca="false">IF($Y3202="","",IF(AND($AA3202&gt;=$R3202,$AA3202&lt;=$S3202),"Pass","Fail"))</f>
        <v/>
      </c>
      <c r="AD3202" s="1" t="str">
        <f aca="false">IF($Y3202="","",IF($AA3202&gt;$R3202,"Pass","Fail"))</f>
        <v/>
      </c>
      <c r="AE3202" s="1" t="str">
        <f aca="false">IF($Y3202="","",IF($AA3202&gt;=$R3202,"Pass","Fail"))</f>
        <v/>
      </c>
      <c r="AF3202" s="1" t="str">
        <f aca="false">IF($Y3202="","",IF($AA3202&lt;=$S3202,"Pass","Fail"))</f>
        <v/>
      </c>
      <c r="AG3202" s="1" t="str">
        <f aca="false">IF($Y3202="","",IF($AA3202&lt;$S3202,"Pass","Fail"))</f>
        <v/>
      </c>
      <c r="AH3202" s="23" t="str">
        <f aca="true">INDIRECT(CHOOSE(MATCH($T3202,{"±","&gt;","≥","≤","&lt;"},0), "AC", "AD", "AE", "AF", "AG") &amp; ROW())</f>
        <v/>
      </c>
      <c r="AI3202" s="56" t="str">
        <f aca="false">IF($X3202="Not Significant","No Further Action Required",
IF($AH3202="","",
IF(AND($AH3202="Pass",$L3202="0 - Passed "),"Analysis performed; no further action required.",
IF(AND($AH3202="Fail",$L3202="1 - Failed "),"Analysis performed; no further action required.",
IF(AND($AH3202="Pass",$L3202="2 - Limited In Use "),"Analysis performed; no further action required.",
IF(AND($AH3202="Fail",$L3202="3 - Adjusted "),"Analysis performed; no further action required.",
"Unit fails analysis; TSM determination required."))))))</f>
        <v/>
      </c>
      <c r="AJ3202" s="58"/>
    </row>
    <row r="3203" customFormat="false" ht="15" hidden="false" customHeight="false" outlineLevel="0" collapsed="false">
      <c r="A3203" s="56"/>
      <c r="E3203" s="57" t="str">
        <f aca="false">IF(AND($F3203="",$G3203=""),"",IF($G3203="",$F3203,HYPERLINK($G3203,$F3203)))</f>
        <v/>
      </c>
      <c r="H3203" s="1" t="str">
        <f aca="false">IF($I3203="","None Attached",IF(LEFT($I3203,5)="https",HYPERLINK($I3203,"Datasheet"),HYPERLINK(_xlfn.CONCAT("https://",$I3203),"Datasheet")))</f>
        <v>None Attached</v>
      </c>
      <c r="M3203" s="56"/>
      <c r="P3203" s="58"/>
      <c r="Q3203" s="1" t="n">
        <f aca="false">$M3203-$N3203</f>
        <v>0</v>
      </c>
      <c r="R3203" s="56"/>
      <c r="T3203" s="59" t="s">
        <v>15</v>
      </c>
      <c r="U3203" s="1" t="n">
        <f aca="false">$S3203-$R3203</f>
        <v>0</v>
      </c>
      <c r="V3203" s="1" t="n">
        <f aca="false">IF($T3203="±",$Q3203*2,$Q3203)</f>
        <v>0</v>
      </c>
      <c r="W3203" s="60" t="str">
        <f aca="false">IFERROR($U3203/ABS($V3203),"N/A")</f>
        <v>N/A</v>
      </c>
      <c r="X3203" s="61" t="str">
        <f aca="false">IF(OR($W3203="N/A",$R3203="",$S3203=""),"N/A",IF($W3203&gt;=4,"Not Significant",IF($W3203&gt;=2,"Semi-Significant","Significant")))</f>
        <v>N/A</v>
      </c>
      <c r="Z3203" s="1" t="str">
        <f aca="false">IF($D3203="Z540.1 w/data",0,"")</f>
        <v/>
      </c>
      <c r="AA3203" s="1" t="e">
        <f aca="false">$Y3203+$Q3203+$Z3203</f>
        <v>#VALUE!</v>
      </c>
      <c r="AB3203" s="1" t="n">
        <f aca="false">$N3203+$Q3203</f>
        <v>0</v>
      </c>
      <c r="AC3203" s="1" t="str">
        <f aca="false">IF($Y3203="","",IF(AND($AA3203&gt;=$R3203,$AA3203&lt;=$S3203),"Pass","Fail"))</f>
        <v/>
      </c>
      <c r="AD3203" s="1" t="str">
        <f aca="false">IF($Y3203="","",IF($AA3203&gt;$R3203,"Pass","Fail"))</f>
        <v/>
      </c>
      <c r="AE3203" s="1" t="str">
        <f aca="false">IF($Y3203="","",IF($AA3203&gt;=$R3203,"Pass","Fail"))</f>
        <v/>
      </c>
      <c r="AF3203" s="1" t="str">
        <f aca="false">IF($Y3203="","",IF($AA3203&lt;=$S3203,"Pass","Fail"))</f>
        <v/>
      </c>
      <c r="AG3203" s="1" t="str">
        <f aca="false">IF($Y3203="","",IF($AA3203&lt;$S3203,"Pass","Fail"))</f>
        <v/>
      </c>
      <c r="AH3203" s="23" t="str">
        <f aca="true">INDIRECT(CHOOSE(MATCH($T3203,{"±","&gt;","≥","≤","&lt;"},0), "AC", "AD", "AE", "AF", "AG") &amp; ROW())</f>
        <v/>
      </c>
      <c r="AI3203" s="56" t="str">
        <f aca="false">IF($X3203="Not Significant","No Further Action Required",
IF($AH3203="","",
IF(AND($AH3203="Pass",$L3203="0 - Passed "),"Analysis performed; no further action required.",
IF(AND($AH3203="Fail",$L3203="1 - Failed "),"Analysis performed; no further action required.",
IF(AND($AH3203="Pass",$L3203="2 - Limited In Use "),"Analysis performed; no further action required.",
IF(AND($AH3203="Fail",$L3203="3 - Adjusted "),"Analysis performed; no further action required.",
"Unit fails analysis; TSM determination required."))))))</f>
        <v/>
      </c>
      <c r="AJ3203" s="58"/>
    </row>
    <row r="3204" customFormat="false" ht="15" hidden="false" customHeight="false" outlineLevel="0" collapsed="false">
      <c r="A3204" s="56"/>
      <c r="E3204" s="57" t="str">
        <f aca="false">IF(AND($F3204="",$G3204=""),"",IF($G3204="",$F3204,HYPERLINK($G3204,$F3204)))</f>
        <v/>
      </c>
      <c r="H3204" s="1" t="str">
        <f aca="false">IF($I3204="","None Attached",IF(LEFT($I3204,5)="https",HYPERLINK($I3204,"Datasheet"),HYPERLINK(_xlfn.CONCAT("https://",$I3204),"Datasheet")))</f>
        <v>None Attached</v>
      </c>
      <c r="M3204" s="56"/>
      <c r="P3204" s="58"/>
      <c r="Q3204" s="1" t="n">
        <f aca="false">$M3204-$N3204</f>
        <v>0</v>
      </c>
      <c r="R3204" s="56"/>
      <c r="T3204" s="59" t="s">
        <v>15</v>
      </c>
      <c r="U3204" s="1" t="n">
        <f aca="false">$S3204-$R3204</f>
        <v>0</v>
      </c>
      <c r="V3204" s="1" t="n">
        <f aca="false">IF($T3204="±",$Q3204*2,$Q3204)</f>
        <v>0</v>
      </c>
      <c r="W3204" s="60" t="str">
        <f aca="false">IFERROR($U3204/ABS($V3204),"N/A")</f>
        <v>N/A</v>
      </c>
      <c r="X3204" s="61" t="str">
        <f aca="false">IF(OR($W3204="N/A",$R3204="",$S3204=""),"N/A",IF($W3204&gt;=4,"Not Significant",IF($W3204&gt;=2,"Semi-Significant","Significant")))</f>
        <v>N/A</v>
      </c>
      <c r="Z3204" s="1" t="str">
        <f aca="false">IF($D3204="Z540.1 w/data",0,"")</f>
        <v/>
      </c>
      <c r="AA3204" s="1" t="e">
        <f aca="false">$Y3204+$Q3204+$Z3204</f>
        <v>#VALUE!</v>
      </c>
      <c r="AB3204" s="1" t="n">
        <f aca="false">$N3204+$Q3204</f>
        <v>0</v>
      </c>
      <c r="AC3204" s="1" t="str">
        <f aca="false">IF($Y3204="","",IF(AND($AA3204&gt;=$R3204,$AA3204&lt;=$S3204),"Pass","Fail"))</f>
        <v/>
      </c>
      <c r="AD3204" s="1" t="str">
        <f aca="false">IF($Y3204="","",IF($AA3204&gt;$R3204,"Pass","Fail"))</f>
        <v/>
      </c>
      <c r="AE3204" s="1" t="str">
        <f aca="false">IF($Y3204="","",IF($AA3204&gt;=$R3204,"Pass","Fail"))</f>
        <v/>
      </c>
      <c r="AF3204" s="1" t="str">
        <f aca="false">IF($Y3204="","",IF($AA3204&lt;=$S3204,"Pass","Fail"))</f>
        <v/>
      </c>
      <c r="AG3204" s="1" t="str">
        <f aca="false">IF($Y3204="","",IF($AA3204&lt;$S3204,"Pass","Fail"))</f>
        <v/>
      </c>
      <c r="AH3204" s="23" t="str">
        <f aca="true">INDIRECT(CHOOSE(MATCH($T3204,{"±","&gt;","≥","≤","&lt;"},0), "AC", "AD", "AE", "AF", "AG") &amp; ROW())</f>
        <v/>
      </c>
      <c r="AI3204" s="56" t="str">
        <f aca="false">IF($X3204="Not Significant","No Further Action Required",
IF($AH3204="","",
IF(AND($AH3204="Pass",$L3204="0 - Passed "),"Analysis performed; no further action required.",
IF(AND($AH3204="Fail",$L3204="1 - Failed "),"Analysis performed; no further action required.",
IF(AND($AH3204="Pass",$L3204="2 - Limited In Use "),"Analysis performed; no further action required.",
IF(AND($AH3204="Fail",$L3204="3 - Adjusted "),"Analysis performed; no further action required.",
"Unit fails analysis; TSM determination required."))))))</f>
        <v/>
      </c>
      <c r="AJ3204" s="58"/>
    </row>
    <row r="3205" customFormat="false" ht="15" hidden="false" customHeight="false" outlineLevel="0" collapsed="false">
      <c r="A3205" s="56"/>
      <c r="E3205" s="57" t="str">
        <f aca="false">IF(AND($F3205="",$G3205=""),"",IF($G3205="",$F3205,HYPERLINK($G3205,$F3205)))</f>
        <v/>
      </c>
      <c r="H3205" s="1" t="str">
        <f aca="false">IF($I3205="","None Attached",IF(LEFT($I3205,5)="https",HYPERLINK($I3205,"Datasheet"),HYPERLINK(_xlfn.CONCAT("https://",$I3205),"Datasheet")))</f>
        <v>None Attached</v>
      </c>
      <c r="M3205" s="56"/>
      <c r="P3205" s="58"/>
      <c r="Q3205" s="1" t="n">
        <f aca="false">$M3205-$N3205</f>
        <v>0</v>
      </c>
      <c r="R3205" s="56"/>
      <c r="T3205" s="59" t="s">
        <v>15</v>
      </c>
      <c r="U3205" s="1" t="n">
        <f aca="false">$S3205-$R3205</f>
        <v>0</v>
      </c>
      <c r="V3205" s="1" t="n">
        <f aca="false">IF($T3205="±",$Q3205*2,$Q3205)</f>
        <v>0</v>
      </c>
      <c r="W3205" s="60" t="str">
        <f aca="false">IFERROR($U3205/ABS($V3205),"N/A")</f>
        <v>N/A</v>
      </c>
      <c r="X3205" s="61" t="str">
        <f aca="false">IF(OR($W3205="N/A",$R3205="",$S3205=""),"N/A",IF($W3205&gt;=4,"Not Significant",IF($W3205&gt;=2,"Semi-Significant","Significant")))</f>
        <v>N/A</v>
      </c>
      <c r="Z3205" s="1" t="str">
        <f aca="false">IF($D3205="Z540.1 w/data",0,"")</f>
        <v/>
      </c>
      <c r="AA3205" s="1" t="e">
        <f aca="false">$Y3205+$Q3205+$Z3205</f>
        <v>#VALUE!</v>
      </c>
      <c r="AB3205" s="1" t="n">
        <f aca="false">$N3205+$Q3205</f>
        <v>0</v>
      </c>
      <c r="AC3205" s="1" t="str">
        <f aca="false">IF($Y3205="","",IF(AND($AA3205&gt;=$R3205,$AA3205&lt;=$S3205),"Pass","Fail"))</f>
        <v/>
      </c>
      <c r="AD3205" s="1" t="str">
        <f aca="false">IF($Y3205="","",IF($AA3205&gt;$R3205,"Pass","Fail"))</f>
        <v/>
      </c>
      <c r="AE3205" s="1" t="str">
        <f aca="false">IF($Y3205="","",IF($AA3205&gt;=$R3205,"Pass","Fail"))</f>
        <v/>
      </c>
      <c r="AF3205" s="1" t="str">
        <f aca="false">IF($Y3205="","",IF($AA3205&lt;=$S3205,"Pass","Fail"))</f>
        <v/>
      </c>
      <c r="AG3205" s="1" t="str">
        <f aca="false">IF($Y3205="","",IF($AA3205&lt;$S3205,"Pass","Fail"))</f>
        <v/>
      </c>
      <c r="AH3205" s="23" t="str">
        <f aca="true">INDIRECT(CHOOSE(MATCH($T3205,{"±","&gt;","≥","≤","&lt;"},0), "AC", "AD", "AE", "AF", "AG") &amp; ROW())</f>
        <v/>
      </c>
      <c r="AI3205" s="56" t="str">
        <f aca="false">IF($X3205="Not Significant","No Further Action Required",
IF($AH3205="","",
IF(AND($AH3205="Pass",$L3205="0 - Passed "),"Analysis performed; no further action required.",
IF(AND($AH3205="Fail",$L3205="1 - Failed "),"Analysis performed; no further action required.",
IF(AND($AH3205="Pass",$L3205="2 - Limited In Use "),"Analysis performed; no further action required.",
IF(AND($AH3205="Fail",$L3205="3 - Adjusted "),"Analysis performed; no further action required.",
"Unit fails analysis; TSM determination required."))))))</f>
        <v/>
      </c>
      <c r="AJ3205" s="58"/>
    </row>
    <row r="3206" customFormat="false" ht="15" hidden="false" customHeight="false" outlineLevel="0" collapsed="false">
      <c r="A3206" s="56"/>
      <c r="E3206" s="57" t="str">
        <f aca="false">IF(AND($F3206="",$G3206=""),"",IF($G3206="",$F3206,HYPERLINK($G3206,$F3206)))</f>
        <v/>
      </c>
      <c r="H3206" s="1" t="str">
        <f aca="false">IF($I3206="","None Attached",IF(LEFT($I3206,5)="https",HYPERLINK($I3206,"Datasheet"),HYPERLINK(_xlfn.CONCAT("https://",$I3206),"Datasheet")))</f>
        <v>None Attached</v>
      </c>
      <c r="M3206" s="56"/>
      <c r="P3206" s="58"/>
      <c r="Q3206" s="1" t="n">
        <f aca="false">$M3206-$N3206</f>
        <v>0</v>
      </c>
      <c r="R3206" s="56"/>
      <c r="T3206" s="59" t="s">
        <v>15</v>
      </c>
      <c r="U3206" s="1" t="n">
        <f aca="false">$S3206-$R3206</f>
        <v>0</v>
      </c>
      <c r="V3206" s="1" t="n">
        <f aca="false">IF($T3206="±",$Q3206*2,$Q3206)</f>
        <v>0</v>
      </c>
      <c r="W3206" s="60" t="str">
        <f aca="false">IFERROR($U3206/ABS($V3206),"N/A")</f>
        <v>N/A</v>
      </c>
      <c r="X3206" s="61" t="str">
        <f aca="false">IF(OR($W3206="N/A",$R3206="",$S3206=""),"N/A",IF($W3206&gt;=4,"Not Significant",IF($W3206&gt;=2,"Semi-Significant","Significant")))</f>
        <v>N/A</v>
      </c>
      <c r="Z3206" s="1" t="str">
        <f aca="false">IF($D3206="Z540.1 w/data",0,"")</f>
        <v/>
      </c>
      <c r="AA3206" s="1" t="e">
        <f aca="false">$Y3206+$Q3206+$Z3206</f>
        <v>#VALUE!</v>
      </c>
      <c r="AB3206" s="1" t="n">
        <f aca="false">$N3206+$Q3206</f>
        <v>0</v>
      </c>
      <c r="AC3206" s="1" t="str">
        <f aca="false">IF($Y3206="","",IF(AND($AA3206&gt;=$R3206,$AA3206&lt;=$S3206),"Pass","Fail"))</f>
        <v/>
      </c>
      <c r="AD3206" s="1" t="str">
        <f aca="false">IF($Y3206="","",IF($AA3206&gt;$R3206,"Pass","Fail"))</f>
        <v/>
      </c>
      <c r="AE3206" s="1" t="str">
        <f aca="false">IF($Y3206="","",IF($AA3206&gt;=$R3206,"Pass","Fail"))</f>
        <v/>
      </c>
      <c r="AF3206" s="1" t="str">
        <f aca="false">IF($Y3206="","",IF($AA3206&lt;=$S3206,"Pass","Fail"))</f>
        <v/>
      </c>
      <c r="AG3206" s="1" t="str">
        <f aca="false">IF($Y3206="","",IF($AA3206&lt;$S3206,"Pass","Fail"))</f>
        <v/>
      </c>
      <c r="AH3206" s="23" t="str">
        <f aca="true">INDIRECT(CHOOSE(MATCH($T3206,{"±","&gt;","≥","≤","&lt;"},0), "AC", "AD", "AE", "AF", "AG") &amp; ROW())</f>
        <v/>
      </c>
      <c r="AI3206" s="56" t="str">
        <f aca="false">IF($X3206="Not Significant","No Further Action Required",
IF($AH3206="","",
IF(AND($AH3206="Pass",$L3206="0 - Passed "),"Analysis performed; no further action required.",
IF(AND($AH3206="Fail",$L3206="1 - Failed "),"Analysis performed; no further action required.",
IF(AND($AH3206="Pass",$L3206="2 - Limited In Use "),"Analysis performed; no further action required.",
IF(AND($AH3206="Fail",$L3206="3 - Adjusted "),"Analysis performed; no further action required.",
"Unit fails analysis; TSM determination required."))))))</f>
        <v/>
      </c>
      <c r="AJ3206" s="58"/>
    </row>
    <row r="3207" customFormat="false" ht="15" hidden="false" customHeight="false" outlineLevel="0" collapsed="false">
      <c r="A3207" s="56"/>
      <c r="E3207" s="57" t="str">
        <f aca="false">IF(AND($F3207="",$G3207=""),"",IF($G3207="",$F3207,HYPERLINK($G3207,$F3207)))</f>
        <v/>
      </c>
      <c r="H3207" s="1" t="str">
        <f aca="false">IF($I3207="","None Attached",IF(LEFT($I3207,5)="https",HYPERLINK($I3207,"Datasheet"),HYPERLINK(_xlfn.CONCAT("https://",$I3207),"Datasheet")))</f>
        <v>None Attached</v>
      </c>
      <c r="M3207" s="56"/>
      <c r="P3207" s="58"/>
      <c r="Q3207" s="1" t="n">
        <f aca="false">$M3207-$N3207</f>
        <v>0</v>
      </c>
      <c r="R3207" s="56"/>
      <c r="T3207" s="59" t="s">
        <v>15</v>
      </c>
      <c r="U3207" s="1" t="n">
        <f aca="false">$S3207-$R3207</f>
        <v>0</v>
      </c>
      <c r="V3207" s="1" t="n">
        <f aca="false">IF($T3207="±",$Q3207*2,$Q3207)</f>
        <v>0</v>
      </c>
      <c r="W3207" s="60" t="str">
        <f aca="false">IFERROR($U3207/ABS($V3207),"N/A")</f>
        <v>N/A</v>
      </c>
      <c r="X3207" s="61" t="str">
        <f aca="false">IF(OR($W3207="N/A",$R3207="",$S3207=""),"N/A",IF($W3207&gt;=4,"Not Significant",IF($W3207&gt;=2,"Semi-Significant","Significant")))</f>
        <v>N/A</v>
      </c>
      <c r="Z3207" s="1" t="str">
        <f aca="false">IF($D3207="Z540.1 w/data",0,"")</f>
        <v/>
      </c>
      <c r="AA3207" s="1" t="e">
        <f aca="false">$Y3207+$Q3207+$Z3207</f>
        <v>#VALUE!</v>
      </c>
      <c r="AB3207" s="1" t="n">
        <f aca="false">$N3207+$Q3207</f>
        <v>0</v>
      </c>
      <c r="AC3207" s="1" t="str">
        <f aca="false">IF($Y3207="","",IF(AND($AA3207&gt;=$R3207,$AA3207&lt;=$S3207),"Pass","Fail"))</f>
        <v/>
      </c>
      <c r="AD3207" s="1" t="str">
        <f aca="false">IF($Y3207="","",IF($AA3207&gt;$R3207,"Pass","Fail"))</f>
        <v/>
      </c>
      <c r="AE3207" s="1" t="str">
        <f aca="false">IF($Y3207="","",IF($AA3207&gt;=$R3207,"Pass","Fail"))</f>
        <v/>
      </c>
      <c r="AF3207" s="1" t="str">
        <f aca="false">IF($Y3207="","",IF($AA3207&lt;=$S3207,"Pass","Fail"))</f>
        <v/>
      </c>
      <c r="AG3207" s="1" t="str">
        <f aca="false">IF($Y3207="","",IF($AA3207&lt;$S3207,"Pass","Fail"))</f>
        <v/>
      </c>
      <c r="AH3207" s="23" t="str">
        <f aca="true">INDIRECT(CHOOSE(MATCH($T3207,{"±","&gt;","≥","≤","&lt;"},0), "AC", "AD", "AE", "AF", "AG") &amp; ROW())</f>
        <v/>
      </c>
      <c r="AI3207" s="56" t="str">
        <f aca="false">IF($X3207="Not Significant","No Further Action Required",
IF($AH3207="","",
IF(AND($AH3207="Pass",$L3207="0 - Passed "),"Analysis performed; no further action required.",
IF(AND($AH3207="Fail",$L3207="1 - Failed "),"Analysis performed; no further action required.",
IF(AND($AH3207="Pass",$L3207="2 - Limited In Use "),"Analysis performed; no further action required.",
IF(AND($AH3207="Fail",$L3207="3 - Adjusted "),"Analysis performed; no further action required.",
"Unit fails analysis; TSM determination required."))))))</f>
        <v/>
      </c>
      <c r="AJ3207" s="58"/>
    </row>
    <row r="3208" customFormat="false" ht="15" hidden="false" customHeight="false" outlineLevel="0" collapsed="false">
      <c r="A3208" s="56"/>
      <c r="E3208" s="57" t="str">
        <f aca="false">IF(AND($F3208="",$G3208=""),"",IF($G3208="",$F3208,HYPERLINK($G3208,$F3208)))</f>
        <v/>
      </c>
      <c r="H3208" s="1" t="str">
        <f aca="false">IF($I3208="","None Attached",IF(LEFT($I3208,5)="https",HYPERLINK($I3208,"Datasheet"),HYPERLINK(_xlfn.CONCAT("https://",$I3208),"Datasheet")))</f>
        <v>None Attached</v>
      </c>
      <c r="M3208" s="56"/>
      <c r="P3208" s="58"/>
      <c r="Q3208" s="1" t="n">
        <f aca="false">$M3208-$N3208</f>
        <v>0</v>
      </c>
      <c r="R3208" s="56"/>
      <c r="T3208" s="59" t="s">
        <v>15</v>
      </c>
      <c r="U3208" s="1" t="n">
        <f aca="false">$S3208-$R3208</f>
        <v>0</v>
      </c>
      <c r="V3208" s="1" t="n">
        <f aca="false">IF($T3208="±",$Q3208*2,$Q3208)</f>
        <v>0</v>
      </c>
      <c r="W3208" s="60" t="str">
        <f aca="false">IFERROR($U3208/ABS($V3208),"N/A")</f>
        <v>N/A</v>
      </c>
      <c r="X3208" s="61" t="str">
        <f aca="false">IF(OR($W3208="N/A",$R3208="",$S3208=""),"N/A",IF($W3208&gt;=4,"Not Significant",IF($W3208&gt;=2,"Semi-Significant","Significant")))</f>
        <v>N/A</v>
      </c>
      <c r="Z3208" s="1" t="str">
        <f aca="false">IF($D3208="Z540.1 w/data",0,"")</f>
        <v/>
      </c>
      <c r="AA3208" s="1" t="e">
        <f aca="false">$Y3208+$Q3208+$Z3208</f>
        <v>#VALUE!</v>
      </c>
      <c r="AB3208" s="1" t="n">
        <f aca="false">$N3208+$Q3208</f>
        <v>0</v>
      </c>
      <c r="AC3208" s="1" t="str">
        <f aca="false">IF($Y3208="","",IF(AND($AA3208&gt;=$R3208,$AA3208&lt;=$S3208),"Pass","Fail"))</f>
        <v/>
      </c>
      <c r="AD3208" s="1" t="str">
        <f aca="false">IF($Y3208="","",IF($AA3208&gt;$R3208,"Pass","Fail"))</f>
        <v/>
      </c>
      <c r="AE3208" s="1" t="str">
        <f aca="false">IF($Y3208="","",IF($AA3208&gt;=$R3208,"Pass","Fail"))</f>
        <v/>
      </c>
      <c r="AF3208" s="1" t="str">
        <f aca="false">IF($Y3208="","",IF($AA3208&lt;=$S3208,"Pass","Fail"))</f>
        <v/>
      </c>
      <c r="AG3208" s="1" t="str">
        <f aca="false">IF($Y3208="","",IF($AA3208&lt;$S3208,"Pass","Fail"))</f>
        <v/>
      </c>
      <c r="AH3208" s="23" t="str">
        <f aca="true">INDIRECT(CHOOSE(MATCH($T3208,{"±","&gt;","≥","≤","&lt;"},0), "AC", "AD", "AE", "AF", "AG") &amp; ROW())</f>
        <v/>
      </c>
      <c r="AI3208" s="56" t="str">
        <f aca="false">IF($X3208="Not Significant","No Further Action Required",
IF($AH3208="","",
IF(AND($AH3208="Pass",$L3208="0 - Passed "),"Analysis performed; no further action required.",
IF(AND($AH3208="Fail",$L3208="1 - Failed "),"Analysis performed; no further action required.",
IF(AND($AH3208="Pass",$L3208="2 - Limited In Use "),"Analysis performed; no further action required.",
IF(AND($AH3208="Fail",$L3208="3 - Adjusted "),"Analysis performed; no further action required.",
"Unit fails analysis; TSM determination required."))))))</f>
        <v/>
      </c>
      <c r="AJ3208" s="58"/>
    </row>
    <row r="3209" customFormat="false" ht="15" hidden="false" customHeight="false" outlineLevel="0" collapsed="false">
      <c r="A3209" s="56"/>
      <c r="E3209" s="57" t="str">
        <f aca="false">IF(AND($F3209="",$G3209=""),"",IF($G3209="",$F3209,HYPERLINK($G3209,$F3209)))</f>
        <v/>
      </c>
      <c r="H3209" s="1" t="str">
        <f aca="false">IF($I3209="","None Attached",IF(LEFT($I3209,5)="https",HYPERLINK($I3209,"Datasheet"),HYPERLINK(_xlfn.CONCAT("https://",$I3209),"Datasheet")))</f>
        <v>None Attached</v>
      </c>
      <c r="M3209" s="56"/>
      <c r="P3209" s="58"/>
      <c r="Q3209" s="1" t="n">
        <f aca="false">$M3209-$N3209</f>
        <v>0</v>
      </c>
      <c r="R3209" s="56"/>
      <c r="T3209" s="59" t="s">
        <v>15</v>
      </c>
      <c r="U3209" s="1" t="n">
        <f aca="false">$S3209-$R3209</f>
        <v>0</v>
      </c>
      <c r="V3209" s="1" t="n">
        <f aca="false">IF($T3209="±",$Q3209*2,$Q3209)</f>
        <v>0</v>
      </c>
      <c r="W3209" s="60" t="str">
        <f aca="false">IFERROR($U3209/ABS($V3209),"N/A")</f>
        <v>N/A</v>
      </c>
      <c r="X3209" s="61" t="str">
        <f aca="false">IF(OR($W3209="N/A",$R3209="",$S3209=""),"N/A",IF($W3209&gt;=4,"Not Significant",IF($W3209&gt;=2,"Semi-Significant","Significant")))</f>
        <v>N/A</v>
      </c>
      <c r="Z3209" s="1" t="str">
        <f aca="false">IF($D3209="Z540.1 w/data",0,"")</f>
        <v/>
      </c>
      <c r="AA3209" s="1" t="e">
        <f aca="false">$Y3209+$Q3209+$Z3209</f>
        <v>#VALUE!</v>
      </c>
      <c r="AB3209" s="1" t="n">
        <f aca="false">$N3209+$Q3209</f>
        <v>0</v>
      </c>
      <c r="AC3209" s="1" t="str">
        <f aca="false">IF($Y3209="","",IF(AND($AA3209&gt;=$R3209,$AA3209&lt;=$S3209),"Pass","Fail"))</f>
        <v/>
      </c>
      <c r="AD3209" s="1" t="str">
        <f aca="false">IF($Y3209="","",IF($AA3209&gt;$R3209,"Pass","Fail"))</f>
        <v/>
      </c>
      <c r="AE3209" s="1" t="str">
        <f aca="false">IF($Y3209="","",IF($AA3209&gt;=$R3209,"Pass","Fail"))</f>
        <v/>
      </c>
      <c r="AF3209" s="1" t="str">
        <f aca="false">IF($Y3209="","",IF($AA3209&lt;=$S3209,"Pass","Fail"))</f>
        <v/>
      </c>
      <c r="AG3209" s="1" t="str">
        <f aca="false">IF($Y3209="","",IF($AA3209&lt;$S3209,"Pass","Fail"))</f>
        <v/>
      </c>
      <c r="AH3209" s="23" t="str">
        <f aca="true">INDIRECT(CHOOSE(MATCH($T3209,{"±","&gt;","≥","≤","&lt;"},0), "AC", "AD", "AE", "AF", "AG") &amp; ROW())</f>
        <v/>
      </c>
      <c r="AI3209" s="56" t="str">
        <f aca="false">IF($X3209="Not Significant","No Further Action Required",
IF($AH3209="","",
IF(AND($AH3209="Pass",$L3209="0 - Passed "),"Analysis performed; no further action required.",
IF(AND($AH3209="Fail",$L3209="1 - Failed "),"Analysis performed; no further action required.",
IF(AND($AH3209="Pass",$L3209="2 - Limited In Use "),"Analysis performed; no further action required.",
IF(AND($AH3209="Fail",$L3209="3 - Adjusted "),"Analysis performed; no further action required.",
"Unit fails analysis; TSM determination required."))))))</f>
        <v/>
      </c>
      <c r="AJ3209" s="58"/>
    </row>
    <row r="3210" customFormat="false" ht="15" hidden="false" customHeight="false" outlineLevel="0" collapsed="false">
      <c r="A3210" s="56"/>
      <c r="E3210" s="57" t="str">
        <f aca="false">IF(AND($F3210="",$G3210=""),"",IF($G3210="",$F3210,HYPERLINK($G3210,$F3210)))</f>
        <v/>
      </c>
      <c r="H3210" s="1" t="str">
        <f aca="false">IF($I3210="","None Attached",IF(LEFT($I3210,5)="https",HYPERLINK($I3210,"Datasheet"),HYPERLINK(_xlfn.CONCAT("https://",$I3210),"Datasheet")))</f>
        <v>None Attached</v>
      </c>
      <c r="M3210" s="56"/>
      <c r="P3210" s="58"/>
      <c r="Q3210" s="1" t="n">
        <f aca="false">$M3210-$N3210</f>
        <v>0</v>
      </c>
      <c r="R3210" s="56"/>
      <c r="T3210" s="59" t="s">
        <v>15</v>
      </c>
      <c r="U3210" s="1" t="n">
        <f aca="false">$S3210-$R3210</f>
        <v>0</v>
      </c>
      <c r="V3210" s="1" t="n">
        <f aca="false">IF($T3210="±",$Q3210*2,$Q3210)</f>
        <v>0</v>
      </c>
      <c r="W3210" s="60" t="str">
        <f aca="false">IFERROR($U3210/ABS($V3210),"N/A")</f>
        <v>N/A</v>
      </c>
      <c r="X3210" s="61" t="str">
        <f aca="false">IF(OR($W3210="N/A",$R3210="",$S3210=""),"N/A",IF($W3210&gt;=4,"Not Significant",IF($W3210&gt;=2,"Semi-Significant","Significant")))</f>
        <v>N/A</v>
      </c>
      <c r="Z3210" s="1" t="str">
        <f aca="false">IF($D3210="Z540.1 w/data",0,"")</f>
        <v/>
      </c>
      <c r="AA3210" s="1" t="e">
        <f aca="false">$Y3210+$Q3210+$Z3210</f>
        <v>#VALUE!</v>
      </c>
      <c r="AB3210" s="1" t="n">
        <f aca="false">$N3210+$Q3210</f>
        <v>0</v>
      </c>
      <c r="AC3210" s="1" t="str">
        <f aca="false">IF($Y3210="","",IF(AND($AA3210&gt;=$R3210,$AA3210&lt;=$S3210),"Pass","Fail"))</f>
        <v/>
      </c>
      <c r="AD3210" s="1" t="str">
        <f aca="false">IF($Y3210="","",IF($AA3210&gt;$R3210,"Pass","Fail"))</f>
        <v/>
      </c>
      <c r="AE3210" s="1" t="str">
        <f aca="false">IF($Y3210="","",IF($AA3210&gt;=$R3210,"Pass","Fail"))</f>
        <v/>
      </c>
      <c r="AF3210" s="1" t="str">
        <f aca="false">IF($Y3210="","",IF($AA3210&lt;=$S3210,"Pass","Fail"))</f>
        <v/>
      </c>
      <c r="AG3210" s="1" t="str">
        <f aca="false">IF($Y3210="","",IF($AA3210&lt;$S3210,"Pass","Fail"))</f>
        <v/>
      </c>
      <c r="AH3210" s="23" t="str">
        <f aca="true">INDIRECT(CHOOSE(MATCH($T3210,{"±","&gt;","≥","≤","&lt;"},0), "AC", "AD", "AE", "AF", "AG") &amp; ROW())</f>
        <v/>
      </c>
      <c r="AI3210" s="56" t="str">
        <f aca="false">IF($X3210="Not Significant","No Further Action Required",
IF($AH3210="","",
IF(AND($AH3210="Pass",$L3210="0 - Passed "),"Analysis performed; no further action required.",
IF(AND($AH3210="Fail",$L3210="1 - Failed "),"Analysis performed; no further action required.",
IF(AND($AH3210="Pass",$L3210="2 - Limited In Use "),"Analysis performed; no further action required.",
IF(AND($AH3210="Fail",$L3210="3 - Adjusted "),"Analysis performed; no further action required.",
"Unit fails analysis; TSM determination required."))))))</f>
        <v/>
      </c>
      <c r="AJ3210" s="58"/>
    </row>
    <row r="3211" customFormat="false" ht="15" hidden="false" customHeight="false" outlineLevel="0" collapsed="false">
      <c r="A3211" s="56"/>
      <c r="E3211" s="57" t="str">
        <f aca="false">IF(AND($F3211="",$G3211=""),"",IF($G3211="",$F3211,HYPERLINK($G3211,$F3211)))</f>
        <v/>
      </c>
      <c r="H3211" s="1" t="str">
        <f aca="false">IF($I3211="","None Attached",IF(LEFT($I3211,5)="https",HYPERLINK($I3211,"Datasheet"),HYPERLINK(_xlfn.CONCAT("https://",$I3211),"Datasheet")))</f>
        <v>None Attached</v>
      </c>
      <c r="M3211" s="56"/>
      <c r="P3211" s="58"/>
      <c r="Q3211" s="1" t="n">
        <f aca="false">$M3211-$N3211</f>
        <v>0</v>
      </c>
      <c r="R3211" s="56"/>
      <c r="T3211" s="59" t="s">
        <v>15</v>
      </c>
      <c r="U3211" s="1" t="n">
        <f aca="false">$S3211-$R3211</f>
        <v>0</v>
      </c>
      <c r="V3211" s="1" t="n">
        <f aca="false">IF($T3211="±",$Q3211*2,$Q3211)</f>
        <v>0</v>
      </c>
      <c r="W3211" s="60" t="str">
        <f aca="false">IFERROR($U3211/ABS($V3211),"N/A")</f>
        <v>N/A</v>
      </c>
      <c r="X3211" s="61" t="str">
        <f aca="false">IF(OR($W3211="N/A",$R3211="",$S3211=""),"N/A",IF($W3211&gt;=4,"Not Significant",IF($W3211&gt;=2,"Semi-Significant","Significant")))</f>
        <v>N/A</v>
      </c>
      <c r="Z3211" s="1" t="str">
        <f aca="false">IF($D3211="Z540.1 w/data",0,"")</f>
        <v/>
      </c>
      <c r="AA3211" s="1" t="e">
        <f aca="false">$Y3211+$Q3211+$Z3211</f>
        <v>#VALUE!</v>
      </c>
      <c r="AB3211" s="1" t="n">
        <f aca="false">$N3211+$Q3211</f>
        <v>0</v>
      </c>
      <c r="AC3211" s="1" t="str">
        <f aca="false">IF($Y3211="","",IF(AND($AA3211&gt;=$R3211,$AA3211&lt;=$S3211),"Pass","Fail"))</f>
        <v/>
      </c>
      <c r="AD3211" s="1" t="str">
        <f aca="false">IF($Y3211="","",IF($AA3211&gt;$R3211,"Pass","Fail"))</f>
        <v/>
      </c>
      <c r="AE3211" s="1" t="str">
        <f aca="false">IF($Y3211="","",IF($AA3211&gt;=$R3211,"Pass","Fail"))</f>
        <v/>
      </c>
      <c r="AF3211" s="1" t="str">
        <f aca="false">IF($Y3211="","",IF($AA3211&lt;=$S3211,"Pass","Fail"))</f>
        <v/>
      </c>
      <c r="AG3211" s="1" t="str">
        <f aca="false">IF($Y3211="","",IF($AA3211&lt;$S3211,"Pass","Fail"))</f>
        <v/>
      </c>
      <c r="AH3211" s="23" t="str">
        <f aca="true">INDIRECT(CHOOSE(MATCH($T3211,{"±","&gt;","≥","≤","&lt;"},0), "AC", "AD", "AE", "AF", "AG") &amp; ROW())</f>
        <v/>
      </c>
      <c r="AI3211" s="56" t="str">
        <f aca="false">IF($X3211="Not Significant","No Further Action Required",
IF($AH3211="","",
IF(AND($AH3211="Pass",$L3211="0 - Passed "),"Analysis performed; no further action required.",
IF(AND($AH3211="Fail",$L3211="1 - Failed "),"Analysis performed; no further action required.",
IF(AND($AH3211="Pass",$L3211="2 - Limited In Use "),"Analysis performed; no further action required.",
IF(AND($AH3211="Fail",$L3211="3 - Adjusted "),"Analysis performed; no further action required.",
"Unit fails analysis; TSM determination required."))))))</f>
        <v/>
      </c>
      <c r="AJ3211" s="58"/>
    </row>
    <row r="3212" customFormat="false" ht="15" hidden="false" customHeight="false" outlineLevel="0" collapsed="false">
      <c r="A3212" s="56"/>
      <c r="E3212" s="57" t="str">
        <f aca="false">IF(AND($F3212="",$G3212=""),"",IF($G3212="",$F3212,HYPERLINK($G3212,$F3212)))</f>
        <v/>
      </c>
      <c r="H3212" s="1" t="str">
        <f aca="false">IF($I3212="","None Attached",IF(LEFT($I3212,5)="https",HYPERLINK($I3212,"Datasheet"),HYPERLINK(_xlfn.CONCAT("https://",$I3212),"Datasheet")))</f>
        <v>None Attached</v>
      </c>
      <c r="M3212" s="56"/>
      <c r="P3212" s="58"/>
      <c r="Q3212" s="1" t="n">
        <f aca="false">$M3212-$N3212</f>
        <v>0</v>
      </c>
      <c r="R3212" s="56"/>
      <c r="T3212" s="59" t="s">
        <v>15</v>
      </c>
      <c r="U3212" s="1" t="n">
        <f aca="false">$S3212-$R3212</f>
        <v>0</v>
      </c>
      <c r="V3212" s="1" t="n">
        <f aca="false">IF($T3212="±",$Q3212*2,$Q3212)</f>
        <v>0</v>
      </c>
      <c r="W3212" s="60" t="str">
        <f aca="false">IFERROR($U3212/ABS($V3212),"N/A")</f>
        <v>N/A</v>
      </c>
      <c r="X3212" s="61" t="str">
        <f aca="false">IF(OR($W3212="N/A",$R3212="",$S3212=""),"N/A",IF($W3212&gt;=4,"Not Significant",IF($W3212&gt;=2,"Semi-Significant","Significant")))</f>
        <v>N/A</v>
      </c>
      <c r="Z3212" s="1" t="str">
        <f aca="false">IF($D3212="Z540.1 w/data",0,"")</f>
        <v/>
      </c>
      <c r="AA3212" s="1" t="e">
        <f aca="false">$Y3212+$Q3212+$Z3212</f>
        <v>#VALUE!</v>
      </c>
      <c r="AB3212" s="1" t="n">
        <f aca="false">$N3212+$Q3212</f>
        <v>0</v>
      </c>
      <c r="AC3212" s="1" t="str">
        <f aca="false">IF($Y3212="","",IF(AND($AA3212&gt;=$R3212,$AA3212&lt;=$S3212),"Pass","Fail"))</f>
        <v/>
      </c>
      <c r="AD3212" s="1" t="str">
        <f aca="false">IF($Y3212="","",IF($AA3212&gt;$R3212,"Pass","Fail"))</f>
        <v/>
      </c>
      <c r="AE3212" s="1" t="str">
        <f aca="false">IF($Y3212="","",IF($AA3212&gt;=$R3212,"Pass","Fail"))</f>
        <v/>
      </c>
      <c r="AF3212" s="1" t="str">
        <f aca="false">IF($Y3212="","",IF($AA3212&lt;=$S3212,"Pass","Fail"))</f>
        <v/>
      </c>
      <c r="AG3212" s="1" t="str">
        <f aca="false">IF($Y3212="","",IF($AA3212&lt;$S3212,"Pass","Fail"))</f>
        <v/>
      </c>
      <c r="AH3212" s="23" t="str">
        <f aca="true">INDIRECT(CHOOSE(MATCH($T3212,{"±","&gt;","≥","≤","&lt;"},0), "AC", "AD", "AE", "AF", "AG") &amp; ROW())</f>
        <v/>
      </c>
      <c r="AI3212" s="56" t="str">
        <f aca="false">IF($X3212="Not Significant","No Further Action Required",
IF($AH3212="","",
IF(AND($AH3212="Pass",$L3212="0 - Passed "),"Analysis performed; no further action required.",
IF(AND($AH3212="Fail",$L3212="1 - Failed "),"Analysis performed; no further action required.",
IF(AND($AH3212="Pass",$L3212="2 - Limited In Use "),"Analysis performed; no further action required.",
IF(AND($AH3212="Fail",$L3212="3 - Adjusted "),"Analysis performed; no further action required.",
"Unit fails analysis; TSM determination required."))))))</f>
        <v/>
      </c>
      <c r="AJ3212" s="58"/>
    </row>
    <row r="3213" customFormat="false" ht="15" hidden="false" customHeight="false" outlineLevel="0" collapsed="false">
      <c r="A3213" s="56"/>
      <c r="E3213" s="57" t="str">
        <f aca="false">IF(AND($F3213="",$G3213=""),"",IF($G3213="",$F3213,HYPERLINK($G3213,$F3213)))</f>
        <v/>
      </c>
      <c r="H3213" s="1" t="str">
        <f aca="false">IF($I3213="","None Attached",IF(LEFT($I3213,5)="https",HYPERLINK($I3213,"Datasheet"),HYPERLINK(_xlfn.CONCAT("https://",$I3213),"Datasheet")))</f>
        <v>None Attached</v>
      </c>
      <c r="M3213" s="56"/>
      <c r="P3213" s="58"/>
      <c r="Q3213" s="1" t="n">
        <f aca="false">$M3213-$N3213</f>
        <v>0</v>
      </c>
      <c r="R3213" s="56"/>
      <c r="T3213" s="59" t="s">
        <v>15</v>
      </c>
      <c r="U3213" s="1" t="n">
        <f aca="false">$S3213-$R3213</f>
        <v>0</v>
      </c>
      <c r="V3213" s="1" t="n">
        <f aca="false">IF($T3213="±",$Q3213*2,$Q3213)</f>
        <v>0</v>
      </c>
      <c r="W3213" s="60" t="str">
        <f aca="false">IFERROR($U3213/ABS($V3213),"N/A")</f>
        <v>N/A</v>
      </c>
      <c r="X3213" s="61" t="str">
        <f aca="false">IF(OR($W3213="N/A",$R3213="",$S3213=""),"N/A",IF($W3213&gt;=4,"Not Significant",IF($W3213&gt;=2,"Semi-Significant","Significant")))</f>
        <v>N/A</v>
      </c>
      <c r="Z3213" s="1" t="str">
        <f aca="false">IF($D3213="Z540.1 w/data",0,"")</f>
        <v/>
      </c>
      <c r="AA3213" s="1" t="e">
        <f aca="false">$Y3213+$Q3213+$Z3213</f>
        <v>#VALUE!</v>
      </c>
      <c r="AB3213" s="1" t="n">
        <f aca="false">$N3213+$Q3213</f>
        <v>0</v>
      </c>
      <c r="AC3213" s="1" t="str">
        <f aca="false">IF($Y3213="","",IF(AND($AA3213&gt;=$R3213,$AA3213&lt;=$S3213),"Pass","Fail"))</f>
        <v/>
      </c>
      <c r="AD3213" s="1" t="str">
        <f aca="false">IF($Y3213="","",IF($AA3213&gt;$R3213,"Pass","Fail"))</f>
        <v/>
      </c>
      <c r="AE3213" s="1" t="str">
        <f aca="false">IF($Y3213="","",IF($AA3213&gt;=$R3213,"Pass","Fail"))</f>
        <v/>
      </c>
      <c r="AF3213" s="1" t="str">
        <f aca="false">IF($Y3213="","",IF($AA3213&lt;=$S3213,"Pass","Fail"))</f>
        <v/>
      </c>
      <c r="AG3213" s="1" t="str">
        <f aca="false">IF($Y3213="","",IF($AA3213&lt;$S3213,"Pass","Fail"))</f>
        <v/>
      </c>
      <c r="AH3213" s="23" t="str">
        <f aca="true">INDIRECT(CHOOSE(MATCH($T3213,{"±","&gt;","≥","≤","&lt;"},0), "AC", "AD", "AE", "AF", "AG") &amp; ROW())</f>
        <v/>
      </c>
      <c r="AI3213" s="56" t="str">
        <f aca="false">IF($X3213="Not Significant","No Further Action Required",
IF($AH3213="","",
IF(AND($AH3213="Pass",$L3213="0 - Passed "),"Analysis performed; no further action required.",
IF(AND($AH3213="Fail",$L3213="1 - Failed "),"Analysis performed; no further action required.",
IF(AND($AH3213="Pass",$L3213="2 - Limited In Use "),"Analysis performed; no further action required.",
IF(AND($AH3213="Fail",$L3213="3 - Adjusted "),"Analysis performed; no further action required.",
"Unit fails analysis; TSM determination required."))))))</f>
        <v/>
      </c>
      <c r="AJ3213" s="58"/>
    </row>
    <row r="3214" customFormat="false" ht="15" hidden="false" customHeight="false" outlineLevel="0" collapsed="false">
      <c r="A3214" s="56"/>
      <c r="E3214" s="57" t="str">
        <f aca="false">IF(AND($F3214="",$G3214=""),"",IF($G3214="",$F3214,HYPERLINK($G3214,$F3214)))</f>
        <v/>
      </c>
      <c r="H3214" s="1" t="str">
        <f aca="false">IF($I3214="","None Attached",IF(LEFT($I3214,5)="https",HYPERLINK($I3214,"Datasheet"),HYPERLINK(_xlfn.CONCAT("https://",$I3214),"Datasheet")))</f>
        <v>None Attached</v>
      </c>
      <c r="M3214" s="56"/>
      <c r="P3214" s="58"/>
      <c r="Q3214" s="1" t="n">
        <f aca="false">$M3214-$N3214</f>
        <v>0</v>
      </c>
      <c r="R3214" s="56"/>
      <c r="T3214" s="59" t="s">
        <v>15</v>
      </c>
      <c r="U3214" s="1" t="n">
        <f aca="false">$S3214-$R3214</f>
        <v>0</v>
      </c>
      <c r="V3214" s="1" t="n">
        <f aca="false">IF($T3214="±",$Q3214*2,$Q3214)</f>
        <v>0</v>
      </c>
      <c r="W3214" s="60" t="str">
        <f aca="false">IFERROR($U3214/ABS($V3214),"N/A")</f>
        <v>N/A</v>
      </c>
      <c r="X3214" s="61" t="str">
        <f aca="false">IF(OR($W3214="N/A",$R3214="",$S3214=""),"N/A",IF($W3214&gt;=4,"Not Significant",IF($W3214&gt;=2,"Semi-Significant","Significant")))</f>
        <v>N/A</v>
      </c>
      <c r="Z3214" s="1" t="str">
        <f aca="false">IF($D3214="Z540.1 w/data",0,"")</f>
        <v/>
      </c>
      <c r="AA3214" s="1" t="e">
        <f aca="false">$Y3214+$Q3214+$Z3214</f>
        <v>#VALUE!</v>
      </c>
      <c r="AB3214" s="1" t="n">
        <f aca="false">$N3214+$Q3214</f>
        <v>0</v>
      </c>
      <c r="AC3214" s="1" t="str">
        <f aca="false">IF($Y3214="","",IF(AND($AA3214&gt;=$R3214,$AA3214&lt;=$S3214),"Pass","Fail"))</f>
        <v/>
      </c>
      <c r="AD3214" s="1" t="str">
        <f aca="false">IF($Y3214="","",IF($AA3214&gt;$R3214,"Pass","Fail"))</f>
        <v/>
      </c>
      <c r="AE3214" s="1" t="str">
        <f aca="false">IF($Y3214="","",IF($AA3214&gt;=$R3214,"Pass","Fail"))</f>
        <v/>
      </c>
      <c r="AF3214" s="1" t="str">
        <f aca="false">IF($Y3214="","",IF($AA3214&lt;=$S3214,"Pass","Fail"))</f>
        <v/>
      </c>
      <c r="AG3214" s="1" t="str">
        <f aca="false">IF($Y3214="","",IF($AA3214&lt;$S3214,"Pass","Fail"))</f>
        <v/>
      </c>
      <c r="AH3214" s="23" t="str">
        <f aca="true">INDIRECT(CHOOSE(MATCH($T3214,{"±","&gt;","≥","≤","&lt;"},0), "AC", "AD", "AE", "AF", "AG") &amp; ROW())</f>
        <v/>
      </c>
      <c r="AI3214" s="56" t="str">
        <f aca="false">IF($X3214="Not Significant","No Further Action Required",
IF($AH3214="","",
IF(AND($AH3214="Pass",$L3214="0 - Passed "),"Analysis performed; no further action required.",
IF(AND($AH3214="Fail",$L3214="1 - Failed "),"Analysis performed; no further action required.",
IF(AND($AH3214="Pass",$L3214="2 - Limited In Use "),"Analysis performed; no further action required.",
IF(AND($AH3214="Fail",$L3214="3 - Adjusted "),"Analysis performed; no further action required.",
"Unit fails analysis; TSM determination required."))))))</f>
        <v/>
      </c>
      <c r="AJ3214" s="58"/>
    </row>
    <row r="3215" customFormat="false" ht="15" hidden="false" customHeight="false" outlineLevel="0" collapsed="false">
      <c r="A3215" s="56"/>
      <c r="E3215" s="57" t="str">
        <f aca="false">IF(AND($F3215="",$G3215=""),"",IF($G3215="",$F3215,HYPERLINK($G3215,$F3215)))</f>
        <v/>
      </c>
      <c r="H3215" s="1" t="str">
        <f aca="false">IF($I3215="","None Attached",IF(LEFT($I3215,5)="https",HYPERLINK($I3215,"Datasheet"),HYPERLINK(_xlfn.CONCAT("https://",$I3215),"Datasheet")))</f>
        <v>None Attached</v>
      </c>
      <c r="M3215" s="56"/>
      <c r="P3215" s="58"/>
      <c r="Q3215" s="1" t="n">
        <f aca="false">$M3215-$N3215</f>
        <v>0</v>
      </c>
      <c r="R3215" s="56"/>
      <c r="T3215" s="59" t="s">
        <v>15</v>
      </c>
      <c r="U3215" s="1" t="n">
        <f aca="false">$S3215-$R3215</f>
        <v>0</v>
      </c>
      <c r="V3215" s="1" t="n">
        <f aca="false">IF($T3215="±",$Q3215*2,$Q3215)</f>
        <v>0</v>
      </c>
      <c r="W3215" s="60" t="str">
        <f aca="false">IFERROR($U3215/ABS($V3215),"N/A")</f>
        <v>N/A</v>
      </c>
      <c r="X3215" s="61" t="str">
        <f aca="false">IF(OR($W3215="N/A",$R3215="",$S3215=""),"N/A",IF($W3215&gt;=4,"Not Significant",IF($W3215&gt;=2,"Semi-Significant","Significant")))</f>
        <v>N/A</v>
      </c>
      <c r="Z3215" s="1" t="str">
        <f aca="false">IF($D3215="Z540.1 w/data",0,"")</f>
        <v/>
      </c>
      <c r="AA3215" s="1" t="e">
        <f aca="false">$Y3215+$Q3215+$Z3215</f>
        <v>#VALUE!</v>
      </c>
      <c r="AB3215" s="1" t="n">
        <f aca="false">$N3215+$Q3215</f>
        <v>0</v>
      </c>
      <c r="AC3215" s="1" t="str">
        <f aca="false">IF($Y3215="","",IF(AND($AA3215&gt;=$R3215,$AA3215&lt;=$S3215),"Pass","Fail"))</f>
        <v/>
      </c>
      <c r="AD3215" s="1" t="str">
        <f aca="false">IF($Y3215="","",IF($AA3215&gt;$R3215,"Pass","Fail"))</f>
        <v/>
      </c>
      <c r="AE3215" s="1" t="str">
        <f aca="false">IF($Y3215="","",IF($AA3215&gt;=$R3215,"Pass","Fail"))</f>
        <v/>
      </c>
      <c r="AF3215" s="1" t="str">
        <f aca="false">IF($Y3215="","",IF($AA3215&lt;=$S3215,"Pass","Fail"))</f>
        <v/>
      </c>
      <c r="AG3215" s="1" t="str">
        <f aca="false">IF($Y3215="","",IF($AA3215&lt;$S3215,"Pass","Fail"))</f>
        <v/>
      </c>
      <c r="AH3215" s="23" t="str">
        <f aca="true">INDIRECT(CHOOSE(MATCH($T3215,{"±","&gt;","≥","≤","&lt;"},0), "AC", "AD", "AE", "AF", "AG") &amp; ROW())</f>
        <v/>
      </c>
      <c r="AI3215" s="56" t="str">
        <f aca="false">IF($X3215="Not Significant","No Further Action Required",
IF($AH3215="","",
IF(AND($AH3215="Pass",$L3215="0 - Passed "),"Analysis performed; no further action required.",
IF(AND($AH3215="Fail",$L3215="1 - Failed "),"Analysis performed; no further action required.",
IF(AND($AH3215="Pass",$L3215="2 - Limited In Use "),"Analysis performed; no further action required.",
IF(AND($AH3215="Fail",$L3215="3 - Adjusted "),"Analysis performed; no further action required.",
"Unit fails analysis; TSM determination required."))))))</f>
        <v/>
      </c>
      <c r="AJ3215" s="58"/>
    </row>
    <row r="3216" customFormat="false" ht="15" hidden="false" customHeight="false" outlineLevel="0" collapsed="false">
      <c r="A3216" s="56"/>
      <c r="E3216" s="57" t="str">
        <f aca="false">IF(AND($F3216="",$G3216=""),"",IF($G3216="",$F3216,HYPERLINK($G3216,$F3216)))</f>
        <v/>
      </c>
      <c r="H3216" s="1" t="str">
        <f aca="false">IF($I3216="","None Attached",IF(LEFT($I3216,5)="https",HYPERLINK($I3216,"Datasheet"),HYPERLINK(_xlfn.CONCAT("https://",$I3216),"Datasheet")))</f>
        <v>None Attached</v>
      </c>
      <c r="M3216" s="56"/>
      <c r="P3216" s="58"/>
      <c r="Q3216" s="1" t="n">
        <f aca="false">$M3216-$N3216</f>
        <v>0</v>
      </c>
      <c r="R3216" s="56"/>
      <c r="T3216" s="59" t="s">
        <v>15</v>
      </c>
      <c r="U3216" s="1" t="n">
        <f aca="false">$S3216-$R3216</f>
        <v>0</v>
      </c>
      <c r="V3216" s="1" t="n">
        <f aca="false">IF($T3216="±",$Q3216*2,$Q3216)</f>
        <v>0</v>
      </c>
      <c r="W3216" s="60" t="str">
        <f aca="false">IFERROR($U3216/ABS($V3216),"N/A")</f>
        <v>N/A</v>
      </c>
      <c r="X3216" s="61" t="str">
        <f aca="false">IF(OR($W3216="N/A",$R3216="",$S3216=""),"N/A",IF($W3216&gt;=4,"Not Significant",IF($W3216&gt;=2,"Semi-Significant","Significant")))</f>
        <v>N/A</v>
      </c>
      <c r="Z3216" s="1" t="str">
        <f aca="false">IF($D3216="Z540.1 w/data",0,"")</f>
        <v/>
      </c>
      <c r="AA3216" s="1" t="e">
        <f aca="false">$Y3216+$Q3216+$Z3216</f>
        <v>#VALUE!</v>
      </c>
      <c r="AB3216" s="1" t="n">
        <f aca="false">$N3216+$Q3216</f>
        <v>0</v>
      </c>
      <c r="AC3216" s="1" t="str">
        <f aca="false">IF($Y3216="","",IF(AND($AA3216&gt;=$R3216,$AA3216&lt;=$S3216),"Pass","Fail"))</f>
        <v/>
      </c>
      <c r="AD3216" s="1" t="str">
        <f aca="false">IF($Y3216="","",IF($AA3216&gt;$R3216,"Pass","Fail"))</f>
        <v/>
      </c>
      <c r="AE3216" s="1" t="str">
        <f aca="false">IF($Y3216="","",IF($AA3216&gt;=$R3216,"Pass","Fail"))</f>
        <v/>
      </c>
      <c r="AF3216" s="1" t="str">
        <f aca="false">IF($Y3216="","",IF($AA3216&lt;=$S3216,"Pass","Fail"))</f>
        <v/>
      </c>
      <c r="AG3216" s="1" t="str">
        <f aca="false">IF($Y3216="","",IF($AA3216&lt;$S3216,"Pass","Fail"))</f>
        <v/>
      </c>
      <c r="AH3216" s="23" t="str">
        <f aca="true">INDIRECT(CHOOSE(MATCH($T3216,{"±","&gt;","≥","≤","&lt;"},0), "AC", "AD", "AE", "AF", "AG") &amp; ROW())</f>
        <v/>
      </c>
      <c r="AI3216" s="56" t="str">
        <f aca="false">IF($X3216="Not Significant","No Further Action Required",
IF($AH3216="","",
IF(AND($AH3216="Pass",$L3216="0 - Passed "),"Analysis performed; no further action required.",
IF(AND($AH3216="Fail",$L3216="1 - Failed "),"Analysis performed; no further action required.",
IF(AND($AH3216="Pass",$L3216="2 - Limited In Use "),"Analysis performed; no further action required.",
IF(AND($AH3216="Fail",$L3216="3 - Adjusted "),"Analysis performed; no further action required.",
"Unit fails analysis; TSM determination required."))))))</f>
        <v/>
      </c>
      <c r="AJ3216" s="58"/>
    </row>
    <row r="3217" customFormat="false" ht="15" hidden="false" customHeight="false" outlineLevel="0" collapsed="false">
      <c r="A3217" s="56"/>
      <c r="E3217" s="57" t="str">
        <f aca="false">IF(AND($F3217="",$G3217=""),"",IF($G3217="",$F3217,HYPERLINK($G3217,$F3217)))</f>
        <v/>
      </c>
      <c r="H3217" s="1" t="str">
        <f aca="false">IF($I3217="","None Attached",IF(LEFT($I3217,5)="https",HYPERLINK($I3217,"Datasheet"),HYPERLINK(_xlfn.CONCAT("https://",$I3217),"Datasheet")))</f>
        <v>None Attached</v>
      </c>
      <c r="M3217" s="56"/>
      <c r="P3217" s="58"/>
      <c r="Q3217" s="1" t="n">
        <f aca="false">$M3217-$N3217</f>
        <v>0</v>
      </c>
      <c r="R3217" s="56"/>
      <c r="T3217" s="59" t="s">
        <v>15</v>
      </c>
      <c r="U3217" s="1" t="n">
        <f aca="false">$S3217-$R3217</f>
        <v>0</v>
      </c>
      <c r="V3217" s="1" t="n">
        <f aca="false">IF($T3217="±",$Q3217*2,$Q3217)</f>
        <v>0</v>
      </c>
      <c r="W3217" s="60" t="str">
        <f aca="false">IFERROR($U3217/ABS($V3217),"N/A")</f>
        <v>N/A</v>
      </c>
      <c r="X3217" s="61" t="str">
        <f aca="false">IF(OR($W3217="N/A",$R3217="",$S3217=""),"N/A",IF($W3217&gt;=4,"Not Significant",IF($W3217&gt;=2,"Semi-Significant","Significant")))</f>
        <v>N/A</v>
      </c>
      <c r="Z3217" s="1" t="str">
        <f aca="false">IF($D3217="Z540.1 w/data",0,"")</f>
        <v/>
      </c>
      <c r="AA3217" s="1" t="e">
        <f aca="false">$Y3217+$Q3217+$Z3217</f>
        <v>#VALUE!</v>
      </c>
      <c r="AB3217" s="1" t="n">
        <f aca="false">$N3217+$Q3217</f>
        <v>0</v>
      </c>
      <c r="AC3217" s="1" t="str">
        <f aca="false">IF($Y3217="","",IF(AND($AA3217&gt;=$R3217,$AA3217&lt;=$S3217),"Pass","Fail"))</f>
        <v/>
      </c>
      <c r="AD3217" s="1" t="str">
        <f aca="false">IF($Y3217="","",IF($AA3217&gt;$R3217,"Pass","Fail"))</f>
        <v/>
      </c>
      <c r="AE3217" s="1" t="str">
        <f aca="false">IF($Y3217="","",IF($AA3217&gt;=$R3217,"Pass","Fail"))</f>
        <v/>
      </c>
      <c r="AF3217" s="1" t="str">
        <f aca="false">IF($Y3217="","",IF($AA3217&lt;=$S3217,"Pass","Fail"))</f>
        <v/>
      </c>
      <c r="AG3217" s="1" t="str">
        <f aca="false">IF($Y3217="","",IF($AA3217&lt;$S3217,"Pass","Fail"))</f>
        <v/>
      </c>
      <c r="AH3217" s="23" t="str">
        <f aca="true">INDIRECT(CHOOSE(MATCH($T3217,{"±","&gt;","≥","≤","&lt;"},0), "AC", "AD", "AE", "AF", "AG") &amp; ROW())</f>
        <v/>
      </c>
      <c r="AI3217" s="56" t="str">
        <f aca="false">IF($X3217="Not Significant","No Further Action Required",
IF($AH3217="","",
IF(AND($AH3217="Pass",$L3217="0 - Passed "),"Analysis performed; no further action required.",
IF(AND($AH3217="Fail",$L3217="1 - Failed "),"Analysis performed; no further action required.",
IF(AND($AH3217="Pass",$L3217="2 - Limited In Use "),"Analysis performed; no further action required.",
IF(AND($AH3217="Fail",$L3217="3 - Adjusted "),"Analysis performed; no further action required.",
"Unit fails analysis; TSM determination required."))))))</f>
        <v/>
      </c>
      <c r="AJ3217" s="58"/>
    </row>
    <row r="3218" customFormat="false" ht="15" hidden="false" customHeight="false" outlineLevel="0" collapsed="false">
      <c r="A3218" s="56"/>
      <c r="E3218" s="57" t="str">
        <f aca="false">IF(AND($F3218="",$G3218=""),"",IF($G3218="",$F3218,HYPERLINK($G3218,$F3218)))</f>
        <v/>
      </c>
      <c r="H3218" s="1" t="str">
        <f aca="false">IF($I3218="","None Attached",IF(LEFT($I3218,5)="https",HYPERLINK($I3218,"Datasheet"),HYPERLINK(_xlfn.CONCAT("https://",$I3218),"Datasheet")))</f>
        <v>None Attached</v>
      </c>
      <c r="M3218" s="56"/>
      <c r="P3218" s="58"/>
      <c r="Q3218" s="1" t="n">
        <f aca="false">$M3218-$N3218</f>
        <v>0</v>
      </c>
      <c r="R3218" s="56"/>
      <c r="T3218" s="59" t="s">
        <v>15</v>
      </c>
      <c r="U3218" s="1" t="n">
        <f aca="false">$S3218-$R3218</f>
        <v>0</v>
      </c>
      <c r="V3218" s="1" t="n">
        <f aca="false">IF($T3218="±",$Q3218*2,$Q3218)</f>
        <v>0</v>
      </c>
      <c r="W3218" s="60" t="str">
        <f aca="false">IFERROR($U3218/ABS($V3218),"N/A")</f>
        <v>N/A</v>
      </c>
      <c r="X3218" s="61" t="str">
        <f aca="false">IF(OR($W3218="N/A",$R3218="",$S3218=""),"N/A",IF($W3218&gt;=4,"Not Significant",IF($W3218&gt;=2,"Semi-Significant","Significant")))</f>
        <v>N/A</v>
      </c>
      <c r="Z3218" s="1" t="str">
        <f aca="false">IF($D3218="Z540.1 w/data",0,"")</f>
        <v/>
      </c>
      <c r="AA3218" s="1" t="e">
        <f aca="false">$Y3218+$Q3218+$Z3218</f>
        <v>#VALUE!</v>
      </c>
      <c r="AB3218" s="1" t="n">
        <f aca="false">$N3218+$Q3218</f>
        <v>0</v>
      </c>
      <c r="AC3218" s="1" t="str">
        <f aca="false">IF($Y3218="","",IF(AND($AA3218&gt;=$R3218,$AA3218&lt;=$S3218),"Pass","Fail"))</f>
        <v/>
      </c>
      <c r="AD3218" s="1" t="str">
        <f aca="false">IF($Y3218="","",IF($AA3218&gt;$R3218,"Pass","Fail"))</f>
        <v/>
      </c>
      <c r="AE3218" s="1" t="str">
        <f aca="false">IF($Y3218="","",IF($AA3218&gt;=$R3218,"Pass","Fail"))</f>
        <v/>
      </c>
      <c r="AF3218" s="1" t="str">
        <f aca="false">IF($Y3218="","",IF($AA3218&lt;=$S3218,"Pass","Fail"))</f>
        <v/>
      </c>
      <c r="AG3218" s="1" t="str">
        <f aca="false">IF($Y3218="","",IF($AA3218&lt;$S3218,"Pass","Fail"))</f>
        <v/>
      </c>
      <c r="AH3218" s="23" t="str">
        <f aca="true">INDIRECT(CHOOSE(MATCH($T3218,{"±","&gt;","≥","≤","&lt;"},0), "AC", "AD", "AE", "AF", "AG") &amp; ROW())</f>
        <v/>
      </c>
      <c r="AI3218" s="56" t="str">
        <f aca="false">IF($X3218="Not Significant","No Further Action Required",
IF($AH3218="","",
IF(AND($AH3218="Pass",$L3218="0 - Passed "),"Analysis performed; no further action required.",
IF(AND($AH3218="Fail",$L3218="1 - Failed "),"Analysis performed; no further action required.",
IF(AND($AH3218="Pass",$L3218="2 - Limited In Use "),"Analysis performed; no further action required.",
IF(AND($AH3218="Fail",$L3218="3 - Adjusted "),"Analysis performed; no further action required.",
"Unit fails analysis; TSM determination required."))))))</f>
        <v/>
      </c>
      <c r="AJ3218" s="58"/>
    </row>
    <row r="3219" customFormat="false" ht="15" hidden="false" customHeight="false" outlineLevel="0" collapsed="false">
      <c r="A3219" s="56"/>
      <c r="E3219" s="57" t="str">
        <f aca="false">IF(AND($F3219="",$G3219=""),"",IF($G3219="",$F3219,HYPERLINK($G3219,$F3219)))</f>
        <v/>
      </c>
      <c r="H3219" s="1" t="str">
        <f aca="false">IF($I3219="","None Attached",IF(LEFT($I3219,5)="https",HYPERLINK($I3219,"Datasheet"),HYPERLINK(_xlfn.CONCAT("https://",$I3219),"Datasheet")))</f>
        <v>None Attached</v>
      </c>
      <c r="M3219" s="56"/>
      <c r="P3219" s="58"/>
      <c r="Q3219" s="1" t="n">
        <f aca="false">$M3219-$N3219</f>
        <v>0</v>
      </c>
      <c r="R3219" s="56"/>
      <c r="T3219" s="59" t="s">
        <v>15</v>
      </c>
      <c r="U3219" s="1" t="n">
        <f aca="false">$S3219-$R3219</f>
        <v>0</v>
      </c>
      <c r="V3219" s="1" t="n">
        <f aca="false">IF($T3219="±",$Q3219*2,$Q3219)</f>
        <v>0</v>
      </c>
      <c r="W3219" s="60" t="str">
        <f aca="false">IFERROR($U3219/ABS($V3219),"N/A")</f>
        <v>N/A</v>
      </c>
      <c r="X3219" s="61" t="str">
        <f aca="false">IF(OR($W3219="N/A",$R3219="",$S3219=""),"N/A",IF($W3219&gt;=4,"Not Significant",IF($W3219&gt;=2,"Semi-Significant","Significant")))</f>
        <v>N/A</v>
      </c>
      <c r="Z3219" s="1" t="str">
        <f aca="false">IF($D3219="Z540.1 w/data",0,"")</f>
        <v/>
      </c>
      <c r="AA3219" s="1" t="e">
        <f aca="false">$Y3219+$Q3219+$Z3219</f>
        <v>#VALUE!</v>
      </c>
      <c r="AB3219" s="1" t="n">
        <f aca="false">$N3219+$Q3219</f>
        <v>0</v>
      </c>
      <c r="AC3219" s="1" t="str">
        <f aca="false">IF($Y3219="","",IF(AND($AA3219&gt;=$R3219,$AA3219&lt;=$S3219),"Pass","Fail"))</f>
        <v/>
      </c>
      <c r="AD3219" s="1" t="str">
        <f aca="false">IF($Y3219="","",IF($AA3219&gt;$R3219,"Pass","Fail"))</f>
        <v/>
      </c>
      <c r="AE3219" s="1" t="str">
        <f aca="false">IF($Y3219="","",IF($AA3219&gt;=$R3219,"Pass","Fail"))</f>
        <v/>
      </c>
      <c r="AF3219" s="1" t="str">
        <f aca="false">IF($Y3219="","",IF($AA3219&lt;=$S3219,"Pass","Fail"))</f>
        <v/>
      </c>
      <c r="AG3219" s="1" t="str">
        <f aca="false">IF($Y3219="","",IF($AA3219&lt;$S3219,"Pass","Fail"))</f>
        <v/>
      </c>
      <c r="AH3219" s="23" t="str">
        <f aca="true">INDIRECT(CHOOSE(MATCH($T3219,{"±","&gt;","≥","≤","&lt;"},0), "AC", "AD", "AE", "AF", "AG") &amp; ROW())</f>
        <v/>
      </c>
      <c r="AI3219" s="56" t="str">
        <f aca="false">IF($X3219="Not Significant","No Further Action Required",
IF($AH3219="","",
IF(AND($AH3219="Pass",$L3219="0 - Passed "),"Analysis performed; no further action required.",
IF(AND($AH3219="Fail",$L3219="1 - Failed "),"Analysis performed; no further action required.",
IF(AND($AH3219="Pass",$L3219="2 - Limited In Use "),"Analysis performed; no further action required.",
IF(AND($AH3219="Fail",$L3219="3 - Adjusted "),"Analysis performed; no further action required.",
"Unit fails analysis; TSM determination required."))))))</f>
        <v/>
      </c>
      <c r="AJ3219" s="58"/>
    </row>
    <row r="3220" customFormat="false" ht="15" hidden="false" customHeight="false" outlineLevel="0" collapsed="false">
      <c r="A3220" s="56"/>
      <c r="E3220" s="57" t="str">
        <f aca="false">IF(AND($F3220="",$G3220=""),"",IF($G3220="",$F3220,HYPERLINK($G3220,$F3220)))</f>
        <v/>
      </c>
      <c r="H3220" s="1" t="str">
        <f aca="false">IF($I3220="","None Attached",IF(LEFT($I3220,5)="https",HYPERLINK($I3220,"Datasheet"),HYPERLINK(_xlfn.CONCAT("https://",$I3220),"Datasheet")))</f>
        <v>None Attached</v>
      </c>
      <c r="M3220" s="56"/>
      <c r="P3220" s="58"/>
      <c r="Q3220" s="1" t="n">
        <f aca="false">$M3220-$N3220</f>
        <v>0</v>
      </c>
      <c r="R3220" s="56"/>
      <c r="T3220" s="59" t="s">
        <v>15</v>
      </c>
      <c r="U3220" s="1" t="n">
        <f aca="false">$S3220-$R3220</f>
        <v>0</v>
      </c>
      <c r="V3220" s="1" t="n">
        <f aca="false">IF($T3220="±",$Q3220*2,$Q3220)</f>
        <v>0</v>
      </c>
      <c r="W3220" s="60" t="str">
        <f aca="false">IFERROR($U3220/ABS($V3220),"N/A")</f>
        <v>N/A</v>
      </c>
      <c r="X3220" s="61" t="str">
        <f aca="false">IF(OR($W3220="N/A",$R3220="",$S3220=""),"N/A",IF($W3220&gt;=4,"Not Significant",IF($W3220&gt;=2,"Semi-Significant","Significant")))</f>
        <v>N/A</v>
      </c>
      <c r="Z3220" s="1" t="str">
        <f aca="false">IF($D3220="Z540.1 w/data",0,"")</f>
        <v/>
      </c>
      <c r="AA3220" s="1" t="e">
        <f aca="false">$Y3220+$Q3220+$Z3220</f>
        <v>#VALUE!</v>
      </c>
      <c r="AB3220" s="1" t="n">
        <f aca="false">$N3220+$Q3220</f>
        <v>0</v>
      </c>
      <c r="AC3220" s="1" t="str">
        <f aca="false">IF($Y3220="","",IF(AND($AA3220&gt;=$R3220,$AA3220&lt;=$S3220),"Pass","Fail"))</f>
        <v/>
      </c>
      <c r="AD3220" s="1" t="str">
        <f aca="false">IF($Y3220="","",IF($AA3220&gt;$R3220,"Pass","Fail"))</f>
        <v/>
      </c>
      <c r="AE3220" s="1" t="str">
        <f aca="false">IF($Y3220="","",IF($AA3220&gt;=$R3220,"Pass","Fail"))</f>
        <v/>
      </c>
      <c r="AF3220" s="1" t="str">
        <f aca="false">IF($Y3220="","",IF($AA3220&lt;=$S3220,"Pass","Fail"))</f>
        <v/>
      </c>
      <c r="AG3220" s="1" t="str">
        <f aca="false">IF($Y3220="","",IF($AA3220&lt;$S3220,"Pass","Fail"))</f>
        <v/>
      </c>
      <c r="AH3220" s="23" t="str">
        <f aca="true">INDIRECT(CHOOSE(MATCH($T3220,{"±","&gt;","≥","≤","&lt;"},0), "AC", "AD", "AE", "AF", "AG") &amp; ROW())</f>
        <v/>
      </c>
      <c r="AI3220" s="56" t="str">
        <f aca="false">IF($X3220="Not Significant","No Further Action Required",
IF($AH3220="","",
IF(AND($AH3220="Pass",$L3220="0 - Passed "),"Analysis performed; no further action required.",
IF(AND($AH3220="Fail",$L3220="1 - Failed "),"Analysis performed; no further action required.",
IF(AND($AH3220="Pass",$L3220="2 - Limited In Use "),"Analysis performed; no further action required.",
IF(AND($AH3220="Fail",$L3220="3 - Adjusted "),"Analysis performed; no further action required.",
"Unit fails analysis; TSM determination required."))))))</f>
        <v/>
      </c>
      <c r="AJ3220" s="58"/>
    </row>
    <row r="3221" customFormat="false" ht="15" hidden="false" customHeight="false" outlineLevel="0" collapsed="false">
      <c r="A3221" s="56"/>
      <c r="E3221" s="57" t="str">
        <f aca="false">IF(AND($F3221="",$G3221=""),"",IF($G3221="",$F3221,HYPERLINK($G3221,$F3221)))</f>
        <v/>
      </c>
      <c r="H3221" s="1" t="str">
        <f aca="false">IF($I3221="","None Attached",IF(LEFT($I3221,5)="https",HYPERLINK($I3221,"Datasheet"),HYPERLINK(_xlfn.CONCAT("https://",$I3221),"Datasheet")))</f>
        <v>None Attached</v>
      </c>
      <c r="M3221" s="56"/>
      <c r="P3221" s="58"/>
      <c r="Q3221" s="1" t="n">
        <f aca="false">$M3221-$N3221</f>
        <v>0</v>
      </c>
      <c r="R3221" s="56"/>
      <c r="T3221" s="59" t="s">
        <v>15</v>
      </c>
      <c r="U3221" s="1" t="n">
        <f aca="false">$S3221-$R3221</f>
        <v>0</v>
      </c>
      <c r="V3221" s="1" t="n">
        <f aca="false">IF($T3221="±",$Q3221*2,$Q3221)</f>
        <v>0</v>
      </c>
      <c r="W3221" s="60" t="str">
        <f aca="false">IFERROR($U3221/ABS($V3221),"N/A")</f>
        <v>N/A</v>
      </c>
      <c r="X3221" s="61" t="str">
        <f aca="false">IF(OR($W3221="N/A",$R3221="",$S3221=""),"N/A",IF($W3221&gt;=4,"Not Significant",IF($W3221&gt;=2,"Semi-Significant","Significant")))</f>
        <v>N/A</v>
      </c>
      <c r="Z3221" s="1" t="str">
        <f aca="false">IF($D3221="Z540.1 w/data",0,"")</f>
        <v/>
      </c>
      <c r="AA3221" s="1" t="e">
        <f aca="false">$Y3221+$Q3221+$Z3221</f>
        <v>#VALUE!</v>
      </c>
      <c r="AB3221" s="1" t="n">
        <f aca="false">$N3221+$Q3221</f>
        <v>0</v>
      </c>
      <c r="AC3221" s="1" t="str">
        <f aca="false">IF($Y3221="","",IF(AND($AA3221&gt;=$R3221,$AA3221&lt;=$S3221),"Pass","Fail"))</f>
        <v/>
      </c>
      <c r="AD3221" s="1" t="str">
        <f aca="false">IF($Y3221="","",IF($AA3221&gt;$R3221,"Pass","Fail"))</f>
        <v/>
      </c>
      <c r="AE3221" s="1" t="str">
        <f aca="false">IF($Y3221="","",IF($AA3221&gt;=$R3221,"Pass","Fail"))</f>
        <v/>
      </c>
      <c r="AF3221" s="1" t="str">
        <f aca="false">IF($Y3221="","",IF($AA3221&lt;=$S3221,"Pass","Fail"))</f>
        <v/>
      </c>
      <c r="AG3221" s="1" t="str">
        <f aca="false">IF($Y3221="","",IF($AA3221&lt;$S3221,"Pass","Fail"))</f>
        <v/>
      </c>
      <c r="AH3221" s="23" t="str">
        <f aca="true">INDIRECT(CHOOSE(MATCH($T3221,{"±","&gt;","≥","≤","&lt;"},0), "AC", "AD", "AE", "AF", "AG") &amp; ROW())</f>
        <v/>
      </c>
      <c r="AI3221" s="56" t="str">
        <f aca="false">IF($X3221="Not Significant","No Further Action Required",
IF($AH3221="","",
IF(AND($AH3221="Pass",$L3221="0 - Passed "),"Analysis performed; no further action required.",
IF(AND($AH3221="Fail",$L3221="1 - Failed "),"Analysis performed; no further action required.",
IF(AND($AH3221="Pass",$L3221="2 - Limited In Use "),"Analysis performed; no further action required.",
IF(AND($AH3221="Fail",$L3221="3 - Adjusted "),"Analysis performed; no further action required.",
"Unit fails analysis; TSM determination required."))))))</f>
        <v/>
      </c>
      <c r="AJ3221" s="58"/>
    </row>
    <row r="3222" customFormat="false" ht="15" hidden="false" customHeight="false" outlineLevel="0" collapsed="false">
      <c r="A3222" s="56"/>
      <c r="E3222" s="57" t="str">
        <f aca="false">IF(AND($F3222="",$G3222=""),"",IF($G3222="",$F3222,HYPERLINK($G3222,$F3222)))</f>
        <v/>
      </c>
      <c r="H3222" s="1" t="str">
        <f aca="false">IF($I3222="","None Attached",IF(LEFT($I3222,5)="https",HYPERLINK($I3222,"Datasheet"),HYPERLINK(_xlfn.CONCAT("https://",$I3222),"Datasheet")))</f>
        <v>None Attached</v>
      </c>
      <c r="M3222" s="56"/>
      <c r="P3222" s="58"/>
      <c r="Q3222" s="1" t="n">
        <f aca="false">$M3222-$N3222</f>
        <v>0</v>
      </c>
      <c r="R3222" s="56"/>
      <c r="T3222" s="59" t="s">
        <v>15</v>
      </c>
      <c r="U3222" s="1" t="n">
        <f aca="false">$S3222-$R3222</f>
        <v>0</v>
      </c>
      <c r="V3222" s="1" t="n">
        <f aca="false">IF($T3222="±",$Q3222*2,$Q3222)</f>
        <v>0</v>
      </c>
      <c r="W3222" s="60" t="str">
        <f aca="false">IFERROR($U3222/ABS($V3222),"N/A")</f>
        <v>N/A</v>
      </c>
      <c r="X3222" s="61" t="str">
        <f aca="false">IF(OR($W3222="N/A",$R3222="",$S3222=""),"N/A",IF($W3222&gt;=4,"Not Significant",IF($W3222&gt;=2,"Semi-Significant","Significant")))</f>
        <v>N/A</v>
      </c>
      <c r="Z3222" s="1" t="str">
        <f aca="false">IF($D3222="Z540.1 w/data",0,"")</f>
        <v/>
      </c>
      <c r="AA3222" s="1" t="e">
        <f aca="false">$Y3222+$Q3222+$Z3222</f>
        <v>#VALUE!</v>
      </c>
      <c r="AB3222" s="1" t="n">
        <f aca="false">$N3222+$Q3222</f>
        <v>0</v>
      </c>
      <c r="AC3222" s="1" t="str">
        <f aca="false">IF($Y3222="","",IF(AND($AA3222&gt;=$R3222,$AA3222&lt;=$S3222),"Pass","Fail"))</f>
        <v/>
      </c>
      <c r="AD3222" s="1" t="str">
        <f aca="false">IF($Y3222="","",IF($AA3222&gt;$R3222,"Pass","Fail"))</f>
        <v/>
      </c>
      <c r="AE3222" s="1" t="str">
        <f aca="false">IF($Y3222="","",IF($AA3222&gt;=$R3222,"Pass","Fail"))</f>
        <v/>
      </c>
      <c r="AF3222" s="1" t="str">
        <f aca="false">IF($Y3222="","",IF($AA3222&lt;=$S3222,"Pass","Fail"))</f>
        <v/>
      </c>
      <c r="AG3222" s="1" t="str">
        <f aca="false">IF($Y3222="","",IF($AA3222&lt;$S3222,"Pass","Fail"))</f>
        <v/>
      </c>
      <c r="AH3222" s="23" t="str">
        <f aca="true">INDIRECT(CHOOSE(MATCH($T3222,{"±","&gt;","≥","≤","&lt;"},0), "AC", "AD", "AE", "AF", "AG") &amp; ROW())</f>
        <v/>
      </c>
      <c r="AI3222" s="56" t="str">
        <f aca="false">IF($X3222="Not Significant","No Further Action Required",
IF($AH3222="","",
IF(AND($AH3222="Pass",$L3222="0 - Passed "),"Analysis performed; no further action required.",
IF(AND($AH3222="Fail",$L3222="1 - Failed "),"Analysis performed; no further action required.",
IF(AND($AH3222="Pass",$L3222="2 - Limited In Use "),"Analysis performed; no further action required.",
IF(AND($AH3222="Fail",$L3222="3 - Adjusted "),"Analysis performed; no further action required.",
"Unit fails analysis; TSM determination required."))))))</f>
        <v/>
      </c>
      <c r="AJ3222" s="58"/>
    </row>
    <row r="3223" customFormat="false" ht="15" hidden="false" customHeight="false" outlineLevel="0" collapsed="false">
      <c r="A3223" s="56"/>
      <c r="E3223" s="57" t="str">
        <f aca="false">IF(AND($F3223="",$G3223=""),"",IF($G3223="",$F3223,HYPERLINK($G3223,$F3223)))</f>
        <v/>
      </c>
      <c r="H3223" s="1" t="str">
        <f aca="false">IF($I3223="","None Attached",IF(LEFT($I3223,5)="https",HYPERLINK($I3223,"Datasheet"),HYPERLINK(_xlfn.CONCAT("https://",$I3223),"Datasheet")))</f>
        <v>None Attached</v>
      </c>
      <c r="M3223" s="56"/>
      <c r="P3223" s="58"/>
      <c r="Q3223" s="1" t="n">
        <f aca="false">$M3223-$N3223</f>
        <v>0</v>
      </c>
      <c r="R3223" s="56"/>
      <c r="T3223" s="59" t="s">
        <v>15</v>
      </c>
      <c r="U3223" s="1" t="n">
        <f aca="false">$S3223-$R3223</f>
        <v>0</v>
      </c>
      <c r="V3223" s="1" t="n">
        <f aca="false">IF($T3223="±",$Q3223*2,$Q3223)</f>
        <v>0</v>
      </c>
      <c r="W3223" s="60" t="str">
        <f aca="false">IFERROR($U3223/ABS($V3223),"N/A")</f>
        <v>N/A</v>
      </c>
      <c r="X3223" s="61" t="str">
        <f aca="false">IF(OR($W3223="N/A",$R3223="",$S3223=""),"N/A",IF($W3223&gt;=4,"Not Significant",IF($W3223&gt;=2,"Semi-Significant","Significant")))</f>
        <v>N/A</v>
      </c>
      <c r="Z3223" s="1" t="str">
        <f aca="false">IF($D3223="Z540.1 w/data",0,"")</f>
        <v/>
      </c>
      <c r="AA3223" s="1" t="e">
        <f aca="false">$Y3223+$Q3223+$Z3223</f>
        <v>#VALUE!</v>
      </c>
      <c r="AB3223" s="1" t="n">
        <f aca="false">$N3223+$Q3223</f>
        <v>0</v>
      </c>
      <c r="AC3223" s="1" t="str">
        <f aca="false">IF($Y3223="","",IF(AND($AA3223&gt;=$R3223,$AA3223&lt;=$S3223),"Pass","Fail"))</f>
        <v/>
      </c>
      <c r="AD3223" s="1" t="str">
        <f aca="false">IF($Y3223="","",IF($AA3223&gt;$R3223,"Pass","Fail"))</f>
        <v/>
      </c>
      <c r="AE3223" s="1" t="str">
        <f aca="false">IF($Y3223="","",IF($AA3223&gt;=$R3223,"Pass","Fail"))</f>
        <v/>
      </c>
      <c r="AF3223" s="1" t="str">
        <f aca="false">IF($Y3223="","",IF($AA3223&lt;=$S3223,"Pass","Fail"))</f>
        <v/>
      </c>
      <c r="AG3223" s="1" t="str">
        <f aca="false">IF($Y3223="","",IF($AA3223&lt;$S3223,"Pass","Fail"))</f>
        <v/>
      </c>
      <c r="AH3223" s="23" t="str">
        <f aca="true">INDIRECT(CHOOSE(MATCH($T3223,{"±","&gt;","≥","≤","&lt;"},0), "AC", "AD", "AE", "AF", "AG") &amp; ROW())</f>
        <v/>
      </c>
      <c r="AI3223" s="56" t="str">
        <f aca="false">IF($X3223="Not Significant","No Further Action Required",
IF($AH3223="","",
IF(AND($AH3223="Pass",$L3223="0 - Passed "),"Analysis performed; no further action required.",
IF(AND($AH3223="Fail",$L3223="1 - Failed "),"Analysis performed; no further action required.",
IF(AND($AH3223="Pass",$L3223="2 - Limited In Use "),"Analysis performed; no further action required.",
IF(AND($AH3223="Fail",$L3223="3 - Adjusted "),"Analysis performed; no further action required.",
"Unit fails analysis; TSM determination required."))))))</f>
        <v/>
      </c>
      <c r="AJ3223" s="58"/>
    </row>
    <row r="3224" customFormat="false" ht="15" hidden="false" customHeight="false" outlineLevel="0" collapsed="false">
      <c r="A3224" s="56"/>
      <c r="E3224" s="57" t="str">
        <f aca="false">IF(AND($F3224="",$G3224=""),"",IF($G3224="",$F3224,HYPERLINK($G3224,$F3224)))</f>
        <v/>
      </c>
      <c r="H3224" s="1" t="str">
        <f aca="false">IF($I3224="","None Attached",IF(LEFT($I3224,5)="https",HYPERLINK($I3224,"Datasheet"),HYPERLINK(_xlfn.CONCAT("https://",$I3224),"Datasheet")))</f>
        <v>None Attached</v>
      </c>
      <c r="M3224" s="56"/>
      <c r="P3224" s="58"/>
      <c r="Q3224" s="1" t="n">
        <f aca="false">$M3224-$N3224</f>
        <v>0</v>
      </c>
      <c r="R3224" s="56"/>
      <c r="T3224" s="59" t="s">
        <v>15</v>
      </c>
      <c r="U3224" s="1" t="n">
        <f aca="false">$S3224-$R3224</f>
        <v>0</v>
      </c>
      <c r="V3224" s="1" t="n">
        <f aca="false">IF($T3224="±",$Q3224*2,$Q3224)</f>
        <v>0</v>
      </c>
      <c r="W3224" s="60" t="str">
        <f aca="false">IFERROR($U3224/ABS($V3224),"N/A")</f>
        <v>N/A</v>
      </c>
      <c r="X3224" s="61" t="str">
        <f aca="false">IF(OR($W3224="N/A",$R3224="",$S3224=""),"N/A",IF($W3224&gt;=4,"Not Significant",IF($W3224&gt;=2,"Semi-Significant","Significant")))</f>
        <v>N/A</v>
      </c>
      <c r="Z3224" s="1" t="str">
        <f aca="false">IF($D3224="Z540.1 w/data",0,"")</f>
        <v/>
      </c>
      <c r="AA3224" s="1" t="e">
        <f aca="false">$Y3224+$Q3224+$Z3224</f>
        <v>#VALUE!</v>
      </c>
      <c r="AB3224" s="1" t="n">
        <f aca="false">$N3224+$Q3224</f>
        <v>0</v>
      </c>
      <c r="AC3224" s="1" t="str">
        <f aca="false">IF($Y3224="","",IF(AND($AA3224&gt;=$R3224,$AA3224&lt;=$S3224),"Pass","Fail"))</f>
        <v/>
      </c>
      <c r="AD3224" s="1" t="str">
        <f aca="false">IF($Y3224="","",IF($AA3224&gt;$R3224,"Pass","Fail"))</f>
        <v/>
      </c>
      <c r="AE3224" s="1" t="str">
        <f aca="false">IF($Y3224="","",IF($AA3224&gt;=$R3224,"Pass","Fail"))</f>
        <v/>
      </c>
      <c r="AF3224" s="1" t="str">
        <f aca="false">IF($Y3224="","",IF($AA3224&lt;=$S3224,"Pass","Fail"))</f>
        <v/>
      </c>
      <c r="AG3224" s="1" t="str">
        <f aca="false">IF($Y3224="","",IF($AA3224&lt;$S3224,"Pass","Fail"))</f>
        <v/>
      </c>
      <c r="AH3224" s="23" t="str">
        <f aca="true">INDIRECT(CHOOSE(MATCH($T3224,{"±","&gt;","≥","≤","&lt;"},0), "AC", "AD", "AE", "AF", "AG") &amp; ROW())</f>
        <v/>
      </c>
      <c r="AI3224" s="56" t="str">
        <f aca="false">IF($X3224="Not Significant","No Further Action Required",
IF($AH3224="","",
IF(AND($AH3224="Pass",$L3224="0 - Passed "),"Analysis performed; no further action required.",
IF(AND($AH3224="Fail",$L3224="1 - Failed "),"Analysis performed; no further action required.",
IF(AND($AH3224="Pass",$L3224="2 - Limited In Use "),"Analysis performed; no further action required.",
IF(AND($AH3224="Fail",$L3224="3 - Adjusted "),"Analysis performed; no further action required.",
"Unit fails analysis; TSM determination required."))))))</f>
        <v/>
      </c>
      <c r="AJ3224" s="58"/>
    </row>
    <row r="3225" customFormat="false" ht="15" hidden="false" customHeight="false" outlineLevel="0" collapsed="false">
      <c r="A3225" s="56"/>
      <c r="E3225" s="57" t="str">
        <f aca="false">IF(AND($F3225="",$G3225=""),"",IF($G3225="",$F3225,HYPERLINK($G3225,$F3225)))</f>
        <v/>
      </c>
      <c r="H3225" s="1" t="str">
        <f aca="false">IF($I3225="","None Attached",IF(LEFT($I3225,5)="https",HYPERLINK($I3225,"Datasheet"),HYPERLINK(_xlfn.CONCAT("https://",$I3225),"Datasheet")))</f>
        <v>None Attached</v>
      </c>
      <c r="M3225" s="56"/>
      <c r="P3225" s="58"/>
      <c r="Q3225" s="1" t="n">
        <f aca="false">$M3225-$N3225</f>
        <v>0</v>
      </c>
      <c r="R3225" s="56"/>
      <c r="T3225" s="59" t="s">
        <v>15</v>
      </c>
      <c r="U3225" s="1" t="n">
        <f aca="false">$S3225-$R3225</f>
        <v>0</v>
      </c>
      <c r="V3225" s="1" t="n">
        <f aca="false">IF($T3225="±",$Q3225*2,$Q3225)</f>
        <v>0</v>
      </c>
      <c r="W3225" s="60" t="str">
        <f aca="false">IFERROR($U3225/ABS($V3225),"N/A")</f>
        <v>N/A</v>
      </c>
      <c r="X3225" s="61" t="str">
        <f aca="false">IF(OR($W3225="N/A",$R3225="",$S3225=""),"N/A",IF($W3225&gt;=4,"Not Significant",IF($W3225&gt;=2,"Semi-Significant","Significant")))</f>
        <v>N/A</v>
      </c>
      <c r="Z3225" s="1" t="str">
        <f aca="false">IF($D3225="Z540.1 w/data",0,"")</f>
        <v/>
      </c>
      <c r="AA3225" s="1" t="e">
        <f aca="false">$Y3225+$Q3225+$Z3225</f>
        <v>#VALUE!</v>
      </c>
      <c r="AB3225" s="1" t="n">
        <f aca="false">$N3225+$Q3225</f>
        <v>0</v>
      </c>
      <c r="AC3225" s="1" t="str">
        <f aca="false">IF($Y3225="","",IF(AND($AA3225&gt;=$R3225,$AA3225&lt;=$S3225),"Pass","Fail"))</f>
        <v/>
      </c>
      <c r="AD3225" s="1" t="str">
        <f aca="false">IF($Y3225="","",IF($AA3225&gt;$R3225,"Pass","Fail"))</f>
        <v/>
      </c>
      <c r="AE3225" s="1" t="str">
        <f aca="false">IF($Y3225="","",IF($AA3225&gt;=$R3225,"Pass","Fail"))</f>
        <v/>
      </c>
      <c r="AF3225" s="1" t="str">
        <f aca="false">IF($Y3225="","",IF($AA3225&lt;=$S3225,"Pass","Fail"))</f>
        <v/>
      </c>
      <c r="AG3225" s="1" t="str">
        <f aca="false">IF($Y3225="","",IF($AA3225&lt;$S3225,"Pass","Fail"))</f>
        <v/>
      </c>
      <c r="AH3225" s="23" t="str">
        <f aca="true">INDIRECT(CHOOSE(MATCH($T3225,{"±","&gt;","≥","≤","&lt;"},0), "AC", "AD", "AE", "AF", "AG") &amp; ROW())</f>
        <v/>
      </c>
      <c r="AI3225" s="56" t="str">
        <f aca="false">IF($X3225="Not Significant","No Further Action Required",
IF($AH3225="","",
IF(AND($AH3225="Pass",$L3225="0 - Passed "),"Analysis performed; no further action required.",
IF(AND($AH3225="Fail",$L3225="1 - Failed "),"Analysis performed; no further action required.",
IF(AND($AH3225="Pass",$L3225="2 - Limited In Use "),"Analysis performed; no further action required.",
IF(AND($AH3225="Fail",$L3225="3 - Adjusted "),"Analysis performed; no further action required.",
"Unit fails analysis; TSM determination required."))))))</f>
        <v/>
      </c>
      <c r="AJ3225" s="58"/>
    </row>
    <row r="3226" customFormat="false" ht="15" hidden="false" customHeight="false" outlineLevel="0" collapsed="false">
      <c r="A3226" s="56"/>
      <c r="E3226" s="57" t="str">
        <f aca="false">IF(AND($F3226="",$G3226=""),"",IF($G3226="",$F3226,HYPERLINK($G3226,$F3226)))</f>
        <v/>
      </c>
      <c r="H3226" s="1" t="str">
        <f aca="false">IF($I3226="","None Attached",IF(LEFT($I3226,5)="https",HYPERLINK($I3226,"Datasheet"),HYPERLINK(_xlfn.CONCAT("https://",$I3226),"Datasheet")))</f>
        <v>None Attached</v>
      </c>
      <c r="M3226" s="56"/>
      <c r="P3226" s="58"/>
      <c r="Q3226" s="1" t="n">
        <f aca="false">$M3226-$N3226</f>
        <v>0</v>
      </c>
      <c r="R3226" s="56"/>
      <c r="T3226" s="59" t="s">
        <v>15</v>
      </c>
      <c r="U3226" s="1" t="n">
        <f aca="false">$S3226-$R3226</f>
        <v>0</v>
      </c>
      <c r="V3226" s="1" t="n">
        <f aca="false">IF($T3226="±",$Q3226*2,$Q3226)</f>
        <v>0</v>
      </c>
      <c r="W3226" s="60" t="str">
        <f aca="false">IFERROR($U3226/ABS($V3226),"N/A")</f>
        <v>N/A</v>
      </c>
      <c r="X3226" s="61" t="str">
        <f aca="false">IF(OR($W3226="N/A",$R3226="",$S3226=""),"N/A",IF($W3226&gt;=4,"Not Significant",IF($W3226&gt;=2,"Semi-Significant","Significant")))</f>
        <v>N/A</v>
      </c>
      <c r="Z3226" s="1" t="str">
        <f aca="false">IF($D3226="Z540.1 w/data",0,"")</f>
        <v/>
      </c>
      <c r="AA3226" s="1" t="e">
        <f aca="false">$Y3226+$Q3226+$Z3226</f>
        <v>#VALUE!</v>
      </c>
      <c r="AB3226" s="1" t="n">
        <f aca="false">$N3226+$Q3226</f>
        <v>0</v>
      </c>
      <c r="AC3226" s="1" t="str">
        <f aca="false">IF($Y3226="","",IF(AND($AA3226&gt;=$R3226,$AA3226&lt;=$S3226),"Pass","Fail"))</f>
        <v/>
      </c>
      <c r="AD3226" s="1" t="str">
        <f aca="false">IF($Y3226="","",IF($AA3226&gt;$R3226,"Pass","Fail"))</f>
        <v/>
      </c>
      <c r="AE3226" s="1" t="str">
        <f aca="false">IF($Y3226="","",IF($AA3226&gt;=$R3226,"Pass","Fail"))</f>
        <v/>
      </c>
      <c r="AF3226" s="1" t="str">
        <f aca="false">IF($Y3226="","",IF($AA3226&lt;=$S3226,"Pass","Fail"))</f>
        <v/>
      </c>
      <c r="AG3226" s="1" t="str">
        <f aca="false">IF($Y3226="","",IF($AA3226&lt;$S3226,"Pass","Fail"))</f>
        <v/>
      </c>
      <c r="AH3226" s="23" t="str">
        <f aca="true">INDIRECT(CHOOSE(MATCH($T3226,{"±","&gt;","≥","≤","&lt;"},0), "AC", "AD", "AE", "AF", "AG") &amp; ROW())</f>
        <v/>
      </c>
      <c r="AI3226" s="56" t="str">
        <f aca="false">IF($X3226="Not Significant","No Further Action Required",
IF($AH3226="","",
IF(AND($AH3226="Pass",$L3226="0 - Passed "),"Analysis performed; no further action required.",
IF(AND($AH3226="Fail",$L3226="1 - Failed "),"Analysis performed; no further action required.",
IF(AND($AH3226="Pass",$L3226="2 - Limited In Use "),"Analysis performed; no further action required.",
IF(AND($AH3226="Fail",$L3226="3 - Adjusted "),"Analysis performed; no further action required.",
"Unit fails analysis; TSM determination required."))))))</f>
        <v/>
      </c>
      <c r="AJ3226" s="58"/>
    </row>
    <row r="3227" customFormat="false" ht="15" hidden="false" customHeight="false" outlineLevel="0" collapsed="false">
      <c r="A3227" s="56"/>
      <c r="E3227" s="57" t="str">
        <f aca="false">IF(AND($F3227="",$G3227=""),"",IF($G3227="",$F3227,HYPERLINK($G3227,$F3227)))</f>
        <v/>
      </c>
      <c r="H3227" s="1" t="str">
        <f aca="false">IF($I3227="","None Attached",IF(LEFT($I3227,5)="https",HYPERLINK($I3227,"Datasheet"),HYPERLINK(_xlfn.CONCAT("https://",$I3227),"Datasheet")))</f>
        <v>None Attached</v>
      </c>
      <c r="M3227" s="56"/>
      <c r="P3227" s="58"/>
      <c r="Q3227" s="1" t="n">
        <f aca="false">$M3227-$N3227</f>
        <v>0</v>
      </c>
      <c r="R3227" s="56"/>
      <c r="T3227" s="59" t="s">
        <v>15</v>
      </c>
      <c r="U3227" s="1" t="n">
        <f aca="false">$S3227-$R3227</f>
        <v>0</v>
      </c>
      <c r="V3227" s="1" t="n">
        <f aca="false">IF($T3227="±",$Q3227*2,$Q3227)</f>
        <v>0</v>
      </c>
      <c r="W3227" s="60" t="str">
        <f aca="false">IFERROR($U3227/ABS($V3227),"N/A")</f>
        <v>N/A</v>
      </c>
      <c r="X3227" s="61" t="str">
        <f aca="false">IF(OR($W3227="N/A",$R3227="",$S3227=""),"N/A",IF($W3227&gt;=4,"Not Significant",IF($W3227&gt;=2,"Semi-Significant","Significant")))</f>
        <v>N/A</v>
      </c>
      <c r="Z3227" s="1" t="str">
        <f aca="false">IF($D3227="Z540.1 w/data",0,"")</f>
        <v/>
      </c>
      <c r="AA3227" s="1" t="e">
        <f aca="false">$Y3227+$Q3227+$Z3227</f>
        <v>#VALUE!</v>
      </c>
      <c r="AB3227" s="1" t="n">
        <f aca="false">$N3227+$Q3227</f>
        <v>0</v>
      </c>
      <c r="AC3227" s="1" t="str">
        <f aca="false">IF($Y3227="","",IF(AND($AA3227&gt;=$R3227,$AA3227&lt;=$S3227),"Pass","Fail"))</f>
        <v/>
      </c>
      <c r="AD3227" s="1" t="str">
        <f aca="false">IF($Y3227="","",IF($AA3227&gt;$R3227,"Pass","Fail"))</f>
        <v/>
      </c>
      <c r="AE3227" s="1" t="str">
        <f aca="false">IF($Y3227="","",IF($AA3227&gt;=$R3227,"Pass","Fail"))</f>
        <v/>
      </c>
      <c r="AF3227" s="1" t="str">
        <f aca="false">IF($Y3227="","",IF($AA3227&lt;=$S3227,"Pass","Fail"))</f>
        <v/>
      </c>
      <c r="AG3227" s="1" t="str">
        <f aca="false">IF($Y3227="","",IF($AA3227&lt;$S3227,"Pass","Fail"))</f>
        <v/>
      </c>
      <c r="AH3227" s="23" t="str">
        <f aca="true">INDIRECT(CHOOSE(MATCH($T3227,{"±","&gt;","≥","≤","&lt;"},0), "AC", "AD", "AE", "AF", "AG") &amp; ROW())</f>
        <v/>
      </c>
      <c r="AI3227" s="56" t="str">
        <f aca="false">IF($X3227="Not Significant","No Further Action Required",
IF($AH3227="","",
IF(AND($AH3227="Pass",$L3227="0 - Passed "),"Analysis performed; no further action required.",
IF(AND($AH3227="Fail",$L3227="1 - Failed "),"Analysis performed; no further action required.",
IF(AND($AH3227="Pass",$L3227="2 - Limited In Use "),"Analysis performed; no further action required.",
IF(AND($AH3227="Fail",$L3227="3 - Adjusted "),"Analysis performed; no further action required.",
"Unit fails analysis; TSM determination required."))))))</f>
        <v/>
      </c>
      <c r="AJ3227" s="58"/>
    </row>
    <row r="3228" customFormat="false" ht="15" hidden="false" customHeight="false" outlineLevel="0" collapsed="false">
      <c r="A3228" s="56"/>
      <c r="E3228" s="57" t="str">
        <f aca="false">IF(AND($F3228="",$G3228=""),"",IF($G3228="",$F3228,HYPERLINK($G3228,$F3228)))</f>
        <v/>
      </c>
      <c r="H3228" s="1" t="str">
        <f aca="false">IF($I3228="","None Attached",IF(LEFT($I3228,5)="https",HYPERLINK($I3228,"Datasheet"),HYPERLINK(_xlfn.CONCAT("https://",$I3228),"Datasheet")))</f>
        <v>None Attached</v>
      </c>
      <c r="M3228" s="56"/>
      <c r="P3228" s="58"/>
      <c r="Q3228" s="1" t="n">
        <f aca="false">$M3228-$N3228</f>
        <v>0</v>
      </c>
      <c r="R3228" s="56"/>
      <c r="T3228" s="59" t="s">
        <v>15</v>
      </c>
      <c r="U3228" s="1" t="n">
        <f aca="false">$S3228-$R3228</f>
        <v>0</v>
      </c>
      <c r="V3228" s="1" t="n">
        <f aca="false">IF($T3228="±",$Q3228*2,$Q3228)</f>
        <v>0</v>
      </c>
      <c r="W3228" s="60" t="str">
        <f aca="false">IFERROR($U3228/ABS($V3228),"N/A")</f>
        <v>N/A</v>
      </c>
      <c r="X3228" s="61" t="str">
        <f aca="false">IF(OR($W3228="N/A",$R3228="",$S3228=""),"N/A",IF($W3228&gt;=4,"Not Significant",IF($W3228&gt;=2,"Semi-Significant","Significant")))</f>
        <v>N/A</v>
      </c>
      <c r="Z3228" s="1" t="str">
        <f aca="false">IF($D3228="Z540.1 w/data",0,"")</f>
        <v/>
      </c>
      <c r="AA3228" s="1" t="e">
        <f aca="false">$Y3228+$Q3228+$Z3228</f>
        <v>#VALUE!</v>
      </c>
      <c r="AB3228" s="1" t="n">
        <f aca="false">$N3228+$Q3228</f>
        <v>0</v>
      </c>
      <c r="AC3228" s="1" t="str">
        <f aca="false">IF($Y3228="","",IF(AND($AA3228&gt;=$R3228,$AA3228&lt;=$S3228),"Pass","Fail"))</f>
        <v/>
      </c>
      <c r="AD3228" s="1" t="str">
        <f aca="false">IF($Y3228="","",IF($AA3228&gt;$R3228,"Pass","Fail"))</f>
        <v/>
      </c>
      <c r="AE3228" s="1" t="str">
        <f aca="false">IF($Y3228="","",IF($AA3228&gt;=$R3228,"Pass","Fail"))</f>
        <v/>
      </c>
      <c r="AF3228" s="1" t="str">
        <f aca="false">IF($Y3228="","",IF($AA3228&lt;=$S3228,"Pass","Fail"))</f>
        <v/>
      </c>
      <c r="AG3228" s="1" t="str">
        <f aca="false">IF($Y3228="","",IF($AA3228&lt;$S3228,"Pass","Fail"))</f>
        <v/>
      </c>
      <c r="AH3228" s="23" t="str">
        <f aca="true">INDIRECT(CHOOSE(MATCH($T3228,{"±","&gt;","≥","≤","&lt;"},0), "AC", "AD", "AE", "AF", "AG") &amp; ROW())</f>
        <v/>
      </c>
      <c r="AI3228" s="56" t="str">
        <f aca="false">IF($X3228="Not Significant","No Further Action Required",
IF($AH3228="","",
IF(AND($AH3228="Pass",$L3228="0 - Passed "),"Analysis performed; no further action required.",
IF(AND($AH3228="Fail",$L3228="1 - Failed "),"Analysis performed; no further action required.",
IF(AND($AH3228="Pass",$L3228="2 - Limited In Use "),"Analysis performed; no further action required.",
IF(AND($AH3228="Fail",$L3228="3 - Adjusted "),"Analysis performed; no further action required.",
"Unit fails analysis; TSM determination required."))))))</f>
        <v/>
      </c>
      <c r="AJ3228" s="58"/>
    </row>
    <row r="3229" customFormat="false" ht="15" hidden="false" customHeight="false" outlineLevel="0" collapsed="false">
      <c r="A3229" s="56"/>
      <c r="E3229" s="57" t="str">
        <f aca="false">IF(AND($F3229="",$G3229=""),"",IF($G3229="",$F3229,HYPERLINK($G3229,$F3229)))</f>
        <v/>
      </c>
      <c r="H3229" s="1" t="str">
        <f aca="false">IF($I3229="","None Attached",IF(LEFT($I3229,5)="https",HYPERLINK($I3229,"Datasheet"),HYPERLINK(_xlfn.CONCAT("https://",$I3229),"Datasheet")))</f>
        <v>None Attached</v>
      </c>
      <c r="M3229" s="56"/>
      <c r="P3229" s="58"/>
      <c r="Q3229" s="1" t="n">
        <f aca="false">$M3229-$N3229</f>
        <v>0</v>
      </c>
      <c r="R3229" s="56"/>
      <c r="T3229" s="59" t="s">
        <v>15</v>
      </c>
      <c r="U3229" s="1" t="n">
        <f aca="false">$S3229-$R3229</f>
        <v>0</v>
      </c>
      <c r="V3229" s="1" t="n">
        <f aca="false">IF($T3229="±",$Q3229*2,$Q3229)</f>
        <v>0</v>
      </c>
      <c r="W3229" s="60" t="str">
        <f aca="false">IFERROR($U3229/ABS($V3229),"N/A")</f>
        <v>N/A</v>
      </c>
      <c r="X3229" s="61" t="str">
        <f aca="false">IF(OR($W3229="N/A",$R3229="",$S3229=""),"N/A",IF($W3229&gt;=4,"Not Significant",IF($W3229&gt;=2,"Semi-Significant","Significant")))</f>
        <v>N/A</v>
      </c>
      <c r="Z3229" s="1" t="str">
        <f aca="false">IF($D3229="Z540.1 w/data",0,"")</f>
        <v/>
      </c>
      <c r="AA3229" s="1" t="e">
        <f aca="false">$Y3229+$Q3229+$Z3229</f>
        <v>#VALUE!</v>
      </c>
      <c r="AB3229" s="1" t="n">
        <f aca="false">$N3229+$Q3229</f>
        <v>0</v>
      </c>
      <c r="AC3229" s="1" t="str">
        <f aca="false">IF($Y3229="","",IF(AND($AA3229&gt;=$R3229,$AA3229&lt;=$S3229),"Pass","Fail"))</f>
        <v/>
      </c>
      <c r="AD3229" s="1" t="str">
        <f aca="false">IF($Y3229="","",IF($AA3229&gt;$R3229,"Pass","Fail"))</f>
        <v/>
      </c>
      <c r="AE3229" s="1" t="str">
        <f aca="false">IF($Y3229="","",IF($AA3229&gt;=$R3229,"Pass","Fail"))</f>
        <v/>
      </c>
      <c r="AF3229" s="1" t="str">
        <f aca="false">IF($Y3229="","",IF($AA3229&lt;=$S3229,"Pass","Fail"))</f>
        <v/>
      </c>
      <c r="AG3229" s="1" t="str">
        <f aca="false">IF($Y3229="","",IF($AA3229&lt;$S3229,"Pass","Fail"))</f>
        <v/>
      </c>
      <c r="AH3229" s="23" t="str">
        <f aca="true">INDIRECT(CHOOSE(MATCH($T3229,{"±","&gt;","≥","≤","&lt;"},0), "AC", "AD", "AE", "AF", "AG") &amp; ROW())</f>
        <v/>
      </c>
      <c r="AI3229" s="56" t="str">
        <f aca="false">IF($X3229="Not Significant","No Further Action Required",
IF($AH3229="","",
IF(AND($AH3229="Pass",$L3229="0 - Passed "),"Analysis performed; no further action required.",
IF(AND($AH3229="Fail",$L3229="1 - Failed "),"Analysis performed; no further action required.",
IF(AND($AH3229="Pass",$L3229="2 - Limited In Use "),"Analysis performed; no further action required.",
IF(AND($AH3229="Fail",$L3229="3 - Adjusted "),"Analysis performed; no further action required.",
"Unit fails analysis; TSM determination required."))))))</f>
        <v/>
      </c>
      <c r="AJ3229" s="58"/>
    </row>
    <row r="3230" customFormat="false" ht="15" hidden="false" customHeight="false" outlineLevel="0" collapsed="false">
      <c r="A3230" s="56"/>
      <c r="E3230" s="57" t="str">
        <f aca="false">IF(AND($F3230="",$G3230=""),"",IF($G3230="",$F3230,HYPERLINK($G3230,$F3230)))</f>
        <v/>
      </c>
      <c r="H3230" s="1" t="str">
        <f aca="false">IF($I3230="","None Attached",IF(LEFT($I3230,5)="https",HYPERLINK($I3230,"Datasheet"),HYPERLINK(_xlfn.CONCAT("https://",$I3230),"Datasheet")))</f>
        <v>None Attached</v>
      </c>
      <c r="M3230" s="56"/>
      <c r="P3230" s="58"/>
      <c r="Q3230" s="1" t="n">
        <f aca="false">$M3230-$N3230</f>
        <v>0</v>
      </c>
      <c r="R3230" s="56"/>
      <c r="T3230" s="59" t="s">
        <v>15</v>
      </c>
      <c r="U3230" s="1" t="n">
        <f aca="false">$S3230-$R3230</f>
        <v>0</v>
      </c>
      <c r="V3230" s="1" t="n">
        <f aca="false">IF($T3230="±",$Q3230*2,$Q3230)</f>
        <v>0</v>
      </c>
      <c r="W3230" s="60" t="str">
        <f aca="false">IFERROR($U3230/ABS($V3230),"N/A")</f>
        <v>N/A</v>
      </c>
      <c r="X3230" s="61" t="str">
        <f aca="false">IF(OR($W3230="N/A",$R3230="",$S3230=""),"N/A",IF($W3230&gt;=4,"Not Significant",IF($W3230&gt;=2,"Semi-Significant","Significant")))</f>
        <v>N/A</v>
      </c>
      <c r="Z3230" s="1" t="str">
        <f aca="false">IF($D3230="Z540.1 w/data",0,"")</f>
        <v/>
      </c>
      <c r="AA3230" s="1" t="e">
        <f aca="false">$Y3230+$Q3230+$Z3230</f>
        <v>#VALUE!</v>
      </c>
      <c r="AB3230" s="1" t="n">
        <f aca="false">$N3230+$Q3230</f>
        <v>0</v>
      </c>
      <c r="AC3230" s="1" t="str">
        <f aca="false">IF($Y3230="","",IF(AND($AA3230&gt;=$R3230,$AA3230&lt;=$S3230),"Pass","Fail"))</f>
        <v/>
      </c>
      <c r="AD3230" s="1" t="str">
        <f aca="false">IF($Y3230="","",IF($AA3230&gt;$R3230,"Pass","Fail"))</f>
        <v/>
      </c>
      <c r="AE3230" s="1" t="str">
        <f aca="false">IF($Y3230="","",IF($AA3230&gt;=$R3230,"Pass","Fail"))</f>
        <v/>
      </c>
      <c r="AF3230" s="1" t="str">
        <f aca="false">IF($Y3230="","",IF($AA3230&lt;=$S3230,"Pass","Fail"))</f>
        <v/>
      </c>
      <c r="AG3230" s="1" t="str">
        <f aca="false">IF($Y3230="","",IF($AA3230&lt;$S3230,"Pass","Fail"))</f>
        <v/>
      </c>
      <c r="AH3230" s="23" t="str">
        <f aca="true">INDIRECT(CHOOSE(MATCH($T3230,{"±","&gt;","≥","≤","&lt;"},0), "AC", "AD", "AE", "AF", "AG") &amp; ROW())</f>
        <v/>
      </c>
      <c r="AI3230" s="56" t="str">
        <f aca="false">IF($X3230="Not Significant","No Further Action Required",
IF($AH3230="","",
IF(AND($AH3230="Pass",$L3230="0 - Passed "),"Analysis performed; no further action required.",
IF(AND($AH3230="Fail",$L3230="1 - Failed "),"Analysis performed; no further action required.",
IF(AND($AH3230="Pass",$L3230="2 - Limited In Use "),"Analysis performed; no further action required.",
IF(AND($AH3230="Fail",$L3230="3 - Adjusted "),"Analysis performed; no further action required.",
"Unit fails analysis; TSM determination required."))))))</f>
        <v/>
      </c>
      <c r="AJ3230" s="58"/>
    </row>
    <row r="3231" customFormat="false" ht="15" hidden="false" customHeight="false" outlineLevel="0" collapsed="false">
      <c r="A3231" s="56"/>
      <c r="E3231" s="57" t="str">
        <f aca="false">IF(AND($F3231="",$G3231=""),"",IF($G3231="",$F3231,HYPERLINK($G3231,$F3231)))</f>
        <v/>
      </c>
      <c r="H3231" s="1" t="str">
        <f aca="false">IF($I3231="","None Attached",IF(LEFT($I3231,5)="https",HYPERLINK($I3231,"Datasheet"),HYPERLINK(_xlfn.CONCAT("https://",$I3231),"Datasheet")))</f>
        <v>None Attached</v>
      </c>
      <c r="M3231" s="56"/>
      <c r="P3231" s="58"/>
      <c r="Q3231" s="1" t="n">
        <f aca="false">$M3231-$N3231</f>
        <v>0</v>
      </c>
      <c r="R3231" s="56"/>
      <c r="T3231" s="59" t="s">
        <v>15</v>
      </c>
      <c r="U3231" s="1" t="n">
        <f aca="false">$S3231-$R3231</f>
        <v>0</v>
      </c>
      <c r="V3231" s="1" t="n">
        <f aca="false">IF($T3231="±",$Q3231*2,$Q3231)</f>
        <v>0</v>
      </c>
      <c r="W3231" s="60" t="str">
        <f aca="false">IFERROR($U3231/ABS($V3231),"N/A")</f>
        <v>N/A</v>
      </c>
      <c r="X3231" s="61" t="str">
        <f aca="false">IF(OR($W3231="N/A",$R3231="",$S3231=""),"N/A",IF($W3231&gt;=4,"Not Significant",IF($W3231&gt;=2,"Semi-Significant","Significant")))</f>
        <v>N/A</v>
      </c>
      <c r="Z3231" s="1" t="str">
        <f aca="false">IF($D3231="Z540.1 w/data",0,"")</f>
        <v/>
      </c>
      <c r="AA3231" s="1" t="e">
        <f aca="false">$Y3231+$Q3231+$Z3231</f>
        <v>#VALUE!</v>
      </c>
      <c r="AB3231" s="1" t="n">
        <f aca="false">$N3231+$Q3231</f>
        <v>0</v>
      </c>
      <c r="AC3231" s="1" t="str">
        <f aca="false">IF($Y3231="","",IF(AND($AA3231&gt;=$R3231,$AA3231&lt;=$S3231),"Pass","Fail"))</f>
        <v/>
      </c>
      <c r="AD3231" s="1" t="str">
        <f aca="false">IF($Y3231="","",IF($AA3231&gt;$R3231,"Pass","Fail"))</f>
        <v/>
      </c>
      <c r="AE3231" s="1" t="str">
        <f aca="false">IF($Y3231="","",IF($AA3231&gt;=$R3231,"Pass","Fail"))</f>
        <v/>
      </c>
      <c r="AF3231" s="1" t="str">
        <f aca="false">IF($Y3231="","",IF($AA3231&lt;=$S3231,"Pass","Fail"))</f>
        <v/>
      </c>
      <c r="AG3231" s="1" t="str">
        <f aca="false">IF($Y3231="","",IF($AA3231&lt;$S3231,"Pass","Fail"))</f>
        <v/>
      </c>
      <c r="AH3231" s="23" t="str">
        <f aca="true">INDIRECT(CHOOSE(MATCH($T3231,{"±","&gt;","≥","≤","&lt;"},0), "AC", "AD", "AE", "AF", "AG") &amp; ROW())</f>
        <v/>
      </c>
      <c r="AI3231" s="56" t="str">
        <f aca="false">IF($X3231="Not Significant","No Further Action Required",
IF($AH3231="","",
IF(AND($AH3231="Pass",$L3231="0 - Passed "),"Analysis performed; no further action required.",
IF(AND($AH3231="Fail",$L3231="1 - Failed "),"Analysis performed; no further action required.",
IF(AND($AH3231="Pass",$L3231="2 - Limited In Use "),"Analysis performed; no further action required.",
IF(AND($AH3231="Fail",$L3231="3 - Adjusted "),"Analysis performed; no further action required.",
"Unit fails analysis; TSM determination required."))))))</f>
        <v/>
      </c>
      <c r="AJ3231" s="58"/>
    </row>
    <row r="3232" customFormat="false" ht="15" hidden="false" customHeight="false" outlineLevel="0" collapsed="false">
      <c r="A3232" s="56"/>
      <c r="E3232" s="57" t="str">
        <f aca="false">IF(AND($F3232="",$G3232=""),"",IF($G3232="",$F3232,HYPERLINK($G3232,$F3232)))</f>
        <v/>
      </c>
      <c r="H3232" s="1" t="str">
        <f aca="false">IF($I3232="","None Attached",IF(LEFT($I3232,5)="https",HYPERLINK($I3232,"Datasheet"),HYPERLINK(_xlfn.CONCAT("https://",$I3232),"Datasheet")))</f>
        <v>None Attached</v>
      </c>
      <c r="M3232" s="56"/>
      <c r="P3232" s="58"/>
      <c r="Q3232" s="1" t="n">
        <f aca="false">$M3232-$N3232</f>
        <v>0</v>
      </c>
      <c r="R3232" s="56"/>
      <c r="T3232" s="59" t="s">
        <v>15</v>
      </c>
      <c r="U3232" s="1" t="n">
        <f aca="false">$S3232-$R3232</f>
        <v>0</v>
      </c>
      <c r="V3232" s="1" t="n">
        <f aca="false">IF($T3232="±",$Q3232*2,$Q3232)</f>
        <v>0</v>
      </c>
      <c r="W3232" s="60" t="str">
        <f aca="false">IFERROR($U3232/ABS($V3232),"N/A")</f>
        <v>N/A</v>
      </c>
      <c r="X3232" s="61" t="str">
        <f aca="false">IF(OR($W3232="N/A",$R3232="",$S3232=""),"N/A",IF($W3232&gt;=4,"Not Significant",IF($W3232&gt;=2,"Semi-Significant","Significant")))</f>
        <v>N/A</v>
      </c>
      <c r="Z3232" s="1" t="str">
        <f aca="false">IF($D3232="Z540.1 w/data",0,"")</f>
        <v/>
      </c>
      <c r="AA3232" s="1" t="e">
        <f aca="false">$Y3232+$Q3232+$Z3232</f>
        <v>#VALUE!</v>
      </c>
      <c r="AB3232" s="1" t="n">
        <f aca="false">$N3232+$Q3232</f>
        <v>0</v>
      </c>
      <c r="AC3232" s="1" t="str">
        <f aca="false">IF($Y3232="","",IF(AND($AA3232&gt;=$R3232,$AA3232&lt;=$S3232),"Pass","Fail"))</f>
        <v/>
      </c>
      <c r="AD3232" s="1" t="str">
        <f aca="false">IF($Y3232="","",IF($AA3232&gt;$R3232,"Pass","Fail"))</f>
        <v/>
      </c>
      <c r="AE3232" s="1" t="str">
        <f aca="false">IF($Y3232="","",IF($AA3232&gt;=$R3232,"Pass","Fail"))</f>
        <v/>
      </c>
      <c r="AF3232" s="1" t="str">
        <f aca="false">IF($Y3232="","",IF($AA3232&lt;=$S3232,"Pass","Fail"))</f>
        <v/>
      </c>
      <c r="AG3232" s="1" t="str">
        <f aca="false">IF($Y3232="","",IF($AA3232&lt;$S3232,"Pass","Fail"))</f>
        <v/>
      </c>
      <c r="AH3232" s="23" t="str">
        <f aca="true">INDIRECT(CHOOSE(MATCH($T3232,{"±","&gt;","≥","≤","&lt;"},0), "AC", "AD", "AE", "AF", "AG") &amp; ROW())</f>
        <v/>
      </c>
      <c r="AI3232" s="56" t="str">
        <f aca="false">IF($X3232="Not Significant","No Further Action Required",
IF($AH3232="","",
IF(AND($AH3232="Pass",$L3232="0 - Passed "),"Analysis performed; no further action required.",
IF(AND($AH3232="Fail",$L3232="1 - Failed "),"Analysis performed; no further action required.",
IF(AND($AH3232="Pass",$L3232="2 - Limited In Use "),"Analysis performed; no further action required.",
IF(AND($AH3232="Fail",$L3232="3 - Adjusted "),"Analysis performed; no further action required.",
"Unit fails analysis; TSM determination required."))))))</f>
        <v/>
      </c>
      <c r="AJ3232" s="58"/>
    </row>
    <row r="3233" customFormat="false" ht="15" hidden="false" customHeight="false" outlineLevel="0" collapsed="false">
      <c r="A3233" s="56"/>
      <c r="E3233" s="57" t="str">
        <f aca="false">IF(AND($F3233="",$G3233=""),"",IF($G3233="",$F3233,HYPERLINK($G3233,$F3233)))</f>
        <v/>
      </c>
      <c r="H3233" s="1" t="str">
        <f aca="false">IF($I3233="","None Attached",IF(LEFT($I3233,5)="https",HYPERLINK($I3233,"Datasheet"),HYPERLINK(_xlfn.CONCAT("https://",$I3233),"Datasheet")))</f>
        <v>None Attached</v>
      </c>
      <c r="M3233" s="56"/>
      <c r="P3233" s="58"/>
      <c r="Q3233" s="1" t="n">
        <f aca="false">$M3233-$N3233</f>
        <v>0</v>
      </c>
      <c r="R3233" s="56"/>
      <c r="T3233" s="59" t="s">
        <v>15</v>
      </c>
      <c r="U3233" s="1" t="n">
        <f aca="false">$S3233-$R3233</f>
        <v>0</v>
      </c>
      <c r="V3233" s="1" t="n">
        <f aca="false">IF($T3233="±",$Q3233*2,$Q3233)</f>
        <v>0</v>
      </c>
      <c r="W3233" s="60" t="str">
        <f aca="false">IFERROR($U3233/ABS($V3233),"N/A")</f>
        <v>N/A</v>
      </c>
      <c r="X3233" s="61" t="str">
        <f aca="false">IF(OR($W3233="N/A",$R3233="",$S3233=""),"N/A",IF($W3233&gt;=4,"Not Significant",IF($W3233&gt;=2,"Semi-Significant","Significant")))</f>
        <v>N/A</v>
      </c>
      <c r="Z3233" s="1" t="str">
        <f aca="false">IF($D3233="Z540.1 w/data",0,"")</f>
        <v/>
      </c>
      <c r="AA3233" s="1" t="e">
        <f aca="false">$Y3233+$Q3233+$Z3233</f>
        <v>#VALUE!</v>
      </c>
      <c r="AB3233" s="1" t="n">
        <f aca="false">$N3233+$Q3233</f>
        <v>0</v>
      </c>
      <c r="AC3233" s="1" t="str">
        <f aca="false">IF($Y3233="","",IF(AND($AA3233&gt;=$R3233,$AA3233&lt;=$S3233),"Pass","Fail"))</f>
        <v/>
      </c>
      <c r="AD3233" s="1" t="str">
        <f aca="false">IF($Y3233="","",IF($AA3233&gt;$R3233,"Pass","Fail"))</f>
        <v/>
      </c>
      <c r="AE3233" s="1" t="str">
        <f aca="false">IF($Y3233="","",IF($AA3233&gt;=$R3233,"Pass","Fail"))</f>
        <v/>
      </c>
      <c r="AF3233" s="1" t="str">
        <f aca="false">IF($Y3233="","",IF($AA3233&lt;=$S3233,"Pass","Fail"))</f>
        <v/>
      </c>
      <c r="AG3233" s="1" t="str">
        <f aca="false">IF($Y3233="","",IF($AA3233&lt;$S3233,"Pass","Fail"))</f>
        <v/>
      </c>
      <c r="AH3233" s="23" t="str">
        <f aca="true">INDIRECT(CHOOSE(MATCH($T3233,{"±","&gt;","≥","≤","&lt;"},0), "AC", "AD", "AE", "AF", "AG") &amp; ROW())</f>
        <v/>
      </c>
      <c r="AI3233" s="56" t="str">
        <f aca="false">IF($X3233="Not Significant","No Further Action Required",
IF($AH3233="","",
IF(AND($AH3233="Pass",$L3233="0 - Passed "),"Analysis performed; no further action required.",
IF(AND($AH3233="Fail",$L3233="1 - Failed "),"Analysis performed; no further action required.",
IF(AND($AH3233="Pass",$L3233="2 - Limited In Use "),"Analysis performed; no further action required.",
IF(AND($AH3233="Fail",$L3233="3 - Adjusted "),"Analysis performed; no further action required.",
"Unit fails analysis; TSM determination required."))))))</f>
        <v/>
      </c>
      <c r="AJ3233" s="58"/>
    </row>
    <row r="3234" customFormat="false" ht="15" hidden="false" customHeight="false" outlineLevel="0" collapsed="false">
      <c r="A3234" s="56"/>
      <c r="E3234" s="57" t="str">
        <f aca="false">IF(AND($F3234="",$G3234=""),"",IF($G3234="",$F3234,HYPERLINK($G3234,$F3234)))</f>
        <v/>
      </c>
      <c r="H3234" s="1" t="str">
        <f aca="false">IF($I3234="","None Attached",IF(LEFT($I3234,5)="https",HYPERLINK($I3234,"Datasheet"),HYPERLINK(_xlfn.CONCAT("https://",$I3234),"Datasheet")))</f>
        <v>None Attached</v>
      </c>
      <c r="M3234" s="56"/>
      <c r="P3234" s="58"/>
      <c r="Q3234" s="1" t="n">
        <f aca="false">$M3234-$N3234</f>
        <v>0</v>
      </c>
      <c r="R3234" s="56"/>
      <c r="T3234" s="59" t="s">
        <v>15</v>
      </c>
      <c r="U3234" s="1" t="n">
        <f aca="false">$S3234-$R3234</f>
        <v>0</v>
      </c>
      <c r="V3234" s="1" t="n">
        <f aca="false">IF($T3234="±",$Q3234*2,$Q3234)</f>
        <v>0</v>
      </c>
      <c r="W3234" s="60" t="str">
        <f aca="false">IFERROR($U3234/ABS($V3234),"N/A")</f>
        <v>N/A</v>
      </c>
      <c r="X3234" s="61" t="str">
        <f aca="false">IF(OR($W3234="N/A",$R3234="",$S3234=""),"N/A",IF($W3234&gt;=4,"Not Significant",IF($W3234&gt;=2,"Semi-Significant","Significant")))</f>
        <v>N/A</v>
      </c>
      <c r="Z3234" s="1" t="str">
        <f aca="false">IF($D3234="Z540.1 w/data",0,"")</f>
        <v/>
      </c>
      <c r="AA3234" s="1" t="e">
        <f aca="false">$Y3234+$Q3234+$Z3234</f>
        <v>#VALUE!</v>
      </c>
      <c r="AB3234" s="1" t="n">
        <f aca="false">$N3234+$Q3234</f>
        <v>0</v>
      </c>
      <c r="AC3234" s="1" t="str">
        <f aca="false">IF($Y3234="","",IF(AND($AA3234&gt;=$R3234,$AA3234&lt;=$S3234),"Pass","Fail"))</f>
        <v/>
      </c>
      <c r="AD3234" s="1" t="str">
        <f aca="false">IF($Y3234="","",IF($AA3234&gt;$R3234,"Pass","Fail"))</f>
        <v/>
      </c>
      <c r="AE3234" s="1" t="str">
        <f aca="false">IF($Y3234="","",IF($AA3234&gt;=$R3234,"Pass","Fail"))</f>
        <v/>
      </c>
      <c r="AF3234" s="1" t="str">
        <f aca="false">IF($Y3234="","",IF($AA3234&lt;=$S3234,"Pass","Fail"))</f>
        <v/>
      </c>
      <c r="AG3234" s="1" t="str">
        <f aca="false">IF($Y3234="","",IF($AA3234&lt;$S3234,"Pass","Fail"))</f>
        <v/>
      </c>
      <c r="AH3234" s="23" t="str">
        <f aca="true">INDIRECT(CHOOSE(MATCH($T3234,{"±","&gt;","≥","≤","&lt;"},0), "AC", "AD", "AE", "AF", "AG") &amp; ROW())</f>
        <v/>
      </c>
      <c r="AI3234" s="56" t="str">
        <f aca="false">IF($X3234="Not Significant","No Further Action Required",
IF($AH3234="","",
IF(AND($AH3234="Pass",$L3234="0 - Passed "),"Analysis performed; no further action required.",
IF(AND($AH3234="Fail",$L3234="1 - Failed "),"Analysis performed; no further action required.",
IF(AND($AH3234="Pass",$L3234="2 - Limited In Use "),"Analysis performed; no further action required.",
IF(AND($AH3234="Fail",$L3234="3 - Adjusted "),"Analysis performed; no further action required.",
"Unit fails analysis; TSM determination required."))))))</f>
        <v/>
      </c>
      <c r="AJ3234" s="58"/>
    </row>
    <row r="3235" customFormat="false" ht="15" hidden="false" customHeight="false" outlineLevel="0" collapsed="false">
      <c r="A3235" s="56"/>
      <c r="E3235" s="57" t="str">
        <f aca="false">IF(AND($F3235="",$G3235=""),"",IF($G3235="",$F3235,HYPERLINK($G3235,$F3235)))</f>
        <v/>
      </c>
      <c r="H3235" s="1" t="str">
        <f aca="false">IF($I3235="","None Attached",IF(LEFT($I3235,5)="https",HYPERLINK($I3235,"Datasheet"),HYPERLINK(_xlfn.CONCAT("https://",$I3235),"Datasheet")))</f>
        <v>None Attached</v>
      </c>
      <c r="M3235" s="56"/>
      <c r="P3235" s="58"/>
      <c r="Q3235" s="1" t="n">
        <f aca="false">$M3235-$N3235</f>
        <v>0</v>
      </c>
      <c r="R3235" s="56"/>
      <c r="T3235" s="59" t="s">
        <v>15</v>
      </c>
      <c r="U3235" s="1" t="n">
        <f aca="false">$S3235-$R3235</f>
        <v>0</v>
      </c>
      <c r="V3235" s="1" t="n">
        <f aca="false">IF($T3235="±",$Q3235*2,$Q3235)</f>
        <v>0</v>
      </c>
      <c r="W3235" s="60" t="str">
        <f aca="false">IFERROR($U3235/ABS($V3235),"N/A")</f>
        <v>N/A</v>
      </c>
      <c r="X3235" s="61" t="str">
        <f aca="false">IF(OR($W3235="N/A",$R3235="",$S3235=""),"N/A",IF($W3235&gt;=4,"Not Significant",IF($W3235&gt;=2,"Semi-Significant","Significant")))</f>
        <v>N/A</v>
      </c>
      <c r="Z3235" s="1" t="str">
        <f aca="false">IF($D3235="Z540.1 w/data",0,"")</f>
        <v/>
      </c>
      <c r="AA3235" s="1" t="e">
        <f aca="false">$Y3235+$Q3235+$Z3235</f>
        <v>#VALUE!</v>
      </c>
      <c r="AB3235" s="1" t="n">
        <f aca="false">$N3235+$Q3235</f>
        <v>0</v>
      </c>
      <c r="AC3235" s="1" t="str">
        <f aca="false">IF($Y3235="","",IF(AND($AA3235&gt;=$R3235,$AA3235&lt;=$S3235),"Pass","Fail"))</f>
        <v/>
      </c>
      <c r="AD3235" s="1" t="str">
        <f aca="false">IF($Y3235="","",IF($AA3235&gt;$R3235,"Pass","Fail"))</f>
        <v/>
      </c>
      <c r="AE3235" s="1" t="str">
        <f aca="false">IF($Y3235="","",IF($AA3235&gt;=$R3235,"Pass","Fail"))</f>
        <v/>
      </c>
      <c r="AF3235" s="1" t="str">
        <f aca="false">IF($Y3235="","",IF($AA3235&lt;=$S3235,"Pass","Fail"))</f>
        <v/>
      </c>
      <c r="AG3235" s="1" t="str">
        <f aca="false">IF($Y3235="","",IF($AA3235&lt;$S3235,"Pass","Fail"))</f>
        <v/>
      </c>
      <c r="AH3235" s="23" t="str">
        <f aca="true">INDIRECT(CHOOSE(MATCH($T3235,{"±","&gt;","≥","≤","&lt;"},0), "AC", "AD", "AE", "AF", "AG") &amp; ROW())</f>
        <v/>
      </c>
      <c r="AI3235" s="56" t="str">
        <f aca="false">IF($X3235="Not Significant","No Further Action Required",
IF($AH3235="","",
IF(AND($AH3235="Pass",$L3235="0 - Passed "),"Analysis performed; no further action required.",
IF(AND($AH3235="Fail",$L3235="1 - Failed "),"Analysis performed; no further action required.",
IF(AND($AH3235="Pass",$L3235="2 - Limited In Use "),"Analysis performed; no further action required.",
IF(AND($AH3235="Fail",$L3235="3 - Adjusted "),"Analysis performed; no further action required.",
"Unit fails analysis; TSM determination required."))))))</f>
        <v/>
      </c>
      <c r="AJ3235" s="58"/>
    </row>
    <row r="3236" customFormat="false" ht="15" hidden="false" customHeight="false" outlineLevel="0" collapsed="false">
      <c r="A3236" s="56"/>
      <c r="E3236" s="57" t="str">
        <f aca="false">IF(AND($F3236="",$G3236=""),"",IF($G3236="",$F3236,HYPERLINK($G3236,$F3236)))</f>
        <v/>
      </c>
      <c r="H3236" s="1" t="str">
        <f aca="false">IF($I3236="","None Attached",IF(LEFT($I3236,5)="https",HYPERLINK($I3236,"Datasheet"),HYPERLINK(_xlfn.CONCAT("https://",$I3236),"Datasheet")))</f>
        <v>None Attached</v>
      </c>
      <c r="M3236" s="56"/>
      <c r="P3236" s="58"/>
      <c r="Q3236" s="1" t="n">
        <f aca="false">$M3236-$N3236</f>
        <v>0</v>
      </c>
      <c r="R3236" s="56"/>
      <c r="T3236" s="59" t="s">
        <v>15</v>
      </c>
      <c r="U3236" s="1" t="n">
        <f aca="false">$S3236-$R3236</f>
        <v>0</v>
      </c>
      <c r="V3236" s="1" t="n">
        <f aca="false">IF($T3236="±",$Q3236*2,$Q3236)</f>
        <v>0</v>
      </c>
      <c r="W3236" s="60" t="str">
        <f aca="false">IFERROR($U3236/ABS($V3236),"N/A")</f>
        <v>N/A</v>
      </c>
      <c r="X3236" s="61" t="str">
        <f aca="false">IF(OR($W3236="N/A",$R3236="",$S3236=""),"N/A",IF($W3236&gt;=4,"Not Significant",IF($W3236&gt;=2,"Semi-Significant","Significant")))</f>
        <v>N/A</v>
      </c>
      <c r="Z3236" s="1" t="str">
        <f aca="false">IF($D3236="Z540.1 w/data",0,"")</f>
        <v/>
      </c>
      <c r="AA3236" s="1" t="e">
        <f aca="false">$Y3236+$Q3236+$Z3236</f>
        <v>#VALUE!</v>
      </c>
      <c r="AB3236" s="1" t="n">
        <f aca="false">$N3236+$Q3236</f>
        <v>0</v>
      </c>
      <c r="AC3236" s="1" t="str">
        <f aca="false">IF($Y3236="","",IF(AND($AA3236&gt;=$R3236,$AA3236&lt;=$S3236),"Pass","Fail"))</f>
        <v/>
      </c>
      <c r="AD3236" s="1" t="str">
        <f aca="false">IF($Y3236="","",IF($AA3236&gt;$R3236,"Pass","Fail"))</f>
        <v/>
      </c>
      <c r="AE3236" s="1" t="str">
        <f aca="false">IF($Y3236="","",IF($AA3236&gt;=$R3236,"Pass","Fail"))</f>
        <v/>
      </c>
      <c r="AF3236" s="1" t="str">
        <f aca="false">IF($Y3236="","",IF($AA3236&lt;=$S3236,"Pass","Fail"))</f>
        <v/>
      </c>
      <c r="AG3236" s="1" t="str">
        <f aca="false">IF($Y3236="","",IF($AA3236&lt;$S3236,"Pass","Fail"))</f>
        <v/>
      </c>
      <c r="AH3236" s="23" t="str">
        <f aca="true">INDIRECT(CHOOSE(MATCH($T3236,{"±","&gt;","≥","≤","&lt;"},0), "AC", "AD", "AE", "AF", "AG") &amp; ROW())</f>
        <v/>
      </c>
      <c r="AI3236" s="56" t="str">
        <f aca="false">IF($X3236="Not Significant","No Further Action Required",
IF($AH3236="","",
IF(AND($AH3236="Pass",$L3236="0 - Passed "),"Analysis performed; no further action required.",
IF(AND($AH3236="Fail",$L3236="1 - Failed "),"Analysis performed; no further action required.",
IF(AND($AH3236="Pass",$L3236="2 - Limited In Use "),"Analysis performed; no further action required.",
IF(AND($AH3236="Fail",$L3236="3 - Adjusted "),"Analysis performed; no further action required.",
"Unit fails analysis; TSM determination required."))))))</f>
        <v/>
      </c>
      <c r="AJ3236" s="58"/>
    </row>
    <row r="3237" customFormat="false" ht="15" hidden="false" customHeight="false" outlineLevel="0" collapsed="false">
      <c r="A3237" s="56"/>
      <c r="E3237" s="57" t="str">
        <f aca="false">IF(AND($F3237="",$G3237=""),"",IF($G3237="",$F3237,HYPERLINK($G3237,$F3237)))</f>
        <v/>
      </c>
      <c r="H3237" s="1" t="str">
        <f aca="false">IF($I3237="","None Attached",IF(LEFT($I3237,5)="https",HYPERLINK($I3237,"Datasheet"),HYPERLINK(_xlfn.CONCAT("https://",$I3237),"Datasheet")))</f>
        <v>None Attached</v>
      </c>
      <c r="M3237" s="56"/>
      <c r="P3237" s="58"/>
      <c r="Q3237" s="1" t="n">
        <f aca="false">$M3237-$N3237</f>
        <v>0</v>
      </c>
      <c r="R3237" s="56"/>
      <c r="T3237" s="59" t="s">
        <v>15</v>
      </c>
      <c r="U3237" s="1" t="n">
        <f aca="false">$S3237-$R3237</f>
        <v>0</v>
      </c>
      <c r="V3237" s="1" t="n">
        <f aca="false">IF($T3237="±",$Q3237*2,$Q3237)</f>
        <v>0</v>
      </c>
      <c r="W3237" s="60" t="str">
        <f aca="false">IFERROR($U3237/ABS($V3237),"N/A")</f>
        <v>N/A</v>
      </c>
      <c r="X3237" s="61" t="str">
        <f aca="false">IF(OR($W3237="N/A",$R3237="",$S3237=""),"N/A",IF($W3237&gt;=4,"Not Significant",IF($W3237&gt;=2,"Semi-Significant","Significant")))</f>
        <v>N/A</v>
      </c>
      <c r="Z3237" s="1" t="str">
        <f aca="false">IF($D3237="Z540.1 w/data",0,"")</f>
        <v/>
      </c>
      <c r="AA3237" s="1" t="e">
        <f aca="false">$Y3237+$Q3237+$Z3237</f>
        <v>#VALUE!</v>
      </c>
      <c r="AB3237" s="1" t="n">
        <f aca="false">$N3237+$Q3237</f>
        <v>0</v>
      </c>
      <c r="AC3237" s="1" t="str">
        <f aca="false">IF($Y3237="","",IF(AND($AA3237&gt;=$R3237,$AA3237&lt;=$S3237),"Pass","Fail"))</f>
        <v/>
      </c>
      <c r="AD3237" s="1" t="str">
        <f aca="false">IF($Y3237="","",IF($AA3237&gt;$R3237,"Pass","Fail"))</f>
        <v/>
      </c>
      <c r="AE3237" s="1" t="str">
        <f aca="false">IF($Y3237="","",IF($AA3237&gt;=$R3237,"Pass","Fail"))</f>
        <v/>
      </c>
      <c r="AF3237" s="1" t="str">
        <f aca="false">IF($Y3237="","",IF($AA3237&lt;=$S3237,"Pass","Fail"))</f>
        <v/>
      </c>
      <c r="AG3237" s="1" t="str">
        <f aca="false">IF($Y3237="","",IF($AA3237&lt;$S3237,"Pass","Fail"))</f>
        <v/>
      </c>
      <c r="AH3237" s="23" t="str">
        <f aca="true">INDIRECT(CHOOSE(MATCH($T3237,{"±","&gt;","≥","≤","&lt;"},0), "AC", "AD", "AE", "AF", "AG") &amp; ROW())</f>
        <v/>
      </c>
      <c r="AI3237" s="56" t="str">
        <f aca="false">IF($X3237="Not Significant","No Further Action Required",
IF($AH3237="","",
IF(AND($AH3237="Pass",$L3237="0 - Passed "),"Analysis performed; no further action required.",
IF(AND($AH3237="Fail",$L3237="1 - Failed "),"Analysis performed; no further action required.",
IF(AND($AH3237="Pass",$L3237="2 - Limited In Use "),"Analysis performed; no further action required.",
IF(AND($AH3237="Fail",$L3237="3 - Adjusted "),"Analysis performed; no further action required.",
"Unit fails analysis; TSM determination required."))))))</f>
        <v/>
      </c>
      <c r="AJ3237" s="58"/>
    </row>
    <row r="3238" customFormat="false" ht="15" hidden="false" customHeight="false" outlineLevel="0" collapsed="false">
      <c r="A3238" s="56"/>
      <c r="E3238" s="57" t="str">
        <f aca="false">IF(AND($F3238="",$G3238=""),"",IF($G3238="",$F3238,HYPERLINK($G3238,$F3238)))</f>
        <v/>
      </c>
      <c r="H3238" s="1" t="str">
        <f aca="false">IF($I3238="","None Attached",IF(LEFT($I3238,5)="https",HYPERLINK($I3238,"Datasheet"),HYPERLINK(_xlfn.CONCAT("https://",$I3238),"Datasheet")))</f>
        <v>None Attached</v>
      </c>
      <c r="M3238" s="56"/>
      <c r="P3238" s="58"/>
      <c r="Q3238" s="1" t="n">
        <f aca="false">$M3238-$N3238</f>
        <v>0</v>
      </c>
      <c r="R3238" s="56"/>
      <c r="T3238" s="59" t="s">
        <v>15</v>
      </c>
      <c r="U3238" s="1" t="n">
        <f aca="false">$S3238-$R3238</f>
        <v>0</v>
      </c>
      <c r="V3238" s="1" t="n">
        <f aca="false">IF($T3238="±",$Q3238*2,$Q3238)</f>
        <v>0</v>
      </c>
      <c r="W3238" s="60" t="str">
        <f aca="false">IFERROR($U3238/ABS($V3238),"N/A")</f>
        <v>N/A</v>
      </c>
      <c r="X3238" s="61" t="str">
        <f aca="false">IF(OR($W3238="N/A",$R3238="",$S3238=""),"N/A",IF($W3238&gt;=4,"Not Significant",IF($W3238&gt;=2,"Semi-Significant","Significant")))</f>
        <v>N/A</v>
      </c>
      <c r="Z3238" s="1" t="str">
        <f aca="false">IF($D3238="Z540.1 w/data",0,"")</f>
        <v/>
      </c>
      <c r="AA3238" s="1" t="e">
        <f aca="false">$Y3238+$Q3238+$Z3238</f>
        <v>#VALUE!</v>
      </c>
      <c r="AB3238" s="1" t="n">
        <f aca="false">$N3238+$Q3238</f>
        <v>0</v>
      </c>
      <c r="AC3238" s="1" t="str">
        <f aca="false">IF($Y3238="","",IF(AND($AA3238&gt;=$R3238,$AA3238&lt;=$S3238),"Pass","Fail"))</f>
        <v/>
      </c>
      <c r="AD3238" s="1" t="str">
        <f aca="false">IF($Y3238="","",IF($AA3238&gt;$R3238,"Pass","Fail"))</f>
        <v/>
      </c>
      <c r="AE3238" s="1" t="str">
        <f aca="false">IF($Y3238="","",IF($AA3238&gt;=$R3238,"Pass","Fail"))</f>
        <v/>
      </c>
      <c r="AF3238" s="1" t="str">
        <f aca="false">IF($Y3238="","",IF($AA3238&lt;=$S3238,"Pass","Fail"))</f>
        <v/>
      </c>
      <c r="AG3238" s="1" t="str">
        <f aca="false">IF($Y3238="","",IF($AA3238&lt;$S3238,"Pass","Fail"))</f>
        <v/>
      </c>
      <c r="AH3238" s="23" t="str">
        <f aca="true">INDIRECT(CHOOSE(MATCH($T3238,{"±","&gt;","≥","≤","&lt;"},0), "AC", "AD", "AE", "AF", "AG") &amp; ROW())</f>
        <v/>
      </c>
      <c r="AI3238" s="56" t="str">
        <f aca="false">IF($X3238="Not Significant","No Further Action Required",
IF($AH3238="","",
IF(AND($AH3238="Pass",$L3238="0 - Passed "),"Analysis performed; no further action required.",
IF(AND($AH3238="Fail",$L3238="1 - Failed "),"Analysis performed; no further action required.",
IF(AND($AH3238="Pass",$L3238="2 - Limited In Use "),"Analysis performed; no further action required.",
IF(AND($AH3238="Fail",$L3238="3 - Adjusted "),"Analysis performed; no further action required.",
"Unit fails analysis; TSM determination required."))))))</f>
        <v/>
      </c>
      <c r="AJ3238" s="58"/>
    </row>
    <row r="3239" customFormat="false" ht="15" hidden="false" customHeight="false" outlineLevel="0" collapsed="false">
      <c r="A3239" s="56"/>
      <c r="E3239" s="57" t="str">
        <f aca="false">IF(AND($F3239="",$G3239=""),"",IF($G3239="",$F3239,HYPERLINK($G3239,$F3239)))</f>
        <v/>
      </c>
      <c r="H3239" s="1" t="str">
        <f aca="false">IF($I3239="","None Attached",IF(LEFT($I3239,5)="https",HYPERLINK($I3239,"Datasheet"),HYPERLINK(_xlfn.CONCAT("https://",$I3239),"Datasheet")))</f>
        <v>None Attached</v>
      </c>
      <c r="M3239" s="56"/>
      <c r="P3239" s="58"/>
      <c r="Q3239" s="1" t="n">
        <f aca="false">$M3239-$N3239</f>
        <v>0</v>
      </c>
      <c r="R3239" s="56"/>
      <c r="T3239" s="59" t="s">
        <v>15</v>
      </c>
      <c r="U3239" s="1" t="n">
        <f aca="false">$S3239-$R3239</f>
        <v>0</v>
      </c>
      <c r="V3239" s="1" t="n">
        <f aca="false">IF($T3239="±",$Q3239*2,$Q3239)</f>
        <v>0</v>
      </c>
      <c r="W3239" s="60" t="str">
        <f aca="false">IFERROR($U3239/ABS($V3239),"N/A")</f>
        <v>N/A</v>
      </c>
      <c r="X3239" s="61" t="str">
        <f aca="false">IF(OR($W3239="N/A",$R3239="",$S3239=""),"N/A",IF($W3239&gt;=4,"Not Significant",IF($W3239&gt;=2,"Semi-Significant","Significant")))</f>
        <v>N/A</v>
      </c>
      <c r="Z3239" s="1" t="str">
        <f aca="false">IF($D3239="Z540.1 w/data",0,"")</f>
        <v/>
      </c>
      <c r="AA3239" s="1" t="e">
        <f aca="false">$Y3239+$Q3239+$Z3239</f>
        <v>#VALUE!</v>
      </c>
      <c r="AB3239" s="1" t="n">
        <f aca="false">$N3239+$Q3239</f>
        <v>0</v>
      </c>
      <c r="AC3239" s="1" t="str">
        <f aca="false">IF($Y3239="","",IF(AND($AA3239&gt;=$R3239,$AA3239&lt;=$S3239),"Pass","Fail"))</f>
        <v/>
      </c>
      <c r="AD3239" s="1" t="str">
        <f aca="false">IF($Y3239="","",IF($AA3239&gt;$R3239,"Pass","Fail"))</f>
        <v/>
      </c>
      <c r="AE3239" s="1" t="str">
        <f aca="false">IF($Y3239="","",IF($AA3239&gt;=$R3239,"Pass","Fail"))</f>
        <v/>
      </c>
      <c r="AF3239" s="1" t="str">
        <f aca="false">IF($Y3239="","",IF($AA3239&lt;=$S3239,"Pass","Fail"))</f>
        <v/>
      </c>
      <c r="AG3239" s="1" t="str">
        <f aca="false">IF($Y3239="","",IF($AA3239&lt;$S3239,"Pass","Fail"))</f>
        <v/>
      </c>
      <c r="AH3239" s="23" t="str">
        <f aca="true">INDIRECT(CHOOSE(MATCH($T3239,{"±","&gt;","≥","≤","&lt;"},0), "AC", "AD", "AE", "AF", "AG") &amp; ROW())</f>
        <v/>
      </c>
      <c r="AI3239" s="56" t="str">
        <f aca="false">IF($X3239="Not Significant","No Further Action Required",
IF($AH3239="","",
IF(AND($AH3239="Pass",$L3239="0 - Passed "),"Analysis performed; no further action required.",
IF(AND($AH3239="Fail",$L3239="1 - Failed "),"Analysis performed; no further action required.",
IF(AND($AH3239="Pass",$L3239="2 - Limited In Use "),"Analysis performed; no further action required.",
IF(AND($AH3239="Fail",$L3239="3 - Adjusted "),"Analysis performed; no further action required.",
"Unit fails analysis; TSM determination required."))))))</f>
        <v/>
      </c>
      <c r="AJ3239" s="58"/>
    </row>
    <row r="3240" customFormat="false" ht="15" hidden="false" customHeight="false" outlineLevel="0" collapsed="false">
      <c r="A3240" s="56"/>
      <c r="E3240" s="57" t="str">
        <f aca="false">IF(AND($F3240="",$G3240=""),"",IF($G3240="",$F3240,HYPERLINK($G3240,$F3240)))</f>
        <v/>
      </c>
      <c r="H3240" s="1" t="str">
        <f aca="false">IF($I3240="","None Attached",IF(LEFT($I3240,5)="https",HYPERLINK($I3240,"Datasheet"),HYPERLINK(_xlfn.CONCAT("https://",$I3240),"Datasheet")))</f>
        <v>None Attached</v>
      </c>
      <c r="M3240" s="56"/>
      <c r="P3240" s="58"/>
      <c r="Q3240" s="1" t="n">
        <f aca="false">$M3240-$N3240</f>
        <v>0</v>
      </c>
      <c r="R3240" s="56"/>
      <c r="T3240" s="59" t="s">
        <v>15</v>
      </c>
      <c r="U3240" s="1" t="n">
        <f aca="false">$S3240-$R3240</f>
        <v>0</v>
      </c>
      <c r="V3240" s="1" t="n">
        <f aca="false">IF($T3240="±",$Q3240*2,$Q3240)</f>
        <v>0</v>
      </c>
      <c r="W3240" s="60" t="str">
        <f aca="false">IFERROR($U3240/ABS($V3240),"N/A")</f>
        <v>N/A</v>
      </c>
      <c r="X3240" s="61" t="str">
        <f aca="false">IF(OR($W3240="N/A",$R3240="",$S3240=""),"N/A",IF($W3240&gt;=4,"Not Significant",IF($W3240&gt;=2,"Semi-Significant","Significant")))</f>
        <v>N/A</v>
      </c>
      <c r="Z3240" s="1" t="str">
        <f aca="false">IF($D3240="Z540.1 w/data",0,"")</f>
        <v/>
      </c>
      <c r="AA3240" s="1" t="e">
        <f aca="false">$Y3240+$Q3240+$Z3240</f>
        <v>#VALUE!</v>
      </c>
      <c r="AB3240" s="1" t="n">
        <f aca="false">$N3240+$Q3240</f>
        <v>0</v>
      </c>
      <c r="AC3240" s="1" t="str">
        <f aca="false">IF($Y3240="","",IF(AND($AA3240&gt;=$R3240,$AA3240&lt;=$S3240),"Pass","Fail"))</f>
        <v/>
      </c>
      <c r="AD3240" s="1" t="str">
        <f aca="false">IF($Y3240="","",IF($AA3240&gt;$R3240,"Pass","Fail"))</f>
        <v/>
      </c>
      <c r="AE3240" s="1" t="str">
        <f aca="false">IF($Y3240="","",IF($AA3240&gt;=$R3240,"Pass","Fail"))</f>
        <v/>
      </c>
      <c r="AF3240" s="1" t="str">
        <f aca="false">IF($Y3240="","",IF($AA3240&lt;=$S3240,"Pass","Fail"))</f>
        <v/>
      </c>
      <c r="AG3240" s="1" t="str">
        <f aca="false">IF($Y3240="","",IF($AA3240&lt;$S3240,"Pass","Fail"))</f>
        <v/>
      </c>
      <c r="AH3240" s="23" t="str">
        <f aca="true">INDIRECT(CHOOSE(MATCH($T3240,{"±","&gt;","≥","≤","&lt;"},0), "AC", "AD", "AE", "AF", "AG") &amp; ROW())</f>
        <v/>
      </c>
      <c r="AI3240" s="56" t="str">
        <f aca="false">IF($X3240="Not Significant","No Further Action Required",
IF($AH3240="","",
IF(AND($AH3240="Pass",$L3240="0 - Passed "),"Analysis performed; no further action required.",
IF(AND($AH3240="Fail",$L3240="1 - Failed "),"Analysis performed; no further action required.",
IF(AND($AH3240="Pass",$L3240="2 - Limited In Use "),"Analysis performed; no further action required.",
IF(AND($AH3240="Fail",$L3240="3 - Adjusted "),"Analysis performed; no further action required.",
"Unit fails analysis; TSM determination required."))))))</f>
        <v/>
      </c>
      <c r="AJ3240" s="58"/>
    </row>
    <row r="3241" customFormat="false" ht="15" hidden="false" customHeight="false" outlineLevel="0" collapsed="false">
      <c r="A3241" s="56"/>
      <c r="E3241" s="57" t="str">
        <f aca="false">IF(AND($F3241="",$G3241=""),"",IF($G3241="",$F3241,HYPERLINK($G3241,$F3241)))</f>
        <v/>
      </c>
      <c r="H3241" s="1" t="str">
        <f aca="false">IF($I3241="","None Attached",IF(LEFT($I3241,5)="https",HYPERLINK($I3241,"Datasheet"),HYPERLINK(_xlfn.CONCAT("https://",$I3241),"Datasheet")))</f>
        <v>None Attached</v>
      </c>
      <c r="M3241" s="56"/>
      <c r="P3241" s="58"/>
      <c r="Q3241" s="1" t="n">
        <f aca="false">$M3241-$N3241</f>
        <v>0</v>
      </c>
      <c r="R3241" s="56"/>
      <c r="T3241" s="59" t="s">
        <v>15</v>
      </c>
      <c r="U3241" s="1" t="n">
        <f aca="false">$S3241-$R3241</f>
        <v>0</v>
      </c>
      <c r="V3241" s="1" t="n">
        <f aca="false">IF($T3241="±",$Q3241*2,$Q3241)</f>
        <v>0</v>
      </c>
      <c r="W3241" s="60" t="str">
        <f aca="false">IFERROR($U3241/ABS($V3241),"N/A")</f>
        <v>N/A</v>
      </c>
      <c r="X3241" s="61" t="str">
        <f aca="false">IF(OR($W3241="N/A",$R3241="",$S3241=""),"N/A",IF($W3241&gt;=4,"Not Significant",IF($W3241&gt;=2,"Semi-Significant","Significant")))</f>
        <v>N/A</v>
      </c>
      <c r="Z3241" s="1" t="str">
        <f aca="false">IF($D3241="Z540.1 w/data",0,"")</f>
        <v/>
      </c>
      <c r="AA3241" s="1" t="e">
        <f aca="false">$Y3241+$Q3241+$Z3241</f>
        <v>#VALUE!</v>
      </c>
      <c r="AB3241" s="1" t="n">
        <f aca="false">$N3241+$Q3241</f>
        <v>0</v>
      </c>
      <c r="AC3241" s="1" t="str">
        <f aca="false">IF($Y3241="","",IF(AND($AA3241&gt;=$R3241,$AA3241&lt;=$S3241),"Pass","Fail"))</f>
        <v/>
      </c>
      <c r="AD3241" s="1" t="str">
        <f aca="false">IF($Y3241="","",IF($AA3241&gt;$R3241,"Pass","Fail"))</f>
        <v/>
      </c>
      <c r="AE3241" s="1" t="str">
        <f aca="false">IF($Y3241="","",IF($AA3241&gt;=$R3241,"Pass","Fail"))</f>
        <v/>
      </c>
      <c r="AF3241" s="1" t="str">
        <f aca="false">IF($Y3241="","",IF($AA3241&lt;=$S3241,"Pass","Fail"))</f>
        <v/>
      </c>
      <c r="AG3241" s="1" t="str">
        <f aca="false">IF($Y3241="","",IF($AA3241&lt;$S3241,"Pass","Fail"))</f>
        <v/>
      </c>
      <c r="AH3241" s="23" t="str">
        <f aca="true">INDIRECT(CHOOSE(MATCH($T3241,{"±","&gt;","≥","≤","&lt;"},0), "AC", "AD", "AE", "AF", "AG") &amp; ROW())</f>
        <v/>
      </c>
      <c r="AI3241" s="56" t="str">
        <f aca="false">IF($X3241="Not Significant","No Further Action Required",
IF($AH3241="","",
IF(AND($AH3241="Pass",$L3241="0 - Passed "),"Analysis performed; no further action required.",
IF(AND($AH3241="Fail",$L3241="1 - Failed "),"Analysis performed; no further action required.",
IF(AND($AH3241="Pass",$L3241="2 - Limited In Use "),"Analysis performed; no further action required.",
IF(AND($AH3241="Fail",$L3241="3 - Adjusted "),"Analysis performed; no further action required.",
"Unit fails analysis; TSM determination required."))))))</f>
        <v/>
      </c>
      <c r="AJ3241" s="58"/>
    </row>
    <row r="3242" customFormat="false" ht="15" hidden="false" customHeight="false" outlineLevel="0" collapsed="false">
      <c r="A3242" s="56"/>
      <c r="E3242" s="57" t="str">
        <f aca="false">IF(AND($F3242="",$G3242=""),"",IF($G3242="",$F3242,HYPERLINK($G3242,$F3242)))</f>
        <v/>
      </c>
      <c r="H3242" s="1" t="str">
        <f aca="false">IF($I3242="","None Attached",IF(LEFT($I3242,5)="https",HYPERLINK($I3242,"Datasheet"),HYPERLINK(_xlfn.CONCAT("https://",$I3242),"Datasheet")))</f>
        <v>None Attached</v>
      </c>
      <c r="M3242" s="56"/>
      <c r="P3242" s="58"/>
      <c r="Q3242" s="1" t="n">
        <f aca="false">$M3242-$N3242</f>
        <v>0</v>
      </c>
      <c r="R3242" s="56"/>
      <c r="T3242" s="59" t="s">
        <v>15</v>
      </c>
      <c r="U3242" s="1" t="n">
        <f aca="false">$S3242-$R3242</f>
        <v>0</v>
      </c>
      <c r="V3242" s="1" t="n">
        <f aca="false">IF($T3242="±",$Q3242*2,$Q3242)</f>
        <v>0</v>
      </c>
      <c r="W3242" s="60" t="str">
        <f aca="false">IFERROR($U3242/ABS($V3242),"N/A")</f>
        <v>N/A</v>
      </c>
      <c r="X3242" s="61" t="str">
        <f aca="false">IF(OR($W3242="N/A",$R3242="",$S3242=""),"N/A",IF($W3242&gt;=4,"Not Significant",IF($W3242&gt;=2,"Semi-Significant","Significant")))</f>
        <v>N/A</v>
      </c>
      <c r="Z3242" s="1" t="str">
        <f aca="false">IF($D3242="Z540.1 w/data",0,"")</f>
        <v/>
      </c>
      <c r="AA3242" s="1" t="e">
        <f aca="false">$Y3242+$Q3242+$Z3242</f>
        <v>#VALUE!</v>
      </c>
      <c r="AB3242" s="1" t="n">
        <f aca="false">$N3242+$Q3242</f>
        <v>0</v>
      </c>
      <c r="AC3242" s="1" t="str">
        <f aca="false">IF($Y3242="","",IF(AND($AA3242&gt;=$R3242,$AA3242&lt;=$S3242),"Pass","Fail"))</f>
        <v/>
      </c>
      <c r="AD3242" s="1" t="str">
        <f aca="false">IF($Y3242="","",IF($AA3242&gt;$R3242,"Pass","Fail"))</f>
        <v/>
      </c>
      <c r="AE3242" s="1" t="str">
        <f aca="false">IF($Y3242="","",IF($AA3242&gt;=$R3242,"Pass","Fail"))</f>
        <v/>
      </c>
      <c r="AF3242" s="1" t="str">
        <f aca="false">IF($Y3242="","",IF($AA3242&lt;=$S3242,"Pass","Fail"))</f>
        <v/>
      </c>
      <c r="AG3242" s="1" t="str">
        <f aca="false">IF($Y3242="","",IF($AA3242&lt;$S3242,"Pass","Fail"))</f>
        <v/>
      </c>
      <c r="AH3242" s="23" t="str">
        <f aca="true">INDIRECT(CHOOSE(MATCH($T3242,{"±","&gt;","≥","≤","&lt;"},0), "AC", "AD", "AE", "AF", "AG") &amp; ROW())</f>
        <v/>
      </c>
      <c r="AI3242" s="56" t="str">
        <f aca="false">IF($X3242="Not Significant","No Further Action Required",
IF($AH3242="","",
IF(AND($AH3242="Pass",$L3242="0 - Passed "),"Analysis performed; no further action required.",
IF(AND($AH3242="Fail",$L3242="1 - Failed "),"Analysis performed; no further action required.",
IF(AND($AH3242="Pass",$L3242="2 - Limited In Use "),"Analysis performed; no further action required.",
IF(AND($AH3242="Fail",$L3242="3 - Adjusted "),"Analysis performed; no further action required.",
"Unit fails analysis; TSM determination required."))))))</f>
        <v/>
      </c>
      <c r="AJ3242" s="58"/>
    </row>
    <row r="3243" customFormat="false" ht="15" hidden="false" customHeight="false" outlineLevel="0" collapsed="false">
      <c r="A3243" s="56"/>
      <c r="E3243" s="57" t="str">
        <f aca="false">IF(AND($F3243="",$G3243=""),"",IF($G3243="",$F3243,HYPERLINK($G3243,$F3243)))</f>
        <v/>
      </c>
      <c r="H3243" s="1" t="str">
        <f aca="false">IF($I3243="","None Attached",IF(LEFT($I3243,5)="https",HYPERLINK($I3243,"Datasheet"),HYPERLINK(_xlfn.CONCAT("https://",$I3243),"Datasheet")))</f>
        <v>None Attached</v>
      </c>
      <c r="M3243" s="56"/>
      <c r="P3243" s="58"/>
      <c r="Q3243" s="1" t="n">
        <f aca="false">$M3243-$N3243</f>
        <v>0</v>
      </c>
      <c r="R3243" s="56"/>
      <c r="T3243" s="59" t="s">
        <v>15</v>
      </c>
      <c r="U3243" s="1" t="n">
        <f aca="false">$S3243-$R3243</f>
        <v>0</v>
      </c>
      <c r="V3243" s="1" t="n">
        <f aca="false">IF($T3243="±",$Q3243*2,$Q3243)</f>
        <v>0</v>
      </c>
      <c r="W3243" s="60" t="str">
        <f aca="false">IFERROR($U3243/ABS($V3243),"N/A")</f>
        <v>N/A</v>
      </c>
      <c r="X3243" s="61" t="str">
        <f aca="false">IF(OR($W3243="N/A",$R3243="",$S3243=""),"N/A",IF($W3243&gt;=4,"Not Significant",IF($W3243&gt;=2,"Semi-Significant","Significant")))</f>
        <v>N/A</v>
      </c>
      <c r="Z3243" s="1" t="str">
        <f aca="false">IF($D3243="Z540.1 w/data",0,"")</f>
        <v/>
      </c>
      <c r="AA3243" s="1" t="e">
        <f aca="false">$Y3243+$Q3243+$Z3243</f>
        <v>#VALUE!</v>
      </c>
      <c r="AB3243" s="1" t="n">
        <f aca="false">$N3243+$Q3243</f>
        <v>0</v>
      </c>
      <c r="AC3243" s="1" t="str">
        <f aca="false">IF($Y3243="","",IF(AND($AA3243&gt;=$R3243,$AA3243&lt;=$S3243),"Pass","Fail"))</f>
        <v/>
      </c>
      <c r="AD3243" s="1" t="str">
        <f aca="false">IF($Y3243="","",IF($AA3243&gt;$R3243,"Pass","Fail"))</f>
        <v/>
      </c>
      <c r="AE3243" s="1" t="str">
        <f aca="false">IF($Y3243="","",IF($AA3243&gt;=$R3243,"Pass","Fail"))</f>
        <v/>
      </c>
      <c r="AF3243" s="1" t="str">
        <f aca="false">IF($Y3243="","",IF($AA3243&lt;=$S3243,"Pass","Fail"))</f>
        <v/>
      </c>
      <c r="AG3243" s="1" t="str">
        <f aca="false">IF($Y3243="","",IF($AA3243&lt;$S3243,"Pass","Fail"))</f>
        <v/>
      </c>
      <c r="AH3243" s="23" t="str">
        <f aca="true">INDIRECT(CHOOSE(MATCH($T3243,{"±","&gt;","≥","≤","&lt;"},0), "AC", "AD", "AE", "AF", "AG") &amp; ROW())</f>
        <v/>
      </c>
      <c r="AI3243" s="56" t="str">
        <f aca="false">IF($X3243="Not Significant","No Further Action Required",
IF($AH3243="","",
IF(AND($AH3243="Pass",$L3243="0 - Passed "),"Analysis performed; no further action required.",
IF(AND($AH3243="Fail",$L3243="1 - Failed "),"Analysis performed; no further action required.",
IF(AND($AH3243="Pass",$L3243="2 - Limited In Use "),"Analysis performed; no further action required.",
IF(AND($AH3243="Fail",$L3243="3 - Adjusted "),"Analysis performed; no further action required.",
"Unit fails analysis; TSM determination required."))))))</f>
        <v/>
      </c>
      <c r="AJ3243" s="58"/>
    </row>
    <row r="3244" customFormat="false" ht="15" hidden="false" customHeight="false" outlineLevel="0" collapsed="false">
      <c r="A3244" s="56"/>
      <c r="E3244" s="57" t="str">
        <f aca="false">IF(AND($F3244="",$G3244=""),"",IF($G3244="",$F3244,HYPERLINK($G3244,$F3244)))</f>
        <v/>
      </c>
      <c r="H3244" s="1" t="str">
        <f aca="false">IF($I3244="","None Attached",IF(LEFT($I3244,5)="https",HYPERLINK($I3244,"Datasheet"),HYPERLINK(_xlfn.CONCAT("https://",$I3244),"Datasheet")))</f>
        <v>None Attached</v>
      </c>
      <c r="M3244" s="56"/>
      <c r="P3244" s="58"/>
      <c r="Q3244" s="1" t="n">
        <f aca="false">$M3244-$N3244</f>
        <v>0</v>
      </c>
      <c r="R3244" s="56"/>
      <c r="T3244" s="59" t="s">
        <v>15</v>
      </c>
      <c r="U3244" s="1" t="n">
        <f aca="false">$S3244-$R3244</f>
        <v>0</v>
      </c>
      <c r="V3244" s="1" t="n">
        <f aca="false">IF($T3244="±",$Q3244*2,$Q3244)</f>
        <v>0</v>
      </c>
      <c r="W3244" s="60" t="str">
        <f aca="false">IFERROR($U3244/ABS($V3244),"N/A")</f>
        <v>N/A</v>
      </c>
      <c r="X3244" s="61" t="str">
        <f aca="false">IF(OR($W3244="N/A",$R3244="",$S3244=""),"N/A",IF($W3244&gt;=4,"Not Significant",IF($W3244&gt;=2,"Semi-Significant","Significant")))</f>
        <v>N/A</v>
      </c>
      <c r="Z3244" s="1" t="str">
        <f aca="false">IF($D3244="Z540.1 w/data",0,"")</f>
        <v/>
      </c>
      <c r="AA3244" s="1" t="e">
        <f aca="false">$Y3244+$Q3244+$Z3244</f>
        <v>#VALUE!</v>
      </c>
      <c r="AB3244" s="1" t="n">
        <f aca="false">$N3244+$Q3244</f>
        <v>0</v>
      </c>
      <c r="AC3244" s="1" t="str">
        <f aca="false">IF($Y3244="","",IF(AND($AA3244&gt;=$R3244,$AA3244&lt;=$S3244),"Pass","Fail"))</f>
        <v/>
      </c>
      <c r="AD3244" s="1" t="str">
        <f aca="false">IF($Y3244="","",IF($AA3244&gt;$R3244,"Pass","Fail"))</f>
        <v/>
      </c>
      <c r="AE3244" s="1" t="str">
        <f aca="false">IF($Y3244="","",IF($AA3244&gt;=$R3244,"Pass","Fail"))</f>
        <v/>
      </c>
      <c r="AF3244" s="1" t="str">
        <f aca="false">IF($Y3244="","",IF($AA3244&lt;=$S3244,"Pass","Fail"))</f>
        <v/>
      </c>
      <c r="AG3244" s="1" t="str">
        <f aca="false">IF($Y3244="","",IF($AA3244&lt;$S3244,"Pass","Fail"))</f>
        <v/>
      </c>
      <c r="AH3244" s="23" t="str">
        <f aca="true">INDIRECT(CHOOSE(MATCH($T3244,{"±","&gt;","≥","≤","&lt;"},0), "AC", "AD", "AE", "AF", "AG") &amp; ROW())</f>
        <v/>
      </c>
      <c r="AI3244" s="56" t="str">
        <f aca="false">IF($X3244="Not Significant","No Further Action Required",
IF($AH3244="","",
IF(AND($AH3244="Pass",$L3244="0 - Passed "),"Analysis performed; no further action required.",
IF(AND($AH3244="Fail",$L3244="1 - Failed "),"Analysis performed; no further action required.",
IF(AND($AH3244="Pass",$L3244="2 - Limited In Use "),"Analysis performed; no further action required.",
IF(AND($AH3244="Fail",$L3244="3 - Adjusted "),"Analysis performed; no further action required.",
"Unit fails analysis; TSM determination required."))))))</f>
        <v/>
      </c>
      <c r="AJ3244" s="58"/>
    </row>
    <row r="3245" customFormat="false" ht="15" hidden="false" customHeight="false" outlineLevel="0" collapsed="false">
      <c r="A3245" s="56"/>
      <c r="E3245" s="57" t="str">
        <f aca="false">IF(AND($F3245="",$G3245=""),"",IF($G3245="",$F3245,HYPERLINK($G3245,$F3245)))</f>
        <v/>
      </c>
      <c r="H3245" s="1" t="str">
        <f aca="false">IF($I3245="","None Attached",IF(LEFT($I3245,5)="https",HYPERLINK($I3245,"Datasheet"),HYPERLINK(_xlfn.CONCAT("https://",$I3245),"Datasheet")))</f>
        <v>None Attached</v>
      </c>
      <c r="M3245" s="56"/>
      <c r="P3245" s="58"/>
      <c r="Q3245" s="1" t="n">
        <f aca="false">$M3245-$N3245</f>
        <v>0</v>
      </c>
      <c r="R3245" s="56"/>
      <c r="T3245" s="59" t="s">
        <v>15</v>
      </c>
      <c r="U3245" s="1" t="n">
        <f aca="false">$S3245-$R3245</f>
        <v>0</v>
      </c>
      <c r="V3245" s="1" t="n">
        <f aca="false">IF($T3245="±",$Q3245*2,$Q3245)</f>
        <v>0</v>
      </c>
      <c r="W3245" s="60" t="str">
        <f aca="false">IFERROR($U3245/ABS($V3245),"N/A")</f>
        <v>N/A</v>
      </c>
      <c r="X3245" s="61" t="str">
        <f aca="false">IF(OR($W3245="N/A",$R3245="",$S3245=""),"N/A",IF($W3245&gt;=4,"Not Significant",IF($W3245&gt;=2,"Semi-Significant","Significant")))</f>
        <v>N/A</v>
      </c>
      <c r="Z3245" s="1" t="str">
        <f aca="false">IF($D3245="Z540.1 w/data",0,"")</f>
        <v/>
      </c>
      <c r="AA3245" s="1" t="e">
        <f aca="false">$Y3245+$Q3245+$Z3245</f>
        <v>#VALUE!</v>
      </c>
      <c r="AB3245" s="1" t="n">
        <f aca="false">$N3245+$Q3245</f>
        <v>0</v>
      </c>
      <c r="AC3245" s="1" t="str">
        <f aca="false">IF($Y3245="","",IF(AND($AA3245&gt;=$R3245,$AA3245&lt;=$S3245),"Pass","Fail"))</f>
        <v/>
      </c>
      <c r="AD3245" s="1" t="str">
        <f aca="false">IF($Y3245="","",IF($AA3245&gt;$R3245,"Pass","Fail"))</f>
        <v/>
      </c>
      <c r="AE3245" s="1" t="str">
        <f aca="false">IF($Y3245="","",IF($AA3245&gt;=$R3245,"Pass","Fail"))</f>
        <v/>
      </c>
      <c r="AF3245" s="1" t="str">
        <f aca="false">IF($Y3245="","",IF($AA3245&lt;=$S3245,"Pass","Fail"))</f>
        <v/>
      </c>
      <c r="AG3245" s="1" t="str">
        <f aca="false">IF($Y3245="","",IF($AA3245&lt;$S3245,"Pass","Fail"))</f>
        <v/>
      </c>
      <c r="AH3245" s="23" t="str">
        <f aca="true">INDIRECT(CHOOSE(MATCH($T3245,{"±","&gt;","≥","≤","&lt;"},0), "AC", "AD", "AE", "AF", "AG") &amp; ROW())</f>
        <v/>
      </c>
      <c r="AI3245" s="56" t="str">
        <f aca="false">IF($X3245="Not Significant","No Further Action Required",
IF($AH3245="","",
IF(AND($AH3245="Pass",$L3245="0 - Passed "),"Analysis performed; no further action required.",
IF(AND($AH3245="Fail",$L3245="1 - Failed "),"Analysis performed; no further action required.",
IF(AND($AH3245="Pass",$L3245="2 - Limited In Use "),"Analysis performed; no further action required.",
IF(AND($AH3245="Fail",$L3245="3 - Adjusted "),"Analysis performed; no further action required.",
"Unit fails analysis; TSM determination required."))))))</f>
        <v/>
      </c>
      <c r="AJ3245" s="58"/>
    </row>
    <row r="3246" customFormat="false" ht="15" hidden="false" customHeight="false" outlineLevel="0" collapsed="false">
      <c r="A3246" s="56"/>
      <c r="E3246" s="57" t="str">
        <f aca="false">IF(AND($F3246="",$G3246=""),"",IF($G3246="",$F3246,HYPERLINK($G3246,$F3246)))</f>
        <v/>
      </c>
      <c r="H3246" s="1" t="str">
        <f aca="false">IF($I3246="","None Attached",IF(LEFT($I3246,5)="https",HYPERLINK($I3246,"Datasheet"),HYPERLINK(_xlfn.CONCAT("https://",$I3246),"Datasheet")))</f>
        <v>None Attached</v>
      </c>
      <c r="M3246" s="56"/>
      <c r="P3246" s="58"/>
      <c r="Q3246" s="1" t="n">
        <f aca="false">$M3246-$N3246</f>
        <v>0</v>
      </c>
      <c r="R3246" s="56"/>
      <c r="T3246" s="59" t="s">
        <v>15</v>
      </c>
      <c r="U3246" s="1" t="n">
        <f aca="false">$S3246-$R3246</f>
        <v>0</v>
      </c>
      <c r="V3246" s="1" t="n">
        <f aca="false">IF($T3246="±",$Q3246*2,$Q3246)</f>
        <v>0</v>
      </c>
      <c r="W3246" s="60" t="str">
        <f aca="false">IFERROR($U3246/ABS($V3246),"N/A")</f>
        <v>N/A</v>
      </c>
      <c r="X3246" s="61" t="str">
        <f aca="false">IF(OR($W3246="N/A",$R3246="",$S3246=""),"N/A",IF($W3246&gt;=4,"Not Significant",IF($W3246&gt;=2,"Semi-Significant","Significant")))</f>
        <v>N/A</v>
      </c>
      <c r="Z3246" s="1" t="str">
        <f aca="false">IF($D3246="Z540.1 w/data",0,"")</f>
        <v/>
      </c>
      <c r="AA3246" s="1" t="e">
        <f aca="false">$Y3246+$Q3246+$Z3246</f>
        <v>#VALUE!</v>
      </c>
      <c r="AB3246" s="1" t="n">
        <f aca="false">$N3246+$Q3246</f>
        <v>0</v>
      </c>
      <c r="AC3246" s="1" t="str">
        <f aca="false">IF($Y3246="","",IF(AND($AA3246&gt;=$R3246,$AA3246&lt;=$S3246),"Pass","Fail"))</f>
        <v/>
      </c>
      <c r="AD3246" s="1" t="str">
        <f aca="false">IF($Y3246="","",IF($AA3246&gt;$R3246,"Pass","Fail"))</f>
        <v/>
      </c>
      <c r="AE3246" s="1" t="str">
        <f aca="false">IF($Y3246="","",IF($AA3246&gt;=$R3246,"Pass","Fail"))</f>
        <v/>
      </c>
      <c r="AF3246" s="1" t="str">
        <f aca="false">IF($Y3246="","",IF($AA3246&lt;=$S3246,"Pass","Fail"))</f>
        <v/>
      </c>
      <c r="AG3246" s="1" t="str">
        <f aca="false">IF($Y3246="","",IF($AA3246&lt;$S3246,"Pass","Fail"))</f>
        <v/>
      </c>
      <c r="AH3246" s="23" t="str">
        <f aca="true">INDIRECT(CHOOSE(MATCH($T3246,{"±","&gt;","≥","≤","&lt;"},0), "AC", "AD", "AE", "AF", "AG") &amp; ROW())</f>
        <v/>
      </c>
      <c r="AI3246" s="56" t="str">
        <f aca="false">IF($X3246="Not Significant","No Further Action Required",
IF($AH3246="","",
IF(AND($AH3246="Pass",$L3246="0 - Passed "),"Analysis performed; no further action required.",
IF(AND($AH3246="Fail",$L3246="1 - Failed "),"Analysis performed; no further action required.",
IF(AND($AH3246="Pass",$L3246="2 - Limited In Use "),"Analysis performed; no further action required.",
IF(AND($AH3246="Fail",$L3246="3 - Adjusted "),"Analysis performed; no further action required.",
"Unit fails analysis; TSM determination required."))))))</f>
        <v/>
      </c>
      <c r="AJ3246" s="58"/>
    </row>
    <row r="3247" customFormat="false" ht="15" hidden="false" customHeight="false" outlineLevel="0" collapsed="false">
      <c r="A3247" s="56"/>
      <c r="E3247" s="57" t="str">
        <f aca="false">IF(AND($F3247="",$G3247=""),"",IF($G3247="",$F3247,HYPERLINK($G3247,$F3247)))</f>
        <v/>
      </c>
      <c r="H3247" s="1" t="str">
        <f aca="false">IF($I3247="","None Attached",IF(LEFT($I3247,5)="https",HYPERLINK($I3247,"Datasheet"),HYPERLINK(_xlfn.CONCAT("https://",$I3247),"Datasheet")))</f>
        <v>None Attached</v>
      </c>
      <c r="M3247" s="56"/>
      <c r="P3247" s="58"/>
      <c r="Q3247" s="1" t="n">
        <f aca="false">$M3247-$N3247</f>
        <v>0</v>
      </c>
      <c r="R3247" s="56"/>
      <c r="T3247" s="59" t="s">
        <v>15</v>
      </c>
      <c r="U3247" s="1" t="n">
        <f aca="false">$S3247-$R3247</f>
        <v>0</v>
      </c>
      <c r="V3247" s="1" t="n">
        <f aca="false">IF($T3247="±",$Q3247*2,$Q3247)</f>
        <v>0</v>
      </c>
      <c r="W3247" s="60" t="str">
        <f aca="false">IFERROR($U3247/ABS($V3247),"N/A")</f>
        <v>N/A</v>
      </c>
      <c r="X3247" s="61" t="str">
        <f aca="false">IF(OR($W3247="N/A",$R3247="",$S3247=""),"N/A",IF($W3247&gt;=4,"Not Significant",IF($W3247&gt;=2,"Semi-Significant","Significant")))</f>
        <v>N/A</v>
      </c>
      <c r="Z3247" s="1" t="str">
        <f aca="false">IF($D3247="Z540.1 w/data",0,"")</f>
        <v/>
      </c>
      <c r="AA3247" s="1" t="e">
        <f aca="false">$Y3247+$Q3247+$Z3247</f>
        <v>#VALUE!</v>
      </c>
      <c r="AB3247" s="1" t="n">
        <f aca="false">$N3247+$Q3247</f>
        <v>0</v>
      </c>
      <c r="AC3247" s="1" t="str">
        <f aca="false">IF($Y3247="","",IF(AND($AA3247&gt;=$R3247,$AA3247&lt;=$S3247),"Pass","Fail"))</f>
        <v/>
      </c>
      <c r="AD3247" s="1" t="str">
        <f aca="false">IF($Y3247="","",IF($AA3247&gt;$R3247,"Pass","Fail"))</f>
        <v/>
      </c>
      <c r="AE3247" s="1" t="str">
        <f aca="false">IF($Y3247="","",IF($AA3247&gt;=$R3247,"Pass","Fail"))</f>
        <v/>
      </c>
      <c r="AF3247" s="1" t="str">
        <f aca="false">IF($Y3247="","",IF($AA3247&lt;=$S3247,"Pass","Fail"))</f>
        <v/>
      </c>
      <c r="AG3247" s="1" t="str">
        <f aca="false">IF($Y3247="","",IF($AA3247&lt;$S3247,"Pass","Fail"))</f>
        <v/>
      </c>
      <c r="AH3247" s="23" t="str">
        <f aca="true">INDIRECT(CHOOSE(MATCH($T3247,{"±","&gt;","≥","≤","&lt;"},0), "AC", "AD", "AE", "AF", "AG") &amp; ROW())</f>
        <v/>
      </c>
      <c r="AI3247" s="56" t="str">
        <f aca="false">IF($X3247="Not Significant","No Further Action Required",
IF($AH3247="","",
IF(AND($AH3247="Pass",$L3247="0 - Passed "),"Analysis performed; no further action required.",
IF(AND($AH3247="Fail",$L3247="1 - Failed "),"Analysis performed; no further action required.",
IF(AND($AH3247="Pass",$L3247="2 - Limited In Use "),"Analysis performed; no further action required.",
IF(AND($AH3247="Fail",$L3247="3 - Adjusted "),"Analysis performed; no further action required.",
"Unit fails analysis; TSM determination required."))))))</f>
        <v/>
      </c>
      <c r="AJ3247" s="58"/>
    </row>
    <row r="3248" customFormat="false" ht="15" hidden="false" customHeight="false" outlineLevel="0" collapsed="false">
      <c r="A3248" s="56"/>
      <c r="E3248" s="57" t="str">
        <f aca="false">IF(AND($F3248="",$G3248=""),"",IF($G3248="",$F3248,HYPERLINK($G3248,$F3248)))</f>
        <v/>
      </c>
      <c r="H3248" s="1" t="str">
        <f aca="false">IF($I3248="","None Attached",IF(LEFT($I3248,5)="https",HYPERLINK($I3248,"Datasheet"),HYPERLINK(_xlfn.CONCAT("https://",$I3248),"Datasheet")))</f>
        <v>None Attached</v>
      </c>
      <c r="M3248" s="56"/>
      <c r="P3248" s="58"/>
      <c r="Q3248" s="1" t="n">
        <f aca="false">$M3248-$N3248</f>
        <v>0</v>
      </c>
      <c r="R3248" s="56"/>
      <c r="T3248" s="59" t="s">
        <v>15</v>
      </c>
      <c r="U3248" s="1" t="n">
        <f aca="false">$S3248-$R3248</f>
        <v>0</v>
      </c>
      <c r="V3248" s="1" t="n">
        <f aca="false">IF($T3248="±",$Q3248*2,$Q3248)</f>
        <v>0</v>
      </c>
      <c r="W3248" s="60" t="str">
        <f aca="false">IFERROR($U3248/ABS($V3248),"N/A")</f>
        <v>N/A</v>
      </c>
      <c r="X3248" s="61" t="str">
        <f aca="false">IF(OR($W3248="N/A",$R3248="",$S3248=""),"N/A",IF($W3248&gt;=4,"Not Significant",IF($W3248&gt;=2,"Semi-Significant","Significant")))</f>
        <v>N/A</v>
      </c>
      <c r="Z3248" s="1" t="str">
        <f aca="false">IF($D3248="Z540.1 w/data",0,"")</f>
        <v/>
      </c>
      <c r="AA3248" s="1" t="e">
        <f aca="false">$Y3248+$Q3248+$Z3248</f>
        <v>#VALUE!</v>
      </c>
      <c r="AB3248" s="1" t="n">
        <f aca="false">$N3248+$Q3248</f>
        <v>0</v>
      </c>
      <c r="AC3248" s="1" t="str">
        <f aca="false">IF($Y3248="","",IF(AND($AA3248&gt;=$R3248,$AA3248&lt;=$S3248),"Pass","Fail"))</f>
        <v/>
      </c>
      <c r="AD3248" s="1" t="str">
        <f aca="false">IF($Y3248="","",IF($AA3248&gt;$R3248,"Pass","Fail"))</f>
        <v/>
      </c>
      <c r="AE3248" s="1" t="str">
        <f aca="false">IF($Y3248="","",IF($AA3248&gt;=$R3248,"Pass","Fail"))</f>
        <v/>
      </c>
      <c r="AF3248" s="1" t="str">
        <f aca="false">IF($Y3248="","",IF($AA3248&lt;=$S3248,"Pass","Fail"))</f>
        <v/>
      </c>
      <c r="AG3248" s="1" t="str">
        <f aca="false">IF($Y3248="","",IF($AA3248&lt;$S3248,"Pass","Fail"))</f>
        <v/>
      </c>
      <c r="AH3248" s="23" t="str">
        <f aca="true">INDIRECT(CHOOSE(MATCH($T3248,{"±","&gt;","≥","≤","&lt;"},0), "AC", "AD", "AE", "AF", "AG") &amp; ROW())</f>
        <v/>
      </c>
      <c r="AI3248" s="56" t="str">
        <f aca="false">IF($X3248="Not Significant","No Further Action Required",
IF($AH3248="","",
IF(AND($AH3248="Pass",$L3248="0 - Passed "),"Analysis performed; no further action required.",
IF(AND($AH3248="Fail",$L3248="1 - Failed "),"Analysis performed; no further action required.",
IF(AND($AH3248="Pass",$L3248="2 - Limited In Use "),"Analysis performed; no further action required.",
IF(AND($AH3248="Fail",$L3248="3 - Adjusted "),"Analysis performed; no further action required.",
"Unit fails analysis; TSM determination required."))))))</f>
        <v/>
      </c>
      <c r="AJ3248" s="58"/>
    </row>
    <row r="3249" customFormat="false" ht="15" hidden="false" customHeight="false" outlineLevel="0" collapsed="false">
      <c r="A3249" s="56"/>
      <c r="E3249" s="57" t="str">
        <f aca="false">IF(AND($F3249="",$G3249=""),"",IF($G3249="",$F3249,HYPERLINK($G3249,$F3249)))</f>
        <v/>
      </c>
      <c r="H3249" s="1" t="str">
        <f aca="false">IF($I3249="","None Attached",IF(LEFT($I3249,5)="https",HYPERLINK($I3249,"Datasheet"),HYPERLINK(_xlfn.CONCAT("https://",$I3249),"Datasheet")))</f>
        <v>None Attached</v>
      </c>
      <c r="M3249" s="56"/>
      <c r="P3249" s="58"/>
      <c r="Q3249" s="1" t="n">
        <f aca="false">$M3249-$N3249</f>
        <v>0</v>
      </c>
      <c r="R3249" s="56"/>
      <c r="T3249" s="59" t="s">
        <v>15</v>
      </c>
      <c r="U3249" s="1" t="n">
        <f aca="false">$S3249-$R3249</f>
        <v>0</v>
      </c>
      <c r="V3249" s="1" t="n">
        <f aca="false">IF($T3249="±",$Q3249*2,$Q3249)</f>
        <v>0</v>
      </c>
      <c r="W3249" s="60" t="str">
        <f aca="false">IFERROR($U3249/ABS($V3249),"N/A")</f>
        <v>N/A</v>
      </c>
      <c r="X3249" s="61" t="str">
        <f aca="false">IF(OR($W3249="N/A",$R3249="",$S3249=""),"N/A",IF($W3249&gt;=4,"Not Significant",IF($W3249&gt;=2,"Semi-Significant","Significant")))</f>
        <v>N/A</v>
      </c>
      <c r="Z3249" s="1" t="str">
        <f aca="false">IF($D3249="Z540.1 w/data",0,"")</f>
        <v/>
      </c>
      <c r="AA3249" s="1" t="e">
        <f aca="false">$Y3249+$Q3249+$Z3249</f>
        <v>#VALUE!</v>
      </c>
      <c r="AB3249" s="1" t="n">
        <f aca="false">$N3249+$Q3249</f>
        <v>0</v>
      </c>
      <c r="AC3249" s="1" t="str">
        <f aca="false">IF($Y3249="","",IF(AND($AA3249&gt;=$R3249,$AA3249&lt;=$S3249),"Pass","Fail"))</f>
        <v/>
      </c>
      <c r="AD3249" s="1" t="str">
        <f aca="false">IF($Y3249="","",IF($AA3249&gt;$R3249,"Pass","Fail"))</f>
        <v/>
      </c>
      <c r="AE3249" s="1" t="str">
        <f aca="false">IF($Y3249="","",IF($AA3249&gt;=$R3249,"Pass","Fail"))</f>
        <v/>
      </c>
      <c r="AF3249" s="1" t="str">
        <f aca="false">IF($Y3249="","",IF($AA3249&lt;=$S3249,"Pass","Fail"))</f>
        <v/>
      </c>
      <c r="AG3249" s="1" t="str">
        <f aca="false">IF($Y3249="","",IF($AA3249&lt;$S3249,"Pass","Fail"))</f>
        <v/>
      </c>
      <c r="AH3249" s="23" t="str">
        <f aca="true">INDIRECT(CHOOSE(MATCH($T3249,{"±","&gt;","≥","≤","&lt;"},0), "AC", "AD", "AE", "AF", "AG") &amp; ROW())</f>
        <v/>
      </c>
      <c r="AI3249" s="56" t="str">
        <f aca="false">IF($X3249="Not Significant","No Further Action Required",
IF($AH3249="","",
IF(AND($AH3249="Pass",$L3249="0 - Passed "),"Analysis performed; no further action required.",
IF(AND($AH3249="Fail",$L3249="1 - Failed "),"Analysis performed; no further action required.",
IF(AND($AH3249="Pass",$L3249="2 - Limited In Use "),"Analysis performed; no further action required.",
IF(AND($AH3249="Fail",$L3249="3 - Adjusted "),"Analysis performed; no further action required.",
"Unit fails analysis; TSM determination required."))))))</f>
        <v/>
      </c>
      <c r="AJ3249" s="58"/>
    </row>
    <row r="3250" customFormat="false" ht="15" hidden="false" customHeight="false" outlineLevel="0" collapsed="false">
      <c r="A3250" s="56"/>
      <c r="E3250" s="57" t="str">
        <f aca="false">IF(AND($F3250="",$G3250=""),"",IF($G3250="",$F3250,HYPERLINK($G3250,$F3250)))</f>
        <v/>
      </c>
      <c r="H3250" s="1" t="str">
        <f aca="false">IF($I3250="","None Attached",IF(LEFT($I3250,5)="https",HYPERLINK($I3250,"Datasheet"),HYPERLINK(_xlfn.CONCAT("https://",$I3250),"Datasheet")))</f>
        <v>None Attached</v>
      </c>
      <c r="M3250" s="56"/>
      <c r="P3250" s="58"/>
      <c r="Q3250" s="1" t="n">
        <f aca="false">$M3250-$N3250</f>
        <v>0</v>
      </c>
      <c r="R3250" s="56"/>
      <c r="T3250" s="59" t="s">
        <v>15</v>
      </c>
      <c r="U3250" s="1" t="n">
        <f aca="false">$S3250-$R3250</f>
        <v>0</v>
      </c>
      <c r="V3250" s="1" t="n">
        <f aca="false">IF($T3250="±",$Q3250*2,$Q3250)</f>
        <v>0</v>
      </c>
      <c r="W3250" s="60" t="str">
        <f aca="false">IFERROR($U3250/ABS($V3250),"N/A")</f>
        <v>N/A</v>
      </c>
      <c r="X3250" s="61" t="str">
        <f aca="false">IF(OR($W3250="N/A",$R3250="",$S3250=""),"N/A",IF($W3250&gt;=4,"Not Significant",IF($W3250&gt;=2,"Semi-Significant","Significant")))</f>
        <v>N/A</v>
      </c>
      <c r="Z3250" s="1" t="str">
        <f aca="false">IF($D3250="Z540.1 w/data",0,"")</f>
        <v/>
      </c>
      <c r="AA3250" s="1" t="e">
        <f aca="false">$Y3250+$Q3250+$Z3250</f>
        <v>#VALUE!</v>
      </c>
      <c r="AB3250" s="1" t="n">
        <f aca="false">$N3250+$Q3250</f>
        <v>0</v>
      </c>
      <c r="AC3250" s="1" t="str">
        <f aca="false">IF($Y3250="","",IF(AND($AA3250&gt;=$R3250,$AA3250&lt;=$S3250),"Pass","Fail"))</f>
        <v/>
      </c>
      <c r="AD3250" s="1" t="str">
        <f aca="false">IF($Y3250="","",IF($AA3250&gt;$R3250,"Pass","Fail"))</f>
        <v/>
      </c>
      <c r="AE3250" s="1" t="str">
        <f aca="false">IF($Y3250="","",IF($AA3250&gt;=$R3250,"Pass","Fail"))</f>
        <v/>
      </c>
      <c r="AF3250" s="1" t="str">
        <f aca="false">IF($Y3250="","",IF($AA3250&lt;=$S3250,"Pass","Fail"))</f>
        <v/>
      </c>
      <c r="AG3250" s="1" t="str">
        <f aca="false">IF($Y3250="","",IF($AA3250&lt;$S3250,"Pass","Fail"))</f>
        <v/>
      </c>
      <c r="AH3250" s="23" t="str">
        <f aca="true">INDIRECT(CHOOSE(MATCH($T3250,{"±","&gt;","≥","≤","&lt;"},0), "AC", "AD", "AE", "AF", "AG") &amp; ROW())</f>
        <v/>
      </c>
      <c r="AI3250" s="56" t="str">
        <f aca="false">IF($X3250="Not Significant","No Further Action Required",
IF($AH3250="","",
IF(AND($AH3250="Pass",$L3250="0 - Passed "),"Analysis performed; no further action required.",
IF(AND($AH3250="Fail",$L3250="1 - Failed "),"Analysis performed; no further action required.",
IF(AND($AH3250="Pass",$L3250="2 - Limited In Use "),"Analysis performed; no further action required.",
IF(AND($AH3250="Fail",$L3250="3 - Adjusted "),"Analysis performed; no further action required.",
"Unit fails analysis; TSM determination required."))))))</f>
        <v/>
      </c>
      <c r="AJ3250" s="58"/>
    </row>
    <row r="3251" customFormat="false" ht="15" hidden="false" customHeight="false" outlineLevel="0" collapsed="false">
      <c r="A3251" s="56"/>
      <c r="E3251" s="57" t="str">
        <f aca="false">IF(AND($F3251="",$G3251=""),"",IF($G3251="",$F3251,HYPERLINK($G3251,$F3251)))</f>
        <v/>
      </c>
      <c r="H3251" s="1" t="str">
        <f aca="false">IF($I3251="","None Attached",IF(LEFT($I3251,5)="https",HYPERLINK($I3251,"Datasheet"),HYPERLINK(_xlfn.CONCAT("https://",$I3251),"Datasheet")))</f>
        <v>None Attached</v>
      </c>
      <c r="M3251" s="56"/>
      <c r="P3251" s="58"/>
      <c r="Q3251" s="1" t="n">
        <f aca="false">$M3251-$N3251</f>
        <v>0</v>
      </c>
      <c r="R3251" s="56"/>
      <c r="T3251" s="59" t="s">
        <v>15</v>
      </c>
      <c r="U3251" s="1" t="n">
        <f aca="false">$S3251-$R3251</f>
        <v>0</v>
      </c>
      <c r="V3251" s="1" t="n">
        <f aca="false">IF($T3251="±",$Q3251*2,$Q3251)</f>
        <v>0</v>
      </c>
      <c r="W3251" s="60" t="str">
        <f aca="false">IFERROR($U3251/ABS($V3251),"N/A")</f>
        <v>N/A</v>
      </c>
      <c r="X3251" s="61" t="str">
        <f aca="false">IF(OR($W3251="N/A",$R3251="",$S3251=""),"N/A",IF($W3251&gt;=4,"Not Significant",IF($W3251&gt;=2,"Semi-Significant","Significant")))</f>
        <v>N/A</v>
      </c>
      <c r="Z3251" s="1" t="str">
        <f aca="false">IF($D3251="Z540.1 w/data",0,"")</f>
        <v/>
      </c>
      <c r="AA3251" s="1" t="e">
        <f aca="false">$Y3251+$Q3251+$Z3251</f>
        <v>#VALUE!</v>
      </c>
      <c r="AB3251" s="1" t="n">
        <f aca="false">$N3251+$Q3251</f>
        <v>0</v>
      </c>
      <c r="AC3251" s="1" t="str">
        <f aca="false">IF($Y3251="","",IF(AND($AA3251&gt;=$R3251,$AA3251&lt;=$S3251),"Pass","Fail"))</f>
        <v/>
      </c>
      <c r="AD3251" s="1" t="str">
        <f aca="false">IF($Y3251="","",IF($AA3251&gt;$R3251,"Pass","Fail"))</f>
        <v/>
      </c>
      <c r="AE3251" s="1" t="str">
        <f aca="false">IF($Y3251="","",IF($AA3251&gt;=$R3251,"Pass","Fail"))</f>
        <v/>
      </c>
      <c r="AF3251" s="1" t="str">
        <f aca="false">IF($Y3251="","",IF($AA3251&lt;=$S3251,"Pass","Fail"))</f>
        <v/>
      </c>
      <c r="AG3251" s="1" t="str">
        <f aca="false">IF($Y3251="","",IF($AA3251&lt;$S3251,"Pass","Fail"))</f>
        <v/>
      </c>
      <c r="AH3251" s="23" t="str">
        <f aca="true">INDIRECT(CHOOSE(MATCH($T3251,{"±","&gt;","≥","≤","&lt;"},0), "AC", "AD", "AE", "AF", "AG") &amp; ROW())</f>
        <v/>
      </c>
      <c r="AI3251" s="56" t="str">
        <f aca="false">IF($X3251="Not Significant","No Further Action Required",
IF($AH3251="","",
IF(AND($AH3251="Pass",$L3251="0 - Passed "),"Analysis performed; no further action required.",
IF(AND($AH3251="Fail",$L3251="1 - Failed "),"Analysis performed; no further action required.",
IF(AND($AH3251="Pass",$L3251="2 - Limited In Use "),"Analysis performed; no further action required.",
IF(AND($AH3251="Fail",$L3251="3 - Adjusted "),"Analysis performed; no further action required.",
"Unit fails analysis; TSM determination required."))))))</f>
        <v/>
      </c>
      <c r="AJ3251" s="58"/>
    </row>
    <row r="3252" customFormat="false" ht="15" hidden="false" customHeight="false" outlineLevel="0" collapsed="false">
      <c r="A3252" s="56"/>
      <c r="E3252" s="57" t="str">
        <f aca="false">IF(AND($F3252="",$G3252=""),"",IF($G3252="",$F3252,HYPERLINK($G3252,$F3252)))</f>
        <v/>
      </c>
      <c r="H3252" s="1" t="str">
        <f aca="false">IF($I3252="","None Attached",IF(LEFT($I3252,5)="https",HYPERLINK($I3252,"Datasheet"),HYPERLINK(_xlfn.CONCAT("https://",$I3252),"Datasheet")))</f>
        <v>None Attached</v>
      </c>
      <c r="M3252" s="56"/>
      <c r="P3252" s="58"/>
      <c r="Q3252" s="1" t="n">
        <f aca="false">$M3252-$N3252</f>
        <v>0</v>
      </c>
      <c r="R3252" s="56"/>
      <c r="T3252" s="59" t="s">
        <v>15</v>
      </c>
      <c r="U3252" s="1" t="n">
        <f aca="false">$S3252-$R3252</f>
        <v>0</v>
      </c>
      <c r="V3252" s="1" t="n">
        <f aca="false">IF($T3252="±",$Q3252*2,$Q3252)</f>
        <v>0</v>
      </c>
      <c r="W3252" s="60" t="str">
        <f aca="false">IFERROR($U3252/ABS($V3252),"N/A")</f>
        <v>N/A</v>
      </c>
      <c r="X3252" s="61" t="str">
        <f aca="false">IF(OR($W3252="N/A",$R3252="",$S3252=""),"N/A",IF($W3252&gt;=4,"Not Significant",IF($W3252&gt;=2,"Semi-Significant","Significant")))</f>
        <v>N/A</v>
      </c>
      <c r="Z3252" s="1" t="str">
        <f aca="false">IF($D3252="Z540.1 w/data",0,"")</f>
        <v/>
      </c>
      <c r="AA3252" s="1" t="e">
        <f aca="false">$Y3252+$Q3252+$Z3252</f>
        <v>#VALUE!</v>
      </c>
      <c r="AB3252" s="1" t="n">
        <f aca="false">$N3252+$Q3252</f>
        <v>0</v>
      </c>
      <c r="AC3252" s="1" t="str">
        <f aca="false">IF($Y3252="","",IF(AND($AA3252&gt;=$R3252,$AA3252&lt;=$S3252),"Pass","Fail"))</f>
        <v/>
      </c>
      <c r="AD3252" s="1" t="str">
        <f aca="false">IF($Y3252="","",IF($AA3252&gt;$R3252,"Pass","Fail"))</f>
        <v/>
      </c>
      <c r="AE3252" s="1" t="str">
        <f aca="false">IF($Y3252="","",IF($AA3252&gt;=$R3252,"Pass","Fail"))</f>
        <v/>
      </c>
      <c r="AF3252" s="1" t="str">
        <f aca="false">IF($Y3252="","",IF($AA3252&lt;=$S3252,"Pass","Fail"))</f>
        <v/>
      </c>
      <c r="AG3252" s="1" t="str">
        <f aca="false">IF($Y3252="","",IF($AA3252&lt;$S3252,"Pass","Fail"))</f>
        <v/>
      </c>
      <c r="AH3252" s="23" t="str">
        <f aca="true">INDIRECT(CHOOSE(MATCH($T3252,{"±","&gt;","≥","≤","&lt;"},0), "AC", "AD", "AE", "AF", "AG") &amp; ROW())</f>
        <v/>
      </c>
      <c r="AI3252" s="56" t="str">
        <f aca="false">IF($X3252="Not Significant","No Further Action Required",
IF($AH3252="","",
IF(AND($AH3252="Pass",$L3252="0 - Passed "),"Analysis performed; no further action required.",
IF(AND($AH3252="Fail",$L3252="1 - Failed "),"Analysis performed; no further action required.",
IF(AND($AH3252="Pass",$L3252="2 - Limited In Use "),"Analysis performed; no further action required.",
IF(AND($AH3252="Fail",$L3252="3 - Adjusted "),"Analysis performed; no further action required.",
"Unit fails analysis; TSM determination required."))))))</f>
        <v/>
      </c>
      <c r="AJ3252" s="58"/>
    </row>
    <row r="3253" customFormat="false" ht="15" hidden="false" customHeight="false" outlineLevel="0" collapsed="false">
      <c r="A3253" s="56"/>
      <c r="E3253" s="57" t="str">
        <f aca="false">IF(AND($F3253="",$G3253=""),"",IF($G3253="",$F3253,HYPERLINK($G3253,$F3253)))</f>
        <v/>
      </c>
      <c r="H3253" s="1" t="str">
        <f aca="false">IF($I3253="","None Attached",IF(LEFT($I3253,5)="https",HYPERLINK($I3253,"Datasheet"),HYPERLINK(_xlfn.CONCAT("https://",$I3253),"Datasheet")))</f>
        <v>None Attached</v>
      </c>
      <c r="M3253" s="56"/>
      <c r="P3253" s="58"/>
      <c r="Q3253" s="1" t="n">
        <f aca="false">$M3253-$N3253</f>
        <v>0</v>
      </c>
      <c r="R3253" s="56"/>
      <c r="T3253" s="59" t="s">
        <v>15</v>
      </c>
      <c r="U3253" s="1" t="n">
        <f aca="false">$S3253-$R3253</f>
        <v>0</v>
      </c>
      <c r="V3253" s="1" t="n">
        <f aca="false">IF($T3253="±",$Q3253*2,$Q3253)</f>
        <v>0</v>
      </c>
      <c r="W3253" s="60" t="str">
        <f aca="false">IFERROR($U3253/ABS($V3253),"N/A")</f>
        <v>N/A</v>
      </c>
      <c r="X3253" s="61" t="str">
        <f aca="false">IF(OR($W3253="N/A",$R3253="",$S3253=""),"N/A",IF($W3253&gt;=4,"Not Significant",IF($W3253&gt;=2,"Semi-Significant","Significant")))</f>
        <v>N/A</v>
      </c>
      <c r="Z3253" s="1" t="str">
        <f aca="false">IF($D3253="Z540.1 w/data",0,"")</f>
        <v/>
      </c>
      <c r="AA3253" s="1" t="e">
        <f aca="false">$Y3253+$Q3253+$Z3253</f>
        <v>#VALUE!</v>
      </c>
      <c r="AB3253" s="1" t="n">
        <f aca="false">$N3253+$Q3253</f>
        <v>0</v>
      </c>
      <c r="AC3253" s="1" t="str">
        <f aca="false">IF($Y3253="","",IF(AND($AA3253&gt;=$R3253,$AA3253&lt;=$S3253),"Pass","Fail"))</f>
        <v/>
      </c>
      <c r="AD3253" s="1" t="str">
        <f aca="false">IF($Y3253="","",IF($AA3253&gt;$R3253,"Pass","Fail"))</f>
        <v/>
      </c>
      <c r="AE3253" s="1" t="str">
        <f aca="false">IF($Y3253="","",IF($AA3253&gt;=$R3253,"Pass","Fail"))</f>
        <v/>
      </c>
      <c r="AF3253" s="1" t="str">
        <f aca="false">IF($Y3253="","",IF($AA3253&lt;=$S3253,"Pass","Fail"))</f>
        <v/>
      </c>
      <c r="AG3253" s="1" t="str">
        <f aca="false">IF($Y3253="","",IF($AA3253&lt;$S3253,"Pass","Fail"))</f>
        <v/>
      </c>
      <c r="AH3253" s="23" t="str">
        <f aca="true">INDIRECT(CHOOSE(MATCH($T3253,{"±","&gt;","≥","≤","&lt;"},0), "AC", "AD", "AE", "AF", "AG") &amp; ROW())</f>
        <v/>
      </c>
      <c r="AI3253" s="56" t="str">
        <f aca="false">IF($X3253="Not Significant","No Further Action Required",
IF($AH3253="","",
IF(AND($AH3253="Pass",$L3253="0 - Passed "),"Analysis performed; no further action required.",
IF(AND($AH3253="Fail",$L3253="1 - Failed "),"Analysis performed; no further action required.",
IF(AND($AH3253="Pass",$L3253="2 - Limited In Use "),"Analysis performed; no further action required.",
IF(AND($AH3253="Fail",$L3253="3 - Adjusted "),"Analysis performed; no further action required.",
"Unit fails analysis; TSM determination required."))))))</f>
        <v/>
      </c>
      <c r="AJ3253" s="58"/>
    </row>
    <row r="3254" customFormat="false" ht="15" hidden="false" customHeight="false" outlineLevel="0" collapsed="false">
      <c r="A3254" s="56"/>
      <c r="E3254" s="57" t="str">
        <f aca="false">IF(AND($F3254="",$G3254=""),"",IF($G3254="",$F3254,HYPERLINK($G3254,$F3254)))</f>
        <v/>
      </c>
      <c r="H3254" s="1" t="str">
        <f aca="false">IF($I3254="","None Attached",IF(LEFT($I3254,5)="https",HYPERLINK($I3254,"Datasheet"),HYPERLINK(_xlfn.CONCAT("https://",$I3254),"Datasheet")))</f>
        <v>None Attached</v>
      </c>
      <c r="M3254" s="56"/>
      <c r="P3254" s="58"/>
      <c r="Q3254" s="1" t="n">
        <f aca="false">$M3254-$N3254</f>
        <v>0</v>
      </c>
      <c r="R3254" s="56"/>
      <c r="T3254" s="59" t="s">
        <v>15</v>
      </c>
      <c r="U3254" s="1" t="n">
        <f aca="false">$S3254-$R3254</f>
        <v>0</v>
      </c>
      <c r="V3254" s="1" t="n">
        <f aca="false">IF($T3254="±",$Q3254*2,$Q3254)</f>
        <v>0</v>
      </c>
      <c r="W3254" s="60" t="str">
        <f aca="false">IFERROR($U3254/ABS($V3254),"N/A")</f>
        <v>N/A</v>
      </c>
      <c r="X3254" s="61" t="str">
        <f aca="false">IF(OR($W3254="N/A",$R3254="",$S3254=""),"N/A",IF($W3254&gt;=4,"Not Significant",IF($W3254&gt;=2,"Semi-Significant","Significant")))</f>
        <v>N/A</v>
      </c>
      <c r="Z3254" s="1" t="str">
        <f aca="false">IF($D3254="Z540.1 w/data",0,"")</f>
        <v/>
      </c>
      <c r="AA3254" s="1" t="e">
        <f aca="false">$Y3254+$Q3254+$Z3254</f>
        <v>#VALUE!</v>
      </c>
      <c r="AB3254" s="1" t="n">
        <f aca="false">$N3254+$Q3254</f>
        <v>0</v>
      </c>
      <c r="AC3254" s="1" t="str">
        <f aca="false">IF($Y3254="","",IF(AND($AA3254&gt;=$R3254,$AA3254&lt;=$S3254),"Pass","Fail"))</f>
        <v/>
      </c>
      <c r="AD3254" s="1" t="str">
        <f aca="false">IF($Y3254="","",IF($AA3254&gt;$R3254,"Pass","Fail"))</f>
        <v/>
      </c>
      <c r="AE3254" s="1" t="str">
        <f aca="false">IF($Y3254="","",IF($AA3254&gt;=$R3254,"Pass","Fail"))</f>
        <v/>
      </c>
      <c r="AF3254" s="1" t="str">
        <f aca="false">IF($Y3254="","",IF($AA3254&lt;=$S3254,"Pass","Fail"))</f>
        <v/>
      </c>
      <c r="AG3254" s="1" t="str">
        <f aca="false">IF($Y3254="","",IF($AA3254&lt;$S3254,"Pass","Fail"))</f>
        <v/>
      </c>
      <c r="AH3254" s="23" t="str">
        <f aca="true">INDIRECT(CHOOSE(MATCH($T3254,{"±","&gt;","≥","≤","&lt;"},0), "AC", "AD", "AE", "AF", "AG") &amp; ROW())</f>
        <v/>
      </c>
      <c r="AI3254" s="56" t="str">
        <f aca="false">IF($X3254="Not Significant","No Further Action Required",
IF($AH3254="","",
IF(AND($AH3254="Pass",$L3254="0 - Passed "),"Analysis performed; no further action required.",
IF(AND($AH3254="Fail",$L3254="1 - Failed "),"Analysis performed; no further action required.",
IF(AND($AH3254="Pass",$L3254="2 - Limited In Use "),"Analysis performed; no further action required.",
IF(AND($AH3254="Fail",$L3254="3 - Adjusted "),"Analysis performed; no further action required.",
"Unit fails analysis; TSM determination required."))))))</f>
        <v/>
      </c>
      <c r="AJ3254" s="58"/>
    </row>
    <row r="3255" customFormat="false" ht="15" hidden="false" customHeight="false" outlineLevel="0" collapsed="false">
      <c r="A3255" s="56"/>
      <c r="E3255" s="57" t="str">
        <f aca="false">IF(AND($F3255="",$G3255=""),"",IF($G3255="",$F3255,HYPERLINK($G3255,$F3255)))</f>
        <v/>
      </c>
      <c r="H3255" s="1" t="str">
        <f aca="false">IF($I3255="","None Attached",IF(LEFT($I3255,5)="https",HYPERLINK($I3255,"Datasheet"),HYPERLINK(_xlfn.CONCAT("https://",$I3255),"Datasheet")))</f>
        <v>None Attached</v>
      </c>
      <c r="M3255" s="56"/>
      <c r="P3255" s="58"/>
      <c r="Q3255" s="1" t="n">
        <f aca="false">$M3255-$N3255</f>
        <v>0</v>
      </c>
      <c r="R3255" s="56"/>
      <c r="T3255" s="59" t="s">
        <v>15</v>
      </c>
      <c r="U3255" s="1" t="n">
        <f aca="false">$S3255-$R3255</f>
        <v>0</v>
      </c>
      <c r="V3255" s="1" t="n">
        <f aca="false">IF($T3255="±",$Q3255*2,$Q3255)</f>
        <v>0</v>
      </c>
      <c r="W3255" s="60" t="str">
        <f aca="false">IFERROR($U3255/ABS($V3255),"N/A")</f>
        <v>N/A</v>
      </c>
      <c r="X3255" s="61" t="str">
        <f aca="false">IF(OR($W3255="N/A",$R3255="",$S3255=""),"N/A",IF($W3255&gt;=4,"Not Significant",IF($W3255&gt;=2,"Semi-Significant","Significant")))</f>
        <v>N/A</v>
      </c>
      <c r="Z3255" s="1" t="str">
        <f aca="false">IF($D3255="Z540.1 w/data",0,"")</f>
        <v/>
      </c>
      <c r="AA3255" s="1" t="e">
        <f aca="false">$Y3255+$Q3255+$Z3255</f>
        <v>#VALUE!</v>
      </c>
      <c r="AB3255" s="1" t="n">
        <f aca="false">$N3255+$Q3255</f>
        <v>0</v>
      </c>
      <c r="AC3255" s="1" t="str">
        <f aca="false">IF($Y3255="","",IF(AND($AA3255&gt;=$R3255,$AA3255&lt;=$S3255),"Pass","Fail"))</f>
        <v/>
      </c>
      <c r="AD3255" s="1" t="str">
        <f aca="false">IF($Y3255="","",IF($AA3255&gt;$R3255,"Pass","Fail"))</f>
        <v/>
      </c>
      <c r="AE3255" s="1" t="str">
        <f aca="false">IF($Y3255="","",IF($AA3255&gt;=$R3255,"Pass","Fail"))</f>
        <v/>
      </c>
      <c r="AF3255" s="1" t="str">
        <f aca="false">IF($Y3255="","",IF($AA3255&lt;=$S3255,"Pass","Fail"))</f>
        <v/>
      </c>
      <c r="AG3255" s="1" t="str">
        <f aca="false">IF($Y3255="","",IF($AA3255&lt;$S3255,"Pass","Fail"))</f>
        <v/>
      </c>
      <c r="AH3255" s="23" t="str">
        <f aca="true">INDIRECT(CHOOSE(MATCH($T3255,{"±","&gt;","≥","≤","&lt;"},0), "AC", "AD", "AE", "AF", "AG") &amp; ROW())</f>
        <v/>
      </c>
      <c r="AI3255" s="56" t="str">
        <f aca="false">IF($X3255="Not Significant","No Further Action Required",
IF($AH3255="","",
IF(AND($AH3255="Pass",$L3255="0 - Passed "),"Analysis performed; no further action required.",
IF(AND($AH3255="Fail",$L3255="1 - Failed "),"Analysis performed; no further action required.",
IF(AND($AH3255="Pass",$L3255="2 - Limited In Use "),"Analysis performed; no further action required.",
IF(AND($AH3255="Fail",$L3255="3 - Adjusted "),"Analysis performed; no further action required.",
"Unit fails analysis; TSM determination required."))))))</f>
        <v/>
      </c>
      <c r="AJ3255" s="58"/>
    </row>
    <row r="3256" customFormat="false" ht="15" hidden="false" customHeight="false" outlineLevel="0" collapsed="false">
      <c r="A3256" s="56"/>
      <c r="E3256" s="57" t="str">
        <f aca="false">IF(AND($F3256="",$G3256=""),"",IF($G3256="",$F3256,HYPERLINK($G3256,$F3256)))</f>
        <v/>
      </c>
      <c r="H3256" s="1" t="str">
        <f aca="false">IF($I3256="","None Attached",IF(LEFT($I3256,5)="https",HYPERLINK($I3256,"Datasheet"),HYPERLINK(_xlfn.CONCAT("https://",$I3256),"Datasheet")))</f>
        <v>None Attached</v>
      </c>
      <c r="M3256" s="56"/>
      <c r="P3256" s="58"/>
      <c r="Q3256" s="1" t="n">
        <f aca="false">$M3256-$N3256</f>
        <v>0</v>
      </c>
      <c r="R3256" s="56"/>
      <c r="T3256" s="59" t="s">
        <v>15</v>
      </c>
      <c r="U3256" s="1" t="n">
        <f aca="false">$S3256-$R3256</f>
        <v>0</v>
      </c>
      <c r="V3256" s="1" t="n">
        <f aca="false">IF($T3256="±",$Q3256*2,$Q3256)</f>
        <v>0</v>
      </c>
      <c r="W3256" s="60" t="str">
        <f aca="false">IFERROR($U3256/ABS($V3256),"N/A")</f>
        <v>N/A</v>
      </c>
      <c r="X3256" s="61" t="str">
        <f aca="false">IF(OR($W3256="N/A",$R3256="",$S3256=""),"N/A",IF($W3256&gt;=4,"Not Significant",IF($W3256&gt;=2,"Semi-Significant","Significant")))</f>
        <v>N/A</v>
      </c>
      <c r="Z3256" s="1" t="str">
        <f aca="false">IF($D3256="Z540.1 w/data",0,"")</f>
        <v/>
      </c>
      <c r="AA3256" s="1" t="e">
        <f aca="false">$Y3256+$Q3256+$Z3256</f>
        <v>#VALUE!</v>
      </c>
      <c r="AB3256" s="1" t="n">
        <f aca="false">$N3256+$Q3256</f>
        <v>0</v>
      </c>
      <c r="AC3256" s="1" t="str">
        <f aca="false">IF($Y3256="","",IF(AND($AA3256&gt;=$R3256,$AA3256&lt;=$S3256),"Pass","Fail"))</f>
        <v/>
      </c>
      <c r="AD3256" s="1" t="str">
        <f aca="false">IF($Y3256="","",IF($AA3256&gt;$R3256,"Pass","Fail"))</f>
        <v/>
      </c>
      <c r="AE3256" s="1" t="str">
        <f aca="false">IF($Y3256="","",IF($AA3256&gt;=$R3256,"Pass","Fail"))</f>
        <v/>
      </c>
      <c r="AF3256" s="1" t="str">
        <f aca="false">IF($Y3256="","",IF($AA3256&lt;=$S3256,"Pass","Fail"))</f>
        <v/>
      </c>
      <c r="AG3256" s="1" t="str">
        <f aca="false">IF($Y3256="","",IF($AA3256&lt;$S3256,"Pass","Fail"))</f>
        <v/>
      </c>
      <c r="AH3256" s="23" t="str">
        <f aca="true">INDIRECT(CHOOSE(MATCH($T3256,{"±","&gt;","≥","≤","&lt;"},0), "AC", "AD", "AE", "AF", "AG") &amp; ROW())</f>
        <v/>
      </c>
      <c r="AI3256" s="56" t="str">
        <f aca="false">IF($X3256="Not Significant","No Further Action Required",
IF($AH3256="","",
IF(AND($AH3256="Pass",$L3256="0 - Passed "),"Analysis performed; no further action required.",
IF(AND($AH3256="Fail",$L3256="1 - Failed "),"Analysis performed; no further action required.",
IF(AND($AH3256="Pass",$L3256="2 - Limited In Use "),"Analysis performed; no further action required.",
IF(AND($AH3256="Fail",$L3256="3 - Adjusted "),"Analysis performed; no further action required.",
"Unit fails analysis; TSM determination required."))))))</f>
        <v/>
      </c>
      <c r="AJ3256" s="58"/>
    </row>
    <row r="3257" customFormat="false" ht="15" hidden="false" customHeight="false" outlineLevel="0" collapsed="false">
      <c r="A3257" s="56"/>
      <c r="E3257" s="57" t="str">
        <f aca="false">IF(AND($F3257="",$G3257=""),"",IF($G3257="",$F3257,HYPERLINK($G3257,$F3257)))</f>
        <v/>
      </c>
      <c r="H3257" s="1" t="str">
        <f aca="false">IF($I3257="","None Attached",IF(LEFT($I3257,5)="https",HYPERLINK($I3257,"Datasheet"),HYPERLINK(_xlfn.CONCAT("https://",$I3257),"Datasheet")))</f>
        <v>None Attached</v>
      </c>
      <c r="M3257" s="56"/>
      <c r="P3257" s="58"/>
      <c r="Q3257" s="1" t="n">
        <f aca="false">$M3257-$N3257</f>
        <v>0</v>
      </c>
      <c r="R3257" s="56"/>
      <c r="T3257" s="59" t="s">
        <v>15</v>
      </c>
      <c r="U3257" s="1" t="n">
        <f aca="false">$S3257-$R3257</f>
        <v>0</v>
      </c>
      <c r="V3257" s="1" t="n">
        <f aca="false">IF($T3257="±",$Q3257*2,$Q3257)</f>
        <v>0</v>
      </c>
      <c r="W3257" s="60" t="str">
        <f aca="false">IFERROR($U3257/ABS($V3257),"N/A")</f>
        <v>N/A</v>
      </c>
      <c r="X3257" s="61" t="str">
        <f aca="false">IF(OR($W3257="N/A",$R3257="",$S3257=""),"N/A",IF($W3257&gt;=4,"Not Significant",IF($W3257&gt;=2,"Semi-Significant","Significant")))</f>
        <v>N/A</v>
      </c>
      <c r="Z3257" s="1" t="str">
        <f aca="false">IF($D3257="Z540.1 w/data",0,"")</f>
        <v/>
      </c>
      <c r="AA3257" s="1" t="e">
        <f aca="false">$Y3257+$Q3257+$Z3257</f>
        <v>#VALUE!</v>
      </c>
      <c r="AB3257" s="1" t="n">
        <f aca="false">$N3257+$Q3257</f>
        <v>0</v>
      </c>
      <c r="AC3257" s="1" t="str">
        <f aca="false">IF($Y3257="","",IF(AND($AA3257&gt;=$R3257,$AA3257&lt;=$S3257),"Pass","Fail"))</f>
        <v/>
      </c>
      <c r="AD3257" s="1" t="str">
        <f aca="false">IF($Y3257="","",IF($AA3257&gt;$R3257,"Pass","Fail"))</f>
        <v/>
      </c>
      <c r="AE3257" s="1" t="str">
        <f aca="false">IF($Y3257="","",IF($AA3257&gt;=$R3257,"Pass","Fail"))</f>
        <v/>
      </c>
      <c r="AF3257" s="1" t="str">
        <f aca="false">IF($Y3257="","",IF($AA3257&lt;=$S3257,"Pass","Fail"))</f>
        <v/>
      </c>
      <c r="AG3257" s="1" t="str">
        <f aca="false">IF($Y3257="","",IF($AA3257&lt;$S3257,"Pass","Fail"))</f>
        <v/>
      </c>
      <c r="AH3257" s="23" t="str">
        <f aca="true">INDIRECT(CHOOSE(MATCH($T3257,{"±","&gt;","≥","≤","&lt;"},0), "AC", "AD", "AE", "AF", "AG") &amp; ROW())</f>
        <v/>
      </c>
      <c r="AI3257" s="56" t="str">
        <f aca="false">IF($X3257="Not Significant","No Further Action Required",
IF($AH3257="","",
IF(AND($AH3257="Pass",$L3257="0 - Passed "),"Analysis performed; no further action required.",
IF(AND($AH3257="Fail",$L3257="1 - Failed "),"Analysis performed; no further action required.",
IF(AND($AH3257="Pass",$L3257="2 - Limited In Use "),"Analysis performed; no further action required.",
IF(AND($AH3257="Fail",$L3257="3 - Adjusted "),"Analysis performed; no further action required.",
"Unit fails analysis; TSM determination required."))))))</f>
        <v/>
      </c>
      <c r="AJ3257" s="58"/>
    </row>
    <row r="3258" customFormat="false" ht="15" hidden="false" customHeight="false" outlineLevel="0" collapsed="false">
      <c r="A3258" s="56"/>
      <c r="E3258" s="57" t="str">
        <f aca="false">IF(AND($F3258="",$G3258=""),"",IF($G3258="",$F3258,HYPERLINK($G3258,$F3258)))</f>
        <v/>
      </c>
      <c r="H3258" s="1" t="str">
        <f aca="false">IF($I3258="","None Attached",IF(LEFT($I3258,5)="https",HYPERLINK($I3258,"Datasheet"),HYPERLINK(_xlfn.CONCAT("https://",$I3258),"Datasheet")))</f>
        <v>None Attached</v>
      </c>
      <c r="M3258" s="56"/>
      <c r="P3258" s="58"/>
      <c r="Q3258" s="1" t="n">
        <f aca="false">$M3258-$N3258</f>
        <v>0</v>
      </c>
      <c r="R3258" s="56"/>
      <c r="T3258" s="59" t="s">
        <v>15</v>
      </c>
      <c r="U3258" s="1" t="n">
        <f aca="false">$S3258-$R3258</f>
        <v>0</v>
      </c>
      <c r="V3258" s="1" t="n">
        <f aca="false">IF($T3258="±",$Q3258*2,$Q3258)</f>
        <v>0</v>
      </c>
      <c r="W3258" s="60" t="str">
        <f aca="false">IFERROR($U3258/ABS($V3258),"N/A")</f>
        <v>N/A</v>
      </c>
      <c r="X3258" s="61" t="str">
        <f aca="false">IF(OR($W3258="N/A",$R3258="",$S3258=""),"N/A",IF($W3258&gt;=4,"Not Significant",IF($W3258&gt;=2,"Semi-Significant","Significant")))</f>
        <v>N/A</v>
      </c>
      <c r="Z3258" s="1" t="str">
        <f aca="false">IF($D3258="Z540.1 w/data",0,"")</f>
        <v/>
      </c>
      <c r="AA3258" s="1" t="e">
        <f aca="false">$Y3258+$Q3258+$Z3258</f>
        <v>#VALUE!</v>
      </c>
      <c r="AB3258" s="1" t="n">
        <f aca="false">$N3258+$Q3258</f>
        <v>0</v>
      </c>
      <c r="AC3258" s="1" t="str">
        <f aca="false">IF($Y3258="","",IF(AND($AA3258&gt;=$R3258,$AA3258&lt;=$S3258),"Pass","Fail"))</f>
        <v/>
      </c>
      <c r="AD3258" s="1" t="str">
        <f aca="false">IF($Y3258="","",IF($AA3258&gt;$R3258,"Pass","Fail"))</f>
        <v/>
      </c>
      <c r="AE3258" s="1" t="str">
        <f aca="false">IF($Y3258="","",IF($AA3258&gt;=$R3258,"Pass","Fail"))</f>
        <v/>
      </c>
      <c r="AF3258" s="1" t="str">
        <f aca="false">IF($Y3258="","",IF($AA3258&lt;=$S3258,"Pass","Fail"))</f>
        <v/>
      </c>
      <c r="AG3258" s="1" t="str">
        <f aca="false">IF($Y3258="","",IF($AA3258&lt;$S3258,"Pass","Fail"))</f>
        <v/>
      </c>
      <c r="AH3258" s="23" t="str">
        <f aca="true">INDIRECT(CHOOSE(MATCH($T3258,{"±","&gt;","≥","≤","&lt;"},0), "AC", "AD", "AE", "AF", "AG") &amp; ROW())</f>
        <v/>
      </c>
      <c r="AI3258" s="56" t="str">
        <f aca="false">IF($X3258="Not Significant","No Further Action Required",
IF($AH3258="","",
IF(AND($AH3258="Pass",$L3258="0 - Passed "),"Analysis performed; no further action required.",
IF(AND($AH3258="Fail",$L3258="1 - Failed "),"Analysis performed; no further action required.",
IF(AND($AH3258="Pass",$L3258="2 - Limited In Use "),"Analysis performed; no further action required.",
IF(AND($AH3258="Fail",$L3258="3 - Adjusted "),"Analysis performed; no further action required.",
"Unit fails analysis; TSM determination required."))))))</f>
        <v/>
      </c>
      <c r="AJ3258" s="58"/>
    </row>
    <row r="3259" customFormat="false" ht="15" hidden="false" customHeight="false" outlineLevel="0" collapsed="false">
      <c r="A3259" s="56"/>
      <c r="E3259" s="57" t="str">
        <f aca="false">IF(AND($F3259="",$G3259=""),"",IF($G3259="",$F3259,HYPERLINK($G3259,$F3259)))</f>
        <v/>
      </c>
      <c r="H3259" s="1" t="str">
        <f aca="false">IF($I3259="","None Attached",IF(LEFT($I3259,5)="https",HYPERLINK($I3259,"Datasheet"),HYPERLINK(_xlfn.CONCAT("https://",$I3259),"Datasheet")))</f>
        <v>None Attached</v>
      </c>
      <c r="M3259" s="56"/>
      <c r="P3259" s="58"/>
      <c r="Q3259" s="1" t="n">
        <f aca="false">$M3259-$N3259</f>
        <v>0</v>
      </c>
      <c r="R3259" s="56"/>
      <c r="T3259" s="59" t="s">
        <v>15</v>
      </c>
      <c r="U3259" s="1" t="n">
        <f aca="false">$S3259-$R3259</f>
        <v>0</v>
      </c>
      <c r="V3259" s="1" t="n">
        <f aca="false">IF($T3259="±",$Q3259*2,$Q3259)</f>
        <v>0</v>
      </c>
      <c r="W3259" s="60" t="str">
        <f aca="false">IFERROR($U3259/ABS($V3259),"N/A")</f>
        <v>N/A</v>
      </c>
      <c r="X3259" s="61" t="str">
        <f aca="false">IF(OR($W3259="N/A",$R3259="",$S3259=""),"N/A",IF($W3259&gt;=4,"Not Significant",IF($W3259&gt;=2,"Semi-Significant","Significant")))</f>
        <v>N/A</v>
      </c>
      <c r="Z3259" s="1" t="str">
        <f aca="false">IF($D3259="Z540.1 w/data",0,"")</f>
        <v/>
      </c>
      <c r="AA3259" s="1" t="e">
        <f aca="false">$Y3259+$Q3259+$Z3259</f>
        <v>#VALUE!</v>
      </c>
      <c r="AB3259" s="1" t="n">
        <f aca="false">$N3259+$Q3259</f>
        <v>0</v>
      </c>
      <c r="AC3259" s="1" t="str">
        <f aca="false">IF($Y3259="","",IF(AND($AA3259&gt;=$R3259,$AA3259&lt;=$S3259),"Pass","Fail"))</f>
        <v/>
      </c>
      <c r="AD3259" s="1" t="str">
        <f aca="false">IF($Y3259="","",IF($AA3259&gt;$R3259,"Pass","Fail"))</f>
        <v/>
      </c>
      <c r="AE3259" s="1" t="str">
        <f aca="false">IF($Y3259="","",IF($AA3259&gt;=$R3259,"Pass","Fail"))</f>
        <v/>
      </c>
      <c r="AF3259" s="1" t="str">
        <f aca="false">IF($Y3259="","",IF($AA3259&lt;=$S3259,"Pass","Fail"))</f>
        <v/>
      </c>
      <c r="AG3259" s="1" t="str">
        <f aca="false">IF($Y3259="","",IF($AA3259&lt;$S3259,"Pass","Fail"))</f>
        <v/>
      </c>
      <c r="AH3259" s="23" t="str">
        <f aca="true">INDIRECT(CHOOSE(MATCH($T3259,{"±","&gt;","≥","≤","&lt;"},0), "AC", "AD", "AE", "AF", "AG") &amp; ROW())</f>
        <v/>
      </c>
      <c r="AI3259" s="56" t="str">
        <f aca="false">IF($X3259="Not Significant","No Further Action Required",
IF($AH3259="","",
IF(AND($AH3259="Pass",$L3259="0 - Passed "),"Analysis performed; no further action required.",
IF(AND($AH3259="Fail",$L3259="1 - Failed "),"Analysis performed; no further action required.",
IF(AND($AH3259="Pass",$L3259="2 - Limited In Use "),"Analysis performed; no further action required.",
IF(AND($AH3259="Fail",$L3259="3 - Adjusted "),"Analysis performed; no further action required.",
"Unit fails analysis; TSM determination required."))))))</f>
        <v/>
      </c>
      <c r="AJ3259" s="58"/>
    </row>
    <row r="3260" customFormat="false" ht="15" hidden="false" customHeight="false" outlineLevel="0" collapsed="false">
      <c r="A3260" s="56"/>
      <c r="E3260" s="57" t="str">
        <f aca="false">IF(AND($F3260="",$G3260=""),"",IF($G3260="",$F3260,HYPERLINK($G3260,$F3260)))</f>
        <v/>
      </c>
      <c r="H3260" s="1" t="str">
        <f aca="false">IF($I3260="","None Attached",IF(LEFT($I3260,5)="https",HYPERLINK($I3260,"Datasheet"),HYPERLINK(_xlfn.CONCAT("https://",$I3260),"Datasheet")))</f>
        <v>None Attached</v>
      </c>
      <c r="M3260" s="56"/>
      <c r="P3260" s="58"/>
      <c r="Q3260" s="1" t="n">
        <f aca="false">$M3260-$N3260</f>
        <v>0</v>
      </c>
      <c r="R3260" s="56"/>
      <c r="T3260" s="59" t="s">
        <v>15</v>
      </c>
      <c r="U3260" s="1" t="n">
        <f aca="false">$S3260-$R3260</f>
        <v>0</v>
      </c>
      <c r="V3260" s="1" t="n">
        <f aca="false">IF($T3260="±",$Q3260*2,$Q3260)</f>
        <v>0</v>
      </c>
      <c r="W3260" s="60" t="str">
        <f aca="false">IFERROR($U3260/ABS($V3260),"N/A")</f>
        <v>N/A</v>
      </c>
      <c r="X3260" s="61" t="str">
        <f aca="false">IF(OR($W3260="N/A",$R3260="",$S3260=""),"N/A",IF($W3260&gt;=4,"Not Significant",IF($W3260&gt;=2,"Semi-Significant","Significant")))</f>
        <v>N/A</v>
      </c>
      <c r="Z3260" s="1" t="str">
        <f aca="false">IF($D3260="Z540.1 w/data",0,"")</f>
        <v/>
      </c>
      <c r="AA3260" s="1" t="e">
        <f aca="false">$Y3260+$Q3260+$Z3260</f>
        <v>#VALUE!</v>
      </c>
      <c r="AB3260" s="1" t="n">
        <f aca="false">$N3260+$Q3260</f>
        <v>0</v>
      </c>
      <c r="AC3260" s="1" t="str">
        <f aca="false">IF($Y3260="","",IF(AND($AA3260&gt;=$R3260,$AA3260&lt;=$S3260),"Pass","Fail"))</f>
        <v/>
      </c>
      <c r="AD3260" s="1" t="str">
        <f aca="false">IF($Y3260="","",IF($AA3260&gt;$R3260,"Pass","Fail"))</f>
        <v/>
      </c>
      <c r="AE3260" s="1" t="str">
        <f aca="false">IF($Y3260="","",IF($AA3260&gt;=$R3260,"Pass","Fail"))</f>
        <v/>
      </c>
      <c r="AF3260" s="1" t="str">
        <f aca="false">IF($Y3260="","",IF($AA3260&lt;=$S3260,"Pass","Fail"))</f>
        <v/>
      </c>
      <c r="AG3260" s="1" t="str">
        <f aca="false">IF($Y3260="","",IF($AA3260&lt;$S3260,"Pass","Fail"))</f>
        <v/>
      </c>
      <c r="AH3260" s="23" t="str">
        <f aca="true">INDIRECT(CHOOSE(MATCH($T3260,{"±","&gt;","≥","≤","&lt;"},0), "AC", "AD", "AE", "AF", "AG") &amp; ROW())</f>
        <v/>
      </c>
      <c r="AI3260" s="56" t="str">
        <f aca="false">IF($X3260="Not Significant","No Further Action Required",
IF($AH3260="","",
IF(AND($AH3260="Pass",$L3260="0 - Passed "),"Analysis performed; no further action required.",
IF(AND($AH3260="Fail",$L3260="1 - Failed "),"Analysis performed; no further action required.",
IF(AND($AH3260="Pass",$L3260="2 - Limited In Use "),"Analysis performed; no further action required.",
IF(AND($AH3260="Fail",$L3260="3 - Adjusted "),"Analysis performed; no further action required.",
"Unit fails analysis; TSM determination required."))))))</f>
        <v/>
      </c>
      <c r="AJ3260" s="58"/>
    </row>
    <row r="3261" customFormat="false" ht="15" hidden="false" customHeight="false" outlineLevel="0" collapsed="false">
      <c r="A3261" s="56"/>
      <c r="E3261" s="57" t="str">
        <f aca="false">IF(AND($F3261="",$G3261=""),"",IF($G3261="",$F3261,HYPERLINK($G3261,$F3261)))</f>
        <v/>
      </c>
      <c r="H3261" s="1" t="str">
        <f aca="false">IF($I3261="","None Attached",IF(LEFT($I3261,5)="https",HYPERLINK($I3261,"Datasheet"),HYPERLINK(_xlfn.CONCAT("https://",$I3261),"Datasheet")))</f>
        <v>None Attached</v>
      </c>
      <c r="M3261" s="56"/>
      <c r="P3261" s="58"/>
      <c r="Q3261" s="1" t="n">
        <f aca="false">$M3261-$N3261</f>
        <v>0</v>
      </c>
      <c r="R3261" s="56"/>
      <c r="T3261" s="59" t="s">
        <v>15</v>
      </c>
      <c r="U3261" s="1" t="n">
        <f aca="false">$S3261-$R3261</f>
        <v>0</v>
      </c>
      <c r="V3261" s="1" t="n">
        <f aca="false">IF($T3261="±",$Q3261*2,$Q3261)</f>
        <v>0</v>
      </c>
      <c r="W3261" s="60" t="str">
        <f aca="false">IFERROR($U3261/ABS($V3261),"N/A")</f>
        <v>N/A</v>
      </c>
      <c r="X3261" s="61" t="str">
        <f aca="false">IF(OR($W3261="N/A",$R3261="",$S3261=""),"N/A",IF($W3261&gt;=4,"Not Significant",IF($W3261&gt;=2,"Semi-Significant","Significant")))</f>
        <v>N/A</v>
      </c>
      <c r="Z3261" s="1" t="str">
        <f aca="false">IF($D3261="Z540.1 w/data",0,"")</f>
        <v/>
      </c>
      <c r="AA3261" s="1" t="e">
        <f aca="false">$Y3261+$Q3261+$Z3261</f>
        <v>#VALUE!</v>
      </c>
      <c r="AB3261" s="1" t="n">
        <f aca="false">$N3261+$Q3261</f>
        <v>0</v>
      </c>
      <c r="AC3261" s="1" t="str">
        <f aca="false">IF($Y3261="","",IF(AND($AA3261&gt;=$R3261,$AA3261&lt;=$S3261),"Pass","Fail"))</f>
        <v/>
      </c>
      <c r="AD3261" s="1" t="str">
        <f aca="false">IF($Y3261="","",IF($AA3261&gt;$R3261,"Pass","Fail"))</f>
        <v/>
      </c>
      <c r="AE3261" s="1" t="str">
        <f aca="false">IF($Y3261="","",IF($AA3261&gt;=$R3261,"Pass","Fail"))</f>
        <v/>
      </c>
      <c r="AF3261" s="1" t="str">
        <f aca="false">IF($Y3261="","",IF($AA3261&lt;=$S3261,"Pass","Fail"))</f>
        <v/>
      </c>
      <c r="AG3261" s="1" t="str">
        <f aca="false">IF($Y3261="","",IF($AA3261&lt;$S3261,"Pass","Fail"))</f>
        <v/>
      </c>
      <c r="AH3261" s="23" t="str">
        <f aca="true">INDIRECT(CHOOSE(MATCH($T3261,{"±","&gt;","≥","≤","&lt;"},0), "AC", "AD", "AE", "AF", "AG") &amp; ROW())</f>
        <v/>
      </c>
      <c r="AI3261" s="56" t="str">
        <f aca="false">IF($X3261="Not Significant","No Further Action Required",
IF($AH3261="","",
IF(AND($AH3261="Pass",$L3261="0 - Passed "),"Analysis performed; no further action required.",
IF(AND($AH3261="Fail",$L3261="1 - Failed "),"Analysis performed; no further action required.",
IF(AND($AH3261="Pass",$L3261="2 - Limited In Use "),"Analysis performed; no further action required.",
IF(AND($AH3261="Fail",$L3261="3 - Adjusted "),"Analysis performed; no further action required.",
"Unit fails analysis; TSM determination required."))))))</f>
        <v/>
      </c>
      <c r="AJ3261" s="58"/>
    </row>
    <row r="3262" customFormat="false" ht="15" hidden="false" customHeight="false" outlineLevel="0" collapsed="false">
      <c r="A3262" s="56"/>
      <c r="E3262" s="57" t="str">
        <f aca="false">IF(AND($F3262="",$G3262=""),"",IF($G3262="",$F3262,HYPERLINK($G3262,$F3262)))</f>
        <v/>
      </c>
      <c r="H3262" s="1" t="str">
        <f aca="false">IF($I3262="","None Attached",IF(LEFT($I3262,5)="https",HYPERLINK($I3262,"Datasheet"),HYPERLINK(_xlfn.CONCAT("https://",$I3262),"Datasheet")))</f>
        <v>None Attached</v>
      </c>
      <c r="M3262" s="56"/>
      <c r="P3262" s="58"/>
      <c r="Q3262" s="1" t="n">
        <f aca="false">$M3262-$N3262</f>
        <v>0</v>
      </c>
      <c r="R3262" s="56"/>
      <c r="T3262" s="59" t="s">
        <v>15</v>
      </c>
      <c r="U3262" s="1" t="n">
        <f aca="false">$S3262-$R3262</f>
        <v>0</v>
      </c>
      <c r="V3262" s="1" t="n">
        <f aca="false">IF($T3262="±",$Q3262*2,$Q3262)</f>
        <v>0</v>
      </c>
      <c r="W3262" s="60" t="str">
        <f aca="false">IFERROR($U3262/ABS($V3262),"N/A")</f>
        <v>N/A</v>
      </c>
      <c r="X3262" s="61" t="str">
        <f aca="false">IF(OR($W3262="N/A",$R3262="",$S3262=""),"N/A",IF($W3262&gt;=4,"Not Significant",IF($W3262&gt;=2,"Semi-Significant","Significant")))</f>
        <v>N/A</v>
      </c>
      <c r="Z3262" s="1" t="str">
        <f aca="false">IF($D3262="Z540.1 w/data",0,"")</f>
        <v/>
      </c>
      <c r="AA3262" s="1" t="e">
        <f aca="false">$Y3262+$Q3262+$Z3262</f>
        <v>#VALUE!</v>
      </c>
      <c r="AB3262" s="1" t="n">
        <f aca="false">$N3262+$Q3262</f>
        <v>0</v>
      </c>
      <c r="AC3262" s="1" t="str">
        <f aca="false">IF($Y3262="","",IF(AND($AA3262&gt;=$R3262,$AA3262&lt;=$S3262),"Pass","Fail"))</f>
        <v/>
      </c>
      <c r="AD3262" s="1" t="str">
        <f aca="false">IF($Y3262="","",IF($AA3262&gt;$R3262,"Pass","Fail"))</f>
        <v/>
      </c>
      <c r="AE3262" s="1" t="str">
        <f aca="false">IF($Y3262="","",IF($AA3262&gt;=$R3262,"Pass","Fail"))</f>
        <v/>
      </c>
      <c r="AF3262" s="1" t="str">
        <f aca="false">IF($Y3262="","",IF($AA3262&lt;=$S3262,"Pass","Fail"))</f>
        <v/>
      </c>
      <c r="AG3262" s="1" t="str">
        <f aca="false">IF($Y3262="","",IF($AA3262&lt;$S3262,"Pass","Fail"))</f>
        <v/>
      </c>
      <c r="AH3262" s="23" t="str">
        <f aca="true">INDIRECT(CHOOSE(MATCH($T3262,{"±","&gt;","≥","≤","&lt;"},0), "AC", "AD", "AE", "AF", "AG") &amp; ROW())</f>
        <v/>
      </c>
      <c r="AI3262" s="56" t="str">
        <f aca="false">IF($X3262="Not Significant","No Further Action Required",
IF($AH3262="","",
IF(AND($AH3262="Pass",$L3262="0 - Passed "),"Analysis performed; no further action required.",
IF(AND($AH3262="Fail",$L3262="1 - Failed "),"Analysis performed; no further action required.",
IF(AND($AH3262="Pass",$L3262="2 - Limited In Use "),"Analysis performed; no further action required.",
IF(AND($AH3262="Fail",$L3262="3 - Adjusted "),"Analysis performed; no further action required.",
"Unit fails analysis; TSM determination required."))))))</f>
        <v/>
      </c>
      <c r="AJ3262" s="58"/>
    </row>
    <row r="3263" customFormat="false" ht="15" hidden="false" customHeight="false" outlineLevel="0" collapsed="false">
      <c r="A3263" s="56"/>
      <c r="E3263" s="57" t="str">
        <f aca="false">IF(AND($F3263="",$G3263=""),"",IF($G3263="",$F3263,HYPERLINK($G3263,$F3263)))</f>
        <v/>
      </c>
      <c r="H3263" s="1" t="str">
        <f aca="false">IF($I3263="","None Attached",IF(LEFT($I3263,5)="https",HYPERLINK($I3263,"Datasheet"),HYPERLINK(_xlfn.CONCAT("https://",$I3263),"Datasheet")))</f>
        <v>None Attached</v>
      </c>
      <c r="M3263" s="56"/>
      <c r="P3263" s="58"/>
      <c r="Q3263" s="1" t="n">
        <f aca="false">$M3263-$N3263</f>
        <v>0</v>
      </c>
      <c r="R3263" s="56"/>
      <c r="T3263" s="59" t="s">
        <v>15</v>
      </c>
      <c r="U3263" s="1" t="n">
        <f aca="false">$S3263-$R3263</f>
        <v>0</v>
      </c>
      <c r="V3263" s="1" t="n">
        <f aca="false">IF($T3263="±",$Q3263*2,$Q3263)</f>
        <v>0</v>
      </c>
      <c r="W3263" s="60" t="str">
        <f aca="false">IFERROR($U3263/ABS($V3263),"N/A")</f>
        <v>N/A</v>
      </c>
      <c r="X3263" s="61" t="str">
        <f aca="false">IF(OR($W3263="N/A",$R3263="",$S3263=""),"N/A",IF($W3263&gt;=4,"Not Significant",IF($W3263&gt;=2,"Semi-Significant","Significant")))</f>
        <v>N/A</v>
      </c>
      <c r="Z3263" s="1" t="str">
        <f aca="false">IF($D3263="Z540.1 w/data",0,"")</f>
        <v/>
      </c>
      <c r="AA3263" s="1" t="e">
        <f aca="false">$Y3263+$Q3263+$Z3263</f>
        <v>#VALUE!</v>
      </c>
      <c r="AB3263" s="1" t="n">
        <f aca="false">$N3263+$Q3263</f>
        <v>0</v>
      </c>
      <c r="AC3263" s="1" t="str">
        <f aca="false">IF($Y3263="","",IF(AND($AA3263&gt;=$R3263,$AA3263&lt;=$S3263),"Pass","Fail"))</f>
        <v/>
      </c>
      <c r="AD3263" s="1" t="str">
        <f aca="false">IF($Y3263="","",IF($AA3263&gt;$R3263,"Pass","Fail"))</f>
        <v/>
      </c>
      <c r="AE3263" s="1" t="str">
        <f aca="false">IF($Y3263="","",IF($AA3263&gt;=$R3263,"Pass","Fail"))</f>
        <v/>
      </c>
      <c r="AF3263" s="1" t="str">
        <f aca="false">IF($Y3263="","",IF($AA3263&lt;=$S3263,"Pass","Fail"))</f>
        <v/>
      </c>
      <c r="AG3263" s="1" t="str">
        <f aca="false">IF($Y3263="","",IF($AA3263&lt;$S3263,"Pass","Fail"))</f>
        <v/>
      </c>
      <c r="AH3263" s="23" t="str">
        <f aca="true">INDIRECT(CHOOSE(MATCH($T3263,{"±","&gt;","≥","≤","&lt;"},0), "AC", "AD", "AE", "AF", "AG") &amp; ROW())</f>
        <v/>
      </c>
      <c r="AI3263" s="56" t="str">
        <f aca="false">IF($X3263="Not Significant","No Further Action Required",
IF($AH3263="","",
IF(AND($AH3263="Pass",$L3263="0 - Passed "),"Analysis performed; no further action required.",
IF(AND($AH3263="Fail",$L3263="1 - Failed "),"Analysis performed; no further action required.",
IF(AND($AH3263="Pass",$L3263="2 - Limited In Use "),"Analysis performed; no further action required.",
IF(AND($AH3263="Fail",$L3263="3 - Adjusted "),"Analysis performed; no further action required.",
"Unit fails analysis; TSM determination required."))))))</f>
        <v/>
      </c>
      <c r="AJ3263" s="58"/>
    </row>
    <row r="3264" customFormat="false" ht="15" hidden="false" customHeight="false" outlineLevel="0" collapsed="false">
      <c r="A3264" s="56"/>
      <c r="E3264" s="57" t="str">
        <f aca="false">IF(AND($F3264="",$G3264=""),"",IF($G3264="",$F3264,HYPERLINK($G3264,$F3264)))</f>
        <v/>
      </c>
      <c r="H3264" s="1" t="str">
        <f aca="false">IF($I3264="","None Attached",IF(LEFT($I3264,5)="https",HYPERLINK($I3264,"Datasheet"),HYPERLINK(_xlfn.CONCAT("https://",$I3264),"Datasheet")))</f>
        <v>None Attached</v>
      </c>
      <c r="M3264" s="56"/>
      <c r="P3264" s="58"/>
      <c r="Q3264" s="1" t="n">
        <f aca="false">$M3264-$N3264</f>
        <v>0</v>
      </c>
      <c r="R3264" s="56"/>
      <c r="T3264" s="59" t="s">
        <v>15</v>
      </c>
      <c r="U3264" s="1" t="n">
        <f aca="false">$S3264-$R3264</f>
        <v>0</v>
      </c>
      <c r="V3264" s="1" t="n">
        <f aca="false">IF($T3264="±",$Q3264*2,$Q3264)</f>
        <v>0</v>
      </c>
      <c r="W3264" s="60" t="str">
        <f aca="false">IFERROR($U3264/ABS($V3264),"N/A")</f>
        <v>N/A</v>
      </c>
      <c r="X3264" s="61" t="str">
        <f aca="false">IF(OR($W3264="N/A",$R3264="",$S3264=""),"N/A",IF($W3264&gt;=4,"Not Significant",IF($W3264&gt;=2,"Semi-Significant","Significant")))</f>
        <v>N/A</v>
      </c>
      <c r="Z3264" s="1" t="str">
        <f aca="false">IF($D3264="Z540.1 w/data",0,"")</f>
        <v/>
      </c>
      <c r="AA3264" s="1" t="e">
        <f aca="false">$Y3264+$Q3264+$Z3264</f>
        <v>#VALUE!</v>
      </c>
      <c r="AB3264" s="1" t="n">
        <f aca="false">$N3264+$Q3264</f>
        <v>0</v>
      </c>
      <c r="AC3264" s="1" t="str">
        <f aca="false">IF($Y3264="","",IF(AND($AA3264&gt;=$R3264,$AA3264&lt;=$S3264),"Pass","Fail"))</f>
        <v/>
      </c>
      <c r="AD3264" s="1" t="str">
        <f aca="false">IF($Y3264="","",IF($AA3264&gt;$R3264,"Pass","Fail"))</f>
        <v/>
      </c>
      <c r="AE3264" s="1" t="str">
        <f aca="false">IF($Y3264="","",IF($AA3264&gt;=$R3264,"Pass","Fail"))</f>
        <v/>
      </c>
      <c r="AF3264" s="1" t="str">
        <f aca="false">IF($Y3264="","",IF($AA3264&lt;=$S3264,"Pass","Fail"))</f>
        <v/>
      </c>
      <c r="AG3264" s="1" t="str">
        <f aca="false">IF($Y3264="","",IF($AA3264&lt;$S3264,"Pass","Fail"))</f>
        <v/>
      </c>
      <c r="AH3264" s="23" t="str">
        <f aca="true">INDIRECT(CHOOSE(MATCH($T3264,{"±","&gt;","≥","≤","&lt;"},0), "AC", "AD", "AE", "AF", "AG") &amp; ROW())</f>
        <v/>
      </c>
      <c r="AI3264" s="56" t="str">
        <f aca="false">IF($X3264="Not Significant","No Further Action Required",
IF($AH3264="","",
IF(AND($AH3264="Pass",$L3264="0 - Passed "),"Analysis performed; no further action required.",
IF(AND($AH3264="Fail",$L3264="1 - Failed "),"Analysis performed; no further action required.",
IF(AND($AH3264="Pass",$L3264="2 - Limited In Use "),"Analysis performed; no further action required.",
IF(AND($AH3264="Fail",$L3264="3 - Adjusted "),"Analysis performed; no further action required.",
"Unit fails analysis; TSM determination required."))))))</f>
        <v/>
      </c>
      <c r="AJ3264" s="58"/>
    </row>
    <row r="3265" customFormat="false" ht="15" hidden="false" customHeight="false" outlineLevel="0" collapsed="false">
      <c r="A3265" s="56"/>
      <c r="E3265" s="57" t="str">
        <f aca="false">IF(AND($F3265="",$G3265=""),"",IF($G3265="",$F3265,HYPERLINK($G3265,$F3265)))</f>
        <v/>
      </c>
      <c r="H3265" s="1" t="str">
        <f aca="false">IF($I3265="","None Attached",IF(LEFT($I3265,5)="https",HYPERLINK($I3265,"Datasheet"),HYPERLINK(_xlfn.CONCAT("https://",$I3265),"Datasheet")))</f>
        <v>None Attached</v>
      </c>
      <c r="M3265" s="56"/>
      <c r="P3265" s="58"/>
      <c r="Q3265" s="1" t="n">
        <f aca="false">$M3265-$N3265</f>
        <v>0</v>
      </c>
      <c r="R3265" s="56"/>
      <c r="T3265" s="59" t="s">
        <v>15</v>
      </c>
      <c r="U3265" s="1" t="n">
        <f aca="false">$S3265-$R3265</f>
        <v>0</v>
      </c>
      <c r="V3265" s="1" t="n">
        <f aca="false">IF($T3265="±",$Q3265*2,$Q3265)</f>
        <v>0</v>
      </c>
      <c r="W3265" s="60" t="str">
        <f aca="false">IFERROR($U3265/ABS($V3265),"N/A")</f>
        <v>N/A</v>
      </c>
      <c r="X3265" s="61" t="str">
        <f aca="false">IF(OR($W3265="N/A",$R3265="",$S3265=""),"N/A",IF($W3265&gt;=4,"Not Significant",IF($W3265&gt;=2,"Semi-Significant","Significant")))</f>
        <v>N/A</v>
      </c>
      <c r="Z3265" s="1" t="str">
        <f aca="false">IF($D3265="Z540.1 w/data",0,"")</f>
        <v/>
      </c>
      <c r="AA3265" s="1" t="e">
        <f aca="false">$Y3265+$Q3265+$Z3265</f>
        <v>#VALUE!</v>
      </c>
      <c r="AB3265" s="1" t="n">
        <f aca="false">$N3265+$Q3265</f>
        <v>0</v>
      </c>
      <c r="AC3265" s="1" t="str">
        <f aca="false">IF($Y3265="","",IF(AND($AA3265&gt;=$R3265,$AA3265&lt;=$S3265),"Pass","Fail"))</f>
        <v/>
      </c>
      <c r="AD3265" s="1" t="str">
        <f aca="false">IF($Y3265="","",IF($AA3265&gt;$R3265,"Pass","Fail"))</f>
        <v/>
      </c>
      <c r="AE3265" s="1" t="str">
        <f aca="false">IF($Y3265="","",IF($AA3265&gt;=$R3265,"Pass","Fail"))</f>
        <v/>
      </c>
      <c r="AF3265" s="1" t="str">
        <f aca="false">IF($Y3265="","",IF($AA3265&lt;=$S3265,"Pass","Fail"))</f>
        <v/>
      </c>
      <c r="AG3265" s="1" t="str">
        <f aca="false">IF($Y3265="","",IF($AA3265&lt;$S3265,"Pass","Fail"))</f>
        <v/>
      </c>
      <c r="AH3265" s="23" t="str">
        <f aca="true">INDIRECT(CHOOSE(MATCH($T3265,{"±","&gt;","≥","≤","&lt;"},0), "AC", "AD", "AE", "AF", "AG") &amp; ROW())</f>
        <v/>
      </c>
      <c r="AI3265" s="56" t="str">
        <f aca="false">IF($X3265="Not Significant","No Further Action Required",
IF($AH3265="","",
IF(AND($AH3265="Pass",$L3265="0 - Passed "),"Analysis performed; no further action required.",
IF(AND($AH3265="Fail",$L3265="1 - Failed "),"Analysis performed; no further action required.",
IF(AND($AH3265="Pass",$L3265="2 - Limited In Use "),"Analysis performed; no further action required.",
IF(AND($AH3265="Fail",$L3265="3 - Adjusted "),"Analysis performed; no further action required.",
"Unit fails analysis; TSM determination required."))))))</f>
        <v/>
      </c>
      <c r="AJ3265" s="58"/>
    </row>
    <row r="3266" customFormat="false" ht="15" hidden="false" customHeight="false" outlineLevel="0" collapsed="false">
      <c r="A3266" s="56"/>
      <c r="E3266" s="57" t="str">
        <f aca="false">IF(AND($F3266="",$G3266=""),"",IF($G3266="",$F3266,HYPERLINK($G3266,$F3266)))</f>
        <v/>
      </c>
      <c r="H3266" s="1" t="str">
        <f aca="false">IF($I3266="","None Attached",IF(LEFT($I3266,5)="https",HYPERLINK($I3266,"Datasheet"),HYPERLINK(_xlfn.CONCAT("https://",$I3266),"Datasheet")))</f>
        <v>None Attached</v>
      </c>
      <c r="M3266" s="56"/>
      <c r="P3266" s="58"/>
      <c r="Q3266" s="1" t="n">
        <f aca="false">$M3266-$N3266</f>
        <v>0</v>
      </c>
      <c r="R3266" s="56"/>
      <c r="T3266" s="59" t="s">
        <v>15</v>
      </c>
      <c r="U3266" s="1" t="n">
        <f aca="false">$S3266-$R3266</f>
        <v>0</v>
      </c>
      <c r="V3266" s="1" t="n">
        <f aca="false">IF($T3266="±",$Q3266*2,$Q3266)</f>
        <v>0</v>
      </c>
      <c r="W3266" s="60" t="str">
        <f aca="false">IFERROR($U3266/ABS($V3266),"N/A")</f>
        <v>N/A</v>
      </c>
      <c r="X3266" s="61" t="str">
        <f aca="false">IF(OR($W3266="N/A",$R3266="",$S3266=""),"N/A",IF($W3266&gt;=4,"Not Significant",IF($W3266&gt;=2,"Semi-Significant","Significant")))</f>
        <v>N/A</v>
      </c>
      <c r="Z3266" s="1" t="str">
        <f aca="false">IF($D3266="Z540.1 w/data",0,"")</f>
        <v/>
      </c>
      <c r="AA3266" s="1" t="e">
        <f aca="false">$Y3266+$Q3266+$Z3266</f>
        <v>#VALUE!</v>
      </c>
      <c r="AB3266" s="1" t="n">
        <f aca="false">$N3266+$Q3266</f>
        <v>0</v>
      </c>
      <c r="AC3266" s="1" t="str">
        <f aca="false">IF($Y3266="","",IF(AND($AA3266&gt;=$R3266,$AA3266&lt;=$S3266),"Pass","Fail"))</f>
        <v/>
      </c>
      <c r="AD3266" s="1" t="str">
        <f aca="false">IF($Y3266="","",IF($AA3266&gt;$R3266,"Pass","Fail"))</f>
        <v/>
      </c>
      <c r="AE3266" s="1" t="str">
        <f aca="false">IF($Y3266="","",IF($AA3266&gt;=$R3266,"Pass","Fail"))</f>
        <v/>
      </c>
      <c r="AF3266" s="1" t="str">
        <f aca="false">IF($Y3266="","",IF($AA3266&lt;=$S3266,"Pass","Fail"))</f>
        <v/>
      </c>
      <c r="AG3266" s="1" t="str">
        <f aca="false">IF($Y3266="","",IF($AA3266&lt;$S3266,"Pass","Fail"))</f>
        <v/>
      </c>
      <c r="AH3266" s="23" t="str">
        <f aca="true">INDIRECT(CHOOSE(MATCH($T3266,{"±","&gt;","≥","≤","&lt;"},0), "AC", "AD", "AE", "AF", "AG") &amp; ROW())</f>
        <v/>
      </c>
      <c r="AI3266" s="56" t="str">
        <f aca="false">IF($X3266="Not Significant","No Further Action Required",
IF($AH3266="","",
IF(AND($AH3266="Pass",$L3266="0 - Passed "),"Analysis performed; no further action required.",
IF(AND($AH3266="Fail",$L3266="1 - Failed "),"Analysis performed; no further action required.",
IF(AND($AH3266="Pass",$L3266="2 - Limited In Use "),"Analysis performed; no further action required.",
IF(AND($AH3266="Fail",$L3266="3 - Adjusted "),"Analysis performed; no further action required.",
"Unit fails analysis; TSM determination required."))))))</f>
        <v/>
      </c>
      <c r="AJ3266" s="58"/>
    </row>
    <row r="3267" customFormat="false" ht="15" hidden="false" customHeight="false" outlineLevel="0" collapsed="false">
      <c r="A3267" s="56"/>
      <c r="E3267" s="57" t="str">
        <f aca="false">IF(AND($F3267="",$G3267=""),"",IF($G3267="",$F3267,HYPERLINK($G3267,$F3267)))</f>
        <v/>
      </c>
      <c r="H3267" s="1" t="str">
        <f aca="false">IF($I3267="","None Attached",IF(LEFT($I3267,5)="https",HYPERLINK($I3267,"Datasheet"),HYPERLINK(_xlfn.CONCAT("https://",$I3267),"Datasheet")))</f>
        <v>None Attached</v>
      </c>
      <c r="M3267" s="56"/>
      <c r="P3267" s="58"/>
      <c r="Q3267" s="1" t="n">
        <f aca="false">$M3267-$N3267</f>
        <v>0</v>
      </c>
      <c r="R3267" s="56"/>
      <c r="T3267" s="59" t="s">
        <v>15</v>
      </c>
      <c r="U3267" s="1" t="n">
        <f aca="false">$S3267-$R3267</f>
        <v>0</v>
      </c>
      <c r="V3267" s="1" t="n">
        <f aca="false">IF($T3267="±",$Q3267*2,$Q3267)</f>
        <v>0</v>
      </c>
      <c r="W3267" s="60" t="str">
        <f aca="false">IFERROR($U3267/ABS($V3267),"N/A")</f>
        <v>N/A</v>
      </c>
      <c r="X3267" s="61" t="str">
        <f aca="false">IF(OR($W3267="N/A",$R3267="",$S3267=""),"N/A",IF($W3267&gt;=4,"Not Significant",IF($W3267&gt;=2,"Semi-Significant","Significant")))</f>
        <v>N/A</v>
      </c>
      <c r="Z3267" s="1" t="str">
        <f aca="false">IF($D3267="Z540.1 w/data",0,"")</f>
        <v/>
      </c>
      <c r="AA3267" s="1" t="e">
        <f aca="false">$Y3267+$Q3267+$Z3267</f>
        <v>#VALUE!</v>
      </c>
      <c r="AB3267" s="1" t="n">
        <f aca="false">$N3267+$Q3267</f>
        <v>0</v>
      </c>
      <c r="AC3267" s="1" t="str">
        <f aca="false">IF($Y3267="","",IF(AND($AA3267&gt;=$R3267,$AA3267&lt;=$S3267),"Pass","Fail"))</f>
        <v/>
      </c>
      <c r="AD3267" s="1" t="str">
        <f aca="false">IF($Y3267="","",IF($AA3267&gt;$R3267,"Pass","Fail"))</f>
        <v/>
      </c>
      <c r="AE3267" s="1" t="str">
        <f aca="false">IF($Y3267="","",IF($AA3267&gt;=$R3267,"Pass","Fail"))</f>
        <v/>
      </c>
      <c r="AF3267" s="1" t="str">
        <f aca="false">IF($Y3267="","",IF($AA3267&lt;=$S3267,"Pass","Fail"))</f>
        <v/>
      </c>
      <c r="AG3267" s="1" t="str">
        <f aca="false">IF($Y3267="","",IF($AA3267&lt;$S3267,"Pass","Fail"))</f>
        <v/>
      </c>
      <c r="AH3267" s="23" t="str">
        <f aca="true">INDIRECT(CHOOSE(MATCH($T3267,{"±","&gt;","≥","≤","&lt;"},0), "AC", "AD", "AE", "AF", "AG") &amp; ROW())</f>
        <v/>
      </c>
      <c r="AI3267" s="56" t="str">
        <f aca="false">IF($X3267="Not Significant","No Further Action Required",
IF($AH3267="","",
IF(AND($AH3267="Pass",$L3267="0 - Passed "),"Analysis performed; no further action required.",
IF(AND($AH3267="Fail",$L3267="1 - Failed "),"Analysis performed; no further action required.",
IF(AND($AH3267="Pass",$L3267="2 - Limited In Use "),"Analysis performed; no further action required.",
IF(AND($AH3267="Fail",$L3267="3 - Adjusted "),"Analysis performed; no further action required.",
"Unit fails analysis; TSM determination required."))))))</f>
        <v/>
      </c>
      <c r="AJ3267" s="58"/>
    </row>
    <row r="3268" customFormat="false" ht="15" hidden="false" customHeight="false" outlineLevel="0" collapsed="false">
      <c r="A3268" s="56"/>
      <c r="E3268" s="57" t="str">
        <f aca="false">IF(AND($F3268="",$G3268=""),"",IF($G3268="",$F3268,HYPERLINK($G3268,$F3268)))</f>
        <v/>
      </c>
      <c r="H3268" s="1" t="str">
        <f aca="false">IF($I3268="","None Attached",IF(LEFT($I3268,5)="https",HYPERLINK($I3268,"Datasheet"),HYPERLINK(_xlfn.CONCAT("https://",$I3268),"Datasheet")))</f>
        <v>None Attached</v>
      </c>
      <c r="M3268" s="56"/>
      <c r="P3268" s="58"/>
      <c r="Q3268" s="1" t="n">
        <f aca="false">$M3268-$N3268</f>
        <v>0</v>
      </c>
      <c r="R3268" s="56"/>
      <c r="T3268" s="59" t="s">
        <v>15</v>
      </c>
      <c r="U3268" s="1" t="n">
        <f aca="false">$S3268-$R3268</f>
        <v>0</v>
      </c>
      <c r="V3268" s="1" t="n">
        <f aca="false">IF($T3268="±",$Q3268*2,$Q3268)</f>
        <v>0</v>
      </c>
      <c r="W3268" s="60" t="str">
        <f aca="false">IFERROR($U3268/ABS($V3268),"N/A")</f>
        <v>N/A</v>
      </c>
      <c r="X3268" s="61" t="str">
        <f aca="false">IF(OR($W3268="N/A",$R3268="",$S3268=""),"N/A",IF($W3268&gt;=4,"Not Significant",IF($W3268&gt;=2,"Semi-Significant","Significant")))</f>
        <v>N/A</v>
      </c>
      <c r="Z3268" s="1" t="str">
        <f aca="false">IF($D3268="Z540.1 w/data",0,"")</f>
        <v/>
      </c>
      <c r="AA3268" s="1" t="e">
        <f aca="false">$Y3268+$Q3268+$Z3268</f>
        <v>#VALUE!</v>
      </c>
      <c r="AB3268" s="1" t="n">
        <f aca="false">$N3268+$Q3268</f>
        <v>0</v>
      </c>
      <c r="AC3268" s="1" t="str">
        <f aca="false">IF($Y3268="","",IF(AND($AA3268&gt;=$R3268,$AA3268&lt;=$S3268),"Pass","Fail"))</f>
        <v/>
      </c>
      <c r="AD3268" s="1" t="str">
        <f aca="false">IF($Y3268="","",IF($AA3268&gt;$R3268,"Pass","Fail"))</f>
        <v/>
      </c>
      <c r="AE3268" s="1" t="str">
        <f aca="false">IF($Y3268="","",IF($AA3268&gt;=$R3268,"Pass","Fail"))</f>
        <v/>
      </c>
      <c r="AF3268" s="1" t="str">
        <f aca="false">IF($Y3268="","",IF($AA3268&lt;=$S3268,"Pass","Fail"))</f>
        <v/>
      </c>
      <c r="AG3268" s="1" t="str">
        <f aca="false">IF($Y3268="","",IF($AA3268&lt;$S3268,"Pass","Fail"))</f>
        <v/>
      </c>
      <c r="AH3268" s="23" t="str">
        <f aca="true">INDIRECT(CHOOSE(MATCH($T3268,{"±","&gt;","≥","≤","&lt;"},0), "AC", "AD", "AE", "AF", "AG") &amp; ROW())</f>
        <v/>
      </c>
      <c r="AI3268" s="56" t="str">
        <f aca="false">IF($X3268="Not Significant","No Further Action Required",
IF($AH3268="","",
IF(AND($AH3268="Pass",$L3268="0 - Passed "),"Analysis performed; no further action required.",
IF(AND($AH3268="Fail",$L3268="1 - Failed "),"Analysis performed; no further action required.",
IF(AND($AH3268="Pass",$L3268="2 - Limited In Use "),"Analysis performed; no further action required.",
IF(AND($AH3268="Fail",$L3268="3 - Adjusted "),"Analysis performed; no further action required.",
"Unit fails analysis; TSM determination required."))))))</f>
        <v/>
      </c>
      <c r="AJ3268" s="58"/>
    </row>
    <row r="3269" customFormat="false" ht="15" hidden="false" customHeight="false" outlineLevel="0" collapsed="false">
      <c r="A3269" s="56"/>
      <c r="E3269" s="57" t="str">
        <f aca="false">IF(AND($F3269="",$G3269=""),"",IF($G3269="",$F3269,HYPERLINK($G3269,$F3269)))</f>
        <v/>
      </c>
      <c r="H3269" s="1" t="str">
        <f aca="false">IF($I3269="","None Attached",IF(LEFT($I3269,5)="https",HYPERLINK($I3269,"Datasheet"),HYPERLINK(_xlfn.CONCAT("https://",$I3269),"Datasheet")))</f>
        <v>None Attached</v>
      </c>
      <c r="M3269" s="56"/>
      <c r="P3269" s="58"/>
      <c r="Q3269" s="1" t="n">
        <f aca="false">$M3269-$N3269</f>
        <v>0</v>
      </c>
      <c r="R3269" s="56"/>
      <c r="T3269" s="59" t="s">
        <v>15</v>
      </c>
      <c r="U3269" s="1" t="n">
        <f aca="false">$S3269-$R3269</f>
        <v>0</v>
      </c>
      <c r="V3269" s="1" t="n">
        <f aca="false">IF($T3269="±",$Q3269*2,$Q3269)</f>
        <v>0</v>
      </c>
      <c r="W3269" s="60" t="str">
        <f aca="false">IFERROR($U3269/ABS($V3269),"N/A")</f>
        <v>N/A</v>
      </c>
      <c r="X3269" s="61" t="str">
        <f aca="false">IF(OR($W3269="N/A",$R3269="",$S3269=""),"N/A",IF($W3269&gt;=4,"Not Significant",IF($W3269&gt;=2,"Semi-Significant","Significant")))</f>
        <v>N/A</v>
      </c>
      <c r="Z3269" s="1" t="str">
        <f aca="false">IF($D3269="Z540.1 w/data",0,"")</f>
        <v/>
      </c>
      <c r="AA3269" s="1" t="e">
        <f aca="false">$Y3269+$Q3269+$Z3269</f>
        <v>#VALUE!</v>
      </c>
      <c r="AB3269" s="1" t="n">
        <f aca="false">$N3269+$Q3269</f>
        <v>0</v>
      </c>
      <c r="AC3269" s="1" t="str">
        <f aca="false">IF($Y3269="","",IF(AND($AA3269&gt;=$R3269,$AA3269&lt;=$S3269),"Pass","Fail"))</f>
        <v/>
      </c>
      <c r="AD3269" s="1" t="str">
        <f aca="false">IF($Y3269="","",IF($AA3269&gt;$R3269,"Pass","Fail"))</f>
        <v/>
      </c>
      <c r="AE3269" s="1" t="str">
        <f aca="false">IF($Y3269="","",IF($AA3269&gt;=$R3269,"Pass","Fail"))</f>
        <v/>
      </c>
      <c r="AF3269" s="1" t="str">
        <f aca="false">IF($Y3269="","",IF($AA3269&lt;=$S3269,"Pass","Fail"))</f>
        <v/>
      </c>
      <c r="AG3269" s="1" t="str">
        <f aca="false">IF($Y3269="","",IF($AA3269&lt;$S3269,"Pass","Fail"))</f>
        <v/>
      </c>
      <c r="AH3269" s="23" t="str">
        <f aca="true">INDIRECT(CHOOSE(MATCH($T3269,{"±","&gt;","≥","≤","&lt;"},0), "AC", "AD", "AE", "AF", "AG") &amp; ROW())</f>
        <v/>
      </c>
      <c r="AI3269" s="56" t="str">
        <f aca="false">IF($X3269="Not Significant","No Further Action Required",
IF($AH3269="","",
IF(AND($AH3269="Pass",$L3269="0 - Passed "),"Analysis performed; no further action required.",
IF(AND($AH3269="Fail",$L3269="1 - Failed "),"Analysis performed; no further action required.",
IF(AND($AH3269="Pass",$L3269="2 - Limited In Use "),"Analysis performed; no further action required.",
IF(AND($AH3269="Fail",$L3269="3 - Adjusted "),"Analysis performed; no further action required.",
"Unit fails analysis; TSM determination required."))))))</f>
        <v/>
      </c>
      <c r="AJ3269" s="58"/>
    </row>
    <row r="3270" customFormat="false" ht="15" hidden="false" customHeight="false" outlineLevel="0" collapsed="false">
      <c r="A3270" s="56"/>
      <c r="E3270" s="57" t="str">
        <f aca="false">IF(AND($F3270="",$G3270=""),"",IF($G3270="",$F3270,HYPERLINK($G3270,$F3270)))</f>
        <v/>
      </c>
      <c r="H3270" s="1" t="str">
        <f aca="false">IF($I3270="","None Attached",IF(LEFT($I3270,5)="https",HYPERLINK($I3270,"Datasheet"),HYPERLINK(_xlfn.CONCAT("https://",$I3270),"Datasheet")))</f>
        <v>None Attached</v>
      </c>
      <c r="M3270" s="56"/>
      <c r="P3270" s="58"/>
      <c r="Q3270" s="1" t="n">
        <f aca="false">$M3270-$N3270</f>
        <v>0</v>
      </c>
      <c r="R3270" s="56"/>
      <c r="T3270" s="59" t="s">
        <v>15</v>
      </c>
      <c r="U3270" s="1" t="n">
        <f aca="false">$S3270-$R3270</f>
        <v>0</v>
      </c>
      <c r="V3270" s="1" t="n">
        <f aca="false">IF($T3270="±",$Q3270*2,$Q3270)</f>
        <v>0</v>
      </c>
      <c r="W3270" s="60" t="str">
        <f aca="false">IFERROR($U3270/ABS($V3270),"N/A")</f>
        <v>N/A</v>
      </c>
      <c r="X3270" s="61" t="str">
        <f aca="false">IF(OR($W3270="N/A",$R3270="",$S3270=""),"N/A",IF($W3270&gt;=4,"Not Significant",IF($W3270&gt;=2,"Semi-Significant","Significant")))</f>
        <v>N/A</v>
      </c>
      <c r="Z3270" s="1" t="str">
        <f aca="false">IF($D3270="Z540.1 w/data",0,"")</f>
        <v/>
      </c>
      <c r="AA3270" s="1" t="e">
        <f aca="false">$Y3270+$Q3270+$Z3270</f>
        <v>#VALUE!</v>
      </c>
      <c r="AB3270" s="1" t="n">
        <f aca="false">$N3270+$Q3270</f>
        <v>0</v>
      </c>
      <c r="AC3270" s="1" t="str">
        <f aca="false">IF($Y3270="","",IF(AND($AA3270&gt;=$R3270,$AA3270&lt;=$S3270),"Pass","Fail"))</f>
        <v/>
      </c>
      <c r="AD3270" s="1" t="str">
        <f aca="false">IF($Y3270="","",IF($AA3270&gt;$R3270,"Pass","Fail"))</f>
        <v/>
      </c>
      <c r="AE3270" s="1" t="str">
        <f aca="false">IF($Y3270="","",IF($AA3270&gt;=$R3270,"Pass","Fail"))</f>
        <v/>
      </c>
      <c r="AF3270" s="1" t="str">
        <f aca="false">IF($Y3270="","",IF($AA3270&lt;=$S3270,"Pass","Fail"))</f>
        <v/>
      </c>
      <c r="AG3270" s="1" t="str">
        <f aca="false">IF($Y3270="","",IF($AA3270&lt;$S3270,"Pass","Fail"))</f>
        <v/>
      </c>
      <c r="AH3270" s="23" t="str">
        <f aca="true">INDIRECT(CHOOSE(MATCH($T3270,{"±","&gt;","≥","≤","&lt;"},0), "AC", "AD", "AE", "AF", "AG") &amp; ROW())</f>
        <v/>
      </c>
      <c r="AI3270" s="56" t="str">
        <f aca="false">IF($X3270="Not Significant","No Further Action Required",
IF($AH3270="","",
IF(AND($AH3270="Pass",$L3270="0 - Passed "),"Analysis performed; no further action required.",
IF(AND($AH3270="Fail",$L3270="1 - Failed "),"Analysis performed; no further action required.",
IF(AND($AH3270="Pass",$L3270="2 - Limited In Use "),"Analysis performed; no further action required.",
IF(AND($AH3270="Fail",$L3270="3 - Adjusted "),"Analysis performed; no further action required.",
"Unit fails analysis; TSM determination required."))))))</f>
        <v/>
      </c>
      <c r="AJ3270" s="58"/>
    </row>
    <row r="3271" customFormat="false" ht="15" hidden="false" customHeight="false" outlineLevel="0" collapsed="false">
      <c r="A3271" s="56"/>
      <c r="E3271" s="57" t="str">
        <f aca="false">IF(AND($F3271="",$G3271=""),"",IF($G3271="",$F3271,HYPERLINK($G3271,$F3271)))</f>
        <v/>
      </c>
      <c r="H3271" s="1" t="str">
        <f aca="false">IF($I3271="","None Attached",IF(LEFT($I3271,5)="https",HYPERLINK($I3271,"Datasheet"),HYPERLINK(_xlfn.CONCAT("https://",$I3271),"Datasheet")))</f>
        <v>None Attached</v>
      </c>
      <c r="M3271" s="56"/>
      <c r="P3271" s="58"/>
      <c r="Q3271" s="1" t="n">
        <f aca="false">$M3271-$N3271</f>
        <v>0</v>
      </c>
      <c r="R3271" s="56"/>
      <c r="T3271" s="59" t="s">
        <v>15</v>
      </c>
      <c r="U3271" s="1" t="n">
        <f aca="false">$S3271-$R3271</f>
        <v>0</v>
      </c>
      <c r="V3271" s="1" t="n">
        <f aca="false">IF($T3271="±",$Q3271*2,$Q3271)</f>
        <v>0</v>
      </c>
      <c r="W3271" s="60" t="str">
        <f aca="false">IFERROR($U3271/ABS($V3271),"N/A")</f>
        <v>N/A</v>
      </c>
      <c r="X3271" s="61" t="str">
        <f aca="false">IF(OR($W3271="N/A",$R3271="",$S3271=""),"N/A",IF($W3271&gt;=4,"Not Significant",IF($W3271&gt;=2,"Semi-Significant","Significant")))</f>
        <v>N/A</v>
      </c>
      <c r="Z3271" s="1" t="str">
        <f aca="false">IF($D3271="Z540.1 w/data",0,"")</f>
        <v/>
      </c>
      <c r="AA3271" s="1" t="e">
        <f aca="false">$Y3271+$Q3271+$Z3271</f>
        <v>#VALUE!</v>
      </c>
      <c r="AB3271" s="1" t="n">
        <f aca="false">$N3271+$Q3271</f>
        <v>0</v>
      </c>
      <c r="AC3271" s="1" t="str">
        <f aca="false">IF($Y3271="","",IF(AND($AA3271&gt;=$R3271,$AA3271&lt;=$S3271),"Pass","Fail"))</f>
        <v/>
      </c>
      <c r="AD3271" s="1" t="str">
        <f aca="false">IF($Y3271="","",IF($AA3271&gt;$R3271,"Pass","Fail"))</f>
        <v/>
      </c>
      <c r="AE3271" s="1" t="str">
        <f aca="false">IF($Y3271="","",IF($AA3271&gt;=$R3271,"Pass","Fail"))</f>
        <v/>
      </c>
      <c r="AF3271" s="1" t="str">
        <f aca="false">IF($Y3271="","",IF($AA3271&lt;=$S3271,"Pass","Fail"))</f>
        <v/>
      </c>
      <c r="AG3271" s="1" t="str">
        <f aca="false">IF($Y3271="","",IF($AA3271&lt;$S3271,"Pass","Fail"))</f>
        <v/>
      </c>
      <c r="AH3271" s="23" t="str">
        <f aca="true">INDIRECT(CHOOSE(MATCH($T3271,{"±","&gt;","≥","≤","&lt;"},0), "AC", "AD", "AE", "AF", "AG") &amp; ROW())</f>
        <v/>
      </c>
      <c r="AI3271" s="56" t="str">
        <f aca="false">IF($X3271="Not Significant","No Further Action Required",
IF($AH3271="","",
IF(AND($AH3271="Pass",$L3271="0 - Passed "),"Analysis performed; no further action required.",
IF(AND($AH3271="Fail",$L3271="1 - Failed "),"Analysis performed; no further action required.",
IF(AND($AH3271="Pass",$L3271="2 - Limited In Use "),"Analysis performed; no further action required.",
IF(AND($AH3271="Fail",$L3271="3 - Adjusted "),"Analysis performed; no further action required.",
"Unit fails analysis; TSM determination required."))))))</f>
        <v/>
      </c>
      <c r="AJ3271" s="58"/>
    </row>
    <row r="3272" customFormat="false" ht="15" hidden="false" customHeight="false" outlineLevel="0" collapsed="false">
      <c r="A3272" s="56"/>
      <c r="E3272" s="57" t="str">
        <f aca="false">IF(AND($F3272="",$G3272=""),"",IF($G3272="",$F3272,HYPERLINK($G3272,$F3272)))</f>
        <v/>
      </c>
      <c r="H3272" s="1" t="str">
        <f aca="false">IF($I3272="","None Attached",IF(LEFT($I3272,5)="https",HYPERLINK($I3272,"Datasheet"),HYPERLINK(_xlfn.CONCAT("https://",$I3272),"Datasheet")))</f>
        <v>None Attached</v>
      </c>
      <c r="M3272" s="56"/>
      <c r="P3272" s="58"/>
      <c r="Q3272" s="1" t="n">
        <f aca="false">$M3272-$N3272</f>
        <v>0</v>
      </c>
      <c r="R3272" s="56"/>
      <c r="T3272" s="59" t="s">
        <v>15</v>
      </c>
      <c r="U3272" s="1" t="n">
        <f aca="false">$S3272-$R3272</f>
        <v>0</v>
      </c>
      <c r="V3272" s="1" t="n">
        <f aca="false">IF($T3272="±",$Q3272*2,$Q3272)</f>
        <v>0</v>
      </c>
      <c r="W3272" s="60" t="str">
        <f aca="false">IFERROR($U3272/ABS($V3272),"N/A")</f>
        <v>N/A</v>
      </c>
      <c r="X3272" s="61" t="str">
        <f aca="false">IF(OR($W3272="N/A",$R3272="",$S3272=""),"N/A",IF($W3272&gt;=4,"Not Significant",IF($W3272&gt;=2,"Semi-Significant","Significant")))</f>
        <v>N/A</v>
      </c>
      <c r="Z3272" s="1" t="str">
        <f aca="false">IF($D3272="Z540.1 w/data",0,"")</f>
        <v/>
      </c>
      <c r="AA3272" s="1" t="e">
        <f aca="false">$Y3272+$Q3272+$Z3272</f>
        <v>#VALUE!</v>
      </c>
      <c r="AB3272" s="1" t="n">
        <f aca="false">$N3272+$Q3272</f>
        <v>0</v>
      </c>
      <c r="AC3272" s="1" t="str">
        <f aca="false">IF($Y3272="","",IF(AND($AA3272&gt;=$R3272,$AA3272&lt;=$S3272),"Pass","Fail"))</f>
        <v/>
      </c>
      <c r="AD3272" s="1" t="str">
        <f aca="false">IF($Y3272="","",IF($AA3272&gt;$R3272,"Pass","Fail"))</f>
        <v/>
      </c>
      <c r="AE3272" s="1" t="str">
        <f aca="false">IF($Y3272="","",IF($AA3272&gt;=$R3272,"Pass","Fail"))</f>
        <v/>
      </c>
      <c r="AF3272" s="1" t="str">
        <f aca="false">IF($Y3272="","",IF($AA3272&lt;=$S3272,"Pass","Fail"))</f>
        <v/>
      </c>
      <c r="AG3272" s="1" t="str">
        <f aca="false">IF($Y3272="","",IF($AA3272&lt;$S3272,"Pass","Fail"))</f>
        <v/>
      </c>
      <c r="AH3272" s="23" t="str">
        <f aca="true">INDIRECT(CHOOSE(MATCH($T3272,{"±","&gt;","≥","≤","&lt;"},0), "AC", "AD", "AE", "AF", "AG") &amp; ROW())</f>
        <v/>
      </c>
      <c r="AI3272" s="56" t="str">
        <f aca="false">IF($X3272="Not Significant","No Further Action Required",
IF($AH3272="","",
IF(AND($AH3272="Pass",$L3272="0 - Passed "),"Analysis performed; no further action required.",
IF(AND($AH3272="Fail",$L3272="1 - Failed "),"Analysis performed; no further action required.",
IF(AND($AH3272="Pass",$L3272="2 - Limited In Use "),"Analysis performed; no further action required.",
IF(AND($AH3272="Fail",$L3272="3 - Adjusted "),"Analysis performed; no further action required.",
"Unit fails analysis; TSM determination required."))))))</f>
        <v/>
      </c>
      <c r="AJ3272" s="58"/>
    </row>
    <row r="3273" customFormat="false" ht="15" hidden="false" customHeight="false" outlineLevel="0" collapsed="false">
      <c r="A3273" s="56"/>
      <c r="E3273" s="57" t="str">
        <f aca="false">IF(AND($F3273="",$G3273=""),"",IF($G3273="",$F3273,HYPERLINK($G3273,$F3273)))</f>
        <v/>
      </c>
      <c r="H3273" s="1" t="str">
        <f aca="false">IF($I3273="","None Attached",IF(LEFT($I3273,5)="https",HYPERLINK($I3273,"Datasheet"),HYPERLINK(_xlfn.CONCAT("https://",$I3273),"Datasheet")))</f>
        <v>None Attached</v>
      </c>
      <c r="M3273" s="56"/>
      <c r="P3273" s="58"/>
      <c r="Q3273" s="1" t="n">
        <f aca="false">$M3273-$N3273</f>
        <v>0</v>
      </c>
      <c r="R3273" s="56"/>
      <c r="T3273" s="59" t="s">
        <v>15</v>
      </c>
      <c r="U3273" s="1" t="n">
        <f aca="false">$S3273-$R3273</f>
        <v>0</v>
      </c>
      <c r="V3273" s="1" t="n">
        <f aca="false">IF($T3273="±",$Q3273*2,$Q3273)</f>
        <v>0</v>
      </c>
      <c r="W3273" s="60" t="str">
        <f aca="false">IFERROR($U3273/ABS($V3273),"N/A")</f>
        <v>N/A</v>
      </c>
      <c r="X3273" s="61" t="str">
        <f aca="false">IF(OR($W3273="N/A",$R3273="",$S3273=""),"N/A",IF($W3273&gt;=4,"Not Significant",IF($W3273&gt;=2,"Semi-Significant","Significant")))</f>
        <v>N/A</v>
      </c>
      <c r="Z3273" s="1" t="str">
        <f aca="false">IF($D3273="Z540.1 w/data",0,"")</f>
        <v/>
      </c>
      <c r="AA3273" s="1" t="e">
        <f aca="false">$Y3273+$Q3273+$Z3273</f>
        <v>#VALUE!</v>
      </c>
      <c r="AB3273" s="1" t="n">
        <f aca="false">$N3273+$Q3273</f>
        <v>0</v>
      </c>
      <c r="AC3273" s="1" t="str">
        <f aca="false">IF($Y3273="","",IF(AND($AA3273&gt;=$R3273,$AA3273&lt;=$S3273),"Pass","Fail"))</f>
        <v/>
      </c>
      <c r="AD3273" s="1" t="str">
        <f aca="false">IF($Y3273="","",IF($AA3273&gt;$R3273,"Pass","Fail"))</f>
        <v/>
      </c>
      <c r="AE3273" s="1" t="str">
        <f aca="false">IF($Y3273="","",IF($AA3273&gt;=$R3273,"Pass","Fail"))</f>
        <v/>
      </c>
      <c r="AF3273" s="1" t="str">
        <f aca="false">IF($Y3273="","",IF($AA3273&lt;=$S3273,"Pass","Fail"))</f>
        <v/>
      </c>
      <c r="AG3273" s="1" t="str">
        <f aca="false">IF($Y3273="","",IF($AA3273&lt;$S3273,"Pass","Fail"))</f>
        <v/>
      </c>
      <c r="AH3273" s="23" t="str">
        <f aca="true">INDIRECT(CHOOSE(MATCH($T3273,{"±","&gt;","≥","≤","&lt;"},0), "AC", "AD", "AE", "AF", "AG") &amp; ROW())</f>
        <v/>
      </c>
      <c r="AI3273" s="56" t="str">
        <f aca="false">IF($X3273="Not Significant","No Further Action Required",
IF($AH3273="","",
IF(AND($AH3273="Pass",$L3273="0 - Passed "),"Analysis performed; no further action required.",
IF(AND($AH3273="Fail",$L3273="1 - Failed "),"Analysis performed; no further action required.",
IF(AND($AH3273="Pass",$L3273="2 - Limited In Use "),"Analysis performed; no further action required.",
IF(AND($AH3273="Fail",$L3273="3 - Adjusted "),"Analysis performed; no further action required.",
"Unit fails analysis; TSM determination required."))))))</f>
        <v/>
      </c>
      <c r="AJ3273" s="58"/>
    </row>
    <row r="3274" customFormat="false" ht="15" hidden="false" customHeight="false" outlineLevel="0" collapsed="false">
      <c r="A3274" s="56"/>
      <c r="E3274" s="57" t="str">
        <f aca="false">IF(AND($F3274="",$G3274=""),"",IF($G3274="",$F3274,HYPERLINK($G3274,$F3274)))</f>
        <v/>
      </c>
      <c r="H3274" s="1" t="str">
        <f aca="false">IF($I3274="","None Attached",IF(LEFT($I3274,5)="https",HYPERLINK($I3274,"Datasheet"),HYPERLINK(_xlfn.CONCAT("https://",$I3274),"Datasheet")))</f>
        <v>None Attached</v>
      </c>
      <c r="M3274" s="56"/>
      <c r="P3274" s="58"/>
      <c r="Q3274" s="1" t="n">
        <f aca="false">$M3274-$N3274</f>
        <v>0</v>
      </c>
      <c r="R3274" s="56"/>
      <c r="T3274" s="59" t="s">
        <v>15</v>
      </c>
      <c r="U3274" s="1" t="n">
        <f aca="false">$S3274-$R3274</f>
        <v>0</v>
      </c>
      <c r="V3274" s="1" t="n">
        <f aca="false">IF($T3274="±",$Q3274*2,$Q3274)</f>
        <v>0</v>
      </c>
      <c r="W3274" s="60" t="str">
        <f aca="false">IFERROR($U3274/ABS($V3274),"N/A")</f>
        <v>N/A</v>
      </c>
      <c r="X3274" s="61" t="str">
        <f aca="false">IF(OR($W3274="N/A",$R3274="",$S3274=""),"N/A",IF($W3274&gt;=4,"Not Significant",IF($W3274&gt;=2,"Semi-Significant","Significant")))</f>
        <v>N/A</v>
      </c>
      <c r="Z3274" s="1" t="str">
        <f aca="false">IF($D3274="Z540.1 w/data",0,"")</f>
        <v/>
      </c>
      <c r="AA3274" s="1" t="e">
        <f aca="false">$Y3274+$Q3274+$Z3274</f>
        <v>#VALUE!</v>
      </c>
      <c r="AB3274" s="1" t="n">
        <f aca="false">$N3274+$Q3274</f>
        <v>0</v>
      </c>
      <c r="AC3274" s="1" t="str">
        <f aca="false">IF($Y3274="","",IF(AND($AA3274&gt;=$R3274,$AA3274&lt;=$S3274),"Pass","Fail"))</f>
        <v/>
      </c>
      <c r="AD3274" s="1" t="str">
        <f aca="false">IF($Y3274="","",IF($AA3274&gt;$R3274,"Pass","Fail"))</f>
        <v/>
      </c>
      <c r="AE3274" s="1" t="str">
        <f aca="false">IF($Y3274="","",IF($AA3274&gt;=$R3274,"Pass","Fail"))</f>
        <v/>
      </c>
      <c r="AF3274" s="1" t="str">
        <f aca="false">IF($Y3274="","",IF($AA3274&lt;=$S3274,"Pass","Fail"))</f>
        <v/>
      </c>
      <c r="AG3274" s="1" t="str">
        <f aca="false">IF($Y3274="","",IF($AA3274&lt;$S3274,"Pass","Fail"))</f>
        <v/>
      </c>
      <c r="AH3274" s="23" t="str">
        <f aca="true">INDIRECT(CHOOSE(MATCH($T3274,{"±","&gt;","≥","≤","&lt;"},0), "AC", "AD", "AE", "AF", "AG") &amp; ROW())</f>
        <v/>
      </c>
      <c r="AI3274" s="56" t="str">
        <f aca="false">IF($X3274="Not Significant","No Further Action Required",
IF($AH3274="","",
IF(AND($AH3274="Pass",$L3274="0 - Passed "),"Analysis performed; no further action required.",
IF(AND($AH3274="Fail",$L3274="1 - Failed "),"Analysis performed; no further action required.",
IF(AND($AH3274="Pass",$L3274="2 - Limited In Use "),"Analysis performed; no further action required.",
IF(AND($AH3274="Fail",$L3274="3 - Adjusted "),"Analysis performed; no further action required.",
"Unit fails analysis; TSM determination required."))))))</f>
        <v/>
      </c>
      <c r="AJ3274" s="58"/>
    </row>
    <row r="3275" customFormat="false" ht="15" hidden="false" customHeight="false" outlineLevel="0" collapsed="false">
      <c r="A3275" s="56"/>
      <c r="E3275" s="57" t="str">
        <f aca="false">IF(AND($F3275="",$G3275=""),"",IF($G3275="",$F3275,HYPERLINK($G3275,$F3275)))</f>
        <v/>
      </c>
      <c r="H3275" s="1" t="str">
        <f aca="false">IF($I3275="","None Attached",IF(LEFT($I3275,5)="https",HYPERLINK($I3275,"Datasheet"),HYPERLINK(_xlfn.CONCAT("https://",$I3275),"Datasheet")))</f>
        <v>None Attached</v>
      </c>
      <c r="M3275" s="56"/>
      <c r="P3275" s="58"/>
      <c r="Q3275" s="1" t="n">
        <f aca="false">$M3275-$N3275</f>
        <v>0</v>
      </c>
      <c r="R3275" s="56"/>
      <c r="T3275" s="59" t="s">
        <v>15</v>
      </c>
      <c r="U3275" s="1" t="n">
        <f aca="false">$S3275-$R3275</f>
        <v>0</v>
      </c>
      <c r="V3275" s="1" t="n">
        <f aca="false">IF($T3275="±",$Q3275*2,$Q3275)</f>
        <v>0</v>
      </c>
      <c r="W3275" s="60" t="str">
        <f aca="false">IFERROR($U3275/ABS($V3275),"N/A")</f>
        <v>N/A</v>
      </c>
      <c r="X3275" s="61" t="str">
        <f aca="false">IF(OR($W3275="N/A",$R3275="",$S3275=""),"N/A",IF($W3275&gt;=4,"Not Significant",IF($W3275&gt;=2,"Semi-Significant","Significant")))</f>
        <v>N/A</v>
      </c>
      <c r="Z3275" s="1" t="str">
        <f aca="false">IF($D3275="Z540.1 w/data",0,"")</f>
        <v/>
      </c>
      <c r="AA3275" s="1" t="e">
        <f aca="false">$Y3275+$Q3275+$Z3275</f>
        <v>#VALUE!</v>
      </c>
      <c r="AB3275" s="1" t="n">
        <f aca="false">$N3275+$Q3275</f>
        <v>0</v>
      </c>
      <c r="AC3275" s="1" t="str">
        <f aca="false">IF($Y3275="","",IF(AND($AA3275&gt;=$R3275,$AA3275&lt;=$S3275),"Pass","Fail"))</f>
        <v/>
      </c>
      <c r="AD3275" s="1" t="str">
        <f aca="false">IF($Y3275="","",IF($AA3275&gt;$R3275,"Pass","Fail"))</f>
        <v/>
      </c>
      <c r="AE3275" s="1" t="str">
        <f aca="false">IF($Y3275="","",IF($AA3275&gt;=$R3275,"Pass","Fail"))</f>
        <v/>
      </c>
      <c r="AF3275" s="1" t="str">
        <f aca="false">IF($Y3275="","",IF($AA3275&lt;=$S3275,"Pass","Fail"))</f>
        <v/>
      </c>
      <c r="AG3275" s="1" t="str">
        <f aca="false">IF($Y3275="","",IF($AA3275&lt;$S3275,"Pass","Fail"))</f>
        <v/>
      </c>
      <c r="AH3275" s="23" t="str">
        <f aca="true">INDIRECT(CHOOSE(MATCH($T3275,{"±","&gt;","≥","≤","&lt;"},0), "AC", "AD", "AE", "AF", "AG") &amp; ROW())</f>
        <v/>
      </c>
      <c r="AI3275" s="56" t="str">
        <f aca="false">IF($X3275="Not Significant","No Further Action Required",
IF($AH3275="","",
IF(AND($AH3275="Pass",$L3275="0 - Passed "),"Analysis performed; no further action required.",
IF(AND($AH3275="Fail",$L3275="1 - Failed "),"Analysis performed; no further action required.",
IF(AND($AH3275="Pass",$L3275="2 - Limited In Use "),"Analysis performed; no further action required.",
IF(AND($AH3275="Fail",$L3275="3 - Adjusted "),"Analysis performed; no further action required.",
"Unit fails analysis; TSM determination required."))))))</f>
        <v/>
      </c>
      <c r="AJ3275" s="58"/>
    </row>
    <row r="3276" customFormat="false" ht="15" hidden="false" customHeight="false" outlineLevel="0" collapsed="false">
      <c r="A3276" s="56"/>
      <c r="E3276" s="57" t="str">
        <f aca="false">IF(AND($F3276="",$G3276=""),"",IF($G3276="",$F3276,HYPERLINK($G3276,$F3276)))</f>
        <v/>
      </c>
      <c r="H3276" s="1" t="str">
        <f aca="false">IF($I3276="","None Attached",IF(LEFT($I3276,5)="https",HYPERLINK($I3276,"Datasheet"),HYPERLINK(_xlfn.CONCAT("https://",$I3276),"Datasheet")))</f>
        <v>None Attached</v>
      </c>
      <c r="M3276" s="56"/>
      <c r="P3276" s="58"/>
      <c r="Q3276" s="1" t="n">
        <f aca="false">$M3276-$N3276</f>
        <v>0</v>
      </c>
      <c r="R3276" s="56"/>
      <c r="T3276" s="59" t="s">
        <v>15</v>
      </c>
      <c r="U3276" s="1" t="n">
        <f aca="false">$S3276-$R3276</f>
        <v>0</v>
      </c>
      <c r="V3276" s="1" t="n">
        <f aca="false">IF($T3276="±",$Q3276*2,$Q3276)</f>
        <v>0</v>
      </c>
      <c r="W3276" s="60" t="str">
        <f aca="false">IFERROR($U3276/ABS($V3276),"N/A")</f>
        <v>N/A</v>
      </c>
      <c r="X3276" s="61" t="str">
        <f aca="false">IF(OR($W3276="N/A",$R3276="",$S3276=""),"N/A",IF($W3276&gt;=4,"Not Significant",IF($W3276&gt;=2,"Semi-Significant","Significant")))</f>
        <v>N/A</v>
      </c>
      <c r="Z3276" s="1" t="str">
        <f aca="false">IF($D3276="Z540.1 w/data",0,"")</f>
        <v/>
      </c>
      <c r="AA3276" s="1" t="e">
        <f aca="false">$Y3276+$Q3276+$Z3276</f>
        <v>#VALUE!</v>
      </c>
      <c r="AB3276" s="1" t="n">
        <f aca="false">$N3276+$Q3276</f>
        <v>0</v>
      </c>
      <c r="AC3276" s="1" t="str">
        <f aca="false">IF($Y3276="","",IF(AND($AA3276&gt;=$R3276,$AA3276&lt;=$S3276),"Pass","Fail"))</f>
        <v/>
      </c>
      <c r="AD3276" s="1" t="str">
        <f aca="false">IF($Y3276="","",IF($AA3276&gt;$R3276,"Pass","Fail"))</f>
        <v/>
      </c>
      <c r="AE3276" s="1" t="str">
        <f aca="false">IF($Y3276="","",IF($AA3276&gt;=$R3276,"Pass","Fail"))</f>
        <v/>
      </c>
      <c r="AF3276" s="1" t="str">
        <f aca="false">IF($Y3276="","",IF($AA3276&lt;=$S3276,"Pass","Fail"))</f>
        <v/>
      </c>
      <c r="AG3276" s="1" t="str">
        <f aca="false">IF($Y3276="","",IF($AA3276&lt;$S3276,"Pass","Fail"))</f>
        <v/>
      </c>
      <c r="AH3276" s="23" t="str">
        <f aca="true">INDIRECT(CHOOSE(MATCH($T3276,{"±","&gt;","≥","≤","&lt;"},0), "AC", "AD", "AE", "AF", "AG") &amp; ROW())</f>
        <v/>
      </c>
      <c r="AI3276" s="56" t="str">
        <f aca="false">IF($X3276="Not Significant","No Further Action Required",
IF($AH3276="","",
IF(AND($AH3276="Pass",$L3276="0 - Passed "),"Analysis performed; no further action required.",
IF(AND($AH3276="Fail",$L3276="1 - Failed "),"Analysis performed; no further action required.",
IF(AND($AH3276="Pass",$L3276="2 - Limited In Use "),"Analysis performed; no further action required.",
IF(AND($AH3276="Fail",$L3276="3 - Adjusted "),"Analysis performed; no further action required.",
"Unit fails analysis; TSM determination required."))))))</f>
        <v/>
      </c>
      <c r="AJ3276" s="58"/>
    </row>
    <row r="3277" customFormat="false" ht="15" hidden="false" customHeight="false" outlineLevel="0" collapsed="false">
      <c r="A3277" s="56"/>
      <c r="E3277" s="57" t="str">
        <f aca="false">IF(AND($F3277="",$G3277=""),"",IF($G3277="",$F3277,HYPERLINK($G3277,$F3277)))</f>
        <v/>
      </c>
      <c r="H3277" s="1" t="str">
        <f aca="false">IF($I3277="","None Attached",IF(LEFT($I3277,5)="https",HYPERLINK($I3277,"Datasheet"),HYPERLINK(_xlfn.CONCAT("https://",$I3277),"Datasheet")))</f>
        <v>None Attached</v>
      </c>
      <c r="M3277" s="56"/>
      <c r="P3277" s="58"/>
      <c r="Q3277" s="1" t="n">
        <f aca="false">$M3277-$N3277</f>
        <v>0</v>
      </c>
      <c r="R3277" s="56"/>
      <c r="T3277" s="59" t="s">
        <v>15</v>
      </c>
      <c r="U3277" s="1" t="n">
        <f aca="false">$S3277-$R3277</f>
        <v>0</v>
      </c>
      <c r="V3277" s="1" t="n">
        <f aca="false">IF($T3277="±",$Q3277*2,$Q3277)</f>
        <v>0</v>
      </c>
      <c r="W3277" s="60" t="str">
        <f aca="false">IFERROR($U3277/ABS($V3277),"N/A")</f>
        <v>N/A</v>
      </c>
      <c r="X3277" s="61" t="str">
        <f aca="false">IF(OR($W3277="N/A",$R3277="",$S3277=""),"N/A",IF($W3277&gt;=4,"Not Significant",IF($W3277&gt;=2,"Semi-Significant","Significant")))</f>
        <v>N/A</v>
      </c>
      <c r="Z3277" s="1" t="str">
        <f aca="false">IF($D3277="Z540.1 w/data",0,"")</f>
        <v/>
      </c>
      <c r="AA3277" s="1" t="e">
        <f aca="false">$Y3277+$Q3277+$Z3277</f>
        <v>#VALUE!</v>
      </c>
      <c r="AB3277" s="1" t="n">
        <f aca="false">$N3277+$Q3277</f>
        <v>0</v>
      </c>
      <c r="AC3277" s="1" t="str">
        <f aca="false">IF($Y3277="","",IF(AND($AA3277&gt;=$R3277,$AA3277&lt;=$S3277),"Pass","Fail"))</f>
        <v/>
      </c>
      <c r="AD3277" s="1" t="str">
        <f aca="false">IF($Y3277="","",IF($AA3277&gt;$R3277,"Pass","Fail"))</f>
        <v/>
      </c>
      <c r="AE3277" s="1" t="str">
        <f aca="false">IF($Y3277="","",IF($AA3277&gt;=$R3277,"Pass","Fail"))</f>
        <v/>
      </c>
      <c r="AF3277" s="1" t="str">
        <f aca="false">IF($Y3277="","",IF($AA3277&lt;=$S3277,"Pass","Fail"))</f>
        <v/>
      </c>
      <c r="AG3277" s="1" t="str">
        <f aca="false">IF($Y3277="","",IF($AA3277&lt;$S3277,"Pass","Fail"))</f>
        <v/>
      </c>
      <c r="AH3277" s="23" t="str">
        <f aca="true">INDIRECT(CHOOSE(MATCH($T3277,{"±","&gt;","≥","≤","&lt;"},0), "AC", "AD", "AE", "AF", "AG") &amp; ROW())</f>
        <v/>
      </c>
      <c r="AI3277" s="56" t="str">
        <f aca="false">IF($X3277="Not Significant","No Further Action Required",
IF($AH3277="","",
IF(AND($AH3277="Pass",$L3277="0 - Passed "),"Analysis performed; no further action required.",
IF(AND($AH3277="Fail",$L3277="1 - Failed "),"Analysis performed; no further action required.",
IF(AND($AH3277="Pass",$L3277="2 - Limited In Use "),"Analysis performed; no further action required.",
IF(AND($AH3277="Fail",$L3277="3 - Adjusted "),"Analysis performed; no further action required.",
"Unit fails analysis; TSM determination required."))))))</f>
        <v/>
      </c>
      <c r="AJ3277" s="58"/>
    </row>
    <row r="3278" customFormat="false" ht="15" hidden="false" customHeight="false" outlineLevel="0" collapsed="false">
      <c r="A3278" s="56"/>
      <c r="E3278" s="57" t="str">
        <f aca="false">IF(AND($F3278="",$G3278=""),"",IF($G3278="",$F3278,HYPERLINK($G3278,$F3278)))</f>
        <v/>
      </c>
      <c r="H3278" s="1" t="str">
        <f aca="false">IF($I3278="","None Attached",IF(LEFT($I3278,5)="https",HYPERLINK($I3278,"Datasheet"),HYPERLINK(_xlfn.CONCAT("https://",$I3278),"Datasheet")))</f>
        <v>None Attached</v>
      </c>
      <c r="M3278" s="56"/>
      <c r="P3278" s="58"/>
      <c r="Q3278" s="1" t="n">
        <f aca="false">$M3278-$N3278</f>
        <v>0</v>
      </c>
      <c r="R3278" s="56"/>
      <c r="T3278" s="59" t="s">
        <v>15</v>
      </c>
      <c r="U3278" s="1" t="n">
        <f aca="false">$S3278-$R3278</f>
        <v>0</v>
      </c>
      <c r="V3278" s="1" t="n">
        <f aca="false">IF($T3278="±",$Q3278*2,$Q3278)</f>
        <v>0</v>
      </c>
      <c r="W3278" s="60" t="str">
        <f aca="false">IFERROR($U3278/ABS($V3278),"N/A")</f>
        <v>N/A</v>
      </c>
      <c r="X3278" s="61" t="str">
        <f aca="false">IF(OR($W3278="N/A",$R3278="",$S3278=""),"N/A",IF($W3278&gt;=4,"Not Significant",IF($W3278&gt;=2,"Semi-Significant","Significant")))</f>
        <v>N/A</v>
      </c>
      <c r="Z3278" s="1" t="str">
        <f aca="false">IF($D3278="Z540.1 w/data",0,"")</f>
        <v/>
      </c>
      <c r="AA3278" s="1" t="e">
        <f aca="false">$Y3278+$Q3278+$Z3278</f>
        <v>#VALUE!</v>
      </c>
      <c r="AB3278" s="1" t="n">
        <f aca="false">$N3278+$Q3278</f>
        <v>0</v>
      </c>
      <c r="AC3278" s="1" t="str">
        <f aca="false">IF($Y3278="","",IF(AND($AA3278&gt;=$R3278,$AA3278&lt;=$S3278),"Pass","Fail"))</f>
        <v/>
      </c>
      <c r="AD3278" s="1" t="str">
        <f aca="false">IF($Y3278="","",IF($AA3278&gt;$R3278,"Pass","Fail"))</f>
        <v/>
      </c>
      <c r="AE3278" s="1" t="str">
        <f aca="false">IF($Y3278="","",IF($AA3278&gt;=$R3278,"Pass","Fail"))</f>
        <v/>
      </c>
      <c r="AF3278" s="1" t="str">
        <f aca="false">IF($Y3278="","",IF($AA3278&lt;=$S3278,"Pass","Fail"))</f>
        <v/>
      </c>
      <c r="AG3278" s="1" t="str">
        <f aca="false">IF($Y3278="","",IF($AA3278&lt;$S3278,"Pass","Fail"))</f>
        <v/>
      </c>
      <c r="AH3278" s="23" t="str">
        <f aca="true">INDIRECT(CHOOSE(MATCH($T3278,{"±","&gt;","≥","≤","&lt;"},0), "AC", "AD", "AE", "AF", "AG") &amp; ROW())</f>
        <v/>
      </c>
      <c r="AI3278" s="56" t="str">
        <f aca="false">IF($X3278="Not Significant","No Further Action Required",
IF($AH3278="","",
IF(AND($AH3278="Pass",$L3278="0 - Passed "),"Analysis performed; no further action required.",
IF(AND($AH3278="Fail",$L3278="1 - Failed "),"Analysis performed; no further action required.",
IF(AND($AH3278="Pass",$L3278="2 - Limited In Use "),"Analysis performed; no further action required.",
IF(AND($AH3278="Fail",$L3278="3 - Adjusted "),"Analysis performed; no further action required.",
"Unit fails analysis; TSM determination required."))))))</f>
        <v/>
      </c>
      <c r="AJ3278" s="58"/>
    </row>
    <row r="3279" customFormat="false" ht="15" hidden="false" customHeight="false" outlineLevel="0" collapsed="false">
      <c r="A3279" s="56"/>
      <c r="E3279" s="57" t="str">
        <f aca="false">IF(AND($F3279="",$G3279=""),"",IF($G3279="",$F3279,HYPERLINK($G3279,$F3279)))</f>
        <v/>
      </c>
      <c r="H3279" s="1" t="str">
        <f aca="false">IF($I3279="","None Attached",IF(LEFT($I3279,5)="https",HYPERLINK($I3279,"Datasheet"),HYPERLINK(_xlfn.CONCAT("https://",$I3279),"Datasheet")))</f>
        <v>None Attached</v>
      </c>
      <c r="M3279" s="56"/>
      <c r="P3279" s="58"/>
      <c r="Q3279" s="1" t="n">
        <f aca="false">$M3279-$N3279</f>
        <v>0</v>
      </c>
      <c r="R3279" s="56"/>
      <c r="T3279" s="59" t="s">
        <v>15</v>
      </c>
      <c r="U3279" s="1" t="n">
        <f aca="false">$S3279-$R3279</f>
        <v>0</v>
      </c>
      <c r="V3279" s="1" t="n">
        <f aca="false">IF($T3279="±",$Q3279*2,$Q3279)</f>
        <v>0</v>
      </c>
      <c r="W3279" s="60" t="str">
        <f aca="false">IFERROR($U3279/ABS($V3279),"N/A")</f>
        <v>N/A</v>
      </c>
      <c r="X3279" s="61" t="str">
        <f aca="false">IF(OR($W3279="N/A",$R3279="",$S3279=""),"N/A",IF($W3279&gt;=4,"Not Significant",IF($W3279&gt;=2,"Semi-Significant","Significant")))</f>
        <v>N/A</v>
      </c>
      <c r="Z3279" s="1" t="str">
        <f aca="false">IF($D3279="Z540.1 w/data",0,"")</f>
        <v/>
      </c>
      <c r="AA3279" s="1" t="e">
        <f aca="false">$Y3279+$Q3279+$Z3279</f>
        <v>#VALUE!</v>
      </c>
      <c r="AB3279" s="1" t="n">
        <f aca="false">$N3279+$Q3279</f>
        <v>0</v>
      </c>
      <c r="AC3279" s="1" t="str">
        <f aca="false">IF($Y3279="","",IF(AND($AA3279&gt;=$R3279,$AA3279&lt;=$S3279),"Pass","Fail"))</f>
        <v/>
      </c>
      <c r="AD3279" s="1" t="str">
        <f aca="false">IF($Y3279="","",IF($AA3279&gt;$R3279,"Pass","Fail"))</f>
        <v/>
      </c>
      <c r="AE3279" s="1" t="str">
        <f aca="false">IF($Y3279="","",IF($AA3279&gt;=$R3279,"Pass","Fail"))</f>
        <v/>
      </c>
      <c r="AF3279" s="1" t="str">
        <f aca="false">IF($Y3279="","",IF($AA3279&lt;=$S3279,"Pass","Fail"))</f>
        <v/>
      </c>
      <c r="AG3279" s="1" t="str">
        <f aca="false">IF($Y3279="","",IF($AA3279&lt;$S3279,"Pass","Fail"))</f>
        <v/>
      </c>
      <c r="AH3279" s="23" t="str">
        <f aca="true">INDIRECT(CHOOSE(MATCH($T3279,{"±","&gt;","≥","≤","&lt;"},0), "AC", "AD", "AE", "AF", "AG") &amp; ROW())</f>
        <v/>
      </c>
      <c r="AI3279" s="56" t="str">
        <f aca="false">IF($X3279="Not Significant","No Further Action Required",
IF($AH3279="","",
IF(AND($AH3279="Pass",$L3279="0 - Passed "),"Analysis performed; no further action required.",
IF(AND($AH3279="Fail",$L3279="1 - Failed "),"Analysis performed; no further action required.",
IF(AND($AH3279="Pass",$L3279="2 - Limited In Use "),"Analysis performed; no further action required.",
IF(AND($AH3279="Fail",$L3279="3 - Adjusted "),"Analysis performed; no further action required.",
"Unit fails analysis; TSM determination required."))))))</f>
        <v/>
      </c>
      <c r="AJ3279" s="58"/>
    </row>
    <row r="3280" customFormat="false" ht="15" hidden="false" customHeight="false" outlineLevel="0" collapsed="false">
      <c r="A3280" s="56"/>
      <c r="E3280" s="57" t="str">
        <f aca="false">IF(AND($F3280="",$G3280=""),"",IF($G3280="",$F3280,HYPERLINK($G3280,$F3280)))</f>
        <v/>
      </c>
      <c r="H3280" s="1" t="str">
        <f aca="false">IF($I3280="","None Attached",IF(LEFT($I3280,5)="https",HYPERLINK($I3280,"Datasheet"),HYPERLINK(_xlfn.CONCAT("https://",$I3280),"Datasheet")))</f>
        <v>None Attached</v>
      </c>
      <c r="M3280" s="56"/>
      <c r="P3280" s="58"/>
      <c r="Q3280" s="1" t="n">
        <f aca="false">$M3280-$N3280</f>
        <v>0</v>
      </c>
      <c r="R3280" s="56"/>
      <c r="T3280" s="59" t="s">
        <v>15</v>
      </c>
      <c r="U3280" s="1" t="n">
        <f aca="false">$S3280-$R3280</f>
        <v>0</v>
      </c>
      <c r="V3280" s="1" t="n">
        <f aca="false">IF($T3280="±",$Q3280*2,$Q3280)</f>
        <v>0</v>
      </c>
      <c r="W3280" s="60" t="str">
        <f aca="false">IFERROR($U3280/ABS($V3280),"N/A")</f>
        <v>N/A</v>
      </c>
      <c r="X3280" s="61" t="str">
        <f aca="false">IF(OR($W3280="N/A",$R3280="",$S3280=""),"N/A",IF($W3280&gt;=4,"Not Significant",IF($W3280&gt;=2,"Semi-Significant","Significant")))</f>
        <v>N/A</v>
      </c>
      <c r="Z3280" s="1" t="str">
        <f aca="false">IF($D3280="Z540.1 w/data",0,"")</f>
        <v/>
      </c>
      <c r="AA3280" s="1" t="e">
        <f aca="false">$Y3280+$Q3280+$Z3280</f>
        <v>#VALUE!</v>
      </c>
      <c r="AB3280" s="1" t="n">
        <f aca="false">$N3280+$Q3280</f>
        <v>0</v>
      </c>
      <c r="AC3280" s="1" t="str">
        <f aca="false">IF($Y3280="","",IF(AND($AA3280&gt;=$R3280,$AA3280&lt;=$S3280),"Pass","Fail"))</f>
        <v/>
      </c>
      <c r="AD3280" s="1" t="str">
        <f aca="false">IF($Y3280="","",IF($AA3280&gt;$R3280,"Pass","Fail"))</f>
        <v/>
      </c>
      <c r="AE3280" s="1" t="str">
        <f aca="false">IF($Y3280="","",IF($AA3280&gt;=$R3280,"Pass","Fail"))</f>
        <v/>
      </c>
      <c r="AF3280" s="1" t="str">
        <f aca="false">IF($Y3280="","",IF($AA3280&lt;=$S3280,"Pass","Fail"))</f>
        <v/>
      </c>
      <c r="AG3280" s="1" t="str">
        <f aca="false">IF($Y3280="","",IF($AA3280&lt;$S3280,"Pass","Fail"))</f>
        <v/>
      </c>
      <c r="AH3280" s="23" t="str">
        <f aca="true">INDIRECT(CHOOSE(MATCH($T3280,{"±","&gt;","≥","≤","&lt;"},0), "AC", "AD", "AE", "AF", "AG") &amp; ROW())</f>
        <v/>
      </c>
      <c r="AI3280" s="56" t="str">
        <f aca="false">IF($X3280="Not Significant","No Further Action Required",
IF($AH3280="","",
IF(AND($AH3280="Pass",$L3280="0 - Passed "),"Analysis performed; no further action required.",
IF(AND($AH3280="Fail",$L3280="1 - Failed "),"Analysis performed; no further action required.",
IF(AND($AH3280="Pass",$L3280="2 - Limited In Use "),"Analysis performed; no further action required.",
IF(AND($AH3280="Fail",$L3280="3 - Adjusted "),"Analysis performed; no further action required.",
"Unit fails analysis; TSM determination required."))))))</f>
        <v/>
      </c>
      <c r="AJ3280" s="58"/>
    </row>
    <row r="3281" customFormat="false" ht="15" hidden="false" customHeight="false" outlineLevel="0" collapsed="false">
      <c r="A3281" s="56"/>
      <c r="E3281" s="57" t="str">
        <f aca="false">IF(AND($F3281="",$G3281=""),"",IF($G3281="",$F3281,HYPERLINK($G3281,$F3281)))</f>
        <v/>
      </c>
      <c r="H3281" s="1" t="str">
        <f aca="false">IF($I3281="","None Attached",IF(LEFT($I3281,5)="https",HYPERLINK($I3281,"Datasheet"),HYPERLINK(_xlfn.CONCAT("https://",$I3281),"Datasheet")))</f>
        <v>None Attached</v>
      </c>
      <c r="M3281" s="56"/>
      <c r="P3281" s="58"/>
      <c r="Q3281" s="1" t="n">
        <f aca="false">$M3281-$N3281</f>
        <v>0</v>
      </c>
      <c r="R3281" s="56"/>
      <c r="T3281" s="59" t="s">
        <v>15</v>
      </c>
      <c r="U3281" s="1" t="n">
        <f aca="false">$S3281-$R3281</f>
        <v>0</v>
      </c>
      <c r="V3281" s="1" t="n">
        <f aca="false">IF($T3281="±",$Q3281*2,$Q3281)</f>
        <v>0</v>
      </c>
      <c r="W3281" s="60" t="str">
        <f aca="false">IFERROR($U3281/ABS($V3281),"N/A")</f>
        <v>N/A</v>
      </c>
      <c r="X3281" s="61" t="str">
        <f aca="false">IF(OR($W3281="N/A",$R3281="",$S3281=""),"N/A",IF($W3281&gt;=4,"Not Significant",IF($W3281&gt;=2,"Semi-Significant","Significant")))</f>
        <v>N/A</v>
      </c>
      <c r="Z3281" s="1" t="str">
        <f aca="false">IF($D3281="Z540.1 w/data",0,"")</f>
        <v/>
      </c>
      <c r="AA3281" s="1" t="e">
        <f aca="false">$Y3281+$Q3281+$Z3281</f>
        <v>#VALUE!</v>
      </c>
      <c r="AB3281" s="1" t="n">
        <f aca="false">$N3281+$Q3281</f>
        <v>0</v>
      </c>
      <c r="AC3281" s="1" t="str">
        <f aca="false">IF($Y3281="","",IF(AND($AA3281&gt;=$R3281,$AA3281&lt;=$S3281),"Pass","Fail"))</f>
        <v/>
      </c>
      <c r="AD3281" s="1" t="str">
        <f aca="false">IF($Y3281="","",IF($AA3281&gt;$R3281,"Pass","Fail"))</f>
        <v/>
      </c>
      <c r="AE3281" s="1" t="str">
        <f aca="false">IF($Y3281="","",IF($AA3281&gt;=$R3281,"Pass","Fail"))</f>
        <v/>
      </c>
      <c r="AF3281" s="1" t="str">
        <f aca="false">IF($Y3281="","",IF($AA3281&lt;=$S3281,"Pass","Fail"))</f>
        <v/>
      </c>
      <c r="AG3281" s="1" t="str">
        <f aca="false">IF($Y3281="","",IF($AA3281&lt;$S3281,"Pass","Fail"))</f>
        <v/>
      </c>
      <c r="AH3281" s="23" t="str">
        <f aca="true">INDIRECT(CHOOSE(MATCH($T3281,{"±","&gt;","≥","≤","&lt;"},0), "AC", "AD", "AE", "AF", "AG") &amp; ROW())</f>
        <v/>
      </c>
      <c r="AI3281" s="56" t="str">
        <f aca="false">IF($X3281="Not Significant","No Further Action Required",
IF($AH3281="","",
IF(AND($AH3281="Pass",$L3281="0 - Passed "),"Analysis performed; no further action required.",
IF(AND($AH3281="Fail",$L3281="1 - Failed "),"Analysis performed; no further action required.",
IF(AND($AH3281="Pass",$L3281="2 - Limited In Use "),"Analysis performed; no further action required.",
IF(AND($AH3281="Fail",$L3281="3 - Adjusted "),"Analysis performed; no further action required.",
"Unit fails analysis; TSM determination required."))))))</f>
        <v/>
      </c>
      <c r="AJ3281" s="58"/>
    </row>
    <row r="3282" customFormat="false" ht="15" hidden="false" customHeight="false" outlineLevel="0" collapsed="false">
      <c r="A3282" s="56"/>
      <c r="E3282" s="57" t="str">
        <f aca="false">IF(AND($F3282="",$G3282=""),"",IF($G3282="",$F3282,HYPERLINK($G3282,$F3282)))</f>
        <v/>
      </c>
      <c r="H3282" s="1" t="str">
        <f aca="false">IF($I3282="","None Attached",IF(LEFT($I3282,5)="https",HYPERLINK($I3282,"Datasheet"),HYPERLINK(_xlfn.CONCAT("https://",$I3282),"Datasheet")))</f>
        <v>None Attached</v>
      </c>
      <c r="M3282" s="56"/>
      <c r="P3282" s="58"/>
      <c r="Q3282" s="1" t="n">
        <f aca="false">$M3282-$N3282</f>
        <v>0</v>
      </c>
      <c r="R3282" s="56"/>
      <c r="T3282" s="59" t="s">
        <v>15</v>
      </c>
      <c r="U3282" s="1" t="n">
        <f aca="false">$S3282-$R3282</f>
        <v>0</v>
      </c>
      <c r="V3282" s="1" t="n">
        <f aca="false">IF($T3282="±",$Q3282*2,$Q3282)</f>
        <v>0</v>
      </c>
      <c r="W3282" s="60" t="str">
        <f aca="false">IFERROR($U3282/ABS($V3282),"N/A")</f>
        <v>N/A</v>
      </c>
      <c r="X3282" s="61" t="str">
        <f aca="false">IF(OR($W3282="N/A",$R3282="",$S3282=""),"N/A",IF($W3282&gt;=4,"Not Significant",IF($W3282&gt;=2,"Semi-Significant","Significant")))</f>
        <v>N/A</v>
      </c>
      <c r="Z3282" s="1" t="str">
        <f aca="false">IF($D3282="Z540.1 w/data",0,"")</f>
        <v/>
      </c>
      <c r="AA3282" s="1" t="e">
        <f aca="false">$Y3282+$Q3282+$Z3282</f>
        <v>#VALUE!</v>
      </c>
      <c r="AB3282" s="1" t="n">
        <f aca="false">$N3282+$Q3282</f>
        <v>0</v>
      </c>
      <c r="AC3282" s="1" t="str">
        <f aca="false">IF($Y3282="","",IF(AND($AA3282&gt;=$R3282,$AA3282&lt;=$S3282),"Pass","Fail"))</f>
        <v/>
      </c>
      <c r="AD3282" s="1" t="str">
        <f aca="false">IF($Y3282="","",IF($AA3282&gt;$R3282,"Pass","Fail"))</f>
        <v/>
      </c>
      <c r="AE3282" s="1" t="str">
        <f aca="false">IF($Y3282="","",IF($AA3282&gt;=$R3282,"Pass","Fail"))</f>
        <v/>
      </c>
      <c r="AF3282" s="1" t="str">
        <f aca="false">IF($Y3282="","",IF($AA3282&lt;=$S3282,"Pass","Fail"))</f>
        <v/>
      </c>
      <c r="AG3282" s="1" t="str">
        <f aca="false">IF($Y3282="","",IF($AA3282&lt;$S3282,"Pass","Fail"))</f>
        <v/>
      </c>
      <c r="AH3282" s="23" t="str">
        <f aca="true">INDIRECT(CHOOSE(MATCH($T3282,{"±","&gt;","≥","≤","&lt;"},0), "AC", "AD", "AE", "AF", "AG") &amp; ROW())</f>
        <v/>
      </c>
      <c r="AI3282" s="56" t="str">
        <f aca="false">IF($X3282="Not Significant","No Further Action Required",
IF($AH3282="","",
IF(AND($AH3282="Pass",$L3282="0 - Passed "),"Analysis performed; no further action required.",
IF(AND($AH3282="Fail",$L3282="1 - Failed "),"Analysis performed; no further action required.",
IF(AND($AH3282="Pass",$L3282="2 - Limited In Use "),"Analysis performed; no further action required.",
IF(AND($AH3282="Fail",$L3282="3 - Adjusted "),"Analysis performed; no further action required.",
"Unit fails analysis; TSM determination required."))))))</f>
        <v/>
      </c>
      <c r="AJ3282" s="58"/>
    </row>
    <row r="3283" customFormat="false" ht="15" hidden="false" customHeight="false" outlineLevel="0" collapsed="false">
      <c r="A3283" s="56"/>
      <c r="E3283" s="57" t="str">
        <f aca="false">IF(AND($F3283="",$G3283=""),"",IF($G3283="",$F3283,HYPERLINK($G3283,$F3283)))</f>
        <v/>
      </c>
      <c r="H3283" s="1" t="str">
        <f aca="false">IF($I3283="","None Attached",IF(LEFT($I3283,5)="https",HYPERLINK($I3283,"Datasheet"),HYPERLINK(_xlfn.CONCAT("https://",$I3283),"Datasheet")))</f>
        <v>None Attached</v>
      </c>
      <c r="M3283" s="56"/>
      <c r="P3283" s="58"/>
      <c r="Q3283" s="1" t="n">
        <f aca="false">$M3283-$N3283</f>
        <v>0</v>
      </c>
      <c r="R3283" s="56"/>
      <c r="T3283" s="59" t="s">
        <v>15</v>
      </c>
      <c r="U3283" s="1" t="n">
        <f aca="false">$S3283-$R3283</f>
        <v>0</v>
      </c>
      <c r="V3283" s="1" t="n">
        <f aca="false">IF($T3283="±",$Q3283*2,$Q3283)</f>
        <v>0</v>
      </c>
      <c r="W3283" s="60" t="str">
        <f aca="false">IFERROR($U3283/ABS($V3283),"N/A")</f>
        <v>N/A</v>
      </c>
      <c r="X3283" s="61" t="str">
        <f aca="false">IF(OR($W3283="N/A",$R3283="",$S3283=""),"N/A",IF($W3283&gt;=4,"Not Significant",IF($W3283&gt;=2,"Semi-Significant","Significant")))</f>
        <v>N/A</v>
      </c>
      <c r="Z3283" s="1" t="str">
        <f aca="false">IF($D3283="Z540.1 w/data",0,"")</f>
        <v/>
      </c>
      <c r="AA3283" s="1" t="e">
        <f aca="false">$Y3283+$Q3283+$Z3283</f>
        <v>#VALUE!</v>
      </c>
      <c r="AB3283" s="1" t="n">
        <f aca="false">$N3283+$Q3283</f>
        <v>0</v>
      </c>
      <c r="AC3283" s="1" t="str">
        <f aca="false">IF($Y3283="","",IF(AND($AA3283&gt;=$R3283,$AA3283&lt;=$S3283),"Pass","Fail"))</f>
        <v/>
      </c>
      <c r="AD3283" s="1" t="str">
        <f aca="false">IF($Y3283="","",IF($AA3283&gt;$R3283,"Pass","Fail"))</f>
        <v/>
      </c>
      <c r="AE3283" s="1" t="str">
        <f aca="false">IF($Y3283="","",IF($AA3283&gt;=$R3283,"Pass","Fail"))</f>
        <v/>
      </c>
      <c r="AF3283" s="1" t="str">
        <f aca="false">IF($Y3283="","",IF($AA3283&lt;=$S3283,"Pass","Fail"))</f>
        <v/>
      </c>
      <c r="AG3283" s="1" t="str">
        <f aca="false">IF($Y3283="","",IF($AA3283&lt;$S3283,"Pass","Fail"))</f>
        <v/>
      </c>
      <c r="AH3283" s="23" t="str">
        <f aca="true">INDIRECT(CHOOSE(MATCH($T3283,{"±","&gt;","≥","≤","&lt;"},0), "AC", "AD", "AE", "AF", "AG") &amp; ROW())</f>
        <v/>
      </c>
      <c r="AI3283" s="56" t="str">
        <f aca="false">IF($X3283="Not Significant","No Further Action Required",
IF($AH3283="","",
IF(AND($AH3283="Pass",$L3283="0 - Passed "),"Analysis performed; no further action required.",
IF(AND($AH3283="Fail",$L3283="1 - Failed "),"Analysis performed; no further action required.",
IF(AND($AH3283="Pass",$L3283="2 - Limited In Use "),"Analysis performed; no further action required.",
IF(AND($AH3283="Fail",$L3283="3 - Adjusted "),"Analysis performed; no further action required.",
"Unit fails analysis; TSM determination required."))))))</f>
        <v/>
      </c>
      <c r="AJ3283" s="58"/>
    </row>
    <row r="3284" customFormat="false" ht="15" hidden="false" customHeight="false" outlineLevel="0" collapsed="false">
      <c r="A3284" s="56"/>
      <c r="E3284" s="57" t="str">
        <f aca="false">IF(AND($F3284="",$G3284=""),"",IF($G3284="",$F3284,HYPERLINK($G3284,$F3284)))</f>
        <v/>
      </c>
      <c r="H3284" s="1" t="str">
        <f aca="false">IF($I3284="","None Attached",IF(LEFT($I3284,5)="https",HYPERLINK($I3284,"Datasheet"),HYPERLINK(_xlfn.CONCAT("https://",$I3284),"Datasheet")))</f>
        <v>None Attached</v>
      </c>
      <c r="M3284" s="56"/>
      <c r="P3284" s="58"/>
      <c r="Q3284" s="1" t="n">
        <f aca="false">$M3284-$N3284</f>
        <v>0</v>
      </c>
      <c r="R3284" s="56"/>
      <c r="T3284" s="59" t="s">
        <v>15</v>
      </c>
      <c r="U3284" s="1" t="n">
        <f aca="false">$S3284-$R3284</f>
        <v>0</v>
      </c>
      <c r="V3284" s="1" t="n">
        <f aca="false">IF($T3284="±",$Q3284*2,$Q3284)</f>
        <v>0</v>
      </c>
      <c r="W3284" s="60" t="str">
        <f aca="false">IFERROR($U3284/ABS($V3284),"N/A")</f>
        <v>N/A</v>
      </c>
      <c r="X3284" s="61" t="str">
        <f aca="false">IF(OR($W3284="N/A",$R3284="",$S3284=""),"N/A",IF($W3284&gt;=4,"Not Significant",IF($W3284&gt;=2,"Semi-Significant","Significant")))</f>
        <v>N/A</v>
      </c>
      <c r="Z3284" s="1" t="str">
        <f aca="false">IF($D3284="Z540.1 w/data",0,"")</f>
        <v/>
      </c>
      <c r="AA3284" s="1" t="e">
        <f aca="false">$Y3284+$Q3284+$Z3284</f>
        <v>#VALUE!</v>
      </c>
      <c r="AB3284" s="1" t="n">
        <f aca="false">$N3284+$Q3284</f>
        <v>0</v>
      </c>
      <c r="AC3284" s="1" t="str">
        <f aca="false">IF($Y3284="","",IF(AND($AA3284&gt;=$R3284,$AA3284&lt;=$S3284),"Pass","Fail"))</f>
        <v/>
      </c>
      <c r="AD3284" s="1" t="str">
        <f aca="false">IF($Y3284="","",IF($AA3284&gt;$R3284,"Pass","Fail"))</f>
        <v/>
      </c>
      <c r="AE3284" s="1" t="str">
        <f aca="false">IF($Y3284="","",IF($AA3284&gt;=$R3284,"Pass","Fail"))</f>
        <v/>
      </c>
      <c r="AF3284" s="1" t="str">
        <f aca="false">IF($Y3284="","",IF($AA3284&lt;=$S3284,"Pass","Fail"))</f>
        <v/>
      </c>
      <c r="AG3284" s="1" t="str">
        <f aca="false">IF($Y3284="","",IF($AA3284&lt;$S3284,"Pass","Fail"))</f>
        <v/>
      </c>
      <c r="AH3284" s="23" t="str">
        <f aca="true">INDIRECT(CHOOSE(MATCH($T3284,{"±","&gt;","≥","≤","&lt;"},0), "AC", "AD", "AE", "AF", "AG") &amp; ROW())</f>
        <v/>
      </c>
      <c r="AI3284" s="56" t="str">
        <f aca="false">IF($X3284="Not Significant","No Further Action Required",
IF($AH3284="","",
IF(AND($AH3284="Pass",$L3284="0 - Passed "),"Analysis performed; no further action required.",
IF(AND($AH3284="Fail",$L3284="1 - Failed "),"Analysis performed; no further action required.",
IF(AND($AH3284="Pass",$L3284="2 - Limited In Use "),"Analysis performed; no further action required.",
IF(AND($AH3284="Fail",$L3284="3 - Adjusted "),"Analysis performed; no further action required.",
"Unit fails analysis; TSM determination required."))))))</f>
        <v/>
      </c>
      <c r="AJ3284" s="58"/>
    </row>
    <row r="3285" customFormat="false" ht="15" hidden="false" customHeight="false" outlineLevel="0" collapsed="false">
      <c r="A3285" s="56"/>
      <c r="E3285" s="57" t="str">
        <f aca="false">IF(AND($F3285="",$G3285=""),"",IF($G3285="",$F3285,HYPERLINK($G3285,$F3285)))</f>
        <v/>
      </c>
      <c r="H3285" s="1" t="str">
        <f aca="false">IF($I3285="","None Attached",IF(LEFT($I3285,5)="https",HYPERLINK($I3285,"Datasheet"),HYPERLINK(_xlfn.CONCAT("https://",$I3285),"Datasheet")))</f>
        <v>None Attached</v>
      </c>
      <c r="M3285" s="56"/>
      <c r="P3285" s="58"/>
      <c r="Q3285" s="1" t="n">
        <f aca="false">$M3285-$N3285</f>
        <v>0</v>
      </c>
      <c r="R3285" s="56"/>
      <c r="T3285" s="59" t="s">
        <v>15</v>
      </c>
      <c r="U3285" s="1" t="n">
        <f aca="false">$S3285-$R3285</f>
        <v>0</v>
      </c>
      <c r="V3285" s="1" t="n">
        <f aca="false">IF($T3285="±",$Q3285*2,$Q3285)</f>
        <v>0</v>
      </c>
      <c r="W3285" s="60" t="str">
        <f aca="false">IFERROR($U3285/ABS($V3285),"N/A")</f>
        <v>N/A</v>
      </c>
      <c r="X3285" s="61" t="str">
        <f aca="false">IF(OR($W3285="N/A",$R3285="",$S3285=""),"N/A",IF($W3285&gt;=4,"Not Significant",IF($W3285&gt;=2,"Semi-Significant","Significant")))</f>
        <v>N/A</v>
      </c>
      <c r="Z3285" s="1" t="str">
        <f aca="false">IF($D3285="Z540.1 w/data",0,"")</f>
        <v/>
      </c>
      <c r="AA3285" s="1" t="e">
        <f aca="false">$Y3285+$Q3285+$Z3285</f>
        <v>#VALUE!</v>
      </c>
      <c r="AB3285" s="1" t="n">
        <f aca="false">$N3285+$Q3285</f>
        <v>0</v>
      </c>
      <c r="AC3285" s="1" t="str">
        <f aca="false">IF($Y3285="","",IF(AND($AA3285&gt;=$R3285,$AA3285&lt;=$S3285),"Pass","Fail"))</f>
        <v/>
      </c>
      <c r="AD3285" s="1" t="str">
        <f aca="false">IF($Y3285="","",IF($AA3285&gt;$R3285,"Pass","Fail"))</f>
        <v/>
      </c>
      <c r="AE3285" s="1" t="str">
        <f aca="false">IF($Y3285="","",IF($AA3285&gt;=$R3285,"Pass","Fail"))</f>
        <v/>
      </c>
      <c r="AF3285" s="1" t="str">
        <f aca="false">IF($Y3285="","",IF($AA3285&lt;=$S3285,"Pass","Fail"))</f>
        <v/>
      </c>
      <c r="AG3285" s="1" t="str">
        <f aca="false">IF($Y3285="","",IF($AA3285&lt;$S3285,"Pass","Fail"))</f>
        <v/>
      </c>
      <c r="AH3285" s="23" t="str">
        <f aca="true">INDIRECT(CHOOSE(MATCH($T3285,{"±","&gt;","≥","≤","&lt;"},0), "AC", "AD", "AE", "AF", "AG") &amp; ROW())</f>
        <v/>
      </c>
      <c r="AI3285" s="56" t="str">
        <f aca="false">IF($X3285="Not Significant","No Further Action Required",
IF($AH3285="","",
IF(AND($AH3285="Pass",$L3285="0 - Passed "),"Analysis performed; no further action required.",
IF(AND($AH3285="Fail",$L3285="1 - Failed "),"Analysis performed; no further action required.",
IF(AND($AH3285="Pass",$L3285="2 - Limited In Use "),"Analysis performed; no further action required.",
IF(AND($AH3285="Fail",$L3285="3 - Adjusted "),"Analysis performed; no further action required.",
"Unit fails analysis; TSM determination required."))))))</f>
        <v/>
      </c>
      <c r="AJ3285" s="58"/>
    </row>
    <row r="3286" customFormat="false" ht="15" hidden="false" customHeight="false" outlineLevel="0" collapsed="false">
      <c r="A3286" s="56"/>
      <c r="E3286" s="57" t="str">
        <f aca="false">IF(AND($F3286="",$G3286=""),"",IF($G3286="",$F3286,HYPERLINK($G3286,$F3286)))</f>
        <v/>
      </c>
      <c r="H3286" s="1" t="str">
        <f aca="false">IF($I3286="","None Attached",IF(LEFT($I3286,5)="https",HYPERLINK($I3286,"Datasheet"),HYPERLINK(_xlfn.CONCAT("https://",$I3286),"Datasheet")))</f>
        <v>None Attached</v>
      </c>
      <c r="M3286" s="56"/>
      <c r="P3286" s="58"/>
      <c r="Q3286" s="1" t="n">
        <f aca="false">$M3286-$N3286</f>
        <v>0</v>
      </c>
      <c r="R3286" s="56"/>
      <c r="T3286" s="59" t="s">
        <v>15</v>
      </c>
      <c r="U3286" s="1" t="n">
        <f aca="false">$S3286-$R3286</f>
        <v>0</v>
      </c>
      <c r="V3286" s="1" t="n">
        <f aca="false">IF($T3286="±",$Q3286*2,$Q3286)</f>
        <v>0</v>
      </c>
      <c r="W3286" s="60" t="str">
        <f aca="false">IFERROR($U3286/ABS($V3286),"N/A")</f>
        <v>N/A</v>
      </c>
      <c r="X3286" s="61" t="str">
        <f aca="false">IF(OR($W3286="N/A",$R3286="",$S3286=""),"N/A",IF($W3286&gt;=4,"Not Significant",IF($W3286&gt;=2,"Semi-Significant","Significant")))</f>
        <v>N/A</v>
      </c>
      <c r="Z3286" s="1" t="str">
        <f aca="false">IF($D3286="Z540.1 w/data",0,"")</f>
        <v/>
      </c>
      <c r="AA3286" s="1" t="e">
        <f aca="false">$Y3286+$Q3286+$Z3286</f>
        <v>#VALUE!</v>
      </c>
      <c r="AB3286" s="1" t="n">
        <f aca="false">$N3286+$Q3286</f>
        <v>0</v>
      </c>
      <c r="AC3286" s="1" t="str">
        <f aca="false">IF($Y3286="","",IF(AND($AA3286&gt;=$R3286,$AA3286&lt;=$S3286),"Pass","Fail"))</f>
        <v/>
      </c>
      <c r="AD3286" s="1" t="str">
        <f aca="false">IF($Y3286="","",IF($AA3286&gt;$R3286,"Pass","Fail"))</f>
        <v/>
      </c>
      <c r="AE3286" s="1" t="str">
        <f aca="false">IF($Y3286="","",IF($AA3286&gt;=$R3286,"Pass","Fail"))</f>
        <v/>
      </c>
      <c r="AF3286" s="1" t="str">
        <f aca="false">IF($Y3286="","",IF($AA3286&lt;=$S3286,"Pass","Fail"))</f>
        <v/>
      </c>
      <c r="AG3286" s="1" t="str">
        <f aca="false">IF($Y3286="","",IF($AA3286&lt;$S3286,"Pass","Fail"))</f>
        <v/>
      </c>
      <c r="AH3286" s="23" t="str">
        <f aca="true">INDIRECT(CHOOSE(MATCH($T3286,{"±","&gt;","≥","≤","&lt;"},0), "AC", "AD", "AE", "AF", "AG") &amp; ROW())</f>
        <v/>
      </c>
      <c r="AI3286" s="56" t="str">
        <f aca="false">IF($X3286="Not Significant","No Further Action Required",
IF($AH3286="","",
IF(AND($AH3286="Pass",$L3286="0 - Passed "),"Analysis performed; no further action required.",
IF(AND($AH3286="Fail",$L3286="1 - Failed "),"Analysis performed; no further action required.",
IF(AND($AH3286="Pass",$L3286="2 - Limited In Use "),"Analysis performed; no further action required.",
IF(AND($AH3286="Fail",$L3286="3 - Adjusted "),"Analysis performed; no further action required.",
"Unit fails analysis; TSM determination required."))))))</f>
        <v/>
      </c>
      <c r="AJ3286" s="58"/>
    </row>
    <row r="3287" customFormat="false" ht="15" hidden="false" customHeight="false" outlineLevel="0" collapsed="false">
      <c r="A3287" s="56"/>
      <c r="E3287" s="57" t="str">
        <f aca="false">IF(AND($F3287="",$G3287=""),"",IF($G3287="",$F3287,HYPERLINK($G3287,$F3287)))</f>
        <v/>
      </c>
      <c r="H3287" s="1" t="str">
        <f aca="false">IF($I3287="","None Attached",IF(LEFT($I3287,5)="https",HYPERLINK($I3287,"Datasheet"),HYPERLINK(_xlfn.CONCAT("https://",$I3287),"Datasheet")))</f>
        <v>None Attached</v>
      </c>
      <c r="M3287" s="56"/>
      <c r="P3287" s="58"/>
      <c r="Q3287" s="1" t="n">
        <f aca="false">$M3287-$N3287</f>
        <v>0</v>
      </c>
      <c r="R3287" s="56"/>
      <c r="T3287" s="59" t="s">
        <v>15</v>
      </c>
      <c r="U3287" s="1" t="n">
        <f aca="false">$S3287-$R3287</f>
        <v>0</v>
      </c>
      <c r="V3287" s="1" t="n">
        <f aca="false">IF($T3287="±",$Q3287*2,$Q3287)</f>
        <v>0</v>
      </c>
      <c r="W3287" s="60" t="str">
        <f aca="false">IFERROR($U3287/ABS($V3287),"N/A")</f>
        <v>N/A</v>
      </c>
      <c r="X3287" s="61" t="str">
        <f aca="false">IF(OR($W3287="N/A",$R3287="",$S3287=""),"N/A",IF($W3287&gt;=4,"Not Significant",IF($W3287&gt;=2,"Semi-Significant","Significant")))</f>
        <v>N/A</v>
      </c>
      <c r="Z3287" s="1" t="str">
        <f aca="false">IF($D3287="Z540.1 w/data",0,"")</f>
        <v/>
      </c>
      <c r="AA3287" s="1" t="e">
        <f aca="false">$Y3287+$Q3287+$Z3287</f>
        <v>#VALUE!</v>
      </c>
      <c r="AB3287" s="1" t="n">
        <f aca="false">$N3287+$Q3287</f>
        <v>0</v>
      </c>
      <c r="AC3287" s="1" t="str">
        <f aca="false">IF($Y3287="","",IF(AND($AA3287&gt;=$R3287,$AA3287&lt;=$S3287),"Pass","Fail"))</f>
        <v/>
      </c>
      <c r="AD3287" s="1" t="str">
        <f aca="false">IF($Y3287="","",IF($AA3287&gt;$R3287,"Pass","Fail"))</f>
        <v/>
      </c>
      <c r="AE3287" s="1" t="str">
        <f aca="false">IF($Y3287="","",IF($AA3287&gt;=$R3287,"Pass","Fail"))</f>
        <v/>
      </c>
      <c r="AF3287" s="1" t="str">
        <f aca="false">IF($Y3287="","",IF($AA3287&lt;=$S3287,"Pass","Fail"))</f>
        <v/>
      </c>
      <c r="AG3287" s="1" t="str">
        <f aca="false">IF($Y3287="","",IF($AA3287&lt;$S3287,"Pass","Fail"))</f>
        <v/>
      </c>
      <c r="AH3287" s="23" t="str">
        <f aca="true">INDIRECT(CHOOSE(MATCH($T3287,{"±","&gt;","≥","≤","&lt;"},0), "AC", "AD", "AE", "AF", "AG") &amp; ROW())</f>
        <v/>
      </c>
      <c r="AI3287" s="56" t="str">
        <f aca="false">IF($X3287="Not Significant","No Further Action Required",
IF($AH3287="","",
IF(AND($AH3287="Pass",$L3287="0 - Passed "),"Analysis performed; no further action required.",
IF(AND($AH3287="Fail",$L3287="1 - Failed "),"Analysis performed; no further action required.",
IF(AND($AH3287="Pass",$L3287="2 - Limited In Use "),"Analysis performed; no further action required.",
IF(AND($AH3287="Fail",$L3287="3 - Adjusted "),"Analysis performed; no further action required.",
"Unit fails analysis; TSM determination required."))))))</f>
        <v/>
      </c>
      <c r="AJ3287" s="58"/>
    </row>
    <row r="3288" customFormat="false" ht="15" hidden="false" customHeight="false" outlineLevel="0" collapsed="false">
      <c r="A3288" s="56"/>
      <c r="E3288" s="57" t="str">
        <f aca="false">IF(AND($F3288="",$G3288=""),"",IF($G3288="",$F3288,HYPERLINK($G3288,$F3288)))</f>
        <v/>
      </c>
      <c r="H3288" s="1" t="str">
        <f aca="false">IF($I3288="","None Attached",IF(LEFT($I3288,5)="https",HYPERLINK($I3288,"Datasheet"),HYPERLINK(_xlfn.CONCAT("https://",$I3288),"Datasheet")))</f>
        <v>None Attached</v>
      </c>
      <c r="M3288" s="56"/>
      <c r="P3288" s="58"/>
      <c r="Q3288" s="1" t="n">
        <f aca="false">$M3288-$N3288</f>
        <v>0</v>
      </c>
      <c r="R3288" s="56"/>
      <c r="T3288" s="59" t="s">
        <v>15</v>
      </c>
      <c r="U3288" s="1" t="n">
        <f aca="false">$S3288-$R3288</f>
        <v>0</v>
      </c>
      <c r="V3288" s="1" t="n">
        <f aca="false">IF($T3288="±",$Q3288*2,$Q3288)</f>
        <v>0</v>
      </c>
      <c r="W3288" s="60" t="str">
        <f aca="false">IFERROR($U3288/ABS($V3288),"N/A")</f>
        <v>N/A</v>
      </c>
      <c r="X3288" s="61" t="str">
        <f aca="false">IF(OR($W3288="N/A",$R3288="",$S3288=""),"N/A",IF($W3288&gt;=4,"Not Significant",IF($W3288&gt;=2,"Semi-Significant","Significant")))</f>
        <v>N/A</v>
      </c>
      <c r="Z3288" s="1" t="str">
        <f aca="false">IF($D3288="Z540.1 w/data",0,"")</f>
        <v/>
      </c>
      <c r="AA3288" s="1" t="e">
        <f aca="false">$Y3288+$Q3288+$Z3288</f>
        <v>#VALUE!</v>
      </c>
      <c r="AB3288" s="1" t="n">
        <f aca="false">$N3288+$Q3288</f>
        <v>0</v>
      </c>
      <c r="AC3288" s="1" t="str">
        <f aca="false">IF($Y3288="","",IF(AND($AA3288&gt;=$R3288,$AA3288&lt;=$S3288),"Pass","Fail"))</f>
        <v/>
      </c>
      <c r="AD3288" s="1" t="str">
        <f aca="false">IF($Y3288="","",IF($AA3288&gt;$R3288,"Pass","Fail"))</f>
        <v/>
      </c>
      <c r="AE3288" s="1" t="str">
        <f aca="false">IF($Y3288="","",IF($AA3288&gt;=$R3288,"Pass","Fail"))</f>
        <v/>
      </c>
      <c r="AF3288" s="1" t="str">
        <f aca="false">IF($Y3288="","",IF($AA3288&lt;=$S3288,"Pass","Fail"))</f>
        <v/>
      </c>
      <c r="AG3288" s="1" t="str">
        <f aca="false">IF($Y3288="","",IF($AA3288&lt;$S3288,"Pass","Fail"))</f>
        <v/>
      </c>
      <c r="AH3288" s="23" t="str">
        <f aca="true">INDIRECT(CHOOSE(MATCH($T3288,{"±","&gt;","≥","≤","&lt;"},0), "AC", "AD", "AE", "AF", "AG") &amp; ROW())</f>
        <v/>
      </c>
      <c r="AI3288" s="56" t="str">
        <f aca="false">IF($X3288="Not Significant","No Further Action Required",
IF($AH3288="","",
IF(AND($AH3288="Pass",$L3288="0 - Passed "),"Analysis performed; no further action required.",
IF(AND($AH3288="Fail",$L3288="1 - Failed "),"Analysis performed; no further action required.",
IF(AND($AH3288="Pass",$L3288="2 - Limited In Use "),"Analysis performed; no further action required.",
IF(AND($AH3288="Fail",$L3288="3 - Adjusted "),"Analysis performed; no further action required.",
"Unit fails analysis; TSM determination required."))))))</f>
        <v/>
      </c>
      <c r="AJ3288" s="58"/>
    </row>
    <row r="3289" customFormat="false" ht="15" hidden="false" customHeight="false" outlineLevel="0" collapsed="false">
      <c r="A3289" s="56"/>
      <c r="E3289" s="57" t="str">
        <f aca="false">IF(AND($F3289="",$G3289=""),"",IF($G3289="",$F3289,HYPERLINK($G3289,$F3289)))</f>
        <v/>
      </c>
      <c r="H3289" s="1" t="str">
        <f aca="false">IF($I3289="","None Attached",IF(LEFT($I3289,5)="https",HYPERLINK($I3289,"Datasheet"),HYPERLINK(_xlfn.CONCAT("https://",$I3289),"Datasheet")))</f>
        <v>None Attached</v>
      </c>
      <c r="M3289" s="56"/>
      <c r="P3289" s="58"/>
      <c r="Q3289" s="1" t="n">
        <f aca="false">$M3289-$N3289</f>
        <v>0</v>
      </c>
      <c r="R3289" s="56"/>
      <c r="T3289" s="59" t="s">
        <v>15</v>
      </c>
      <c r="U3289" s="1" t="n">
        <f aca="false">$S3289-$R3289</f>
        <v>0</v>
      </c>
      <c r="V3289" s="1" t="n">
        <f aca="false">IF($T3289="±",$Q3289*2,$Q3289)</f>
        <v>0</v>
      </c>
      <c r="W3289" s="60" t="str">
        <f aca="false">IFERROR($U3289/ABS($V3289),"N/A")</f>
        <v>N/A</v>
      </c>
      <c r="X3289" s="61" t="str">
        <f aca="false">IF(OR($W3289="N/A",$R3289="",$S3289=""),"N/A",IF($W3289&gt;=4,"Not Significant",IF($W3289&gt;=2,"Semi-Significant","Significant")))</f>
        <v>N/A</v>
      </c>
      <c r="Z3289" s="1" t="str">
        <f aca="false">IF($D3289="Z540.1 w/data",0,"")</f>
        <v/>
      </c>
      <c r="AA3289" s="1" t="e">
        <f aca="false">$Y3289+$Q3289+$Z3289</f>
        <v>#VALUE!</v>
      </c>
      <c r="AB3289" s="1" t="n">
        <f aca="false">$N3289+$Q3289</f>
        <v>0</v>
      </c>
      <c r="AC3289" s="1" t="str">
        <f aca="false">IF($Y3289="","",IF(AND($AA3289&gt;=$R3289,$AA3289&lt;=$S3289),"Pass","Fail"))</f>
        <v/>
      </c>
      <c r="AD3289" s="1" t="str">
        <f aca="false">IF($Y3289="","",IF($AA3289&gt;$R3289,"Pass","Fail"))</f>
        <v/>
      </c>
      <c r="AE3289" s="1" t="str">
        <f aca="false">IF($Y3289="","",IF($AA3289&gt;=$R3289,"Pass","Fail"))</f>
        <v/>
      </c>
      <c r="AF3289" s="1" t="str">
        <f aca="false">IF($Y3289="","",IF($AA3289&lt;=$S3289,"Pass","Fail"))</f>
        <v/>
      </c>
      <c r="AG3289" s="1" t="str">
        <f aca="false">IF($Y3289="","",IF($AA3289&lt;$S3289,"Pass","Fail"))</f>
        <v/>
      </c>
      <c r="AH3289" s="23" t="str">
        <f aca="true">INDIRECT(CHOOSE(MATCH($T3289,{"±","&gt;","≥","≤","&lt;"},0), "AC", "AD", "AE", "AF", "AG") &amp; ROW())</f>
        <v/>
      </c>
      <c r="AI3289" s="56" t="str">
        <f aca="false">IF($X3289="Not Significant","No Further Action Required",
IF($AH3289="","",
IF(AND($AH3289="Pass",$L3289="0 - Passed "),"Analysis performed; no further action required.",
IF(AND($AH3289="Fail",$L3289="1 - Failed "),"Analysis performed; no further action required.",
IF(AND($AH3289="Pass",$L3289="2 - Limited In Use "),"Analysis performed; no further action required.",
IF(AND($AH3289="Fail",$L3289="3 - Adjusted "),"Analysis performed; no further action required.",
"Unit fails analysis; TSM determination required."))))))</f>
        <v/>
      </c>
      <c r="AJ3289" s="58"/>
    </row>
    <row r="3290" customFormat="false" ht="15" hidden="false" customHeight="false" outlineLevel="0" collapsed="false">
      <c r="A3290" s="56"/>
      <c r="E3290" s="57" t="str">
        <f aca="false">IF(AND($F3290="",$G3290=""),"",IF($G3290="",$F3290,HYPERLINK($G3290,$F3290)))</f>
        <v/>
      </c>
      <c r="H3290" s="1" t="str">
        <f aca="false">IF($I3290="","None Attached",IF(LEFT($I3290,5)="https",HYPERLINK($I3290,"Datasheet"),HYPERLINK(_xlfn.CONCAT("https://",$I3290),"Datasheet")))</f>
        <v>None Attached</v>
      </c>
      <c r="M3290" s="56"/>
      <c r="P3290" s="58"/>
      <c r="Q3290" s="1" t="n">
        <f aca="false">$M3290-$N3290</f>
        <v>0</v>
      </c>
      <c r="R3290" s="56"/>
      <c r="T3290" s="59" t="s">
        <v>15</v>
      </c>
      <c r="U3290" s="1" t="n">
        <f aca="false">$S3290-$R3290</f>
        <v>0</v>
      </c>
      <c r="V3290" s="1" t="n">
        <f aca="false">IF($T3290="±",$Q3290*2,$Q3290)</f>
        <v>0</v>
      </c>
      <c r="W3290" s="60" t="str">
        <f aca="false">IFERROR($U3290/ABS($V3290),"N/A")</f>
        <v>N/A</v>
      </c>
      <c r="X3290" s="61" t="str">
        <f aca="false">IF(OR($W3290="N/A",$R3290="",$S3290=""),"N/A",IF($W3290&gt;=4,"Not Significant",IF($W3290&gt;=2,"Semi-Significant","Significant")))</f>
        <v>N/A</v>
      </c>
      <c r="Z3290" s="1" t="str">
        <f aca="false">IF($D3290="Z540.1 w/data",0,"")</f>
        <v/>
      </c>
      <c r="AA3290" s="1" t="e">
        <f aca="false">$Y3290+$Q3290+$Z3290</f>
        <v>#VALUE!</v>
      </c>
      <c r="AB3290" s="1" t="n">
        <f aca="false">$N3290+$Q3290</f>
        <v>0</v>
      </c>
      <c r="AC3290" s="1" t="str">
        <f aca="false">IF($Y3290="","",IF(AND($AA3290&gt;=$R3290,$AA3290&lt;=$S3290),"Pass","Fail"))</f>
        <v/>
      </c>
      <c r="AD3290" s="1" t="str">
        <f aca="false">IF($Y3290="","",IF($AA3290&gt;$R3290,"Pass","Fail"))</f>
        <v/>
      </c>
      <c r="AE3290" s="1" t="str">
        <f aca="false">IF($Y3290="","",IF($AA3290&gt;=$R3290,"Pass","Fail"))</f>
        <v/>
      </c>
      <c r="AF3290" s="1" t="str">
        <f aca="false">IF($Y3290="","",IF($AA3290&lt;=$S3290,"Pass","Fail"))</f>
        <v/>
      </c>
      <c r="AG3290" s="1" t="str">
        <f aca="false">IF($Y3290="","",IF($AA3290&lt;$S3290,"Pass","Fail"))</f>
        <v/>
      </c>
      <c r="AH3290" s="23" t="str">
        <f aca="true">INDIRECT(CHOOSE(MATCH($T3290,{"±","&gt;","≥","≤","&lt;"},0), "AC", "AD", "AE", "AF", "AG") &amp; ROW())</f>
        <v/>
      </c>
      <c r="AI3290" s="56" t="str">
        <f aca="false">IF($X3290="Not Significant","No Further Action Required",
IF($AH3290="","",
IF(AND($AH3290="Pass",$L3290="0 - Passed "),"Analysis performed; no further action required.",
IF(AND($AH3290="Fail",$L3290="1 - Failed "),"Analysis performed; no further action required.",
IF(AND($AH3290="Pass",$L3290="2 - Limited In Use "),"Analysis performed; no further action required.",
IF(AND($AH3290="Fail",$L3290="3 - Adjusted "),"Analysis performed; no further action required.",
"Unit fails analysis; TSM determination required."))))))</f>
        <v/>
      </c>
      <c r="AJ3290" s="58"/>
    </row>
    <row r="3291" customFormat="false" ht="15" hidden="false" customHeight="false" outlineLevel="0" collapsed="false">
      <c r="A3291" s="56"/>
      <c r="E3291" s="57" t="str">
        <f aca="false">IF(AND($F3291="",$G3291=""),"",IF($G3291="",$F3291,HYPERLINK($G3291,$F3291)))</f>
        <v/>
      </c>
      <c r="H3291" s="1" t="str">
        <f aca="false">IF($I3291="","None Attached",IF(LEFT($I3291,5)="https",HYPERLINK($I3291,"Datasheet"),HYPERLINK(_xlfn.CONCAT("https://",$I3291),"Datasheet")))</f>
        <v>None Attached</v>
      </c>
      <c r="M3291" s="56"/>
      <c r="P3291" s="58"/>
      <c r="Q3291" s="1" t="n">
        <f aca="false">$M3291-$N3291</f>
        <v>0</v>
      </c>
      <c r="R3291" s="56"/>
      <c r="T3291" s="59" t="s">
        <v>15</v>
      </c>
      <c r="U3291" s="1" t="n">
        <f aca="false">$S3291-$R3291</f>
        <v>0</v>
      </c>
      <c r="V3291" s="1" t="n">
        <f aca="false">IF($T3291="±",$Q3291*2,$Q3291)</f>
        <v>0</v>
      </c>
      <c r="W3291" s="60" t="str">
        <f aca="false">IFERROR($U3291/ABS($V3291),"N/A")</f>
        <v>N/A</v>
      </c>
      <c r="X3291" s="61" t="str">
        <f aca="false">IF(OR($W3291="N/A",$R3291="",$S3291=""),"N/A",IF($W3291&gt;=4,"Not Significant",IF($W3291&gt;=2,"Semi-Significant","Significant")))</f>
        <v>N/A</v>
      </c>
      <c r="Z3291" s="1" t="str">
        <f aca="false">IF($D3291="Z540.1 w/data",0,"")</f>
        <v/>
      </c>
      <c r="AA3291" s="1" t="e">
        <f aca="false">$Y3291+$Q3291+$Z3291</f>
        <v>#VALUE!</v>
      </c>
      <c r="AB3291" s="1" t="n">
        <f aca="false">$N3291+$Q3291</f>
        <v>0</v>
      </c>
      <c r="AC3291" s="1" t="str">
        <f aca="false">IF($Y3291="","",IF(AND($AA3291&gt;=$R3291,$AA3291&lt;=$S3291),"Pass","Fail"))</f>
        <v/>
      </c>
      <c r="AD3291" s="1" t="str">
        <f aca="false">IF($Y3291="","",IF($AA3291&gt;$R3291,"Pass","Fail"))</f>
        <v/>
      </c>
      <c r="AE3291" s="1" t="str">
        <f aca="false">IF($Y3291="","",IF($AA3291&gt;=$R3291,"Pass","Fail"))</f>
        <v/>
      </c>
      <c r="AF3291" s="1" t="str">
        <f aca="false">IF($Y3291="","",IF($AA3291&lt;=$S3291,"Pass","Fail"))</f>
        <v/>
      </c>
      <c r="AG3291" s="1" t="str">
        <f aca="false">IF($Y3291="","",IF($AA3291&lt;$S3291,"Pass","Fail"))</f>
        <v/>
      </c>
      <c r="AH3291" s="23" t="str">
        <f aca="true">INDIRECT(CHOOSE(MATCH($T3291,{"±","&gt;","≥","≤","&lt;"},0), "AC", "AD", "AE", "AF", "AG") &amp; ROW())</f>
        <v/>
      </c>
      <c r="AI3291" s="56" t="str">
        <f aca="false">IF($X3291="Not Significant","No Further Action Required",
IF($AH3291="","",
IF(AND($AH3291="Pass",$L3291="0 - Passed "),"Analysis performed; no further action required.",
IF(AND($AH3291="Fail",$L3291="1 - Failed "),"Analysis performed; no further action required.",
IF(AND($AH3291="Pass",$L3291="2 - Limited In Use "),"Analysis performed; no further action required.",
IF(AND($AH3291="Fail",$L3291="3 - Adjusted "),"Analysis performed; no further action required.",
"Unit fails analysis; TSM determination required."))))))</f>
        <v/>
      </c>
      <c r="AJ3291" s="58"/>
    </row>
    <row r="3292" customFormat="false" ht="15" hidden="false" customHeight="false" outlineLevel="0" collapsed="false">
      <c r="A3292" s="56"/>
      <c r="E3292" s="57" t="str">
        <f aca="false">IF(AND($F3292="",$G3292=""),"",IF($G3292="",$F3292,HYPERLINK($G3292,$F3292)))</f>
        <v/>
      </c>
      <c r="H3292" s="1" t="str">
        <f aca="false">IF($I3292="","None Attached",IF(LEFT($I3292,5)="https",HYPERLINK($I3292,"Datasheet"),HYPERLINK(_xlfn.CONCAT("https://",$I3292),"Datasheet")))</f>
        <v>None Attached</v>
      </c>
      <c r="M3292" s="56"/>
      <c r="P3292" s="58"/>
      <c r="Q3292" s="1" t="n">
        <f aca="false">$M3292-$N3292</f>
        <v>0</v>
      </c>
      <c r="R3292" s="56"/>
      <c r="T3292" s="59" t="s">
        <v>15</v>
      </c>
      <c r="U3292" s="1" t="n">
        <f aca="false">$S3292-$R3292</f>
        <v>0</v>
      </c>
      <c r="V3292" s="1" t="n">
        <f aca="false">IF($T3292="±",$Q3292*2,$Q3292)</f>
        <v>0</v>
      </c>
      <c r="W3292" s="60" t="str">
        <f aca="false">IFERROR($U3292/ABS($V3292),"N/A")</f>
        <v>N/A</v>
      </c>
      <c r="X3292" s="61" t="str">
        <f aca="false">IF(OR($W3292="N/A",$R3292="",$S3292=""),"N/A",IF($W3292&gt;=4,"Not Significant",IF($W3292&gt;=2,"Semi-Significant","Significant")))</f>
        <v>N/A</v>
      </c>
      <c r="Z3292" s="1" t="str">
        <f aca="false">IF($D3292="Z540.1 w/data",0,"")</f>
        <v/>
      </c>
      <c r="AA3292" s="1" t="e">
        <f aca="false">$Y3292+$Q3292+$Z3292</f>
        <v>#VALUE!</v>
      </c>
      <c r="AB3292" s="1" t="n">
        <f aca="false">$N3292+$Q3292</f>
        <v>0</v>
      </c>
      <c r="AC3292" s="1" t="str">
        <f aca="false">IF($Y3292="","",IF(AND($AA3292&gt;=$R3292,$AA3292&lt;=$S3292),"Pass","Fail"))</f>
        <v/>
      </c>
      <c r="AD3292" s="1" t="str">
        <f aca="false">IF($Y3292="","",IF($AA3292&gt;$R3292,"Pass","Fail"))</f>
        <v/>
      </c>
      <c r="AE3292" s="1" t="str">
        <f aca="false">IF($Y3292="","",IF($AA3292&gt;=$R3292,"Pass","Fail"))</f>
        <v/>
      </c>
      <c r="AF3292" s="1" t="str">
        <f aca="false">IF($Y3292="","",IF($AA3292&lt;=$S3292,"Pass","Fail"))</f>
        <v/>
      </c>
      <c r="AG3292" s="1" t="str">
        <f aca="false">IF($Y3292="","",IF($AA3292&lt;$S3292,"Pass","Fail"))</f>
        <v/>
      </c>
      <c r="AH3292" s="23" t="str">
        <f aca="true">INDIRECT(CHOOSE(MATCH($T3292,{"±","&gt;","≥","≤","&lt;"},0), "AC", "AD", "AE", "AF", "AG") &amp; ROW())</f>
        <v/>
      </c>
      <c r="AI3292" s="56" t="str">
        <f aca="false">IF($X3292="Not Significant","No Further Action Required",
IF($AH3292="","",
IF(AND($AH3292="Pass",$L3292="0 - Passed "),"Analysis performed; no further action required.",
IF(AND($AH3292="Fail",$L3292="1 - Failed "),"Analysis performed; no further action required.",
IF(AND($AH3292="Pass",$L3292="2 - Limited In Use "),"Analysis performed; no further action required.",
IF(AND($AH3292="Fail",$L3292="3 - Adjusted "),"Analysis performed; no further action required.",
"Unit fails analysis; TSM determination required."))))))</f>
        <v/>
      </c>
      <c r="AJ3292" s="58"/>
    </row>
    <row r="3293" customFormat="false" ht="15" hidden="false" customHeight="false" outlineLevel="0" collapsed="false">
      <c r="A3293" s="56"/>
      <c r="E3293" s="57" t="str">
        <f aca="false">IF(AND($F3293="",$G3293=""),"",IF($G3293="",$F3293,HYPERLINK($G3293,$F3293)))</f>
        <v/>
      </c>
      <c r="H3293" s="1" t="str">
        <f aca="false">IF($I3293="","None Attached",IF(LEFT($I3293,5)="https",HYPERLINK($I3293,"Datasheet"),HYPERLINK(_xlfn.CONCAT("https://",$I3293),"Datasheet")))</f>
        <v>None Attached</v>
      </c>
      <c r="M3293" s="56"/>
      <c r="P3293" s="58"/>
      <c r="Q3293" s="1" t="n">
        <f aca="false">$M3293-$N3293</f>
        <v>0</v>
      </c>
      <c r="R3293" s="56"/>
      <c r="T3293" s="59" t="s">
        <v>15</v>
      </c>
      <c r="U3293" s="1" t="n">
        <f aca="false">$S3293-$R3293</f>
        <v>0</v>
      </c>
      <c r="V3293" s="1" t="n">
        <f aca="false">IF($T3293="±",$Q3293*2,$Q3293)</f>
        <v>0</v>
      </c>
      <c r="W3293" s="60" t="str">
        <f aca="false">IFERROR($U3293/ABS($V3293),"N/A")</f>
        <v>N/A</v>
      </c>
      <c r="X3293" s="61" t="str">
        <f aca="false">IF(OR($W3293="N/A",$R3293="",$S3293=""),"N/A",IF($W3293&gt;=4,"Not Significant",IF($W3293&gt;=2,"Semi-Significant","Significant")))</f>
        <v>N/A</v>
      </c>
      <c r="Z3293" s="1" t="str">
        <f aca="false">IF($D3293="Z540.1 w/data",0,"")</f>
        <v/>
      </c>
      <c r="AA3293" s="1" t="e">
        <f aca="false">$Y3293+$Q3293+$Z3293</f>
        <v>#VALUE!</v>
      </c>
      <c r="AB3293" s="1" t="n">
        <f aca="false">$N3293+$Q3293</f>
        <v>0</v>
      </c>
      <c r="AC3293" s="1" t="str">
        <f aca="false">IF($Y3293="","",IF(AND($AA3293&gt;=$R3293,$AA3293&lt;=$S3293),"Pass","Fail"))</f>
        <v/>
      </c>
      <c r="AD3293" s="1" t="str">
        <f aca="false">IF($Y3293="","",IF($AA3293&gt;$R3293,"Pass","Fail"))</f>
        <v/>
      </c>
      <c r="AE3293" s="1" t="str">
        <f aca="false">IF($Y3293="","",IF($AA3293&gt;=$R3293,"Pass","Fail"))</f>
        <v/>
      </c>
      <c r="AF3293" s="1" t="str">
        <f aca="false">IF($Y3293="","",IF($AA3293&lt;=$S3293,"Pass","Fail"))</f>
        <v/>
      </c>
      <c r="AG3293" s="1" t="str">
        <f aca="false">IF($Y3293="","",IF($AA3293&lt;$S3293,"Pass","Fail"))</f>
        <v/>
      </c>
      <c r="AH3293" s="23" t="str">
        <f aca="true">INDIRECT(CHOOSE(MATCH($T3293,{"±","&gt;","≥","≤","&lt;"},0), "AC", "AD", "AE", "AF", "AG") &amp; ROW())</f>
        <v/>
      </c>
      <c r="AI3293" s="56" t="str">
        <f aca="false">IF($X3293="Not Significant","No Further Action Required",
IF($AH3293="","",
IF(AND($AH3293="Pass",$L3293="0 - Passed "),"Analysis performed; no further action required.",
IF(AND($AH3293="Fail",$L3293="1 - Failed "),"Analysis performed; no further action required.",
IF(AND($AH3293="Pass",$L3293="2 - Limited In Use "),"Analysis performed; no further action required.",
IF(AND($AH3293="Fail",$L3293="3 - Adjusted "),"Analysis performed; no further action required.",
"Unit fails analysis; TSM determination required."))))))</f>
        <v/>
      </c>
      <c r="AJ3293" s="58"/>
    </row>
    <row r="3294" customFormat="false" ht="15" hidden="false" customHeight="false" outlineLevel="0" collapsed="false">
      <c r="A3294" s="56"/>
      <c r="E3294" s="57" t="str">
        <f aca="false">IF(AND($F3294="",$G3294=""),"",IF($G3294="",$F3294,HYPERLINK($G3294,$F3294)))</f>
        <v/>
      </c>
      <c r="H3294" s="1" t="str">
        <f aca="false">IF($I3294="","None Attached",IF(LEFT($I3294,5)="https",HYPERLINK($I3294,"Datasheet"),HYPERLINK(_xlfn.CONCAT("https://",$I3294),"Datasheet")))</f>
        <v>None Attached</v>
      </c>
      <c r="M3294" s="56"/>
      <c r="P3294" s="58"/>
      <c r="Q3294" s="1" t="n">
        <f aca="false">$M3294-$N3294</f>
        <v>0</v>
      </c>
      <c r="R3294" s="56"/>
      <c r="T3294" s="59" t="s">
        <v>15</v>
      </c>
      <c r="U3294" s="1" t="n">
        <f aca="false">$S3294-$R3294</f>
        <v>0</v>
      </c>
      <c r="V3294" s="1" t="n">
        <f aca="false">IF($T3294="±",$Q3294*2,$Q3294)</f>
        <v>0</v>
      </c>
      <c r="W3294" s="60" t="str">
        <f aca="false">IFERROR($U3294/ABS($V3294),"N/A")</f>
        <v>N/A</v>
      </c>
      <c r="X3294" s="61" t="str">
        <f aca="false">IF(OR($W3294="N/A",$R3294="",$S3294=""),"N/A",IF($W3294&gt;=4,"Not Significant",IF($W3294&gt;=2,"Semi-Significant","Significant")))</f>
        <v>N/A</v>
      </c>
      <c r="Z3294" s="1" t="str">
        <f aca="false">IF($D3294="Z540.1 w/data",0,"")</f>
        <v/>
      </c>
      <c r="AA3294" s="1" t="e">
        <f aca="false">$Y3294+$Q3294+$Z3294</f>
        <v>#VALUE!</v>
      </c>
      <c r="AB3294" s="1" t="n">
        <f aca="false">$N3294+$Q3294</f>
        <v>0</v>
      </c>
      <c r="AC3294" s="1" t="str">
        <f aca="false">IF($Y3294="","",IF(AND($AA3294&gt;=$R3294,$AA3294&lt;=$S3294),"Pass","Fail"))</f>
        <v/>
      </c>
      <c r="AD3294" s="1" t="str">
        <f aca="false">IF($Y3294="","",IF($AA3294&gt;$R3294,"Pass","Fail"))</f>
        <v/>
      </c>
      <c r="AE3294" s="1" t="str">
        <f aca="false">IF($Y3294="","",IF($AA3294&gt;=$R3294,"Pass","Fail"))</f>
        <v/>
      </c>
      <c r="AF3294" s="1" t="str">
        <f aca="false">IF($Y3294="","",IF($AA3294&lt;=$S3294,"Pass","Fail"))</f>
        <v/>
      </c>
      <c r="AG3294" s="1" t="str">
        <f aca="false">IF($Y3294="","",IF($AA3294&lt;$S3294,"Pass","Fail"))</f>
        <v/>
      </c>
      <c r="AH3294" s="23" t="str">
        <f aca="true">INDIRECT(CHOOSE(MATCH($T3294,{"±","&gt;","≥","≤","&lt;"},0), "AC", "AD", "AE", "AF", "AG") &amp; ROW())</f>
        <v/>
      </c>
      <c r="AI3294" s="56" t="str">
        <f aca="false">IF($X3294="Not Significant","No Further Action Required",
IF($AH3294="","",
IF(AND($AH3294="Pass",$L3294="0 - Passed "),"Analysis performed; no further action required.",
IF(AND($AH3294="Fail",$L3294="1 - Failed "),"Analysis performed; no further action required.",
IF(AND($AH3294="Pass",$L3294="2 - Limited In Use "),"Analysis performed; no further action required.",
IF(AND($AH3294="Fail",$L3294="3 - Adjusted "),"Analysis performed; no further action required.",
"Unit fails analysis; TSM determination required."))))))</f>
        <v/>
      </c>
      <c r="AJ3294" s="58"/>
    </row>
    <row r="3295" customFormat="false" ht="15" hidden="false" customHeight="false" outlineLevel="0" collapsed="false">
      <c r="A3295" s="56"/>
      <c r="E3295" s="57" t="str">
        <f aca="false">IF(AND($F3295="",$G3295=""),"",IF($G3295="",$F3295,HYPERLINK($G3295,$F3295)))</f>
        <v/>
      </c>
      <c r="H3295" s="1" t="str">
        <f aca="false">IF($I3295="","None Attached",IF(LEFT($I3295,5)="https",HYPERLINK($I3295,"Datasheet"),HYPERLINK(_xlfn.CONCAT("https://",$I3295),"Datasheet")))</f>
        <v>None Attached</v>
      </c>
      <c r="M3295" s="56"/>
      <c r="P3295" s="58"/>
      <c r="Q3295" s="1" t="n">
        <f aca="false">$M3295-$N3295</f>
        <v>0</v>
      </c>
      <c r="R3295" s="56"/>
      <c r="T3295" s="59" t="s">
        <v>15</v>
      </c>
      <c r="U3295" s="1" t="n">
        <f aca="false">$S3295-$R3295</f>
        <v>0</v>
      </c>
      <c r="V3295" s="1" t="n">
        <f aca="false">IF($T3295="±",$Q3295*2,$Q3295)</f>
        <v>0</v>
      </c>
      <c r="W3295" s="60" t="str">
        <f aca="false">IFERROR($U3295/ABS($V3295),"N/A")</f>
        <v>N/A</v>
      </c>
      <c r="X3295" s="61" t="str">
        <f aca="false">IF(OR($W3295="N/A",$R3295="",$S3295=""),"N/A",IF($W3295&gt;=4,"Not Significant",IF($W3295&gt;=2,"Semi-Significant","Significant")))</f>
        <v>N/A</v>
      </c>
      <c r="Z3295" s="1" t="str">
        <f aca="false">IF($D3295="Z540.1 w/data",0,"")</f>
        <v/>
      </c>
      <c r="AA3295" s="1" t="e">
        <f aca="false">$Y3295+$Q3295+$Z3295</f>
        <v>#VALUE!</v>
      </c>
      <c r="AB3295" s="1" t="n">
        <f aca="false">$N3295+$Q3295</f>
        <v>0</v>
      </c>
      <c r="AC3295" s="1" t="str">
        <f aca="false">IF($Y3295="","",IF(AND($AA3295&gt;=$R3295,$AA3295&lt;=$S3295),"Pass","Fail"))</f>
        <v/>
      </c>
      <c r="AD3295" s="1" t="str">
        <f aca="false">IF($Y3295="","",IF($AA3295&gt;$R3295,"Pass","Fail"))</f>
        <v/>
      </c>
      <c r="AE3295" s="1" t="str">
        <f aca="false">IF($Y3295="","",IF($AA3295&gt;=$R3295,"Pass","Fail"))</f>
        <v/>
      </c>
      <c r="AF3295" s="1" t="str">
        <f aca="false">IF($Y3295="","",IF($AA3295&lt;=$S3295,"Pass","Fail"))</f>
        <v/>
      </c>
      <c r="AG3295" s="1" t="str">
        <f aca="false">IF($Y3295="","",IF($AA3295&lt;$S3295,"Pass","Fail"))</f>
        <v/>
      </c>
      <c r="AH3295" s="23" t="str">
        <f aca="true">INDIRECT(CHOOSE(MATCH($T3295,{"±","&gt;","≥","≤","&lt;"},0), "AC", "AD", "AE", "AF", "AG") &amp; ROW())</f>
        <v/>
      </c>
      <c r="AI3295" s="56" t="str">
        <f aca="false">IF($X3295="Not Significant","No Further Action Required",
IF($AH3295="","",
IF(AND($AH3295="Pass",$L3295="0 - Passed "),"Analysis performed; no further action required.",
IF(AND($AH3295="Fail",$L3295="1 - Failed "),"Analysis performed; no further action required.",
IF(AND($AH3295="Pass",$L3295="2 - Limited In Use "),"Analysis performed; no further action required.",
IF(AND($AH3295="Fail",$L3295="3 - Adjusted "),"Analysis performed; no further action required.",
"Unit fails analysis; TSM determination required."))))))</f>
        <v/>
      </c>
      <c r="AJ3295" s="58"/>
    </row>
    <row r="3296" customFormat="false" ht="15" hidden="false" customHeight="false" outlineLevel="0" collapsed="false">
      <c r="A3296" s="56"/>
      <c r="E3296" s="57" t="str">
        <f aca="false">IF(AND($F3296="",$G3296=""),"",IF($G3296="",$F3296,HYPERLINK($G3296,$F3296)))</f>
        <v/>
      </c>
      <c r="H3296" s="1" t="str">
        <f aca="false">IF($I3296="","None Attached",IF(LEFT($I3296,5)="https",HYPERLINK($I3296,"Datasheet"),HYPERLINK(_xlfn.CONCAT("https://",$I3296),"Datasheet")))</f>
        <v>None Attached</v>
      </c>
      <c r="M3296" s="56"/>
      <c r="P3296" s="58"/>
      <c r="Q3296" s="1" t="n">
        <f aca="false">$M3296-$N3296</f>
        <v>0</v>
      </c>
      <c r="R3296" s="56"/>
      <c r="T3296" s="59" t="s">
        <v>15</v>
      </c>
      <c r="U3296" s="1" t="n">
        <f aca="false">$S3296-$R3296</f>
        <v>0</v>
      </c>
      <c r="V3296" s="1" t="n">
        <f aca="false">IF($T3296="±",$Q3296*2,$Q3296)</f>
        <v>0</v>
      </c>
      <c r="W3296" s="60" t="str">
        <f aca="false">IFERROR($U3296/ABS($V3296),"N/A")</f>
        <v>N/A</v>
      </c>
      <c r="X3296" s="61" t="str">
        <f aca="false">IF(OR($W3296="N/A",$R3296="",$S3296=""),"N/A",IF($W3296&gt;=4,"Not Significant",IF($W3296&gt;=2,"Semi-Significant","Significant")))</f>
        <v>N/A</v>
      </c>
      <c r="Z3296" s="1" t="str">
        <f aca="false">IF($D3296="Z540.1 w/data",0,"")</f>
        <v/>
      </c>
      <c r="AA3296" s="1" t="e">
        <f aca="false">$Y3296+$Q3296+$Z3296</f>
        <v>#VALUE!</v>
      </c>
      <c r="AB3296" s="1" t="n">
        <f aca="false">$N3296+$Q3296</f>
        <v>0</v>
      </c>
      <c r="AC3296" s="1" t="str">
        <f aca="false">IF($Y3296="","",IF(AND($AA3296&gt;=$R3296,$AA3296&lt;=$S3296),"Pass","Fail"))</f>
        <v/>
      </c>
      <c r="AD3296" s="1" t="str">
        <f aca="false">IF($Y3296="","",IF($AA3296&gt;$R3296,"Pass","Fail"))</f>
        <v/>
      </c>
      <c r="AE3296" s="1" t="str">
        <f aca="false">IF($Y3296="","",IF($AA3296&gt;=$R3296,"Pass","Fail"))</f>
        <v/>
      </c>
      <c r="AF3296" s="1" t="str">
        <f aca="false">IF($Y3296="","",IF($AA3296&lt;=$S3296,"Pass","Fail"))</f>
        <v/>
      </c>
      <c r="AG3296" s="1" t="str">
        <f aca="false">IF($Y3296="","",IF($AA3296&lt;$S3296,"Pass","Fail"))</f>
        <v/>
      </c>
      <c r="AH3296" s="23" t="str">
        <f aca="true">INDIRECT(CHOOSE(MATCH($T3296,{"±","&gt;","≥","≤","&lt;"},0), "AC", "AD", "AE", "AF", "AG") &amp; ROW())</f>
        <v/>
      </c>
      <c r="AI3296" s="56" t="str">
        <f aca="false">IF($X3296="Not Significant","No Further Action Required",
IF($AH3296="","",
IF(AND($AH3296="Pass",$L3296="0 - Passed "),"Analysis performed; no further action required.",
IF(AND($AH3296="Fail",$L3296="1 - Failed "),"Analysis performed; no further action required.",
IF(AND($AH3296="Pass",$L3296="2 - Limited In Use "),"Analysis performed; no further action required.",
IF(AND($AH3296="Fail",$L3296="3 - Adjusted "),"Analysis performed; no further action required.",
"Unit fails analysis; TSM determination required."))))))</f>
        <v/>
      </c>
      <c r="AJ3296" s="58"/>
    </row>
    <row r="3297" customFormat="false" ht="15" hidden="false" customHeight="false" outlineLevel="0" collapsed="false">
      <c r="A3297" s="56"/>
      <c r="E3297" s="57" t="str">
        <f aca="false">IF(AND($F3297="",$G3297=""),"",IF($G3297="",$F3297,HYPERLINK($G3297,$F3297)))</f>
        <v/>
      </c>
      <c r="H3297" s="1" t="str">
        <f aca="false">IF($I3297="","None Attached",IF(LEFT($I3297,5)="https",HYPERLINK($I3297,"Datasheet"),HYPERLINK(_xlfn.CONCAT("https://",$I3297),"Datasheet")))</f>
        <v>None Attached</v>
      </c>
      <c r="M3297" s="56"/>
      <c r="P3297" s="58"/>
      <c r="Q3297" s="1" t="n">
        <f aca="false">$M3297-$N3297</f>
        <v>0</v>
      </c>
      <c r="R3297" s="56"/>
      <c r="T3297" s="59" t="s">
        <v>15</v>
      </c>
      <c r="U3297" s="1" t="n">
        <f aca="false">$S3297-$R3297</f>
        <v>0</v>
      </c>
      <c r="V3297" s="1" t="n">
        <f aca="false">IF($T3297="±",$Q3297*2,$Q3297)</f>
        <v>0</v>
      </c>
      <c r="W3297" s="60" t="str">
        <f aca="false">IFERROR($U3297/ABS($V3297),"N/A")</f>
        <v>N/A</v>
      </c>
      <c r="X3297" s="61" t="str">
        <f aca="false">IF(OR($W3297="N/A",$R3297="",$S3297=""),"N/A",IF($W3297&gt;=4,"Not Significant",IF($W3297&gt;=2,"Semi-Significant","Significant")))</f>
        <v>N/A</v>
      </c>
      <c r="Z3297" s="1" t="str">
        <f aca="false">IF($D3297="Z540.1 w/data",0,"")</f>
        <v/>
      </c>
      <c r="AA3297" s="1" t="e">
        <f aca="false">$Y3297+$Q3297+$Z3297</f>
        <v>#VALUE!</v>
      </c>
      <c r="AB3297" s="1" t="n">
        <f aca="false">$N3297+$Q3297</f>
        <v>0</v>
      </c>
      <c r="AC3297" s="1" t="str">
        <f aca="false">IF($Y3297="","",IF(AND($AA3297&gt;=$R3297,$AA3297&lt;=$S3297),"Pass","Fail"))</f>
        <v/>
      </c>
      <c r="AD3297" s="1" t="str">
        <f aca="false">IF($Y3297="","",IF($AA3297&gt;$R3297,"Pass","Fail"))</f>
        <v/>
      </c>
      <c r="AE3297" s="1" t="str">
        <f aca="false">IF($Y3297="","",IF($AA3297&gt;=$R3297,"Pass","Fail"))</f>
        <v/>
      </c>
      <c r="AF3297" s="1" t="str">
        <f aca="false">IF($Y3297="","",IF($AA3297&lt;=$S3297,"Pass","Fail"))</f>
        <v/>
      </c>
      <c r="AG3297" s="1" t="str">
        <f aca="false">IF($Y3297="","",IF($AA3297&lt;$S3297,"Pass","Fail"))</f>
        <v/>
      </c>
      <c r="AH3297" s="23" t="str">
        <f aca="true">INDIRECT(CHOOSE(MATCH($T3297,{"±","&gt;","≥","≤","&lt;"},0), "AC", "AD", "AE", "AF", "AG") &amp; ROW())</f>
        <v/>
      </c>
      <c r="AI3297" s="56" t="str">
        <f aca="false">IF($X3297="Not Significant","No Further Action Required",
IF($AH3297="","",
IF(AND($AH3297="Pass",$L3297="0 - Passed "),"Analysis performed; no further action required.",
IF(AND($AH3297="Fail",$L3297="1 - Failed "),"Analysis performed; no further action required.",
IF(AND($AH3297="Pass",$L3297="2 - Limited In Use "),"Analysis performed; no further action required.",
IF(AND($AH3297="Fail",$L3297="3 - Adjusted "),"Analysis performed; no further action required.",
"Unit fails analysis; TSM determination required."))))))</f>
        <v/>
      </c>
      <c r="AJ3297" s="58"/>
    </row>
    <row r="3298" customFormat="false" ht="15" hidden="false" customHeight="false" outlineLevel="0" collapsed="false">
      <c r="A3298" s="56"/>
      <c r="E3298" s="57" t="str">
        <f aca="false">IF(AND($F3298="",$G3298=""),"",IF($G3298="",$F3298,HYPERLINK($G3298,$F3298)))</f>
        <v/>
      </c>
      <c r="H3298" s="1" t="str">
        <f aca="false">IF($I3298="","None Attached",IF(LEFT($I3298,5)="https",HYPERLINK($I3298,"Datasheet"),HYPERLINK(_xlfn.CONCAT("https://",$I3298),"Datasheet")))</f>
        <v>None Attached</v>
      </c>
      <c r="M3298" s="56"/>
      <c r="P3298" s="58"/>
      <c r="Q3298" s="1" t="n">
        <f aca="false">$M3298-$N3298</f>
        <v>0</v>
      </c>
      <c r="R3298" s="56"/>
      <c r="T3298" s="59" t="s">
        <v>15</v>
      </c>
      <c r="U3298" s="1" t="n">
        <f aca="false">$S3298-$R3298</f>
        <v>0</v>
      </c>
      <c r="V3298" s="1" t="n">
        <f aca="false">IF($T3298="±",$Q3298*2,$Q3298)</f>
        <v>0</v>
      </c>
      <c r="W3298" s="60" t="str">
        <f aca="false">IFERROR($U3298/ABS($V3298),"N/A")</f>
        <v>N/A</v>
      </c>
      <c r="X3298" s="61" t="str">
        <f aca="false">IF(OR($W3298="N/A",$R3298="",$S3298=""),"N/A",IF($W3298&gt;=4,"Not Significant",IF($W3298&gt;=2,"Semi-Significant","Significant")))</f>
        <v>N/A</v>
      </c>
      <c r="Z3298" s="1" t="str">
        <f aca="false">IF($D3298="Z540.1 w/data",0,"")</f>
        <v/>
      </c>
      <c r="AA3298" s="1" t="e">
        <f aca="false">$Y3298+$Q3298+$Z3298</f>
        <v>#VALUE!</v>
      </c>
      <c r="AB3298" s="1" t="n">
        <f aca="false">$N3298+$Q3298</f>
        <v>0</v>
      </c>
      <c r="AC3298" s="1" t="str">
        <f aca="false">IF($Y3298="","",IF(AND($AA3298&gt;=$R3298,$AA3298&lt;=$S3298),"Pass","Fail"))</f>
        <v/>
      </c>
      <c r="AD3298" s="1" t="str">
        <f aca="false">IF($Y3298="","",IF($AA3298&gt;$R3298,"Pass","Fail"))</f>
        <v/>
      </c>
      <c r="AE3298" s="1" t="str">
        <f aca="false">IF($Y3298="","",IF($AA3298&gt;=$R3298,"Pass","Fail"))</f>
        <v/>
      </c>
      <c r="AF3298" s="1" t="str">
        <f aca="false">IF($Y3298="","",IF($AA3298&lt;=$S3298,"Pass","Fail"))</f>
        <v/>
      </c>
      <c r="AG3298" s="1" t="str">
        <f aca="false">IF($Y3298="","",IF($AA3298&lt;$S3298,"Pass","Fail"))</f>
        <v/>
      </c>
      <c r="AH3298" s="23" t="str">
        <f aca="true">INDIRECT(CHOOSE(MATCH($T3298,{"±","&gt;","≥","≤","&lt;"},0), "AC", "AD", "AE", "AF", "AG") &amp; ROW())</f>
        <v/>
      </c>
      <c r="AI3298" s="56" t="str">
        <f aca="false">IF($X3298="Not Significant","No Further Action Required",
IF($AH3298="","",
IF(AND($AH3298="Pass",$L3298="0 - Passed "),"Analysis performed; no further action required.",
IF(AND($AH3298="Fail",$L3298="1 - Failed "),"Analysis performed; no further action required.",
IF(AND($AH3298="Pass",$L3298="2 - Limited In Use "),"Analysis performed; no further action required.",
IF(AND($AH3298="Fail",$L3298="3 - Adjusted "),"Analysis performed; no further action required.",
"Unit fails analysis; TSM determination required."))))))</f>
        <v/>
      </c>
      <c r="AJ3298" s="58"/>
    </row>
    <row r="3299" customFormat="false" ht="15" hidden="false" customHeight="false" outlineLevel="0" collapsed="false">
      <c r="A3299" s="56"/>
      <c r="E3299" s="57" t="str">
        <f aca="false">IF(AND($F3299="",$G3299=""),"",IF($G3299="",$F3299,HYPERLINK($G3299,$F3299)))</f>
        <v/>
      </c>
      <c r="H3299" s="1" t="str">
        <f aca="false">IF($I3299="","None Attached",IF(LEFT($I3299,5)="https",HYPERLINK($I3299,"Datasheet"),HYPERLINK(_xlfn.CONCAT("https://",$I3299),"Datasheet")))</f>
        <v>None Attached</v>
      </c>
      <c r="M3299" s="56"/>
      <c r="P3299" s="58"/>
      <c r="Q3299" s="1" t="n">
        <f aca="false">$M3299-$N3299</f>
        <v>0</v>
      </c>
      <c r="R3299" s="56"/>
      <c r="T3299" s="59" t="s">
        <v>15</v>
      </c>
      <c r="U3299" s="1" t="n">
        <f aca="false">$S3299-$R3299</f>
        <v>0</v>
      </c>
      <c r="V3299" s="1" t="n">
        <f aca="false">IF($T3299="±",$Q3299*2,$Q3299)</f>
        <v>0</v>
      </c>
      <c r="W3299" s="60" t="str">
        <f aca="false">IFERROR($U3299/ABS($V3299),"N/A")</f>
        <v>N/A</v>
      </c>
      <c r="X3299" s="61" t="str">
        <f aca="false">IF(OR($W3299="N/A",$R3299="",$S3299=""),"N/A",IF($W3299&gt;=4,"Not Significant",IF($W3299&gt;=2,"Semi-Significant","Significant")))</f>
        <v>N/A</v>
      </c>
      <c r="Z3299" s="1" t="str">
        <f aca="false">IF($D3299="Z540.1 w/data",0,"")</f>
        <v/>
      </c>
      <c r="AA3299" s="1" t="e">
        <f aca="false">$Y3299+$Q3299+$Z3299</f>
        <v>#VALUE!</v>
      </c>
      <c r="AB3299" s="1" t="n">
        <f aca="false">$N3299+$Q3299</f>
        <v>0</v>
      </c>
      <c r="AC3299" s="1" t="str">
        <f aca="false">IF($Y3299="","",IF(AND($AA3299&gt;=$R3299,$AA3299&lt;=$S3299),"Pass","Fail"))</f>
        <v/>
      </c>
      <c r="AD3299" s="1" t="str">
        <f aca="false">IF($Y3299="","",IF($AA3299&gt;$R3299,"Pass","Fail"))</f>
        <v/>
      </c>
      <c r="AE3299" s="1" t="str">
        <f aca="false">IF($Y3299="","",IF($AA3299&gt;=$R3299,"Pass","Fail"))</f>
        <v/>
      </c>
      <c r="AF3299" s="1" t="str">
        <f aca="false">IF($Y3299="","",IF($AA3299&lt;=$S3299,"Pass","Fail"))</f>
        <v/>
      </c>
      <c r="AG3299" s="1" t="str">
        <f aca="false">IF($Y3299="","",IF($AA3299&lt;$S3299,"Pass","Fail"))</f>
        <v/>
      </c>
      <c r="AH3299" s="23" t="str">
        <f aca="true">INDIRECT(CHOOSE(MATCH($T3299,{"±","&gt;","≥","≤","&lt;"},0), "AC", "AD", "AE", "AF", "AG") &amp; ROW())</f>
        <v/>
      </c>
      <c r="AI3299" s="56" t="str">
        <f aca="false">IF($X3299="Not Significant","No Further Action Required",
IF($AH3299="","",
IF(AND($AH3299="Pass",$L3299="0 - Passed "),"Analysis performed; no further action required.",
IF(AND($AH3299="Fail",$L3299="1 - Failed "),"Analysis performed; no further action required.",
IF(AND($AH3299="Pass",$L3299="2 - Limited In Use "),"Analysis performed; no further action required.",
IF(AND($AH3299="Fail",$L3299="3 - Adjusted "),"Analysis performed; no further action required.",
"Unit fails analysis; TSM determination required."))))))</f>
        <v/>
      </c>
      <c r="AJ3299" s="58"/>
    </row>
    <row r="3300" customFormat="false" ht="15" hidden="false" customHeight="false" outlineLevel="0" collapsed="false">
      <c r="A3300" s="56"/>
      <c r="E3300" s="57" t="str">
        <f aca="false">IF(AND($F3300="",$G3300=""),"",IF($G3300="",$F3300,HYPERLINK($G3300,$F3300)))</f>
        <v/>
      </c>
      <c r="H3300" s="1" t="str">
        <f aca="false">IF($I3300="","None Attached",IF(LEFT($I3300,5)="https",HYPERLINK($I3300,"Datasheet"),HYPERLINK(_xlfn.CONCAT("https://",$I3300),"Datasheet")))</f>
        <v>None Attached</v>
      </c>
      <c r="M3300" s="56"/>
      <c r="P3300" s="58"/>
      <c r="Q3300" s="1" t="n">
        <f aca="false">$M3300-$N3300</f>
        <v>0</v>
      </c>
      <c r="R3300" s="56"/>
      <c r="T3300" s="59" t="s">
        <v>15</v>
      </c>
      <c r="U3300" s="1" t="n">
        <f aca="false">$S3300-$R3300</f>
        <v>0</v>
      </c>
      <c r="V3300" s="1" t="n">
        <f aca="false">IF($T3300="±",$Q3300*2,$Q3300)</f>
        <v>0</v>
      </c>
      <c r="W3300" s="60" t="str">
        <f aca="false">IFERROR($U3300/ABS($V3300),"N/A")</f>
        <v>N/A</v>
      </c>
      <c r="X3300" s="61" t="str">
        <f aca="false">IF(OR($W3300="N/A",$R3300="",$S3300=""),"N/A",IF($W3300&gt;=4,"Not Significant",IF($W3300&gt;=2,"Semi-Significant","Significant")))</f>
        <v>N/A</v>
      </c>
      <c r="Z3300" s="1" t="str">
        <f aca="false">IF($D3300="Z540.1 w/data",0,"")</f>
        <v/>
      </c>
      <c r="AA3300" s="1" t="e">
        <f aca="false">$Y3300+$Q3300+$Z3300</f>
        <v>#VALUE!</v>
      </c>
      <c r="AB3300" s="1" t="n">
        <f aca="false">$N3300+$Q3300</f>
        <v>0</v>
      </c>
      <c r="AC3300" s="1" t="str">
        <f aca="false">IF($Y3300="","",IF(AND($AA3300&gt;=$R3300,$AA3300&lt;=$S3300),"Pass","Fail"))</f>
        <v/>
      </c>
      <c r="AD3300" s="1" t="str">
        <f aca="false">IF($Y3300="","",IF($AA3300&gt;$R3300,"Pass","Fail"))</f>
        <v/>
      </c>
      <c r="AE3300" s="1" t="str">
        <f aca="false">IF($Y3300="","",IF($AA3300&gt;=$R3300,"Pass","Fail"))</f>
        <v/>
      </c>
      <c r="AF3300" s="1" t="str">
        <f aca="false">IF($Y3300="","",IF($AA3300&lt;=$S3300,"Pass","Fail"))</f>
        <v/>
      </c>
      <c r="AG3300" s="1" t="str">
        <f aca="false">IF($Y3300="","",IF($AA3300&lt;$S3300,"Pass","Fail"))</f>
        <v/>
      </c>
      <c r="AH3300" s="23" t="str">
        <f aca="true">INDIRECT(CHOOSE(MATCH($T3300,{"±","&gt;","≥","≤","&lt;"},0), "AC", "AD", "AE", "AF", "AG") &amp; ROW())</f>
        <v/>
      </c>
      <c r="AI3300" s="56" t="str">
        <f aca="false">IF($X3300="Not Significant","No Further Action Required",
IF($AH3300="","",
IF(AND($AH3300="Pass",$L3300="0 - Passed "),"Analysis performed; no further action required.",
IF(AND($AH3300="Fail",$L3300="1 - Failed "),"Analysis performed; no further action required.",
IF(AND($AH3300="Pass",$L3300="2 - Limited In Use "),"Analysis performed; no further action required.",
IF(AND($AH3300="Fail",$L3300="3 - Adjusted "),"Analysis performed; no further action required.",
"Unit fails analysis; TSM determination required."))))))</f>
        <v/>
      </c>
      <c r="AJ3300" s="58"/>
    </row>
    <row r="3301" customFormat="false" ht="15" hidden="false" customHeight="false" outlineLevel="0" collapsed="false">
      <c r="A3301" s="56"/>
      <c r="E3301" s="57" t="str">
        <f aca="false">IF(AND($F3301="",$G3301=""),"",IF($G3301="",$F3301,HYPERLINK($G3301,$F3301)))</f>
        <v/>
      </c>
      <c r="H3301" s="1" t="str">
        <f aca="false">IF($I3301="","None Attached",IF(LEFT($I3301,5)="https",HYPERLINK($I3301,"Datasheet"),HYPERLINK(_xlfn.CONCAT("https://",$I3301),"Datasheet")))</f>
        <v>None Attached</v>
      </c>
      <c r="M3301" s="56"/>
      <c r="P3301" s="58"/>
      <c r="Q3301" s="1" t="n">
        <f aca="false">$M3301-$N3301</f>
        <v>0</v>
      </c>
      <c r="R3301" s="56"/>
      <c r="T3301" s="59" t="s">
        <v>15</v>
      </c>
      <c r="U3301" s="1" t="n">
        <f aca="false">$S3301-$R3301</f>
        <v>0</v>
      </c>
      <c r="V3301" s="1" t="n">
        <f aca="false">IF($T3301="±",$Q3301*2,$Q3301)</f>
        <v>0</v>
      </c>
      <c r="W3301" s="60" t="str">
        <f aca="false">IFERROR($U3301/ABS($V3301),"N/A")</f>
        <v>N/A</v>
      </c>
      <c r="X3301" s="61" t="str">
        <f aca="false">IF(OR($W3301="N/A",$R3301="",$S3301=""),"N/A",IF($W3301&gt;=4,"Not Significant",IF($W3301&gt;=2,"Semi-Significant","Significant")))</f>
        <v>N/A</v>
      </c>
      <c r="Z3301" s="1" t="str">
        <f aca="false">IF($D3301="Z540.1 w/data",0,"")</f>
        <v/>
      </c>
      <c r="AA3301" s="1" t="e">
        <f aca="false">$Y3301+$Q3301+$Z3301</f>
        <v>#VALUE!</v>
      </c>
      <c r="AB3301" s="1" t="n">
        <f aca="false">$N3301+$Q3301</f>
        <v>0</v>
      </c>
      <c r="AC3301" s="1" t="str">
        <f aca="false">IF($Y3301="","",IF(AND($AA3301&gt;=$R3301,$AA3301&lt;=$S3301),"Pass","Fail"))</f>
        <v/>
      </c>
      <c r="AD3301" s="1" t="str">
        <f aca="false">IF($Y3301="","",IF($AA3301&gt;$R3301,"Pass","Fail"))</f>
        <v/>
      </c>
      <c r="AE3301" s="1" t="str">
        <f aca="false">IF($Y3301="","",IF($AA3301&gt;=$R3301,"Pass","Fail"))</f>
        <v/>
      </c>
      <c r="AF3301" s="1" t="str">
        <f aca="false">IF($Y3301="","",IF($AA3301&lt;=$S3301,"Pass","Fail"))</f>
        <v/>
      </c>
      <c r="AG3301" s="1" t="str">
        <f aca="false">IF($Y3301="","",IF($AA3301&lt;$S3301,"Pass","Fail"))</f>
        <v/>
      </c>
      <c r="AH3301" s="23" t="str">
        <f aca="true">INDIRECT(CHOOSE(MATCH($T3301,{"±","&gt;","≥","≤","&lt;"},0), "AC", "AD", "AE", "AF", "AG") &amp; ROW())</f>
        <v/>
      </c>
      <c r="AI3301" s="56" t="str">
        <f aca="false">IF($X3301="Not Significant","No Further Action Required",
IF($AH3301="","",
IF(AND($AH3301="Pass",$L3301="0 - Passed "),"Analysis performed; no further action required.",
IF(AND($AH3301="Fail",$L3301="1 - Failed "),"Analysis performed; no further action required.",
IF(AND($AH3301="Pass",$L3301="2 - Limited In Use "),"Analysis performed; no further action required.",
IF(AND($AH3301="Fail",$L3301="3 - Adjusted "),"Analysis performed; no further action required.",
"Unit fails analysis; TSM determination required."))))))</f>
        <v/>
      </c>
      <c r="AJ3301" s="58"/>
    </row>
    <row r="3302" customFormat="false" ht="15" hidden="false" customHeight="false" outlineLevel="0" collapsed="false">
      <c r="A3302" s="56"/>
      <c r="E3302" s="57" t="str">
        <f aca="false">IF(AND($F3302="",$G3302=""),"",IF($G3302="",$F3302,HYPERLINK($G3302,$F3302)))</f>
        <v/>
      </c>
      <c r="H3302" s="1" t="str">
        <f aca="false">IF($I3302="","None Attached",IF(LEFT($I3302,5)="https",HYPERLINK($I3302,"Datasheet"),HYPERLINK(_xlfn.CONCAT("https://",$I3302),"Datasheet")))</f>
        <v>None Attached</v>
      </c>
      <c r="M3302" s="56"/>
      <c r="P3302" s="58"/>
      <c r="Q3302" s="1" t="n">
        <f aca="false">$M3302-$N3302</f>
        <v>0</v>
      </c>
      <c r="R3302" s="56"/>
      <c r="T3302" s="59" t="s">
        <v>15</v>
      </c>
      <c r="U3302" s="1" t="n">
        <f aca="false">$S3302-$R3302</f>
        <v>0</v>
      </c>
      <c r="V3302" s="1" t="n">
        <f aca="false">IF($T3302="±",$Q3302*2,$Q3302)</f>
        <v>0</v>
      </c>
      <c r="W3302" s="60" t="str">
        <f aca="false">IFERROR($U3302/ABS($V3302),"N/A")</f>
        <v>N/A</v>
      </c>
      <c r="X3302" s="61" t="str">
        <f aca="false">IF(OR($W3302="N/A",$R3302="",$S3302=""),"N/A",IF($W3302&gt;=4,"Not Significant",IF($W3302&gt;=2,"Semi-Significant","Significant")))</f>
        <v>N/A</v>
      </c>
      <c r="Z3302" s="1" t="str">
        <f aca="false">IF($D3302="Z540.1 w/data",0,"")</f>
        <v/>
      </c>
      <c r="AA3302" s="1" t="e">
        <f aca="false">$Y3302+$Q3302+$Z3302</f>
        <v>#VALUE!</v>
      </c>
      <c r="AB3302" s="1" t="n">
        <f aca="false">$N3302+$Q3302</f>
        <v>0</v>
      </c>
      <c r="AC3302" s="1" t="str">
        <f aca="false">IF($Y3302="","",IF(AND($AA3302&gt;=$R3302,$AA3302&lt;=$S3302),"Pass","Fail"))</f>
        <v/>
      </c>
      <c r="AD3302" s="1" t="str">
        <f aca="false">IF($Y3302="","",IF($AA3302&gt;$R3302,"Pass","Fail"))</f>
        <v/>
      </c>
      <c r="AE3302" s="1" t="str">
        <f aca="false">IF($Y3302="","",IF($AA3302&gt;=$R3302,"Pass","Fail"))</f>
        <v/>
      </c>
      <c r="AF3302" s="1" t="str">
        <f aca="false">IF($Y3302="","",IF($AA3302&lt;=$S3302,"Pass","Fail"))</f>
        <v/>
      </c>
      <c r="AG3302" s="1" t="str">
        <f aca="false">IF($Y3302="","",IF($AA3302&lt;$S3302,"Pass","Fail"))</f>
        <v/>
      </c>
      <c r="AH3302" s="23" t="str">
        <f aca="true">INDIRECT(CHOOSE(MATCH($T3302,{"±","&gt;","≥","≤","&lt;"},0), "AC", "AD", "AE", "AF", "AG") &amp; ROW())</f>
        <v/>
      </c>
      <c r="AI3302" s="56" t="str">
        <f aca="false">IF($X3302="Not Significant","No Further Action Required",
IF($AH3302="","",
IF(AND($AH3302="Pass",$L3302="0 - Passed "),"Analysis performed; no further action required.",
IF(AND($AH3302="Fail",$L3302="1 - Failed "),"Analysis performed; no further action required.",
IF(AND($AH3302="Pass",$L3302="2 - Limited In Use "),"Analysis performed; no further action required.",
IF(AND($AH3302="Fail",$L3302="3 - Adjusted "),"Analysis performed; no further action required.",
"Unit fails analysis; TSM determination required."))))))</f>
        <v/>
      </c>
      <c r="AJ3302" s="58"/>
    </row>
    <row r="3303" customFormat="false" ht="15" hidden="false" customHeight="false" outlineLevel="0" collapsed="false">
      <c r="A3303" s="56"/>
      <c r="E3303" s="57" t="str">
        <f aca="false">IF(AND($F3303="",$G3303=""),"",IF($G3303="",$F3303,HYPERLINK($G3303,$F3303)))</f>
        <v/>
      </c>
      <c r="H3303" s="1" t="str">
        <f aca="false">IF($I3303="","None Attached",IF(LEFT($I3303,5)="https",HYPERLINK($I3303,"Datasheet"),HYPERLINK(_xlfn.CONCAT("https://",$I3303),"Datasheet")))</f>
        <v>None Attached</v>
      </c>
      <c r="M3303" s="56"/>
      <c r="P3303" s="58"/>
      <c r="Q3303" s="1" t="n">
        <f aca="false">$M3303-$N3303</f>
        <v>0</v>
      </c>
      <c r="R3303" s="56"/>
      <c r="T3303" s="59" t="s">
        <v>15</v>
      </c>
      <c r="U3303" s="1" t="n">
        <f aca="false">$S3303-$R3303</f>
        <v>0</v>
      </c>
      <c r="V3303" s="1" t="n">
        <f aca="false">IF($T3303="±",$Q3303*2,$Q3303)</f>
        <v>0</v>
      </c>
      <c r="W3303" s="60" t="str">
        <f aca="false">IFERROR($U3303/ABS($V3303),"N/A")</f>
        <v>N/A</v>
      </c>
      <c r="X3303" s="61" t="str">
        <f aca="false">IF(OR($W3303="N/A",$R3303="",$S3303=""),"N/A",IF($W3303&gt;=4,"Not Significant",IF($W3303&gt;=2,"Semi-Significant","Significant")))</f>
        <v>N/A</v>
      </c>
      <c r="Z3303" s="1" t="str">
        <f aca="false">IF($D3303="Z540.1 w/data",0,"")</f>
        <v/>
      </c>
      <c r="AA3303" s="1" t="e">
        <f aca="false">$Y3303+$Q3303+$Z3303</f>
        <v>#VALUE!</v>
      </c>
      <c r="AB3303" s="1" t="n">
        <f aca="false">$N3303+$Q3303</f>
        <v>0</v>
      </c>
      <c r="AC3303" s="1" t="str">
        <f aca="false">IF($Y3303="","",IF(AND($AA3303&gt;=$R3303,$AA3303&lt;=$S3303),"Pass","Fail"))</f>
        <v/>
      </c>
      <c r="AD3303" s="1" t="str">
        <f aca="false">IF($Y3303="","",IF($AA3303&gt;$R3303,"Pass","Fail"))</f>
        <v/>
      </c>
      <c r="AE3303" s="1" t="str">
        <f aca="false">IF($Y3303="","",IF($AA3303&gt;=$R3303,"Pass","Fail"))</f>
        <v/>
      </c>
      <c r="AF3303" s="1" t="str">
        <f aca="false">IF($Y3303="","",IF($AA3303&lt;=$S3303,"Pass","Fail"))</f>
        <v/>
      </c>
      <c r="AG3303" s="1" t="str">
        <f aca="false">IF($Y3303="","",IF($AA3303&lt;$S3303,"Pass","Fail"))</f>
        <v/>
      </c>
      <c r="AH3303" s="23" t="str">
        <f aca="true">INDIRECT(CHOOSE(MATCH($T3303,{"±","&gt;","≥","≤","&lt;"},0), "AC", "AD", "AE", "AF", "AG") &amp; ROW())</f>
        <v/>
      </c>
      <c r="AI3303" s="56" t="str">
        <f aca="false">IF($X3303="Not Significant","No Further Action Required",
IF($AH3303="","",
IF(AND($AH3303="Pass",$L3303="0 - Passed "),"Analysis performed; no further action required.",
IF(AND($AH3303="Fail",$L3303="1 - Failed "),"Analysis performed; no further action required.",
IF(AND($AH3303="Pass",$L3303="2 - Limited In Use "),"Analysis performed; no further action required.",
IF(AND($AH3303="Fail",$L3303="3 - Adjusted "),"Analysis performed; no further action required.",
"Unit fails analysis; TSM determination required."))))))</f>
        <v/>
      </c>
      <c r="AJ3303" s="58"/>
    </row>
    <row r="3304" customFormat="false" ht="15" hidden="false" customHeight="false" outlineLevel="0" collapsed="false">
      <c r="A3304" s="56"/>
      <c r="E3304" s="57" t="str">
        <f aca="false">IF(AND($F3304="",$G3304=""),"",IF($G3304="",$F3304,HYPERLINK($G3304,$F3304)))</f>
        <v/>
      </c>
      <c r="H3304" s="1" t="str">
        <f aca="false">IF($I3304="","None Attached",IF(LEFT($I3304,5)="https",HYPERLINK($I3304,"Datasheet"),HYPERLINK(_xlfn.CONCAT("https://",$I3304),"Datasheet")))</f>
        <v>None Attached</v>
      </c>
      <c r="M3304" s="56"/>
      <c r="P3304" s="58"/>
      <c r="Q3304" s="1" t="n">
        <f aca="false">$M3304-$N3304</f>
        <v>0</v>
      </c>
      <c r="R3304" s="56"/>
      <c r="T3304" s="59" t="s">
        <v>15</v>
      </c>
      <c r="U3304" s="1" t="n">
        <f aca="false">$S3304-$R3304</f>
        <v>0</v>
      </c>
      <c r="V3304" s="1" t="n">
        <f aca="false">IF($T3304="±",$Q3304*2,$Q3304)</f>
        <v>0</v>
      </c>
      <c r="W3304" s="60" t="str">
        <f aca="false">IFERROR($U3304/ABS($V3304),"N/A")</f>
        <v>N/A</v>
      </c>
      <c r="X3304" s="61" t="str">
        <f aca="false">IF(OR($W3304="N/A",$R3304="",$S3304=""),"N/A",IF($W3304&gt;=4,"Not Significant",IF($W3304&gt;=2,"Semi-Significant","Significant")))</f>
        <v>N/A</v>
      </c>
      <c r="Z3304" s="1" t="str">
        <f aca="false">IF($D3304="Z540.1 w/data",0,"")</f>
        <v/>
      </c>
      <c r="AA3304" s="1" t="e">
        <f aca="false">$Y3304+$Q3304+$Z3304</f>
        <v>#VALUE!</v>
      </c>
      <c r="AB3304" s="1" t="n">
        <f aca="false">$N3304+$Q3304</f>
        <v>0</v>
      </c>
      <c r="AC3304" s="1" t="str">
        <f aca="false">IF($Y3304="","",IF(AND($AA3304&gt;=$R3304,$AA3304&lt;=$S3304),"Pass","Fail"))</f>
        <v/>
      </c>
      <c r="AD3304" s="1" t="str">
        <f aca="false">IF($Y3304="","",IF($AA3304&gt;$R3304,"Pass","Fail"))</f>
        <v/>
      </c>
      <c r="AE3304" s="1" t="str">
        <f aca="false">IF($Y3304="","",IF($AA3304&gt;=$R3304,"Pass","Fail"))</f>
        <v/>
      </c>
      <c r="AF3304" s="1" t="str">
        <f aca="false">IF($Y3304="","",IF($AA3304&lt;=$S3304,"Pass","Fail"))</f>
        <v/>
      </c>
      <c r="AG3304" s="1" t="str">
        <f aca="false">IF($Y3304="","",IF($AA3304&lt;$S3304,"Pass","Fail"))</f>
        <v/>
      </c>
      <c r="AH3304" s="23" t="str">
        <f aca="true">INDIRECT(CHOOSE(MATCH($T3304,{"±","&gt;","≥","≤","&lt;"},0), "AC", "AD", "AE", "AF", "AG") &amp; ROW())</f>
        <v/>
      </c>
      <c r="AI3304" s="56" t="str">
        <f aca="false">IF($X3304="Not Significant","No Further Action Required",
IF($AH3304="","",
IF(AND($AH3304="Pass",$L3304="0 - Passed "),"Analysis performed; no further action required.",
IF(AND($AH3304="Fail",$L3304="1 - Failed "),"Analysis performed; no further action required.",
IF(AND($AH3304="Pass",$L3304="2 - Limited In Use "),"Analysis performed; no further action required.",
IF(AND($AH3304="Fail",$L3304="3 - Adjusted "),"Analysis performed; no further action required.",
"Unit fails analysis; TSM determination required."))))))</f>
        <v/>
      </c>
      <c r="AJ3304" s="58"/>
    </row>
    <row r="3305" customFormat="false" ht="15" hidden="false" customHeight="false" outlineLevel="0" collapsed="false">
      <c r="A3305" s="56"/>
      <c r="E3305" s="57" t="str">
        <f aca="false">IF(AND($F3305="",$G3305=""),"",IF($G3305="",$F3305,HYPERLINK($G3305,$F3305)))</f>
        <v/>
      </c>
      <c r="H3305" s="1" t="str">
        <f aca="false">IF($I3305="","None Attached",IF(LEFT($I3305,5)="https",HYPERLINK($I3305,"Datasheet"),HYPERLINK(_xlfn.CONCAT("https://",$I3305),"Datasheet")))</f>
        <v>None Attached</v>
      </c>
      <c r="M3305" s="56"/>
      <c r="P3305" s="58"/>
      <c r="Q3305" s="1" t="n">
        <f aca="false">$M3305-$N3305</f>
        <v>0</v>
      </c>
      <c r="R3305" s="56"/>
      <c r="T3305" s="59" t="s">
        <v>15</v>
      </c>
      <c r="U3305" s="1" t="n">
        <f aca="false">$S3305-$R3305</f>
        <v>0</v>
      </c>
      <c r="V3305" s="1" t="n">
        <f aca="false">IF($T3305="±",$Q3305*2,$Q3305)</f>
        <v>0</v>
      </c>
      <c r="W3305" s="60" t="str">
        <f aca="false">IFERROR($U3305/ABS($V3305),"N/A")</f>
        <v>N/A</v>
      </c>
      <c r="X3305" s="61" t="str">
        <f aca="false">IF(OR($W3305="N/A",$R3305="",$S3305=""),"N/A",IF($W3305&gt;=4,"Not Significant",IF($W3305&gt;=2,"Semi-Significant","Significant")))</f>
        <v>N/A</v>
      </c>
      <c r="Z3305" s="1" t="str">
        <f aca="false">IF($D3305="Z540.1 w/data",0,"")</f>
        <v/>
      </c>
      <c r="AA3305" s="1" t="e">
        <f aca="false">$Y3305+$Q3305+$Z3305</f>
        <v>#VALUE!</v>
      </c>
      <c r="AB3305" s="1" t="n">
        <f aca="false">$N3305+$Q3305</f>
        <v>0</v>
      </c>
      <c r="AC3305" s="1" t="str">
        <f aca="false">IF($Y3305="","",IF(AND($AA3305&gt;=$R3305,$AA3305&lt;=$S3305),"Pass","Fail"))</f>
        <v/>
      </c>
      <c r="AD3305" s="1" t="str">
        <f aca="false">IF($Y3305="","",IF($AA3305&gt;$R3305,"Pass","Fail"))</f>
        <v/>
      </c>
      <c r="AE3305" s="1" t="str">
        <f aca="false">IF($Y3305="","",IF($AA3305&gt;=$R3305,"Pass","Fail"))</f>
        <v/>
      </c>
      <c r="AF3305" s="1" t="str">
        <f aca="false">IF($Y3305="","",IF($AA3305&lt;=$S3305,"Pass","Fail"))</f>
        <v/>
      </c>
      <c r="AG3305" s="1" t="str">
        <f aca="false">IF($Y3305="","",IF($AA3305&lt;$S3305,"Pass","Fail"))</f>
        <v/>
      </c>
      <c r="AH3305" s="23" t="str">
        <f aca="true">INDIRECT(CHOOSE(MATCH($T3305,{"±","&gt;","≥","≤","&lt;"},0), "AC", "AD", "AE", "AF", "AG") &amp; ROW())</f>
        <v/>
      </c>
      <c r="AI3305" s="56" t="str">
        <f aca="false">IF($X3305="Not Significant","No Further Action Required",
IF($AH3305="","",
IF(AND($AH3305="Pass",$L3305="0 - Passed "),"Analysis performed; no further action required.",
IF(AND($AH3305="Fail",$L3305="1 - Failed "),"Analysis performed; no further action required.",
IF(AND($AH3305="Pass",$L3305="2 - Limited In Use "),"Analysis performed; no further action required.",
IF(AND($AH3305="Fail",$L3305="3 - Adjusted "),"Analysis performed; no further action required.",
"Unit fails analysis; TSM determination required."))))))</f>
        <v/>
      </c>
      <c r="AJ3305" s="58"/>
    </row>
    <row r="3306" customFormat="false" ht="15" hidden="false" customHeight="false" outlineLevel="0" collapsed="false">
      <c r="A3306" s="56"/>
      <c r="E3306" s="57" t="str">
        <f aca="false">IF(AND($F3306="",$G3306=""),"",IF($G3306="",$F3306,HYPERLINK($G3306,$F3306)))</f>
        <v/>
      </c>
      <c r="H3306" s="1" t="str">
        <f aca="false">IF($I3306="","None Attached",IF(LEFT($I3306,5)="https",HYPERLINK($I3306,"Datasheet"),HYPERLINK(_xlfn.CONCAT("https://",$I3306),"Datasheet")))</f>
        <v>None Attached</v>
      </c>
      <c r="M3306" s="56"/>
      <c r="P3306" s="58"/>
      <c r="Q3306" s="1" t="n">
        <f aca="false">$M3306-$N3306</f>
        <v>0</v>
      </c>
      <c r="R3306" s="56"/>
      <c r="T3306" s="59" t="s">
        <v>15</v>
      </c>
      <c r="U3306" s="1" t="n">
        <f aca="false">$S3306-$R3306</f>
        <v>0</v>
      </c>
      <c r="V3306" s="1" t="n">
        <f aca="false">IF($T3306="±",$Q3306*2,$Q3306)</f>
        <v>0</v>
      </c>
      <c r="W3306" s="60" t="str">
        <f aca="false">IFERROR($U3306/ABS($V3306),"N/A")</f>
        <v>N/A</v>
      </c>
      <c r="X3306" s="61" t="str">
        <f aca="false">IF(OR($W3306="N/A",$R3306="",$S3306=""),"N/A",IF($W3306&gt;=4,"Not Significant",IF($W3306&gt;=2,"Semi-Significant","Significant")))</f>
        <v>N/A</v>
      </c>
      <c r="Z3306" s="1" t="str">
        <f aca="false">IF($D3306="Z540.1 w/data",0,"")</f>
        <v/>
      </c>
      <c r="AA3306" s="1" t="e">
        <f aca="false">$Y3306+$Q3306+$Z3306</f>
        <v>#VALUE!</v>
      </c>
      <c r="AB3306" s="1" t="n">
        <f aca="false">$N3306+$Q3306</f>
        <v>0</v>
      </c>
      <c r="AC3306" s="1" t="str">
        <f aca="false">IF($Y3306="","",IF(AND($AA3306&gt;=$R3306,$AA3306&lt;=$S3306),"Pass","Fail"))</f>
        <v/>
      </c>
      <c r="AD3306" s="1" t="str">
        <f aca="false">IF($Y3306="","",IF($AA3306&gt;$R3306,"Pass","Fail"))</f>
        <v/>
      </c>
      <c r="AE3306" s="1" t="str">
        <f aca="false">IF($Y3306="","",IF($AA3306&gt;=$R3306,"Pass","Fail"))</f>
        <v/>
      </c>
      <c r="AF3306" s="1" t="str">
        <f aca="false">IF($Y3306="","",IF($AA3306&lt;=$S3306,"Pass","Fail"))</f>
        <v/>
      </c>
      <c r="AG3306" s="1" t="str">
        <f aca="false">IF($Y3306="","",IF($AA3306&lt;$S3306,"Pass","Fail"))</f>
        <v/>
      </c>
      <c r="AH3306" s="23" t="str">
        <f aca="true">INDIRECT(CHOOSE(MATCH($T3306,{"±","&gt;","≥","≤","&lt;"},0), "AC", "AD", "AE", "AF", "AG") &amp; ROW())</f>
        <v/>
      </c>
      <c r="AI3306" s="56" t="str">
        <f aca="false">IF($X3306="Not Significant","No Further Action Required",
IF($AH3306="","",
IF(AND($AH3306="Pass",$L3306="0 - Passed "),"Analysis performed; no further action required.",
IF(AND($AH3306="Fail",$L3306="1 - Failed "),"Analysis performed; no further action required.",
IF(AND($AH3306="Pass",$L3306="2 - Limited In Use "),"Analysis performed; no further action required.",
IF(AND($AH3306="Fail",$L3306="3 - Adjusted "),"Analysis performed; no further action required.",
"Unit fails analysis; TSM determination required."))))))</f>
        <v/>
      </c>
      <c r="AJ3306" s="58"/>
    </row>
    <row r="3307" customFormat="false" ht="15" hidden="false" customHeight="false" outlineLevel="0" collapsed="false">
      <c r="A3307" s="56"/>
      <c r="E3307" s="57" t="str">
        <f aca="false">IF(AND($F3307="",$G3307=""),"",IF($G3307="",$F3307,HYPERLINK($G3307,$F3307)))</f>
        <v/>
      </c>
      <c r="H3307" s="1" t="str">
        <f aca="false">IF($I3307="","None Attached",IF(LEFT($I3307,5)="https",HYPERLINK($I3307,"Datasheet"),HYPERLINK(_xlfn.CONCAT("https://",$I3307),"Datasheet")))</f>
        <v>None Attached</v>
      </c>
      <c r="M3307" s="56"/>
      <c r="P3307" s="58"/>
      <c r="Q3307" s="1" t="n">
        <f aca="false">$M3307-$N3307</f>
        <v>0</v>
      </c>
      <c r="R3307" s="56"/>
      <c r="T3307" s="59" t="s">
        <v>15</v>
      </c>
      <c r="U3307" s="1" t="n">
        <f aca="false">$S3307-$R3307</f>
        <v>0</v>
      </c>
      <c r="V3307" s="1" t="n">
        <f aca="false">IF($T3307="±",$Q3307*2,$Q3307)</f>
        <v>0</v>
      </c>
      <c r="W3307" s="60" t="str">
        <f aca="false">IFERROR($U3307/ABS($V3307),"N/A")</f>
        <v>N/A</v>
      </c>
      <c r="X3307" s="61" t="str">
        <f aca="false">IF(OR($W3307="N/A",$R3307="",$S3307=""),"N/A",IF($W3307&gt;=4,"Not Significant",IF($W3307&gt;=2,"Semi-Significant","Significant")))</f>
        <v>N/A</v>
      </c>
      <c r="Z3307" s="1" t="str">
        <f aca="false">IF($D3307="Z540.1 w/data",0,"")</f>
        <v/>
      </c>
      <c r="AA3307" s="1" t="e">
        <f aca="false">$Y3307+$Q3307+$Z3307</f>
        <v>#VALUE!</v>
      </c>
      <c r="AB3307" s="1" t="n">
        <f aca="false">$N3307+$Q3307</f>
        <v>0</v>
      </c>
      <c r="AC3307" s="1" t="str">
        <f aca="false">IF($Y3307="","",IF(AND($AA3307&gt;=$R3307,$AA3307&lt;=$S3307),"Pass","Fail"))</f>
        <v/>
      </c>
      <c r="AD3307" s="1" t="str">
        <f aca="false">IF($Y3307="","",IF($AA3307&gt;$R3307,"Pass","Fail"))</f>
        <v/>
      </c>
      <c r="AE3307" s="1" t="str">
        <f aca="false">IF($Y3307="","",IF($AA3307&gt;=$R3307,"Pass","Fail"))</f>
        <v/>
      </c>
      <c r="AF3307" s="1" t="str">
        <f aca="false">IF($Y3307="","",IF($AA3307&lt;=$S3307,"Pass","Fail"))</f>
        <v/>
      </c>
      <c r="AG3307" s="1" t="str">
        <f aca="false">IF($Y3307="","",IF($AA3307&lt;$S3307,"Pass","Fail"))</f>
        <v/>
      </c>
      <c r="AH3307" s="23" t="str">
        <f aca="true">INDIRECT(CHOOSE(MATCH($T3307,{"±","&gt;","≥","≤","&lt;"},0), "AC", "AD", "AE", "AF", "AG") &amp; ROW())</f>
        <v/>
      </c>
      <c r="AI3307" s="56" t="str">
        <f aca="false">IF($X3307="Not Significant","No Further Action Required",
IF($AH3307="","",
IF(AND($AH3307="Pass",$L3307="0 - Passed "),"Analysis performed; no further action required.",
IF(AND($AH3307="Fail",$L3307="1 - Failed "),"Analysis performed; no further action required.",
IF(AND($AH3307="Pass",$L3307="2 - Limited In Use "),"Analysis performed; no further action required.",
IF(AND($AH3307="Fail",$L3307="3 - Adjusted "),"Analysis performed; no further action required.",
"Unit fails analysis; TSM determination required."))))))</f>
        <v/>
      </c>
      <c r="AJ3307" s="58"/>
    </row>
    <row r="3308" customFormat="false" ht="15" hidden="false" customHeight="false" outlineLevel="0" collapsed="false">
      <c r="A3308" s="56"/>
      <c r="E3308" s="57" t="str">
        <f aca="false">IF(AND($F3308="",$G3308=""),"",IF($G3308="",$F3308,HYPERLINK($G3308,$F3308)))</f>
        <v/>
      </c>
      <c r="H3308" s="1" t="str">
        <f aca="false">IF($I3308="","None Attached",IF(LEFT($I3308,5)="https",HYPERLINK($I3308,"Datasheet"),HYPERLINK(_xlfn.CONCAT("https://",$I3308),"Datasheet")))</f>
        <v>None Attached</v>
      </c>
      <c r="M3308" s="56"/>
      <c r="P3308" s="58"/>
      <c r="Q3308" s="1" t="n">
        <f aca="false">$M3308-$N3308</f>
        <v>0</v>
      </c>
      <c r="R3308" s="56"/>
      <c r="T3308" s="59" t="s">
        <v>15</v>
      </c>
      <c r="U3308" s="1" t="n">
        <f aca="false">$S3308-$R3308</f>
        <v>0</v>
      </c>
      <c r="V3308" s="1" t="n">
        <f aca="false">IF($T3308="±",$Q3308*2,$Q3308)</f>
        <v>0</v>
      </c>
      <c r="W3308" s="60" t="str">
        <f aca="false">IFERROR($U3308/ABS($V3308),"N/A")</f>
        <v>N/A</v>
      </c>
      <c r="X3308" s="61" t="str">
        <f aca="false">IF(OR($W3308="N/A",$R3308="",$S3308=""),"N/A",IF($W3308&gt;=4,"Not Significant",IF($W3308&gt;=2,"Semi-Significant","Significant")))</f>
        <v>N/A</v>
      </c>
      <c r="Z3308" s="1" t="str">
        <f aca="false">IF($D3308="Z540.1 w/data",0,"")</f>
        <v/>
      </c>
      <c r="AA3308" s="1" t="e">
        <f aca="false">$Y3308+$Q3308+$Z3308</f>
        <v>#VALUE!</v>
      </c>
      <c r="AB3308" s="1" t="n">
        <f aca="false">$N3308+$Q3308</f>
        <v>0</v>
      </c>
      <c r="AC3308" s="1" t="str">
        <f aca="false">IF($Y3308="","",IF(AND($AA3308&gt;=$R3308,$AA3308&lt;=$S3308),"Pass","Fail"))</f>
        <v/>
      </c>
      <c r="AD3308" s="1" t="str">
        <f aca="false">IF($Y3308="","",IF($AA3308&gt;$R3308,"Pass","Fail"))</f>
        <v/>
      </c>
      <c r="AE3308" s="1" t="str">
        <f aca="false">IF($Y3308="","",IF($AA3308&gt;=$R3308,"Pass","Fail"))</f>
        <v/>
      </c>
      <c r="AF3308" s="1" t="str">
        <f aca="false">IF($Y3308="","",IF($AA3308&lt;=$S3308,"Pass","Fail"))</f>
        <v/>
      </c>
      <c r="AG3308" s="1" t="str">
        <f aca="false">IF($Y3308="","",IF($AA3308&lt;$S3308,"Pass","Fail"))</f>
        <v/>
      </c>
      <c r="AH3308" s="23" t="str">
        <f aca="true">INDIRECT(CHOOSE(MATCH($T3308,{"±","&gt;","≥","≤","&lt;"},0), "AC", "AD", "AE", "AF", "AG") &amp; ROW())</f>
        <v/>
      </c>
      <c r="AI3308" s="56" t="str">
        <f aca="false">IF($X3308="Not Significant","No Further Action Required",
IF($AH3308="","",
IF(AND($AH3308="Pass",$L3308="0 - Passed "),"Analysis performed; no further action required.",
IF(AND($AH3308="Fail",$L3308="1 - Failed "),"Analysis performed; no further action required.",
IF(AND($AH3308="Pass",$L3308="2 - Limited In Use "),"Analysis performed; no further action required.",
IF(AND($AH3308="Fail",$L3308="3 - Adjusted "),"Analysis performed; no further action required.",
"Unit fails analysis; TSM determination required."))))))</f>
        <v/>
      </c>
      <c r="AJ3308" s="58"/>
    </row>
    <row r="3309" customFormat="false" ht="15" hidden="false" customHeight="false" outlineLevel="0" collapsed="false">
      <c r="A3309" s="56"/>
      <c r="E3309" s="57" t="str">
        <f aca="false">IF(AND($F3309="",$G3309=""),"",IF($G3309="",$F3309,HYPERLINK($G3309,$F3309)))</f>
        <v/>
      </c>
      <c r="H3309" s="1" t="str">
        <f aca="false">IF($I3309="","None Attached",IF(LEFT($I3309,5)="https",HYPERLINK($I3309,"Datasheet"),HYPERLINK(_xlfn.CONCAT("https://",$I3309),"Datasheet")))</f>
        <v>None Attached</v>
      </c>
      <c r="M3309" s="56"/>
      <c r="P3309" s="58"/>
      <c r="Q3309" s="1" t="n">
        <f aca="false">$M3309-$N3309</f>
        <v>0</v>
      </c>
      <c r="R3309" s="56"/>
      <c r="T3309" s="59" t="s">
        <v>15</v>
      </c>
      <c r="U3309" s="1" t="n">
        <f aca="false">$S3309-$R3309</f>
        <v>0</v>
      </c>
      <c r="V3309" s="1" t="n">
        <f aca="false">IF($T3309="±",$Q3309*2,$Q3309)</f>
        <v>0</v>
      </c>
      <c r="W3309" s="60" t="str">
        <f aca="false">IFERROR($U3309/ABS($V3309),"N/A")</f>
        <v>N/A</v>
      </c>
      <c r="X3309" s="61" t="str">
        <f aca="false">IF(OR($W3309="N/A",$R3309="",$S3309=""),"N/A",IF($W3309&gt;=4,"Not Significant",IF($W3309&gt;=2,"Semi-Significant","Significant")))</f>
        <v>N/A</v>
      </c>
      <c r="Z3309" s="1" t="str">
        <f aca="false">IF($D3309="Z540.1 w/data",0,"")</f>
        <v/>
      </c>
      <c r="AA3309" s="1" t="e">
        <f aca="false">$Y3309+$Q3309+$Z3309</f>
        <v>#VALUE!</v>
      </c>
      <c r="AB3309" s="1" t="n">
        <f aca="false">$N3309+$Q3309</f>
        <v>0</v>
      </c>
      <c r="AC3309" s="1" t="str">
        <f aca="false">IF($Y3309="","",IF(AND($AA3309&gt;=$R3309,$AA3309&lt;=$S3309),"Pass","Fail"))</f>
        <v/>
      </c>
      <c r="AD3309" s="1" t="str">
        <f aca="false">IF($Y3309="","",IF($AA3309&gt;$R3309,"Pass","Fail"))</f>
        <v/>
      </c>
      <c r="AE3309" s="1" t="str">
        <f aca="false">IF($Y3309="","",IF($AA3309&gt;=$R3309,"Pass","Fail"))</f>
        <v/>
      </c>
      <c r="AF3309" s="1" t="str">
        <f aca="false">IF($Y3309="","",IF($AA3309&lt;=$S3309,"Pass","Fail"))</f>
        <v/>
      </c>
      <c r="AG3309" s="1" t="str">
        <f aca="false">IF($Y3309="","",IF($AA3309&lt;$S3309,"Pass","Fail"))</f>
        <v/>
      </c>
      <c r="AH3309" s="23" t="str">
        <f aca="true">INDIRECT(CHOOSE(MATCH($T3309,{"±","&gt;","≥","≤","&lt;"},0), "AC", "AD", "AE", "AF", "AG") &amp; ROW())</f>
        <v/>
      </c>
      <c r="AI3309" s="56" t="str">
        <f aca="false">IF($X3309="Not Significant","No Further Action Required",
IF($AH3309="","",
IF(AND($AH3309="Pass",$L3309="0 - Passed "),"Analysis performed; no further action required.",
IF(AND($AH3309="Fail",$L3309="1 - Failed "),"Analysis performed; no further action required.",
IF(AND($AH3309="Pass",$L3309="2 - Limited In Use "),"Analysis performed; no further action required.",
IF(AND($AH3309="Fail",$L3309="3 - Adjusted "),"Analysis performed; no further action required.",
"Unit fails analysis; TSM determination required."))))))</f>
        <v/>
      </c>
      <c r="AJ3309" s="58"/>
    </row>
    <row r="3310" customFormat="false" ht="15" hidden="false" customHeight="false" outlineLevel="0" collapsed="false">
      <c r="A3310" s="56"/>
      <c r="E3310" s="57" t="str">
        <f aca="false">IF(AND($F3310="",$G3310=""),"",IF($G3310="",$F3310,HYPERLINK($G3310,$F3310)))</f>
        <v/>
      </c>
      <c r="H3310" s="1" t="str">
        <f aca="false">IF($I3310="","None Attached",IF(LEFT($I3310,5)="https",HYPERLINK($I3310,"Datasheet"),HYPERLINK(_xlfn.CONCAT("https://",$I3310),"Datasheet")))</f>
        <v>None Attached</v>
      </c>
      <c r="M3310" s="56"/>
      <c r="P3310" s="58"/>
      <c r="Q3310" s="1" t="n">
        <f aca="false">$M3310-$N3310</f>
        <v>0</v>
      </c>
      <c r="R3310" s="56"/>
      <c r="T3310" s="59" t="s">
        <v>15</v>
      </c>
      <c r="U3310" s="1" t="n">
        <f aca="false">$S3310-$R3310</f>
        <v>0</v>
      </c>
      <c r="V3310" s="1" t="n">
        <f aca="false">IF($T3310="±",$Q3310*2,$Q3310)</f>
        <v>0</v>
      </c>
      <c r="W3310" s="60" t="str">
        <f aca="false">IFERROR($U3310/ABS($V3310),"N/A")</f>
        <v>N/A</v>
      </c>
      <c r="X3310" s="61" t="str">
        <f aca="false">IF(OR($W3310="N/A",$R3310="",$S3310=""),"N/A",IF($W3310&gt;=4,"Not Significant",IF($W3310&gt;=2,"Semi-Significant","Significant")))</f>
        <v>N/A</v>
      </c>
      <c r="Z3310" s="1" t="str">
        <f aca="false">IF($D3310="Z540.1 w/data",0,"")</f>
        <v/>
      </c>
      <c r="AA3310" s="1" t="e">
        <f aca="false">$Y3310+$Q3310+$Z3310</f>
        <v>#VALUE!</v>
      </c>
      <c r="AB3310" s="1" t="n">
        <f aca="false">$N3310+$Q3310</f>
        <v>0</v>
      </c>
      <c r="AC3310" s="1" t="str">
        <f aca="false">IF($Y3310="","",IF(AND($AA3310&gt;=$R3310,$AA3310&lt;=$S3310),"Pass","Fail"))</f>
        <v/>
      </c>
      <c r="AD3310" s="1" t="str">
        <f aca="false">IF($Y3310="","",IF($AA3310&gt;$R3310,"Pass","Fail"))</f>
        <v/>
      </c>
      <c r="AE3310" s="1" t="str">
        <f aca="false">IF($Y3310="","",IF($AA3310&gt;=$R3310,"Pass","Fail"))</f>
        <v/>
      </c>
      <c r="AF3310" s="1" t="str">
        <f aca="false">IF($Y3310="","",IF($AA3310&lt;=$S3310,"Pass","Fail"))</f>
        <v/>
      </c>
      <c r="AG3310" s="1" t="str">
        <f aca="false">IF($Y3310="","",IF($AA3310&lt;$S3310,"Pass","Fail"))</f>
        <v/>
      </c>
      <c r="AH3310" s="23" t="str">
        <f aca="true">INDIRECT(CHOOSE(MATCH($T3310,{"±","&gt;","≥","≤","&lt;"},0), "AC", "AD", "AE", "AF", "AG") &amp; ROW())</f>
        <v/>
      </c>
      <c r="AI3310" s="56" t="str">
        <f aca="false">IF($X3310="Not Significant","No Further Action Required",
IF($AH3310="","",
IF(AND($AH3310="Pass",$L3310="0 - Passed "),"Analysis performed; no further action required.",
IF(AND($AH3310="Fail",$L3310="1 - Failed "),"Analysis performed; no further action required.",
IF(AND($AH3310="Pass",$L3310="2 - Limited In Use "),"Analysis performed; no further action required.",
IF(AND($AH3310="Fail",$L3310="3 - Adjusted "),"Analysis performed; no further action required.",
"Unit fails analysis; TSM determination required."))))))</f>
        <v/>
      </c>
      <c r="AJ3310" s="58"/>
    </row>
    <row r="3311" customFormat="false" ht="15" hidden="false" customHeight="false" outlineLevel="0" collapsed="false">
      <c r="A3311" s="56"/>
      <c r="E3311" s="57" t="str">
        <f aca="false">IF(AND($F3311="",$G3311=""),"",IF($G3311="",$F3311,HYPERLINK($G3311,$F3311)))</f>
        <v/>
      </c>
      <c r="H3311" s="1" t="str">
        <f aca="false">IF($I3311="","None Attached",IF(LEFT($I3311,5)="https",HYPERLINK($I3311,"Datasheet"),HYPERLINK(_xlfn.CONCAT("https://",$I3311),"Datasheet")))</f>
        <v>None Attached</v>
      </c>
      <c r="M3311" s="56"/>
      <c r="P3311" s="58"/>
      <c r="Q3311" s="1" t="n">
        <f aca="false">$M3311-$N3311</f>
        <v>0</v>
      </c>
      <c r="R3311" s="56"/>
      <c r="T3311" s="59" t="s">
        <v>15</v>
      </c>
      <c r="U3311" s="1" t="n">
        <f aca="false">$S3311-$R3311</f>
        <v>0</v>
      </c>
      <c r="V3311" s="1" t="n">
        <f aca="false">IF($T3311="±",$Q3311*2,$Q3311)</f>
        <v>0</v>
      </c>
      <c r="W3311" s="60" t="str">
        <f aca="false">IFERROR($U3311/ABS($V3311),"N/A")</f>
        <v>N/A</v>
      </c>
      <c r="X3311" s="61" t="str">
        <f aca="false">IF(OR($W3311="N/A",$R3311="",$S3311=""),"N/A",IF($W3311&gt;=4,"Not Significant",IF($W3311&gt;=2,"Semi-Significant","Significant")))</f>
        <v>N/A</v>
      </c>
      <c r="Z3311" s="1" t="str">
        <f aca="false">IF($D3311="Z540.1 w/data",0,"")</f>
        <v/>
      </c>
      <c r="AA3311" s="1" t="e">
        <f aca="false">$Y3311+$Q3311+$Z3311</f>
        <v>#VALUE!</v>
      </c>
      <c r="AB3311" s="1" t="n">
        <f aca="false">$N3311+$Q3311</f>
        <v>0</v>
      </c>
      <c r="AC3311" s="1" t="str">
        <f aca="false">IF($Y3311="","",IF(AND($AA3311&gt;=$R3311,$AA3311&lt;=$S3311),"Pass","Fail"))</f>
        <v/>
      </c>
      <c r="AD3311" s="1" t="str">
        <f aca="false">IF($Y3311="","",IF($AA3311&gt;$R3311,"Pass","Fail"))</f>
        <v/>
      </c>
      <c r="AE3311" s="1" t="str">
        <f aca="false">IF($Y3311="","",IF($AA3311&gt;=$R3311,"Pass","Fail"))</f>
        <v/>
      </c>
      <c r="AF3311" s="1" t="str">
        <f aca="false">IF($Y3311="","",IF($AA3311&lt;=$S3311,"Pass","Fail"))</f>
        <v/>
      </c>
      <c r="AG3311" s="1" t="str">
        <f aca="false">IF($Y3311="","",IF($AA3311&lt;$S3311,"Pass","Fail"))</f>
        <v/>
      </c>
      <c r="AH3311" s="23" t="str">
        <f aca="true">INDIRECT(CHOOSE(MATCH($T3311,{"±","&gt;","≥","≤","&lt;"},0), "AC", "AD", "AE", "AF", "AG") &amp; ROW())</f>
        <v/>
      </c>
      <c r="AI3311" s="56" t="str">
        <f aca="false">IF($X3311="Not Significant","No Further Action Required",
IF($AH3311="","",
IF(AND($AH3311="Pass",$L3311="0 - Passed "),"Analysis performed; no further action required.",
IF(AND($AH3311="Fail",$L3311="1 - Failed "),"Analysis performed; no further action required.",
IF(AND($AH3311="Pass",$L3311="2 - Limited In Use "),"Analysis performed; no further action required.",
IF(AND($AH3311="Fail",$L3311="3 - Adjusted "),"Analysis performed; no further action required.",
"Unit fails analysis; TSM determination required."))))))</f>
        <v/>
      </c>
      <c r="AJ3311" s="58"/>
    </row>
    <row r="3312" customFormat="false" ht="15" hidden="false" customHeight="false" outlineLevel="0" collapsed="false">
      <c r="A3312" s="56"/>
      <c r="E3312" s="57" t="str">
        <f aca="false">IF(AND($F3312="",$G3312=""),"",IF($G3312="",$F3312,HYPERLINK($G3312,$F3312)))</f>
        <v/>
      </c>
      <c r="H3312" s="1" t="str">
        <f aca="false">IF($I3312="","None Attached",IF(LEFT($I3312,5)="https",HYPERLINK($I3312,"Datasheet"),HYPERLINK(_xlfn.CONCAT("https://",$I3312),"Datasheet")))</f>
        <v>None Attached</v>
      </c>
      <c r="M3312" s="56"/>
      <c r="P3312" s="58"/>
      <c r="Q3312" s="1" t="n">
        <f aca="false">$M3312-$N3312</f>
        <v>0</v>
      </c>
      <c r="R3312" s="56"/>
      <c r="T3312" s="59" t="s">
        <v>15</v>
      </c>
      <c r="U3312" s="1" t="n">
        <f aca="false">$S3312-$R3312</f>
        <v>0</v>
      </c>
      <c r="V3312" s="1" t="n">
        <f aca="false">IF($T3312="±",$Q3312*2,$Q3312)</f>
        <v>0</v>
      </c>
      <c r="W3312" s="60" t="str">
        <f aca="false">IFERROR($U3312/ABS($V3312),"N/A")</f>
        <v>N/A</v>
      </c>
      <c r="X3312" s="61" t="str">
        <f aca="false">IF(OR($W3312="N/A",$R3312="",$S3312=""),"N/A",IF($W3312&gt;=4,"Not Significant",IF($W3312&gt;=2,"Semi-Significant","Significant")))</f>
        <v>N/A</v>
      </c>
      <c r="Z3312" s="1" t="str">
        <f aca="false">IF($D3312="Z540.1 w/data",0,"")</f>
        <v/>
      </c>
      <c r="AA3312" s="1" t="e">
        <f aca="false">$Y3312+$Q3312+$Z3312</f>
        <v>#VALUE!</v>
      </c>
      <c r="AB3312" s="1" t="n">
        <f aca="false">$N3312+$Q3312</f>
        <v>0</v>
      </c>
      <c r="AC3312" s="1" t="str">
        <f aca="false">IF($Y3312="","",IF(AND($AA3312&gt;=$R3312,$AA3312&lt;=$S3312),"Pass","Fail"))</f>
        <v/>
      </c>
      <c r="AD3312" s="1" t="str">
        <f aca="false">IF($Y3312="","",IF($AA3312&gt;$R3312,"Pass","Fail"))</f>
        <v/>
      </c>
      <c r="AE3312" s="1" t="str">
        <f aca="false">IF($Y3312="","",IF($AA3312&gt;=$R3312,"Pass","Fail"))</f>
        <v/>
      </c>
      <c r="AF3312" s="1" t="str">
        <f aca="false">IF($Y3312="","",IF($AA3312&lt;=$S3312,"Pass","Fail"))</f>
        <v/>
      </c>
      <c r="AG3312" s="1" t="str">
        <f aca="false">IF($Y3312="","",IF($AA3312&lt;$S3312,"Pass","Fail"))</f>
        <v/>
      </c>
      <c r="AH3312" s="23" t="str">
        <f aca="true">INDIRECT(CHOOSE(MATCH($T3312,{"±","&gt;","≥","≤","&lt;"},0), "AC", "AD", "AE", "AF", "AG") &amp; ROW())</f>
        <v/>
      </c>
      <c r="AI3312" s="56" t="str">
        <f aca="false">IF($X3312="Not Significant","No Further Action Required",
IF($AH3312="","",
IF(AND($AH3312="Pass",$L3312="0 - Passed "),"Analysis performed; no further action required.",
IF(AND($AH3312="Fail",$L3312="1 - Failed "),"Analysis performed; no further action required.",
IF(AND($AH3312="Pass",$L3312="2 - Limited In Use "),"Analysis performed; no further action required.",
IF(AND($AH3312="Fail",$L3312="3 - Adjusted "),"Analysis performed; no further action required.",
"Unit fails analysis; TSM determination required."))))))</f>
        <v/>
      </c>
      <c r="AJ3312" s="58"/>
    </row>
    <row r="3313" customFormat="false" ht="15" hidden="false" customHeight="false" outlineLevel="0" collapsed="false">
      <c r="A3313" s="56"/>
      <c r="E3313" s="57" t="str">
        <f aca="false">IF(AND($F3313="",$G3313=""),"",IF($G3313="",$F3313,HYPERLINK($G3313,$F3313)))</f>
        <v/>
      </c>
      <c r="H3313" s="1" t="str">
        <f aca="false">IF($I3313="","None Attached",IF(LEFT($I3313,5)="https",HYPERLINK($I3313,"Datasheet"),HYPERLINK(_xlfn.CONCAT("https://",$I3313),"Datasheet")))</f>
        <v>None Attached</v>
      </c>
      <c r="M3313" s="56"/>
      <c r="P3313" s="58"/>
      <c r="Q3313" s="1" t="n">
        <f aca="false">$M3313-$N3313</f>
        <v>0</v>
      </c>
      <c r="R3313" s="56"/>
      <c r="T3313" s="59" t="s">
        <v>15</v>
      </c>
      <c r="U3313" s="1" t="n">
        <f aca="false">$S3313-$R3313</f>
        <v>0</v>
      </c>
      <c r="V3313" s="1" t="n">
        <f aca="false">IF($T3313="±",$Q3313*2,$Q3313)</f>
        <v>0</v>
      </c>
      <c r="W3313" s="60" t="str">
        <f aca="false">IFERROR($U3313/ABS($V3313),"N/A")</f>
        <v>N/A</v>
      </c>
      <c r="X3313" s="61" t="str">
        <f aca="false">IF(OR($W3313="N/A",$R3313="",$S3313=""),"N/A",IF($W3313&gt;=4,"Not Significant",IF($W3313&gt;=2,"Semi-Significant","Significant")))</f>
        <v>N/A</v>
      </c>
      <c r="Z3313" s="1" t="str">
        <f aca="false">IF($D3313="Z540.1 w/data",0,"")</f>
        <v/>
      </c>
      <c r="AA3313" s="1" t="e">
        <f aca="false">$Y3313+$Q3313+$Z3313</f>
        <v>#VALUE!</v>
      </c>
      <c r="AB3313" s="1" t="n">
        <f aca="false">$N3313+$Q3313</f>
        <v>0</v>
      </c>
      <c r="AC3313" s="1" t="str">
        <f aca="false">IF($Y3313="","",IF(AND($AA3313&gt;=$R3313,$AA3313&lt;=$S3313),"Pass","Fail"))</f>
        <v/>
      </c>
      <c r="AD3313" s="1" t="str">
        <f aca="false">IF($Y3313="","",IF($AA3313&gt;$R3313,"Pass","Fail"))</f>
        <v/>
      </c>
      <c r="AE3313" s="1" t="str">
        <f aca="false">IF($Y3313="","",IF($AA3313&gt;=$R3313,"Pass","Fail"))</f>
        <v/>
      </c>
      <c r="AF3313" s="1" t="str">
        <f aca="false">IF($Y3313="","",IF($AA3313&lt;=$S3313,"Pass","Fail"))</f>
        <v/>
      </c>
      <c r="AG3313" s="1" t="str">
        <f aca="false">IF($Y3313="","",IF($AA3313&lt;$S3313,"Pass","Fail"))</f>
        <v/>
      </c>
      <c r="AH3313" s="23" t="str">
        <f aca="true">INDIRECT(CHOOSE(MATCH($T3313,{"±","&gt;","≥","≤","&lt;"},0), "AC", "AD", "AE", "AF", "AG") &amp; ROW())</f>
        <v/>
      </c>
      <c r="AI3313" s="56" t="str">
        <f aca="false">IF($X3313="Not Significant","No Further Action Required",
IF($AH3313="","",
IF(AND($AH3313="Pass",$L3313="0 - Passed "),"Analysis performed; no further action required.",
IF(AND($AH3313="Fail",$L3313="1 - Failed "),"Analysis performed; no further action required.",
IF(AND($AH3313="Pass",$L3313="2 - Limited In Use "),"Analysis performed; no further action required.",
IF(AND($AH3313="Fail",$L3313="3 - Adjusted "),"Analysis performed; no further action required.",
"Unit fails analysis; TSM determination required."))))))</f>
        <v/>
      </c>
      <c r="AJ3313" s="58"/>
    </row>
    <row r="3314" customFormat="false" ht="15" hidden="false" customHeight="false" outlineLevel="0" collapsed="false">
      <c r="A3314" s="56"/>
      <c r="E3314" s="57" t="str">
        <f aca="false">IF(AND($F3314="",$G3314=""),"",IF($G3314="",$F3314,HYPERLINK($G3314,$F3314)))</f>
        <v/>
      </c>
      <c r="H3314" s="1" t="str">
        <f aca="false">IF($I3314="","None Attached",IF(LEFT($I3314,5)="https",HYPERLINK($I3314,"Datasheet"),HYPERLINK(_xlfn.CONCAT("https://",$I3314),"Datasheet")))</f>
        <v>None Attached</v>
      </c>
      <c r="M3314" s="56"/>
      <c r="P3314" s="58"/>
      <c r="Q3314" s="1" t="n">
        <f aca="false">$M3314-$N3314</f>
        <v>0</v>
      </c>
      <c r="R3314" s="56"/>
      <c r="T3314" s="59" t="s">
        <v>15</v>
      </c>
      <c r="U3314" s="1" t="n">
        <f aca="false">$S3314-$R3314</f>
        <v>0</v>
      </c>
      <c r="V3314" s="1" t="n">
        <f aca="false">IF($T3314="±",$Q3314*2,$Q3314)</f>
        <v>0</v>
      </c>
      <c r="W3314" s="60" t="str">
        <f aca="false">IFERROR($U3314/ABS($V3314),"N/A")</f>
        <v>N/A</v>
      </c>
      <c r="X3314" s="61" t="str">
        <f aca="false">IF(OR($W3314="N/A",$R3314="",$S3314=""),"N/A",IF($W3314&gt;=4,"Not Significant",IF($W3314&gt;=2,"Semi-Significant","Significant")))</f>
        <v>N/A</v>
      </c>
      <c r="Z3314" s="1" t="str">
        <f aca="false">IF($D3314="Z540.1 w/data",0,"")</f>
        <v/>
      </c>
      <c r="AA3314" s="1" t="e">
        <f aca="false">$Y3314+$Q3314+$Z3314</f>
        <v>#VALUE!</v>
      </c>
      <c r="AB3314" s="1" t="n">
        <f aca="false">$N3314+$Q3314</f>
        <v>0</v>
      </c>
      <c r="AC3314" s="1" t="str">
        <f aca="false">IF($Y3314="","",IF(AND($AA3314&gt;=$R3314,$AA3314&lt;=$S3314),"Pass","Fail"))</f>
        <v/>
      </c>
      <c r="AD3314" s="1" t="str">
        <f aca="false">IF($Y3314="","",IF($AA3314&gt;$R3314,"Pass","Fail"))</f>
        <v/>
      </c>
      <c r="AE3314" s="1" t="str">
        <f aca="false">IF($Y3314="","",IF($AA3314&gt;=$R3314,"Pass","Fail"))</f>
        <v/>
      </c>
      <c r="AF3314" s="1" t="str">
        <f aca="false">IF($Y3314="","",IF($AA3314&lt;=$S3314,"Pass","Fail"))</f>
        <v/>
      </c>
      <c r="AG3314" s="1" t="str">
        <f aca="false">IF($Y3314="","",IF($AA3314&lt;$S3314,"Pass","Fail"))</f>
        <v/>
      </c>
      <c r="AH3314" s="23" t="str">
        <f aca="true">INDIRECT(CHOOSE(MATCH($T3314,{"±","&gt;","≥","≤","&lt;"},0), "AC", "AD", "AE", "AF", "AG") &amp; ROW())</f>
        <v/>
      </c>
      <c r="AI3314" s="56" t="str">
        <f aca="false">IF($X3314="Not Significant","No Further Action Required",
IF($AH3314="","",
IF(AND($AH3314="Pass",$L3314="0 - Passed "),"Analysis performed; no further action required.",
IF(AND($AH3314="Fail",$L3314="1 - Failed "),"Analysis performed; no further action required.",
IF(AND($AH3314="Pass",$L3314="2 - Limited In Use "),"Analysis performed; no further action required.",
IF(AND($AH3314="Fail",$L3314="3 - Adjusted "),"Analysis performed; no further action required.",
"Unit fails analysis; TSM determination required."))))))</f>
        <v/>
      </c>
      <c r="AJ3314" s="58"/>
    </row>
    <row r="3315" customFormat="false" ht="15" hidden="false" customHeight="false" outlineLevel="0" collapsed="false">
      <c r="A3315" s="56"/>
      <c r="E3315" s="57" t="str">
        <f aca="false">IF(AND($F3315="",$G3315=""),"",IF($G3315="",$F3315,HYPERLINK($G3315,$F3315)))</f>
        <v/>
      </c>
      <c r="H3315" s="1" t="str">
        <f aca="false">IF($I3315="","None Attached",IF(LEFT($I3315,5)="https",HYPERLINK($I3315,"Datasheet"),HYPERLINK(_xlfn.CONCAT("https://",$I3315),"Datasheet")))</f>
        <v>None Attached</v>
      </c>
      <c r="M3315" s="56"/>
      <c r="P3315" s="58"/>
      <c r="Q3315" s="1" t="n">
        <f aca="false">$M3315-$N3315</f>
        <v>0</v>
      </c>
      <c r="R3315" s="56"/>
      <c r="T3315" s="59" t="s">
        <v>15</v>
      </c>
      <c r="U3315" s="1" t="n">
        <f aca="false">$S3315-$R3315</f>
        <v>0</v>
      </c>
      <c r="V3315" s="1" t="n">
        <f aca="false">IF($T3315="±",$Q3315*2,$Q3315)</f>
        <v>0</v>
      </c>
      <c r="W3315" s="60" t="str">
        <f aca="false">IFERROR($U3315/ABS($V3315),"N/A")</f>
        <v>N/A</v>
      </c>
      <c r="X3315" s="61" t="str">
        <f aca="false">IF(OR($W3315="N/A",$R3315="",$S3315=""),"N/A",IF($W3315&gt;=4,"Not Significant",IF($W3315&gt;=2,"Semi-Significant","Significant")))</f>
        <v>N/A</v>
      </c>
      <c r="Z3315" s="1" t="str">
        <f aca="false">IF($D3315="Z540.1 w/data",0,"")</f>
        <v/>
      </c>
      <c r="AA3315" s="1" t="e">
        <f aca="false">$Y3315+$Q3315+$Z3315</f>
        <v>#VALUE!</v>
      </c>
      <c r="AB3315" s="1" t="n">
        <f aca="false">$N3315+$Q3315</f>
        <v>0</v>
      </c>
      <c r="AC3315" s="1" t="str">
        <f aca="false">IF($Y3315="","",IF(AND($AA3315&gt;=$R3315,$AA3315&lt;=$S3315),"Pass","Fail"))</f>
        <v/>
      </c>
      <c r="AD3315" s="1" t="str">
        <f aca="false">IF($Y3315="","",IF($AA3315&gt;$R3315,"Pass","Fail"))</f>
        <v/>
      </c>
      <c r="AE3315" s="1" t="str">
        <f aca="false">IF($Y3315="","",IF($AA3315&gt;=$R3315,"Pass","Fail"))</f>
        <v/>
      </c>
      <c r="AF3315" s="1" t="str">
        <f aca="false">IF($Y3315="","",IF($AA3315&lt;=$S3315,"Pass","Fail"))</f>
        <v/>
      </c>
      <c r="AG3315" s="1" t="str">
        <f aca="false">IF($Y3315="","",IF($AA3315&lt;$S3315,"Pass","Fail"))</f>
        <v/>
      </c>
      <c r="AH3315" s="23" t="str">
        <f aca="true">INDIRECT(CHOOSE(MATCH($T3315,{"±","&gt;","≥","≤","&lt;"},0), "AC", "AD", "AE", "AF", "AG") &amp; ROW())</f>
        <v/>
      </c>
      <c r="AI3315" s="56" t="str">
        <f aca="false">IF($X3315="Not Significant","No Further Action Required",
IF($AH3315="","",
IF(AND($AH3315="Pass",$L3315="0 - Passed "),"Analysis performed; no further action required.",
IF(AND($AH3315="Fail",$L3315="1 - Failed "),"Analysis performed; no further action required.",
IF(AND($AH3315="Pass",$L3315="2 - Limited In Use "),"Analysis performed; no further action required.",
IF(AND($AH3315="Fail",$L3315="3 - Adjusted "),"Analysis performed; no further action required.",
"Unit fails analysis; TSM determination required."))))))</f>
        <v/>
      </c>
      <c r="AJ3315" s="58"/>
    </row>
    <row r="3316" customFormat="false" ht="15" hidden="false" customHeight="false" outlineLevel="0" collapsed="false">
      <c r="A3316" s="56"/>
      <c r="E3316" s="57" t="str">
        <f aca="false">IF(AND($F3316="",$G3316=""),"",IF($G3316="",$F3316,HYPERLINK($G3316,$F3316)))</f>
        <v/>
      </c>
      <c r="H3316" s="1" t="str">
        <f aca="false">IF($I3316="","None Attached",IF(LEFT($I3316,5)="https",HYPERLINK($I3316,"Datasheet"),HYPERLINK(_xlfn.CONCAT("https://",$I3316),"Datasheet")))</f>
        <v>None Attached</v>
      </c>
      <c r="M3316" s="56"/>
      <c r="P3316" s="58"/>
      <c r="Q3316" s="1" t="n">
        <f aca="false">$M3316-$N3316</f>
        <v>0</v>
      </c>
      <c r="R3316" s="56"/>
      <c r="T3316" s="59" t="s">
        <v>15</v>
      </c>
      <c r="U3316" s="1" t="n">
        <f aca="false">$S3316-$R3316</f>
        <v>0</v>
      </c>
      <c r="V3316" s="1" t="n">
        <f aca="false">IF($T3316="±",$Q3316*2,$Q3316)</f>
        <v>0</v>
      </c>
      <c r="W3316" s="60" t="str">
        <f aca="false">IFERROR($U3316/ABS($V3316),"N/A")</f>
        <v>N/A</v>
      </c>
      <c r="X3316" s="61" t="str">
        <f aca="false">IF(OR($W3316="N/A",$R3316="",$S3316=""),"N/A",IF($W3316&gt;=4,"Not Significant",IF($W3316&gt;=2,"Semi-Significant","Significant")))</f>
        <v>N/A</v>
      </c>
      <c r="Z3316" s="1" t="str">
        <f aca="false">IF($D3316="Z540.1 w/data",0,"")</f>
        <v/>
      </c>
      <c r="AA3316" s="1" t="e">
        <f aca="false">$Y3316+$Q3316+$Z3316</f>
        <v>#VALUE!</v>
      </c>
      <c r="AB3316" s="1" t="n">
        <f aca="false">$N3316+$Q3316</f>
        <v>0</v>
      </c>
      <c r="AC3316" s="1" t="str">
        <f aca="false">IF($Y3316="","",IF(AND($AA3316&gt;=$R3316,$AA3316&lt;=$S3316),"Pass","Fail"))</f>
        <v/>
      </c>
      <c r="AD3316" s="1" t="str">
        <f aca="false">IF($Y3316="","",IF($AA3316&gt;$R3316,"Pass","Fail"))</f>
        <v/>
      </c>
      <c r="AE3316" s="1" t="str">
        <f aca="false">IF($Y3316="","",IF($AA3316&gt;=$R3316,"Pass","Fail"))</f>
        <v/>
      </c>
      <c r="AF3316" s="1" t="str">
        <f aca="false">IF($Y3316="","",IF($AA3316&lt;=$S3316,"Pass","Fail"))</f>
        <v/>
      </c>
      <c r="AG3316" s="1" t="str">
        <f aca="false">IF($Y3316="","",IF($AA3316&lt;$S3316,"Pass","Fail"))</f>
        <v/>
      </c>
      <c r="AH3316" s="23" t="str">
        <f aca="true">INDIRECT(CHOOSE(MATCH($T3316,{"±","&gt;","≥","≤","&lt;"},0), "AC", "AD", "AE", "AF", "AG") &amp; ROW())</f>
        <v/>
      </c>
      <c r="AI3316" s="56" t="str">
        <f aca="false">IF($X3316="Not Significant","No Further Action Required",
IF($AH3316="","",
IF(AND($AH3316="Pass",$L3316="0 - Passed "),"Analysis performed; no further action required.",
IF(AND($AH3316="Fail",$L3316="1 - Failed "),"Analysis performed; no further action required.",
IF(AND($AH3316="Pass",$L3316="2 - Limited In Use "),"Analysis performed; no further action required.",
IF(AND($AH3316="Fail",$L3316="3 - Adjusted "),"Analysis performed; no further action required.",
"Unit fails analysis; TSM determination required."))))))</f>
        <v/>
      </c>
      <c r="AJ3316" s="58"/>
    </row>
    <row r="3317" customFormat="false" ht="15" hidden="false" customHeight="false" outlineLevel="0" collapsed="false">
      <c r="A3317" s="56"/>
      <c r="E3317" s="57" t="str">
        <f aca="false">IF(AND($F3317="",$G3317=""),"",IF($G3317="",$F3317,HYPERLINK($G3317,$F3317)))</f>
        <v/>
      </c>
      <c r="H3317" s="1" t="str">
        <f aca="false">IF($I3317="","None Attached",IF(LEFT($I3317,5)="https",HYPERLINK($I3317,"Datasheet"),HYPERLINK(_xlfn.CONCAT("https://",$I3317),"Datasheet")))</f>
        <v>None Attached</v>
      </c>
      <c r="M3317" s="56"/>
      <c r="P3317" s="58"/>
      <c r="Q3317" s="1" t="n">
        <f aca="false">$M3317-$N3317</f>
        <v>0</v>
      </c>
      <c r="R3317" s="56"/>
      <c r="T3317" s="59" t="s">
        <v>15</v>
      </c>
      <c r="U3317" s="1" t="n">
        <f aca="false">$S3317-$R3317</f>
        <v>0</v>
      </c>
      <c r="V3317" s="1" t="n">
        <f aca="false">IF($T3317="±",$Q3317*2,$Q3317)</f>
        <v>0</v>
      </c>
      <c r="W3317" s="60" t="str">
        <f aca="false">IFERROR($U3317/ABS($V3317),"N/A")</f>
        <v>N/A</v>
      </c>
      <c r="X3317" s="61" t="str">
        <f aca="false">IF(OR($W3317="N/A",$R3317="",$S3317=""),"N/A",IF($W3317&gt;=4,"Not Significant",IF($W3317&gt;=2,"Semi-Significant","Significant")))</f>
        <v>N/A</v>
      </c>
      <c r="Z3317" s="1" t="str">
        <f aca="false">IF($D3317="Z540.1 w/data",0,"")</f>
        <v/>
      </c>
      <c r="AA3317" s="1" t="e">
        <f aca="false">$Y3317+$Q3317+$Z3317</f>
        <v>#VALUE!</v>
      </c>
      <c r="AB3317" s="1" t="n">
        <f aca="false">$N3317+$Q3317</f>
        <v>0</v>
      </c>
      <c r="AC3317" s="1" t="str">
        <f aca="false">IF($Y3317="","",IF(AND($AA3317&gt;=$R3317,$AA3317&lt;=$S3317),"Pass","Fail"))</f>
        <v/>
      </c>
      <c r="AD3317" s="1" t="str">
        <f aca="false">IF($Y3317="","",IF($AA3317&gt;$R3317,"Pass","Fail"))</f>
        <v/>
      </c>
      <c r="AE3317" s="1" t="str">
        <f aca="false">IF($Y3317="","",IF($AA3317&gt;=$R3317,"Pass","Fail"))</f>
        <v/>
      </c>
      <c r="AF3317" s="1" t="str">
        <f aca="false">IF($Y3317="","",IF($AA3317&lt;=$S3317,"Pass","Fail"))</f>
        <v/>
      </c>
      <c r="AG3317" s="1" t="str">
        <f aca="false">IF($Y3317="","",IF($AA3317&lt;$S3317,"Pass","Fail"))</f>
        <v/>
      </c>
      <c r="AH3317" s="23" t="str">
        <f aca="true">INDIRECT(CHOOSE(MATCH($T3317,{"±","&gt;","≥","≤","&lt;"},0), "AC", "AD", "AE", "AF", "AG") &amp; ROW())</f>
        <v/>
      </c>
      <c r="AI3317" s="56" t="str">
        <f aca="false">IF($X3317="Not Significant","No Further Action Required",
IF($AH3317="","",
IF(AND($AH3317="Pass",$L3317="0 - Passed "),"Analysis performed; no further action required.",
IF(AND($AH3317="Fail",$L3317="1 - Failed "),"Analysis performed; no further action required.",
IF(AND($AH3317="Pass",$L3317="2 - Limited In Use "),"Analysis performed; no further action required.",
IF(AND($AH3317="Fail",$L3317="3 - Adjusted "),"Analysis performed; no further action required.",
"Unit fails analysis; TSM determination required."))))))</f>
        <v/>
      </c>
      <c r="AJ3317" s="58"/>
    </row>
    <row r="3318" customFormat="false" ht="15" hidden="false" customHeight="false" outlineLevel="0" collapsed="false">
      <c r="A3318" s="56"/>
      <c r="E3318" s="57" t="str">
        <f aca="false">IF(AND($F3318="",$G3318=""),"",IF($G3318="",$F3318,HYPERLINK($G3318,$F3318)))</f>
        <v/>
      </c>
      <c r="H3318" s="1" t="str">
        <f aca="false">IF($I3318="","None Attached",IF(LEFT($I3318,5)="https",HYPERLINK($I3318,"Datasheet"),HYPERLINK(_xlfn.CONCAT("https://",$I3318),"Datasheet")))</f>
        <v>None Attached</v>
      </c>
      <c r="M3318" s="56"/>
      <c r="P3318" s="58"/>
      <c r="Q3318" s="1" t="n">
        <f aca="false">$M3318-$N3318</f>
        <v>0</v>
      </c>
      <c r="R3318" s="56"/>
      <c r="T3318" s="59" t="s">
        <v>15</v>
      </c>
      <c r="U3318" s="1" t="n">
        <f aca="false">$S3318-$R3318</f>
        <v>0</v>
      </c>
      <c r="V3318" s="1" t="n">
        <f aca="false">IF($T3318="±",$Q3318*2,$Q3318)</f>
        <v>0</v>
      </c>
      <c r="W3318" s="60" t="str">
        <f aca="false">IFERROR($U3318/ABS($V3318),"N/A")</f>
        <v>N/A</v>
      </c>
      <c r="X3318" s="61" t="str">
        <f aca="false">IF(OR($W3318="N/A",$R3318="",$S3318=""),"N/A",IF($W3318&gt;=4,"Not Significant",IF($W3318&gt;=2,"Semi-Significant","Significant")))</f>
        <v>N/A</v>
      </c>
      <c r="Z3318" s="1" t="str">
        <f aca="false">IF($D3318="Z540.1 w/data",0,"")</f>
        <v/>
      </c>
      <c r="AA3318" s="1" t="e">
        <f aca="false">$Y3318+$Q3318+$Z3318</f>
        <v>#VALUE!</v>
      </c>
      <c r="AB3318" s="1" t="n">
        <f aca="false">$N3318+$Q3318</f>
        <v>0</v>
      </c>
      <c r="AC3318" s="1" t="str">
        <f aca="false">IF($Y3318="","",IF(AND($AA3318&gt;=$R3318,$AA3318&lt;=$S3318),"Pass","Fail"))</f>
        <v/>
      </c>
      <c r="AD3318" s="1" t="str">
        <f aca="false">IF($Y3318="","",IF($AA3318&gt;$R3318,"Pass","Fail"))</f>
        <v/>
      </c>
      <c r="AE3318" s="1" t="str">
        <f aca="false">IF($Y3318="","",IF($AA3318&gt;=$R3318,"Pass","Fail"))</f>
        <v/>
      </c>
      <c r="AF3318" s="1" t="str">
        <f aca="false">IF($Y3318="","",IF($AA3318&lt;=$S3318,"Pass","Fail"))</f>
        <v/>
      </c>
      <c r="AG3318" s="1" t="str">
        <f aca="false">IF($Y3318="","",IF($AA3318&lt;$S3318,"Pass","Fail"))</f>
        <v/>
      </c>
      <c r="AH3318" s="23" t="str">
        <f aca="true">INDIRECT(CHOOSE(MATCH($T3318,{"±","&gt;","≥","≤","&lt;"},0), "AC", "AD", "AE", "AF", "AG") &amp; ROW())</f>
        <v/>
      </c>
      <c r="AI3318" s="56" t="str">
        <f aca="false">IF($X3318="Not Significant","No Further Action Required",
IF($AH3318="","",
IF(AND($AH3318="Pass",$L3318="0 - Passed "),"Analysis performed; no further action required.",
IF(AND($AH3318="Fail",$L3318="1 - Failed "),"Analysis performed; no further action required.",
IF(AND($AH3318="Pass",$L3318="2 - Limited In Use "),"Analysis performed; no further action required.",
IF(AND($AH3318="Fail",$L3318="3 - Adjusted "),"Analysis performed; no further action required.",
"Unit fails analysis; TSM determination required."))))))</f>
        <v/>
      </c>
      <c r="AJ3318" s="58"/>
    </row>
    <row r="3319" customFormat="false" ht="15" hidden="false" customHeight="false" outlineLevel="0" collapsed="false">
      <c r="A3319" s="56"/>
      <c r="E3319" s="57" t="str">
        <f aca="false">IF(AND($F3319="",$G3319=""),"",IF($G3319="",$F3319,HYPERLINK($G3319,$F3319)))</f>
        <v/>
      </c>
      <c r="H3319" s="1" t="str">
        <f aca="false">IF($I3319="","None Attached",IF(LEFT($I3319,5)="https",HYPERLINK($I3319,"Datasheet"),HYPERLINK(_xlfn.CONCAT("https://",$I3319),"Datasheet")))</f>
        <v>None Attached</v>
      </c>
      <c r="M3319" s="56"/>
      <c r="P3319" s="58"/>
      <c r="Q3319" s="1" t="n">
        <f aca="false">$M3319-$N3319</f>
        <v>0</v>
      </c>
      <c r="R3319" s="56"/>
      <c r="T3319" s="59" t="s">
        <v>15</v>
      </c>
      <c r="U3319" s="1" t="n">
        <f aca="false">$S3319-$R3319</f>
        <v>0</v>
      </c>
      <c r="V3319" s="1" t="n">
        <f aca="false">IF($T3319="±",$Q3319*2,$Q3319)</f>
        <v>0</v>
      </c>
      <c r="W3319" s="60" t="str">
        <f aca="false">IFERROR($U3319/ABS($V3319),"N/A")</f>
        <v>N/A</v>
      </c>
      <c r="X3319" s="61" t="str">
        <f aca="false">IF(OR($W3319="N/A",$R3319="",$S3319=""),"N/A",IF($W3319&gt;=4,"Not Significant",IF($W3319&gt;=2,"Semi-Significant","Significant")))</f>
        <v>N/A</v>
      </c>
      <c r="Z3319" s="1" t="str">
        <f aca="false">IF($D3319="Z540.1 w/data",0,"")</f>
        <v/>
      </c>
      <c r="AA3319" s="1" t="e">
        <f aca="false">$Y3319+$Q3319+$Z3319</f>
        <v>#VALUE!</v>
      </c>
      <c r="AB3319" s="1" t="n">
        <f aca="false">$N3319+$Q3319</f>
        <v>0</v>
      </c>
      <c r="AC3319" s="1" t="str">
        <f aca="false">IF($Y3319="","",IF(AND($AA3319&gt;=$R3319,$AA3319&lt;=$S3319),"Pass","Fail"))</f>
        <v/>
      </c>
      <c r="AD3319" s="1" t="str">
        <f aca="false">IF($Y3319="","",IF($AA3319&gt;$R3319,"Pass","Fail"))</f>
        <v/>
      </c>
      <c r="AE3319" s="1" t="str">
        <f aca="false">IF($Y3319="","",IF($AA3319&gt;=$R3319,"Pass","Fail"))</f>
        <v/>
      </c>
      <c r="AF3319" s="1" t="str">
        <f aca="false">IF($Y3319="","",IF($AA3319&lt;=$S3319,"Pass","Fail"))</f>
        <v/>
      </c>
      <c r="AG3319" s="1" t="str">
        <f aca="false">IF($Y3319="","",IF($AA3319&lt;$S3319,"Pass","Fail"))</f>
        <v/>
      </c>
      <c r="AH3319" s="23" t="str">
        <f aca="true">INDIRECT(CHOOSE(MATCH($T3319,{"±","&gt;","≥","≤","&lt;"},0), "AC", "AD", "AE", "AF", "AG") &amp; ROW())</f>
        <v/>
      </c>
      <c r="AI3319" s="56" t="str">
        <f aca="false">IF($X3319="Not Significant","No Further Action Required",
IF($AH3319="","",
IF(AND($AH3319="Pass",$L3319="0 - Passed "),"Analysis performed; no further action required.",
IF(AND($AH3319="Fail",$L3319="1 - Failed "),"Analysis performed; no further action required.",
IF(AND($AH3319="Pass",$L3319="2 - Limited In Use "),"Analysis performed; no further action required.",
IF(AND($AH3319="Fail",$L3319="3 - Adjusted "),"Analysis performed; no further action required.",
"Unit fails analysis; TSM determination required."))))))</f>
        <v/>
      </c>
      <c r="AJ3319" s="58"/>
    </row>
    <row r="3320" customFormat="false" ht="15" hidden="false" customHeight="false" outlineLevel="0" collapsed="false">
      <c r="A3320" s="56"/>
      <c r="E3320" s="57" t="str">
        <f aca="false">IF(AND($F3320="",$G3320=""),"",IF($G3320="",$F3320,HYPERLINK($G3320,$F3320)))</f>
        <v/>
      </c>
      <c r="H3320" s="1" t="str">
        <f aca="false">IF($I3320="","None Attached",IF(LEFT($I3320,5)="https",HYPERLINK($I3320,"Datasheet"),HYPERLINK(_xlfn.CONCAT("https://",$I3320),"Datasheet")))</f>
        <v>None Attached</v>
      </c>
      <c r="M3320" s="56"/>
      <c r="P3320" s="58"/>
      <c r="Q3320" s="1" t="n">
        <f aca="false">$M3320-$N3320</f>
        <v>0</v>
      </c>
      <c r="R3320" s="56"/>
      <c r="T3320" s="59" t="s">
        <v>15</v>
      </c>
      <c r="U3320" s="1" t="n">
        <f aca="false">$S3320-$R3320</f>
        <v>0</v>
      </c>
      <c r="V3320" s="1" t="n">
        <f aca="false">IF($T3320="±",$Q3320*2,$Q3320)</f>
        <v>0</v>
      </c>
      <c r="W3320" s="60" t="str">
        <f aca="false">IFERROR($U3320/ABS($V3320),"N/A")</f>
        <v>N/A</v>
      </c>
      <c r="X3320" s="61" t="str">
        <f aca="false">IF(OR($W3320="N/A",$R3320="",$S3320=""),"N/A",IF($W3320&gt;=4,"Not Significant",IF($W3320&gt;=2,"Semi-Significant","Significant")))</f>
        <v>N/A</v>
      </c>
      <c r="Z3320" s="1" t="str">
        <f aca="false">IF($D3320="Z540.1 w/data",0,"")</f>
        <v/>
      </c>
      <c r="AA3320" s="1" t="e">
        <f aca="false">$Y3320+$Q3320+$Z3320</f>
        <v>#VALUE!</v>
      </c>
      <c r="AB3320" s="1" t="n">
        <f aca="false">$N3320+$Q3320</f>
        <v>0</v>
      </c>
      <c r="AC3320" s="1" t="str">
        <f aca="false">IF($Y3320="","",IF(AND($AA3320&gt;=$R3320,$AA3320&lt;=$S3320),"Pass","Fail"))</f>
        <v/>
      </c>
      <c r="AD3320" s="1" t="str">
        <f aca="false">IF($Y3320="","",IF($AA3320&gt;$R3320,"Pass","Fail"))</f>
        <v/>
      </c>
      <c r="AE3320" s="1" t="str">
        <f aca="false">IF($Y3320="","",IF($AA3320&gt;=$R3320,"Pass","Fail"))</f>
        <v/>
      </c>
      <c r="AF3320" s="1" t="str">
        <f aca="false">IF($Y3320="","",IF($AA3320&lt;=$S3320,"Pass","Fail"))</f>
        <v/>
      </c>
      <c r="AG3320" s="1" t="str">
        <f aca="false">IF($Y3320="","",IF($AA3320&lt;$S3320,"Pass","Fail"))</f>
        <v/>
      </c>
      <c r="AH3320" s="23" t="str">
        <f aca="true">INDIRECT(CHOOSE(MATCH($T3320,{"±","&gt;","≥","≤","&lt;"},0), "AC", "AD", "AE", "AF", "AG") &amp; ROW())</f>
        <v/>
      </c>
      <c r="AI3320" s="56" t="str">
        <f aca="false">IF($X3320="Not Significant","No Further Action Required",
IF($AH3320="","",
IF(AND($AH3320="Pass",$L3320="0 - Passed "),"Analysis performed; no further action required.",
IF(AND($AH3320="Fail",$L3320="1 - Failed "),"Analysis performed; no further action required.",
IF(AND($AH3320="Pass",$L3320="2 - Limited In Use "),"Analysis performed; no further action required.",
IF(AND($AH3320="Fail",$L3320="3 - Adjusted "),"Analysis performed; no further action required.",
"Unit fails analysis; TSM determination required."))))))</f>
        <v/>
      </c>
      <c r="AJ3320" s="58"/>
    </row>
    <row r="3321" customFormat="false" ht="15" hidden="false" customHeight="false" outlineLevel="0" collapsed="false">
      <c r="A3321" s="56"/>
      <c r="E3321" s="57" t="str">
        <f aca="false">IF(AND($F3321="",$G3321=""),"",IF($G3321="",$F3321,HYPERLINK($G3321,$F3321)))</f>
        <v/>
      </c>
      <c r="H3321" s="1" t="str">
        <f aca="false">IF($I3321="","None Attached",IF(LEFT($I3321,5)="https",HYPERLINK($I3321,"Datasheet"),HYPERLINK(_xlfn.CONCAT("https://",$I3321),"Datasheet")))</f>
        <v>None Attached</v>
      </c>
      <c r="M3321" s="56"/>
      <c r="P3321" s="58"/>
      <c r="Q3321" s="1" t="n">
        <f aca="false">$M3321-$N3321</f>
        <v>0</v>
      </c>
      <c r="R3321" s="56"/>
      <c r="T3321" s="59" t="s">
        <v>15</v>
      </c>
      <c r="U3321" s="1" t="n">
        <f aca="false">$S3321-$R3321</f>
        <v>0</v>
      </c>
      <c r="V3321" s="1" t="n">
        <f aca="false">IF($T3321="±",$Q3321*2,$Q3321)</f>
        <v>0</v>
      </c>
      <c r="W3321" s="60" t="str">
        <f aca="false">IFERROR($U3321/ABS($V3321),"N/A")</f>
        <v>N/A</v>
      </c>
      <c r="X3321" s="61" t="str">
        <f aca="false">IF(OR($W3321="N/A",$R3321="",$S3321=""),"N/A",IF($W3321&gt;=4,"Not Significant",IF($W3321&gt;=2,"Semi-Significant","Significant")))</f>
        <v>N/A</v>
      </c>
      <c r="Z3321" s="1" t="str">
        <f aca="false">IF($D3321="Z540.1 w/data",0,"")</f>
        <v/>
      </c>
      <c r="AA3321" s="1" t="e">
        <f aca="false">$Y3321+$Q3321+$Z3321</f>
        <v>#VALUE!</v>
      </c>
      <c r="AB3321" s="1" t="n">
        <f aca="false">$N3321+$Q3321</f>
        <v>0</v>
      </c>
      <c r="AC3321" s="1" t="str">
        <f aca="false">IF($Y3321="","",IF(AND($AA3321&gt;=$R3321,$AA3321&lt;=$S3321),"Pass","Fail"))</f>
        <v/>
      </c>
      <c r="AD3321" s="1" t="str">
        <f aca="false">IF($Y3321="","",IF($AA3321&gt;$R3321,"Pass","Fail"))</f>
        <v/>
      </c>
      <c r="AE3321" s="1" t="str">
        <f aca="false">IF($Y3321="","",IF($AA3321&gt;=$R3321,"Pass","Fail"))</f>
        <v/>
      </c>
      <c r="AF3321" s="1" t="str">
        <f aca="false">IF($Y3321="","",IF($AA3321&lt;=$S3321,"Pass","Fail"))</f>
        <v/>
      </c>
      <c r="AG3321" s="1" t="str">
        <f aca="false">IF($Y3321="","",IF($AA3321&lt;$S3321,"Pass","Fail"))</f>
        <v/>
      </c>
      <c r="AH3321" s="23" t="str">
        <f aca="true">INDIRECT(CHOOSE(MATCH($T3321,{"±","&gt;","≥","≤","&lt;"},0), "AC", "AD", "AE", "AF", "AG") &amp; ROW())</f>
        <v/>
      </c>
      <c r="AI3321" s="56" t="str">
        <f aca="false">IF($X3321="Not Significant","No Further Action Required",
IF($AH3321="","",
IF(AND($AH3321="Pass",$L3321="0 - Passed "),"Analysis performed; no further action required.",
IF(AND($AH3321="Fail",$L3321="1 - Failed "),"Analysis performed; no further action required.",
IF(AND($AH3321="Pass",$L3321="2 - Limited In Use "),"Analysis performed; no further action required.",
IF(AND($AH3321="Fail",$L3321="3 - Adjusted "),"Analysis performed; no further action required.",
"Unit fails analysis; TSM determination required."))))))</f>
        <v/>
      </c>
      <c r="AJ3321" s="58"/>
    </row>
    <row r="3322" customFormat="false" ht="15" hidden="false" customHeight="false" outlineLevel="0" collapsed="false">
      <c r="A3322" s="56"/>
      <c r="E3322" s="57" t="str">
        <f aca="false">IF(AND($F3322="",$G3322=""),"",IF($G3322="",$F3322,HYPERLINK($G3322,$F3322)))</f>
        <v/>
      </c>
      <c r="H3322" s="1" t="str">
        <f aca="false">IF($I3322="","None Attached",IF(LEFT($I3322,5)="https",HYPERLINK($I3322,"Datasheet"),HYPERLINK(_xlfn.CONCAT("https://",$I3322),"Datasheet")))</f>
        <v>None Attached</v>
      </c>
      <c r="M3322" s="56"/>
      <c r="P3322" s="58"/>
      <c r="Q3322" s="1" t="n">
        <f aca="false">$M3322-$N3322</f>
        <v>0</v>
      </c>
      <c r="R3322" s="56"/>
      <c r="T3322" s="59" t="s">
        <v>15</v>
      </c>
      <c r="U3322" s="1" t="n">
        <f aca="false">$S3322-$R3322</f>
        <v>0</v>
      </c>
      <c r="V3322" s="1" t="n">
        <f aca="false">IF($T3322="±",$Q3322*2,$Q3322)</f>
        <v>0</v>
      </c>
      <c r="W3322" s="60" t="str">
        <f aca="false">IFERROR($U3322/ABS($V3322),"N/A")</f>
        <v>N/A</v>
      </c>
      <c r="X3322" s="61" t="str">
        <f aca="false">IF(OR($W3322="N/A",$R3322="",$S3322=""),"N/A",IF($W3322&gt;=4,"Not Significant",IF($W3322&gt;=2,"Semi-Significant","Significant")))</f>
        <v>N/A</v>
      </c>
      <c r="Z3322" s="1" t="str">
        <f aca="false">IF($D3322="Z540.1 w/data",0,"")</f>
        <v/>
      </c>
      <c r="AA3322" s="1" t="e">
        <f aca="false">$Y3322+$Q3322+$Z3322</f>
        <v>#VALUE!</v>
      </c>
      <c r="AB3322" s="1" t="n">
        <f aca="false">$N3322+$Q3322</f>
        <v>0</v>
      </c>
      <c r="AC3322" s="1" t="str">
        <f aca="false">IF($Y3322="","",IF(AND($AA3322&gt;=$R3322,$AA3322&lt;=$S3322),"Pass","Fail"))</f>
        <v/>
      </c>
      <c r="AD3322" s="1" t="str">
        <f aca="false">IF($Y3322="","",IF($AA3322&gt;$R3322,"Pass","Fail"))</f>
        <v/>
      </c>
      <c r="AE3322" s="1" t="str">
        <f aca="false">IF($Y3322="","",IF($AA3322&gt;=$R3322,"Pass","Fail"))</f>
        <v/>
      </c>
      <c r="AF3322" s="1" t="str">
        <f aca="false">IF($Y3322="","",IF($AA3322&lt;=$S3322,"Pass","Fail"))</f>
        <v/>
      </c>
      <c r="AG3322" s="1" t="str">
        <f aca="false">IF($Y3322="","",IF($AA3322&lt;$S3322,"Pass","Fail"))</f>
        <v/>
      </c>
      <c r="AH3322" s="23" t="str">
        <f aca="true">INDIRECT(CHOOSE(MATCH($T3322,{"±","&gt;","≥","≤","&lt;"},0), "AC", "AD", "AE", "AF", "AG") &amp; ROW())</f>
        <v/>
      </c>
      <c r="AI3322" s="56" t="str">
        <f aca="false">IF($X3322="Not Significant","No Further Action Required",
IF($AH3322="","",
IF(AND($AH3322="Pass",$L3322="0 - Passed "),"Analysis performed; no further action required.",
IF(AND($AH3322="Fail",$L3322="1 - Failed "),"Analysis performed; no further action required.",
IF(AND($AH3322="Pass",$L3322="2 - Limited In Use "),"Analysis performed; no further action required.",
IF(AND($AH3322="Fail",$L3322="3 - Adjusted "),"Analysis performed; no further action required.",
"Unit fails analysis; TSM determination required."))))))</f>
        <v/>
      </c>
      <c r="AJ3322" s="58"/>
    </row>
    <row r="3323" customFormat="false" ht="15" hidden="false" customHeight="false" outlineLevel="0" collapsed="false">
      <c r="A3323" s="56"/>
      <c r="E3323" s="57" t="str">
        <f aca="false">IF(AND($F3323="",$G3323=""),"",IF($G3323="",$F3323,HYPERLINK($G3323,$F3323)))</f>
        <v/>
      </c>
      <c r="H3323" s="1" t="str">
        <f aca="false">IF($I3323="","None Attached",IF(LEFT($I3323,5)="https",HYPERLINK($I3323,"Datasheet"),HYPERLINK(_xlfn.CONCAT("https://",$I3323),"Datasheet")))</f>
        <v>None Attached</v>
      </c>
      <c r="M3323" s="56"/>
      <c r="P3323" s="58"/>
      <c r="Q3323" s="1" t="n">
        <f aca="false">$M3323-$N3323</f>
        <v>0</v>
      </c>
      <c r="R3323" s="56"/>
      <c r="T3323" s="59" t="s">
        <v>15</v>
      </c>
      <c r="U3323" s="1" t="n">
        <f aca="false">$S3323-$R3323</f>
        <v>0</v>
      </c>
      <c r="V3323" s="1" t="n">
        <f aca="false">IF($T3323="±",$Q3323*2,$Q3323)</f>
        <v>0</v>
      </c>
      <c r="W3323" s="60" t="str">
        <f aca="false">IFERROR($U3323/ABS($V3323),"N/A")</f>
        <v>N/A</v>
      </c>
      <c r="X3323" s="61" t="str">
        <f aca="false">IF(OR($W3323="N/A",$R3323="",$S3323=""),"N/A",IF($W3323&gt;=4,"Not Significant",IF($W3323&gt;=2,"Semi-Significant","Significant")))</f>
        <v>N/A</v>
      </c>
      <c r="Z3323" s="1" t="str">
        <f aca="false">IF($D3323="Z540.1 w/data",0,"")</f>
        <v/>
      </c>
      <c r="AA3323" s="1" t="e">
        <f aca="false">$Y3323+$Q3323+$Z3323</f>
        <v>#VALUE!</v>
      </c>
      <c r="AB3323" s="1" t="n">
        <f aca="false">$N3323+$Q3323</f>
        <v>0</v>
      </c>
      <c r="AC3323" s="1" t="str">
        <f aca="false">IF($Y3323="","",IF(AND($AA3323&gt;=$R3323,$AA3323&lt;=$S3323),"Pass","Fail"))</f>
        <v/>
      </c>
      <c r="AD3323" s="1" t="str">
        <f aca="false">IF($Y3323="","",IF($AA3323&gt;$R3323,"Pass","Fail"))</f>
        <v/>
      </c>
      <c r="AE3323" s="1" t="str">
        <f aca="false">IF($Y3323="","",IF($AA3323&gt;=$R3323,"Pass","Fail"))</f>
        <v/>
      </c>
      <c r="AF3323" s="1" t="str">
        <f aca="false">IF($Y3323="","",IF($AA3323&lt;=$S3323,"Pass","Fail"))</f>
        <v/>
      </c>
      <c r="AG3323" s="1" t="str">
        <f aca="false">IF($Y3323="","",IF($AA3323&lt;$S3323,"Pass","Fail"))</f>
        <v/>
      </c>
      <c r="AH3323" s="23" t="str">
        <f aca="true">INDIRECT(CHOOSE(MATCH($T3323,{"±","&gt;","≥","≤","&lt;"},0), "AC", "AD", "AE", "AF", "AG") &amp; ROW())</f>
        <v/>
      </c>
      <c r="AI3323" s="56" t="str">
        <f aca="false">IF($X3323="Not Significant","No Further Action Required",
IF($AH3323="","",
IF(AND($AH3323="Pass",$L3323="0 - Passed "),"Analysis performed; no further action required.",
IF(AND($AH3323="Fail",$L3323="1 - Failed "),"Analysis performed; no further action required.",
IF(AND($AH3323="Pass",$L3323="2 - Limited In Use "),"Analysis performed; no further action required.",
IF(AND($AH3323="Fail",$L3323="3 - Adjusted "),"Analysis performed; no further action required.",
"Unit fails analysis; TSM determination required."))))))</f>
        <v/>
      </c>
      <c r="AJ3323" s="58"/>
    </row>
    <row r="3324" customFormat="false" ht="15" hidden="false" customHeight="false" outlineLevel="0" collapsed="false">
      <c r="A3324" s="56"/>
      <c r="E3324" s="57" t="str">
        <f aca="false">IF(AND($F3324="",$G3324=""),"",IF($G3324="",$F3324,HYPERLINK($G3324,$F3324)))</f>
        <v/>
      </c>
      <c r="H3324" s="1" t="str">
        <f aca="false">IF($I3324="","None Attached",IF(LEFT($I3324,5)="https",HYPERLINK($I3324,"Datasheet"),HYPERLINK(_xlfn.CONCAT("https://",$I3324),"Datasheet")))</f>
        <v>None Attached</v>
      </c>
      <c r="M3324" s="56"/>
      <c r="P3324" s="58"/>
      <c r="Q3324" s="1" t="n">
        <f aca="false">$M3324-$N3324</f>
        <v>0</v>
      </c>
      <c r="R3324" s="56"/>
      <c r="T3324" s="59" t="s">
        <v>15</v>
      </c>
      <c r="U3324" s="1" t="n">
        <f aca="false">$S3324-$R3324</f>
        <v>0</v>
      </c>
      <c r="V3324" s="1" t="n">
        <f aca="false">IF($T3324="±",$Q3324*2,$Q3324)</f>
        <v>0</v>
      </c>
      <c r="W3324" s="60" t="str">
        <f aca="false">IFERROR($U3324/ABS($V3324),"N/A")</f>
        <v>N/A</v>
      </c>
      <c r="X3324" s="61" t="str">
        <f aca="false">IF(OR($W3324="N/A",$R3324="",$S3324=""),"N/A",IF($W3324&gt;=4,"Not Significant",IF($W3324&gt;=2,"Semi-Significant","Significant")))</f>
        <v>N/A</v>
      </c>
      <c r="Z3324" s="1" t="str">
        <f aca="false">IF($D3324="Z540.1 w/data",0,"")</f>
        <v/>
      </c>
      <c r="AA3324" s="1" t="e">
        <f aca="false">$Y3324+$Q3324+$Z3324</f>
        <v>#VALUE!</v>
      </c>
      <c r="AB3324" s="1" t="n">
        <f aca="false">$N3324+$Q3324</f>
        <v>0</v>
      </c>
      <c r="AC3324" s="1" t="str">
        <f aca="false">IF($Y3324="","",IF(AND($AA3324&gt;=$R3324,$AA3324&lt;=$S3324),"Pass","Fail"))</f>
        <v/>
      </c>
      <c r="AD3324" s="1" t="str">
        <f aca="false">IF($Y3324="","",IF($AA3324&gt;$R3324,"Pass","Fail"))</f>
        <v/>
      </c>
      <c r="AE3324" s="1" t="str">
        <f aca="false">IF($Y3324="","",IF($AA3324&gt;=$R3324,"Pass","Fail"))</f>
        <v/>
      </c>
      <c r="AF3324" s="1" t="str">
        <f aca="false">IF($Y3324="","",IF($AA3324&lt;=$S3324,"Pass","Fail"))</f>
        <v/>
      </c>
      <c r="AG3324" s="1" t="str">
        <f aca="false">IF($Y3324="","",IF($AA3324&lt;$S3324,"Pass","Fail"))</f>
        <v/>
      </c>
      <c r="AH3324" s="23" t="str">
        <f aca="true">INDIRECT(CHOOSE(MATCH($T3324,{"±","&gt;","≥","≤","&lt;"},0), "AC", "AD", "AE", "AF", "AG") &amp; ROW())</f>
        <v/>
      </c>
      <c r="AI3324" s="56" t="str">
        <f aca="false">IF($X3324="Not Significant","No Further Action Required",
IF($AH3324="","",
IF(AND($AH3324="Pass",$L3324="0 - Passed "),"Analysis performed; no further action required.",
IF(AND($AH3324="Fail",$L3324="1 - Failed "),"Analysis performed; no further action required.",
IF(AND($AH3324="Pass",$L3324="2 - Limited In Use "),"Analysis performed; no further action required.",
IF(AND($AH3324="Fail",$L3324="3 - Adjusted "),"Analysis performed; no further action required.",
"Unit fails analysis; TSM determination required."))))))</f>
        <v/>
      </c>
      <c r="AJ3324" s="58"/>
    </row>
    <row r="3325" customFormat="false" ht="15" hidden="false" customHeight="false" outlineLevel="0" collapsed="false">
      <c r="A3325" s="56"/>
      <c r="E3325" s="57" t="str">
        <f aca="false">IF(AND($F3325="",$G3325=""),"",IF($G3325="",$F3325,HYPERLINK($G3325,$F3325)))</f>
        <v/>
      </c>
      <c r="H3325" s="1" t="str">
        <f aca="false">IF($I3325="","None Attached",IF(LEFT($I3325,5)="https",HYPERLINK($I3325,"Datasheet"),HYPERLINK(_xlfn.CONCAT("https://",$I3325),"Datasheet")))</f>
        <v>None Attached</v>
      </c>
      <c r="M3325" s="56"/>
      <c r="P3325" s="58"/>
      <c r="Q3325" s="1" t="n">
        <f aca="false">$M3325-$N3325</f>
        <v>0</v>
      </c>
      <c r="R3325" s="56"/>
      <c r="T3325" s="59" t="s">
        <v>15</v>
      </c>
      <c r="U3325" s="1" t="n">
        <f aca="false">$S3325-$R3325</f>
        <v>0</v>
      </c>
      <c r="V3325" s="1" t="n">
        <f aca="false">IF($T3325="±",$Q3325*2,$Q3325)</f>
        <v>0</v>
      </c>
      <c r="W3325" s="60" t="str">
        <f aca="false">IFERROR($U3325/ABS($V3325),"N/A")</f>
        <v>N/A</v>
      </c>
      <c r="X3325" s="61" t="str">
        <f aca="false">IF(OR($W3325="N/A",$R3325="",$S3325=""),"N/A",IF($W3325&gt;=4,"Not Significant",IF($W3325&gt;=2,"Semi-Significant","Significant")))</f>
        <v>N/A</v>
      </c>
      <c r="Z3325" s="1" t="str">
        <f aca="false">IF($D3325="Z540.1 w/data",0,"")</f>
        <v/>
      </c>
      <c r="AA3325" s="1" t="e">
        <f aca="false">$Y3325+$Q3325+$Z3325</f>
        <v>#VALUE!</v>
      </c>
      <c r="AB3325" s="1" t="n">
        <f aca="false">$N3325+$Q3325</f>
        <v>0</v>
      </c>
      <c r="AC3325" s="1" t="str">
        <f aca="false">IF($Y3325="","",IF(AND($AA3325&gt;=$R3325,$AA3325&lt;=$S3325),"Pass","Fail"))</f>
        <v/>
      </c>
      <c r="AD3325" s="1" t="str">
        <f aca="false">IF($Y3325="","",IF($AA3325&gt;$R3325,"Pass","Fail"))</f>
        <v/>
      </c>
      <c r="AE3325" s="1" t="str">
        <f aca="false">IF($Y3325="","",IF($AA3325&gt;=$R3325,"Pass","Fail"))</f>
        <v/>
      </c>
      <c r="AF3325" s="1" t="str">
        <f aca="false">IF($Y3325="","",IF($AA3325&lt;=$S3325,"Pass","Fail"))</f>
        <v/>
      </c>
      <c r="AG3325" s="1" t="str">
        <f aca="false">IF($Y3325="","",IF($AA3325&lt;$S3325,"Pass","Fail"))</f>
        <v/>
      </c>
      <c r="AH3325" s="23" t="str">
        <f aca="true">INDIRECT(CHOOSE(MATCH($T3325,{"±","&gt;","≥","≤","&lt;"},0), "AC", "AD", "AE", "AF", "AG") &amp; ROW())</f>
        <v/>
      </c>
      <c r="AI3325" s="56" t="str">
        <f aca="false">IF($X3325="Not Significant","No Further Action Required",
IF($AH3325="","",
IF(AND($AH3325="Pass",$L3325="0 - Passed "),"Analysis performed; no further action required.",
IF(AND($AH3325="Fail",$L3325="1 - Failed "),"Analysis performed; no further action required.",
IF(AND($AH3325="Pass",$L3325="2 - Limited In Use "),"Analysis performed; no further action required.",
IF(AND($AH3325="Fail",$L3325="3 - Adjusted "),"Analysis performed; no further action required.",
"Unit fails analysis; TSM determination required."))))))</f>
        <v/>
      </c>
      <c r="AJ3325" s="58"/>
    </row>
    <row r="3326" customFormat="false" ht="15" hidden="false" customHeight="false" outlineLevel="0" collapsed="false">
      <c r="A3326" s="56"/>
      <c r="E3326" s="57" t="str">
        <f aca="false">IF(AND($F3326="",$G3326=""),"",IF($G3326="",$F3326,HYPERLINK($G3326,$F3326)))</f>
        <v/>
      </c>
      <c r="H3326" s="1" t="str">
        <f aca="false">IF($I3326="","None Attached",IF(LEFT($I3326,5)="https",HYPERLINK($I3326,"Datasheet"),HYPERLINK(_xlfn.CONCAT("https://",$I3326),"Datasheet")))</f>
        <v>None Attached</v>
      </c>
      <c r="M3326" s="56"/>
      <c r="P3326" s="58"/>
      <c r="Q3326" s="1" t="n">
        <f aca="false">$M3326-$N3326</f>
        <v>0</v>
      </c>
      <c r="R3326" s="56"/>
      <c r="T3326" s="59" t="s">
        <v>15</v>
      </c>
      <c r="U3326" s="1" t="n">
        <f aca="false">$S3326-$R3326</f>
        <v>0</v>
      </c>
      <c r="V3326" s="1" t="n">
        <f aca="false">IF($T3326="±",$Q3326*2,$Q3326)</f>
        <v>0</v>
      </c>
      <c r="W3326" s="60" t="str">
        <f aca="false">IFERROR($U3326/ABS($V3326),"N/A")</f>
        <v>N/A</v>
      </c>
      <c r="X3326" s="61" t="str">
        <f aca="false">IF(OR($W3326="N/A",$R3326="",$S3326=""),"N/A",IF($W3326&gt;=4,"Not Significant",IF($W3326&gt;=2,"Semi-Significant","Significant")))</f>
        <v>N/A</v>
      </c>
      <c r="Z3326" s="1" t="str">
        <f aca="false">IF($D3326="Z540.1 w/data",0,"")</f>
        <v/>
      </c>
      <c r="AA3326" s="1" t="e">
        <f aca="false">$Y3326+$Q3326+$Z3326</f>
        <v>#VALUE!</v>
      </c>
      <c r="AB3326" s="1" t="n">
        <f aca="false">$N3326+$Q3326</f>
        <v>0</v>
      </c>
      <c r="AC3326" s="1" t="str">
        <f aca="false">IF($Y3326="","",IF(AND($AA3326&gt;=$R3326,$AA3326&lt;=$S3326),"Pass","Fail"))</f>
        <v/>
      </c>
      <c r="AD3326" s="1" t="str">
        <f aca="false">IF($Y3326="","",IF($AA3326&gt;$R3326,"Pass","Fail"))</f>
        <v/>
      </c>
      <c r="AE3326" s="1" t="str">
        <f aca="false">IF($Y3326="","",IF($AA3326&gt;=$R3326,"Pass","Fail"))</f>
        <v/>
      </c>
      <c r="AF3326" s="1" t="str">
        <f aca="false">IF($Y3326="","",IF($AA3326&lt;=$S3326,"Pass","Fail"))</f>
        <v/>
      </c>
      <c r="AG3326" s="1" t="str">
        <f aca="false">IF($Y3326="","",IF($AA3326&lt;$S3326,"Pass","Fail"))</f>
        <v/>
      </c>
      <c r="AH3326" s="23" t="str">
        <f aca="true">INDIRECT(CHOOSE(MATCH($T3326,{"±","&gt;","≥","≤","&lt;"},0), "AC", "AD", "AE", "AF", "AG") &amp; ROW())</f>
        <v/>
      </c>
      <c r="AI3326" s="56" t="str">
        <f aca="false">IF($X3326="Not Significant","No Further Action Required",
IF($AH3326="","",
IF(AND($AH3326="Pass",$L3326="0 - Passed "),"Analysis performed; no further action required.",
IF(AND($AH3326="Fail",$L3326="1 - Failed "),"Analysis performed; no further action required.",
IF(AND($AH3326="Pass",$L3326="2 - Limited In Use "),"Analysis performed; no further action required.",
IF(AND($AH3326="Fail",$L3326="3 - Adjusted "),"Analysis performed; no further action required.",
"Unit fails analysis; TSM determination required."))))))</f>
        <v/>
      </c>
      <c r="AJ3326" s="58"/>
    </row>
    <row r="3327" customFormat="false" ht="15" hidden="false" customHeight="false" outlineLevel="0" collapsed="false">
      <c r="A3327" s="56"/>
      <c r="E3327" s="57" t="str">
        <f aca="false">IF(AND($F3327="",$G3327=""),"",IF($G3327="",$F3327,HYPERLINK($G3327,$F3327)))</f>
        <v/>
      </c>
      <c r="H3327" s="1" t="str">
        <f aca="false">IF($I3327="","None Attached",IF(LEFT($I3327,5)="https",HYPERLINK($I3327,"Datasheet"),HYPERLINK(_xlfn.CONCAT("https://",$I3327),"Datasheet")))</f>
        <v>None Attached</v>
      </c>
      <c r="M3327" s="56"/>
      <c r="P3327" s="58"/>
      <c r="Q3327" s="1" t="n">
        <f aca="false">$M3327-$N3327</f>
        <v>0</v>
      </c>
      <c r="R3327" s="56"/>
      <c r="T3327" s="59" t="s">
        <v>15</v>
      </c>
      <c r="U3327" s="1" t="n">
        <f aca="false">$S3327-$R3327</f>
        <v>0</v>
      </c>
      <c r="V3327" s="1" t="n">
        <f aca="false">IF($T3327="±",$Q3327*2,$Q3327)</f>
        <v>0</v>
      </c>
      <c r="W3327" s="60" t="str">
        <f aca="false">IFERROR($U3327/ABS($V3327),"N/A")</f>
        <v>N/A</v>
      </c>
      <c r="X3327" s="61" t="str">
        <f aca="false">IF(OR($W3327="N/A",$R3327="",$S3327=""),"N/A",IF($W3327&gt;=4,"Not Significant",IF($W3327&gt;=2,"Semi-Significant","Significant")))</f>
        <v>N/A</v>
      </c>
      <c r="Z3327" s="1" t="str">
        <f aca="false">IF($D3327="Z540.1 w/data",0,"")</f>
        <v/>
      </c>
      <c r="AA3327" s="1" t="e">
        <f aca="false">$Y3327+$Q3327+$Z3327</f>
        <v>#VALUE!</v>
      </c>
      <c r="AB3327" s="1" t="n">
        <f aca="false">$N3327+$Q3327</f>
        <v>0</v>
      </c>
      <c r="AC3327" s="1" t="str">
        <f aca="false">IF($Y3327="","",IF(AND($AA3327&gt;=$R3327,$AA3327&lt;=$S3327),"Pass","Fail"))</f>
        <v/>
      </c>
      <c r="AD3327" s="1" t="str">
        <f aca="false">IF($Y3327="","",IF($AA3327&gt;$R3327,"Pass","Fail"))</f>
        <v/>
      </c>
      <c r="AE3327" s="1" t="str">
        <f aca="false">IF($Y3327="","",IF($AA3327&gt;=$R3327,"Pass","Fail"))</f>
        <v/>
      </c>
      <c r="AF3327" s="1" t="str">
        <f aca="false">IF($Y3327="","",IF($AA3327&lt;=$S3327,"Pass","Fail"))</f>
        <v/>
      </c>
      <c r="AG3327" s="1" t="str">
        <f aca="false">IF($Y3327="","",IF($AA3327&lt;$S3327,"Pass","Fail"))</f>
        <v/>
      </c>
      <c r="AH3327" s="23" t="str">
        <f aca="true">INDIRECT(CHOOSE(MATCH($T3327,{"±","&gt;","≥","≤","&lt;"},0), "AC", "AD", "AE", "AF", "AG") &amp; ROW())</f>
        <v/>
      </c>
      <c r="AI3327" s="56" t="str">
        <f aca="false">IF($X3327="Not Significant","No Further Action Required",
IF($AH3327="","",
IF(AND($AH3327="Pass",$L3327="0 - Passed "),"Analysis performed; no further action required.",
IF(AND($AH3327="Fail",$L3327="1 - Failed "),"Analysis performed; no further action required.",
IF(AND($AH3327="Pass",$L3327="2 - Limited In Use "),"Analysis performed; no further action required.",
IF(AND($AH3327="Fail",$L3327="3 - Adjusted "),"Analysis performed; no further action required.",
"Unit fails analysis; TSM determination required."))))))</f>
        <v/>
      </c>
      <c r="AJ3327" s="58"/>
    </row>
    <row r="3328" customFormat="false" ht="15" hidden="false" customHeight="false" outlineLevel="0" collapsed="false">
      <c r="A3328" s="56"/>
      <c r="E3328" s="57" t="str">
        <f aca="false">IF(AND($F3328="",$G3328=""),"",IF($G3328="",$F3328,HYPERLINK($G3328,$F3328)))</f>
        <v/>
      </c>
      <c r="H3328" s="1" t="str">
        <f aca="false">IF($I3328="","None Attached",IF(LEFT($I3328,5)="https",HYPERLINK($I3328,"Datasheet"),HYPERLINK(_xlfn.CONCAT("https://",$I3328),"Datasheet")))</f>
        <v>None Attached</v>
      </c>
      <c r="M3328" s="56"/>
      <c r="P3328" s="58"/>
      <c r="Q3328" s="1" t="n">
        <f aca="false">$M3328-$N3328</f>
        <v>0</v>
      </c>
      <c r="R3328" s="56"/>
      <c r="T3328" s="59" t="s">
        <v>15</v>
      </c>
      <c r="U3328" s="1" t="n">
        <f aca="false">$S3328-$R3328</f>
        <v>0</v>
      </c>
      <c r="V3328" s="1" t="n">
        <f aca="false">IF($T3328="±",$Q3328*2,$Q3328)</f>
        <v>0</v>
      </c>
      <c r="W3328" s="60" t="str">
        <f aca="false">IFERROR($U3328/ABS($V3328),"N/A")</f>
        <v>N/A</v>
      </c>
      <c r="X3328" s="61" t="str">
        <f aca="false">IF(OR($W3328="N/A",$R3328="",$S3328=""),"N/A",IF($W3328&gt;=4,"Not Significant",IF($W3328&gt;=2,"Semi-Significant","Significant")))</f>
        <v>N/A</v>
      </c>
      <c r="Z3328" s="1" t="str">
        <f aca="false">IF($D3328="Z540.1 w/data",0,"")</f>
        <v/>
      </c>
      <c r="AA3328" s="1" t="e">
        <f aca="false">$Y3328+$Q3328+$Z3328</f>
        <v>#VALUE!</v>
      </c>
      <c r="AB3328" s="1" t="n">
        <f aca="false">$N3328+$Q3328</f>
        <v>0</v>
      </c>
      <c r="AC3328" s="1" t="str">
        <f aca="false">IF($Y3328="","",IF(AND($AA3328&gt;=$R3328,$AA3328&lt;=$S3328),"Pass","Fail"))</f>
        <v/>
      </c>
      <c r="AD3328" s="1" t="str">
        <f aca="false">IF($Y3328="","",IF($AA3328&gt;$R3328,"Pass","Fail"))</f>
        <v/>
      </c>
      <c r="AE3328" s="1" t="str">
        <f aca="false">IF($Y3328="","",IF($AA3328&gt;=$R3328,"Pass","Fail"))</f>
        <v/>
      </c>
      <c r="AF3328" s="1" t="str">
        <f aca="false">IF($Y3328="","",IF($AA3328&lt;=$S3328,"Pass","Fail"))</f>
        <v/>
      </c>
      <c r="AG3328" s="1" t="str">
        <f aca="false">IF($Y3328="","",IF($AA3328&lt;$S3328,"Pass","Fail"))</f>
        <v/>
      </c>
      <c r="AH3328" s="23" t="str">
        <f aca="true">INDIRECT(CHOOSE(MATCH($T3328,{"±","&gt;","≥","≤","&lt;"},0), "AC", "AD", "AE", "AF", "AG") &amp; ROW())</f>
        <v/>
      </c>
      <c r="AI3328" s="56" t="str">
        <f aca="false">IF($X3328="Not Significant","No Further Action Required",
IF($AH3328="","",
IF(AND($AH3328="Pass",$L3328="0 - Passed "),"Analysis performed; no further action required.",
IF(AND($AH3328="Fail",$L3328="1 - Failed "),"Analysis performed; no further action required.",
IF(AND($AH3328="Pass",$L3328="2 - Limited In Use "),"Analysis performed; no further action required.",
IF(AND($AH3328="Fail",$L3328="3 - Adjusted "),"Analysis performed; no further action required.",
"Unit fails analysis; TSM determination required."))))))</f>
        <v/>
      </c>
      <c r="AJ3328" s="58"/>
    </row>
    <row r="3329" customFormat="false" ht="15" hidden="false" customHeight="false" outlineLevel="0" collapsed="false">
      <c r="A3329" s="56"/>
      <c r="E3329" s="57" t="str">
        <f aca="false">IF(AND($F3329="",$G3329=""),"",IF($G3329="",$F3329,HYPERLINK($G3329,$F3329)))</f>
        <v/>
      </c>
      <c r="H3329" s="1" t="str">
        <f aca="false">IF($I3329="","None Attached",IF(LEFT($I3329,5)="https",HYPERLINK($I3329,"Datasheet"),HYPERLINK(_xlfn.CONCAT("https://",$I3329),"Datasheet")))</f>
        <v>None Attached</v>
      </c>
      <c r="M3329" s="56"/>
      <c r="P3329" s="58"/>
      <c r="Q3329" s="1" t="n">
        <f aca="false">$M3329-$N3329</f>
        <v>0</v>
      </c>
      <c r="R3329" s="56"/>
      <c r="T3329" s="59" t="s">
        <v>15</v>
      </c>
      <c r="U3329" s="1" t="n">
        <f aca="false">$S3329-$R3329</f>
        <v>0</v>
      </c>
      <c r="V3329" s="1" t="n">
        <f aca="false">IF($T3329="±",$Q3329*2,$Q3329)</f>
        <v>0</v>
      </c>
      <c r="W3329" s="60" t="str">
        <f aca="false">IFERROR($U3329/ABS($V3329),"N/A")</f>
        <v>N/A</v>
      </c>
      <c r="X3329" s="61" t="str">
        <f aca="false">IF(OR($W3329="N/A",$R3329="",$S3329=""),"N/A",IF($W3329&gt;=4,"Not Significant",IF($W3329&gt;=2,"Semi-Significant","Significant")))</f>
        <v>N/A</v>
      </c>
      <c r="Z3329" s="1" t="str">
        <f aca="false">IF($D3329="Z540.1 w/data",0,"")</f>
        <v/>
      </c>
      <c r="AA3329" s="1" t="e">
        <f aca="false">$Y3329+$Q3329+$Z3329</f>
        <v>#VALUE!</v>
      </c>
      <c r="AB3329" s="1" t="n">
        <f aca="false">$N3329+$Q3329</f>
        <v>0</v>
      </c>
      <c r="AC3329" s="1" t="str">
        <f aca="false">IF($Y3329="","",IF(AND($AA3329&gt;=$R3329,$AA3329&lt;=$S3329),"Pass","Fail"))</f>
        <v/>
      </c>
      <c r="AD3329" s="1" t="str">
        <f aca="false">IF($Y3329="","",IF($AA3329&gt;$R3329,"Pass","Fail"))</f>
        <v/>
      </c>
      <c r="AE3329" s="1" t="str">
        <f aca="false">IF($Y3329="","",IF($AA3329&gt;=$R3329,"Pass","Fail"))</f>
        <v/>
      </c>
      <c r="AF3329" s="1" t="str">
        <f aca="false">IF($Y3329="","",IF($AA3329&lt;=$S3329,"Pass","Fail"))</f>
        <v/>
      </c>
      <c r="AG3329" s="1" t="str">
        <f aca="false">IF($Y3329="","",IF($AA3329&lt;$S3329,"Pass","Fail"))</f>
        <v/>
      </c>
      <c r="AH3329" s="23" t="str">
        <f aca="true">INDIRECT(CHOOSE(MATCH($T3329,{"±","&gt;","≥","≤","&lt;"},0), "AC", "AD", "AE", "AF", "AG") &amp; ROW())</f>
        <v/>
      </c>
      <c r="AI3329" s="56" t="str">
        <f aca="false">IF($X3329="Not Significant","No Further Action Required",
IF($AH3329="","",
IF(AND($AH3329="Pass",$L3329="0 - Passed "),"Analysis performed; no further action required.",
IF(AND($AH3329="Fail",$L3329="1 - Failed "),"Analysis performed; no further action required.",
IF(AND($AH3329="Pass",$L3329="2 - Limited In Use "),"Analysis performed; no further action required.",
IF(AND($AH3329="Fail",$L3329="3 - Adjusted "),"Analysis performed; no further action required.",
"Unit fails analysis; TSM determination required."))))))</f>
        <v/>
      </c>
      <c r="AJ3329" s="58"/>
    </row>
    <row r="3330" customFormat="false" ht="15" hidden="false" customHeight="false" outlineLevel="0" collapsed="false">
      <c r="A3330" s="56"/>
      <c r="E3330" s="57" t="str">
        <f aca="false">IF(AND($F3330="",$G3330=""),"",IF($G3330="",$F3330,HYPERLINK($G3330,$F3330)))</f>
        <v/>
      </c>
      <c r="H3330" s="1" t="str">
        <f aca="false">IF($I3330="","None Attached",IF(LEFT($I3330,5)="https",HYPERLINK($I3330,"Datasheet"),HYPERLINK(_xlfn.CONCAT("https://",$I3330),"Datasheet")))</f>
        <v>None Attached</v>
      </c>
      <c r="M3330" s="56"/>
      <c r="P3330" s="58"/>
      <c r="Q3330" s="1" t="n">
        <f aca="false">$M3330-$N3330</f>
        <v>0</v>
      </c>
      <c r="R3330" s="56"/>
      <c r="T3330" s="59" t="s">
        <v>15</v>
      </c>
      <c r="U3330" s="1" t="n">
        <f aca="false">$S3330-$R3330</f>
        <v>0</v>
      </c>
      <c r="V3330" s="1" t="n">
        <f aca="false">IF($T3330="±",$Q3330*2,$Q3330)</f>
        <v>0</v>
      </c>
      <c r="W3330" s="60" t="str">
        <f aca="false">IFERROR($U3330/ABS($V3330),"N/A")</f>
        <v>N/A</v>
      </c>
      <c r="X3330" s="61" t="str">
        <f aca="false">IF(OR($W3330="N/A",$R3330="",$S3330=""),"N/A",IF($W3330&gt;=4,"Not Significant",IF($W3330&gt;=2,"Semi-Significant","Significant")))</f>
        <v>N/A</v>
      </c>
      <c r="Z3330" s="1" t="str">
        <f aca="false">IF($D3330="Z540.1 w/data",0,"")</f>
        <v/>
      </c>
      <c r="AA3330" s="1" t="e">
        <f aca="false">$Y3330+$Q3330+$Z3330</f>
        <v>#VALUE!</v>
      </c>
      <c r="AB3330" s="1" t="n">
        <f aca="false">$N3330+$Q3330</f>
        <v>0</v>
      </c>
      <c r="AC3330" s="1" t="str">
        <f aca="false">IF($Y3330="","",IF(AND($AA3330&gt;=$R3330,$AA3330&lt;=$S3330),"Pass","Fail"))</f>
        <v/>
      </c>
      <c r="AD3330" s="1" t="str">
        <f aca="false">IF($Y3330="","",IF($AA3330&gt;$R3330,"Pass","Fail"))</f>
        <v/>
      </c>
      <c r="AE3330" s="1" t="str">
        <f aca="false">IF($Y3330="","",IF($AA3330&gt;=$R3330,"Pass","Fail"))</f>
        <v/>
      </c>
      <c r="AF3330" s="1" t="str">
        <f aca="false">IF($Y3330="","",IF($AA3330&lt;=$S3330,"Pass","Fail"))</f>
        <v/>
      </c>
      <c r="AG3330" s="1" t="str">
        <f aca="false">IF($Y3330="","",IF($AA3330&lt;$S3330,"Pass","Fail"))</f>
        <v/>
      </c>
      <c r="AH3330" s="23" t="str">
        <f aca="true">INDIRECT(CHOOSE(MATCH($T3330,{"±","&gt;","≥","≤","&lt;"},0), "AC", "AD", "AE", "AF", "AG") &amp; ROW())</f>
        <v/>
      </c>
      <c r="AI3330" s="56" t="str">
        <f aca="false">IF($X3330="Not Significant","No Further Action Required",
IF($AH3330="","",
IF(AND($AH3330="Pass",$L3330="0 - Passed "),"Analysis performed; no further action required.",
IF(AND($AH3330="Fail",$L3330="1 - Failed "),"Analysis performed; no further action required.",
IF(AND($AH3330="Pass",$L3330="2 - Limited In Use "),"Analysis performed; no further action required.",
IF(AND($AH3330="Fail",$L3330="3 - Adjusted "),"Analysis performed; no further action required.",
"Unit fails analysis; TSM determination required."))))))</f>
        <v/>
      </c>
      <c r="AJ3330" s="58"/>
    </row>
    <row r="3331" customFormat="false" ht="15" hidden="false" customHeight="false" outlineLevel="0" collapsed="false">
      <c r="A3331" s="56"/>
      <c r="E3331" s="57" t="str">
        <f aca="false">IF(AND($F3331="",$G3331=""),"",IF($G3331="",$F3331,HYPERLINK($G3331,$F3331)))</f>
        <v/>
      </c>
      <c r="H3331" s="1" t="str">
        <f aca="false">IF($I3331="","None Attached",IF(LEFT($I3331,5)="https",HYPERLINK($I3331,"Datasheet"),HYPERLINK(_xlfn.CONCAT("https://",$I3331),"Datasheet")))</f>
        <v>None Attached</v>
      </c>
      <c r="M3331" s="56"/>
      <c r="P3331" s="58"/>
      <c r="Q3331" s="1" t="n">
        <f aca="false">$M3331-$N3331</f>
        <v>0</v>
      </c>
      <c r="R3331" s="56"/>
      <c r="T3331" s="59" t="s">
        <v>15</v>
      </c>
      <c r="U3331" s="1" t="n">
        <f aca="false">$S3331-$R3331</f>
        <v>0</v>
      </c>
      <c r="V3331" s="1" t="n">
        <f aca="false">IF($T3331="±",$Q3331*2,$Q3331)</f>
        <v>0</v>
      </c>
      <c r="W3331" s="60" t="str">
        <f aca="false">IFERROR($U3331/ABS($V3331),"N/A")</f>
        <v>N/A</v>
      </c>
      <c r="X3331" s="61" t="str">
        <f aca="false">IF(OR($W3331="N/A",$R3331="",$S3331=""),"N/A",IF($W3331&gt;=4,"Not Significant",IF($W3331&gt;=2,"Semi-Significant","Significant")))</f>
        <v>N/A</v>
      </c>
      <c r="Z3331" s="1" t="str">
        <f aca="false">IF($D3331="Z540.1 w/data",0,"")</f>
        <v/>
      </c>
      <c r="AA3331" s="1" t="e">
        <f aca="false">$Y3331+$Q3331+$Z3331</f>
        <v>#VALUE!</v>
      </c>
      <c r="AB3331" s="1" t="n">
        <f aca="false">$N3331+$Q3331</f>
        <v>0</v>
      </c>
      <c r="AC3331" s="1" t="str">
        <f aca="false">IF($Y3331="","",IF(AND($AA3331&gt;=$R3331,$AA3331&lt;=$S3331),"Pass","Fail"))</f>
        <v/>
      </c>
      <c r="AD3331" s="1" t="str">
        <f aca="false">IF($Y3331="","",IF($AA3331&gt;$R3331,"Pass","Fail"))</f>
        <v/>
      </c>
      <c r="AE3331" s="1" t="str">
        <f aca="false">IF($Y3331="","",IF($AA3331&gt;=$R3331,"Pass","Fail"))</f>
        <v/>
      </c>
      <c r="AF3331" s="1" t="str">
        <f aca="false">IF($Y3331="","",IF($AA3331&lt;=$S3331,"Pass","Fail"))</f>
        <v/>
      </c>
      <c r="AG3331" s="1" t="str">
        <f aca="false">IF($Y3331="","",IF($AA3331&lt;$S3331,"Pass","Fail"))</f>
        <v/>
      </c>
      <c r="AH3331" s="23" t="str">
        <f aca="true">INDIRECT(CHOOSE(MATCH($T3331,{"±","&gt;","≥","≤","&lt;"},0), "AC", "AD", "AE", "AF", "AG") &amp; ROW())</f>
        <v/>
      </c>
      <c r="AI3331" s="56" t="str">
        <f aca="false">IF($X3331="Not Significant","No Further Action Required",
IF($AH3331="","",
IF(AND($AH3331="Pass",$L3331="0 - Passed "),"Analysis performed; no further action required.",
IF(AND($AH3331="Fail",$L3331="1 - Failed "),"Analysis performed; no further action required.",
IF(AND($AH3331="Pass",$L3331="2 - Limited In Use "),"Analysis performed; no further action required.",
IF(AND($AH3331="Fail",$L3331="3 - Adjusted "),"Analysis performed; no further action required.",
"Unit fails analysis; TSM determination required."))))))</f>
        <v/>
      </c>
      <c r="AJ3331" s="58"/>
    </row>
    <row r="3332" customFormat="false" ht="15" hidden="false" customHeight="false" outlineLevel="0" collapsed="false">
      <c r="A3332" s="56"/>
      <c r="E3332" s="57" t="str">
        <f aca="false">IF(AND($F3332="",$G3332=""),"",IF($G3332="",$F3332,HYPERLINK($G3332,$F3332)))</f>
        <v/>
      </c>
      <c r="H3332" s="1" t="str">
        <f aca="false">IF($I3332="","None Attached",IF(LEFT($I3332,5)="https",HYPERLINK($I3332,"Datasheet"),HYPERLINK(_xlfn.CONCAT("https://",$I3332),"Datasheet")))</f>
        <v>None Attached</v>
      </c>
      <c r="M3332" s="56"/>
      <c r="P3332" s="58"/>
      <c r="Q3332" s="1" t="n">
        <f aca="false">$M3332-$N3332</f>
        <v>0</v>
      </c>
      <c r="R3332" s="56"/>
      <c r="T3332" s="59" t="s">
        <v>15</v>
      </c>
      <c r="U3332" s="1" t="n">
        <f aca="false">$S3332-$R3332</f>
        <v>0</v>
      </c>
      <c r="V3332" s="1" t="n">
        <f aca="false">IF($T3332="±",$Q3332*2,$Q3332)</f>
        <v>0</v>
      </c>
      <c r="W3332" s="60" t="str">
        <f aca="false">IFERROR($U3332/ABS($V3332),"N/A")</f>
        <v>N/A</v>
      </c>
      <c r="X3332" s="61" t="str">
        <f aca="false">IF(OR($W3332="N/A",$R3332="",$S3332=""),"N/A",IF($W3332&gt;=4,"Not Significant",IF($W3332&gt;=2,"Semi-Significant","Significant")))</f>
        <v>N/A</v>
      </c>
      <c r="Z3332" s="1" t="str">
        <f aca="false">IF($D3332="Z540.1 w/data",0,"")</f>
        <v/>
      </c>
      <c r="AA3332" s="1" t="e">
        <f aca="false">$Y3332+$Q3332+$Z3332</f>
        <v>#VALUE!</v>
      </c>
      <c r="AB3332" s="1" t="n">
        <f aca="false">$N3332+$Q3332</f>
        <v>0</v>
      </c>
      <c r="AC3332" s="1" t="str">
        <f aca="false">IF($Y3332="","",IF(AND($AA3332&gt;=$R3332,$AA3332&lt;=$S3332),"Pass","Fail"))</f>
        <v/>
      </c>
      <c r="AD3332" s="1" t="str">
        <f aca="false">IF($Y3332="","",IF($AA3332&gt;$R3332,"Pass","Fail"))</f>
        <v/>
      </c>
      <c r="AE3332" s="1" t="str">
        <f aca="false">IF($Y3332="","",IF($AA3332&gt;=$R3332,"Pass","Fail"))</f>
        <v/>
      </c>
      <c r="AF3332" s="1" t="str">
        <f aca="false">IF($Y3332="","",IF($AA3332&lt;=$S3332,"Pass","Fail"))</f>
        <v/>
      </c>
      <c r="AG3332" s="1" t="str">
        <f aca="false">IF($Y3332="","",IF($AA3332&lt;$S3332,"Pass","Fail"))</f>
        <v/>
      </c>
      <c r="AH3332" s="23" t="str">
        <f aca="true">INDIRECT(CHOOSE(MATCH($T3332,{"±","&gt;","≥","≤","&lt;"},0), "AC", "AD", "AE", "AF", "AG") &amp; ROW())</f>
        <v/>
      </c>
      <c r="AI3332" s="56" t="str">
        <f aca="false">IF($X3332="Not Significant","No Further Action Required",
IF($AH3332="","",
IF(AND($AH3332="Pass",$L3332="0 - Passed "),"Analysis performed; no further action required.",
IF(AND($AH3332="Fail",$L3332="1 - Failed "),"Analysis performed; no further action required.",
IF(AND($AH3332="Pass",$L3332="2 - Limited In Use "),"Analysis performed; no further action required.",
IF(AND($AH3332="Fail",$L3332="3 - Adjusted "),"Analysis performed; no further action required.",
"Unit fails analysis; TSM determination required."))))))</f>
        <v/>
      </c>
      <c r="AJ3332" s="58"/>
    </row>
    <row r="3333" customFormat="false" ht="15" hidden="false" customHeight="false" outlineLevel="0" collapsed="false">
      <c r="A3333" s="56"/>
      <c r="E3333" s="57" t="str">
        <f aca="false">IF(AND($F3333="",$G3333=""),"",IF($G3333="",$F3333,HYPERLINK($G3333,$F3333)))</f>
        <v/>
      </c>
      <c r="H3333" s="1" t="str">
        <f aca="false">IF($I3333="","None Attached",IF(LEFT($I3333,5)="https",HYPERLINK($I3333,"Datasheet"),HYPERLINK(_xlfn.CONCAT("https://",$I3333),"Datasheet")))</f>
        <v>None Attached</v>
      </c>
      <c r="M3333" s="56"/>
      <c r="P3333" s="58"/>
      <c r="Q3333" s="1" t="n">
        <f aca="false">$M3333-$N3333</f>
        <v>0</v>
      </c>
      <c r="R3333" s="56"/>
      <c r="T3333" s="59" t="s">
        <v>15</v>
      </c>
      <c r="U3333" s="1" t="n">
        <f aca="false">$S3333-$R3333</f>
        <v>0</v>
      </c>
      <c r="V3333" s="1" t="n">
        <f aca="false">IF($T3333="±",$Q3333*2,$Q3333)</f>
        <v>0</v>
      </c>
      <c r="W3333" s="60" t="str">
        <f aca="false">IFERROR($U3333/ABS($V3333),"N/A")</f>
        <v>N/A</v>
      </c>
      <c r="X3333" s="61" t="str">
        <f aca="false">IF(OR($W3333="N/A",$R3333="",$S3333=""),"N/A",IF($W3333&gt;=4,"Not Significant",IF($W3333&gt;=2,"Semi-Significant","Significant")))</f>
        <v>N/A</v>
      </c>
      <c r="Z3333" s="1" t="str">
        <f aca="false">IF($D3333="Z540.1 w/data",0,"")</f>
        <v/>
      </c>
      <c r="AA3333" s="1" t="e">
        <f aca="false">$Y3333+$Q3333+$Z3333</f>
        <v>#VALUE!</v>
      </c>
      <c r="AB3333" s="1" t="n">
        <f aca="false">$N3333+$Q3333</f>
        <v>0</v>
      </c>
      <c r="AC3333" s="1" t="str">
        <f aca="false">IF($Y3333="","",IF(AND($AA3333&gt;=$R3333,$AA3333&lt;=$S3333),"Pass","Fail"))</f>
        <v/>
      </c>
      <c r="AD3333" s="1" t="str">
        <f aca="false">IF($Y3333="","",IF($AA3333&gt;$R3333,"Pass","Fail"))</f>
        <v/>
      </c>
      <c r="AE3333" s="1" t="str">
        <f aca="false">IF($Y3333="","",IF($AA3333&gt;=$R3333,"Pass","Fail"))</f>
        <v/>
      </c>
      <c r="AF3333" s="1" t="str">
        <f aca="false">IF($Y3333="","",IF($AA3333&lt;=$S3333,"Pass","Fail"))</f>
        <v/>
      </c>
      <c r="AG3333" s="1" t="str">
        <f aca="false">IF($Y3333="","",IF($AA3333&lt;$S3333,"Pass","Fail"))</f>
        <v/>
      </c>
      <c r="AH3333" s="23" t="str">
        <f aca="true">INDIRECT(CHOOSE(MATCH($T3333,{"±","&gt;","≥","≤","&lt;"},0), "AC", "AD", "AE", "AF", "AG") &amp; ROW())</f>
        <v/>
      </c>
      <c r="AI3333" s="56" t="str">
        <f aca="false">IF($X3333="Not Significant","No Further Action Required",
IF($AH3333="","",
IF(AND($AH3333="Pass",$L3333="0 - Passed "),"Analysis performed; no further action required.",
IF(AND($AH3333="Fail",$L3333="1 - Failed "),"Analysis performed; no further action required.",
IF(AND($AH3333="Pass",$L3333="2 - Limited In Use "),"Analysis performed; no further action required.",
IF(AND($AH3333="Fail",$L3333="3 - Adjusted "),"Analysis performed; no further action required.",
"Unit fails analysis; TSM determination required."))))))</f>
        <v/>
      </c>
      <c r="AJ3333" s="58"/>
    </row>
    <row r="3334" customFormat="false" ht="15" hidden="false" customHeight="false" outlineLevel="0" collapsed="false">
      <c r="A3334" s="56"/>
      <c r="E3334" s="57" t="str">
        <f aca="false">IF(AND($F3334="",$G3334=""),"",IF($G3334="",$F3334,HYPERLINK($G3334,$F3334)))</f>
        <v/>
      </c>
      <c r="H3334" s="1" t="str">
        <f aca="false">IF($I3334="","None Attached",IF(LEFT($I3334,5)="https",HYPERLINK($I3334,"Datasheet"),HYPERLINK(_xlfn.CONCAT("https://",$I3334),"Datasheet")))</f>
        <v>None Attached</v>
      </c>
      <c r="M3334" s="56"/>
      <c r="P3334" s="58"/>
      <c r="Q3334" s="1" t="n">
        <f aca="false">$M3334-$N3334</f>
        <v>0</v>
      </c>
      <c r="R3334" s="56"/>
      <c r="T3334" s="59" t="s">
        <v>15</v>
      </c>
      <c r="U3334" s="1" t="n">
        <f aca="false">$S3334-$R3334</f>
        <v>0</v>
      </c>
      <c r="V3334" s="1" t="n">
        <f aca="false">IF($T3334="±",$Q3334*2,$Q3334)</f>
        <v>0</v>
      </c>
      <c r="W3334" s="60" t="str">
        <f aca="false">IFERROR($U3334/ABS($V3334),"N/A")</f>
        <v>N/A</v>
      </c>
      <c r="X3334" s="61" t="str">
        <f aca="false">IF(OR($W3334="N/A",$R3334="",$S3334=""),"N/A",IF($W3334&gt;=4,"Not Significant",IF($W3334&gt;=2,"Semi-Significant","Significant")))</f>
        <v>N/A</v>
      </c>
      <c r="Z3334" s="1" t="str">
        <f aca="false">IF($D3334="Z540.1 w/data",0,"")</f>
        <v/>
      </c>
      <c r="AA3334" s="1" t="e">
        <f aca="false">$Y3334+$Q3334+$Z3334</f>
        <v>#VALUE!</v>
      </c>
      <c r="AB3334" s="1" t="n">
        <f aca="false">$N3334+$Q3334</f>
        <v>0</v>
      </c>
      <c r="AC3334" s="1" t="str">
        <f aca="false">IF($Y3334="","",IF(AND($AA3334&gt;=$R3334,$AA3334&lt;=$S3334),"Pass","Fail"))</f>
        <v/>
      </c>
      <c r="AD3334" s="1" t="str">
        <f aca="false">IF($Y3334="","",IF($AA3334&gt;$R3334,"Pass","Fail"))</f>
        <v/>
      </c>
      <c r="AE3334" s="1" t="str">
        <f aca="false">IF($Y3334="","",IF($AA3334&gt;=$R3334,"Pass","Fail"))</f>
        <v/>
      </c>
      <c r="AF3334" s="1" t="str">
        <f aca="false">IF($Y3334="","",IF($AA3334&lt;=$S3334,"Pass","Fail"))</f>
        <v/>
      </c>
      <c r="AG3334" s="1" t="str">
        <f aca="false">IF($Y3334="","",IF($AA3334&lt;$S3334,"Pass","Fail"))</f>
        <v/>
      </c>
      <c r="AH3334" s="23" t="str">
        <f aca="true">INDIRECT(CHOOSE(MATCH($T3334,{"±","&gt;","≥","≤","&lt;"},0), "AC", "AD", "AE", "AF", "AG") &amp; ROW())</f>
        <v/>
      </c>
      <c r="AI3334" s="56" t="str">
        <f aca="false">IF($X3334="Not Significant","No Further Action Required",
IF($AH3334="","",
IF(AND($AH3334="Pass",$L3334="0 - Passed "),"Analysis performed; no further action required.",
IF(AND($AH3334="Fail",$L3334="1 - Failed "),"Analysis performed; no further action required.",
IF(AND($AH3334="Pass",$L3334="2 - Limited In Use "),"Analysis performed; no further action required.",
IF(AND($AH3334="Fail",$L3334="3 - Adjusted "),"Analysis performed; no further action required.",
"Unit fails analysis; TSM determination required."))))))</f>
        <v/>
      </c>
      <c r="AJ3334" s="58"/>
    </row>
    <row r="3335" customFormat="false" ht="15" hidden="false" customHeight="false" outlineLevel="0" collapsed="false">
      <c r="A3335" s="56"/>
      <c r="E3335" s="57" t="str">
        <f aca="false">IF(AND($F3335="",$G3335=""),"",IF($G3335="",$F3335,HYPERLINK($G3335,$F3335)))</f>
        <v/>
      </c>
      <c r="H3335" s="1" t="str">
        <f aca="false">IF($I3335="","None Attached",IF(LEFT($I3335,5)="https",HYPERLINK($I3335,"Datasheet"),HYPERLINK(_xlfn.CONCAT("https://",$I3335),"Datasheet")))</f>
        <v>None Attached</v>
      </c>
      <c r="M3335" s="56"/>
      <c r="P3335" s="58"/>
      <c r="Q3335" s="1" t="n">
        <f aca="false">$M3335-$N3335</f>
        <v>0</v>
      </c>
      <c r="R3335" s="56"/>
      <c r="T3335" s="59" t="s">
        <v>15</v>
      </c>
      <c r="U3335" s="1" t="n">
        <f aca="false">$S3335-$R3335</f>
        <v>0</v>
      </c>
      <c r="V3335" s="1" t="n">
        <f aca="false">IF($T3335="±",$Q3335*2,$Q3335)</f>
        <v>0</v>
      </c>
      <c r="W3335" s="60" t="str">
        <f aca="false">IFERROR($U3335/ABS($V3335),"N/A")</f>
        <v>N/A</v>
      </c>
      <c r="X3335" s="61" t="str">
        <f aca="false">IF(OR($W3335="N/A",$R3335="",$S3335=""),"N/A",IF($W3335&gt;=4,"Not Significant",IF($W3335&gt;=2,"Semi-Significant","Significant")))</f>
        <v>N/A</v>
      </c>
      <c r="Z3335" s="1" t="str">
        <f aca="false">IF($D3335="Z540.1 w/data",0,"")</f>
        <v/>
      </c>
      <c r="AA3335" s="1" t="e">
        <f aca="false">$Y3335+$Q3335+$Z3335</f>
        <v>#VALUE!</v>
      </c>
      <c r="AB3335" s="1" t="n">
        <f aca="false">$N3335+$Q3335</f>
        <v>0</v>
      </c>
      <c r="AC3335" s="1" t="str">
        <f aca="false">IF($Y3335="","",IF(AND($AA3335&gt;=$R3335,$AA3335&lt;=$S3335),"Pass","Fail"))</f>
        <v/>
      </c>
      <c r="AD3335" s="1" t="str">
        <f aca="false">IF($Y3335="","",IF($AA3335&gt;$R3335,"Pass","Fail"))</f>
        <v/>
      </c>
      <c r="AE3335" s="1" t="str">
        <f aca="false">IF($Y3335="","",IF($AA3335&gt;=$R3335,"Pass","Fail"))</f>
        <v/>
      </c>
      <c r="AF3335" s="1" t="str">
        <f aca="false">IF($Y3335="","",IF($AA3335&lt;=$S3335,"Pass","Fail"))</f>
        <v/>
      </c>
      <c r="AG3335" s="1" t="str">
        <f aca="false">IF($Y3335="","",IF($AA3335&lt;$S3335,"Pass","Fail"))</f>
        <v/>
      </c>
      <c r="AH3335" s="23" t="str">
        <f aca="true">INDIRECT(CHOOSE(MATCH($T3335,{"±","&gt;","≥","≤","&lt;"},0), "AC", "AD", "AE", "AF", "AG") &amp; ROW())</f>
        <v/>
      </c>
      <c r="AI3335" s="56" t="str">
        <f aca="false">IF($X3335="Not Significant","No Further Action Required",
IF($AH3335="","",
IF(AND($AH3335="Pass",$L3335="0 - Passed "),"Analysis performed; no further action required.",
IF(AND($AH3335="Fail",$L3335="1 - Failed "),"Analysis performed; no further action required.",
IF(AND($AH3335="Pass",$L3335="2 - Limited In Use "),"Analysis performed; no further action required.",
IF(AND($AH3335="Fail",$L3335="3 - Adjusted "),"Analysis performed; no further action required.",
"Unit fails analysis; TSM determination required."))))))</f>
        <v/>
      </c>
      <c r="AJ3335" s="58"/>
    </row>
    <row r="3336" customFormat="false" ht="15" hidden="false" customHeight="false" outlineLevel="0" collapsed="false">
      <c r="A3336" s="56"/>
      <c r="E3336" s="57" t="str">
        <f aca="false">IF(AND($F3336="",$G3336=""),"",IF($G3336="",$F3336,HYPERLINK($G3336,$F3336)))</f>
        <v/>
      </c>
      <c r="H3336" s="1" t="str">
        <f aca="false">IF($I3336="","None Attached",IF(LEFT($I3336,5)="https",HYPERLINK($I3336,"Datasheet"),HYPERLINK(_xlfn.CONCAT("https://",$I3336),"Datasheet")))</f>
        <v>None Attached</v>
      </c>
      <c r="M3336" s="56"/>
      <c r="P3336" s="58"/>
      <c r="Q3336" s="1" t="n">
        <f aca="false">$M3336-$N3336</f>
        <v>0</v>
      </c>
      <c r="R3336" s="56"/>
      <c r="T3336" s="59" t="s">
        <v>15</v>
      </c>
      <c r="U3336" s="1" t="n">
        <f aca="false">$S3336-$R3336</f>
        <v>0</v>
      </c>
      <c r="V3336" s="1" t="n">
        <f aca="false">IF($T3336="±",$Q3336*2,$Q3336)</f>
        <v>0</v>
      </c>
      <c r="W3336" s="60" t="str">
        <f aca="false">IFERROR($U3336/ABS($V3336),"N/A")</f>
        <v>N/A</v>
      </c>
      <c r="X3336" s="61" t="str">
        <f aca="false">IF(OR($W3336="N/A",$R3336="",$S3336=""),"N/A",IF($W3336&gt;=4,"Not Significant",IF($W3336&gt;=2,"Semi-Significant","Significant")))</f>
        <v>N/A</v>
      </c>
      <c r="Z3336" s="1" t="str">
        <f aca="false">IF($D3336="Z540.1 w/data",0,"")</f>
        <v/>
      </c>
      <c r="AA3336" s="1" t="e">
        <f aca="false">$Y3336+$Q3336+$Z3336</f>
        <v>#VALUE!</v>
      </c>
      <c r="AB3336" s="1" t="n">
        <f aca="false">$N3336+$Q3336</f>
        <v>0</v>
      </c>
      <c r="AC3336" s="1" t="str">
        <f aca="false">IF($Y3336="","",IF(AND($AA3336&gt;=$R3336,$AA3336&lt;=$S3336),"Pass","Fail"))</f>
        <v/>
      </c>
      <c r="AD3336" s="1" t="str">
        <f aca="false">IF($Y3336="","",IF($AA3336&gt;$R3336,"Pass","Fail"))</f>
        <v/>
      </c>
      <c r="AE3336" s="1" t="str">
        <f aca="false">IF($Y3336="","",IF($AA3336&gt;=$R3336,"Pass","Fail"))</f>
        <v/>
      </c>
      <c r="AF3336" s="1" t="str">
        <f aca="false">IF($Y3336="","",IF($AA3336&lt;=$S3336,"Pass","Fail"))</f>
        <v/>
      </c>
      <c r="AG3336" s="1" t="str">
        <f aca="false">IF($Y3336="","",IF($AA3336&lt;$S3336,"Pass","Fail"))</f>
        <v/>
      </c>
      <c r="AH3336" s="23" t="str">
        <f aca="true">INDIRECT(CHOOSE(MATCH($T3336,{"±","&gt;","≥","≤","&lt;"},0), "AC", "AD", "AE", "AF", "AG") &amp; ROW())</f>
        <v/>
      </c>
      <c r="AI3336" s="56" t="str">
        <f aca="false">IF($X3336="Not Significant","No Further Action Required",
IF($AH3336="","",
IF(AND($AH3336="Pass",$L3336="0 - Passed "),"Analysis performed; no further action required.",
IF(AND($AH3336="Fail",$L3336="1 - Failed "),"Analysis performed; no further action required.",
IF(AND($AH3336="Pass",$L3336="2 - Limited In Use "),"Analysis performed; no further action required.",
IF(AND($AH3336="Fail",$L3336="3 - Adjusted "),"Analysis performed; no further action required.",
"Unit fails analysis; TSM determination required."))))))</f>
        <v/>
      </c>
      <c r="AJ3336" s="58"/>
    </row>
    <row r="3337" customFormat="false" ht="15" hidden="false" customHeight="false" outlineLevel="0" collapsed="false">
      <c r="A3337" s="56"/>
      <c r="E3337" s="57" t="str">
        <f aca="false">IF(AND($F3337="",$G3337=""),"",IF($G3337="",$F3337,HYPERLINK($G3337,$F3337)))</f>
        <v/>
      </c>
      <c r="H3337" s="1" t="str">
        <f aca="false">IF($I3337="","None Attached",IF(LEFT($I3337,5)="https",HYPERLINK($I3337,"Datasheet"),HYPERLINK(_xlfn.CONCAT("https://",$I3337),"Datasheet")))</f>
        <v>None Attached</v>
      </c>
      <c r="M3337" s="56"/>
      <c r="P3337" s="58"/>
      <c r="Q3337" s="1" t="n">
        <f aca="false">$M3337-$N3337</f>
        <v>0</v>
      </c>
      <c r="R3337" s="56"/>
      <c r="T3337" s="59" t="s">
        <v>15</v>
      </c>
      <c r="U3337" s="1" t="n">
        <f aca="false">$S3337-$R3337</f>
        <v>0</v>
      </c>
      <c r="V3337" s="1" t="n">
        <f aca="false">IF($T3337="±",$Q3337*2,$Q3337)</f>
        <v>0</v>
      </c>
      <c r="W3337" s="60" t="str">
        <f aca="false">IFERROR($U3337/ABS($V3337),"N/A")</f>
        <v>N/A</v>
      </c>
      <c r="X3337" s="61" t="str">
        <f aca="false">IF(OR($W3337="N/A",$R3337="",$S3337=""),"N/A",IF($W3337&gt;=4,"Not Significant",IF($W3337&gt;=2,"Semi-Significant","Significant")))</f>
        <v>N/A</v>
      </c>
      <c r="Z3337" s="1" t="str">
        <f aca="false">IF($D3337="Z540.1 w/data",0,"")</f>
        <v/>
      </c>
      <c r="AA3337" s="1" t="e">
        <f aca="false">$Y3337+$Q3337+$Z3337</f>
        <v>#VALUE!</v>
      </c>
      <c r="AB3337" s="1" t="n">
        <f aca="false">$N3337+$Q3337</f>
        <v>0</v>
      </c>
      <c r="AC3337" s="1" t="str">
        <f aca="false">IF($Y3337="","",IF(AND($AA3337&gt;=$R3337,$AA3337&lt;=$S3337),"Pass","Fail"))</f>
        <v/>
      </c>
      <c r="AD3337" s="1" t="str">
        <f aca="false">IF($Y3337="","",IF($AA3337&gt;$R3337,"Pass","Fail"))</f>
        <v/>
      </c>
      <c r="AE3337" s="1" t="str">
        <f aca="false">IF($Y3337="","",IF($AA3337&gt;=$R3337,"Pass","Fail"))</f>
        <v/>
      </c>
      <c r="AF3337" s="1" t="str">
        <f aca="false">IF($Y3337="","",IF($AA3337&lt;=$S3337,"Pass","Fail"))</f>
        <v/>
      </c>
      <c r="AG3337" s="1" t="str">
        <f aca="false">IF($Y3337="","",IF($AA3337&lt;$S3337,"Pass","Fail"))</f>
        <v/>
      </c>
      <c r="AH3337" s="23" t="str">
        <f aca="true">INDIRECT(CHOOSE(MATCH($T3337,{"±","&gt;","≥","≤","&lt;"},0), "AC", "AD", "AE", "AF", "AG") &amp; ROW())</f>
        <v/>
      </c>
      <c r="AI3337" s="56" t="str">
        <f aca="false">IF($X3337="Not Significant","No Further Action Required",
IF($AH3337="","",
IF(AND($AH3337="Pass",$L3337="0 - Passed "),"Analysis performed; no further action required.",
IF(AND($AH3337="Fail",$L3337="1 - Failed "),"Analysis performed; no further action required.",
IF(AND($AH3337="Pass",$L3337="2 - Limited In Use "),"Analysis performed; no further action required.",
IF(AND($AH3337="Fail",$L3337="3 - Adjusted "),"Analysis performed; no further action required.",
"Unit fails analysis; TSM determination required."))))))</f>
        <v/>
      </c>
      <c r="AJ3337" s="58"/>
    </row>
    <row r="3338" customFormat="false" ht="15" hidden="false" customHeight="false" outlineLevel="0" collapsed="false">
      <c r="A3338" s="56"/>
      <c r="E3338" s="57" t="str">
        <f aca="false">IF(AND($F3338="",$G3338=""),"",IF($G3338="",$F3338,HYPERLINK($G3338,$F3338)))</f>
        <v/>
      </c>
      <c r="H3338" s="1" t="str">
        <f aca="false">IF($I3338="","None Attached",IF(LEFT($I3338,5)="https",HYPERLINK($I3338,"Datasheet"),HYPERLINK(_xlfn.CONCAT("https://",$I3338),"Datasheet")))</f>
        <v>None Attached</v>
      </c>
      <c r="M3338" s="56"/>
      <c r="P3338" s="58"/>
      <c r="Q3338" s="1" t="n">
        <f aca="false">$M3338-$N3338</f>
        <v>0</v>
      </c>
      <c r="R3338" s="56"/>
      <c r="T3338" s="59" t="s">
        <v>15</v>
      </c>
      <c r="U3338" s="1" t="n">
        <f aca="false">$S3338-$R3338</f>
        <v>0</v>
      </c>
      <c r="V3338" s="1" t="n">
        <f aca="false">IF($T3338="±",$Q3338*2,$Q3338)</f>
        <v>0</v>
      </c>
      <c r="W3338" s="60" t="str">
        <f aca="false">IFERROR($U3338/ABS($V3338),"N/A")</f>
        <v>N/A</v>
      </c>
      <c r="X3338" s="61" t="str">
        <f aca="false">IF(OR($W3338="N/A",$R3338="",$S3338=""),"N/A",IF($W3338&gt;=4,"Not Significant",IF($W3338&gt;=2,"Semi-Significant","Significant")))</f>
        <v>N/A</v>
      </c>
      <c r="Z3338" s="1" t="str">
        <f aca="false">IF($D3338="Z540.1 w/data",0,"")</f>
        <v/>
      </c>
      <c r="AA3338" s="1" t="e">
        <f aca="false">$Y3338+$Q3338+$Z3338</f>
        <v>#VALUE!</v>
      </c>
      <c r="AB3338" s="1" t="n">
        <f aca="false">$N3338+$Q3338</f>
        <v>0</v>
      </c>
      <c r="AC3338" s="1" t="str">
        <f aca="false">IF($Y3338="","",IF(AND($AA3338&gt;=$R3338,$AA3338&lt;=$S3338),"Pass","Fail"))</f>
        <v/>
      </c>
      <c r="AD3338" s="1" t="str">
        <f aca="false">IF($Y3338="","",IF($AA3338&gt;$R3338,"Pass","Fail"))</f>
        <v/>
      </c>
      <c r="AE3338" s="1" t="str">
        <f aca="false">IF($Y3338="","",IF($AA3338&gt;=$R3338,"Pass","Fail"))</f>
        <v/>
      </c>
      <c r="AF3338" s="1" t="str">
        <f aca="false">IF($Y3338="","",IF($AA3338&lt;=$S3338,"Pass","Fail"))</f>
        <v/>
      </c>
      <c r="AG3338" s="1" t="str">
        <f aca="false">IF($Y3338="","",IF($AA3338&lt;$S3338,"Pass","Fail"))</f>
        <v/>
      </c>
      <c r="AH3338" s="23" t="str">
        <f aca="true">INDIRECT(CHOOSE(MATCH($T3338,{"±","&gt;","≥","≤","&lt;"},0), "AC", "AD", "AE", "AF", "AG") &amp; ROW())</f>
        <v/>
      </c>
      <c r="AI3338" s="56" t="str">
        <f aca="false">IF($X3338="Not Significant","No Further Action Required",
IF($AH3338="","",
IF(AND($AH3338="Pass",$L3338="0 - Passed "),"Analysis performed; no further action required.",
IF(AND($AH3338="Fail",$L3338="1 - Failed "),"Analysis performed; no further action required.",
IF(AND($AH3338="Pass",$L3338="2 - Limited In Use "),"Analysis performed; no further action required.",
IF(AND($AH3338="Fail",$L3338="3 - Adjusted "),"Analysis performed; no further action required.",
"Unit fails analysis; TSM determination required."))))))</f>
        <v/>
      </c>
      <c r="AJ3338" s="58"/>
    </row>
    <row r="3339" customFormat="false" ht="15" hidden="false" customHeight="false" outlineLevel="0" collapsed="false">
      <c r="A3339" s="56"/>
      <c r="E3339" s="57" t="str">
        <f aca="false">IF(AND($F3339="",$G3339=""),"",IF($G3339="",$F3339,HYPERLINK($G3339,$F3339)))</f>
        <v/>
      </c>
      <c r="H3339" s="1" t="str">
        <f aca="false">IF($I3339="","None Attached",IF(LEFT($I3339,5)="https",HYPERLINK($I3339,"Datasheet"),HYPERLINK(_xlfn.CONCAT("https://",$I3339),"Datasheet")))</f>
        <v>None Attached</v>
      </c>
      <c r="M3339" s="56"/>
      <c r="P3339" s="58"/>
      <c r="Q3339" s="1" t="n">
        <f aca="false">$M3339-$N3339</f>
        <v>0</v>
      </c>
      <c r="R3339" s="56"/>
      <c r="T3339" s="59" t="s">
        <v>15</v>
      </c>
      <c r="U3339" s="1" t="n">
        <f aca="false">$S3339-$R3339</f>
        <v>0</v>
      </c>
      <c r="V3339" s="1" t="n">
        <f aca="false">IF($T3339="±",$Q3339*2,$Q3339)</f>
        <v>0</v>
      </c>
      <c r="W3339" s="60" t="str">
        <f aca="false">IFERROR($U3339/ABS($V3339),"N/A")</f>
        <v>N/A</v>
      </c>
      <c r="X3339" s="61" t="str">
        <f aca="false">IF(OR($W3339="N/A",$R3339="",$S3339=""),"N/A",IF($W3339&gt;=4,"Not Significant",IF($W3339&gt;=2,"Semi-Significant","Significant")))</f>
        <v>N/A</v>
      </c>
      <c r="Z3339" s="1" t="str">
        <f aca="false">IF($D3339="Z540.1 w/data",0,"")</f>
        <v/>
      </c>
      <c r="AA3339" s="1" t="e">
        <f aca="false">$Y3339+$Q3339+$Z3339</f>
        <v>#VALUE!</v>
      </c>
      <c r="AB3339" s="1" t="n">
        <f aca="false">$N3339+$Q3339</f>
        <v>0</v>
      </c>
      <c r="AC3339" s="1" t="str">
        <f aca="false">IF($Y3339="","",IF(AND($AA3339&gt;=$R3339,$AA3339&lt;=$S3339),"Pass","Fail"))</f>
        <v/>
      </c>
      <c r="AD3339" s="1" t="str">
        <f aca="false">IF($Y3339="","",IF($AA3339&gt;$R3339,"Pass","Fail"))</f>
        <v/>
      </c>
      <c r="AE3339" s="1" t="str">
        <f aca="false">IF($Y3339="","",IF($AA3339&gt;=$R3339,"Pass","Fail"))</f>
        <v/>
      </c>
      <c r="AF3339" s="1" t="str">
        <f aca="false">IF($Y3339="","",IF($AA3339&lt;=$S3339,"Pass","Fail"))</f>
        <v/>
      </c>
      <c r="AG3339" s="1" t="str">
        <f aca="false">IF($Y3339="","",IF($AA3339&lt;$S3339,"Pass","Fail"))</f>
        <v/>
      </c>
      <c r="AH3339" s="23" t="str">
        <f aca="true">INDIRECT(CHOOSE(MATCH($T3339,{"±","&gt;","≥","≤","&lt;"},0), "AC", "AD", "AE", "AF", "AG") &amp; ROW())</f>
        <v/>
      </c>
      <c r="AI3339" s="56" t="str">
        <f aca="false">IF($X3339="Not Significant","No Further Action Required",
IF($AH3339="","",
IF(AND($AH3339="Pass",$L3339="0 - Passed "),"Analysis performed; no further action required.",
IF(AND($AH3339="Fail",$L3339="1 - Failed "),"Analysis performed; no further action required.",
IF(AND($AH3339="Pass",$L3339="2 - Limited In Use "),"Analysis performed; no further action required.",
IF(AND($AH3339="Fail",$L3339="3 - Adjusted "),"Analysis performed; no further action required.",
"Unit fails analysis; TSM determination required."))))))</f>
        <v/>
      </c>
      <c r="AJ3339" s="58"/>
    </row>
    <row r="3340" customFormat="false" ht="15" hidden="false" customHeight="false" outlineLevel="0" collapsed="false">
      <c r="A3340" s="56"/>
      <c r="E3340" s="57" t="str">
        <f aca="false">IF(AND($F3340="",$G3340=""),"",IF($G3340="",$F3340,HYPERLINK($G3340,$F3340)))</f>
        <v/>
      </c>
      <c r="H3340" s="1" t="str">
        <f aca="false">IF($I3340="","None Attached",IF(LEFT($I3340,5)="https",HYPERLINK($I3340,"Datasheet"),HYPERLINK(_xlfn.CONCAT("https://",$I3340),"Datasheet")))</f>
        <v>None Attached</v>
      </c>
      <c r="M3340" s="56"/>
      <c r="P3340" s="58"/>
      <c r="Q3340" s="1" t="n">
        <f aca="false">$M3340-$N3340</f>
        <v>0</v>
      </c>
      <c r="R3340" s="56"/>
      <c r="T3340" s="59" t="s">
        <v>15</v>
      </c>
      <c r="U3340" s="1" t="n">
        <f aca="false">$S3340-$R3340</f>
        <v>0</v>
      </c>
      <c r="V3340" s="1" t="n">
        <f aca="false">IF($T3340="±",$Q3340*2,$Q3340)</f>
        <v>0</v>
      </c>
      <c r="W3340" s="60" t="str">
        <f aca="false">IFERROR($U3340/ABS($V3340),"N/A")</f>
        <v>N/A</v>
      </c>
      <c r="X3340" s="61" t="str">
        <f aca="false">IF(OR($W3340="N/A",$R3340="",$S3340=""),"N/A",IF($W3340&gt;=4,"Not Significant",IF($W3340&gt;=2,"Semi-Significant","Significant")))</f>
        <v>N/A</v>
      </c>
      <c r="Z3340" s="1" t="str">
        <f aca="false">IF($D3340="Z540.1 w/data",0,"")</f>
        <v/>
      </c>
      <c r="AA3340" s="1" t="e">
        <f aca="false">$Y3340+$Q3340+$Z3340</f>
        <v>#VALUE!</v>
      </c>
      <c r="AB3340" s="1" t="n">
        <f aca="false">$N3340+$Q3340</f>
        <v>0</v>
      </c>
      <c r="AC3340" s="1" t="str">
        <f aca="false">IF($Y3340="","",IF(AND($AA3340&gt;=$R3340,$AA3340&lt;=$S3340),"Pass","Fail"))</f>
        <v/>
      </c>
      <c r="AD3340" s="1" t="str">
        <f aca="false">IF($Y3340="","",IF($AA3340&gt;$R3340,"Pass","Fail"))</f>
        <v/>
      </c>
      <c r="AE3340" s="1" t="str">
        <f aca="false">IF($Y3340="","",IF($AA3340&gt;=$R3340,"Pass","Fail"))</f>
        <v/>
      </c>
      <c r="AF3340" s="1" t="str">
        <f aca="false">IF($Y3340="","",IF($AA3340&lt;=$S3340,"Pass","Fail"))</f>
        <v/>
      </c>
      <c r="AG3340" s="1" t="str">
        <f aca="false">IF($Y3340="","",IF($AA3340&lt;$S3340,"Pass","Fail"))</f>
        <v/>
      </c>
      <c r="AH3340" s="23" t="str">
        <f aca="true">INDIRECT(CHOOSE(MATCH($T3340,{"±","&gt;","≥","≤","&lt;"},0), "AC", "AD", "AE", "AF", "AG") &amp; ROW())</f>
        <v/>
      </c>
      <c r="AI3340" s="56" t="str">
        <f aca="false">IF($X3340="Not Significant","No Further Action Required",
IF($AH3340="","",
IF(AND($AH3340="Pass",$L3340="0 - Passed "),"Analysis performed; no further action required.",
IF(AND($AH3340="Fail",$L3340="1 - Failed "),"Analysis performed; no further action required.",
IF(AND($AH3340="Pass",$L3340="2 - Limited In Use "),"Analysis performed; no further action required.",
IF(AND($AH3340="Fail",$L3340="3 - Adjusted "),"Analysis performed; no further action required.",
"Unit fails analysis; TSM determination required."))))))</f>
        <v/>
      </c>
      <c r="AJ3340" s="58"/>
    </row>
    <row r="3341" customFormat="false" ht="15" hidden="false" customHeight="false" outlineLevel="0" collapsed="false">
      <c r="A3341" s="56"/>
      <c r="E3341" s="57" t="str">
        <f aca="false">IF(AND($F3341="",$G3341=""),"",IF($G3341="",$F3341,HYPERLINK($G3341,$F3341)))</f>
        <v/>
      </c>
      <c r="H3341" s="1" t="str">
        <f aca="false">IF($I3341="","None Attached",IF(LEFT($I3341,5)="https",HYPERLINK($I3341,"Datasheet"),HYPERLINK(_xlfn.CONCAT("https://",$I3341),"Datasheet")))</f>
        <v>None Attached</v>
      </c>
      <c r="M3341" s="56"/>
      <c r="P3341" s="58"/>
      <c r="Q3341" s="1" t="n">
        <f aca="false">$M3341-$N3341</f>
        <v>0</v>
      </c>
      <c r="R3341" s="56"/>
      <c r="T3341" s="59" t="s">
        <v>15</v>
      </c>
      <c r="U3341" s="1" t="n">
        <f aca="false">$S3341-$R3341</f>
        <v>0</v>
      </c>
      <c r="V3341" s="1" t="n">
        <f aca="false">IF($T3341="±",$Q3341*2,$Q3341)</f>
        <v>0</v>
      </c>
      <c r="W3341" s="60" t="str">
        <f aca="false">IFERROR($U3341/ABS($V3341),"N/A")</f>
        <v>N/A</v>
      </c>
      <c r="X3341" s="61" t="str">
        <f aca="false">IF(OR($W3341="N/A",$R3341="",$S3341=""),"N/A",IF($W3341&gt;=4,"Not Significant",IF($W3341&gt;=2,"Semi-Significant","Significant")))</f>
        <v>N/A</v>
      </c>
      <c r="Z3341" s="1" t="str">
        <f aca="false">IF($D3341="Z540.1 w/data",0,"")</f>
        <v/>
      </c>
      <c r="AA3341" s="1" t="e">
        <f aca="false">$Y3341+$Q3341+$Z3341</f>
        <v>#VALUE!</v>
      </c>
      <c r="AB3341" s="1" t="n">
        <f aca="false">$N3341+$Q3341</f>
        <v>0</v>
      </c>
      <c r="AC3341" s="1" t="str">
        <f aca="false">IF($Y3341="","",IF(AND($AA3341&gt;=$R3341,$AA3341&lt;=$S3341),"Pass","Fail"))</f>
        <v/>
      </c>
      <c r="AD3341" s="1" t="str">
        <f aca="false">IF($Y3341="","",IF($AA3341&gt;$R3341,"Pass","Fail"))</f>
        <v/>
      </c>
      <c r="AE3341" s="1" t="str">
        <f aca="false">IF($Y3341="","",IF($AA3341&gt;=$R3341,"Pass","Fail"))</f>
        <v/>
      </c>
      <c r="AF3341" s="1" t="str">
        <f aca="false">IF($Y3341="","",IF($AA3341&lt;=$S3341,"Pass","Fail"))</f>
        <v/>
      </c>
      <c r="AG3341" s="1" t="str">
        <f aca="false">IF($Y3341="","",IF($AA3341&lt;$S3341,"Pass","Fail"))</f>
        <v/>
      </c>
      <c r="AH3341" s="23" t="str">
        <f aca="true">INDIRECT(CHOOSE(MATCH($T3341,{"±","&gt;","≥","≤","&lt;"},0), "AC", "AD", "AE", "AF", "AG") &amp; ROW())</f>
        <v/>
      </c>
      <c r="AI3341" s="56" t="str">
        <f aca="false">IF($X3341="Not Significant","No Further Action Required",
IF($AH3341="","",
IF(AND($AH3341="Pass",$L3341="0 - Passed "),"Analysis performed; no further action required.",
IF(AND($AH3341="Fail",$L3341="1 - Failed "),"Analysis performed; no further action required.",
IF(AND($AH3341="Pass",$L3341="2 - Limited In Use "),"Analysis performed; no further action required.",
IF(AND($AH3341="Fail",$L3341="3 - Adjusted "),"Analysis performed; no further action required.",
"Unit fails analysis; TSM determination required."))))))</f>
        <v/>
      </c>
      <c r="AJ3341" s="58"/>
    </row>
    <row r="3342" customFormat="false" ht="15" hidden="false" customHeight="false" outlineLevel="0" collapsed="false">
      <c r="A3342" s="56"/>
      <c r="E3342" s="57" t="str">
        <f aca="false">IF(AND($F3342="",$G3342=""),"",IF($G3342="",$F3342,HYPERLINK($G3342,$F3342)))</f>
        <v/>
      </c>
      <c r="H3342" s="1" t="str">
        <f aca="false">IF($I3342="","None Attached",IF(LEFT($I3342,5)="https",HYPERLINK($I3342,"Datasheet"),HYPERLINK(_xlfn.CONCAT("https://",$I3342),"Datasheet")))</f>
        <v>None Attached</v>
      </c>
      <c r="M3342" s="56"/>
      <c r="P3342" s="58"/>
      <c r="Q3342" s="1" t="n">
        <f aca="false">$M3342-$N3342</f>
        <v>0</v>
      </c>
      <c r="R3342" s="56"/>
      <c r="T3342" s="59" t="s">
        <v>15</v>
      </c>
      <c r="U3342" s="1" t="n">
        <f aca="false">$S3342-$R3342</f>
        <v>0</v>
      </c>
      <c r="V3342" s="1" t="n">
        <f aca="false">IF($T3342="±",$Q3342*2,$Q3342)</f>
        <v>0</v>
      </c>
      <c r="W3342" s="60" t="str">
        <f aca="false">IFERROR($U3342/ABS($V3342),"N/A")</f>
        <v>N/A</v>
      </c>
      <c r="X3342" s="61" t="str">
        <f aca="false">IF(OR($W3342="N/A",$R3342="",$S3342=""),"N/A",IF($W3342&gt;=4,"Not Significant",IF($W3342&gt;=2,"Semi-Significant","Significant")))</f>
        <v>N/A</v>
      </c>
      <c r="Z3342" s="1" t="str">
        <f aca="false">IF($D3342="Z540.1 w/data",0,"")</f>
        <v/>
      </c>
      <c r="AA3342" s="1" t="e">
        <f aca="false">$Y3342+$Q3342+$Z3342</f>
        <v>#VALUE!</v>
      </c>
      <c r="AB3342" s="1" t="n">
        <f aca="false">$N3342+$Q3342</f>
        <v>0</v>
      </c>
      <c r="AC3342" s="1" t="str">
        <f aca="false">IF($Y3342="","",IF(AND($AA3342&gt;=$R3342,$AA3342&lt;=$S3342),"Pass","Fail"))</f>
        <v/>
      </c>
      <c r="AD3342" s="1" t="str">
        <f aca="false">IF($Y3342="","",IF($AA3342&gt;$R3342,"Pass","Fail"))</f>
        <v/>
      </c>
      <c r="AE3342" s="1" t="str">
        <f aca="false">IF($Y3342="","",IF($AA3342&gt;=$R3342,"Pass","Fail"))</f>
        <v/>
      </c>
      <c r="AF3342" s="1" t="str">
        <f aca="false">IF($Y3342="","",IF($AA3342&lt;=$S3342,"Pass","Fail"))</f>
        <v/>
      </c>
      <c r="AG3342" s="1" t="str">
        <f aca="false">IF($Y3342="","",IF($AA3342&lt;$S3342,"Pass","Fail"))</f>
        <v/>
      </c>
      <c r="AH3342" s="23" t="str">
        <f aca="true">INDIRECT(CHOOSE(MATCH($T3342,{"±","&gt;","≥","≤","&lt;"},0), "AC", "AD", "AE", "AF", "AG") &amp; ROW())</f>
        <v/>
      </c>
      <c r="AI3342" s="56" t="str">
        <f aca="false">IF($X3342="Not Significant","No Further Action Required",
IF($AH3342="","",
IF(AND($AH3342="Pass",$L3342="0 - Passed "),"Analysis performed; no further action required.",
IF(AND($AH3342="Fail",$L3342="1 - Failed "),"Analysis performed; no further action required.",
IF(AND($AH3342="Pass",$L3342="2 - Limited In Use "),"Analysis performed; no further action required.",
IF(AND($AH3342="Fail",$L3342="3 - Adjusted "),"Analysis performed; no further action required.",
"Unit fails analysis; TSM determination required."))))))</f>
        <v/>
      </c>
      <c r="AJ3342" s="58"/>
    </row>
    <row r="3343" customFormat="false" ht="15" hidden="false" customHeight="false" outlineLevel="0" collapsed="false">
      <c r="A3343" s="56"/>
      <c r="E3343" s="57" t="str">
        <f aca="false">IF(AND($F3343="",$G3343=""),"",IF($G3343="",$F3343,HYPERLINK($G3343,$F3343)))</f>
        <v/>
      </c>
      <c r="H3343" s="1" t="str">
        <f aca="false">IF($I3343="","None Attached",IF(LEFT($I3343,5)="https",HYPERLINK($I3343,"Datasheet"),HYPERLINK(_xlfn.CONCAT("https://",$I3343),"Datasheet")))</f>
        <v>None Attached</v>
      </c>
      <c r="M3343" s="56"/>
      <c r="P3343" s="58"/>
      <c r="Q3343" s="1" t="n">
        <f aca="false">$M3343-$N3343</f>
        <v>0</v>
      </c>
      <c r="R3343" s="56"/>
      <c r="T3343" s="59" t="s">
        <v>15</v>
      </c>
      <c r="U3343" s="1" t="n">
        <f aca="false">$S3343-$R3343</f>
        <v>0</v>
      </c>
      <c r="V3343" s="1" t="n">
        <f aca="false">IF($T3343="±",$Q3343*2,$Q3343)</f>
        <v>0</v>
      </c>
      <c r="W3343" s="60" t="str">
        <f aca="false">IFERROR($U3343/ABS($V3343),"N/A")</f>
        <v>N/A</v>
      </c>
      <c r="X3343" s="61" t="str">
        <f aca="false">IF(OR($W3343="N/A",$R3343="",$S3343=""),"N/A",IF($W3343&gt;=4,"Not Significant",IF($W3343&gt;=2,"Semi-Significant","Significant")))</f>
        <v>N/A</v>
      </c>
      <c r="Z3343" s="1" t="str">
        <f aca="false">IF($D3343="Z540.1 w/data",0,"")</f>
        <v/>
      </c>
      <c r="AA3343" s="1" t="e">
        <f aca="false">$Y3343+$Q3343+$Z3343</f>
        <v>#VALUE!</v>
      </c>
      <c r="AB3343" s="1" t="n">
        <f aca="false">$N3343+$Q3343</f>
        <v>0</v>
      </c>
      <c r="AC3343" s="1" t="str">
        <f aca="false">IF($Y3343="","",IF(AND($AA3343&gt;=$R3343,$AA3343&lt;=$S3343),"Pass","Fail"))</f>
        <v/>
      </c>
      <c r="AD3343" s="1" t="str">
        <f aca="false">IF($Y3343="","",IF($AA3343&gt;$R3343,"Pass","Fail"))</f>
        <v/>
      </c>
      <c r="AE3343" s="1" t="str">
        <f aca="false">IF($Y3343="","",IF($AA3343&gt;=$R3343,"Pass","Fail"))</f>
        <v/>
      </c>
      <c r="AF3343" s="1" t="str">
        <f aca="false">IF($Y3343="","",IF($AA3343&lt;=$S3343,"Pass","Fail"))</f>
        <v/>
      </c>
      <c r="AG3343" s="1" t="str">
        <f aca="false">IF($Y3343="","",IF($AA3343&lt;$S3343,"Pass","Fail"))</f>
        <v/>
      </c>
      <c r="AH3343" s="23" t="str">
        <f aca="true">INDIRECT(CHOOSE(MATCH($T3343,{"±","&gt;","≥","≤","&lt;"},0), "AC", "AD", "AE", "AF", "AG") &amp; ROW())</f>
        <v/>
      </c>
      <c r="AI3343" s="56" t="str">
        <f aca="false">IF($X3343="Not Significant","No Further Action Required",
IF($AH3343="","",
IF(AND($AH3343="Pass",$L3343="0 - Passed "),"Analysis performed; no further action required.",
IF(AND($AH3343="Fail",$L3343="1 - Failed "),"Analysis performed; no further action required.",
IF(AND($AH3343="Pass",$L3343="2 - Limited In Use "),"Analysis performed; no further action required.",
IF(AND($AH3343="Fail",$L3343="3 - Adjusted "),"Analysis performed; no further action required.",
"Unit fails analysis; TSM determination required."))))))</f>
        <v/>
      </c>
      <c r="AJ3343" s="58"/>
    </row>
    <row r="3344" customFormat="false" ht="15" hidden="false" customHeight="false" outlineLevel="0" collapsed="false">
      <c r="A3344" s="56"/>
      <c r="E3344" s="57" t="str">
        <f aca="false">IF(AND($F3344="",$G3344=""),"",IF($G3344="",$F3344,HYPERLINK($G3344,$F3344)))</f>
        <v/>
      </c>
      <c r="H3344" s="1" t="str">
        <f aca="false">IF($I3344="","None Attached",IF(LEFT($I3344,5)="https",HYPERLINK($I3344,"Datasheet"),HYPERLINK(_xlfn.CONCAT("https://",$I3344),"Datasheet")))</f>
        <v>None Attached</v>
      </c>
      <c r="M3344" s="56"/>
      <c r="P3344" s="58"/>
      <c r="Q3344" s="1" t="n">
        <f aca="false">$M3344-$N3344</f>
        <v>0</v>
      </c>
      <c r="R3344" s="56"/>
      <c r="T3344" s="59" t="s">
        <v>15</v>
      </c>
      <c r="U3344" s="1" t="n">
        <f aca="false">$S3344-$R3344</f>
        <v>0</v>
      </c>
      <c r="V3344" s="1" t="n">
        <f aca="false">IF($T3344="±",$Q3344*2,$Q3344)</f>
        <v>0</v>
      </c>
      <c r="W3344" s="60" t="str">
        <f aca="false">IFERROR($U3344/ABS($V3344),"N/A")</f>
        <v>N/A</v>
      </c>
      <c r="X3344" s="61" t="str">
        <f aca="false">IF(OR($W3344="N/A",$R3344="",$S3344=""),"N/A",IF($W3344&gt;=4,"Not Significant",IF($W3344&gt;=2,"Semi-Significant","Significant")))</f>
        <v>N/A</v>
      </c>
      <c r="Z3344" s="1" t="str">
        <f aca="false">IF($D3344="Z540.1 w/data",0,"")</f>
        <v/>
      </c>
      <c r="AA3344" s="1" t="e">
        <f aca="false">$Y3344+$Q3344+$Z3344</f>
        <v>#VALUE!</v>
      </c>
      <c r="AB3344" s="1" t="n">
        <f aca="false">$N3344+$Q3344</f>
        <v>0</v>
      </c>
      <c r="AC3344" s="1" t="str">
        <f aca="false">IF($Y3344="","",IF(AND($AA3344&gt;=$R3344,$AA3344&lt;=$S3344),"Pass","Fail"))</f>
        <v/>
      </c>
      <c r="AD3344" s="1" t="str">
        <f aca="false">IF($Y3344="","",IF($AA3344&gt;$R3344,"Pass","Fail"))</f>
        <v/>
      </c>
      <c r="AE3344" s="1" t="str">
        <f aca="false">IF($Y3344="","",IF($AA3344&gt;=$R3344,"Pass","Fail"))</f>
        <v/>
      </c>
      <c r="AF3344" s="1" t="str">
        <f aca="false">IF($Y3344="","",IF($AA3344&lt;=$S3344,"Pass","Fail"))</f>
        <v/>
      </c>
      <c r="AG3344" s="1" t="str">
        <f aca="false">IF($Y3344="","",IF($AA3344&lt;$S3344,"Pass","Fail"))</f>
        <v/>
      </c>
      <c r="AH3344" s="23" t="str">
        <f aca="true">INDIRECT(CHOOSE(MATCH($T3344,{"±","&gt;","≥","≤","&lt;"},0), "AC", "AD", "AE", "AF", "AG") &amp; ROW())</f>
        <v/>
      </c>
      <c r="AI3344" s="56" t="str">
        <f aca="false">IF($X3344="Not Significant","No Further Action Required",
IF($AH3344="","",
IF(AND($AH3344="Pass",$L3344="0 - Passed "),"Analysis performed; no further action required.",
IF(AND($AH3344="Fail",$L3344="1 - Failed "),"Analysis performed; no further action required.",
IF(AND($AH3344="Pass",$L3344="2 - Limited In Use "),"Analysis performed; no further action required.",
IF(AND($AH3344="Fail",$L3344="3 - Adjusted "),"Analysis performed; no further action required.",
"Unit fails analysis; TSM determination required."))))))</f>
        <v/>
      </c>
      <c r="AJ3344" s="58"/>
    </row>
    <row r="3345" customFormat="false" ht="15" hidden="false" customHeight="false" outlineLevel="0" collapsed="false">
      <c r="A3345" s="56"/>
      <c r="E3345" s="57" t="str">
        <f aca="false">IF(AND($F3345="",$G3345=""),"",IF($G3345="",$F3345,HYPERLINK($G3345,$F3345)))</f>
        <v/>
      </c>
      <c r="H3345" s="1" t="str">
        <f aca="false">IF($I3345="","None Attached",IF(LEFT($I3345,5)="https",HYPERLINK($I3345,"Datasheet"),HYPERLINK(_xlfn.CONCAT("https://",$I3345),"Datasheet")))</f>
        <v>None Attached</v>
      </c>
      <c r="M3345" s="56"/>
      <c r="P3345" s="58"/>
      <c r="Q3345" s="1" t="n">
        <f aca="false">$M3345-$N3345</f>
        <v>0</v>
      </c>
      <c r="R3345" s="56"/>
      <c r="T3345" s="59" t="s">
        <v>15</v>
      </c>
      <c r="U3345" s="1" t="n">
        <f aca="false">$S3345-$R3345</f>
        <v>0</v>
      </c>
      <c r="V3345" s="1" t="n">
        <f aca="false">IF($T3345="±",$Q3345*2,$Q3345)</f>
        <v>0</v>
      </c>
      <c r="W3345" s="60" t="str">
        <f aca="false">IFERROR($U3345/ABS($V3345),"N/A")</f>
        <v>N/A</v>
      </c>
      <c r="X3345" s="61" t="str">
        <f aca="false">IF(OR($W3345="N/A",$R3345="",$S3345=""),"N/A",IF($W3345&gt;=4,"Not Significant",IF($W3345&gt;=2,"Semi-Significant","Significant")))</f>
        <v>N/A</v>
      </c>
      <c r="Z3345" s="1" t="str">
        <f aca="false">IF($D3345="Z540.1 w/data",0,"")</f>
        <v/>
      </c>
      <c r="AA3345" s="1" t="e">
        <f aca="false">$Y3345+$Q3345+$Z3345</f>
        <v>#VALUE!</v>
      </c>
      <c r="AB3345" s="1" t="n">
        <f aca="false">$N3345+$Q3345</f>
        <v>0</v>
      </c>
      <c r="AC3345" s="1" t="str">
        <f aca="false">IF($Y3345="","",IF(AND($AA3345&gt;=$R3345,$AA3345&lt;=$S3345),"Pass","Fail"))</f>
        <v/>
      </c>
      <c r="AD3345" s="1" t="str">
        <f aca="false">IF($Y3345="","",IF($AA3345&gt;$R3345,"Pass","Fail"))</f>
        <v/>
      </c>
      <c r="AE3345" s="1" t="str">
        <f aca="false">IF($Y3345="","",IF($AA3345&gt;=$R3345,"Pass","Fail"))</f>
        <v/>
      </c>
      <c r="AF3345" s="1" t="str">
        <f aca="false">IF($Y3345="","",IF($AA3345&lt;=$S3345,"Pass","Fail"))</f>
        <v/>
      </c>
      <c r="AG3345" s="1" t="str">
        <f aca="false">IF($Y3345="","",IF($AA3345&lt;$S3345,"Pass","Fail"))</f>
        <v/>
      </c>
      <c r="AH3345" s="23" t="str">
        <f aca="true">INDIRECT(CHOOSE(MATCH($T3345,{"±","&gt;","≥","≤","&lt;"},0), "AC", "AD", "AE", "AF", "AG") &amp; ROW())</f>
        <v/>
      </c>
      <c r="AI3345" s="56" t="str">
        <f aca="false">IF($X3345="Not Significant","No Further Action Required",
IF($AH3345="","",
IF(AND($AH3345="Pass",$L3345="0 - Passed "),"Analysis performed; no further action required.",
IF(AND($AH3345="Fail",$L3345="1 - Failed "),"Analysis performed; no further action required.",
IF(AND($AH3345="Pass",$L3345="2 - Limited In Use "),"Analysis performed; no further action required.",
IF(AND($AH3345="Fail",$L3345="3 - Adjusted "),"Analysis performed; no further action required.",
"Unit fails analysis; TSM determination required."))))))</f>
        <v/>
      </c>
      <c r="AJ3345" s="58"/>
    </row>
    <row r="3346" customFormat="false" ht="15" hidden="false" customHeight="false" outlineLevel="0" collapsed="false">
      <c r="A3346" s="56"/>
      <c r="E3346" s="57" t="str">
        <f aca="false">IF(AND($F3346="",$G3346=""),"",IF($G3346="",$F3346,HYPERLINK($G3346,$F3346)))</f>
        <v/>
      </c>
      <c r="H3346" s="1" t="str">
        <f aca="false">IF($I3346="","None Attached",IF(LEFT($I3346,5)="https",HYPERLINK($I3346,"Datasheet"),HYPERLINK(_xlfn.CONCAT("https://",$I3346),"Datasheet")))</f>
        <v>None Attached</v>
      </c>
      <c r="M3346" s="56"/>
      <c r="P3346" s="58"/>
      <c r="Q3346" s="1" t="n">
        <f aca="false">$M3346-$N3346</f>
        <v>0</v>
      </c>
      <c r="R3346" s="56"/>
      <c r="T3346" s="59" t="s">
        <v>15</v>
      </c>
      <c r="U3346" s="1" t="n">
        <f aca="false">$S3346-$R3346</f>
        <v>0</v>
      </c>
      <c r="V3346" s="1" t="n">
        <f aca="false">IF($T3346="±",$Q3346*2,$Q3346)</f>
        <v>0</v>
      </c>
      <c r="W3346" s="60" t="str">
        <f aca="false">IFERROR($U3346/ABS($V3346),"N/A")</f>
        <v>N/A</v>
      </c>
      <c r="X3346" s="61" t="str">
        <f aca="false">IF(OR($W3346="N/A",$R3346="",$S3346=""),"N/A",IF($W3346&gt;=4,"Not Significant",IF($W3346&gt;=2,"Semi-Significant","Significant")))</f>
        <v>N/A</v>
      </c>
      <c r="Z3346" s="1" t="str">
        <f aca="false">IF($D3346="Z540.1 w/data",0,"")</f>
        <v/>
      </c>
      <c r="AA3346" s="1" t="e">
        <f aca="false">$Y3346+$Q3346+$Z3346</f>
        <v>#VALUE!</v>
      </c>
      <c r="AB3346" s="1" t="n">
        <f aca="false">$N3346+$Q3346</f>
        <v>0</v>
      </c>
      <c r="AC3346" s="1" t="str">
        <f aca="false">IF($Y3346="","",IF(AND($AA3346&gt;=$R3346,$AA3346&lt;=$S3346),"Pass","Fail"))</f>
        <v/>
      </c>
      <c r="AD3346" s="1" t="str">
        <f aca="false">IF($Y3346="","",IF($AA3346&gt;$R3346,"Pass","Fail"))</f>
        <v/>
      </c>
      <c r="AE3346" s="1" t="str">
        <f aca="false">IF($Y3346="","",IF($AA3346&gt;=$R3346,"Pass","Fail"))</f>
        <v/>
      </c>
      <c r="AF3346" s="1" t="str">
        <f aca="false">IF($Y3346="","",IF($AA3346&lt;=$S3346,"Pass","Fail"))</f>
        <v/>
      </c>
      <c r="AG3346" s="1" t="str">
        <f aca="false">IF($Y3346="","",IF($AA3346&lt;$S3346,"Pass","Fail"))</f>
        <v/>
      </c>
      <c r="AH3346" s="23" t="str">
        <f aca="true">INDIRECT(CHOOSE(MATCH($T3346,{"±","&gt;","≥","≤","&lt;"},0), "AC", "AD", "AE", "AF", "AG") &amp; ROW())</f>
        <v/>
      </c>
      <c r="AI3346" s="56" t="str">
        <f aca="false">IF($X3346="Not Significant","No Further Action Required",
IF($AH3346="","",
IF(AND($AH3346="Pass",$L3346="0 - Passed "),"Analysis performed; no further action required.",
IF(AND($AH3346="Fail",$L3346="1 - Failed "),"Analysis performed; no further action required.",
IF(AND($AH3346="Pass",$L3346="2 - Limited In Use "),"Analysis performed; no further action required.",
IF(AND($AH3346="Fail",$L3346="3 - Adjusted "),"Analysis performed; no further action required.",
"Unit fails analysis; TSM determination required."))))))</f>
        <v/>
      </c>
      <c r="AJ3346" s="58"/>
    </row>
    <row r="3347" customFormat="false" ht="15" hidden="false" customHeight="false" outlineLevel="0" collapsed="false">
      <c r="A3347" s="56"/>
      <c r="E3347" s="57" t="str">
        <f aca="false">IF(AND($F3347="",$G3347=""),"",IF($G3347="",$F3347,HYPERLINK($G3347,$F3347)))</f>
        <v/>
      </c>
      <c r="H3347" s="1" t="str">
        <f aca="false">IF($I3347="","None Attached",IF(LEFT($I3347,5)="https",HYPERLINK($I3347,"Datasheet"),HYPERLINK(_xlfn.CONCAT("https://",$I3347),"Datasheet")))</f>
        <v>None Attached</v>
      </c>
      <c r="M3347" s="56"/>
      <c r="P3347" s="58"/>
      <c r="Q3347" s="1" t="n">
        <f aca="false">$M3347-$N3347</f>
        <v>0</v>
      </c>
      <c r="R3347" s="56"/>
      <c r="T3347" s="59" t="s">
        <v>15</v>
      </c>
      <c r="U3347" s="1" t="n">
        <f aca="false">$S3347-$R3347</f>
        <v>0</v>
      </c>
      <c r="V3347" s="1" t="n">
        <f aca="false">IF($T3347="±",$Q3347*2,$Q3347)</f>
        <v>0</v>
      </c>
      <c r="W3347" s="60" t="str">
        <f aca="false">IFERROR($U3347/ABS($V3347),"N/A")</f>
        <v>N/A</v>
      </c>
      <c r="X3347" s="61" t="str">
        <f aca="false">IF(OR($W3347="N/A",$R3347="",$S3347=""),"N/A",IF($W3347&gt;=4,"Not Significant",IF($W3347&gt;=2,"Semi-Significant","Significant")))</f>
        <v>N/A</v>
      </c>
      <c r="Z3347" s="1" t="str">
        <f aca="false">IF($D3347="Z540.1 w/data",0,"")</f>
        <v/>
      </c>
      <c r="AA3347" s="1" t="e">
        <f aca="false">$Y3347+$Q3347+$Z3347</f>
        <v>#VALUE!</v>
      </c>
      <c r="AB3347" s="1" t="n">
        <f aca="false">$N3347+$Q3347</f>
        <v>0</v>
      </c>
      <c r="AC3347" s="1" t="str">
        <f aca="false">IF($Y3347="","",IF(AND($AA3347&gt;=$R3347,$AA3347&lt;=$S3347),"Pass","Fail"))</f>
        <v/>
      </c>
      <c r="AD3347" s="1" t="str">
        <f aca="false">IF($Y3347="","",IF($AA3347&gt;$R3347,"Pass","Fail"))</f>
        <v/>
      </c>
      <c r="AE3347" s="1" t="str">
        <f aca="false">IF($Y3347="","",IF($AA3347&gt;=$R3347,"Pass","Fail"))</f>
        <v/>
      </c>
      <c r="AF3347" s="1" t="str">
        <f aca="false">IF($Y3347="","",IF($AA3347&lt;=$S3347,"Pass","Fail"))</f>
        <v/>
      </c>
      <c r="AG3347" s="1" t="str">
        <f aca="false">IF($Y3347="","",IF($AA3347&lt;$S3347,"Pass","Fail"))</f>
        <v/>
      </c>
      <c r="AH3347" s="23" t="str">
        <f aca="true">INDIRECT(CHOOSE(MATCH($T3347,{"±","&gt;","≥","≤","&lt;"},0), "AC", "AD", "AE", "AF", "AG") &amp; ROW())</f>
        <v/>
      </c>
      <c r="AI3347" s="56" t="str">
        <f aca="false">IF($X3347="Not Significant","No Further Action Required",
IF($AH3347="","",
IF(AND($AH3347="Pass",$L3347="0 - Passed "),"Analysis performed; no further action required.",
IF(AND($AH3347="Fail",$L3347="1 - Failed "),"Analysis performed; no further action required.",
IF(AND($AH3347="Pass",$L3347="2 - Limited In Use "),"Analysis performed; no further action required.",
IF(AND($AH3347="Fail",$L3347="3 - Adjusted "),"Analysis performed; no further action required.",
"Unit fails analysis; TSM determination required."))))))</f>
        <v/>
      </c>
      <c r="AJ3347" s="58"/>
    </row>
    <row r="3348" customFormat="false" ht="15" hidden="false" customHeight="false" outlineLevel="0" collapsed="false">
      <c r="A3348" s="56"/>
      <c r="E3348" s="57" t="str">
        <f aca="false">IF(AND($F3348="",$G3348=""),"",IF($G3348="",$F3348,HYPERLINK($G3348,$F3348)))</f>
        <v/>
      </c>
      <c r="H3348" s="1" t="str">
        <f aca="false">IF($I3348="","None Attached",IF(LEFT($I3348,5)="https",HYPERLINK($I3348,"Datasheet"),HYPERLINK(_xlfn.CONCAT("https://",$I3348),"Datasheet")))</f>
        <v>None Attached</v>
      </c>
      <c r="M3348" s="56"/>
      <c r="P3348" s="58"/>
      <c r="Q3348" s="1" t="n">
        <f aca="false">$M3348-$N3348</f>
        <v>0</v>
      </c>
      <c r="R3348" s="56"/>
      <c r="T3348" s="59" t="s">
        <v>15</v>
      </c>
      <c r="U3348" s="1" t="n">
        <f aca="false">$S3348-$R3348</f>
        <v>0</v>
      </c>
      <c r="V3348" s="1" t="n">
        <f aca="false">IF($T3348="±",$Q3348*2,$Q3348)</f>
        <v>0</v>
      </c>
      <c r="W3348" s="60" t="str">
        <f aca="false">IFERROR($U3348/ABS($V3348),"N/A")</f>
        <v>N/A</v>
      </c>
      <c r="X3348" s="61" t="str">
        <f aca="false">IF(OR($W3348="N/A",$R3348="",$S3348=""),"N/A",IF($W3348&gt;=4,"Not Significant",IF($W3348&gt;=2,"Semi-Significant","Significant")))</f>
        <v>N/A</v>
      </c>
      <c r="Z3348" s="1" t="str">
        <f aca="false">IF($D3348="Z540.1 w/data",0,"")</f>
        <v/>
      </c>
      <c r="AA3348" s="1" t="e">
        <f aca="false">$Y3348+$Q3348+$Z3348</f>
        <v>#VALUE!</v>
      </c>
      <c r="AB3348" s="1" t="n">
        <f aca="false">$N3348+$Q3348</f>
        <v>0</v>
      </c>
      <c r="AC3348" s="1" t="str">
        <f aca="false">IF($Y3348="","",IF(AND($AA3348&gt;=$R3348,$AA3348&lt;=$S3348),"Pass","Fail"))</f>
        <v/>
      </c>
      <c r="AD3348" s="1" t="str">
        <f aca="false">IF($Y3348="","",IF($AA3348&gt;$R3348,"Pass","Fail"))</f>
        <v/>
      </c>
      <c r="AE3348" s="1" t="str">
        <f aca="false">IF($Y3348="","",IF($AA3348&gt;=$R3348,"Pass","Fail"))</f>
        <v/>
      </c>
      <c r="AF3348" s="1" t="str">
        <f aca="false">IF($Y3348="","",IF($AA3348&lt;=$S3348,"Pass","Fail"))</f>
        <v/>
      </c>
      <c r="AG3348" s="1" t="str">
        <f aca="false">IF($Y3348="","",IF($AA3348&lt;$S3348,"Pass","Fail"))</f>
        <v/>
      </c>
      <c r="AH3348" s="23" t="str">
        <f aca="true">INDIRECT(CHOOSE(MATCH($T3348,{"±","&gt;","≥","≤","&lt;"},0), "AC", "AD", "AE", "AF", "AG") &amp; ROW())</f>
        <v/>
      </c>
      <c r="AI3348" s="56" t="str">
        <f aca="false">IF($X3348="Not Significant","No Further Action Required",
IF($AH3348="","",
IF(AND($AH3348="Pass",$L3348="0 - Passed "),"Analysis performed; no further action required.",
IF(AND($AH3348="Fail",$L3348="1 - Failed "),"Analysis performed; no further action required.",
IF(AND($AH3348="Pass",$L3348="2 - Limited In Use "),"Analysis performed; no further action required.",
IF(AND($AH3348="Fail",$L3348="3 - Adjusted "),"Analysis performed; no further action required.",
"Unit fails analysis; TSM determination required."))))))</f>
        <v/>
      </c>
      <c r="AJ3348" s="58"/>
    </row>
    <row r="3349" customFormat="false" ht="15" hidden="false" customHeight="false" outlineLevel="0" collapsed="false">
      <c r="A3349" s="56"/>
      <c r="E3349" s="57" t="str">
        <f aca="false">IF(AND($F3349="",$G3349=""),"",IF($G3349="",$F3349,HYPERLINK($G3349,$F3349)))</f>
        <v/>
      </c>
      <c r="H3349" s="1" t="str">
        <f aca="false">IF($I3349="","None Attached",IF(LEFT($I3349,5)="https",HYPERLINK($I3349,"Datasheet"),HYPERLINK(_xlfn.CONCAT("https://",$I3349),"Datasheet")))</f>
        <v>None Attached</v>
      </c>
      <c r="M3349" s="56"/>
      <c r="P3349" s="58"/>
      <c r="Q3349" s="1" t="n">
        <f aca="false">$M3349-$N3349</f>
        <v>0</v>
      </c>
      <c r="R3349" s="56"/>
      <c r="T3349" s="59" t="s">
        <v>15</v>
      </c>
      <c r="U3349" s="1" t="n">
        <f aca="false">$S3349-$R3349</f>
        <v>0</v>
      </c>
      <c r="V3349" s="1" t="n">
        <f aca="false">IF($T3349="±",$Q3349*2,$Q3349)</f>
        <v>0</v>
      </c>
      <c r="W3349" s="60" t="str">
        <f aca="false">IFERROR($U3349/ABS($V3349),"N/A")</f>
        <v>N/A</v>
      </c>
      <c r="X3349" s="61" t="str">
        <f aca="false">IF(OR($W3349="N/A",$R3349="",$S3349=""),"N/A",IF($W3349&gt;=4,"Not Significant",IF($W3349&gt;=2,"Semi-Significant","Significant")))</f>
        <v>N/A</v>
      </c>
      <c r="Z3349" s="1" t="str">
        <f aca="false">IF($D3349="Z540.1 w/data",0,"")</f>
        <v/>
      </c>
      <c r="AA3349" s="1" t="e">
        <f aca="false">$Y3349+$Q3349+$Z3349</f>
        <v>#VALUE!</v>
      </c>
      <c r="AB3349" s="1" t="n">
        <f aca="false">$N3349+$Q3349</f>
        <v>0</v>
      </c>
      <c r="AC3349" s="1" t="str">
        <f aca="false">IF($Y3349="","",IF(AND($AA3349&gt;=$R3349,$AA3349&lt;=$S3349),"Pass","Fail"))</f>
        <v/>
      </c>
      <c r="AD3349" s="1" t="str">
        <f aca="false">IF($Y3349="","",IF($AA3349&gt;$R3349,"Pass","Fail"))</f>
        <v/>
      </c>
      <c r="AE3349" s="1" t="str">
        <f aca="false">IF($Y3349="","",IF($AA3349&gt;=$R3349,"Pass","Fail"))</f>
        <v/>
      </c>
      <c r="AF3349" s="1" t="str">
        <f aca="false">IF($Y3349="","",IF($AA3349&lt;=$S3349,"Pass","Fail"))</f>
        <v/>
      </c>
      <c r="AG3349" s="1" t="str">
        <f aca="false">IF($Y3349="","",IF($AA3349&lt;$S3349,"Pass","Fail"))</f>
        <v/>
      </c>
      <c r="AH3349" s="23" t="str">
        <f aca="true">INDIRECT(CHOOSE(MATCH($T3349,{"±","&gt;","≥","≤","&lt;"},0), "AC", "AD", "AE", "AF", "AG") &amp; ROW())</f>
        <v/>
      </c>
      <c r="AI3349" s="56" t="str">
        <f aca="false">IF($X3349="Not Significant","No Further Action Required",
IF($AH3349="","",
IF(AND($AH3349="Pass",$L3349="0 - Passed "),"Analysis performed; no further action required.",
IF(AND($AH3349="Fail",$L3349="1 - Failed "),"Analysis performed; no further action required.",
IF(AND($AH3349="Pass",$L3349="2 - Limited In Use "),"Analysis performed; no further action required.",
IF(AND($AH3349="Fail",$L3349="3 - Adjusted "),"Analysis performed; no further action required.",
"Unit fails analysis; TSM determination required."))))))</f>
        <v/>
      </c>
      <c r="AJ3349" s="58"/>
    </row>
    <row r="3350" customFormat="false" ht="15" hidden="false" customHeight="false" outlineLevel="0" collapsed="false">
      <c r="A3350" s="56"/>
      <c r="E3350" s="57" t="str">
        <f aca="false">IF(AND($F3350="",$G3350=""),"",IF($G3350="",$F3350,HYPERLINK($G3350,$F3350)))</f>
        <v/>
      </c>
      <c r="H3350" s="1" t="str">
        <f aca="false">IF($I3350="","None Attached",IF(LEFT($I3350,5)="https",HYPERLINK($I3350,"Datasheet"),HYPERLINK(_xlfn.CONCAT("https://",$I3350),"Datasheet")))</f>
        <v>None Attached</v>
      </c>
      <c r="M3350" s="56"/>
      <c r="P3350" s="58"/>
      <c r="Q3350" s="1" t="n">
        <f aca="false">$M3350-$N3350</f>
        <v>0</v>
      </c>
      <c r="R3350" s="56"/>
      <c r="T3350" s="59" t="s">
        <v>15</v>
      </c>
      <c r="U3350" s="1" t="n">
        <f aca="false">$S3350-$R3350</f>
        <v>0</v>
      </c>
      <c r="V3350" s="1" t="n">
        <f aca="false">IF($T3350="±",$Q3350*2,$Q3350)</f>
        <v>0</v>
      </c>
      <c r="W3350" s="60" t="str">
        <f aca="false">IFERROR($U3350/ABS($V3350),"N/A")</f>
        <v>N/A</v>
      </c>
      <c r="X3350" s="61" t="str">
        <f aca="false">IF(OR($W3350="N/A",$R3350="",$S3350=""),"N/A",IF($W3350&gt;=4,"Not Significant",IF($W3350&gt;=2,"Semi-Significant","Significant")))</f>
        <v>N/A</v>
      </c>
      <c r="Z3350" s="1" t="str">
        <f aca="false">IF($D3350="Z540.1 w/data",0,"")</f>
        <v/>
      </c>
      <c r="AA3350" s="1" t="e">
        <f aca="false">$Y3350+$Q3350+$Z3350</f>
        <v>#VALUE!</v>
      </c>
      <c r="AB3350" s="1" t="n">
        <f aca="false">$N3350+$Q3350</f>
        <v>0</v>
      </c>
      <c r="AC3350" s="1" t="str">
        <f aca="false">IF($Y3350="","",IF(AND($AA3350&gt;=$R3350,$AA3350&lt;=$S3350),"Pass","Fail"))</f>
        <v/>
      </c>
      <c r="AD3350" s="1" t="str">
        <f aca="false">IF($Y3350="","",IF($AA3350&gt;$R3350,"Pass","Fail"))</f>
        <v/>
      </c>
      <c r="AE3350" s="1" t="str">
        <f aca="false">IF($Y3350="","",IF($AA3350&gt;=$R3350,"Pass","Fail"))</f>
        <v/>
      </c>
      <c r="AF3350" s="1" t="str">
        <f aca="false">IF($Y3350="","",IF($AA3350&lt;=$S3350,"Pass","Fail"))</f>
        <v/>
      </c>
      <c r="AG3350" s="1" t="str">
        <f aca="false">IF($Y3350="","",IF($AA3350&lt;$S3350,"Pass","Fail"))</f>
        <v/>
      </c>
      <c r="AH3350" s="23" t="str">
        <f aca="true">INDIRECT(CHOOSE(MATCH($T3350,{"±","&gt;","≥","≤","&lt;"},0), "AC", "AD", "AE", "AF", "AG") &amp; ROW())</f>
        <v/>
      </c>
      <c r="AI3350" s="56" t="str">
        <f aca="false">IF($X3350="Not Significant","No Further Action Required",
IF($AH3350="","",
IF(AND($AH3350="Pass",$L3350="0 - Passed "),"Analysis performed; no further action required.",
IF(AND($AH3350="Fail",$L3350="1 - Failed "),"Analysis performed; no further action required.",
IF(AND($AH3350="Pass",$L3350="2 - Limited In Use "),"Analysis performed; no further action required.",
IF(AND($AH3350="Fail",$L3350="3 - Adjusted "),"Analysis performed; no further action required.",
"Unit fails analysis; TSM determination required."))))))</f>
        <v/>
      </c>
      <c r="AJ3350" s="58"/>
    </row>
    <row r="3351" customFormat="false" ht="15" hidden="false" customHeight="false" outlineLevel="0" collapsed="false">
      <c r="A3351" s="56"/>
      <c r="E3351" s="57" t="str">
        <f aca="false">IF(AND($F3351="",$G3351=""),"",IF($G3351="",$F3351,HYPERLINK($G3351,$F3351)))</f>
        <v/>
      </c>
      <c r="H3351" s="1" t="str">
        <f aca="false">IF($I3351="","None Attached",IF(LEFT($I3351,5)="https",HYPERLINK($I3351,"Datasheet"),HYPERLINK(_xlfn.CONCAT("https://",$I3351),"Datasheet")))</f>
        <v>None Attached</v>
      </c>
      <c r="M3351" s="56"/>
      <c r="P3351" s="58"/>
      <c r="Q3351" s="1" t="n">
        <f aca="false">$M3351-$N3351</f>
        <v>0</v>
      </c>
      <c r="R3351" s="56"/>
      <c r="T3351" s="59" t="s">
        <v>15</v>
      </c>
      <c r="U3351" s="1" t="n">
        <f aca="false">$S3351-$R3351</f>
        <v>0</v>
      </c>
      <c r="V3351" s="1" t="n">
        <f aca="false">IF($T3351="±",$Q3351*2,$Q3351)</f>
        <v>0</v>
      </c>
      <c r="W3351" s="60" t="str">
        <f aca="false">IFERROR($U3351/ABS($V3351),"N/A")</f>
        <v>N/A</v>
      </c>
      <c r="X3351" s="61" t="str">
        <f aca="false">IF(OR($W3351="N/A",$R3351="",$S3351=""),"N/A",IF($W3351&gt;=4,"Not Significant",IF($W3351&gt;=2,"Semi-Significant","Significant")))</f>
        <v>N/A</v>
      </c>
      <c r="Z3351" s="1" t="str">
        <f aca="false">IF($D3351="Z540.1 w/data",0,"")</f>
        <v/>
      </c>
      <c r="AA3351" s="1" t="e">
        <f aca="false">$Y3351+$Q3351+$Z3351</f>
        <v>#VALUE!</v>
      </c>
      <c r="AB3351" s="1" t="n">
        <f aca="false">$N3351+$Q3351</f>
        <v>0</v>
      </c>
      <c r="AC3351" s="1" t="str">
        <f aca="false">IF($Y3351="","",IF(AND($AA3351&gt;=$R3351,$AA3351&lt;=$S3351),"Pass","Fail"))</f>
        <v/>
      </c>
      <c r="AD3351" s="1" t="str">
        <f aca="false">IF($Y3351="","",IF($AA3351&gt;$R3351,"Pass","Fail"))</f>
        <v/>
      </c>
      <c r="AE3351" s="1" t="str">
        <f aca="false">IF($Y3351="","",IF($AA3351&gt;=$R3351,"Pass","Fail"))</f>
        <v/>
      </c>
      <c r="AF3351" s="1" t="str">
        <f aca="false">IF($Y3351="","",IF($AA3351&lt;=$S3351,"Pass","Fail"))</f>
        <v/>
      </c>
      <c r="AG3351" s="1" t="str">
        <f aca="false">IF($Y3351="","",IF($AA3351&lt;$S3351,"Pass","Fail"))</f>
        <v/>
      </c>
      <c r="AH3351" s="23" t="str">
        <f aca="true">INDIRECT(CHOOSE(MATCH($T3351,{"±","&gt;","≥","≤","&lt;"},0), "AC", "AD", "AE", "AF", "AG") &amp; ROW())</f>
        <v/>
      </c>
      <c r="AI3351" s="56" t="str">
        <f aca="false">IF($X3351="Not Significant","No Further Action Required",
IF($AH3351="","",
IF(AND($AH3351="Pass",$L3351="0 - Passed "),"Analysis performed; no further action required.",
IF(AND($AH3351="Fail",$L3351="1 - Failed "),"Analysis performed; no further action required.",
IF(AND($AH3351="Pass",$L3351="2 - Limited In Use "),"Analysis performed; no further action required.",
IF(AND($AH3351="Fail",$L3351="3 - Adjusted "),"Analysis performed; no further action required.",
"Unit fails analysis; TSM determination required."))))))</f>
        <v/>
      </c>
      <c r="AJ3351" s="58"/>
    </row>
    <row r="3352" customFormat="false" ht="15" hidden="false" customHeight="false" outlineLevel="0" collapsed="false">
      <c r="A3352" s="56"/>
      <c r="E3352" s="57" t="str">
        <f aca="false">IF(AND($F3352="",$G3352=""),"",IF($G3352="",$F3352,HYPERLINK($G3352,$F3352)))</f>
        <v/>
      </c>
      <c r="H3352" s="1" t="str">
        <f aca="false">IF($I3352="","None Attached",IF(LEFT($I3352,5)="https",HYPERLINK($I3352,"Datasheet"),HYPERLINK(_xlfn.CONCAT("https://",$I3352),"Datasheet")))</f>
        <v>None Attached</v>
      </c>
      <c r="M3352" s="56"/>
      <c r="P3352" s="58"/>
      <c r="Q3352" s="1" t="n">
        <f aca="false">$M3352-$N3352</f>
        <v>0</v>
      </c>
      <c r="R3352" s="56"/>
      <c r="T3352" s="59" t="s">
        <v>15</v>
      </c>
      <c r="U3352" s="1" t="n">
        <f aca="false">$S3352-$R3352</f>
        <v>0</v>
      </c>
      <c r="V3352" s="1" t="n">
        <f aca="false">IF($T3352="±",$Q3352*2,$Q3352)</f>
        <v>0</v>
      </c>
      <c r="W3352" s="60" t="str">
        <f aca="false">IFERROR($U3352/ABS($V3352),"N/A")</f>
        <v>N/A</v>
      </c>
      <c r="X3352" s="61" t="str">
        <f aca="false">IF(OR($W3352="N/A",$R3352="",$S3352=""),"N/A",IF($W3352&gt;=4,"Not Significant",IF($W3352&gt;=2,"Semi-Significant","Significant")))</f>
        <v>N/A</v>
      </c>
      <c r="Z3352" s="1" t="str">
        <f aca="false">IF($D3352="Z540.1 w/data",0,"")</f>
        <v/>
      </c>
      <c r="AA3352" s="1" t="e">
        <f aca="false">$Y3352+$Q3352+$Z3352</f>
        <v>#VALUE!</v>
      </c>
      <c r="AB3352" s="1" t="n">
        <f aca="false">$N3352+$Q3352</f>
        <v>0</v>
      </c>
      <c r="AC3352" s="1" t="str">
        <f aca="false">IF($Y3352="","",IF(AND($AA3352&gt;=$R3352,$AA3352&lt;=$S3352),"Pass","Fail"))</f>
        <v/>
      </c>
      <c r="AD3352" s="1" t="str">
        <f aca="false">IF($Y3352="","",IF($AA3352&gt;$R3352,"Pass","Fail"))</f>
        <v/>
      </c>
      <c r="AE3352" s="1" t="str">
        <f aca="false">IF($Y3352="","",IF($AA3352&gt;=$R3352,"Pass","Fail"))</f>
        <v/>
      </c>
      <c r="AF3352" s="1" t="str">
        <f aca="false">IF($Y3352="","",IF($AA3352&lt;=$S3352,"Pass","Fail"))</f>
        <v/>
      </c>
      <c r="AG3352" s="1" t="str">
        <f aca="false">IF($Y3352="","",IF($AA3352&lt;$S3352,"Pass","Fail"))</f>
        <v/>
      </c>
      <c r="AH3352" s="23" t="str">
        <f aca="true">INDIRECT(CHOOSE(MATCH($T3352,{"±","&gt;","≥","≤","&lt;"},0), "AC", "AD", "AE", "AF", "AG") &amp; ROW())</f>
        <v/>
      </c>
      <c r="AI3352" s="56" t="str">
        <f aca="false">IF($X3352="Not Significant","No Further Action Required",
IF($AH3352="","",
IF(AND($AH3352="Pass",$L3352="0 - Passed "),"Analysis performed; no further action required.",
IF(AND($AH3352="Fail",$L3352="1 - Failed "),"Analysis performed; no further action required.",
IF(AND($AH3352="Pass",$L3352="2 - Limited In Use "),"Analysis performed; no further action required.",
IF(AND($AH3352="Fail",$L3352="3 - Adjusted "),"Analysis performed; no further action required.",
"Unit fails analysis; TSM determination required."))))))</f>
        <v/>
      </c>
      <c r="AJ3352" s="58"/>
    </row>
    <row r="3353" customFormat="false" ht="15" hidden="false" customHeight="false" outlineLevel="0" collapsed="false">
      <c r="A3353" s="56"/>
      <c r="E3353" s="57" t="str">
        <f aca="false">IF(AND($F3353="",$G3353=""),"",IF($G3353="",$F3353,HYPERLINK($G3353,$F3353)))</f>
        <v/>
      </c>
      <c r="H3353" s="1" t="str">
        <f aca="false">IF($I3353="","None Attached",IF(LEFT($I3353,5)="https",HYPERLINK($I3353,"Datasheet"),HYPERLINK(_xlfn.CONCAT("https://",$I3353),"Datasheet")))</f>
        <v>None Attached</v>
      </c>
      <c r="M3353" s="56"/>
      <c r="P3353" s="58"/>
      <c r="Q3353" s="1" t="n">
        <f aca="false">$M3353-$N3353</f>
        <v>0</v>
      </c>
      <c r="R3353" s="56"/>
      <c r="T3353" s="59" t="s">
        <v>15</v>
      </c>
      <c r="U3353" s="1" t="n">
        <f aca="false">$S3353-$R3353</f>
        <v>0</v>
      </c>
      <c r="V3353" s="1" t="n">
        <f aca="false">IF($T3353="±",$Q3353*2,$Q3353)</f>
        <v>0</v>
      </c>
      <c r="W3353" s="60" t="str">
        <f aca="false">IFERROR($U3353/ABS($V3353),"N/A")</f>
        <v>N/A</v>
      </c>
      <c r="X3353" s="61" t="str">
        <f aca="false">IF(OR($W3353="N/A",$R3353="",$S3353=""),"N/A",IF($W3353&gt;=4,"Not Significant",IF($W3353&gt;=2,"Semi-Significant","Significant")))</f>
        <v>N/A</v>
      </c>
      <c r="Z3353" s="1" t="str">
        <f aca="false">IF($D3353="Z540.1 w/data",0,"")</f>
        <v/>
      </c>
      <c r="AA3353" s="1" t="e">
        <f aca="false">$Y3353+$Q3353+$Z3353</f>
        <v>#VALUE!</v>
      </c>
      <c r="AB3353" s="1" t="n">
        <f aca="false">$N3353+$Q3353</f>
        <v>0</v>
      </c>
      <c r="AC3353" s="1" t="str">
        <f aca="false">IF($Y3353="","",IF(AND($AA3353&gt;=$R3353,$AA3353&lt;=$S3353),"Pass","Fail"))</f>
        <v/>
      </c>
      <c r="AD3353" s="1" t="str">
        <f aca="false">IF($Y3353="","",IF($AA3353&gt;$R3353,"Pass","Fail"))</f>
        <v/>
      </c>
      <c r="AE3353" s="1" t="str">
        <f aca="false">IF($Y3353="","",IF($AA3353&gt;=$R3353,"Pass","Fail"))</f>
        <v/>
      </c>
      <c r="AF3353" s="1" t="str">
        <f aca="false">IF($Y3353="","",IF($AA3353&lt;=$S3353,"Pass","Fail"))</f>
        <v/>
      </c>
      <c r="AG3353" s="1" t="str">
        <f aca="false">IF($Y3353="","",IF($AA3353&lt;$S3353,"Pass","Fail"))</f>
        <v/>
      </c>
      <c r="AH3353" s="23" t="str">
        <f aca="true">INDIRECT(CHOOSE(MATCH($T3353,{"±","&gt;","≥","≤","&lt;"},0), "AC", "AD", "AE", "AF", "AG") &amp; ROW())</f>
        <v/>
      </c>
      <c r="AI3353" s="56" t="str">
        <f aca="false">IF($X3353="Not Significant","No Further Action Required",
IF($AH3353="","",
IF(AND($AH3353="Pass",$L3353="0 - Passed "),"Analysis performed; no further action required.",
IF(AND($AH3353="Fail",$L3353="1 - Failed "),"Analysis performed; no further action required.",
IF(AND($AH3353="Pass",$L3353="2 - Limited In Use "),"Analysis performed; no further action required.",
IF(AND($AH3353="Fail",$L3353="3 - Adjusted "),"Analysis performed; no further action required.",
"Unit fails analysis; TSM determination required."))))))</f>
        <v/>
      </c>
      <c r="AJ3353" s="58"/>
    </row>
    <row r="3354" customFormat="false" ht="15" hidden="false" customHeight="false" outlineLevel="0" collapsed="false">
      <c r="A3354" s="56"/>
      <c r="E3354" s="57" t="str">
        <f aca="false">IF(AND($F3354="",$G3354=""),"",IF($G3354="",$F3354,HYPERLINK($G3354,$F3354)))</f>
        <v/>
      </c>
      <c r="H3354" s="1" t="str">
        <f aca="false">IF($I3354="","None Attached",IF(LEFT($I3354,5)="https",HYPERLINK($I3354,"Datasheet"),HYPERLINK(_xlfn.CONCAT("https://",$I3354),"Datasheet")))</f>
        <v>None Attached</v>
      </c>
      <c r="M3354" s="56"/>
      <c r="P3354" s="58"/>
      <c r="Q3354" s="1" t="n">
        <f aca="false">$M3354-$N3354</f>
        <v>0</v>
      </c>
      <c r="R3354" s="56"/>
      <c r="T3354" s="59" t="s">
        <v>15</v>
      </c>
      <c r="U3354" s="1" t="n">
        <f aca="false">$S3354-$R3354</f>
        <v>0</v>
      </c>
      <c r="V3354" s="1" t="n">
        <f aca="false">IF($T3354="±",$Q3354*2,$Q3354)</f>
        <v>0</v>
      </c>
      <c r="W3354" s="60" t="str">
        <f aca="false">IFERROR($U3354/ABS($V3354),"N/A")</f>
        <v>N/A</v>
      </c>
      <c r="X3354" s="61" t="str">
        <f aca="false">IF(OR($W3354="N/A",$R3354="",$S3354=""),"N/A",IF($W3354&gt;=4,"Not Significant",IF($W3354&gt;=2,"Semi-Significant","Significant")))</f>
        <v>N/A</v>
      </c>
      <c r="Z3354" s="1" t="str">
        <f aca="false">IF($D3354="Z540.1 w/data",0,"")</f>
        <v/>
      </c>
      <c r="AA3354" s="1" t="e">
        <f aca="false">$Y3354+$Q3354+$Z3354</f>
        <v>#VALUE!</v>
      </c>
      <c r="AB3354" s="1" t="n">
        <f aca="false">$N3354+$Q3354</f>
        <v>0</v>
      </c>
      <c r="AC3354" s="1" t="str">
        <f aca="false">IF($Y3354="","",IF(AND($AA3354&gt;=$R3354,$AA3354&lt;=$S3354),"Pass","Fail"))</f>
        <v/>
      </c>
      <c r="AD3354" s="1" t="str">
        <f aca="false">IF($Y3354="","",IF($AA3354&gt;$R3354,"Pass","Fail"))</f>
        <v/>
      </c>
      <c r="AE3354" s="1" t="str">
        <f aca="false">IF($Y3354="","",IF($AA3354&gt;=$R3354,"Pass","Fail"))</f>
        <v/>
      </c>
      <c r="AF3354" s="1" t="str">
        <f aca="false">IF($Y3354="","",IF($AA3354&lt;=$S3354,"Pass","Fail"))</f>
        <v/>
      </c>
      <c r="AG3354" s="1" t="str">
        <f aca="false">IF($Y3354="","",IF($AA3354&lt;$S3354,"Pass","Fail"))</f>
        <v/>
      </c>
      <c r="AH3354" s="23" t="str">
        <f aca="true">INDIRECT(CHOOSE(MATCH($T3354,{"±","&gt;","≥","≤","&lt;"},0), "AC", "AD", "AE", "AF", "AG") &amp; ROW())</f>
        <v/>
      </c>
      <c r="AI3354" s="56" t="str">
        <f aca="false">IF($X3354="Not Significant","No Further Action Required",
IF($AH3354="","",
IF(AND($AH3354="Pass",$L3354="0 - Passed "),"Analysis performed; no further action required.",
IF(AND($AH3354="Fail",$L3354="1 - Failed "),"Analysis performed; no further action required.",
IF(AND($AH3354="Pass",$L3354="2 - Limited In Use "),"Analysis performed; no further action required.",
IF(AND($AH3354="Fail",$L3354="3 - Adjusted "),"Analysis performed; no further action required.",
"Unit fails analysis; TSM determination required."))))))</f>
        <v/>
      </c>
      <c r="AJ3354" s="58"/>
    </row>
    <row r="3355" customFormat="false" ht="15" hidden="false" customHeight="false" outlineLevel="0" collapsed="false">
      <c r="A3355" s="56"/>
      <c r="E3355" s="57" t="str">
        <f aca="false">IF(AND($F3355="",$G3355=""),"",IF($G3355="",$F3355,HYPERLINK($G3355,$F3355)))</f>
        <v/>
      </c>
      <c r="H3355" s="1" t="str">
        <f aca="false">IF($I3355="","None Attached",IF(LEFT($I3355,5)="https",HYPERLINK($I3355,"Datasheet"),HYPERLINK(_xlfn.CONCAT("https://",$I3355),"Datasheet")))</f>
        <v>None Attached</v>
      </c>
      <c r="M3355" s="56"/>
      <c r="P3355" s="58"/>
      <c r="Q3355" s="1" t="n">
        <f aca="false">$M3355-$N3355</f>
        <v>0</v>
      </c>
      <c r="R3355" s="56"/>
      <c r="T3355" s="59" t="s">
        <v>15</v>
      </c>
      <c r="U3355" s="1" t="n">
        <f aca="false">$S3355-$R3355</f>
        <v>0</v>
      </c>
      <c r="V3355" s="1" t="n">
        <f aca="false">IF($T3355="±",$Q3355*2,$Q3355)</f>
        <v>0</v>
      </c>
      <c r="W3355" s="60" t="str">
        <f aca="false">IFERROR($U3355/ABS($V3355),"N/A")</f>
        <v>N/A</v>
      </c>
      <c r="X3355" s="61" t="str">
        <f aca="false">IF(OR($W3355="N/A",$R3355="",$S3355=""),"N/A",IF($W3355&gt;=4,"Not Significant",IF($W3355&gt;=2,"Semi-Significant","Significant")))</f>
        <v>N/A</v>
      </c>
      <c r="Z3355" s="1" t="str">
        <f aca="false">IF($D3355="Z540.1 w/data",0,"")</f>
        <v/>
      </c>
      <c r="AA3355" s="1" t="e">
        <f aca="false">$Y3355+$Q3355+$Z3355</f>
        <v>#VALUE!</v>
      </c>
      <c r="AB3355" s="1" t="n">
        <f aca="false">$N3355+$Q3355</f>
        <v>0</v>
      </c>
      <c r="AC3355" s="1" t="str">
        <f aca="false">IF($Y3355="","",IF(AND($AA3355&gt;=$R3355,$AA3355&lt;=$S3355),"Pass","Fail"))</f>
        <v/>
      </c>
      <c r="AD3355" s="1" t="str">
        <f aca="false">IF($Y3355="","",IF($AA3355&gt;$R3355,"Pass","Fail"))</f>
        <v/>
      </c>
      <c r="AE3355" s="1" t="str">
        <f aca="false">IF($Y3355="","",IF($AA3355&gt;=$R3355,"Pass","Fail"))</f>
        <v/>
      </c>
      <c r="AF3355" s="1" t="str">
        <f aca="false">IF($Y3355="","",IF($AA3355&lt;=$S3355,"Pass","Fail"))</f>
        <v/>
      </c>
      <c r="AG3355" s="1" t="str">
        <f aca="false">IF($Y3355="","",IF($AA3355&lt;$S3355,"Pass","Fail"))</f>
        <v/>
      </c>
      <c r="AH3355" s="23" t="str">
        <f aca="true">INDIRECT(CHOOSE(MATCH($T3355,{"±","&gt;","≥","≤","&lt;"},0), "AC", "AD", "AE", "AF", "AG") &amp; ROW())</f>
        <v/>
      </c>
      <c r="AI3355" s="56" t="str">
        <f aca="false">IF($X3355="Not Significant","No Further Action Required",
IF($AH3355="","",
IF(AND($AH3355="Pass",$L3355="0 - Passed "),"Analysis performed; no further action required.",
IF(AND($AH3355="Fail",$L3355="1 - Failed "),"Analysis performed; no further action required.",
IF(AND($AH3355="Pass",$L3355="2 - Limited In Use "),"Analysis performed; no further action required.",
IF(AND($AH3355="Fail",$L3355="3 - Adjusted "),"Analysis performed; no further action required.",
"Unit fails analysis; TSM determination required."))))))</f>
        <v/>
      </c>
      <c r="AJ3355" s="58"/>
    </row>
    <row r="3356" customFormat="false" ht="15" hidden="false" customHeight="false" outlineLevel="0" collapsed="false">
      <c r="A3356" s="56"/>
      <c r="E3356" s="57" t="str">
        <f aca="false">IF(AND($F3356="",$G3356=""),"",IF($G3356="",$F3356,HYPERLINK($G3356,$F3356)))</f>
        <v/>
      </c>
      <c r="H3356" s="1" t="str">
        <f aca="false">IF($I3356="","None Attached",IF(LEFT($I3356,5)="https",HYPERLINK($I3356,"Datasheet"),HYPERLINK(_xlfn.CONCAT("https://",$I3356),"Datasheet")))</f>
        <v>None Attached</v>
      </c>
      <c r="M3356" s="56"/>
      <c r="P3356" s="58"/>
      <c r="Q3356" s="1" t="n">
        <f aca="false">$M3356-$N3356</f>
        <v>0</v>
      </c>
      <c r="R3356" s="56"/>
      <c r="T3356" s="59" t="s">
        <v>15</v>
      </c>
      <c r="U3356" s="1" t="n">
        <f aca="false">$S3356-$R3356</f>
        <v>0</v>
      </c>
      <c r="V3356" s="1" t="n">
        <f aca="false">IF($T3356="±",$Q3356*2,$Q3356)</f>
        <v>0</v>
      </c>
      <c r="W3356" s="60" t="str">
        <f aca="false">IFERROR($U3356/ABS($V3356),"N/A")</f>
        <v>N/A</v>
      </c>
      <c r="X3356" s="61" t="str">
        <f aca="false">IF(OR($W3356="N/A",$R3356="",$S3356=""),"N/A",IF($W3356&gt;=4,"Not Significant",IF($W3356&gt;=2,"Semi-Significant","Significant")))</f>
        <v>N/A</v>
      </c>
      <c r="Z3356" s="1" t="str">
        <f aca="false">IF($D3356="Z540.1 w/data",0,"")</f>
        <v/>
      </c>
      <c r="AA3356" s="1" t="e">
        <f aca="false">$Y3356+$Q3356+$Z3356</f>
        <v>#VALUE!</v>
      </c>
      <c r="AB3356" s="1" t="n">
        <f aca="false">$N3356+$Q3356</f>
        <v>0</v>
      </c>
      <c r="AC3356" s="1" t="str">
        <f aca="false">IF($Y3356="","",IF(AND($AA3356&gt;=$R3356,$AA3356&lt;=$S3356),"Pass","Fail"))</f>
        <v/>
      </c>
      <c r="AD3356" s="1" t="str">
        <f aca="false">IF($Y3356="","",IF($AA3356&gt;$R3356,"Pass","Fail"))</f>
        <v/>
      </c>
      <c r="AE3356" s="1" t="str">
        <f aca="false">IF($Y3356="","",IF($AA3356&gt;=$R3356,"Pass","Fail"))</f>
        <v/>
      </c>
      <c r="AF3356" s="1" t="str">
        <f aca="false">IF($Y3356="","",IF($AA3356&lt;=$S3356,"Pass","Fail"))</f>
        <v/>
      </c>
      <c r="AG3356" s="1" t="str">
        <f aca="false">IF($Y3356="","",IF($AA3356&lt;$S3356,"Pass","Fail"))</f>
        <v/>
      </c>
      <c r="AH3356" s="23" t="str">
        <f aca="true">INDIRECT(CHOOSE(MATCH($T3356,{"±","&gt;","≥","≤","&lt;"},0), "AC", "AD", "AE", "AF", "AG") &amp; ROW())</f>
        <v/>
      </c>
      <c r="AI3356" s="56" t="str">
        <f aca="false">IF($X3356="Not Significant","No Further Action Required",
IF($AH3356="","",
IF(AND($AH3356="Pass",$L3356="0 - Passed "),"Analysis performed; no further action required.",
IF(AND($AH3356="Fail",$L3356="1 - Failed "),"Analysis performed; no further action required.",
IF(AND($AH3356="Pass",$L3356="2 - Limited In Use "),"Analysis performed; no further action required.",
IF(AND($AH3356="Fail",$L3356="3 - Adjusted "),"Analysis performed; no further action required.",
"Unit fails analysis; TSM determination required."))))))</f>
        <v/>
      </c>
      <c r="AJ3356" s="58"/>
    </row>
    <row r="3357" customFormat="false" ht="15" hidden="false" customHeight="false" outlineLevel="0" collapsed="false">
      <c r="A3357" s="56"/>
      <c r="E3357" s="57" t="str">
        <f aca="false">IF(AND($F3357="",$G3357=""),"",IF($G3357="",$F3357,HYPERLINK($G3357,$F3357)))</f>
        <v/>
      </c>
      <c r="H3357" s="1" t="str">
        <f aca="false">IF($I3357="","None Attached",IF(LEFT($I3357,5)="https",HYPERLINK($I3357,"Datasheet"),HYPERLINK(_xlfn.CONCAT("https://",$I3357),"Datasheet")))</f>
        <v>None Attached</v>
      </c>
      <c r="M3357" s="56"/>
      <c r="P3357" s="58"/>
      <c r="Q3357" s="1" t="n">
        <f aca="false">$M3357-$N3357</f>
        <v>0</v>
      </c>
      <c r="R3357" s="56"/>
      <c r="T3357" s="59" t="s">
        <v>15</v>
      </c>
      <c r="U3357" s="1" t="n">
        <f aca="false">$S3357-$R3357</f>
        <v>0</v>
      </c>
      <c r="V3357" s="1" t="n">
        <f aca="false">IF($T3357="±",$Q3357*2,$Q3357)</f>
        <v>0</v>
      </c>
      <c r="W3357" s="60" t="str">
        <f aca="false">IFERROR($U3357/ABS($V3357),"N/A")</f>
        <v>N/A</v>
      </c>
      <c r="X3357" s="61" t="str">
        <f aca="false">IF(OR($W3357="N/A",$R3357="",$S3357=""),"N/A",IF($W3357&gt;=4,"Not Significant",IF($W3357&gt;=2,"Semi-Significant","Significant")))</f>
        <v>N/A</v>
      </c>
      <c r="Z3357" s="1" t="str">
        <f aca="false">IF($D3357="Z540.1 w/data",0,"")</f>
        <v/>
      </c>
      <c r="AA3357" s="1" t="e">
        <f aca="false">$Y3357+$Q3357+$Z3357</f>
        <v>#VALUE!</v>
      </c>
      <c r="AB3357" s="1" t="n">
        <f aca="false">$N3357+$Q3357</f>
        <v>0</v>
      </c>
      <c r="AC3357" s="1" t="str">
        <f aca="false">IF($Y3357="","",IF(AND($AA3357&gt;=$R3357,$AA3357&lt;=$S3357),"Pass","Fail"))</f>
        <v/>
      </c>
      <c r="AD3357" s="1" t="str">
        <f aca="false">IF($Y3357="","",IF($AA3357&gt;$R3357,"Pass","Fail"))</f>
        <v/>
      </c>
      <c r="AE3357" s="1" t="str">
        <f aca="false">IF($Y3357="","",IF($AA3357&gt;=$R3357,"Pass","Fail"))</f>
        <v/>
      </c>
      <c r="AF3357" s="1" t="str">
        <f aca="false">IF($Y3357="","",IF($AA3357&lt;=$S3357,"Pass","Fail"))</f>
        <v/>
      </c>
      <c r="AG3357" s="1" t="str">
        <f aca="false">IF($Y3357="","",IF($AA3357&lt;$S3357,"Pass","Fail"))</f>
        <v/>
      </c>
      <c r="AH3357" s="23" t="str">
        <f aca="true">INDIRECT(CHOOSE(MATCH($T3357,{"±","&gt;","≥","≤","&lt;"},0), "AC", "AD", "AE", "AF", "AG") &amp; ROW())</f>
        <v/>
      </c>
      <c r="AI3357" s="56" t="str">
        <f aca="false">IF($X3357="Not Significant","No Further Action Required",
IF($AH3357="","",
IF(AND($AH3357="Pass",$L3357="0 - Passed "),"Analysis performed; no further action required.",
IF(AND($AH3357="Fail",$L3357="1 - Failed "),"Analysis performed; no further action required.",
IF(AND($AH3357="Pass",$L3357="2 - Limited In Use "),"Analysis performed; no further action required.",
IF(AND($AH3357="Fail",$L3357="3 - Adjusted "),"Analysis performed; no further action required.",
"Unit fails analysis; TSM determination required."))))))</f>
        <v/>
      </c>
      <c r="AJ3357" s="58"/>
    </row>
    <row r="3358" customFormat="false" ht="15" hidden="false" customHeight="false" outlineLevel="0" collapsed="false">
      <c r="A3358" s="56"/>
      <c r="E3358" s="57" t="str">
        <f aca="false">IF(AND($F3358="",$G3358=""),"",IF($G3358="",$F3358,HYPERLINK($G3358,$F3358)))</f>
        <v/>
      </c>
      <c r="H3358" s="1" t="str">
        <f aca="false">IF($I3358="","None Attached",IF(LEFT($I3358,5)="https",HYPERLINK($I3358,"Datasheet"),HYPERLINK(_xlfn.CONCAT("https://",$I3358),"Datasheet")))</f>
        <v>None Attached</v>
      </c>
      <c r="M3358" s="56"/>
      <c r="P3358" s="58"/>
      <c r="Q3358" s="1" t="n">
        <f aca="false">$M3358-$N3358</f>
        <v>0</v>
      </c>
      <c r="R3358" s="56"/>
      <c r="T3358" s="59" t="s">
        <v>15</v>
      </c>
      <c r="U3358" s="1" t="n">
        <f aca="false">$S3358-$R3358</f>
        <v>0</v>
      </c>
      <c r="V3358" s="1" t="n">
        <f aca="false">IF($T3358="±",$Q3358*2,$Q3358)</f>
        <v>0</v>
      </c>
      <c r="W3358" s="60" t="str">
        <f aca="false">IFERROR($U3358/ABS($V3358),"N/A")</f>
        <v>N/A</v>
      </c>
      <c r="X3358" s="61" t="str">
        <f aca="false">IF(OR($W3358="N/A",$R3358="",$S3358=""),"N/A",IF($W3358&gt;=4,"Not Significant",IF($W3358&gt;=2,"Semi-Significant","Significant")))</f>
        <v>N/A</v>
      </c>
      <c r="Z3358" s="1" t="str">
        <f aca="false">IF($D3358="Z540.1 w/data",0,"")</f>
        <v/>
      </c>
      <c r="AA3358" s="1" t="e">
        <f aca="false">$Y3358+$Q3358+$Z3358</f>
        <v>#VALUE!</v>
      </c>
      <c r="AB3358" s="1" t="n">
        <f aca="false">$N3358+$Q3358</f>
        <v>0</v>
      </c>
      <c r="AC3358" s="1" t="str">
        <f aca="false">IF($Y3358="","",IF(AND($AA3358&gt;=$R3358,$AA3358&lt;=$S3358),"Pass","Fail"))</f>
        <v/>
      </c>
      <c r="AD3358" s="1" t="str">
        <f aca="false">IF($Y3358="","",IF($AA3358&gt;$R3358,"Pass","Fail"))</f>
        <v/>
      </c>
      <c r="AE3358" s="1" t="str">
        <f aca="false">IF($Y3358="","",IF($AA3358&gt;=$R3358,"Pass","Fail"))</f>
        <v/>
      </c>
      <c r="AF3358" s="1" t="str">
        <f aca="false">IF($Y3358="","",IF($AA3358&lt;=$S3358,"Pass","Fail"))</f>
        <v/>
      </c>
      <c r="AG3358" s="1" t="str">
        <f aca="false">IF($Y3358="","",IF($AA3358&lt;$S3358,"Pass","Fail"))</f>
        <v/>
      </c>
      <c r="AH3358" s="23" t="str">
        <f aca="true">INDIRECT(CHOOSE(MATCH($T3358,{"±","&gt;","≥","≤","&lt;"},0), "AC", "AD", "AE", "AF", "AG") &amp; ROW())</f>
        <v/>
      </c>
      <c r="AI3358" s="56" t="str">
        <f aca="false">IF($X3358="Not Significant","No Further Action Required",
IF($AH3358="","",
IF(AND($AH3358="Pass",$L3358="0 - Passed "),"Analysis performed; no further action required.",
IF(AND($AH3358="Fail",$L3358="1 - Failed "),"Analysis performed; no further action required.",
IF(AND($AH3358="Pass",$L3358="2 - Limited In Use "),"Analysis performed; no further action required.",
IF(AND($AH3358="Fail",$L3358="3 - Adjusted "),"Analysis performed; no further action required.",
"Unit fails analysis; TSM determination required."))))))</f>
        <v/>
      </c>
      <c r="AJ3358" s="58"/>
    </row>
    <row r="3359" customFormat="false" ht="15" hidden="false" customHeight="false" outlineLevel="0" collapsed="false">
      <c r="A3359" s="56"/>
      <c r="E3359" s="57" t="str">
        <f aca="false">IF(AND($F3359="",$G3359=""),"",IF($G3359="",$F3359,HYPERLINK($G3359,$F3359)))</f>
        <v/>
      </c>
      <c r="H3359" s="1" t="str">
        <f aca="false">IF($I3359="","None Attached",IF(LEFT($I3359,5)="https",HYPERLINK($I3359,"Datasheet"),HYPERLINK(_xlfn.CONCAT("https://",$I3359),"Datasheet")))</f>
        <v>None Attached</v>
      </c>
      <c r="M3359" s="56"/>
      <c r="P3359" s="58"/>
      <c r="Q3359" s="1" t="n">
        <f aca="false">$M3359-$N3359</f>
        <v>0</v>
      </c>
      <c r="R3359" s="56"/>
      <c r="T3359" s="59" t="s">
        <v>15</v>
      </c>
      <c r="U3359" s="1" t="n">
        <f aca="false">$S3359-$R3359</f>
        <v>0</v>
      </c>
      <c r="V3359" s="1" t="n">
        <f aca="false">IF($T3359="±",$Q3359*2,$Q3359)</f>
        <v>0</v>
      </c>
      <c r="W3359" s="60" t="str">
        <f aca="false">IFERROR($U3359/ABS($V3359),"N/A")</f>
        <v>N/A</v>
      </c>
      <c r="X3359" s="61" t="str">
        <f aca="false">IF(OR($W3359="N/A",$R3359="",$S3359=""),"N/A",IF($W3359&gt;=4,"Not Significant",IF($W3359&gt;=2,"Semi-Significant","Significant")))</f>
        <v>N/A</v>
      </c>
      <c r="Z3359" s="1" t="str">
        <f aca="false">IF($D3359="Z540.1 w/data",0,"")</f>
        <v/>
      </c>
      <c r="AA3359" s="1" t="e">
        <f aca="false">$Y3359+$Q3359+$Z3359</f>
        <v>#VALUE!</v>
      </c>
      <c r="AB3359" s="1" t="n">
        <f aca="false">$N3359+$Q3359</f>
        <v>0</v>
      </c>
      <c r="AC3359" s="1" t="str">
        <f aca="false">IF($Y3359="","",IF(AND($AA3359&gt;=$R3359,$AA3359&lt;=$S3359),"Pass","Fail"))</f>
        <v/>
      </c>
      <c r="AD3359" s="1" t="str">
        <f aca="false">IF($Y3359="","",IF($AA3359&gt;$R3359,"Pass","Fail"))</f>
        <v/>
      </c>
      <c r="AE3359" s="1" t="str">
        <f aca="false">IF($Y3359="","",IF($AA3359&gt;=$R3359,"Pass","Fail"))</f>
        <v/>
      </c>
      <c r="AF3359" s="1" t="str">
        <f aca="false">IF($Y3359="","",IF($AA3359&lt;=$S3359,"Pass","Fail"))</f>
        <v/>
      </c>
      <c r="AG3359" s="1" t="str">
        <f aca="false">IF($Y3359="","",IF($AA3359&lt;$S3359,"Pass","Fail"))</f>
        <v/>
      </c>
      <c r="AH3359" s="23" t="str">
        <f aca="true">INDIRECT(CHOOSE(MATCH($T3359,{"±","&gt;","≥","≤","&lt;"},0), "AC", "AD", "AE", "AF", "AG") &amp; ROW())</f>
        <v/>
      </c>
      <c r="AI3359" s="56" t="str">
        <f aca="false">IF($X3359="Not Significant","No Further Action Required",
IF($AH3359="","",
IF(AND($AH3359="Pass",$L3359="0 - Passed "),"Analysis performed; no further action required.",
IF(AND($AH3359="Fail",$L3359="1 - Failed "),"Analysis performed; no further action required.",
IF(AND($AH3359="Pass",$L3359="2 - Limited In Use "),"Analysis performed; no further action required.",
IF(AND($AH3359="Fail",$L3359="3 - Adjusted "),"Analysis performed; no further action required.",
"Unit fails analysis; TSM determination required."))))))</f>
        <v/>
      </c>
      <c r="AJ3359" s="58"/>
    </row>
    <row r="3360" customFormat="false" ht="15" hidden="false" customHeight="false" outlineLevel="0" collapsed="false">
      <c r="A3360" s="56"/>
      <c r="E3360" s="57" t="str">
        <f aca="false">IF(AND($F3360="",$G3360=""),"",IF($G3360="",$F3360,HYPERLINK($G3360,$F3360)))</f>
        <v/>
      </c>
      <c r="H3360" s="1" t="str">
        <f aca="false">IF($I3360="","None Attached",IF(LEFT($I3360,5)="https",HYPERLINK($I3360,"Datasheet"),HYPERLINK(_xlfn.CONCAT("https://",$I3360),"Datasheet")))</f>
        <v>None Attached</v>
      </c>
      <c r="M3360" s="56"/>
      <c r="P3360" s="58"/>
      <c r="Q3360" s="1" t="n">
        <f aca="false">$M3360-$N3360</f>
        <v>0</v>
      </c>
      <c r="R3360" s="56"/>
      <c r="T3360" s="59" t="s">
        <v>15</v>
      </c>
      <c r="U3360" s="1" t="n">
        <f aca="false">$S3360-$R3360</f>
        <v>0</v>
      </c>
      <c r="V3360" s="1" t="n">
        <f aca="false">IF($T3360="±",$Q3360*2,$Q3360)</f>
        <v>0</v>
      </c>
      <c r="W3360" s="60" t="str">
        <f aca="false">IFERROR($U3360/ABS($V3360),"N/A")</f>
        <v>N/A</v>
      </c>
      <c r="X3360" s="61" t="str">
        <f aca="false">IF(OR($W3360="N/A",$R3360="",$S3360=""),"N/A",IF($W3360&gt;=4,"Not Significant",IF($W3360&gt;=2,"Semi-Significant","Significant")))</f>
        <v>N/A</v>
      </c>
      <c r="Z3360" s="1" t="str">
        <f aca="false">IF($D3360="Z540.1 w/data",0,"")</f>
        <v/>
      </c>
      <c r="AA3360" s="1" t="e">
        <f aca="false">$Y3360+$Q3360+$Z3360</f>
        <v>#VALUE!</v>
      </c>
      <c r="AB3360" s="1" t="n">
        <f aca="false">$N3360+$Q3360</f>
        <v>0</v>
      </c>
      <c r="AC3360" s="1" t="str">
        <f aca="false">IF($Y3360="","",IF(AND($AA3360&gt;=$R3360,$AA3360&lt;=$S3360),"Pass","Fail"))</f>
        <v/>
      </c>
      <c r="AD3360" s="1" t="str">
        <f aca="false">IF($Y3360="","",IF($AA3360&gt;$R3360,"Pass","Fail"))</f>
        <v/>
      </c>
      <c r="AE3360" s="1" t="str">
        <f aca="false">IF($Y3360="","",IF($AA3360&gt;=$R3360,"Pass","Fail"))</f>
        <v/>
      </c>
      <c r="AF3360" s="1" t="str">
        <f aca="false">IF($Y3360="","",IF($AA3360&lt;=$S3360,"Pass","Fail"))</f>
        <v/>
      </c>
      <c r="AG3360" s="1" t="str">
        <f aca="false">IF($Y3360="","",IF($AA3360&lt;$S3360,"Pass","Fail"))</f>
        <v/>
      </c>
      <c r="AH3360" s="23" t="str">
        <f aca="true">INDIRECT(CHOOSE(MATCH($T3360,{"±","&gt;","≥","≤","&lt;"},0), "AC", "AD", "AE", "AF", "AG") &amp; ROW())</f>
        <v/>
      </c>
      <c r="AI3360" s="56" t="str">
        <f aca="false">IF($X3360="Not Significant","No Further Action Required",
IF($AH3360="","",
IF(AND($AH3360="Pass",$L3360="0 - Passed "),"Analysis performed; no further action required.",
IF(AND($AH3360="Fail",$L3360="1 - Failed "),"Analysis performed; no further action required.",
IF(AND($AH3360="Pass",$L3360="2 - Limited In Use "),"Analysis performed; no further action required.",
IF(AND($AH3360="Fail",$L3360="3 - Adjusted "),"Analysis performed; no further action required.",
"Unit fails analysis; TSM determination required."))))))</f>
        <v/>
      </c>
      <c r="AJ3360" s="58"/>
    </row>
    <row r="3361" customFormat="false" ht="15" hidden="false" customHeight="false" outlineLevel="0" collapsed="false">
      <c r="A3361" s="56"/>
      <c r="E3361" s="57" t="str">
        <f aca="false">IF(AND($F3361="",$G3361=""),"",IF($G3361="",$F3361,HYPERLINK($G3361,$F3361)))</f>
        <v/>
      </c>
      <c r="H3361" s="1" t="str">
        <f aca="false">IF($I3361="","None Attached",IF(LEFT($I3361,5)="https",HYPERLINK($I3361,"Datasheet"),HYPERLINK(_xlfn.CONCAT("https://",$I3361),"Datasheet")))</f>
        <v>None Attached</v>
      </c>
      <c r="M3361" s="56"/>
      <c r="P3361" s="58"/>
      <c r="Q3361" s="1" t="n">
        <f aca="false">$M3361-$N3361</f>
        <v>0</v>
      </c>
      <c r="R3361" s="56"/>
      <c r="T3361" s="59" t="s">
        <v>15</v>
      </c>
      <c r="U3361" s="1" t="n">
        <f aca="false">$S3361-$R3361</f>
        <v>0</v>
      </c>
      <c r="V3361" s="1" t="n">
        <f aca="false">IF($T3361="±",$Q3361*2,$Q3361)</f>
        <v>0</v>
      </c>
      <c r="W3361" s="60" t="str">
        <f aca="false">IFERROR($U3361/ABS($V3361),"N/A")</f>
        <v>N/A</v>
      </c>
      <c r="X3361" s="61" t="str">
        <f aca="false">IF(OR($W3361="N/A",$R3361="",$S3361=""),"N/A",IF($W3361&gt;=4,"Not Significant",IF($W3361&gt;=2,"Semi-Significant","Significant")))</f>
        <v>N/A</v>
      </c>
      <c r="Z3361" s="1" t="str">
        <f aca="false">IF($D3361="Z540.1 w/data",0,"")</f>
        <v/>
      </c>
      <c r="AA3361" s="1" t="e">
        <f aca="false">$Y3361+$Q3361+$Z3361</f>
        <v>#VALUE!</v>
      </c>
      <c r="AB3361" s="1" t="n">
        <f aca="false">$N3361+$Q3361</f>
        <v>0</v>
      </c>
      <c r="AC3361" s="1" t="str">
        <f aca="false">IF($Y3361="","",IF(AND($AA3361&gt;=$R3361,$AA3361&lt;=$S3361),"Pass","Fail"))</f>
        <v/>
      </c>
      <c r="AD3361" s="1" t="str">
        <f aca="false">IF($Y3361="","",IF($AA3361&gt;$R3361,"Pass","Fail"))</f>
        <v/>
      </c>
      <c r="AE3361" s="1" t="str">
        <f aca="false">IF($Y3361="","",IF($AA3361&gt;=$R3361,"Pass","Fail"))</f>
        <v/>
      </c>
      <c r="AF3361" s="1" t="str">
        <f aca="false">IF($Y3361="","",IF($AA3361&lt;=$S3361,"Pass","Fail"))</f>
        <v/>
      </c>
      <c r="AG3361" s="1" t="str">
        <f aca="false">IF($Y3361="","",IF($AA3361&lt;$S3361,"Pass","Fail"))</f>
        <v/>
      </c>
      <c r="AH3361" s="23" t="str">
        <f aca="true">INDIRECT(CHOOSE(MATCH($T3361,{"±","&gt;","≥","≤","&lt;"},0), "AC", "AD", "AE", "AF", "AG") &amp; ROW())</f>
        <v/>
      </c>
      <c r="AI3361" s="56" t="str">
        <f aca="false">IF($X3361="Not Significant","No Further Action Required",
IF($AH3361="","",
IF(AND($AH3361="Pass",$L3361="0 - Passed "),"Analysis performed; no further action required.",
IF(AND($AH3361="Fail",$L3361="1 - Failed "),"Analysis performed; no further action required.",
IF(AND($AH3361="Pass",$L3361="2 - Limited In Use "),"Analysis performed; no further action required.",
IF(AND($AH3361="Fail",$L3361="3 - Adjusted "),"Analysis performed; no further action required.",
"Unit fails analysis; TSM determination required."))))))</f>
        <v/>
      </c>
      <c r="AJ3361" s="58"/>
    </row>
    <row r="3362" customFormat="false" ht="15" hidden="false" customHeight="false" outlineLevel="0" collapsed="false">
      <c r="A3362" s="56"/>
      <c r="E3362" s="57" t="str">
        <f aca="false">IF(AND($F3362="",$G3362=""),"",IF($G3362="",$F3362,HYPERLINK($G3362,$F3362)))</f>
        <v/>
      </c>
      <c r="H3362" s="1" t="str">
        <f aca="false">IF($I3362="","None Attached",IF(LEFT($I3362,5)="https",HYPERLINK($I3362,"Datasheet"),HYPERLINK(_xlfn.CONCAT("https://",$I3362),"Datasheet")))</f>
        <v>None Attached</v>
      </c>
      <c r="M3362" s="56"/>
      <c r="P3362" s="58"/>
      <c r="Q3362" s="1" t="n">
        <f aca="false">$M3362-$N3362</f>
        <v>0</v>
      </c>
      <c r="R3362" s="56"/>
      <c r="T3362" s="59" t="s">
        <v>15</v>
      </c>
      <c r="U3362" s="1" t="n">
        <f aca="false">$S3362-$R3362</f>
        <v>0</v>
      </c>
      <c r="V3362" s="1" t="n">
        <f aca="false">IF($T3362="±",$Q3362*2,$Q3362)</f>
        <v>0</v>
      </c>
      <c r="W3362" s="60" t="str">
        <f aca="false">IFERROR($U3362/ABS($V3362),"N/A")</f>
        <v>N/A</v>
      </c>
      <c r="X3362" s="61" t="str">
        <f aca="false">IF(OR($W3362="N/A",$R3362="",$S3362=""),"N/A",IF($W3362&gt;=4,"Not Significant",IF($W3362&gt;=2,"Semi-Significant","Significant")))</f>
        <v>N/A</v>
      </c>
      <c r="Z3362" s="1" t="str">
        <f aca="false">IF($D3362="Z540.1 w/data",0,"")</f>
        <v/>
      </c>
      <c r="AA3362" s="1" t="e">
        <f aca="false">$Y3362+$Q3362+$Z3362</f>
        <v>#VALUE!</v>
      </c>
      <c r="AB3362" s="1" t="n">
        <f aca="false">$N3362+$Q3362</f>
        <v>0</v>
      </c>
      <c r="AC3362" s="1" t="str">
        <f aca="false">IF($Y3362="","",IF(AND($AA3362&gt;=$R3362,$AA3362&lt;=$S3362),"Pass","Fail"))</f>
        <v/>
      </c>
      <c r="AD3362" s="1" t="str">
        <f aca="false">IF($Y3362="","",IF($AA3362&gt;$R3362,"Pass","Fail"))</f>
        <v/>
      </c>
      <c r="AE3362" s="1" t="str">
        <f aca="false">IF($Y3362="","",IF($AA3362&gt;=$R3362,"Pass","Fail"))</f>
        <v/>
      </c>
      <c r="AF3362" s="1" t="str">
        <f aca="false">IF($Y3362="","",IF($AA3362&lt;=$S3362,"Pass","Fail"))</f>
        <v/>
      </c>
      <c r="AG3362" s="1" t="str">
        <f aca="false">IF($Y3362="","",IF($AA3362&lt;$S3362,"Pass","Fail"))</f>
        <v/>
      </c>
      <c r="AH3362" s="23" t="str">
        <f aca="true">INDIRECT(CHOOSE(MATCH($T3362,{"±","&gt;","≥","≤","&lt;"},0), "AC", "AD", "AE", "AF", "AG") &amp; ROW())</f>
        <v/>
      </c>
      <c r="AI3362" s="56" t="str">
        <f aca="false">IF($X3362="Not Significant","No Further Action Required",
IF($AH3362="","",
IF(AND($AH3362="Pass",$L3362="0 - Passed "),"Analysis performed; no further action required.",
IF(AND($AH3362="Fail",$L3362="1 - Failed "),"Analysis performed; no further action required.",
IF(AND($AH3362="Pass",$L3362="2 - Limited In Use "),"Analysis performed; no further action required.",
IF(AND($AH3362="Fail",$L3362="3 - Adjusted "),"Analysis performed; no further action required.",
"Unit fails analysis; TSM determination required."))))))</f>
        <v/>
      </c>
      <c r="AJ3362" s="58"/>
    </row>
    <row r="3363" customFormat="false" ht="15" hidden="false" customHeight="false" outlineLevel="0" collapsed="false">
      <c r="A3363" s="56"/>
      <c r="E3363" s="57" t="str">
        <f aca="false">IF(AND($F3363="",$G3363=""),"",IF($G3363="",$F3363,HYPERLINK($G3363,$F3363)))</f>
        <v/>
      </c>
      <c r="H3363" s="1" t="str">
        <f aca="false">IF($I3363="","None Attached",IF(LEFT($I3363,5)="https",HYPERLINK($I3363,"Datasheet"),HYPERLINK(_xlfn.CONCAT("https://",$I3363),"Datasheet")))</f>
        <v>None Attached</v>
      </c>
      <c r="M3363" s="56"/>
      <c r="P3363" s="58"/>
      <c r="Q3363" s="1" t="n">
        <f aca="false">$M3363-$N3363</f>
        <v>0</v>
      </c>
      <c r="R3363" s="56"/>
      <c r="T3363" s="59" t="s">
        <v>15</v>
      </c>
      <c r="U3363" s="1" t="n">
        <f aca="false">$S3363-$R3363</f>
        <v>0</v>
      </c>
      <c r="V3363" s="1" t="n">
        <f aca="false">IF($T3363="±",$Q3363*2,$Q3363)</f>
        <v>0</v>
      </c>
      <c r="W3363" s="60" t="str">
        <f aca="false">IFERROR($U3363/ABS($V3363),"N/A")</f>
        <v>N/A</v>
      </c>
      <c r="X3363" s="61" t="str">
        <f aca="false">IF(OR($W3363="N/A",$R3363="",$S3363=""),"N/A",IF($W3363&gt;=4,"Not Significant",IF($W3363&gt;=2,"Semi-Significant","Significant")))</f>
        <v>N/A</v>
      </c>
      <c r="Z3363" s="1" t="str">
        <f aca="false">IF($D3363="Z540.1 w/data",0,"")</f>
        <v/>
      </c>
      <c r="AA3363" s="1" t="e">
        <f aca="false">$Y3363+$Q3363+$Z3363</f>
        <v>#VALUE!</v>
      </c>
      <c r="AB3363" s="1" t="n">
        <f aca="false">$N3363+$Q3363</f>
        <v>0</v>
      </c>
      <c r="AC3363" s="1" t="str">
        <f aca="false">IF($Y3363="","",IF(AND($AA3363&gt;=$R3363,$AA3363&lt;=$S3363),"Pass","Fail"))</f>
        <v/>
      </c>
      <c r="AD3363" s="1" t="str">
        <f aca="false">IF($Y3363="","",IF($AA3363&gt;$R3363,"Pass","Fail"))</f>
        <v/>
      </c>
      <c r="AE3363" s="1" t="str">
        <f aca="false">IF($Y3363="","",IF($AA3363&gt;=$R3363,"Pass","Fail"))</f>
        <v/>
      </c>
      <c r="AF3363" s="1" t="str">
        <f aca="false">IF($Y3363="","",IF($AA3363&lt;=$S3363,"Pass","Fail"))</f>
        <v/>
      </c>
      <c r="AG3363" s="1" t="str">
        <f aca="false">IF($Y3363="","",IF($AA3363&lt;$S3363,"Pass","Fail"))</f>
        <v/>
      </c>
      <c r="AH3363" s="23" t="str">
        <f aca="true">INDIRECT(CHOOSE(MATCH($T3363,{"±","&gt;","≥","≤","&lt;"},0), "AC", "AD", "AE", "AF", "AG") &amp; ROW())</f>
        <v/>
      </c>
      <c r="AI3363" s="56" t="str">
        <f aca="false">IF($X3363="Not Significant","No Further Action Required",
IF($AH3363="","",
IF(AND($AH3363="Pass",$L3363="0 - Passed "),"Analysis performed; no further action required.",
IF(AND($AH3363="Fail",$L3363="1 - Failed "),"Analysis performed; no further action required.",
IF(AND($AH3363="Pass",$L3363="2 - Limited In Use "),"Analysis performed; no further action required.",
IF(AND($AH3363="Fail",$L3363="3 - Adjusted "),"Analysis performed; no further action required.",
"Unit fails analysis; TSM determination required."))))))</f>
        <v/>
      </c>
      <c r="AJ3363" s="58"/>
    </row>
    <row r="3364" customFormat="false" ht="15" hidden="false" customHeight="false" outlineLevel="0" collapsed="false">
      <c r="A3364" s="56"/>
      <c r="E3364" s="57" t="str">
        <f aca="false">IF(AND($F3364="",$G3364=""),"",IF($G3364="",$F3364,HYPERLINK($G3364,$F3364)))</f>
        <v/>
      </c>
      <c r="H3364" s="1" t="str">
        <f aca="false">IF($I3364="","None Attached",IF(LEFT($I3364,5)="https",HYPERLINK($I3364,"Datasheet"),HYPERLINK(_xlfn.CONCAT("https://",$I3364),"Datasheet")))</f>
        <v>None Attached</v>
      </c>
      <c r="M3364" s="56"/>
      <c r="P3364" s="58"/>
      <c r="Q3364" s="1" t="n">
        <f aca="false">$M3364-$N3364</f>
        <v>0</v>
      </c>
      <c r="R3364" s="56"/>
      <c r="T3364" s="59" t="s">
        <v>15</v>
      </c>
      <c r="U3364" s="1" t="n">
        <f aca="false">$S3364-$R3364</f>
        <v>0</v>
      </c>
      <c r="V3364" s="1" t="n">
        <f aca="false">IF($T3364="±",$Q3364*2,$Q3364)</f>
        <v>0</v>
      </c>
      <c r="W3364" s="60" t="str">
        <f aca="false">IFERROR($U3364/ABS($V3364),"N/A")</f>
        <v>N/A</v>
      </c>
      <c r="X3364" s="61" t="str">
        <f aca="false">IF(OR($W3364="N/A",$R3364="",$S3364=""),"N/A",IF($W3364&gt;=4,"Not Significant",IF($W3364&gt;=2,"Semi-Significant","Significant")))</f>
        <v>N/A</v>
      </c>
      <c r="Z3364" s="1" t="str">
        <f aca="false">IF($D3364="Z540.1 w/data",0,"")</f>
        <v/>
      </c>
      <c r="AA3364" s="1" t="e">
        <f aca="false">$Y3364+$Q3364+$Z3364</f>
        <v>#VALUE!</v>
      </c>
      <c r="AB3364" s="1" t="n">
        <f aca="false">$N3364+$Q3364</f>
        <v>0</v>
      </c>
      <c r="AC3364" s="1" t="str">
        <f aca="false">IF($Y3364="","",IF(AND($AA3364&gt;=$R3364,$AA3364&lt;=$S3364),"Pass","Fail"))</f>
        <v/>
      </c>
      <c r="AD3364" s="1" t="str">
        <f aca="false">IF($Y3364="","",IF($AA3364&gt;$R3364,"Pass","Fail"))</f>
        <v/>
      </c>
      <c r="AE3364" s="1" t="str">
        <f aca="false">IF($Y3364="","",IF($AA3364&gt;=$R3364,"Pass","Fail"))</f>
        <v/>
      </c>
      <c r="AF3364" s="1" t="str">
        <f aca="false">IF($Y3364="","",IF($AA3364&lt;=$S3364,"Pass","Fail"))</f>
        <v/>
      </c>
      <c r="AG3364" s="1" t="str">
        <f aca="false">IF($Y3364="","",IF($AA3364&lt;$S3364,"Pass","Fail"))</f>
        <v/>
      </c>
      <c r="AH3364" s="23" t="str">
        <f aca="true">INDIRECT(CHOOSE(MATCH($T3364,{"±","&gt;","≥","≤","&lt;"},0), "AC", "AD", "AE", "AF", "AG") &amp; ROW())</f>
        <v/>
      </c>
      <c r="AI3364" s="56" t="str">
        <f aca="false">IF($X3364="Not Significant","No Further Action Required",
IF($AH3364="","",
IF(AND($AH3364="Pass",$L3364="0 - Passed "),"Analysis performed; no further action required.",
IF(AND($AH3364="Fail",$L3364="1 - Failed "),"Analysis performed; no further action required.",
IF(AND($AH3364="Pass",$L3364="2 - Limited In Use "),"Analysis performed; no further action required.",
IF(AND($AH3364="Fail",$L3364="3 - Adjusted "),"Analysis performed; no further action required.",
"Unit fails analysis; TSM determination required."))))))</f>
        <v/>
      </c>
      <c r="AJ3364" s="58"/>
    </row>
    <row r="3365" customFormat="false" ht="15" hidden="false" customHeight="false" outlineLevel="0" collapsed="false">
      <c r="A3365" s="56"/>
      <c r="E3365" s="57" t="str">
        <f aca="false">IF(AND($F3365="",$G3365=""),"",IF($G3365="",$F3365,HYPERLINK($G3365,$F3365)))</f>
        <v/>
      </c>
      <c r="H3365" s="1" t="str">
        <f aca="false">IF($I3365="","None Attached",IF(LEFT($I3365,5)="https",HYPERLINK($I3365,"Datasheet"),HYPERLINK(_xlfn.CONCAT("https://",$I3365),"Datasheet")))</f>
        <v>None Attached</v>
      </c>
      <c r="M3365" s="56"/>
      <c r="P3365" s="58"/>
      <c r="Q3365" s="1" t="n">
        <f aca="false">$M3365-$N3365</f>
        <v>0</v>
      </c>
      <c r="R3365" s="56"/>
      <c r="T3365" s="59" t="s">
        <v>15</v>
      </c>
      <c r="U3365" s="1" t="n">
        <f aca="false">$S3365-$R3365</f>
        <v>0</v>
      </c>
      <c r="V3365" s="1" t="n">
        <f aca="false">IF($T3365="±",$Q3365*2,$Q3365)</f>
        <v>0</v>
      </c>
      <c r="W3365" s="60" t="str">
        <f aca="false">IFERROR($U3365/ABS($V3365),"N/A")</f>
        <v>N/A</v>
      </c>
      <c r="X3365" s="61" t="str">
        <f aca="false">IF(OR($W3365="N/A",$R3365="",$S3365=""),"N/A",IF($W3365&gt;=4,"Not Significant",IF($W3365&gt;=2,"Semi-Significant","Significant")))</f>
        <v>N/A</v>
      </c>
      <c r="Z3365" s="1" t="str">
        <f aca="false">IF($D3365="Z540.1 w/data",0,"")</f>
        <v/>
      </c>
      <c r="AA3365" s="1" t="e">
        <f aca="false">$Y3365+$Q3365+$Z3365</f>
        <v>#VALUE!</v>
      </c>
      <c r="AB3365" s="1" t="n">
        <f aca="false">$N3365+$Q3365</f>
        <v>0</v>
      </c>
      <c r="AC3365" s="1" t="str">
        <f aca="false">IF($Y3365="","",IF(AND($AA3365&gt;=$R3365,$AA3365&lt;=$S3365),"Pass","Fail"))</f>
        <v/>
      </c>
      <c r="AD3365" s="1" t="str">
        <f aca="false">IF($Y3365="","",IF($AA3365&gt;$R3365,"Pass","Fail"))</f>
        <v/>
      </c>
      <c r="AE3365" s="1" t="str">
        <f aca="false">IF($Y3365="","",IF($AA3365&gt;=$R3365,"Pass","Fail"))</f>
        <v/>
      </c>
      <c r="AF3365" s="1" t="str">
        <f aca="false">IF($Y3365="","",IF($AA3365&lt;=$S3365,"Pass","Fail"))</f>
        <v/>
      </c>
      <c r="AG3365" s="1" t="str">
        <f aca="false">IF($Y3365="","",IF($AA3365&lt;$S3365,"Pass","Fail"))</f>
        <v/>
      </c>
      <c r="AH3365" s="23" t="str">
        <f aca="true">INDIRECT(CHOOSE(MATCH($T3365,{"±","&gt;","≥","≤","&lt;"},0), "AC", "AD", "AE", "AF", "AG") &amp; ROW())</f>
        <v/>
      </c>
      <c r="AI3365" s="56" t="str">
        <f aca="false">IF($X3365="Not Significant","No Further Action Required",
IF($AH3365="","",
IF(AND($AH3365="Pass",$L3365="0 - Passed "),"Analysis performed; no further action required.",
IF(AND($AH3365="Fail",$L3365="1 - Failed "),"Analysis performed; no further action required.",
IF(AND($AH3365="Pass",$L3365="2 - Limited In Use "),"Analysis performed; no further action required.",
IF(AND($AH3365="Fail",$L3365="3 - Adjusted "),"Analysis performed; no further action required.",
"Unit fails analysis; TSM determination required."))))))</f>
        <v/>
      </c>
      <c r="AJ3365" s="58"/>
    </row>
    <row r="3366" customFormat="false" ht="15" hidden="false" customHeight="false" outlineLevel="0" collapsed="false">
      <c r="A3366" s="56"/>
      <c r="E3366" s="57" t="str">
        <f aca="false">IF(AND($F3366="",$G3366=""),"",IF($G3366="",$F3366,HYPERLINK($G3366,$F3366)))</f>
        <v/>
      </c>
      <c r="H3366" s="1" t="str">
        <f aca="false">IF($I3366="","None Attached",IF(LEFT($I3366,5)="https",HYPERLINK($I3366,"Datasheet"),HYPERLINK(_xlfn.CONCAT("https://",$I3366),"Datasheet")))</f>
        <v>None Attached</v>
      </c>
      <c r="M3366" s="56"/>
      <c r="P3366" s="58"/>
      <c r="Q3366" s="1" t="n">
        <f aca="false">$M3366-$N3366</f>
        <v>0</v>
      </c>
      <c r="R3366" s="56"/>
      <c r="T3366" s="59" t="s">
        <v>15</v>
      </c>
      <c r="U3366" s="1" t="n">
        <f aca="false">$S3366-$R3366</f>
        <v>0</v>
      </c>
      <c r="V3366" s="1" t="n">
        <f aca="false">IF($T3366="±",$Q3366*2,$Q3366)</f>
        <v>0</v>
      </c>
      <c r="W3366" s="60" t="str">
        <f aca="false">IFERROR($U3366/ABS($V3366),"N/A")</f>
        <v>N/A</v>
      </c>
      <c r="X3366" s="61" t="str">
        <f aca="false">IF(OR($W3366="N/A",$R3366="",$S3366=""),"N/A",IF($W3366&gt;=4,"Not Significant",IF($W3366&gt;=2,"Semi-Significant","Significant")))</f>
        <v>N/A</v>
      </c>
      <c r="Z3366" s="1" t="str">
        <f aca="false">IF($D3366="Z540.1 w/data",0,"")</f>
        <v/>
      </c>
      <c r="AA3366" s="1" t="e">
        <f aca="false">$Y3366+$Q3366+$Z3366</f>
        <v>#VALUE!</v>
      </c>
      <c r="AB3366" s="1" t="n">
        <f aca="false">$N3366+$Q3366</f>
        <v>0</v>
      </c>
      <c r="AC3366" s="1" t="str">
        <f aca="false">IF($Y3366="","",IF(AND($AA3366&gt;=$R3366,$AA3366&lt;=$S3366),"Pass","Fail"))</f>
        <v/>
      </c>
      <c r="AD3366" s="1" t="str">
        <f aca="false">IF($Y3366="","",IF($AA3366&gt;$R3366,"Pass","Fail"))</f>
        <v/>
      </c>
      <c r="AE3366" s="1" t="str">
        <f aca="false">IF($Y3366="","",IF($AA3366&gt;=$R3366,"Pass","Fail"))</f>
        <v/>
      </c>
      <c r="AF3366" s="1" t="str">
        <f aca="false">IF($Y3366="","",IF($AA3366&lt;=$S3366,"Pass","Fail"))</f>
        <v/>
      </c>
      <c r="AG3366" s="1" t="str">
        <f aca="false">IF($Y3366="","",IF($AA3366&lt;$S3366,"Pass","Fail"))</f>
        <v/>
      </c>
      <c r="AH3366" s="23" t="str">
        <f aca="true">INDIRECT(CHOOSE(MATCH($T3366,{"±","&gt;","≥","≤","&lt;"},0), "AC", "AD", "AE", "AF", "AG") &amp; ROW())</f>
        <v/>
      </c>
      <c r="AI3366" s="56" t="str">
        <f aca="false">IF($X3366="Not Significant","No Further Action Required",
IF($AH3366="","",
IF(AND($AH3366="Pass",$L3366="0 - Passed "),"Analysis performed; no further action required.",
IF(AND($AH3366="Fail",$L3366="1 - Failed "),"Analysis performed; no further action required.",
IF(AND($AH3366="Pass",$L3366="2 - Limited In Use "),"Analysis performed; no further action required.",
IF(AND($AH3366="Fail",$L3366="3 - Adjusted "),"Analysis performed; no further action required.",
"Unit fails analysis; TSM determination required."))))))</f>
        <v/>
      </c>
      <c r="AJ3366" s="58"/>
    </row>
    <row r="3367" customFormat="false" ht="15" hidden="false" customHeight="false" outlineLevel="0" collapsed="false">
      <c r="A3367" s="56"/>
      <c r="E3367" s="57" t="str">
        <f aca="false">IF(AND($F3367="",$G3367=""),"",IF($G3367="",$F3367,HYPERLINK($G3367,$F3367)))</f>
        <v/>
      </c>
      <c r="H3367" s="1" t="str">
        <f aca="false">IF($I3367="","None Attached",IF(LEFT($I3367,5)="https",HYPERLINK($I3367,"Datasheet"),HYPERLINK(_xlfn.CONCAT("https://",$I3367),"Datasheet")))</f>
        <v>None Attached</v>
      </c>
      <c r="M3367" s="56"/>
      <c r="P3367" s="58"/>
      <c r="Q3367" s="1" t="n">
        <f aca="false">$M3367-$N3367</f>
        <v>0</v>
      </c>
      <c r="R3367" s="56"/>
      <c r="T3367" s="59" t="s">
        <v>15</v>
      </c>
      <c r="U3367" s="1" t="n">
        <f aca="false">$S3367-$R3367</f>
        <v>0</v>
      </c>
      <c r="V3367" s="1" t="n">
        <f aca="false">IF($T3367="±",$Q3367*2,$Q3367)</f>
        <v>0</v>
      </c>
      <c r="W3367" s="60" t="str">
        <f aca="false">IFERROR($U3367/ABS($V3367),"N/A")</f>
        <v>N/A</v>
      </c>
      <c r="X3367" s="61" t="str">
        <f aca="false">IF(OR($W3367="N/A",$R3367="",$S3367=""),"N/A",IF($W3367&gt;=4,"Not Significant",IF($W3367&gt;=2,"Semi-Significant","Significant")))</f>
        <v>N/A</v>
      </c>
      <c r="Z3367" s="1" t="str">
        <f aca="false">IF($D3367="Z540.1 w/data",0,"")</f>
        <v/>
      </c>
      <c r="AA3367" s="1" t="e">
        <f aca="false">$Y3367+$Q3367+$Z3367</f>
        <v>#VALUE!</v>
      </c>
      <c r="AB3367" s="1" t="n">
        <f aca="false">$N3367+$Q3367</f>
        <v>0</v>
      </c>
      <c r="AC3367" s="1" t="str">
        <f aca="false">IF($Y3367="","",IF(AND($AA3367&gt;=$R3367,$AA3367&lt;=$S3367),"Pass","Fail"))</f>
        <v/>
      </c>
      <c r="AD3367" s="1" t="str">
        <f aca="false">IF($Y3367="","",IF($AA3367&gt;$R3367,"Pass","Fail"))</f>
        <v/>
      </c>
      <c r="AE3367" s="1" t="str">
        <f aca="false">IF($Y3367="","",IF($AA3367&gt;=$R3367,"Pass","Fail"))</f>
        <v/>
      </c>
      <c r="AF3367" s="1" t="str">
        <f aca="false">IF($Y3367="","",IF($AA3367&lt;=$S3367,"Pass","Fail"))</f>
        <v/>
      </c>
      <c r="AG3367" s="1" t="str">
        <f aca="false">IF($Y3367="","",IF($AA3367&lt;$S3367,"Pass","Fail"))</f>
        <v/>
      </c>
      <c r="AH3367" s="23" t="str">
        <f aca="true">INDIRECT(CHOOSE(MATCH($T3367,{"±","&gt;","≥","≤","&lt;"},0), "AC", "AD", "AE", "AF", "AG") &amp; ROW())</f>
        <v/>
      </c>
      <c r="AI3367" s="56" t="str">
        <f aca="false">IF($X3367="Not Significant","No Further Action Required",
IF($AH3367="","",
IF(AND($AH3367="Pass",$L3367="0 - Passed "),"Analysis performed; no further action required.",
IF(AND($AH3367="Fail",$L3367="1 - Failed "),"Analysis performed; no further action required.",
IF(AND($AH3367="Pass",$L3367="2 - Limited In Use "),"Analysis performed; no further action required.",
IF(AND($AH3367="Fail",$L3367="3 - Adjusted "),"Analysis performed; no further action required.",
"Unit fails analysis; TSM determination required."))))))</f>
        <v/>
      </c>
      <c r="AJ3367" s="58"/>
    </row>
    <row r="3368" customFormat="false" ht="15" hidden="false" customHeight="false" outlineLevel="0" collapsed="false">
      <c r="A3368" s="56"/>
      <c r="E3368" s="57" t="str">
        <f aca="false">IF(AND($F3368="",$G3368=""),"",IF($G3368="",$F3368,HYPERLINK($G3368,$F3368)))</f>
        <v/>
      </c>
      <c r="H3368" s="1" t="str">
        <f aca="false">IF($I3368="","None Attached",IF(LEFT($I3368,5)="https",HYPERLINK($I3368,"Datasheet"),HYPERLINK(_xlfn.CONCAT("https://",$I3368),"Datasheet")))</f>
        <v>None Attached</v>
      </c>
      <c r="M3368" s="56"/>
      <c r="P3368" s="58"/>
      <c r="Q3368" s="1" t="n">
        <f aca="false">$M3368-$N3368</f>
        <v>0</v>
      </c>
      <c r="R3368" s="56"/>
      <c r="T3368" s="59" t="s">
        <v>15</v>
      </c>
      <c r="U3368" s="1" t="n">
        <f aca="false">$S3368-$R3368</f>
        <v>0</v>
      </c>
      <c r="V3368" s="1" t="n">
        <f aca="false">IF($T3368="±",$Q3368*2,$Q3368)</f>
        <v>0</v>
      </c>
      <c r="W3368" s="60" t="str">
        <f aca="false">IFERROR($U3368/ABS($V3368),"N/A")</f>
        <v>N/A</v>
      </c>
      <c r="X3368" s="61" t="str">
        <f aca="false">IF(OR($W3368="N/A",$R3368="",$S3368=""),"N/A",IF($W3368&gt;=4,"Not Significant",IF($W3368&gt;=2,"Semi-Significant","Significant")))</f>
        <v>N/A</v>
      </c>
      <c r="Z3368" s="1" t="str">
        <f aca="false">IF($D3368="Z540.1 w/data",0,"")</f>
        <v/>
      </c>
      <c r="AA3368" s="1" t="e">
        <f aca="false">$Y3368+$Q3368+$Z3368</f>
        <v>#VALUE!</v>
      </c>
      <c r="AB3368" s="1" t="n">
        <f aca="false">$N3368+$Q3368</f>
        <v>0</v>
      </c>
      <c r="AC3368" s="1" t="str">
        <f aca="false">IF($Y3368="","",IF(AND($AA3368&gt;=$R3368,$AA3368&lt;=$S3368),"Pass","Fail"))</f>
        <v/>
      </c>
      <c r="AD3368" s="1" t="str">
        <f aca="false">IF($Y3368="","",IF($AA3368&gt;$R3368,"Pass","Fail"))</f>
        <v/>
      </c>
      <c r="AE3368" s="1" t="str">
        <f aca="false">IF($Y3368="","",IF($AA3368&gt;=$R3368,"Pass","Fail"))</f>
        <v/>
      </c>
      <c r="AF3368" s="1" t="str">
        <f aca="false">IF($Y3368="","",IF($AA3368&lt;=$S3368,"Pass","Fail"))</f>
        <v/>
      </c>
      <c r="AG3368" s="1" t="str">
        <f aca="false">IF($Y3368="","",IF($AA3368&lt;$S3368,"Pass","Fail"))</f>
        <v/>
      </c>
      <c r="AH3368" s="23" t="str">
        <f aca="true">INDIRECT(CHOOSE(MATCH($T3368,{"±","&gt;","≥","≤","&lt;"},0), "AC", "AD", "AE", "AF", "AG") &amp; ROW())</f>
        <v/>
      </c>
      <c r="AI3368" s="56" t="str">
        <f aca="false">IF($X3368="Not Significant","No Further Action Required",
IF($AH3368="","",
IF(AND($AH3368="Pass",$L3368="0 - Passed "),"Analysis performed; no further action required.",
IF(AND($AH3368="Fail",$L3368="1 - Failed "),"Analysis performed; no further action required.",
IF(AND($AH3368="Pass",$L3368="2 - Limited In Use "),"Analysis performed; no further action required.",
IF(AND($AH3368="Fail",$L3368="3 - Adjusted "),"Analysis performed; no further action required.",
"Unit fails analysis; TSM determination required."))))))</f>
        <v/>
      </c>
      <c r="AJ3368" s="58"/>
    </row>
    <row r="3369" customFormat="false" ht="15" hidden="false" customHeight="false" outlineLevel="0" collapsed="false">
      <c r="A3369" s="56"/>
      <c r="E3369" s="57" t="str">
        <f aca="false">IF(AND($F3369="",$G3369=""),"",IF($G3369="",$F3369,HYPERLINK($G3369,$F3369)))</f>
        <v/>
      </c>
      <c r="H3369" s="1" t="str">
        <f aca="false">IF($I3369="","None Attached",IF(LEFT($I3369,5)="https",HYPERLINK($I3369,"Datasheet"),HYPERLINK(_xlfn.CONCAT("https://",$I3369),"Datasheet")))</f>
        <v>None Attached</v>
      </c>
      <c r="M3369" s="56"/>
      <c r="P3369" s="58"/>
      <c r="Q3369" s="1" t="n">
        <f aca="false">$M3369-$N3369</f>
        <v>0</v>
      </c>
      <c r="R3369" s="56"/>
      <c r="T3369" s="59" t="s">
        <v>15</v>
      </c>
      <c r="U3369" s="1" t="n">
        <f aca="false">$S3369-$R3369</f>
        <v>0</v>
      </c>
      <c r="V3369" s="1" t="n">
        <f aca="false">IF($T3369="±",$Q3369*2,$Q3369)</f>
        <v>0</v>
      </c>
      <c r="W3369" s="60" t="str">
        <f aca="false">IFERROR($U3369/ABS($V3369),"N/A")</f>
        <v>N/A</v>
      </c>
      <c r="X3369" s="61" t="str">
        <f aca="false">IF(OR($W3369="N/A",$R3369="",$S3369=""),"N/A",IF($W3369&gt;=4,"Not Significant",IF($W3369&gt;=2,"Semi-Significant","Significant")))</f>
        <v>N/A</v>
      </c>
      <c r="Z3369" s="1" t="str">
        <f aca="false">IF($D3369="Z540.1 w/data",0,"")</f>
        <v/>
      </c>
      <c r="AA3369" s="1" t="e">
        <f aca="false">$Y3369+$Q3369+$Z3369</f>
        <v>#VALUE!</v>
      </c>
      <c r="AB3369" s="1" t="n">
        <f aca="false">$N3369+$Q3369</f>
        <v>0</v>
      </c>
      <c r="AC3369" s="1" t="str">
        <f aca="false">IF($Y3369="","",IF(AND($AA3369&gt;=$R3369,$AA3369&lt;=$S3369),"Pass","Fail"))</f>
        <v/>
      </c>
      <c r="AD3369" s="1" t="str">
        <f aca="false">IF($Y3369="","",IF($AA3369&gt;$R3369,"Pass","Fail"))</f>
        <v/>
      </c>
      <c r="AE3369" s="1" t="str">
        <f aca="false">IF($Y3369="","",IF($AA3369&gt;=$R3369,"Pass","Fail"))</f>
        <v/>
      </c>
      <c r="AF3369" s="1" t="str">
        <f aca="false">IF($Y3369="","",IF($AA3369&lt;=$S3369,"Pass","Fail"))</f>
        <v/>
      </c>
      <c r="AG3369" s="1" t="str">
        <f aca="false">IF($Y3369="","",IF($AA3369&lt;$S3369,"Pass","Fail"))</f>
        <v/>
      </c>
      <c r="AH3369" s="23" t="str">
        <f aca="true">INDIRECT(CHOOSE(MATCH($T3369,{"±","&gt;","≥","≤","&lt;"},0), "AC", "AD", "AE", "AF", "AG") &amp; ROW())</f>
        <v/>
      </c>
      <c r="AI3369" s="56" t="str">
        <f aca="false">IF($X3369="Not Significant","No Further Action Required",
IF($AH3369="","",
IF(AND($AH3369="Pass",$L3369="0 - Passed "),"Analysis performed; no further action required.",
IF(AND($AH3369="Fail",$L3369="1 - Failed "),"Analysis performed; no further action required.",
IF(AND($AH3369="Pass",$L3369="2 - Limited In Use "),"Analysis performed; no further action required.",
IF(AND($AH3369="Fail",$L3369="3 - Adjusted "),"Analysis performed; no further action required.",
"Unit fails analysis; TSM determination required."))))))</f>
        <v/>
      </c>
      <c r="AJ3369" s="58"/>
    </row>
    <row r="3370" customFormat="false" ht="15" hidden="false" customHeight="false" outlineLevel="0" collapsed="false">
      <c r="A3370" s="56"/>
      <c r="E3370" s="57" t="str">
        <f aca="false">IF(AND($F3370="",$G3370=""),"",IF($G3370="",$F3370,HYPERLINK($G3370,$F3370)))</f>
        <v/>
      </c>
      <c r="H3370" s="1" t="str">
        <f aca="false">IF($I3370="","None Attached",IF(LEFT($I3370,5)="https",HYPERLINK($I3370,"Datasheet"),HYPERLINK(_xlfn.CONCAT("https://",$I3370),"Datasheet")))</f>
        <v>None Attached</v>
      </c>
      <c r="M3370" s="56"/>
      <c r="P3370" s="58"/>
      <c r="Q3370" s="1" t="n">
        <f aca="false">$M3370-$N3370</f>
        <v>0</v>
      </c>
      <c r="R3370" s="56"/>
      <c r="T3370" s="59" t="s">
        <v>15</v>
      </c>
      <c r="U3370" s="1" t="n">
        <f aca="false">$S3370-$R3370</f>
        <v>0</v>
      </c>
      <c r="V3370" s="1" t="n">
        <f aca="false">IF($T3370="±",$Q3370*2,$Q3370)</f>
        <v>0</v>
      </c>
      <c r="W3370" s="60" t="str">
        <f aca="false">IFERROR($U3370/ABS($V3370),"N/A")</f>
        <v>N/A</v>
      </c>
      <c r="X3370" s="61" t="str">
        <f aca="false">IF(OR($W3370="N/A",$R3370="",$S3370=""),"N/A",IF($W3370&gt;=4,"Not Significant",IF($W3370&gt;=2,"Semi-Significant","Significant")))</f>
        <v>N/A</v>
      </c>
      <c r="Z3370" s="1" t="str">
        <f aca="false">IF($D3370="Z540.1 w/data",0,"")</f>
        <v/>
      </c>
      <c r="AA3370" s="1" t="e">
        <f aca="false">$Y3370+$Q3370+$Z3370</f>
        <v>#VALUE!</v>
      </c>
      <c r="AB3370" s="1" t="n">
        <f aca="false">$N3370+$Q3370</f>
        <v>0</v>
      </c>
      <c r="AC3370" s="1" t="str">
        <f aca="false">IF($Y3370="","",IF(AND($AA3370&gt;=$R3370,$AA3370&lt;=$S3370),"Pass","Fail"))</f>
        <v/>
      </c>
      <c r="AD3370" s="1" t="str">
        <f aca="false">IF($Y3370="","",IF($AA3370&gt;$R3370,"Pass","Fail"))</f>
        <v/>
      </c>
      <c r="AE3370" s="1" t="str">
        <f aca="false">IF($Y3370="","",IF($AA3370&gt;=$R3370,"Pass","Fail"))</f>
        <v/>
      </c>
      <c r="AF3370" s="1" t="str">
        <f aca="false">IF($Y3370="","",IF($AA3370&lt;=$S3370,"Pass","Fail"))</f>
        <v/>
      </c>
      <c r="AG3370" s="1" t="str">
        <f aca="false">IF($Y3370="","",IF($AA3370&lt;$S3370,"Pass","Fail"))</f>
        <v/>
      </c>
      <c r="AH3370" s="23" t="str">
        <f aca="true">INDIRECT(CHOOSE(MATCH($T3370,{"±","&gt;","≥","≤","&lt;"},0), "AC", "AD", "AE", "AF", "AG") &amp; ROW())</f>
        <v/>
      </c>
      <c r="AI3370" s="56" t="str">
        <f aca="false">IF($X3370="Not Significant","No Further Action Required",
IF($AH3370="","",
IF(AND($AH3370="Pass",$L3370="0 - Passed "),"Analysis performed; no further action required.",
IF(AND($AH3370="Fail",$L3370="1 - Failed "),"Analysis performed; no further action required.",
IF(AND($AH3370="Pass",$L3370="2 - Limited In Use "),"Analysis performed; no further action required.",
IF(AND($AH3370="Fail",$L3370="3 - Adjusted "),"Analysis performed; no further action required.",
"Unit fails analysis; TSM determination required."))))))</f>
        <v/>
      </c>
      <c r="AJ3370" s="58"/>
    </row>
    <row r="3371" customFormat="false" ht="15" hidden="false" customHeight="false" outlineLevel="0" collapsed="false">
      <c r="A3371" s="56"/>
      <c r="E3371" s="57" t="str">
        <f aca="false">IF(AND($F3371="",$G3371=""),"",IF($G3371="",$F3371,HYPERLINK($G3371,$F3371)))</f>
        <v/>
      </c>
      <c r="H3371" s="1" t="str">
        <f aca="false">IF($I3371="","None Attached",IF(LEFT($I3371,5)="https",HYPERLINK($I3371,"Datasheet"),HYPERLINK(_xlfn.CONCAT("https://",$I3371),"Datasheet")))</f>
        <v>None Attached</v>
      </c>
      <c r="M3371" s="56"/>
      <c r="P3371" s="58"/>
      <c r="Q3371" s="1" t="n">
        <f aca="false">$M3371-$N3371</f>
        <v>0</v>
      </c>
      <c r="R3371" s="56"/>
      <c r="T3371" s="59" t="s">
        <v>15</v>
      </c>
      <c r="U3371" s="1" t="n">
        <f aca="false">$S3371-$R3371</f>
        <v>0</v>
      </c>
      <c r="V3371" s="1" t="n">
        <f aca="false">IF($T3371="±",$Q3371*2,$Q3371)</f>
        <v>0</v>
      </c>
      <c r="W3371" s="60" t="str">
        <f aca="false">IFERROR($U3371/ABS($V3371),"N/A")</f>
        <v>N/A</v>
      </c>
      <c r="X3371" s="61" t="str">
        <f aca="false">IF(OR($W3371="N/A",$R3371="",$S3371=""),"N/A",IF($W3371&gt;=4,"Not Significant",IF($W3371&gt;=2,"Semi-Significant","Significant")))</f>
        <v>N/A</v>
      </c>
      <c r="Z3371" s="1" t="str">
        <f aca="false">IF($D3371="Z540.1 w/data",0,"")</f>
        <v/>
      </c>
      <c r="AA3371" s="1" t="e">
        <f aca="false">$Y3371+$Q3371+$Z3371</f>
        <v>#VALUE!</v>
      </c>
      <c r="AB3371" s="1" t="n">
        <f aca="false">$N3371+$Q3371</f>
        <v>0</v>
      </c>
      <c r="AC3371" s="1" t="str">
        <f aca="false">IF($Y3371="","",IF(AND($AA3371&gt;=$R3371,$AA3371&lt;=$S3371),"Pass","Fail"))</f>
        <v/>
      </c>
      <c r="AD3371" s="1" t="str">
        <f aca="false">IF($Y3371="","",IF($AA3371&gt;$R3371,"Pass","Fail"))</f>
        <v/>
      </c>
      <c r="AE3371" s="1" t="str">
        <f aca="false">IF($Y3371="","",IF($AA3371&gt;=$R3371,"Pass","Fail"))</f>
        <v/>
      </c>
      <c r="AF3371" s="1" t="str">
        <f aca="false">IF($Y3371="","",IF($AA3371&lt;=$S3371,"Pass","Fail"))</f>
        <v/>
      </c>
      <c r="AG3371" s="1" t="str">
        <f aca="false">IF($Y3371="","",IF($AA3371&lt;$S3371,"Pass","Fail"))</f>
        <v/>
      </c>
      <c r="AH3371" s="23" t="str">
        <f aca="true">INDIRECT(CHOOSE(MATCH($T3371,{"±","&gt;","≥","≤","&lt;"},0), "AC", "AD", "AE", "AF", "AG") &amp; ROW())</f>
        <v/>
      </c>
      <c r="AI3371" s="56" t="str">
        <f aca="false">IF($X3371="Not Significant","No Further Action Required",
IF($AH3371="","",
IF(AND($AH3371="Pass",$L3371="0 - Passed "),"Analysis performed; no further action required.",
IF(AND($AH3371="Fail",$L3371="1 - Failed "),"Analysis performed; no further action required.",
IF(AND($AH3371="Pass",$L3371="2 - Limited In Use "),"Analysis performed; no further action required.",
IF(AND($AH3371="Fail",$L3371="3 - Adjusted "),"Analysis performed; no further action required.",
"Unit fails analysis; TSM determination required."))))))</f>
        <v/>
      </c>
      <c r="AJ3371" s="58"/>
    </row>
    <row r="3372" customFormat="false" ht="15" hidden="false" customHeight="false" outlineLevel="0" collapsed="false">
      <c r="A3372" s="56"/>
      <c r="E3372" s="57" t="str">
        <f aca="false">IF(AND($F3372="",$G3372=""),"",IF($G3372="",$F3372,HYPERLINK($G3372,$F3372)))</f>
        <v/>
      </c>
      <c r="H3372" s="1" t="str">
        <f aca="false">IF($I3372="","None Attached",IF(LEFT($I3372,5)="https",HYPERLINK($I3372,"Datasheet"),HYPERLINK(_xlfn.CONCAT("https://",$I3372),"Datasheet")))</f>
        <v>None Attached</v>
      </c>
      <c r="M3372" s="56"/>
      <c r="P3372" s="58"/>
      <c r="Q3372" s="1" t="n">
        <f aca="false">$M3372-$N3372</f>
        <v>0</v>
      </c>
      <c r="R3372" s="56"/>
      <c r="T3372" s="59" t="s">
        <v>15</v>
      </c>
      <c r="U3372" s="1" t="n">
        <f aca="false">$S3372-$R3372</f>
        <v>0</v>
      </c>
      <c r="V3372" s="1" t="n">
        <f aca="false">IF($T3372="±",$Q3372*2,$Q3372)</f>
        <v>0</v>
      </c>
      <c r="W3372" s="60" t="str">
        <f aca="false">IFERROR($U3372/ABS($V3372),"N/A")</f>
        <v>N/A</v>
      </c>
      <c r="X3372" s="61" t="str">
        <f aca="false">IF(OR($W3372="N/A",$R3372="",$S3372=""),"N/A",IF($W3372&gt;=4,"Not Significant",IF($W3372&gt;=2,"Semi-Significant","Significant")))</f>
        <v>N/A</v>
      </c>
      <c r="Z3372" s="1" t="str">
        <f aca="false">IF($D3372="Z540.1 w/data",0,"")</f>
        <v/>
      </c>
      <c r="AA3372" s="1" t="e">
        <f aca="false">$Y3372+$Q3372+$Z3372</f>
        <v>#VALUE!</v>
      </c>
      <c r="AB3372" s="1" t="n">
        <f aca="false">$N3372+$Q3372</f>
        <v>0</v>
      </c>
      <c r="AC3372" s="1" t="str">
        <f aca="false">IF($Y3372="","",IF(AND($AA3372&gt;=$R3372,$AA3372&lt;=$S3372),"Pass","Fail"))</f>
        <v/>
      </c>
      <c r="AD3372" s="1" t="str">
        <f aca="false">IF($Y3372="","",IF($AA3372&gt;$R3372,"Pass","Fail"))</f>
        <v/>
      </c>
      <c r="AE3372" s="1" t="str">
        <f aca="false">IF($Y3372="","",IF($AA3372&gt;=$R3372,"Pass","Fail"))</f>
        <v/>
      </c>
      <c r="AF3372" s="1" t="str">
        <f aca="false">IF($Y3372="","",IF($AA3372&lt;=$S3372,"Pass","Fail"))</f>
        <v/>
      </c>
      <c r="AG3372" s="1" t="str">
        <f aca="false">IF($Y3372="","",IF($AA3372&lt;$S3372,"Pass","Fail"))</f>
        <v/>
      </c>
      <c r="AH3372" s="23" t="str">
        <f aca="true">INDIRECT(CHOOSE(MATCH($T3372,{"±","&gt;","≥","≤","&lt;"},0), "AC", "AD", "AE", "AF", "AG") &amp; ROW())</f>
        <v/>
      </c>
      <c r="AI3372" s="56" t="str">
        <f aca="false">IF($X3372="Not Significant","No Further Action Required",
IF($AH3372="","",
IF(AND($AH3372="Pass",$L3372="0 - Passed "),"Analysis performed; no further action required.",
IF(AND($AH3372="Fail",$L3372="1 - Failed "),"Analysis performed; no further action required.",
IF(AND($AH3372="Pass",$L3372="2 - Limited In Use "),"Analysis performed; no further action required.",
IF(AND($AH3372="Fail",$L3372="3 - Adjusted "),"Analysis performed; no further action required.",
"Unit fails analysis; TSM determination required."))))))</f>
        <v/>
      </c>
      <c r="AJ3372" s="58"/>
    </row>
    <row r="3373" customFormat="false" ht="15" hidden="false" customHeight="false" outlineLevel="0" collapsed="false">
      <c r="A3373" s="56"/>
      <c r="E3373" s="57" t="str">
        <f aca="false">IF(AND($F3373="",$G3373=""),"",IF($G3373="",$F3373,HYPERLINK($G3373,$F3373)))</f>
        <v/>
      </c>
      <c r="H3373" s="1" t="str">
        <f aca="false">IF($I3373="","None Attached",IF(LEFT($I3373,5)="https",HYPERLINK($I3373,"Datasheet"),HYPERLINK(_xlfn.CONCAT("https://",$I3373),"Datasheet")))</f>
        <v>None Attached</v>
      </c>
      <c r="M3373" s="56"/>
      <c r="P3373" s="58"/>
      <c r="Q3373" s="1" t="n">
        <f aca="false">$M3373-$N3373</f>
        <v>0</v>
      </c>
      <c r="R3373" s="56"/>
      <c r="T3373" s="59" t="s">
        <v>15</v>
      </c>
      <c r="U3373" s="1" t="n">
        <f aca="false">$S3373-$R3373</f>
        <v>0</v>
      </c>
      <c r="V3373" s="1" t="n">
        <f aca="false">IF($T3373="±",$Q3373*2,$Q3373)</f>
        <v>0</v>
      </c>
      <c r="W3373" s="60" t="str">
        <f aca="false">IFERROR($U3373/ABS($V3373),"N/A")</f>
        <v>N/A</v>
      </c>
      <c r="X3373" s="61" t="str">
        <f aca="false">IF(OR($W3373="N/A",$R3373="",$S3373=""),"N/A",IF($W3373&gt;=4,"Not Significant",IF($W3373&gt;=2,"Semi-Significant","Significant")))</f>
        <v>N/A</v>
      </c>
      <c r="Z3373" s="1" t="str">
        <f aca="false">IF($D3373="Z540.1 w/data",0,"")</f>
        <v/>
      </c>
      <c r="AA3373" s="1" t="e">
        <f aca="false">$Y3373+$Q3373+$Z3373</f>
        <v>#VALUE!</v>
      </c>
      <c r="AB3373" s="1" t="n">
        <f aca="false">$N3373+$Q3373</f>
        <v>0</v>
      </c>
      <c r="AC3373" s="1" t="str">
        <f aca="false">IF($Y3373="","",IF(AND($AA3373&gt;=$R3373,$AA3373&lt;=$S3373),"Pass","Fail"))</f>
        <v/>
      </c>
      <c r="AD3373" s="1" t="str">
        <f aca="false">IF($Y3373="","",IF($AA3373&gt;$R3373,"Pass","Fail"))</f>
        <v/>
      </c>
      <c r="AE3373" s="1" t="str">
        <f aca="false">IF($Y3373="","",IF($AA3373&gt;=$R3373,"Pass","Fail"))</f>
        <v/>
      </c>
      <c r="AF3373" s="1" t="str">
        <f aca="false">IF($Y3373="","",IF($AA3373&lt;=$S3373,"Pass","Fail"))</f>
        <v/>
      </c>
      <c r="AG3373" s="1" t="str">
        <f aca="false">IF($Y3373="","",IF($AA3373&lt;$S3373,"Pass","Fail"))</f>
        <v/>
      </c>
      <c r="AH3373" s="23" t="str">
        <f aca="true">INDIRECT(CHOOSE(MATCH($T3373,{"±","&gt;","≥","≤","&lt;"},0), "AC", "AD", "AE", "AF", "AG") &amp; ROW())</f>
        <v/>
      </c>
      <c r="AI3373" s="56" t="str">
        <f aca="false">IF($X3373="Not Significant","No Further Action Required",
IF($AH3373="","",
IF(AND($AH3373="Pass",$L3373="0 - Passed "),"Analysis performed; no further action required.",
IF(AND($AH3373="Fail",$L3373="1 - Failed "),"Analysis performed; no further action required.",
IF(AND($AH3373="Pass",$L3373="2 - Limited In Use "),"Analysis performed; no further action required.",
IF(AND($AH3373="Fail",$L3373="3 - Adjusted "),"Analysis performed; no further action required.",
"Unit fails analysis; TSM determination required."))))))</f>
        <v/>
      </c>
      <c r="AJ3373" s="58"/>
    </row>
    <row r="3374" customFormat="false" ht="15" hidden="false" customHeight="false" outlineLevel="0" collapsed="false">
      <c r="A3374" s="56"/>
      <c r="E3374" s="57" t="str">
        <f aca="false">IF(AND($F3374="",$G3374=""),"",IF($G3374="",$F3374,HYPERLINK($G3374,$F3374)))</f>
        <v/>
      </c>
      <c r="H3374" s="1" t="str">
        <f aca="false">IF($I3374="","None Attached",IF(LEFT($I3374,5)="https",HYPERLINK($I3374,"Datasheet"),HYPERLINK(_xlfn.CONCAT("https://",$I3374),"Datasheet")))</f>
        <v>None Attached</v>
      </c>
      <c r="M3374" s="56"/>
      <c r="P3374" s="58"/>
      <c r="Q3374" s="1" t="n">
        <f aca="false">$M3374-$N3374</f>
        <v>0</v>
      </c>
      <c r="R3374" s="56"/>
      <c r="T3374" s="59" t="s">
        <v>15</v>
      </c>
      <c r="U3374" s="1" t="n">
        <f aca="false">$S3374-$R3374</f>
        <v>0</v>
      </c>
      <c r="V3374" s="1" t="n">
        <f aca="false">IF($T3374="±",$Q3374*2,$Q3374)</f>
        <v>0</v>
      </c>
      <c r="W3374" s="60" t="str">
        <f aca="false">IFERROR($U3374/ABS($V3374),"N/A")</f>
        <v>N/A</v>
      </c>
      <c r="X3374" s="61" t="str">
        <f aca="false">IF(OR($W3374="N/A",$R3374="",$S3374=""),"N/A",IF($W3374&gt;=4,"Not Significant",IF($W3374&gt;=2,"Semi-Significant","Significant")))</f>
        <v>N/A</v>
      </c>
      <c r="Z3374" s="1" t="str">
        <f aca="false">IF($D3374="Z540.1 w/data",0,"")</f>
        <v/>
      </c>
      <c r="AA3374" s="1" t="e">
        <f aca="false">$Y3374+$Q3374+$Z3374</f>
        <v>#VALUE!</v>
      </c>
      <c r="AB3374" s="1" t="n">
        <f aca="false">$N3374+$Q3374</f>
        <v>0</v>
      </c>
      <c r="AC3374" s="1" t="str">
        <f aca="false">IF($Y3374="","",IF(AND($AA3374&gt;=$R3374,$AA3374&lt;=$S3374),"Pass","Fail"))</f>
        <v/>
      </c>
      <c r="AD3374" s="1" t="str">
        <f aca="false">IF($Y3374="","",IF($AA3374&gt;$R3374,"Pass","Fail"))</f>
        <v/>
      </c>
      <c r="AE3374" s="1" t="str">
        <f aca="false">IF($Y3374="","",IF($AA3374&gt;=$R3374,"Pass","Fail"))</f>
        <v/>
      </c>
      <c r="AF3374" s="1" t="str">
        <f aca="false">IF($Y3374="","",IF($AA3374&lt;=$S3374,"Pass","Fail"))</f>
        <v/>
      </c>
      <c r="AG3374" s="1" t="str">
        <f aca="false">IF($Y3374="","",IF($AA3374&lt;$S3374,"Pass","Fail"))</f>
        <v/>
      </c>
      <c r="AH3374" s="23" t="str">
        <f aca="true">INDIRECT(CHOOSE(MATCH($T3374,{"±","&gt;","≥","≤","&lt;"},0), "AC", "AD", "AE", "AF", "AG") &amp; ROW())</f>
        <v/>
      </c>
      <c r="AI3374" s="56" t="str">
        <f aca="false">IF($X3374="Not Significant","No Further Action Required",
IF($AH3374="","",
IF(AND($AH3374="Pass",$L3374="0 - Passed "),"Analysis performed; no further action required.",
IF(AND($AH3374="Fail",$L3374="1 - Failed "),"Analysis performed; no further action required.",
IF(AND($AH3374="Pass",$L3374="2 - Limited In Use "),"Analysis performed; no further action required.",
IF(AND($AH3374="Fail",$L3374="3 - Adjusted "),"Analysis performed; no further action required.",
"Unit fails analysis; TSM determination required."))))))</f>
        <v/>
      </c>
      <c r="AJ3374" s="58"/>
    </row>
    <row r="3375" customFormat="false" ht="15" hidden="false" customHeight="false" outlineLevel="0" collapsed="false">
      <c r="A3375" s="56"/>
      <c r="E3375" s="57" t="str">
        <f aca="false">IF(AND($F3375="",$G3375=""),"",IF($G3375="",$F3375,HYPERLINK($G3375,$F3375)))</f>
        <v/>
      </c>
      <c r="H3375" s="1" t="str">
        <f aca="false">IF($I3375="","None Attached",IF(LEFT($I3375,5)="https",HYPERLINK($I3375,"Datasheet"),HYPERLINK(_xlfn.CONCAT("https://",$I3375),"Datasheet")))</f>
        <v>None Attached</v>
      </c>
      <c r="M3375" s="56"/>
      <c r="P3375" s="58"/>
      <c r="Q3375" s="1" t="n">
        <f aca="false">$M3375-$N3375</f>
        <v>0</v>
      </c>
      <c r="R3375" s="56"/>
      <c r="T3375" s="59" t="s">
        <v>15</v>
      </c>
      <c r="U3375" s="1" t="n">
        <f aca="false">$S3375-$R3375</f>
        <v>0</v>
      </c>
      <c r="V3375" s="1" t="n">
        <f aca="false">IF($T3375="±",$Q3375*2,$Q3375)</f>
        <v>0</v>
      </c>
      <c r="W3375" s="60" t="str">
        <f aca="false">IFERROR($U3375/ABS($V3375),"N/A")</f>
        <v>N/A</v>
      </c>
      <c r="X3375" s="61" t="str">
        <f aca="false">IF(OR($W3375="N/A",$R3375="",$S3375=""),"N/A",IF($W3375&gt;=4,"Not Significant",IF($W3375&gt;=2,"Semi-Significant","Significant")))</f>
        <v>N/A</v>
      </c>
      <c r="Z3375" s="1" t="str">
        <f aca="false">IF($D3375="Z540.1 w/data",0,"")</f>
        <v/>
      </c>
      <c r="AA3375" s="1" t="e">
        <f aca="false">$Y3375+$Q3375+$Z3375</f>
        <v>#VALUE!</v>
      </c>
      <c r="AB3375" s="1" t="n">
        <f aca="false">$N3375+$Q3375</f>
        <v>0</v>
      </c>
      <c r="AC3375" s="1" t="str">
        <f aca="false">IF($Y3375="","",IF(AND($AA3375&gt;=$R3375,$AA3375&lt;=$S3375),"Pass","Fail"))</f>
        <v/>
      </c>
      <c r="AD3375" s="1" t="str">
        <f aca="false">IF($Y3375="","",IF($AA3375&gt;$R3375,"Pass","Fail"))</f>
        <v/>
      </c>
      <c r="AE3375" s="1" t="str">
        <f aca="false">IF($Y3375="","",IF($AA3375&gt;=$R3375,"Pass","Fail"))</f>
        <v/>
      </c>
      <c r="AF3375" s="1" t="str">
        <f aca="false">IF($Y3375="","",IF($AA3375&lt;=$S3375,"Pass","Fail"))</f>
        <v/>
      </c>
      <c r="AG3375" s="1" t="str">
        <f aca="false">IF($Y3375="","",IF($AA3375&lt;$S3375,"Pass","Fail"))</f>
        <v/>
      </c>
      <c r="AH3375" s="23" t="str">
        <f aca="true">INDIRECT(CHOOSE(MATCH($T3375,{"±","&gt;","≥","≤","&lt;"},0), "AC", "AD", "AE", "AF", "AG") &amp; ROW())</f>
        <v/>
      </c>
      <c r="AI3375" s="56" t="str">
        <f aca="false">IF($X3375="Not Significant","No Further Action Required",
IF($AH3375="","",
IF(AND($AH3375="Pass",$L3375="0 - Passed "),"Analysis performed; no further action required.",
IF(AND($AH3375="Fail",$L3375="1 - Failed "),"Analysis performed; no further action required.",
IF(AND($AH3375="Pass",$L3375="2 - Limited In Use "),"Analysis performed; no further action required.",
IF(AND($AH3375="Fail",$L3375="3 - Adjusted "),"Analysis performed; no further action required.",
"Unit fails analysis; TSM determination required."))))))</f>
        <v/>
      </c>
      <c r="AJ3375" s="58"/>
    </row>
    <row r="3376" customFormat="false" ht="15" hidden="false" customHeight="false" outlineLevel="0" collapsed="false">
      <c r="A3376" s="56"/>
      <c r="E3376" s="57" t="str">
        <f aca="false">IF(AND($F3376="",$G3376=""),"",IF($G3376="",$F3376,HYPERLINK($G3376,$F3376)))</f>
        <v/>
      </c>
      <c r="H3376" s="1" t="str">
        <f aca="false">IF($I3376="","None Attached",IF(LEFT($I3376,5)="https",HYPERLINK($I3376,"Datasheet"),HYPERLINK(_xlfn.CONCAT("https://",$I3376),"Datasheet")))</f>
        <v>None Attached</v>
      </c>
      <c r="M3376" s="56"/>
      <c r="P3376" s="58"/>
      <c r="Q3376" s="1" t="n">
        <f aca="false">$M3376-$N3376</f>
        <v>0</v>
      </c>
      <c r="R3376" s="56"/>
      <c r="T3376" s="59" t="s">
        <v>15</v>
      </c>
      <c r="U3376" s="1" t="n">
        <f aca="false">$S3376-$R3376</f>
        <v>0</v>
      </c>
      <c r="V3376" s="1" t="n">
        <f aca="false">IF($T3376="±",$Q3376*2,$Q3376)</f>
        <v>0</v>
      </c>
      <c r="W3376" s="60" t="str">
        <f aca="false">IFERROR($U3376/ABS($V3376),"N/A")</f>
        <v>N/A</v>
      </c>
      <c r="X3376" s="61" t="str">
        <f aca="false">IF(OR($W3376="N/A",$R3376="",$S3376=""),"N/A",IF($W3376&gt;=4,"Not Significant",IF($W3376&gt;=2,"Semi-Significant","Significant")))</f>
        <v>N/A</v>
      </c>
      <c r="Z3376" s="1" t="str">
        <f aca="false">IF($D3376="Z540.1 w/data",0,"")</f>
        <v/>
      </c>
      <c r="AA3376" s="1" t="e">
        <f aca="false">$Y3376+$Q3376+$Z3376</f>
        <v>#VALUE!</v>
      </c>
      <c r="AB3376" s="1" t="n">
        <f aca="false">$N3376+$Q3376</f>
        <v>0</v>
      </c>
      <c r="AC3376" s="1" t="str">
        <f aca="false">IF($Y3376="","",IF(AND($AA3376&gt;=$R3376,$AA3376&lt;=$S3376),"Pass","Fail"))</f>
        <v/>
      </c>
      <c r="AD3376" s="1" t="str">
        <f aca="false">IF($Y3376="","",IF($AA3376&gt;$R3376,"Pass","Fail"))</f>
        <v/>
      </c>
      <c r="AE3376" s="1" t="str">
        <f aca="false">IF($Y3376="","",IF($AA3376&gt;=$R3376,"Pass","Fail"))</f>
        <v/>
      </c>
      <c r="AF3376" s="1" t="str">
        <f aca="false">IF($Y3376="","",IF($AA3376&lt;=$S3376,"Pass","Fail"))</f>
        <v/>
      </c>
      <c r="AG3376" s="1" t="str">
        <f aca="false">IF($Y3376="","",IF($AA3376&lt;$S3376,"Pass","Fail"))</f>
        <v/>
      </c>
      <c r="AH3376" s="23" t="str">
        <f aca="true">INDIRECT(CHOOSE(MATCH($T3376,{"±","&gt;","≥","≤","&lt;"},0), "AC", "AD", "AE", "AF", "AG") &amp; ROW())</f>
        <v/>
      </c>
      <c r="AI3376" s="56" t="str">
        <f aca="false">IF($X3376="Not Significant","No Further Action Required",
IF($AH3376="","",
IF(AND($AH3376="Pass",$L3376="0 - Passed "),"Analysis performed; no further action required.",
IF(AND($AH3376="Fail",$L3376="1 - Failed "),"Analysis performed; no further action required.",
IF(AND($AH3376="Pass",$L3376="2 - Limited In Use "),"Analysis performed; no further action required.",
IF(AND($AH3376="Fail",$L3376="3 - Adjusted "),"Analysis performed; no further action required.",
"Unit fails analysis; TSM determination required."))))))</f>
        <v/>
      </c>
      <c r="AJ3376" s="58"/>
    </row>
    <row r="3377" customFormat="false" ht="15" hidden="false" customHeight="false" outlineLevel="0" collapsed="false">
      <c r="A3377" s="56"/>
      <c r="E3377" s="57" t="str">
        <f aca="false">IF(AND($F3377="",$G3377=""),"",IF($G3377="",$F3377,HYPERLINK($G3377,$F3377)))</f>
        <v/>
      </c>
      <c r="H3377" s="1" t="str">
        <f aca="false">IF($I3377="","None Attached",IF(LEFT($I3377,5)="https",HYPERLINK($I3377,"Datasheet"),HYPERLINK(_xlfn.CONCAT("https://",$I3377),"Datasheet")))</f>
        <v>None Attached</v>
      </c>
      <c r="M3377" s="56"/>
      <c r="P3377" s="58"/>
      <c r="Q3377" s="1" t="n">
        <f aca="false">$M3377-$N3377</f>
        <v>0</v>
      </c>
      <c r="R3377" s="56"/>
      <c r="T3377" s="59" t="s">
        <v>15</v>
      </c>
      <c r="U3377" s="1" t="n">
        <f aca="false">$S3377-$R3377</f>
        <v>0</v>
      </c>
      <c r="V3377" s="1" t="n">
        <f aca="false">IF($T3377="±",$Q3377*2,$Q3377)</f>
        <v>0</v>
      </c>
      <c r="W3377" s="60" t="str">
        <f aca="false">IFERROR($U3377/ABS($V3377),"N/A")</f>
        <v>N/A</v>
      </c>
      <c r="X3377" s="61" t="str">
        <f aca="false">IF(OR($W3377="N/A",$R3377="",$S3377=""),"N/A",IF($W3377&gt;=4,"Not Significant",IF($W3377&gt;=2,"Semi-Significant","Significant")))</f>
        <v>N/A</v>
      </c>
      <c r="Z3377" s="1" t="str">
        <f aca="false">IF($D3377="Z540.1 w/data",0,"")</f>
        <v/>
      </c>
      <c r="AA3377" s="1" t="e">
        <f aca="false">$Y3377+$Q3377+$Z3377</f>
        <v>#VALUE!</v>
      </c>
      <c r="AB3377" s="1" t="n">
        <f aca="false">$N3377+$Q3377</f>
        <v>0</v>
      </c>
      <c r="AC3377" s="1" t="str">
        <f aca="false">IF($Y3377="","",IF(AND($AA3377&gt;=$R3377,$AA3377&lt;=$S3377),"Pass","Fail"))</f>
        <v/>
      </c>
      <c r="AD3377" s="1" t="str">
        <f aca="false">IF($Y3377="","",IF($AA3377&gt;$R3377,"Pass","Fail"))</f>
        <v/>
      </c>
      <c r="AE3377" s="1" t="str">
        <f aca="false">IF($Y3377="","",IF($AA3377&gt;=$R3377,"Pass","Fail"))</f>
        <v/>
      </c>
      <c r="AF3377" s="1" t="str">
        <f aca="false">IF($Y3377="","",IF($AA3377&lt;=$S3377,"Pass","Fail"))</f>
        <v/>
      </c>
      <c r="AG3377" s="1" t="str">
        <f aca="false">IF($Y3377="","",IF($AA3377&lt;$S3377,"Pass","Fail"))</f>
        <v/>
      </c>
      <c r="AH3377" s="23" t="str">
        <f aca="true">INDIRECT(CHOOSE(MATCH($T3377,{"±","&gt;","≥","≤","&lt;"},0), "AC", "AD", "AE", "AF", "AG") &amp; ROW())</f>
        <v/>
      </c>
      <c r="AI3377" s="56" t="str">
        <f aca="false">IF($X3377="Not Significant","No Further Action Required",
IF($AH3377="","",
IF(AND($AH3377="Pass",$L3377="0 - Passed "),"Analysis performed; no further action required.",
IF(AND($AH3377="Fail",$L3377="1 - Failed "),"Analysis performed; no further action required.",
IF(AND($AH3377="Pass",$L3377="2 - Limited In Use "),"Analysis performed; no further action required.",
IF(AND($AH3377="Fail",$L3377="3 - Adjusted "),"Analysis performed; no further action required.",
"Unit fails analysis; TSM determination required."))))))</f>
        <v/>
      </c>
      <c r="AJ3377" s="58"/>
    </row>
    <row r="3378" customFormat="false" ht="15" hidden="false" customHeight="false" outlineLevel="0" collapsed="false">
      <c r="A3378" s="56"/>
      <c r="E3378" s="57" t="str">
        <f aca="false">IF(AND($F3378="",$G3378=""),"",IF($G3378="",$F3378,HYPERLINK($G3378,$F3378)))</f>
        <v/>
      </c>
      <c r="H3378" s="1" t="str">
        <f aca="false">IF($I3378="","None Attached",IF(LEFT($I3378,5)="https",HYPERLINK($I3378,"Datasheet"),HYPERLINK(_xlfn.CONCAT("https://",$I3378),"Datasheet")))</f>
        <v>None Attached</v>
      </c>
      <c r="M3378" s="56"/>
      <c r="P3378" s="58"/>
      <c r="Q3378" s="1" t="n">
        <f aca="false">$M3378-$N3378</f>
        <v>0</v>
      </c>
      <c r="R3378" s="56"/>
      <c r="T3378" s="59" t="s">
        <v>15</v>
      </c>
      <c r="U3378" s="1" t="n">
        <f aca="false">$S3378-$R3378</f>
        <v>0</v>
      </c>
      <c r="V3378" s="1" t="n">
        <f aca="false">IF($T3378="±",$Q3378*2,$Q3378)</f>
        <v>0</v>
      </c>
      <c r="W3378" s="60" t="str">
        <f aca="false">IFERROR($U3378/ABS($V3378),"N/A")</f>
        <v>N/A</v>
      </c>
      <c r="X3378" s="61" t="str">
        <f aca="false">IF(OR($W3378="N/A",$R3378="",$S3378=""),"N/A",IF($W3378&gt;=4,"Not Significant",IF($W3378&gt;=2,"Semi-Significant","Significant")))</f>
        <v>N/A</v>
      </c>
      <c r="Z3378" s="1" t="str">
        <f aca="false">IF($D3378="Z540.1 w/data",0,"")</f>
        <v/>
      </c>
      <c r="AA3378" s="1" t="e">
        <f aca="false">$Y3378+$Q3378+$Z3378</f>
        <v>#VALUE!</v>
      </c>
      <c r="AB3378" s="1" t="n">
        <f aca="false">$N3378+$Q3378</f>
        <v>0</v>
      </c>
      <c r="AC3378" s="1" t="str">
        <f aca="false">IF($Y3378="","",IF(AND($AA3378&gt;=$R3378,$AA3378&lt;=$S3378),"Pass","Fail"))</f>
        <v/>
      </c>
      <c r="AD3378" s="1" t="str">
        <f aca="false">IF($Y3378="","",IF($AA3378&gt;$R3378,"Pass","Fail"))</f>
        <v/>
      </c>
      <c r="AE3378" s="1" t="str">
        <f aca="false">IF($Y3378="","",IF($AA3378&gt;=$R3378,"Pass","Fail"))</f>
        <v/>
      </c>
      <c r="AF3378" s="1" t="str">
        <f aca="false">IF($Y3378="","",IF($AA3378&lt;=$S3378,"Pass","Fail"))</f>
        <v/>
      </c>
      <c r="AG3378" s="1" t="str">
        <f aca="false">IF($Y3378="","",IF($AA3378&lt;$S3378,"Pass","Fail"))</f>
        <v/>
      </c>
      <c r="AH3378" s="23" t="str">
        <f aca="true">INDIRECT(CHOOSE(MATCH($T3378,{"±","&gt;","≥","≤","&lt;"},0), "AC", "AD", "AE", "AF", "AG") &amp; ROW())</f>
        <v/>
      </c>
      <c r="AI3378" s="56" t="str">
        <f aca="false">IF($X3378="Not Significant","No Further Action Required",
IF($AH3378="","",
IF(AND($AH3378="Pass",$L3378="0 - Passed "),"Analysis performed; no further action required.",
IF(AND($AH3378="Fail",$L3378="1 - Failed "),"Analysis performed; no further action required.",
IF(AND($AH3378="Pass",$L3378="2 - Limited In Use "),"Analysis performed; no further action required.",
IF(AND($AH3378="Fail",$L3378="3 - Adjusted "),"Analysis performed; no further action required.",
"Unit fails analysis; TSM determination required."))))))</f>
        <v/>
      </c>
      <c r="AJ3378" s="58"/>
    </row>
    <row r="3379" customFormat="false" ht="15" hidden="false" customHeight="false" outlineLevel="0" collapsed="false">
      <c r="A3379" s="56"/>
      <c r="E3379" s="57" t="str">
        <f aca="false">IF(AND($F3379="",$G3379=""),"",IF($G3379="",$F3379,HYPERLINK($G3379,$F3379)))</f>
        <v/>
      </c>
      <c r="H3379" s="1" t="str">
        <f aca="false">IF($I3379="","None Attached",IF(LEFT($I3379,5)="https",HYPERLINK($I3379,"Datasheet"),HYPERLINK(_xlfn.CONCAT("https://",$I3379),"Datasheet")))</f>
        <v>None Attached</v>
      </c>
      <c r="M3379" s="56"/>
      <c r="P3379" s="58"/>
      <c r="Q3379" s="1" t="n">
        <f aca="false">$M3379-$N3379</f>
        <v>0</v>
      </c>
      <c r="R3379" s="56"/>
      <c r="T3379" s="59" t="s">
        <v>15</v>
      </c>
      <c r="U3379" s="1" t="n">
        <f aca="false">$S3379-$R3379</f>
        <v>0</v>
      </c>
      <c r="V3379" s="1" t="n">
        <f aca="false">IF($T3379="±",$Q3379*2,$Q3379)</f>
        <v>0</v>
      </c>
      <c r="W3379" s="60" t="str">
        <f aca="false">IFERROR($U3379/ABS($V3379),"N/A")</f>
        <v>N/A</v>
      </c>
      <c r="X3379" s="61" t="str">
        <f aca="false">IF(OR($W3379="N/A",$R3379="",$S3379=""),"N/A",IF($W3379&gt;=4,"Not Significant",IF($W3379&gt;=2,"Semi-Significant","Significant")))</f>
        <v>N/A</v>
      </c>
      <c r="Z3379" s="1" t="str">
        <f aca="false">IF($D3379="Z540.1 w/data",0,"")</f>
        <v/>
      </c>
      <c r="AA3379" s="1" t="e">
        <f aca="false">$Y3379+$Q3379+$Z3379</f>
        <v>#VALUE!</v>
      </c>
      <c r="AB3379" s="1" t="n">
        <f aca="false">$N3379+$Q3379</f>
        <v>0</v>
      </c>
      <c r="AC3379" s="1" t="str">
        <f aca="false">IF($Y3379="","",IF(AND($AA3379&gt;=$R3379,$AA3379&lt;=$S3379),"Pass","Fail"))</f>
        <v/>
      </c>
      <c r="AD3379" s="1" t="str">
        <f aca="false">IF($Y3379="","",IF($AA3379&gt;$R3379,"Pass","Fail"))</f>
        <v/>
      </c>
      <c r="AE3379" s="1" t="str">
        <f aca="false">IF($Y3379="","",IF($AA3379&gt;=$R3379,"Pass","Fail"))</f>
        <v/>
      </c>
      <c r="AF3379" s="1" t="str">
        <f aca="false">IF($Y3379="","",IF($AA3379&lt;=$S3379,"Pass","Fail"))</f>
        <v/>
      </c>
      <c r="AG3379" s="1" t="str">
        <f aca="false">IF($Y3379="","",IF($AA3379&lt;$S3379,"Pass","Fail"))</f>
        <v/>
      </c>
      <c r="AH3379" s="23" t="str">
        <f aca="true">INDIRECT(CHOOSE(MATCH($T3379,{"±","&gt;","≥","≤","&lt;"},0), "AC", "AD", "AE", "AF", "AG") &amp; ROW())</f>
        <v/>
      </c>
      <c r="AI3379" s="56" t="str">
        <f aca="false">IF($X3379="Not Significant","No Further Action Required",
IF($AH3379="","",
IF(AND($AH3379="Pass",$L3379="0 - Passed "),"Analysis performed; no further action required.",
IF(AND($AH3379="Fail",$L3379="1 - Failed "),"Analysis performed; no further action required.",
IF(AND($AH3379="Pass",$L3379="2 - Limited In Use "),"Analysis performed; no further action required.",
IF(AND($AH3379="Fail",$L3379="3 - Adjusted "),"Analysis performed; no further action required.",
"Unit fails analysis; TSM determination required."))))))</f>
        <v/>
      </c>
      <c r="AJ3379" s="58"/>
    </row>
    <row r="3380" customFormat="false" ht="15" hidden="false" customHeight="false" outlineLevel="0" collapsed="false">
      <c r="A3380" s="56"/>
      <c r="E3380" s="57" t="str">
        <f aca="false">IF(AND($F3380="",$G3380=""),"",IF($G3380="",$F3380,HYPERLINK($G3380,$F3380)))</f>
        <v/>
      </c>
      <c r="H3380" s="1" t="str">
        <f aca="false">IF($I3380="","None Attached",IF(LEFT($I3380,5)="https",HYPERLINK($I3380,"Datasheet"),HYPERLINK(_xlfn.CONCAT("https://",$I3380),"Datasheet")))</f>
        <v>None Attached</v>
      </c>
      <c r="M3380" s="56"/>
      <c r="P3380" s="58"/>
      <c r="Q3380" s="1" t="n">
        <f aca="false">$M3380-$N3380</f>
        <v>0</v>
      </c>
      <c r="R3380" s="56"/>
      <c r="T3380" s="59" t="s">
        <v>15</v>
      </c>
      <c r="U3380" s="1" t="n">
        <f aca="false">$S3380-$R3380</f>
        <v>0</v>
      </c>
      <c r="V3380" s="1" t="n">
        <f aca="false">IF($T3380="±",$Q3380*2,$Q3380)</f>
        <v>0</v>
      </c>
      <c r="W3380" s="60" t="str">
        <f aca="false">IFERROR($U3380/ABS($V3380),"N/A")</f>
        <v>N/A</v>
      </c>
      <c r="X3380" s="61" t="str">
        <f aca="false">IF(OR($W3380="N/A",$R3380="",$S3380=""),"N/A",IF($W3380&gt;=4,"Not Significant",IF($W3380&gt;=2,"Semi-Significant","Significant")))</f>
        <v>N/A</v>
      </c>
      <c r="Z3380" s="1" t="str">
        <f aca="false">IF($D3380="Z540.1 w/data",0,"")</f>
        <v/>
      </c>
      <c r="AA3380" s="1" t="e">
        <f aca="false">$Y3380+$Q3380+$Z3380</f>
        <v>#VALUE!</v>
      </c>
      <c r="AB3380" s="1" t="n">
        <f aca="false">$N3380+$Q3380</f>
        <v>0</v>
      </c>
      <c r="AC3380" s="1" t="str">
        <f aca="false">IF($Y3380="","",IF(AND($AA3380&gt;=$R3380,$AA3380&lt;=$S3380),"Pass","Fail"))</f>
        <v/>
      </c>
      <c r="AD3380" s="1" t="str">
        <f aca="false">IF($Y3380="","",IF($AA3380&gt;$R3380,"Pass","Fail"))</f>
        <v/>
      </c>
      <c r="AE3380" s="1" t="str">
        <f aca="false">IF($Y3380="","",IF($AA3380&gt;=$R3380,"Pass","Fail"))</f>
        <v/>
      </c>
      <c r="AF3380" s="1" t="str">
        <f aca="false">IF($Y3380="","",IF($AA3380&lt;=$S3380,"Pass","Fail"))</f>
        <v/>
      </c>
      <c r="AG3380" s="1" t="str">
        <f aca="false">IF($Y3380="","",IF($AA3380&lt;$S3380,"Pass","Fail"))</f>
        <v/>
      </c>
      <c r="AH3380" s="23" t="str">
        <f aca="true">INDIRECT(CHOOSE(MATCH($T3380,{"±","&gt;","≥","≤","&lt;"},0), "AC", "AD", "AE", "AF", "AG") &amp; ROW())</f>
        <v/>
      </c>
      <c r="AI3380" s="56" t="str">
        <f aca="false">IF($X3380="Not Significant","No Further Action Required",
IF($AH3380="","",
IF(AND($AH3380="Pass",$L3380="0 - Passed "),"Analysis performed; no further action required.",
IF(AND($AH3380="Fail",$L3380="1 - Failed "),"Analysis performed; no further action required.",
IF(AND($AH3380="Pass",$L3380="2 - Limited In Use "),"Analysis performed; no further action required.",
IF(AND($AH3380="Fail",$L3380="3 - Adjusted "),"Analysis performed; no further action required.",
"Unit fails analysis; TSM determination required."))))))</f>
        <v/>
      </c>
      <c r="AJ3380" s="58"/>
    </row>
    <row r="3381" customFormat="false" ht="15" hidden="false" customHeight="false" outlineLevel="0" collapsed="false">
      <c r="A3381" s="56"/>
      <c r="E3381" s="57" t="str">
        <f aca="false">IF(AND($F3381="",$G3381=""),"",IF($G3381="",$F3381,HYPERLINK($G3381,$F3381)))</f>
        <v/>
      </c>
      <c r="H3381" s="1" t="str">
        <f aca="false">IF($I3381="","None Attached",IF(LEFT($I3381,5)="https",HYPERLINK($I3381,"Datasheet"),HYPERLINK(_xlfn.CONCAT("https://",$I3381),"Datasheet")))</f>
        <v>None Attached</v>
      </c>
      <c r="M3381" s="56"/>
      <c r="P3381" s="58"/>
      <c r="Q3381" s="1" t="n">
        <f aca="false">$M3381-$N3381</f>
        <v>0</v>
      </c>
      <c r="R3381" s="56"/>
      <c r="T3381" s="59" t="s">
        <v>15</v>
      </c>
      <c r="U3381" s="1" t="n">
        <f aca="false">$S3381-$R3381</f>
        <v>0</v>
      </c>
      <c r="V3381" s="1" t="n">
        <f aca="false">IF($T3381="±",$Q3381*2,$Q3381)</f>
        <v>0</v>
      </c>
      <c r="W3381" s="60" t="str">
        <f aca="false">IFERROR($U3381/ABS($V3381),"N/A")</f>
        <v>N/A</v>
      </c>
      <c r="X3381" s="61" t="str">
        <f aca="false">IF(OR($W3381="N/A",$R3381="",$S3381=""),"N/A",IF($W3381&gt;=4,"Not Significant",IF($W3381&gt;=2,"Semi-Significant","Significant")))</f>
        <v>N/A</v>
      </c>
      <c r="Z3381" s="1" t="str">
        <f aca="false">IF($D3381="Z540.1 w/data",0,"")</f>
        <v/>
      </c>
      <c r="AA3381" s="1" t="e">
        <f aca="false">$Y3381+$Q3381+$Z3381</f>
        <v>#VALUE!</v>
      </c>
      <c r="AB3381" s="1" t="n">
        <f aca="false">$N3381+$Q3381</f>
        <v>0</v>
      </c>
      <c r="AC3381" s="1" t="str">
        <f aca="false">IF($Y3381="","",IF(AND($AA3381&gt;=$R3381,$AA3381&lt;=$S3381),"Pass","Fail"))</f>
        <v/>
      </c>
      <c r="AD3381" s="1" t="str">
        <f aca="false">IF($Y3381="","",IF($AA3381&gt;$R3381,"Pass","Fail"))</f>
        <v/>
      </c>
      <c r="AE3381" s="1" t="str">
        <f aca="false">IF($Y3381="","",IF($AA3381&gt;=$R3381,"Pass","Fail"))</f>
        <v/>
      </c>
      <c r="AF3381" s="1" t="str">
        <f aca="false">IF($Y3381="","",IF($AA3381&lt;=$S3381,"Pass","Fail"))</f>
        <v/>
      </c>
      <c r="AG3381" s="1" t="str">
        <f aca="false">IF($Y3381="","",IF($AA3381&lt;$S3381,"Pass","Fail"))</f>
        <v/>
      </c>
      <c r="AH3381" s="23" t="str">
        <f aca="true">INDIRECT(CHOOSE(MATCH($T3381,{"±","&gt;","≥","≤","&lt;"},0), "AC", "AD", "AE", "AF", "AG") &amp; ROW())</f>
        <v/>
      </c>
      <c r="AI3381" s="56" t="str">
        <f aca="false">IF($X3381="Not Significant","No Further Action Required",
IF($AH3381="","",
IF(AND($AH3381="Pass",$L3381="0 - Passed "),"Analysis performed; no further action required.",
IF(AND($AH3381="Fail",$L3381="1 - Failed "),"Analysis performed; no further action required.",
IF(AND($AH3381="Pass",$L3381="2 - Limited In Use "),"Analysis performed; no further action required.",
IF(AND($AH3381="Fail",$L3381="3 - Adjusted "),"Analysis performed; no further action required.",
"Unit fails analysis; TSM determination required."))))))</f>
        <v/>
      </c>
      <c r="AJ3381" s="58"/>
    </row>
    <row r="3382" customFormat="false" ht="15" hidden="false" customHeight="false" outlineLevel="0" collapsed="false">
      <c r="A3382" s="56"/>
      <c r="E3382" s="57" t="str">
        <f aca="false">IF(AND($F3382="",$G3382=""),"",IF($G3382="",$F3382,HYPERLINK($G3382,$F3382)))</f>
        <v/>
      </c>
      <c r="H3382" s="1" t="str">
        <f aca="false">IF($I3382="","None Attached",IF(LEFT($I3382,5)="https",HYPERLINK($I3382,"Datasheet"),HYPERLINK(_xlfn.CONCAT("https://",$I3382),"Datasheet")))</f>
        <v>None Attached</v>
      </c>
      <c r="M3382" s="56"/>
      <c r="P3382" s="58"/>
      <c r="Q3382" s="1" t="n">
        <f aca="false">$M3382-$N3382</f>
        <v>0</v>
      </c>
      <c r="R3382" s="56"/>
      <c r="T3382" s="59" t="s">
        <v>15</v>
      </c>
      <c r="U3382" s="1" t="n">
        <f aca="false">$S3382-$R3382</f>
        <v>0</v>
      </c>
      <c r="V3382" s="1" t="n">
        <f aca="false">IF($T3382="±",$Q3382*2,$Q3382)</f>
        <v>0</v>
      </c>
      <c r="W3382" s="60" t="str">
        <f aca="false">IFERROR($U3382/ABS($V3382),"N/A")</f>
        <v>N/A</v>
      </c>
      <c r="X3382" s="61" t="str">
        <f aca="false">IF(OR($W3382="N/A",$R3382="",$S3382=""),"N/A",IF($W3382&gt;=4,"Not Significant",IF($W3382&gt;=2,"Semi-Significant","Significant")))</f>
        <v>N/A</v>
      </c>
      <c r="Z3382" s="1" t="str">
        <f aca="false">IF($D3382="Z540.1 w/data",0,"")</f>
        <v/>
      </c>
      <c r="AA3382" s="1" t="e">
        <f aca="false">$Y3382+$Q3382+$Z3382</f>
        <v>#VALUE!</v>
      </c>
      <c r="AB3382" s="1" t="n">
        <f aca="false">$N3382+$Q3382</f>
        <v>0</v>
      </c>
      <c r="AC3382" s="1" t="str">
        <f aca="false">IF($Y3382="","",IF(AND($AA3382&gt;=$R3382,$AA3382&lt;=$S3382),"Pass","Fail"))</f>
        <v/>
      </c>
      <c r="AD3382" s="1" t="str">
        <f aca="false">IF($Y3382="","",IF($AA3382&gt;$R3382,"Pass","Fail"))</f>
        <v/>
      </c>
      <c r="AE3382" s="1" t="str">
        <f aca="false">IF($Y3382="","",IF($AA3382&gt;=$R3382,"Pass","Fail"))</f>
        <v/>
      </c>
      <c r="AF3382" s="1" t="str">
        <f aca="false">IF($Y3382="","",IF($AA3382&lt;=$S3382,"Pass","Fail"))</f>
        <v/>
      </c>
      <c r="AG3382" s="1" t="str">
        <f aca="false">IF($Y3382="","",IF($AA3382&lt;$S3382,"Pass","Fail"))</f>
        <v/>
      </c>
      <c r="AH3382" s="23" t="str">
        <f aca="true">INDIRECT(CHOOSE(MATCH($T3382,{"±","&gt;","≥","≤","&lt;"},0), "AC", "AD", "AE", "AF", "AG") &amp; ROW())</f>
        <v/>
      </c>
      <c r="AI3382" s="56" t="str">
        <f aca="false">IF($X3382="Not Significant","No Further Action Required",
IF($AH3382="","",
IF(AND($AH3382="Pass",$L3382="0 - Passed "),"Analysis performed; no further action required.",
IF(AND($AH3382="Fail",$L3382="1 - Failed "),"Analysis performed; no further action required.",
IF(AND($AH3382="Pass",$L3382="2 - Limited In Use "),"Analysis performed; no further action required.",
IF(AND($AH3382="Fail",$L3382="3 - Adjusted "),"Analysis performed; no further action required.",
"Unit fails analysis; TSM determination required."))))))</f>
        <v/>
      </c>
      <c r="AJ3382" s="58"/>
    </row>
    <row r="3383" customFormat="false" ht="15" hidden="false" customHeight="false" outlineLevel="0" collapsed="false">
      <c r="A3383" s="56"/>
      <c r="E3383" s="57" t="str">
        <f aca="false">IF(AND($F3383="",$G3383=""),"",IF($G3383="",$F3383,HYPERLINK($G3383,$F3383)))</f>
        <v/>
      </c>
      <c r="H3383" s="1" t="str">
        <f aca="false">IF($I3383="","None Attached",IF(LEFT($I3383,5)="https",HYPERLINK($I3383,"Datasheet"),HYPERLINK(_xlfn.CONCAT("https://",$I3383),"Datasheet")))</f>
        <v>None Attached</v>
      </c>
      <c r="M3383" s="56"/>
      <c r="P3383" s="58"/>
      <c r="Q3383" s="1" t="n">
        <f aca="false">$M3383-$N3383</f>
        <v>0</v>
      </c>
      <c r="R3383" s="56"/>
      <c r="T3383" s="59" t="s">
        <v>15</v>
      </c>
      <c r="U3383" s="1" t="n">
        <f aca="false">$S3383-$R3383</f>
        <v>0</v>
      </c>
      <c r="V3383" s="1" t="n">
        <f aca="false">IF($T3383="±",$Q3383*2,$Q3383)</f>
        <v>0</v>
      </c>
      <c r="W3383" s="60" t="str">
        <f aca="false">IFERROR($U3383/ABS($V3383),"N/A")</f>
        <v>N/A</v>
      </c>
      <c r="X3383" s="61" t="str">
        <f aca="false">IF(OR($W3383="N/A",$R3383="",$S3383=""),"N/A",IF($W3383&gt;=4,"Not Significant",IF($W3383&gt;=2,"Semi-Significant","Significant")))</f>
        <v>N/A</v>
      </c>
      <c r="Z3383" s="1" t="str">
        <f aca="false">IF($D3383="Z540.1 w/data",0,"")</f>
        <v/>
      </c>
      <c r="AA3383" s="1" t="e">
        <f aca="false">$Y3383+$Q3383+$Z3383</f>
        <v>#VALUE!</v>
      </c>
      <c r="AB3383" s="1" t="n">
        <f aca="false">$N3383+$Q3383</f>
        <v>0</v>
      </c>
      <c r="AC3383" s="1" t="str">
        <f aca="false">IF($Y3383="","",IF(AND($AA3383&gt;=$R3383,$AA3383&lt;=$S3383),"Pass","Fail"))</f>
        <v/>
      </c>
      <c r="AD3383" s="1" t="str">
        <f aca="false">IF($Y3383="","",IF($AA3383&gt;$R3383,"Pass","Fail"))</f>
        <v/>
      </c>
      <c r="AE3383" s="1" t="str">
        <f aca="false">IF($Y3383="","",IF($AA3383&gt;=$R3383,"Pass","Fail"))</f>
        <v/>
      </c>
      <c r="AF3383" s="1" t="str">
        <f aca="false">IF($Y3383="","",IF($AA3383&lt;=$S3383,"Pass","Fail"))</f>
        <v/>
      </c>
      <c r="AG3383" s="1" t="str">
        <f aca="false">IF($Y3383="","",IF($AA3383&lt;$S3383,"Pass","Fail"))</f>
        <v/>
      </c>
      <c r="AH3383" s="23" t="str">
        <f aca="true">INDIRECT(CHOOSE(MATCH($T3383,{"±","&gt;","≥","≤","&lt;"},0), "AC", "AD", "AE", "AF", "AG") &amp; ROW())</f>
        <v/>
      </c>
      <c r="AI3383" s="56" t="str">
        <f aca="false">IF($X3383="Not Significant","No Further Action Required",
IF($AH3383="","",
IF(AND($AH3383="Pass",$L3383="0 - Passed "),"Analysis performed; no further action required.",
IF(AND($AH3383="Fail",$L3383="1 - Failed "),"Analysis performed; no further action required.",
IF(AND($AH3383="Pass",$L3383="2 - Limited In Use "),"Analysis performed; no further action required.",
IF(AND($AH3383="Fail",$L3383="3 - Adjusted "),"Analysis performed; no further action required.",
"Unit fails analysis; TSM determination required."))))))</f>
        <v/>
      </c>
      <c r="AJ3383" s="58"/>
    </row>
    <row r="3384" customFormat="false" ht="15" hidden="false" customHeight="false" outlineLevel="0" collapsed="false">
      <c r="A3384" s="56"/>
      <c r="E3384" s="57" t="str">
        <f aca="false">IF(AND($F3384="",$G3384=""),"",IF($G3384="",$F3384,HYPERLINK($G3384,$F3384)))</f>
        <v/>
      </c>
      <c r="H3384" s="1" t="str">
        <f aca="false">IF($I3384="","None Attached",IF(LEFT($I3384,5)="https",HYPERLINK($I3384,"Datasheet"),HYPERLINK(_xlfn.CONCAT("https://",$I3384),"Datasheet")))</f>
        <v>None Attached</v>
      </c>
      <c r="M3384" s="56"/>
      <c r="P3384" s="58"/>
      <c r="Q3384" s="1" t="n">
        <f aca="false">$M3384-$N3384</f>
        <v>0</v>
      </c>
      <c r="R3384" s="56"/>
      <c r="T3384" s="59" t="s">
        <v>15</v>
      </c>
      <c r="U3384" s="1" t="n">
        <f aca="false">$S3384-$R3384</f>
        <v>0</v>
      </c>
      <c r="V3384" s="1" t="n">
        <f aca="false">IF($T3384="±",$Q3384*2,$Q3384)</f>
        <v>0</v>
      </c>
      <c r="W3384" s="60" t="str">
        <f aca="false">IFERROR($U3384/ABS($V3384),"N/A")</f>
        <v>N/A</v>
      </c>
      <c r="X3384" s="61" t="str">
        <f aca="false">IF(OR($W3384="N/A",$R3384="",$S3384=""),"N/A",IF($W3384&gt;=4,"Not Significant",IF($W3384&gt;=2,"Semi-Significant","Significant")))</f>
        <v>N/A</v>
      </c>
      <c r="Z3384" s="1" t="str">
        <f aca="false">IF($D3384="Z540.1 w/data",0,"")</f>
        <v/>
      </c>
      <c r="AA3384" s="1" t="e">
        <f aca="false">$Y3384+$Q3384+$Z3384</f>
        <v>#VALUE!</v>
      </c>
      <c r="AB3384" s="1" t="n">
        <f aca="false">$N3384+$Q3384</f>
        <v>0</v>
      </c>
      <c r="AC3384" s="1" t="str">
        <f aca="false">IF($Y3384="","",IF(AND($AA3384&gt;=$R3384,$AA3384&lt;=$S3384),"Pass","Fail"))</f>
        <v/>
      </c>
      <c r="AD3384" s="1" t="str">
        <f aca="false">IF($Y3384="","",IF($AA3384&gt;$R3384,"Pass","Fail"))</f>
        <v/>
      </c>
      <c r="AE3384" s="1" t="str">
        <f aca="false">IF($Y3384="","",IF($AA3384&gt;=$R3384,"Pass","Fail"))</f>
        <v/>
      </c>
      <c r="AF3384" s="1" t="str">
        <f aca="false">IF($Y3384="","",IF($AA3384&lt;=$S3384,"Pass","Fail"))</f>
        <v/>
      </c>
      <c r="AG3384" s="1" t="str">
        <f aca="false">IF($Y3384="","",IF($AA3384&lt;$S3384,"Pass","Fail"))</f>
        <v/>
      </c>
      <c r="AH3384" s="23" t="str">
        <f aca="true">INDIRECT(CHOOSE(MATCH($T3384,{"±","&gt;","≥","≤","&lt;"},0), "AC", "AD", "AE", "AF", "AG") &amp; ROW())</f>
        <v/>
      </c>
      <c r="AI3384" s="56" t="str">
        <f aca="false">IF($X3384="Not Significant","No Further Action Required",
IF($AH3384="","",
IF(AND($AH3384="Pass",$L3384="0 - Passed "),"Analysis performed; no further action required.",
IF(AND($AH3384="Fail",$L3384="1 - Failed "),"Analysis performed; no further action required.",
IF(AND($AH3384="Pass",$L3384="2 - Limited In Use "),"Analysis performed; no further action required.",
IF(AND($AH3384="Fail",$L3384="3 - Adjusted "),"Analysis performed; no further action required.",
"Unit fails analysis; TSM determination required."))))))</f>
        <v/>
      </c>
      <c r="AJ3384" s="58"/>
    </row>
    <row r="3385" customFormat="false" ht="15" hidden="false" customHeight="false" outlineLevel="0" collapsed="false">
      <c r="A3385" s="56"/>
      <c r="E3385" s="57" t="str">
        <f aca="false">IF(AND($F3385="",$G3385=""),"",IF($G3385="",$F3385,HYPERLINK($G3385,$F3385)))</f>
        <v/>
      </c>
      <c r="H3385" s="1" t="str">
        <f aca="false">IF($I3385="","None Attached",IF(LEFT($I3385,5)="https",HYPERLINK($I3385,"Datasheet"),HYPERLINK(_xlfn.CONCAT("https://",$I3385),"Datasheet")))</f>
        <v>None Attached</v>
      </c>
      <c r="M3385" s="56"/>
      <c r="P3385" s="58"/>
      <c r="Q3385" s="1" t="n">
        <f aca="false">$M3385-$N3385</f>
        <v>0</v>
      </c>
      <c r="R3385" s="56"/>
      <c r="T3385" s="59" t="s">
        <v>15</v>
      </c>
      <c r="U3385" s="1" t="n">
        <f aca="false">$S3385-$R3385</f>
        <v>0</v>
      </c>
      <c r="V3385" s="1" t="n">
        <f aca="false">IF($T3385="±",$Q3385*2,$Q3385)</f>
        <v>0</v>
      </c>
      <c r="W3385" s="60" t="str">
        <f aca="false">IFERROR($U3385/ABS($V3385),"N/A")</f>
        <v>N/A</v>
      </c>
      <c r="X3385" s="61" t="str">
        <f aca="false">IF(OR($W3385="N/A",$R3385="",$S3385=""),"N/A",IF($W3385&gt;=4,"Not Significant",IF($W3385&gt;=2,"Semi-Significant","Significant")))</f>
        <v>N/A</v>
      </c>
      <c r="Z3385" s="1" t="str">
        <f aca="false">IF($D3385="Z540.1 w/data",0,"")</f>
        <v/>
      </c>
      <c r="AA3385" s="1" t="e">
        <f aca="false">$Y3385+$Q3385+$Z3385</f>
        <v>#VALUE!</v>
      </c>
      <c r="AB3385" s="1" t="n">
        <f aca="false">$N3385+$Q3385</f>
        <v>0</v>
      </c>
      <c r="AC3385" s="1" t="str">
        <f aca="false">IF($Y3385="","",IF(AND($AA3385&gt;=$R3385,$AA3385&lt;=$S3385),"Pass","Fail"))</f>
        <v/>
      </c>
      <c r="AD3385" s="1" t="str">
        <f aca="false">IF($Y3385="","",IF($AA3385&gt;$R3385,"Pass","Fail"))</f>
        <v/>
      </c>
      <c r="AE3385" s="1" t="str">
        <f aca="false">IF($Y3385="","",IF($AA3385&gt;=$R3385,"Pass","Fail"))</f>
        <v/>
      </c>
      <c r="AF3385" s="1" t="str">
        <f aca="false">IF($Y3385="","",IF($AA3385&lt;=$S3385,"Pass","Fail"))</f>
        <v/>
      </c>
      <c r="AG3385" s="1" t="str">
        <f aca="false">IF($Y3385="","",IF($AA3385&lt;$S3385,"Pass","Fail"))</f>
        <v/>
      </c>
      <c r="AH3385" s="23" t="str">
        <f aca="true">INDIRECT(CHOOSE(MATCH($T3385,{"±","&gt;","≥","≤","&lt;"},0), "AC", "AD", "AE", "AF", "AG") &amp; ROW())</f>
        <v/>
      </c>
      <c r="AI3385" s="56" t="str">
        <f aca="false">IF($X3385="Not Significant","No Further Action Required",
IF($AH3385="","",
IF(AND($AH3385="Pass",$L3385="0 - Passed "),"Analysis performed; no further action required.",
IF(AND($AH3385="Fail",$L3385="1 - Failed "),"Analysis performed; no further action required.",
IF(AND($AH3385="Pass",$L3385="2 - Limited In Use "),"Analysis performed; no further action required.",
IF(AND($AH3385="Fail",$L3385="3 - Adjusted "),"Analysis performed; no further action required.",
"Unit fails analysis; TSM determination required."))))))</f>
        <v/>
      </c>
      <c r="AJ3385" s="58"/>
    </row>
    <row r="3386" customFormat="false" ht="15" hidden="false" customHeight="false" outlineLevel="0" collapsed="false">
      <c r="A3386" s="56"/>
      <c r="E3386" s="57" t="str">
        <f aca="false">IF(AND($F3386="",$G3386=""),"",IF($G3386="",$F3386,HYPERLINK($G3386,$F3386)))</f>
        <v/>
      </c>
      <c r="H3386" s="1" t="str">
        <f aca="false">IF($I3386="","None Attached",IF(LEFT($I3386,5)="https",HYPERLINK($I3386,"Datasheet"),HYPERLINK(_xlfn.CONCAT("https://",$I3386),"Datasheet")))</f>
        <v>None Attached</v>
      </c>
      <c r="M3386" s="56"/>
      <c r="P3386" s="58"/>
      <c r="Q3386" s="1" t="n">
        <f aca="false">$M3386-$N3386</f>
        <v>0</v>
      </c>
      <c r="R3386" s="56"/>
      <c r="T3386" s="59" t="s">
        <v>15</v>
      </c>
      <c r="U3386" s="1" t="n">
        <f aca="false">$S3386-$R3386</f>
        <v>0</v>
      </c>
      <c r="V3386" s="1" t="n">
        <f aca="false">IF($T3386="±",$Q3386*2,$Q3386)</f>
        <v>0</v>
      </c>
      <c r="W3386" s="60" t="str">
        <f aca="false">IFERROR($U3386/ABS($V3386),"N/A")</f>
        <v>N/A</v>
      </c>
      <c r="X3386" s="61" t="str">
        <f aca="false">IF(OR($W3386="N/A",$R3386="",$S3386=""),"N/A",IF($W3386&gt;=4,"Not Significant",IF($W3386&gt;=2,"Semi-Significant","Significant")))</f>
        <v>N/A</v>
      </c>
      <c r="Z3386" s="1" t="str">
        <f aca="false">IF($D3386="Z540.1 w/data",0,"")</f>
        <v/>
      </c>
      <c r="AA3386" s="1" t="e">
        <f aca="false">$Y3386+$Q3386+$Z3386</f>
        <v>#VALUE!</v>
      </c>
      <c r="AB3386" s="1" t="n">
        <f aca="false">$N3386+$Q3386</f>
        <v>0</v>
      </c>
      <c r="AC3386" s="1" t="str">
        <f aca="false">IF($Y3386="","",IF(AND($AA3386&gt;=$R3386,$AA3386&lt;=$S3386),"Pass","Fail"))</f>
        <v/>
      </c>
      <c r="AD3386" s="1" t="str">
        <f aca="false">IF($Y3386="","",IF($AA3386&gt;$R3386,"Pass","Fail"))</f>
        <v/>
      </c>
      <c r="AE3386" s="1" t="str">
        <f aca="false">IF($Y3386="","",IF($AA3386&gt;=$R3386,"Pass","Fail"))</f>
        <v/>
      </c>
      <c r="AF3386" s="1" t="str">
        <f aca="false">IF($Y3386="","",IF($AA3386&lt;=$S3386,"Pass","Fail"))</f>
        <v/>
      </c>
      <c r="AG3386" s="1" t="str">
        <f aca="false">IF($Y3386="","",IF($AA3386&lt;$S3386,"Pass","Fail"))</f>
        <v/>
      </c>
      <c r="AH3386" s="23" t="str">
        <f aca="true">INDIRECT(CHOOSE(MATCH($T3386,{"±","&gt;","≥","≤","&lt;"},0), "AC", "AD", "AE", "AF", "AG") &amp; ROW())</f>
        <v/>
      </c>
      <c r="AI3386" s="56" t="str">
        <f aca="false">IF($X3386="Not Significant","No Further Action Required",
IF($AH3386="","",
IF(AND($AH3386="Pass",$L3386="0 - Passed "),"Analysis performed; no further action required.",
IF(AND($AH3386="Fail",$L3386="1 - Failed "),"Analysis performed; no further action required.",
IF(AND($AH3386="Pass",$L3386="2 - Limited In Use "),"Analysis performed; no further action required.",
IF(AND($AH3386="Fail",$L3386="3 - Adjusted "),"Analysis performed; no further action required.",
"Unit fails analysis; TSM determination required."))))))</f>
        <v/>
      </c>
      <c r="AJ3386" s="58"/>
    </row>
    <row r="3387" customFormat="false" ht="15" hidden="false" customHeight="false" outlineLevel="0" collapsed="false">
      <c r="A3387" s="56"/>
      <c r="E3387" s="57" t="str">
        <f aca="false">IF(AND($F3387="",$G3387=""),"",IF($G3387="",$F3387,HYPERLINK($G3387,$F3387)))</f>
        <v/>
      </c>
      <c r="H3387" s="1" t="str">
        <f aca="false">IF($I3387="","None Attached",IF(LEFT($I3387,5)="https",HYPERLINK($I3387,"Datasheet"),HYPERLINK(_xlfn.CONCAT("https://",$I3387),"Datasheet")))</f>
        <v>None Attached</v>
      </c>
      <c r="M3387" s="56"/>
      <c r="P3387" s="58"/>
      <c r="Q3387" s="1" t="n">
        <f aca="false">$M3387-$N3387</f>
        <v>0</v>
      </c>
      <c r="R3387" s="56"/>
      <c r="T3387" s="59" t="s">
        <v>15</v>
      </c>
      <c r="U3387" s="1" t="n">
        <f aca="false">$S3387-$R3387</f>
        <v>0</v>
      </c>
      <c r="V3387" s="1" t="n">
        <f aca="false">IF($T3387="±",$Q3387*2,$Q3387)</f>
        <v>0</v>
      </c>
      <c r="W3387" s="60" t="str">
        <f aca="false">IFERROR($U3387/ABS($V3387),"N/A")</f>
        <v>N/A</v>
      </c>
      <c r="X3387" s="61" t="str">
        <f aca="false">IF(OR($W3387="N/A",$R3387="",$S3387=""),"N/A",IF($W3387&gt;=4,"Not Significant",IF($W3387&gt;=2,"Semi-Significant","Significant")))</f>
        <v>N/A</v>
      </c>
      <c r="Z3387" s="1" t="str">
        <f aca="false">IF($D3387="Z540.1 w/data",0,"")</f>
        <v/>
      </c>
      <c r="AA3387" s="1" t="e">
        <f aca="false">$Y3387+$Q3387+$Z3387</f>
        <v>#VALUE!</v>
      </c>
      <c r="AB3387" s="1" t="n">
        <f aca="false">$N3387+$Q3387</f>
        <v>0</v>
      </c>
      <c r="AC3387" s="1" t="str">
        <f aca="false">IF($Y3387="","",IF(AND($AA3387&gt;=$R3387,$AA3387&lt;=$S3387),"Pass","Fail"))</f>
        <v/>
      </c>
      <c r="AD3387" s="1" t="str">
        <f aca="false">IF($Y3387="","",IF($AA3387&gt;$R3387,"Pass","Fail"))</f>
        <v/>
      </c>
      <c r="AE3387" s="1" t="str">
        <f aca="false">IF($Y3387="","",IF($AA3387&gt;=$R3387,"Pass","Fail"))</f>
        <v/>
      </c>
      <c r="AF3387" s="1" t="str">
        <f aca="false">IF($Y3387="","",IF($AA3387&lt;=$S3387,"Pass","Fail"))</f>
        <v/>
      </c>
      <c r="AG3387" s="1" t="str">
        <f aca="false">IF($Y3387="","",IF($AA3387&lt;$S3387,"Pass","Fail"))</f>
        <v/>
      </c>
      <c r="AH3387" s="23" t="str">
        <f aca="true">INDIRECT(CHOOSE(MATCH($T3387,{"±","&gt;","≥","≤","&lt;"},0), "AC", "AD", "AE", "AF", "AG") &amp; ROW())</f>
        <v/>
      </c>
      <c r="AI3387" s="56" t="str">
        <f aca="false">IF($X3387="Not Significant","No Further Action Required",
IF($AH3387="","",
IF(AND($AH3387="Pass",$L3387="0 - Passed "),"Analysis performed; no further action required.",
IF(AND($AH3387="Fail",$L3387="1 - Failed "),"Analysis performed; no further action required.",
IF(AND($AH3387="Pass",$L3387="2 - Limited In Use "),"Analysis performed; no further action required.",
IF(AND($AH3387="Fail",$L3387="3 - Adjusted "),"Analysis performed; no further action required.",
"Unit fails analysis; TSM determination required."))))))</f>
        <v/>
      </c>
      <c r="AJ3387" s="58"/>
    </row>
    <row r="3388" customFormat="false" ht="15" hidden="false" customHeight="false" outlineLevel="0" collapsed="false">
      <c r="A3388" s="56"/>
      <c r="E3388" s="57" t="str">
        <f aca="false">IF(AND($F3388="",$G3388=""),"",IF($G3388="",$F3388,HYPERLINK($G3388,$F3388)))</f>
        <v/>
      </c>
      <c r="H3388" s="1" t="str">
        <f aca="false">IF($I3388="","None Attached",IF(LEFT($I3388,5)="https",HYPERLINK($I3388,"Datasheet"),HYPERLINK(_xlfn.CONCAT("https://",$I3388),"Datasheet")))</f>
        <v>None Attached</v>
      </c>
      <c r="M3388" s="56"/>
      <c r="P3388" s="58"/>
      <c r="Q3388" s="1" t="n">
        <f aca="false">$M3388-$N3388</f>
        <v>0</v>
      </c>
      <c r="R3388" s="56"/>
      <c r="T3388" s="59" t="s">
        <v>15</v>
      </c>
      <c r="U3388" s="1" t="n">
        <f aca="false">$S3388-$R3388</f>
        <v>0</v>
      </c>
      <c r="V3388" s="1" t="n">
        <f aca="false">IF($T3388="±",$Q3388*2,$Q3388)</f>
        <v>0</v>
      </c>
      <c r="W3388" s="60" t="str">
        <f aca="false">IFERROR($U3388/ABS($V3388),"N/A")</f>
        <v>N/A</v>
      </c>
      <c r="X3388" s="61" t="str">
        <f aca="false">IF(OR($W3388="N/A",$R3388="",$S3388=""),"N/A",IF($W3388&gt;=4,"Not Significant",IF($W3388&gt;=2,"Semi-Significant","Significant")))</f>
        <v>N/A</v>
      </c>
      <c r="Z3388" s="1" t="str">
        <f aca="false">IF($D3388="Z540.1 w/data",0,"")</f>
        <v/>
      </c>
      <c r="AA3388" s="1" t="e">
        <f aca="false">$Y3388+$Q3388+$Z3388</f>
        <v>#VALUE!</v>
      </c>
      <c r="AB3388" s="1" t="n">
        <f aca="false">$N3388+$Q3388</f>
        <v>0</v>
      </c>
      <c r="AC3388" s="1" t="str">
        <f aca="false">IF($Y3388="","",IF(AND($AA3388&gt;=$R3388,$AA3388&lt;=$S3388),"Pass","Fail"))</f>
        <v/>
      </c>
      <c r="AD3388" s="1" t="str">
        <f aca="false">IF($Y3388="","",IF($AA3388&gt;$R3388,"Pass","Fail"))</f>
        <v/>
      </c>
      <c r="AE3388" s="1" t="str">
        <f aca="false">IF($Y3388="","",IF($AA3388&gt;=$R3388,"Pass","Fail"))</f>
        <v/>
      </c>
      <c r="AF3388" s="1" t="str">
        <f aca="false">IF($Y3388="","",IF($AA3388&lt;=$S3388,"Pass","Fail"))</f>
        <v/>
      </c>
      <c r="AG3388" s="1" t="str">
        <f aca="false">IF($Y3388="","",IF($AA3388&lt;$S3388,"Pass","Fail"))</f>
        <v/>
      </c>
      <c r="AH3388" s="23" t="str">
        <f aca="true">INDIRECT(CHOOSE(MATCH($T3388,{"±","&gt;","≥","≤","&lt;"},0), "AC", "AD", "AE", "AF", "AG") &amp; ROW())</f>
        <v/>
      </c>
      <c r="AI3388" s="56" t="str">
        <f aca="false">IF($X3388="Not Significant","No Further Action Required",
IF($AH3388="","",
IF(AND($AH3388="Pass",$L3388="0 - Passed "),"Analysis performed; no further action required.",
IF(AND($AH3388="Fail",$L3388="1 - Failed "),"Analysis performed; no further action required.",
IF(AND($AH3388="Pass",$L3388="2 - Limited In Use "),"Analysis performed; no further action required.",
IF(AND($AH3388="Fail",$L3388="3 - Adjusted "),"Analysis performed; no further action required.",
"Unit fails analysis; TSM determination required."))))))</f>
        <v/>
      </c>
      <c r="AJ3388" s="58"/>
    </row>
    <row r="3389" customFormat="false" ht="15" hidden="false" customHeight="false" outlineLevel="0" collapsed="false">
      <c r="A3389" s="56"/>
      <c r="E3389" s="57" t="str">
        <f aca="false">IF(AND($F3389="",$G3389=""),"",IF($G3389="",$F3389,HYPERLINK($G3389,$F3389)))</f>
        <v/>
      </c>
      <c r="H3389" s="1" t="str">
        <f aca="false">IF($I3389="","None Attached",IF(LEFT($I3389,5)="https",HYPERLINK($I3389,"Datasheet"),HYPERLINK(_xlfn.CONCAT("https://",$I3389),"Datasheet")))</f>
        <v>None Attached</v>
      </c>
      <c r="M3389" s="56"/>
      <c r="P3389" s="58"/>
      <c r="Q3389" s="1" t="n">
        <f aca="false">$M3389-$N3389</f>
        <v>0</v>
      </c>
      <c r="R3389" s="56"/>
      <c r="T3389" s="59" t="s">
        <v>15</v>
      </c>
      <c r="U3389" s="1" t="n">
        <f aca="false">$S3389-$R3389</f>
        <v>0</v>
      </c>
      <c r="V3389" s="1" t="n">
        <f aca="false">IF($T3389="±",$Q3389*2,$Q3389)</f>
        <v>0</v>
      </c>
      <c r="W3389" s="60" t="str">
        <f aca="false">IFERROR($U3389/ABS($V3389),"N/A")</f>
        <v>N/A</v>
      </c>
      <c r="X3389" s="61" t="str">
        <f aca="false">IF(OR($W3389="N/A",$R3389="",$S3389=""),"N/A",IF($W3389&gt;=4,"Not Significant",IF($W3389&gt;=2,"Semi-Significant","Significant")))</f>
        <v>N/A</v>
      </c>
      <c r="Z3389" s="1" t="str">
        <f aca="false">IF($D3389="Z540.1 w/data",0,"")</f>
        <v/>
      </c>
      <c r="AA3389" s="1" t="e">
        <f aca="false">$Y3389+$Q3389+$Z3389</f>
        <v>#VALUE!</v>
      </c>
      <c r="AB3389" s="1" t="n">
        <f aca="false">$N3389+$Q3389</f>
        <v>0</v>
      </c>
      <c r="AC3389" s="1" t="str">
        <f aca="false">IF($Y3389="","",IF(AND($AA3389&gt;=$R3389,$AA3389&lt;=$S3389),"Pass","Fail"))</f>
        <v/>
      </c>
      <c r="AD3389" s="1" t="str">
        <f aca="false">IF($Y3389="","",IF($AA3389&gt;$R3389,"Pass","Fail"))</f>
        <v/>
      </c>
      <c r="AE3389" s="1" t="str">
        <f aca="false">IF($Y3389="","",IF($AA3389&gt;=$R3389,"Pass","Fail"))</f>
        <v/>
      </c>
      <c r="AF3389" s="1" t="str">
        <f aca="false">IF($Y3389="","",IF($AA3389&lt;=$S3389,"Pass","Fail"))</f>
        <v/>
      </c>
      <c r="AG3389" s="1" t="str">
        <f aca="false">IF($Y3389="","",IF($AA3389&lt;$S3389,"Pass","Fail"))</f>
        <v/>
      </c>
      <c r="AH3389" s="23" t="str">
        <f aca="true">INDIRECT(CHOOSE(MATCH($T3389,{"±","&gt;","≥","≤","&lt;"},0), "AC", "AD", "AE", "AF", "AG") &amp; ROW())</f>
        <v/>
      </c>
      <c r="AI3389" s="56" t="str">
        <f aca="false">IF($X3389="Not Significant","No Further Action Required",
IF($AH3389="","",
IF(AND($AH3389="Pass",$L3389="0 - Passed "),"Analysis performed; no further action required.",
IF(AND($AH3389="Fail",$L3389="1 - Failed "),"Analysis performed; no further action required.",
IF(AND($AH3389="Pass",$L3389="2 - Limited In Use "),"Analysis performed; no further action required.",
IF(AND($AH3389="Fail",$L3389="3 - Adjusted "),"Analysis performed; no further action required.",
"Unit fails analysis; TSM determination required."))))))</f>
        <v/>
      </c>
      <c r="AJ3389" s="58"/>
    </row>
    <row r="3390" customFormat="false" ht="15" hidden="false" customHeight="false" outlineLevel="0" collapsed="false">
      <c r="A3390" s="56"/>
      <c r="E3390" s="57" t="str">
        <f aca="false">IF(AND($F3390="",$G3390=""),"",IF($G3390="",$F3390,HYPERLINK($G3390,$F3390)))</f>
        <v/>
      </c>
      <c r="H3390" s="1" t="str">
        <f aca="false">IF($I3390="","None Attached",IF(LEFT($I3390,5)="https",HYPERLINK($I3390,"Datasheet"),HYPERLINK(_xlfn.CONCAT("https://",$I3390),"Datasheet")))</f>
        <v>None Attached</v>
      </c>
      <c r="M3390" s="56"/>
      <c r="P3390" s="58"/>
      <c r="Q3390" s="1" t="n">
        <f aca="false">$M3390-$N3390</f>
        <v>0</v>
      </c>
      <c r="R3390" s="56"/>
      <c r="T3390" s="59" t="s">
        <v>15</v>
      </c>
      <c r="U3390" s="1" t="n">
        <f aca="false">$S3390-$R3390</f>
        <v>0</v>
      </c>
      <c r="V3390" s="1" t="n">
        <f aca="false">IF($T3390="±",$Q3390*2,$Q3390)</f>
        <v>0</v>
      </c>
      <c r="W3390" s="60" t="str">
        <f aca="false">IFERROR($U3390/ABS($V3390),"N/A")</f>
        <v>N/A</v>
      </c>
      <c r="X3390" s="61" t="str">
        <f aca="false">IF(OR($W3390="N/A",$R3390="",$S3390=""),"N/A",IF($W3390&gt;=4,"Not Significant",IF($W3390&gt;=2,"Semi-Significant","Significant")))</f>
        <v>N/A</v>
      </c>
      <c r="Z3390" s="1" t="str">
        <f aca="false">IF($D3390="Z540.1 w/data",0,"")</f>
        <v/>
      </c>
      <c r="AA3390" s="1" t="e">
        <f aca="false">$Y3390+$Q3390+$Z3390</f>
        <v>#VALUE!</v>
      </c>
      <c r="AB3390" s="1" t="n">
        <f aca="false">$N3390+$Q3390</f>
        <v>0</v>
      </c>
      <c r="AC3390" s="1" t="str">
        <f aca="false">IF($Y3390="","",IF(AND($AA3390&gt;=$R3390,$AA3390&lt;=$S3390),"Pass","Fail"))</f>
        <v/>
      </c>
      <c r="AD3390" s="1" t="str">
        <f aca="false">IF($Y3390="","",IF($AA3390&gt;$R3390,"Pass","Fail"))</f>
        <v/>
      </c>
      <c r="AE3390" s="1" t="str">
        <f aca="false">IF($Y3390="","",IF($AA3390&gt;=$R3390,"Pass","Fail"))</f>
        <v/>
      </c>
      <c r="AF3390" s="1" t="str">
        <f aca="false">IF($Y3390="","",IF($AA3390&lt;=$S3390,"Pass","Fail"))</f>
        <v/>
      </c>
      <c r="AG3390" s="1" t="str">
        <f aca="false">IF($Y3390="","",IF($AA3390&lt;$S3390,"Pass","Fail"))</f>
        <v/>
      </c>
      <c r="AH3390" s="23" t="str">
        <f aca="true">INDIRECT(CHOOSE(MATCH($T3390,{"±","&gt;","≥","≤","&lt;"},0), "AC", "AD", "AE", "AF", "AG") &amp; ROW())</f>
        <v/>
      </c>
      <c r="AI3390" s="56" t="str">
        <f aca="false">IF($X3390="Not Significant","No Further Action Required",
IF($AH3390="","",
IF(AND($AH3390="Pass",$L3390="0 - Passed "),"Analysis performed; no further action required.",
IF(AND($AH3390="Fail",$L3390="1 - Failed "),"Analysis performed; no further action required.",
IF(AND($AH3390="Pass",$L3390="2 - Limited In Use "),"Analysis performed; no further action required.",
IF(AND($AH3390="Fail",$L3390="3 - Adjusted "),"Analysis performed; no further action required.",
"Unit fails analysis; TSM determination required."))))))</f>
        <v/>
      </c>
      <c r="AJ3390" s="58"/>
    </row>
    <row r="3391" customFormat="false" ht="15" hidden="false" customHeight="false" outlineLevel="0" collapsed="false">
      <c r="A3391" s="56"/>
      <c r="E3391" s="57" t="str">
        <f aca="false">IF(AND($F3391="",$G3391=""),"",IF($G3391="",$F3391,HYPERLINK($G3391,$F3391)))</f>
        <v/>
      </c>
      <c r="H3391" s="1" t="str">
        <f aca="false">IF($I3391="","None Attached",IF(LEFT($I3391,5)="https",HYPERLINK($I3391,"Datasheet"),HYPERLINK(_xlfn.CONCAT("https://",$I3391),"Datasheet")))</f>
        <v>None Attached</v>
      </c>
      <c r="M3391" s="56"/>
      <c r="P3391" s="58"/>
      <c r="Q3391" s="1" t="n">
        <f aca="false">$M3391-$N3391</f>
        <v>0</v>
      </c>
      <c r="R3391" s="56"/>
      <c r="T3391" s="59" t="s">
        <v>15</v>
      </c>
      <c r="U3391" s="1" t="n">
        <f aca="false">$S3391-$R3391</f>
        <v>0</v>
      </c>
      <c r="V3391" s="1" t="n">
        <f aca="false">IF($T3391="±",$Q3391*2,$Q3391)</f>
        <v>0</v>
      </c>
      <c r="W3391" s="60" t="str">
        <f aca="false">IFERROR($U3391/ABS($V3391),"N/A")</f>
        <v>N/A</v>
      </c>
      <c r="X3391" s="61" t="str">
        <f aca="false">IF(OR($W3391="N/A",$R3391="",$S3391=""),"N/A",IF($W3391&gt;=4,"Not Significant",IF($W3391&gt;=2,"Semi-Significant","Significant")))</f>
        <v>N/A</v>
      </c>
      <c r="Z3391" s="1" t="str">
        <f aca="false">IF($D3391="Z540.1 w/data",0,"")</f>
        <v/>
      </c>
      <c r="AA3391" s="1" t="e">
        <f aca="false">$Y3391+$Q3391+$Z3391</f>
        <v>#VALUE!</v>
      </c>
      <c r="AB3391" s="1" t="n">
        <f aca="false">$N3391+$Q3391</f>
        <v>0</v>
      </c>
      <c r="AC3391" s="1" t="str">
        <f aca="false">IF($Y3391="","",IF(AND($AA3391&gt;=$R3391,$AA3391&lt;=$S3391),"Pass","Fail"))</f>
        <v/>
      </c>
      <c r="AD3391" s="1" t="str">
        <f aca="false">IF($Y3391="","",IF($AA3391&gt;$R3391,"Pass","Fail"))</f>
        <v/>
      </c>
      <c r="AE3391" s="1" t="str">
        <f aca="false">IF($Y3391="","",IF($AA3391&gt;=$R3391,"Pass","Fail"))</f>
        <v/>
      </c>
      <c r="AF3391" s="1" t="str">
        <f aca="false">IF($Y3391="","",IF($AA3391&lt;=$S3391,"Pass","Fail"))</f>
        <v/>
      </c>
      <c r="AG3391" s="1" t="str">
        <f aca="false">IF($Y3391="","",IF($AA3391&lt;$S3391,"Pass","Fail"))</f>
        <v/>
      </c>
      <c r="AH3391" s="23" t="str">
        <f aca="true">INDIRECT(CHOOSE(MATCH($T3391,{"±","&gt;","≥","≤","&lt;"},0), "AC", "AD", "AE", "AF", "AG") &amp; ROW())</f>
        <v/>
      </c>
      <c r="AI3391" s="56" t="str">
        <f aca="false">IF($X3391="Not Significant","No Further Action Required",
IF($AH3391="","",
IF(AND($AH3391="Pass",$L3391="0 - Passed "),"Analysis performed; no further action required.",
IF(AND($AH3391="Fail",$L3391="1 - Failed "),"Analysis performed; no further action required.",
IF(AND($AH3391="Pass",$L3391="2 - Limited In Use "),"Analysis performed; no further action required.",
IF(AND($AH3391="Fail",$L3391="3 - Adjusted "),"Analysis performed; no further action required.",
"Unit fails analysis; TSM determination required."))))))</f>
        <v/>
      </c>
      <c r="AJ3391" s="58"/>
    </row>
    <row r="3392" customFormat="false" ht="15" hidden="false" customHeight="false" outlineLevel="0" collapsed="false">
      <c r="A3392" s="56"/>
      <c r="E3392" s="57" t="str">
        <f aca="false">IF(AND($F3392="",$G3392=""),"",IF($G3392="",$F3392,HYPERLINK($G3392,$F3392)))</f>
        <v/>
      </c>
      <c r="H3392" s="1" t="str">
        <f aca="false">IF($I3392="","None Attached",IF(LEFT($I3392,5)="https",HYPERLINK($I3392,"Datasheet"),HYPERLINK(_xlfn.CONCAT("https://",$I3392),"Datasheet")))</f>
        <v>None Attached</v>
      </c>
      <c r="M3392" s="56"/>
      <c r="P3392" s="58"/>
      <c r="Q3392" s="1" t="n">
        <f aca="false">$M3392-$N3392</f>
        <v>0</v>
      </c>
      <c r="R3392" s="56"/>
      <c r="T3392" s="59" t="s">
        <v>15</v>
      </c>
      <c r="U3392" s="1" t="n">
        <f aca="false">$S3392-$R3392</f>
        <v>0</v>
      </c>
      <c r="V3392" s="1" t="n">
        <f aca="false">IF($T3392="±",$Q3392*2,$Q3392)</f>
        <v>0</v>
      </c>
      <c r="W3392" s="60" t="str">
        <f aca="false">IFERROR($U3392/ABS($V3392),"N/A")</f>
        <v>N/A</v>
      </c>
      <c r="X3392" s="61" t="str">
        <f aca="false">IF(OR($W3392="N/A",$R3392="",$S3392=""),"N/A",IF($W3392&gt;=4,"Not Significant",IF($W3392&gt;=2,"Semi-Significant","Significant")))</f>
        <v>N/A</v>
      </c>
      <c r="Z3392" s="1" t="str">
        <f aca="false">IF($D3392="Z540.1 w/data",0,"")</f>
        <v/>
      </c>
      <c r="AA3392" s="1" t="e">
        <f aca="false">$Y3392+$Q3392+$Z3392</f>
        <v>#VALUE!</v>
      </c>
      <c r="AB3392" s="1" t="n">
        <f aca="false">$N3392+$Q3392</f>
        <v>0</v>
      </c>
      <c r="AC3392" s="1" t="str">
        <f aca="false">IF($Y3392="","",IF(AND($AA3392&gt;=$R3392,$AA3392&lt;=$S3392),"Pass","Fail"))</f>
        <v/>
      </c>
      <c r="AD3392" s="1" t="str">
        <f aca="false">IF($Y3392="","",IF($AA3392&gt;$R3392,"Pass","Fail"))</f>
        <v/>
      </c>
      <c r="AE3392" s="1" t="str">
        <f aca="false">IF($Y3392="","",IF($AA3392&gt;=$R3392,"Pass","Fail"))</f>
        <v/>
      </c>
      <c r="AF3392" s="1" t="str">
        <f aca="false">IF($Y3392="","",IF($AA3392&lt;=$S3392,"Pass","Fail"))</f>
        <v/>
      </c>
      <c r="AG3392" s="1" t="str">
        <f aca="false">IF($Y3392="","",IF($AA3392&lt;$S3392,"Pass","Fail"))</f>
        <v/>
      </c>
      <c r="AH3392" s="23" t="str">
        <f aca="true">INDIRECT(CHOOSE(MATCH($T3392,{"±","&gt;","≥","≤","&lt;"},0), "AC", "AD", "AE", "AF", "AG") &amp; ROW())</f>
        <v/>
      </c>
      <c r="AI3392" s="56" t="str">
        <f aca="false">IF($X3392="Not Significant","No Further Action Required",
IF($AH3392="","",
IF(AND($AH3392="Pass",$L3392="0 - Passed "),"Analysis performed; no further action required.",
IF(AND($AH3392="Fail",$L3392="1 - Failed "),"Analysis performed; no further action required.",
IF(AND($AH3392="Pass",$L3392="2 - Limited In Use "),"Analysis performed; no further action required.",
IF(AND($AH3392="Fail",$L3392="3 - Adjusted "),"Analysis performed; no further action required.",
"Unit fails analysis; TSM determination required."))))))</f>
        <v/>
      </c>
      <c r="AJ3392" s="58"/>
    </row>
    <row r="3393" customFormat="false" ht="15" hidden="false" customHeight="false" outlineLevel="0" collapsed="false">
      <c r="A3393" s="56"/>
      <c r="E3393" s="57" t="str">
        <f aca="false">IF(AND($F3393="",$G3393=""),"",IF($G3393="",$F3393,HYPERLINK($G3393,$F3393)))</f>
        <v/>
      </c>
      <c r="H3393" s="1" t="str">
        <f aca="false">IF($I3393="","None Attached",IF(LEFT($I3393,5)="https",HYPERLINK($I3393,"Datasheet"),HYPERLINK(_xlfn.CONCAT("https://",$I3393),"Datasheet")))</f>
        <v>None Attached</v>
      </c>
      <c r="M3393" s="56"/>
      <c r="P3393" s="58"/>
      <c r="Q3393" s="1" t="n">
        <f aca="false">$M3393-$N3393</f>
        <v>0</v>
      </c>
      <c r="R3393" s="56"/>
      <c r="T3393" s="59" t="s">
        <v>15</v>
      </c>
      <c r="U3393" s="1" t="n">
        <f aca="false">$S3393-$R3393</f>
        <v>0</v>
      </c>
      <c r="V3393" s="1" t="n">
        <f aca="false">IF($T3393="±",$Q3393*2,$Q3393)</f>
        <v>0</v>
      </c>
      <c r="W3393" s="60" t="str">
        <f aca="false">IFERROR($U3393/ABS($V3393),"N/A")</f>
        <v>N/A</v>
      </c>
      <c r="X3393" s="61" t="str">
        <f aca="false">IF(OR($W3393="N/A",$R3393="",$S3393=""),"N/A",IF($W3393&gt;=4,"Not Significant",IF($W3393&gt;=2,"Semi-Significant","Significant")))</f>
        <v>N/A</v>
      </c>
      <c r="Z3393" s="1" t="str">
        <f aca="false">IF($D3393="Z540.1 w/data",0,"")</f>
        <v/>
      </c>
      <c r="AA3393" s="1" t="e">
        <f aca="false">$Y3393+$Q3393+$Z3393</f>
        <v>#VALUE!</v>
      </c>
      <c r="AB3393" s="1" t="n">
        <f aca="false">$N3393+$Q3393</f>
        <v>0</v>
      </c>
      <c r="AC3393" s="1" t="str">
        <f aca="false">IF($Y3393="","",IF(AND($AA3393&gt;=$R3393,$AA3393&lt;=$S3393),"Pass","Fail"))</f>
        <v/>
      </c>
      <c r="AD3393" s="1" t="str">
        <f aca="false">IF($Y3393="","",IF($AA3393&gt;$R3393,"Pass","Fail"))</f>
        <v/>
      </c>
      <c r="AE3393" s="1" t="str">
        <f aca="false">IF($Y3393="","",IF($AA3393&gt;=$R3393,"Pass","Fail"))</f>
        <v/>
      </c>
      <c r="AF3393" s="1" t="str">
        <f aca="false">IF($Y3393="","",IF($AA3393&lt;=$S3393,"Pass","Fail"))</f>
        <v/>
      </c>
      <c r="AG3393" s="1" t="str">
        <f aca="false">IF($Y3393="","",IF($AA3393&lt;$S3393,"Pass","Fail"))</f>
        <v/>
      </c>
      <c r="AH3393" s="23" t="str">
        <f aca="true">INDIRECT(CHOOSE(MATCH($T3393,{"±","&gt;","≥","≤","&lt;"},0), "AC", "AD", "AE", "AF", "AG") &amp; ROW())</f>
        <v/>
      </c>
      <c r="AI3393" s="56" t="str">
        <f aca="false">IF($X3393="Not Significant","No Further Action Required",
IF($AH3393="","",
IF(AND($AH3393="Pass",$L3393="0 - Passed "),"Analysis performed; no further action required.",
IF(AND($AH3393="Fail",$L3393="1 - Failed "),"Analysis performed; no further action required.",
IF(AND($AH3393="Pass",$L3393="2 - Limited In Use "),"Analysis performed; no further action required.",
IF(AND($AH3393="Fail",$L3393="3 - Adjusted "),"Analysis performed; no further action required.",
"Unit fails analysis; TSM determination required."))))))</f>
        <v/>
      </c>
      <c r="AJ3393" s="58"/>
    </row>
    <row r="3394" customFormat="false" ht="15" hidden="false" customHeight="false" outlineLevel="0" collapsed="false">
      <c r="A3394" s="56"/>
      <c r="E3394" s="57" t="str">
        <f aca="false">IF(AND($F3394="",$G3394=""),"",IF($G3394="",$F3394,HYPERLINK($G3394,$F3394)))</f>
        <v/>
      </c>
      <c r="H3394" s="1" t="str">
        <f aca="false">IF($I3394="","None Attached",IF(LEFT($I3394,5)="https",HYPERLINK($I3394,"Datasheet"),HYPERLINK(_xlfn.CONCAT("https://",$I3394),"Datasheet")))</f>
        <v>None Attached</v>
      </c>
      <c r="M3394" s="56"/>
      <c r="P3394" s="58"/>
      <c r="Q3394" s="1" t="n">
        <f aca="false">$M3394-$N3394</f>
        <v>0</v>
      </c>
      <c r="R3394" s="56"/>
      <c r="T3394" s="59" t="s">
        <v>15</v>
      </c>
      <c r="U3394" s="1" t="n">
        <f aca="false">$S3394-$R3394</f>
        <v>0</v>
      </c>
      <c r="V3394" s="1" t="n">
        <f aca="false">IF($T3394="±",$Q3394*2,$Q3394)</f>
        <v>0</v>
      </c>
      <c r="W3394" s="60" t="str">
        <f aca="false">IFERROR($U3394/ABS($V3394),"N/A")</f>
        <v>N/A</v>
      </c>
      <c r="X3394" s="61" t="str">
        <f aca="false">IF(OR($W3394="N/A",$R3394="",$S3394=""),"N/A",IF($W3394&gt;=4,"Not Significant",IF($W3394&gt;=2,"Semi-Significant","Significant")))</f>
        <v>N/A</v>
      </c>
      <c r="Z3394" s="1" t="str">
        <f aca="false">IF($D3394="Z540.1 w/data",0,"")</f>
        <v/>
      </c>
      <c r="AA3394" s="1" t="e">
        <f aca="false">$Y3394+$Q3394+$Z3394</f>
        <v>#VALUE!</v>
      </c>
      <c r="AB3394" s="1" t="n">
        <f aca="false">$N3394+$Q3394</f>
        <v>0</v>
      </c>
      <c r="AC3394" s="1" t="str">
        <f aca="false">IF($Y3394="","",IF(AND($AA3394&gt;=$R3394,$AA3394&lt;=$S3394),"Pass","Fail"))</f>
        <v/>
      </c>
      <c r="AD3394" s="1" t="str">
        <f aca="false">IF($Y3394="","",IF($AA3394&gt;$R3394,"Pass","Fail"))</f>
        <v/>
      </c>
      <c r="AE3394" s="1" t="str">
        <f aca="false">IF($Y3394="","",IF($AA3394&gt;=$R3394,"Pass","Fail"))</f>
        <v/>
      </c>
      <c r="AF3394" s="1" t="str">
        <f aca="false">IF($Y3394="","",IF($AA3394&lt;=$S3394,"Pass","Fail"))</f>
        <v/>
      </c>
      <c r="AG3394" s="1" t="str">
        <f aca="false">IF($Y3394="","",IF($AA3394&lt;$S3394,"Pass","Fail"))</f>
        <v/>
      </c>
      <c r="AH3394" s="23" t="str">
        <f aca="true">INDIRECT(CHOOSE(MATCH($T3394,{"±","&gt;","≥","≤","&lt;"},0), "AC", "AD", "AE", "AF", "AG") &amp; ROW())</f>
        <v/>
      </c>
      <c r="AI3394" s="56" t="str">
        <f aca="false">IF($X3394="Not Significant","No Further Action Required",
IF($AH3394="","",
IF(AND($AH3394="Pass",$L3394="0 - Passed "),"Analysis performed; no further action required.",
IF(AND($AH3394="Fail",$L3394="1 - Failed "),"Analysis performed; no further action required.",
IF(AND($AH3394="Pass",$L3394="2 - Limited In Use "),"Analysis performed; no further action required.",
IF(AND($AH3394="Fail",$L3394="3 - Adjusted "),"Analysis performed; no further action required.",
"Unit fails analysis; TSM determination required."))))))</f>
        <v/>
      </c>
      <c r="AJ3394" s="58"/>
    </row>
    <row r="3395" customFormat="false" ht="15" hidden="false" customHeight="false" outlineLevel="0" collapsed="false">
      <c r="A3395" s="56"/>
      <c r="E3395" s="57" t="str">
        <f aca="false">IF(AND($F3395="",$G3395=""),"",IF($G3395="",$F3395,HYPERLINK($G3395,$F3395)))</f>
        <v/>
      </c>
      <c r="H3395" s="1" t="str">
        <f aca="false">IF($I3395="","None Attached",IF(LEFT($I3395,5)="https",HYPERLINK($I3395,"Datasheet"),HYPERLINK(_xlfn.CONCAT("https://",$I3395),"Datasheet")))</f>
        <v>None Attached</v>
      </c>
      <c r="M3395" s="56"/>
      <c r="P3395" s="58"/>
      <c r="Q3395" s="1" t="n">
        <f aca="false">$M3395-$N3395</f>
        <v>0</v>
      </c>
      <c r="R3395" s="56"/>
      <c r="T3395" s="59" t="s">
        <v>15</v>
      </c>
      <c r="U3395" s="1" t="n">
        <f aca="false">$S3395-$R3395</f>
        <v>0</v>
      </c>
      <c r="V3395" s="1" t="n">
        <f aca="false">IF($T3395="±",$Q3395*2,$Q3395)</f>
        <v>0</v>
      </c>
      <c r="W3395" s="60" t="str">
        <f aca="false">IFERROR($U3395/ABS($V3395),"N/A")</f>
        <v>N/A</v>
      </c>
      <c r="X3395" s="61" t="str">
        <f aca="false">IF(OR($W3395="N/A",$R3395="",$S3395=""),"N/A",IF($W3395&gt;=4,"Not Significant",IF($W3395&gt;=2,"Semi-Significant","Significant")))</f>
        <v>N/A</v>
      </c>
      <c r="Z3395" s="1" t="str">
        <f aca="false">IF($D3395="Z540.1 w/data",0,"")</f>
        <v/>
      </c>
      <c r="AA3395" s="1" t="e">
        <f aca="false">$Y3395+$Q3395+$Z3395</f>
        <v>#VALUE!</v>
      </c>
      <c r="AB3395" s="1" t="n">
        <f aca="false">$N3395+$Q3395</f>
        <v>0</v>
      </c>
      <c r="AC3395" s="1" t="str">
        <f aca="false">IF($Y3395="","",IF(AND($AA3395&gt;=$R3395,$AA3395&lt;=$S3395),"Pass","Fail"))</f>
        <v/>
      </c>
      <c r="AD3395" s="1" t="str">
        <f aca="false">IF($Y3395="","",IF($AA3395&gt;$R3395,"Pass","Fail"))</f>
        <v/>
      </c>
      <c r="AE3395" s="1" t="str">
        <f aca="false">IF($Y3395="","",IF($AA3395&gt;=$R3395,"Pass","Fail"))</f>
        <v/>
      </c>
      <c r="AF3395" s="1" t="str">
        <f aca="false">IF($Y3395="","",IF($AA3395&lt;=$S3395,"Pass","Fail"))</f>
        <v/>
      </c>
      <c r="AG3395" s="1" t="str">
        <f aca="false">IF($Y3395="","",IF($AA3395&lt;$S3395,"Pass","Fail"))</f>
        <v/>
      </c>
      <c r="AH3395" s="23" t="str">
        <f aca="true">INDIRECT(CHOOSE(MATCH($T3395,{"±","&gt;","≥","≤","&lt;"},0), "AC", "AD", "AE", "AF", "AG") &amp; ROW())</f>
        <v/>
      </c>
      <c r="AI3395" s="56" t="str">
        <f aca="false">IF($X3395="Not Significant","No Further Action Required",
IF($AH3395="","",
IF(AND($AH3395="Pass",$L3395="0 - Passed "),"Analysis performed; no further action required.",
IF(AND($AH3395="Fail",$L3395="1 - Failed "),"Analysis performed; no further action required.",
IF(AND($AH3395="Pass",$L3395="2 - Limited In Use "),"Analysis performed; no further action required.",
IF(AND($AH3395="Fail",$L3395="3 - Adjusted "),"Analysis performed; no further action required.",
"Unit fails analysis; TSM determination required."))))))</f>
        <v/>
      </c>
      <c r="AJ3395" s="58"/>
    </row>
    <row r="3396" customFormat="false" ht="15" hidden="false" customHeight="false" outlineLevel="0" collapsed="false">
      <c r="A3396" s="56"/>
      <c r="E3396" s="57" t="str">
        <f aca="false">IF(AND($F3396="",$G3396=""),"",IF($G3396="",$F3396,HYPERLINK($G3396,$F3396)))</f>
        <v/>
      </c>
      <c r="H3396" s="1" t="str">
        <f aca="false">IF($I3396="","None Attached",IF(LEFT($I3396,5)="https",HYPERLINK($I3396,"Datasheet"),HYPERLINK(_xlfn.CONCAT("https://",$I3396),"Datasheet")))</f>
        <v>None Attached</v>
      </c>
      <c r="M3396" s="56"/>
      <c r="P3396" s="58"/>
      <c r="Q3396" s="1" t="n">
        <f aca="false">$M3396-$N3396</f>
        <v>0</v>
      </c>
      <c r="R3396" s="56"/>
      <c r="T3396" s="59" t="s">
        <v>15</v>
      </c>
      <c r="U3396" s="1" t="n">
        <f aca="false">$S3396-$R3396</f>
        <v>0</v>
      </c>
      <c r="V3396" s="1" t="n">
        <f aca="false">IF($T3396="±",$Q3396*2,$Q3396)</f>
        <v>0</v>
      </c>
      <c r="W3396" s="60" t="str">
        <f aca="false">IFERROR($U3396/ABS($V3396),"N/A")</f>
        <v>N/A</v>
      </c>
      <c r="X3396" s="61" t="str">
        <f aca="false">IF(OR($W3396="N/A",$R3396="",$S3396=""),"N/A",IF($W3396&gt;=4,"Not Significant",IF($W3396&gt;=2,"Semi-Significant","Significant")))</f>
        <v>N/A</v>
      </c>
      <c r="Z3396" s="1" t="str">
        <f aca="false">IF($D3396="Z540.1 w/data",0,"")</f>
        <v/>
      </c>
      <c r="AA3396" s="1" t="e">
        <f aca="false">$Y3396+$Q3396+$Z3396</f>
        <v>#VALUE!</v>
      </c>
      <c r="AB3396" s="1" t="n">
        <f aca="false">$N3396+$Q3396</f>
        <v>0</v>
      </c>
      <c r="AC3396" s="1" t="str">
        <f aca="false">IF($Y3396="","",IF(AND($AA3396&gt;=$R3396,$AA3396&lt;=$S3396),"Pass","Fail"))</f>
        <v/>
      </c>
      <c r="AD3396" s="1" t="str">
        <f aca="false">IF($Y3396="","",IF($AA3396&gt;$R3396,"Pass","Fail"))</f>
        <v/>
      </c>
      <c r="AE3396" s="1" t="str">
        <f aca="false">IF($Y3396="","",IF($AA3396&gt;=$R3396,"Pass","Fail"))</f>
        <v/>
      </c>
      <c r="AF3396" s="1" t="str">
        <f aca="false">IF($Y3396="","",IF($AA3396&lt;=$S3396,"Pass","Fail"))</f>
        <v/>
      </c>
      <c r="AG3396" s="1" t="str">
        <f aca="false">IF($Y3396="","",IF($AA3396&lt;$S3396,"Pass","Fail"))</f>
        <v/>
      </c>
      <c r="AH3396" s="23" t="str">
        <f aca="true">INDIRECT(CHOOSE(MATCH($T3396,{"±","&gt;","≥","≤","&lt;"},0), "AC", "AD", "AE", "AF", "AG") &amp; ROW())</f>
        <v/>
      </c>
      <c r="AI3396" s="56" t="str">
        <f aca="false">IF($X3396="Not Significant","No Further Action Required",
IF($AH3396="","",
IF(AND($AH3396="Pass",$L3396="0 - Passed "),"Analysis performed; no further action required.",
IF(AND($AH3396="Fail",$L3396="1 - Failed "),"Analysis performed; no further action required.",
IF(AND($AH3396="Pass",$L3396="2 - Limited In Use "),"Analysis performed; no further action required.",
IF(AND($AH3396="Fail",$L3396="3 - Adjusted "),"Analysis performed; no further action required.",
"Unit fails analysis; TSM determination required."))))))</f>
        <v/>
      </c>
      <c r="AJ3396" s="58"/>
    </row>
    <row r="3397" customFormat="false" ht="15" hidden="false" customHeight="false" outlineLevel="0" collapsed="false">
      <c r="A3397" s="56"/>
      <c r="E3397" s="57" t="str">
        <f aca="false">IF(AND($F3397="",$G3397=""),"",IF($G3397="",$F3397,HYPERLINK($G3397,$F3397)))</f>
        <v/>
      </c>
      <c r="H3397" s="1" t="str">
        <f aca="false">IF($I3397="","None Attached",IF(LEFT($I3397,5)="https",HYPERLINK($I3397,"Datasheet"),HYPERLINK(_xlfn.CONCAT("https://",$I3397),"Datasheet")))</f>
        <v>None Attached</v>
      </c>
      <c r="M3397" s="56"/>
      <c r="P3397" s="58"/>
      <c r="Q3397" s="1" t="n">
        <f aca="false">$M3397-$N3397</f>
        <v>0</v>
      </c>
      <c r="R3397" s="56"/>
      <c r="T3397" s="59" t="s">
        <v>15</v>
      </c>
      <c r="U3397" s="1" t="n">
        <f aca="false">$S3397-$R3397</f>
        <v>0</v>
      </c>
      <c r="V3397" s="1" t="n">
        <f aca="false">IF($T3397="±",$Q3397*2,$Q3397)</f>
        <v>0</v>
      </c>
      <c r="W3397" s="60" t="str">
        <f aca="false">IFERROR($U3397/ABS($V3397),"N/A")</f>
        <v>N/A</v>
      </c>
      <c r="X3397" s="61" t="str">
        <f aca="false">IF(OR($W3397="N/A",$R3397="",$S3397=""),"N/A",IF($W3397&gt;=4,"Not Significant",IF($W3397&gt;=2,"Semi-Significant","Significant")))</f>
        <v>N/A</v>
      </c>
      <c r="Z3397" s="1" t="str">
        <f aca="false">IF($D3397="Z540.1 w/data",0,"")</f>
        <v/>
      </c>
      <c r="AA3397" s="1" t="e">
        <f aca="false">$Y3397+$Q3397+$Z3397</f>
        <v>#VALUE!</v>
      </c>
      <c r="AB3397" s="1" t="n">
        <f aca="false">$N3397+$Q3397</f>
        <v>0</v>
      </c>
      <c r="AC3397" s="1" t="str">
        <f aca="false">IF($Y3397="","",IF(AND($AA3397&gt;=$R3397,$AA3397&lt;=$S3397),"Pass","Fail"))</f>
        <v/>
      </c>
      <c r="AD3397" s="1" t="str">
        <f aca="false">IF($Y3397="","",IF($AA3397&gt;$R3397,"Pass","Fail"))</f>
        <v/>
      </c>
      <c r="AE3397" s="1" t="str">
        <f aca="false">IF($Y3397="","",IF($AA3397&gt;=$R3397,"Pass","Fail"))</f>
        <v/>
      </c>
      <c r="AF3397" s="1" t="str">
        <f aca="false">IF($Y3397="","",IF($AA3397&lt;=$S3397,"Pass","Fail"))</f>
        <v/>
      </c>
      <c r="AG3397" s="1" t="str">
        <f aca="false">IF($Y3397="","",IF($AA3397&lt;$S3397,"Pass","Fail"))</f>
        <v/>
      </c>
      <c r="AH3397" s="23" t="str">
        <f aca="true">INDIRECT(CHOOSE(MATCH($T3397,{"±","&gt;","≥","≤","&lt;"},0), "AC", "AD", "AE", "AF", "AG") &amp; ROW())</f>
        <v/>
      </c>
      <c r="AI3397" s="56" t="str">
        <f aca="false">IF($X3397="Not Significant","No Further Action Required",
IF($AH3397="","",
IF(AND($AH3397="Pass",$L3397="0 - Passed "),"Analysis performed; no further action required.",
IF(AND($AH3397="Fail",$L3397="1 - Failed "),"Analysis performed; no further action required.",
IF(AND($AH3397="Pass",$L3397="2 - Limited In Use "),"Analysis performed; no further action required.",
IF(AND($AH3397="Fail",$L3397="3 - Adjusted "),"Analysis performed; no further action required.",
"Unit fails analysis; TSM determination required."))))))</f>
        <v/>
      </c>
      <c r="AJ3397" s="58"/>
    </row>
    <row r="3398" customFormat="false" ht="15" hidden="false" customHeight="false" outlineLevel="0" collapsed="false">
      <c r="A3398" s="56"/>
      <c r="E3398" s="57" t="str">
        <f aca="false">IF(AND($F3398="",$G3398=""),"",IF($G3398="",$F3398,HYPERLINK($G3398,$F3398)))</f>
        <v/>
      </c>
      <c r="H3398" s="1" t="str">
        <f aca="false">IF($I3398="","None Attached",IF(LEFT($I3398,5)="https",HYPERLINK($I3398,"Datasheet"),HYPERLINK(_xlfn.CONCAT("https://",$I3398),"Datasheet")))</f>
        <v>None Attached</v>
      </c>
      <c r="M3398" s="56"/>
      <c r="P3398" s="58"/>
      <c r="Q3398" s="1" t="n">
        <f aca="false">$M3398-$N3398</f>
        <v>0</v>
      </c>
      <c r="R3398" s="56"/>
      <c r="T3398" s="59" t="s">
        <v>15</v>
      </c>
      <c r="U3398" s="1" t="n">
        <f aca="false">$S3398-$R3398</f>
        <v>0</v>
      </c>
      <c r="V3398" s="1" t="n">
        <f aca="false">IF($T3398="±",$Q3398*2,$Q3398)</f>
        <v>0</v>
      </c>
      <c r="W3398" s="60" t="str">
        <f aca="false">IFERROR($U3398/ABS($V3398),"N/A")</f>
        <v>N/A</v>
      </c>
      <c r="X3398" s="61" t="str">
        <f aca="false">IF(OR($W3398="N/A",$R3398="",$S3398=""),"N/A",IF($W3398&gt;=4,"Not Significant",IF($W3398&gt;=2,"Semi-Significant","Significant")))</f>
        <v>N/A</v>
      </c>
      <c r="Z3398" s="1" t="str">
        <f aca="false">IF($D3398="Z540.1 w/data",0,"")</f>
        <v/>
      </c>
      <c r="AA3398" s="1" t="e">
        <f aca="false">$Y3398+$Q3398+$Z3398</f>
        <v>#VALUE!</v>
      </c>
      <c r="AB3398" s="1" t="n">
        <f aca="false">$N3398+$Q3398</f>
        <v>0</v>
      </c>
      <c r="AC3398" s="1" t="str">
        <f aca="false">IF($Y3398="","",IF(AND($AA3398&gt;=$R3398,$AA3398&lt;=$S3398),"Pass","Fail"))</f>
        <v/>
      </c>
      <c r="AD3398" s="1" t="str">
        <f aca="false">IF($Y3398="","",IF($AA3398&gt;$R3398,"Pass","Fail"))</f>
        <v/>
      </c>
      <c r="AE3398" s="1" t="str">
        <f aca="false">IF($Y3398="","",IF($AA3398&gt;=$R3398,"Pass","Fail"))</f>
        <v/>
      </c>
      <c r="AF3398" s="1" t="str">
        <f aca="false">IF($Y3398="","",IF($AA3398&lt;=$S3398,"Pass","Fail"))</f>
        <v/>
      </c>
      <c r="AG3398" s="1" t="str">
        <f aca="false">IF($Y3398="","",IF($AA3398&lt;$S3398,"Pass","Fail"))</f>
        <v/>
      </c>
      <c r="AH3398" s="23" t="str">
        <f aca="true">INDIRECT(CHOOSE(MATCH($T3398,{"±","&gt;","≥","≤","&lt;"},0), "AC", "AD", "AE", "AF", "AG") &amp; ROW())</f>
        <v/>
      </c>
      <c r="AI3398" s="56" t="str">
        <f aca="false">IF($X3398="Not Significant","No Further Action Required",
IF($AH3398="","",
IF(AND($AH3398="Pass",$L3398="0 - Passed "),"Analysis performed; no further action required.",
IF(AND($AH3398="Fail",$L3398="1 - Failed "),"Analysis performed; no further action required.",
IF(AND($AH3398="Pass",$L3398="2 - Limited In Use "),"Analysis performed; no further action required.",
IF(AND($AH3398="Fail",$L3398="3 - Adjusted "),"Analysis performed; no further action required.",
"Unit fails analysis; TSM determination required."))))))</f>
        <v/>
      </c>
      <c r="AJ3398" s="58"/>
    </row>
    <row r="3399" customFormat="false" ht="15" hidden="false" customHeight="false" outlineLevel="0" collapsed="false">
      <c r="A3399" s="56"/>
      <c r="E3399" s="57" t="str">
        <f aca="false">IF(AND($F3399="",$G3399=""),"",IF($G3399="",$F3399,HYPERLINK($G3399,$F3399)))</f>
        <v/>
      </c>
      <c r="H3399" s="1" t="str">
        <f aca="false">IF($I3399="","None Attached",IF(LEFT($I3399,5)="https",HYPERLINK($I3399,"Datasheet"),HYPERLINK(_xlfn.CONCAT("https://",$I3399),"Datasheet")))</f>
        <v>None Attached</v>
      </c>
      <c r="M3399" s="56"/>
      <c r="P3399" s="58"/>
      <c r="Q3399" s="1" t="n">
        <f aca="false">$M3399-$N3399</f>
        <v>0</v>
      </c>
      <c r="R3399" s="56"/>
      <c r="T3399" s="59" t="s">
        <v>15</v>
      </c>
      <c r="U3399" s="1" t="n">
        <f aca="false">$S3399-$R3399</f>
        <v>0</v>
      </c>
      <c r="V3399" s="1" t="n">
        <f aca="false">IF($T3399="±",$Q3399*2,$Q3399)</f>
        <v>0</v>
      </c>
      <c r="W3399" s="60" t="str">
        <f aca="false">IFERROR($U3399/ABS($V3399),"N/A")</f>
        <v>N/A</v>
      </c>
      <c r="X3399" s="61" t="str">
        <f aca="false">IF(OR($W3399="N/A",$R3399="",$S3399=""),"N/A",IF($W3399&gt;=4,"Not Significant",IF($W3399&gt;=2,"Semi-Significant","Significant")))</f>
        <v>N/A</v>
      </c>
      <c r="Z3399" s="1" t="str">
        <f aca="false">IF($D3399="Z540.1 w/data",0,"")</f>
        <v/>
      </c>
      <c r="AA3399" s="1" t="e">
        <f aca="false">$Y3399+$Q3399+$Z3399</f>
        <v>#VALUE!</v>
      </c>
      <c r="AB3399" s="1" t="n">
        <f aca="false">$N3399+$Q3399</f>
        <v>0</v>
      </c>
      <c r="AC3399" s="1" t="str">
        <f aca="false">IF($Y3399="","",IF(AND($AA3399&gt;=$R3399,$AA3399&lt;=$S3399),"Pass","Fail"))</f>
        <v/>
      </c>
      <c r="AD3399" s="1" t="str">
        <f aca="false">IF($Y3399="","",IF($AA3399&gt;$R3399,"Pass","Fail"))</f>
        <v/>
      </c>
      <c r="AE3399" s="1" t="str">
        <f aca="false">IF($Y3399="","",IF($AA3399&gt;=$R3399,"Pass","Fail"))</f>
        <v/>
      </c>
      <c r="AF3399" s="1" t="str">
        <f aca="false">IF($Y3399="","",IF($AA3399&lt;=$S3399,"Pass","Fail"))</f>
        <v/>
      </c>
      <c r="AG3399" s="1" t="str">
        <f aca="false">IF($Y3399="","",IF($AA3399&lt;$S3399,"Pass","Fail"))</f>
        <v/>
      </c>
      <c r="AH3399" s="23" t="str">
        <f aca="true">INDIRECT(CHOOSE(MATCH($T3399,{"±","&gt;","≥","≤","&lt;"},0), "AC", "AD", "AE", "AF", "AG") &amp; ROW())</f>
        <v/>
      </c>
      <c r="AI3399" s="56" t="str">
        <f aca="false">IF($X3399="Not Significant","No Further Action Required",
IF($AH3399="","",
IF(AND($AH3399="Pass",$L3399="0 - Passed "),"Analysis performed; no further action required.",
IF(AND($AH3399="Fail",$L3399="1 - Failed "),"Analysis performed; no further action required.",
IF(AND($AH3399="Pass",$L3399="2 - Limited In Use "),"Analysis performed; no further action required.",
IF(AND($AH3399="Fail",$L3399="3 - Adjusted "),"Analysis performed; no further action required.",
"Unit fails analysis; TSM determination required."))))))</f>
        <v/>
      </c>
      <c r="AJ3399" s="58"/>
    </row>
    <row r="3400" customFormat="false" ht="15" hidden="false" customHeight="false" outlineLevel="0" collapsed="false">
      <c r="A3400" s="56"/>
      <c r="E3400" s="57" t="str">
        <f aca="false">IF(AND($F3400="",$G3400=""),"",IF($G3400="",$F3400,HYPERLINK($G3400,$F3400)))</f>
        <v/>
      </c>
      <c r="H3400" s="1" t="str">
        <f aca="false">IF($I3400="","None Attached",IF(LEFT($I3400,5)="https",HYPERLINK($I3400,"Datasheet"),HYPERLINK(_xlfn.CONCAT("https://",$I3400),"Datasheet")))</f>
        <v>None Attached</v>
      </c>
      <c r="M3400" s="56"/>
      <c r="P3400" s="58"/>
      <c r="Q3400" s="1" t="n">
        <f aca="false">$M3400-$N3400</f>
        <v>0</v>
      </c>
      <c r="R3400" s="56"/>
      <c r="T3400" s="59" t="s">
        <v>15</v>
      </c>
      <c r="U3400" s="1" t="n">
        <f aca="false">$S3400-$R3400</f>
        <v>0</v>
      </c>
      <c r="V3400" s="1" t="n">
        <f aca="false">IF($T3400="±",$Q3400*2,$Q3400)</f>
        <v>0</v>
      </c>
      <c r="W3400" s="60" t="str">
        <f aca="false">IFERROR($U3400/ABS($V3400),"N/A")</f>
        <v>N/A</v>
      </c>
      <c r="X3400" s="61" t="str">
        <f aca="false">IF(OR($W3400="N/A",$R3400="",$S3400=""),"N/A",IF($W3400&gt;=4,"Not Significant",IF($W3400&gt;=2,"Semi-Significant","Significant")))</f>
        <v>N/A</v>
      </c>
      <c r="Z3400" s="1" t="str">
        <f aca="false">IF($D3400="Z540.1 w/data",0,"")</f>
        <v/>
      </c>
      <c r="AA3400" s="1" t="e">
        <f aca="false">$Y3400+$Q3400+$Z3400</f>
        <v>#VALUE!</v>
      </c>
      <c r="AB3400" s="1" t="n">
        <f aca="false">$N3400+$Q3400</f>
        <v>0</v>
      </c>
      <c r="AC3400" s="1" t="str">
        <f aca="false">IF($Y3400="","",IF(AND($AA3400&gt;=$R3400,$AA3400&lt;=$S3400),"Pass","Fail"))</f>
        <v/>
      </c>
      <c r="AD3400" s="1" t="str">
        <f aca="false">IF($Y3400="","",IF($AA3400&gt;$R3400,"Pass","Fail"))</f>
        <v/>
      </c>
      <c r="AE3400" s="1" t="str">
        <f aca="false">IF($Y3400="","",IF($AA3400&gt;=$R3400,"Pass","Fail"))</f>
        <v/>
      </c>
      <c r="AF3400" s="1" t="str">
        <f aca="false">IF($Y3400="","",IF($AA3400&lt;=$S3400,"Pass","Fail"))</f>
        <v/>
      </c>
      <c r="AG3400" s="1" t="str">
        <f aca="false">IF($Y3400="","",IF($AA3400&lt;$S3400,"Pass","Fail"))</f>
        <v/>
      </c>
      <c r="AH3400" s="23" t="str">
        <f aca="true">INDIRECT(CHOOSE(MATCH($T3400,{"±","&gt;","≥","≤","&lt;"},0), "AC", "AD", "AE", "AF", "AG") &amp; ROW())</f>
        <v/>
      </c>
      <c r="AI3400" s="56" t="str">
        <f aca="false">IF($X3400="Not Significant","No Further Action Required",
IF($AH3400="","",
IF(AND($AH3400="Pass",$L3400="0 - Passed "),"Analysis performed; no further action required.",
IF(AND($AH3400="Fail",$L3400="1 - Failed "),"Analysis performed; no further action required.",
IF(AND($AH3400="Pass",$L3400="2 - Limited In Use "),"Analysis performed; no further action required.",
IF(AND($AH3400="Fail",$L3400="3 - Adjusted "),"Analysis performed; no further action required.",
"Unit fails analysis; TSM determination required."))))))</f>
        <v/>
      </c>
      <c r="AJ3400" s="58"/>
    </row>
    <row r="3401" customFormat="false" ht="15" hidden="false" customHeight="false" outlineLevel="0" collapsed="false">
      <c r="A3401" s="56"/>
      <c r="E3401" s="57" t="str">
        <f aca="false">IF(AND($F3401="",$G3401=""),"",IF($G3401="",$F3401,HYPERLINK($G3401,$F3401)))</f>
        <v/>
      </c>
      <c r="H3401" s="1" t="str">
        <f aca="false">IF($I3401="","None Attached",IF(LEFT($I3401,5)="https",HYPERLINK($I3401,"Datasheet"),HYPERLINK(_xlfn.CONCAT("https://",$I3401),"Datasheet")))</f>
        <v>None Attached</v>
      </c>
      <c r="M3401" s="56"/>
      <c r="P3401" s="58"/>
      <c r="Q3401" s="1" t="n">
        <f aca="false">$M3401-$N3401</f>
        <v>0</v>
      </c>
      <c r="R3401" s="56"/>
      <c r="T3401" s="59" t="s">
        <v>15</v>
      </c>
      <c r="U3401" s="1" t="n">
        <f aca="false">$S3401-$R3401</f>
        <v>0</v>
      </c>
      <c r="V3401" s="1" t="n">
        <f aca="false">IF($T3401="±",$Q3401*2,$Q3401)</f>
        <v>0</v>
      </c>
      <c r="W3401" s="60" t="str">
        <f aca="false">IFERROR($U3401/ABS($V3401),"N/A")</f>
        <v>N/A</v>
      </c>
      <c r="X3401" s="61" t="str">
        <f aca="false">IF(OR($W3401="N/A",$R3401="",$S3401=""),"N/A",IF($W3401&gt;=4,"Not Significant",IF($W3401&gt;=2,"Semi-Significant","Significant")))</f>
        <v>N/A</v>
      </c>
      <c r="Z3401" s="1" t="str">
        <f aca="false">IF($D3401="Z540.1 w/data",0,"")</f>
        <v/>
      </c>
      <c r="AA3401" s="1" t="e">
        <f aca="false">$Y3401+$Q3401+$Z3401</f>
        <v>#VALUE!</v>
      </c>
      <c r="AB3401" s="1" t="n">
        <f aca="false">$N3401+$Q3401</f>
        <v>0</v>
      </c>
      <c r="AC3401" s="1" t="str">
        <f aca="false">IF($Y3401="","",IF(AND($AA3401&gt;=$R3401,$AA3401&lt;=$S3401),"Pass","Fail"))</f>
        <v/>
      </c>
      <c r="AD3401" s="1" t="str">
        <f aca="false">IF($Y3401="","",IF($AA3401&gt;$R3401,"Pass","Fail"))</f>
        <v/>
      </c>
      <c r="AE3401" s="1" t="str">
        <f aca="false">IF($Y3401="","",IF($AA3401&gt;=$R3401,"Pass","Fail"))</f>
        <v/>
      </c>
      <c r="AF3401" s="1" t="str">
        <f aca="false">IF($Y3401="","",IF($AA3401&lt;=$S3401,"Pass","Fail"))</f>
        <v/>
      </c>
      <c r="AG3401" s="1" t="str">
        <f aca="false">IF($Y3401="","",IF($AA3401&lt;$S3401,"Pass","Fail"))</f>
        <v/>
      </c>
      <c r="AH3401" s="23" t="str">
        <f aca="true">INDIRECT(CHOOSE(MATCH($T3401,{"±","&gt;","≥","≤","&lt;"},0), "AC", "AD", "AE", "AF", "AG") &amp; ROW())</f>
        <v/>
      </c>
      <c r="AI3401" s="56" t="str">
        <f aca="false">IF($X3401="Not Significant","No Further Action Required",
IF($AH3401="","",
IF(AND($AH3401="Pass",$L3401="0 - Passed "),"Analysis performed; no further action required.",
IF(AND($AH3401="Fail",$L3401="1 - Failed "),"Analysis performed; no further action required.",
IF(AND($AH3401="Pass",$L3401="2 - Limited In Use "),"Analysis performed; no further action required.",
IF(AND($AH3401="Fail",$L3401="3 - Adjusted "),"Analysis performed; no further action required.",
"Unit fails analysis; TSM determination required."))))))</f>
        <v/>
      </c>
      <c r="AJ3401" s="58"/>
    </row>
    <row r="3402" customFormat="false" ht="15" hidden="false" customHeight="false" outlineLevel="0" collapsed="false">
      <c r="A3402" s="56"/>
      <c r="E3402" s="57" t="str">
        <f aca="false">IF(AND($F3402="",$G3402=""),"",IF($G3402="",$F3402,HYPERLINK($G3402,$F3402)))</f>
        <v/>
      </c>
      <c r="H3402" s="1" t="str">
        <f aca="false">IF($I3402="","None Attached",IF(LEFT($I3402,5)="https",HYPERLINK($I3402,"Datasheet"),HYPERLINK(_xlfn.CONCAT("https://",$I3402),"Datasheet")))</f>
        <v>None Attached</v>
      </c>
      <c r="M3402" s="56"/>
      <c r="P3402" s="58"/>
      <c r="Q3402" s="1" t="n">
        <f aca="false">$M3402-$N3402</f>
        <v>0</v>
      </c>
      <c r="R3402" s="56"/>
      <c r="T3402" s="59" t="s">
        <v>15</v>
      </c>
      <c r="U3402" s="1" t="n">
        <f aca="false">$S3402-$R3402</f>
        <v>0</v>
      </c>
      <c r="V3402" s="1" t="n">
        <f aca="false">IF($T3402="±",$Q3402*2,$Q3402)</f>
        <v>0</v>
      </c>
      <c r="W3402" s="60" t="str">
        <f aca="false">IFERROR($U3402/ABS($V3402),"N/A")</f>
        <v>N/A</v>
      </c>
      <c r="X3402" s="61" t="str">
        <f aca="false">IF(OR($W3402="N/A",$R3402="",$S3402=""),"N/A",IF($W3402&gt;=4,"Not Significant",IF($W3402&gt;=2,"Semi-Significant","Significant")))</f>
        <v>N/A</v>
      </c>
      <c r="Z3402" s="1" t="str">
        <f aca="false">IF($D3402="Z540.1 w/data",0,"")</f>
        <v/>
      </c>
      <c r="AA3402" s="1" t="e">
        <f aca="false">$Y3402+$Q3402+$Z3402</f>
        <v>#VALUE!</v>
      </c>
      <c r="AB3402" s="1" t="n">
        <f aca="false">$N3402+$Q3402</f>
        <v>0</v>
      </c>
      <c r="AC3402" s="1" t="str">
        <f aca="false">IF($Y3402="","",IF(AND($AA3402&gt;=$R3402,$AA3402&lt;=$S3402),"Pass","Fail"))</f>
        <v/>
      </c>
      <c r="AD3402" s="1" t="str">
        <f aca="false">IF($Y3402="","",IF($AA3402&gt;$R3402,"Pass","Fail"))</f>
        <v/>
      </c>
      <c r="AE3402" s="1" t="str">
        <f aca="false">IF($Y3402="","",IF($AA3402&gt;=$R3402,"Pass","Fail"))</f>
        <v/>
      </c>
      <c r="AF3402" s="1" t="str">
        <f aca="false">IF($Y3402="","",IF($AA3402&lt;=$S3402,"Pass","Fail"))</f>
        <v/>
      </c>
      <c r="AG3402" s="1" t="str">
        <f aca="false">IF($Y3402="","",IF($AA3402&lt;$S3402,"Pass","Fail"))</f>
        <v/>
      </c>
      <c r="AH3402" s="23" t="str">
        <f aca="true">INDIRECT(CHOOSE(MATCH($T3402,{"±","&gt;","≥","≤","&lt;"},0), "AC", "AD", "AE", "AF", "AG") &amp; ROW())</f>
        <v/>
      </c>
      <c r="AI3402" s="56" t="str">
        <f aca="false">IF($X3402="Not Significant","No Further Action Required",
IF($AH3402="","",
IF(AND($AH3402="Pass",$L3402="0 - Passed "),"Analysis performed; no further action required.",
IF(AND($AH3402="Fail",$L3402="1 - Failed "),"Analysis performed; no further action required.",
IF(AND($AH3402="Pass",$L3402="2 - Limited In Use "),"Analysis performed; no further action required.",
IF(AND($AH3402="Fail",$L3402="3 - Adjusted "),"Analysis performed; no further action required.",
"Unit fails analysis; TSM determination required."))))))</f>
        <v/>
      </c>
      <c r="AJ3402" s="58"/>
    </row>
    <row r="3403" customFormat="false" ht="15" hidden="false" customHeight="false" outlineLevel="0" collapsed="false">
      <c r="A3403" s="56"/>
      <c r="E3403" s="57" t="str">
        <f aca="false">IF(AND($F3403="",$G3403=""),"",IF($G3403="",$F3403,HYPERLINK($G3403,$F3403)))</f>
        <v/>
      </c>
      <c r="H3403" s="1" t="str">
        <f aca="false">IF($I3403="","None Attached",IF(LEFT($I3403,5)="https",HYPERLINK($I3403,"Datasheet"),HYPERLINK(_xlfn.CONCAT("https://",$I3403),"Datasheet")))</f>
        <v>None Attached</v>
      </c>
      <c r="M3403" s="56"/>
      <c r="P3403" s="58"/>
      <c r="Q3403" s="1" t="n">
        <f aca="false">$M3403-$N3403</f>
        <v>0</v>
      </c>
      <c r="R3403" s="56"/>
      <c r="T3403" s="59" t="s">
        <v>15</v>
      </c>
      <c r="U3403" s="1" t="n">
        <f aca="false">$S3403-$R3403</f>
        <v>0</v>
      </c>
      <c r="V3403" s="1" t="n">
        <f aca="false">IF($T3403="±",$Q3403*2,$Q3403)</f>
        <v>0</v>
      </c>
      <c r="W3403" s="60" t="str">
        <f aca="false">IFERROR($U3403/ABS($V3403),"N/A")</f>
        <v>N/A</v>
      </c>
      <c r="X3403" s="61" t="str">
        <f aca="false">IF(OR($W3403="N/A",$R3403="",$S3403=""),"N/A",IF($W3403&gt;=4,"Not Significant",IF($W3403&gt;=2,"Semi-Significant","Significant")))</f>
        <v>N/A</v>
      </c>
      <c r="Z3403" s="1" t="str">
        <f aca="false">IF($D3403="Z540.1 w/data",0,"")</f>
        <v/>
      </c>
      <c r="AA3403" s="1" t="e">
        <f aca="false">$Y3403+$Q3403+$Z3403</f>
        <v>#VALUE!</v>
      </c>
      <c r="AB3403" s="1" t="n">
        <f aca="false">$N3403+$Q3403</f>
        <v>0</v>
      </c>
      <c r="AC3403" s="1" t="str">
        <f aca="false">IF($Y3403="","",IF(AND($AA3403&gt;=$R3403,$AA3403&lt;=$S3403),"Pass","Fail"))</f>
        <v/>
      </c>
      <c r="AD3403" s="1" t="str">
        <f aca="false">IF($Y3403="","",IF($AA3403&gt;$R3403,"Pass","Fail"))</f>
        <v/>
      </c>
      <c r="AE3403" s="1" t="str">
        <f aca="false">IF($Y3403="","",IF($AA3403&gt;=$R3403,"Pass","Fail"))</f>
        <v/>
      </c>
      <c r="AF3403" s="1" t="str">
        <f aca="false">IF($Y3403="","",IF($AA3403&lt;=$S3403,"Pass","Fail"))</f>
        <v/>
      </c>
      <c r="AG3403" s="1" t="str">
        <f aca="false">IF($Y3403="","",IF($AA3403&lt;$S3403,"Pass","Fail"))</f>
        <v/>
      </c>
      <c r="AH3403" s="23" t="str">
        <f aca="true">INDIRECT(CHOOSE(MATCH($T3403,{"±","&gt;","≥","≤","&lt;"},0), "AC", "AD", "AE", "AF", "AG") &amp; ROW())</f>
        <v/>
      </c>
      <c r="AI3403" s="56" t="str">
        <f aca="false">IF($X3403="Not Significant","No Further Action Required",
IF($AH3403="","",
IF(AND($AH3403="Pass",$L3403="0 - Passed "),"Analysis performed; no further action required.",
IF(AND($AH3403="Fail",$L3403="1 - Failed "),"Analysis performed; no further action required.",
IF(AND($AH3403="Pass",$L3403="2 - Limited In Use "),"Analysis performed; no further action required.",
IF(AND($AH3403="Fail",$L3403="3 - Adjusted "),"Analysis performed; no further action required.",
"Unit fails analysis; TSM determination required."))))))</f>
        <v/>
      </c>
      <c r="AJ3403" s="58"/>
    </row>
    <row r="3404" customFormat="false" ht="15" hidden="false" customHeight="false" outlineLevel="0" collapsed="false">
      <c r="A3404" s="56"/>
      <c r="E3404" s="57" t="str">
        <f aca="false">IF(AND($F3404="",$G3404=""),"",IF($G3404="",$F3404,HYPERLINK($G3404,$F3404)))</f>
        <v/>
      </c>
      <c r="H3404" s="1" t="str">
        <f aca="false">IF($I3404="","None Attached",IF(LEFT($I3404,5)="https",HYPERLINK($I3404,"Datasheet"),HYPERLINK(_xlfn.CONCAT("https://",$I3404),"Datasheet")))</f>
        <v>None Attached</v>
      </c>
      <c r="M3404" s="56"/>
      <c r="P3404" s="58"/>
      <c r="Q3404" s="1" t="n">
        <f aca="false">$M3404-$N3404</f>
        <v>0</v>
      </c>
      <c r="R3404" s="56"/>
      <c r="T3404" s="59" t="s">
        <v>15</v>
      </c>
      <c r="U3404" s="1" t="n">
        <f aca="false">$S3404-$R3404</f>
        <v>0</v>
      </c>
      <c r="V3404" s="1" t="n">
        <f aca="false">IF($T3404="±",$Q3404*2,$Q3404)</f>
        <v>0</v>
      </c>
      <c r="W3404" s="60" t="str">
        <f aca="false">IFERROR($U3404/ABS($V3404),"N/A")</f>
        <v>N/A</v>
      </c>
      <c r="X3404" s="61" t="str">
        <f aca="false">IF(OR($W3404="N/A",$R3404="",$S3404=""),"N/A",IF($W3404&gt;=4,"Not Significant",IF($W3404&gt;=2,"Semi-Significant","Significant")))</f>
        <v>N/A</v>
      </c>
      <c r="Z3404" s="1" t="str">
        <f aca="false">IF($D3404="Z540.1 w/data",0,"")</f>
        <v/>
      </c>
      <c r="AA3404" s="1" t="e">
        <f aca="false">$Y3404+$Q3404+$Z3404</f>
        <v>#VALUE!</v>
      </c>
      <c r="AB3404" s="1" t="n">
        <f aca="false">$N3404+$Q3404</f>
        <v>0</v>
      </c>
      <c r="AC3404" s="1" t="str">
        <f aca="false">IF($Y3404="","",IF(AND($AA3404&gt;=$R3404,$AA3404&lt;=$S3404),"Pass","Fail"))</f>
        <v/>
      </c>
      <c r="AD3404" s="1" t="str">
        <f aca="false">IF($Y3404="","",IF($AA3404&gt;$R3404,"Pass","Fail"))</f>
        <v/>
      </c>
      <c r="AE3404" s="1" t="str">
        <f aca="false">IF($Y3404="","",IF($AA3404&gt;=$R3404,"Pass","Fail"))</f>
        <v/>
      </c>
      <c r="AF3404" s="1" t="str">
        <f aca="false">IF($Y3404="","",IF($AA3404&lt;=$S3404,"Pass","Fail"))</f>
        <v/>
      </c>
      <c r="AG3404" s="1" t="str">
        <f aca="false">IF($Y3404="","",IF($AA3404&lt;$S3404,"Pass","Fail"))</f>
        <v/>
      </c>
      <c r="AH3404" s="23" t="str">
        <f aca="true">INDIRECT(CHOOSE(MATCH($T3404,{"±","&gt;","≥","≤","&lt;"},0), "AC", "AD", "AE", "AF", "AG") &amp; ROW())</f>
        <v/>
      </c>
      <c r="AI3404" s="56" t="str">
        <f aca="false">IF($X3404="Not Significant","No Further Action Required",
IF($AH3404="","",
IF(AND($AH3404="Pass",$L3404="0 - Passed "),"Analysis performed; no further action required.",
IF(AND($AH3404="Fail",$L3404="1 - Failed "),"Analysis performed; no further action required.",
IF(AND($AH3404="Pass",$L3404="2 - Limited In Use "),"Analysis performed; no further action required.",
IF(AND($AH3404="Fail",$L3404="3 - Adjusted "),"Analysis performed; no further action required.",
"Unit fails analysis; TSM determination required."))))))</f>
        <v/>
      </c>
      <c r="AJ3404" s="58"/>
    </row>
    <row r="3405" customFormat="false" ht="15" hidden="false" customHeight="false" outlineLevel="0" collapsed="false">
      <c r="A3405" s="56"/>
      <c r="E3405" s="57" t="str">
        <f aca="false">IF(AND($F3405="",$G3405=""),"",IF($G3405="",$F3405,HYPERLINK($G3405,$F3405)))</f>
        <v/>
      </c>
      <c r="H3405" s="1" t="str">
        <f aca="false">IF($I3405="","None Attached",IF(LEFT($I3405,5)="https",HYPERLINK($I3405,"Datasheet"),HYPERLINK(_xlfn.CONCAT("https://",$I3405),"Datasheet")))</f>
        <v>None Attached</v>
      </c>
      <c r="M3405" s="56"/>
      <c r="P3405" s="58"/>
      <c r="Q3405" s="1" t="n">
        <f aca="false">$M3405-$N3405</f>
        <v>0</v>
      </c>
      <c r="R3405" s="56"/>
      <c r="T3405" s="59" t="s">
        <v>15</v>
      </c>
      <c r="U3405" s="1" t="n">
        <f aca="false">$S3405-$R3405</f>
        <v>0</v>
      </c>
      <c r="V3405" s="1" t="n">
        <f aca="false">IF($T3405="±",$Q3405*2,$Q3405)</f>
        <v>0</v>
      </c>
      <c r="W3405" s="60" t="str">
        <f aca="false">IFERROR($U3405/ABS($V3405),"N/A")</f>
        <v>N/A</v>
      </c>
      <c r="X3405" s="61" t="str">
        <f aca="false">IF(OR($W3405="N/A",$R3405="",$S3405=""),"N/A",IF($W3405&gt;=4,"Not Significant",IF($W3405&gt;=2,"Semi-Significant","Significant")))</f>
        <v>N/A</v>
      </c>
      <c r="Z3405" s="1" t="str">
        <f aca="false">IF($D3405="Z540.1 w/data",0,"")</f>
        <v/>
      </c>
      <c r="AA3405" s="1" t="e">
        <f aca="false">$Y3405+$Q3405+$Z3405</f>
        <v>#VALUE!</v>
      </c>
      <c r="AB3405" s="1" t="n">
        <f aca="false">$N3405+$Q3405</f>
        <v>0</v>
      </c>
      <c r="AC3405" s="1" t="str">
        <f aca="false">IF($Y3405="","",IF(AND($AA3405&gt;=$R3405,$AA3405&lt;=$S3405),"Pass","Fail"))</f>
        <v/>
      </c>
      <c r="AD3405" s="1" t="str">
        <f aca="false">IF($Y3405="","",IF($AA3405&gt;$R3405,"Pass","Fail"))</f>
        <v/>
      </c>
      <c r="AE3405" s="1" t="str">
        <f aca="false">IF($Y3405="","",IF($AA3405&gt;=$R3405,"Pass","Fail"))</f>
        <v/>
      </c>
      <c r="AF3405" s="1" t="str">
        <f aca="false">IF($Y3405="","",IF($AA3405&lt;=$S3405,"Pass","Fail"))</f>
        <v/>
      </c>
      <c r="AG3405" s="1" t="str">
        <f aca="false">IF($Y3405="","",IF($AA3405&lt;$S3405,"Pass","Fail"))</f>
        <v/>
      </c>
      <c r="AH3405" s="23" t="str">
        <f aca="true">INDIRECT(CHOOSE(MATCH($T3405,{"±","&gt;","≥","≤","&lt;"},0), "AC", "AD", "AE", "AF", "AG") &amp; ROW())</f>
        <v/>
      </c>
      <c r="AI3405" s="56" t="str">
        <f aca="false">IF($X3405="Not Significant","No Further Action Required",
IF($AH3405="","",
IF(AND($AH3405="Pass",$L3405="0 - Passed "),"Analysis performed; no further action required.",
IF(AND($AH3405="Fail",$L3405="1 - Failed "),"Analysis performed; no further action required.",
IF(AND($AH3405="Pass",$L3405="2 - Limited In Use "),"Analysis performed; no further action required.",
IF(AND($AH3405="Fail",$L3405="3 - Adjusted "),"Analysis performed; no further action required.",
"Unit fails analysis; TSM determination required."))))))</f>
        <v/>
      </c>
      <c r="AJ3405" s="58"/>
    </row>
    <row r="3406" customFormat="false" ht="15" hidden="false" customHeight="false" outlineLevel="0" collapsed="false">
      <c r="A3406" s="56"/>
      <c r="E3406" s="57" t="str">
        <f aca="false">IF(AND($F3406="",$G3406=""),"",IF($G3406="",$F3406,HYPERLINK($G3406,$F3406)))</f>
        <v/>
      </c>
      <c r="H3406" s="1" t="str">
        <f aca="false">IF($I3406="","None Attached",IF(LEFT($I3406,5)="https",HYPERLINK($I3406,"Datasheet"),HYPERLINK(_xlfn.CONCAT("https://",$I3406),"Datasheet")))</f>
        <v>None Attached</v>
      </c>
      <c r="M3406" s="56"/>
      <c r="P3406" s="58"/>
      <c r="Q3406" s="1" t="n">
        <f aca="false">$M3406-$N3406</f>
        <v>0</v>
      </c>
      <c r="R3406" s="56"/>
      <c r="T3406" s="59" t="s">
        <v>15</v>
      </c>
      <c r="U3406" s="1" t="n">
        <f aca="false">$S3406-$R3406</f>
        <v>0</v>
      </c>
      <c r="V3406" s="1" t="n">
        <f aca="false">IF($T3406="±",$Q3406*2,$Q3406)</f>
        <v>0</v>
      </c>
      <c r="W3406" s="60" t="str">
        <f aca="false">IFERROR($U3406/ABS($V3406),"N/A")</f>
        <v>N/A</v>
      </c>
      <c r="X3406" s="61" t="str">
        <f aca="false">IF(OR($W3406="N/A",$R3406="",$S3406=""),"N/A",IF($W3406&gt;=4,"Not Significant",IF($W3406&gt;=2,"Semi-Significant","Significant")))</f>
        <v>N/A</v>
      </c>
      <c r="Z3406" s="1" t="str">
        <f aca="false">IF($D3406="Z540.1 w/data",0,"")</f>
        <v/>
      </c>
      <c r="AA3406" s="1" t="e">
        <f aca="false">$Y3406+$Q3406+$Z3406</f>
        <v>#VALUE!</v>
      </c>
      <c r="AB3406" s="1" t="n">
        <f aca="false">$N3406+$Q3406</f>
        <v>0</v>
      </c>
      <c r="AC3406" s="1" t="str">
        <f aca="false">IF($Y3406="","",IF(AND($AA3406&gt;=$R3406,$AA3406&lt;=$S3406),"Pass","Fail"))</f>
        <v/>
      </c>
      <c r="AD3406" s="1" t="str">
        <f aca="false">IF($Y3406="","",IF($AA3406&gt;$R3406,"Pass","Fail"))</f>
        <v/>
      </c>
      <c r="AE3406" s="1" t="str">
        <f aca="false">IF($Y3406="","",IF($AA3406&gt;=$R3406,"Pass","Fail"))</f>
        <v/>
      </c>
      <c r="AF3406" s="1" t="str">
        <f aca="false">IF($Y3406="","",IF($AA3406&lt;=$S3406,"Pass","Fail"))</f>
        <v/>
      </c>
      <c r="AG3406" s="1" t="str">
        <f aca="false">IF($Y3406="","",IF($AA3406&lt;$S3406,"Pass","Fail"))</f>
        <v/>
      </c>
      <c r="AH3406" s="23" t="str">
        <f aca="true">INDIRECT(CHOOSE(MATCH($T3406,{"±","&gt;","≥","≤","&lt;"},0), "AC", "AD", "AE", "AF", "AG") &amp; ROW())</f>
        <v/>
      </c>
      <c r="AI3406" s="56" t="str">
        <f aca="false">IF($X3406="Not Significant","No Further Action Required",
IF($AH3406="","",
IF(AND($AH3406="Pass",$L3406="0 - Passed "),"Analysis performed; no further action required.",
IF(AND($AH3406="Fail",$L3406="1 - Failed "),"Analysis performed; no further action required.",
IF(AND($AH3406="Pass",$L3406="2 - Limited In Use "),"Analysis performed; no further action required.",
IF(AND($AH3406="Fail",$L3406="3 - Adjusted "),"Analysis performed; no further action required.",
"Unit fails analysis; TSM determination required."))))))</f>
        <v/>
      </c>
      <c r="AJ3406" s="58"/>
    </row>
    <row r="3407" customFormat="false" ht="15" hidden="false" customHeight="false" outlineLevel="0" collapsed="false">
      <c r="A3407" s="56"/>
      <c r="E3407" s="57" t="str">
        <f aca="false">IF(AND($F3407="",$G3407=""),"",IF($G3407="",$F3407,HYPERLINK($G3407,$F3407)))</f>
        <v/>
      </c>
      <c r="H3407" s="1" t="str">
        <f aca="false">IF($I3407="","None Attached",IF(LEFT($I3407,5)="https",HYPERLINK($I3407,"Datasheet"),HYPERLINK(_xlfn.CONCAT("https://",$I3407),"Datasheet")))</f>
        <v>None Attached</v>
      </c>
      <c r="M3407" s="56"/>
      <c r="P3407" s="58"/>
      <c r="Q3407" s="1" t="n">
        <f aca="false">$M3407-$N3407</f>
        <v>0</v>
      </c>
      <c r="R3407" s="56"/>
      <c r="T3407" s="59" t="s">
        <v>15</v>
      </c>
      <c r="U3407" s="1" t="n">
        <f aca="false">$S3407-$R3407</f>
        <v>0</v>
      </c>
      <c r="V3407" s="1" t="n">
        <f aca="false">IF($T3407="±",$Q3407*2,$Q3407)</f>
        <v>0</v>
      </c>
      <c r="W3407" s="60" t="str">
        <f aca="false">IFERROR($U3407/ABS($V3407),"N/A")</f>
        <v>N/A</v>
      </c>
      <c r="X3407" s="61" t="str">
        <f aca="false">IF(OR($W3407="N/A",$R3407="",$S3407=""),"N/A",IF($W3407&gt;=4,"Not Significant",IF($W3407&gt;=2,"Semi-Significant","Significant")))</f>
        <v>N/A</v>
      </c>
      <c r="Z3407" s="1" t="str">
        <f aca="false">IF($D3407="Z540.1 w/data",0,"")</f>
        <v/>
      </c>
      <c r="AA3407" s="1" t="e">
        <f aca="false">$Y3407+$Q3407+$Z3407</f>
        <v>#VALUE!</v>
      </c>
      <c r="AB3407" s="1" t="n">
        <f aca="false">$N3407+$Q3407</f>
        <v>0</v>
      </c>
      <c r="AC3407" s="1" t="str">
        <f aca="false">IF($Y3407="","",IF(AND($AA3407&gt;=$R3407,$AA3407&lt;=$S3407),"Pass","Fail"))</f>
        <v/>
      </c>
      <c r="AD3407" s="1" t="str">
        <f aca="false">IF($Y3407="","",IF($AA3407&gt;$R3407,"Pass","Fail"))</f>
        <v/>
      </c>
      <c r="AE3407" s="1" t="str">
        <f aca="false">IF($Y3407="","",IF($AA3407&gt;=$R3407,"Pass","Fail"))</f>
        <v/>
      </c>
      <c r="AF3407" s="1" t="str">
        <f aca="false">IF($Y3407="","",IF($AA3407&lt;=$S3407,"Pass","Fail"))</f>
        <v/>
      </c>
      <c r="AG3407" s="1" t="str">
        <f aca="false">IF($Y3407="","",IF($AA3407&lt;$S3407,"Pass","Fail"))</f>
        <v/>
      </c>
      <c r="AH3407" s="23" t="str">
        <f aca="true">INDIRECT(CHOOSE(MATCH($T3407,{"±","&gt;","≥","≤","&lt;"},0), "AC", "AD", "AE", "AF", "AG") &amp; ROW())</f>
        <v/>
      </c>
      <c r="AI3407" s="56" t="str">
        <f aca="false">IF($X3407="Not Significant","No Further Action Required",
IF($AH3407="","",
IF(AND($AH3407="Pass",$L3407="0 - Passed "),"Analysis performed; no further action required.",
IF(AND($AH3407="Fail",$L3407="1 - Failed "),"Analysis performed; no further action required.",
IF(AND($AH3407="Pass",$L3407="2 - Limited In Use "),"Analysis performed; no further action required.",
IF(AND($AH3407="Fail",$L3407="3 - Adjusted "),"Analysis performed; no further action required.",
"Unit fails analysis; TSM determination required."))))))</f>
        <v/>
      </c>
      <c r="AJ3407" s="58"/>
    </row>
    <row r="3408" customFormat="false" ht="15" hidden="false" customHeight="false" outlineLevel="0" collapsed="false">
      <c r="A3408" s="56"/>
      <c r="E3408" s="57" t="str">
        <f aca="false">IF(AND($F3408="",$G3408=""),"",IF($G3408="",$F3408,HYPERLINK($G3408,$F3408)))</f>
        <v/>
      </c>
      <c r="H3408" s="1" t="str">
        <f aca="false">IF($I3408="","None Attached",IF(LEFT($I3408,5)="https",HYPERLINK($I3408,"Datasheet"),HYPERLINK(_xlfn.CONCAT("https://",$I3408),"Datasheet")))</f>
        <v>None Attached</v>
      </c>
      <c r="M3408" s="56"/>
      <c r="P3408" s="58"/>
      <c r="Q3408" s="1" t="n">
        <f aca="false">$M3408-$N3408</f>
        <v>0</v>
      </c>
      <c r="R3408" s="56"/>
      <c r="T3408" s="59" t="s">
        <v>15</v>
      </c>
      <c r="U3408" s="1" t="n">
        <f aca="false">$S3408-$R3408</f>
        <v>0</v>
      </c>
      <c r="V3408" s="1" t="n">
        <f aca="false">IF($T3408="±",$Q3408*2,$Q3408)</f>
        <v>0</v>
      </c>
      <c r="W3408" s="60" t="str">
        <f aca="false">IFERROR($U3408/ABS($V3408),"N/A")</f>
        <v>N/A</v>
      </c>
      <c r="X3408" s="61" t="str">
        <f aca="false">IF(OR($W3408="N/A",$R3408="",$S3408=""),"N/A",IF($W3408&gt;=4,"Not Significant",IF($W3408&gt;=2,"Semi-Significant","Significant")))</f>
        <v>N/A</v>
      </c>
      <c r="Z3408" s="1" t="str">
        <f aca="false">IF($D3408="Z540.1 w/data",0,"")</f>
        <v/>
      </c>
      <c r="AA3408" s="1" t="e">
        <f aca="false">$Y3408+$Q3408+$Z3408</f>
        <v>#VALUE!</v>
      </c>
      <c r="AB3408" s="1" t="n">
        <f aca="false">$N3408+$Q3408</f>
        <v>0</v>
      </c>
      <c r="AC3408" s="1" t="str">
        <f aca="false">IF($Y3408="","",IF(AND($AA3408&gt;=$R3408,$AA3408&lt;=$S3408),"Pass","Fail"))</f>
        <v/>
      </c>
      <c r="AD3408" s="1" t="str">
        <f aca="false">IF($Y3408="","",IF($AA3408&gt;$R3408,"Pass","Fail"))</f>
        <v/>
      </c>
      <c r="AE3408" s="1" t="str">
        <f aca="false">IF($Y3408="","",IF($AA3408&gt;=$R3408,"Pass","Fail"))</f>
        <v/>
      </c>
      <c r="AF3408" s="1" t="str">
        <f aca="false">IF($Y3408="","",IF($AA3408&lt;=$S3408,"Pass","Fail"))</f>
        <v/>
      </c>
      <c r="AG3408" s="1" t="str">
        <f aca="false">IF($Y3408="","",IF($AA3408&lt;$S3408,"Pass","Fail"))</f>
        <v/>
      </c>
      <c r="AH3408" s="23" t="str">
        <f aca="true">INDIRECT(CHOOSE(MATCH($T3408,{"±","&gt;","≥","≤","&lt;"},0), "AC", "AD", "AE", "AF", "AG") &amp; ROW())</f>
        <v/>
      </c>
      <c r="AI3408" s="56" t="str">
        <f aca="false">IF($X3408="Not Significant","No Further Action Required",
IF($AH3408="","",
IF(AND($AH3408="Pass",$L3408="0 - Passed "),"Analysis performed; no further action required.",
IF(AND($AH3408="Fail",$L3408="1 - Failed "),"Analysis performed; no further action required.",
IF(AND($AH3408="Pass",$L3408="2 - Limited In Use "),"Analysis performed; no further action required.",
IF(AND($AH3408="Fail",$L3408="3 - Adjusted "),"Analysis performed; no further action required.",
"Unit fails analysis; TSM determination required."))))))</f>
        <v/>
      </c>
      <c r="AJ3408" s="58"/>
    </row>
    <row r="3409" customFormat="false" ht="15" hidden="false" customHeight="false" outlineLevel="0" collapsed="false">
      <c r="A3409" s="56"/>
      <c r="E3409" s="57" t="str">
        <f aca="false">IF(AND($F3409="",$G3409=""),"",IF($G3409="",$F3409,HYPERLINK($G3409,$F3409)))</f>
        <v/>
      </c>
      <c r="H3409" s="1" t="str">
        <f aca="false">IF($I3409="","None Attached",IF(LEFT($I3409,5)="https",HYPERLINK($I3409,"Datasheet"),HYPERLINK(_xlfn.CONCAT("https://",$I3409),"Datasheet")))</f>
        <v>None Attached</v>
      </c>
      <c r="M3409" s="56"/>
      <c r="P3409" s="58"/>
      <c r="Q3409" s="1" t="n">
        <f aca="false">$M3409-$N3409</f>
        <v>0</v>
      </c>
      <c r="R3409" s="56"/>
      <c r="T3409" s="59" t="s">
        <v>15</v>
      </c>
      <c r="U3409" s="1" t="n">
        <f aca="false">$S3409-$R3409</f>
        <v>0</v>
      </c>
      <c r="V3409" s="1" t="n">
        <f aca="false">IF($T3409="±",$Q3409*2,$Q3409)</f>
        <v>0</v>
      </c>
      <c r="W3409" s="60" t="str">
        <f aca="false">IFERROR($U3409/ABS($V3409),"N/A")</f>
        <v>N/A</v>
      </c>
      <c r="X3409" s="61" t="str">
        <f aca="false">IF(OR($W3409="N/A",$R3409="",$S3409=""),"N/A",IF($W3409&gt;=4,"Not Significant",IF($W3409&gt;=2,"Semi-Significant","Significant")))</f>
        <v>N/A</v>
      </c>
      <c r="Z3409" s="1" t="str">
        <f aca="false">IF($D3409="Z540.1 w/data",0,"")</f>
        <v/>
      </c>
      <c r="AA3409" s="1" t="e">
        <f aca="false">$Y3409+$Q3409+$Z3409</f>
        <v>#VALUE!</v>
      </c>
      <c r="AB3409" s="1" t="n">
        <f aca="false">$N3409+$Q3409</f>
        <v>0</v>
      </c>
      <c r="AC3409" s="1" t="str">
        <f aca="false">IF($Y3409="","",IF(AND($AA3409&gt;=$R3409,$AA3409&lt;=$S3409),"Pass","Fail"))</f>
        <v/>
      </c>
      <c r="AD3409" s="1" t="str">
        <f aca="false">IF($Y3409="","",IF($AA3409&gt;$R3409,"Pass","Fail"))</f>
        <v/>
      </c>
      <c r="AE3409" s="1" t="str">
        <f aca="false">IF($Y3409="","",IF($AA3409&gt;=$R3409,"Pass","Fail"))</f>
        <v/>
      </c>
      <c r="AF3409" s="1" t="str">
        <f aca="false">IF($Y3409="","",IF($AA3409&lt;=$S3409,"Pass","Fail"))</f>
        <v/>
      </c>
      <c r="AG3409" s="1" t="str">
        <f aca="false">IF($Y3409="","",IF($AA3409&lt;$S3409,"Pass","Fail"))</f>
        <v/>
      </c>
      <c r="AH3409" s="23" t="str">
        <f aca="true">INDIRECT(CHOOSE(MATCH($T3409,{"±","&gt;","≥","≤","&lt;"},0), "AC", "AD", "AE", "AF", "AG") &amp; ROW())</f>
        <v/>
      </c>
      <c r="AI3409" s="56" t="str">
        <f aca="false">IF($X3409="Not Significant","No Further Action Required",
IF($AH3409="","",
IF(AND($AH3409="Pass",$L3409="0 - Passed "),"Analysis performed; no further action required.",
IF(AND($AH3409="Fail",$L3409="1 - Failed "),"Analysis performed; no further action required.",
IF(AND($AH3409="Pass",$L3409="2 - Limited In Use "),"Analysis performed; no further action required.",
IF(AND($AH3409="Fail",$L3409="3 - Adjusted "),"Analysis performed; no further action required.",
"Unit fails analysis; TSM determination required."))))))</f>
        <v/>
      </c>
      <c r="AJ3409" s="58"/>
    </row>
    <row r="3410" customFormat="false" ht="15" hidden="false" customHeight="false" outlineLevel="0" collapsed="false">
      <c r="A3410" s="56"/>
      <c r="E3410" s="57" t="str">
        <f aca="false">IF(AND($F3410="",$G3410=""),"",IF($G3410="",$F3410,HYPERLINK($G3410,$F3410)))</f>
        <v/>
      </c>
      <c r="H3410" s="1" t="str">
        <f aca="false">IF($I3410="","None Attached",IF(LEFT($I3410,5)="https",HYPERLINK($I3410,"Datasheet"),HYPERLINK(_xlfn.CONCAT("https://",$I3410),"Datasheet")))</f>
        <v>None Attached</v>
      </c>
      <c r="M3410" s="56"/>
      <c r="P3410" s="58"/>
      <c r="Q3410" s="1" t="n">
        <f aca="false">$M3410-$N3410</f>
        <v>0</v>
      </c>
      <c r="R3410" s="56"/>
      <c r="T3410" s="59" t="s">
        <v>15</v>
      </c>
      <c r="U3410" s="1" t="n">
        <f aca="false">$S3410-$R3410</f>
        <v>0</v>
      </c>
      <c r="V3410" s="1" t="n">
        <f aca="false">IF($T3410="±",$Q3410*2,$Q3410)</f>
        <v>0</v>
      </c>
      <c r="W3410" s="60" t="str">
        <f aca="false">IFERROR($U3410/ABS($V3410),"N/A")</f>
        <v>N/A</v>
      </c>
      <c r="X3410" s="61" t="str">
        <f aca="false">IF(OR($W3410="N/A",$R3410="",$S3410=""),"N/A",IF($W3410&gt;=4,"Not Significant",IF($W3410&gt;=2,"Semi-Significant","Significant")))</f>
        <v>N/A</v>
      </c>
      <c r="Z3410" s="1" t="str">
        <f aca="false">IF($D3410="Z540.1 w/data",0,"")</f>
        <v/>
      </c>
      <c r="AA3410" s="1" t="e">
        <f aca="false">$Y3410+$Q3410+$Z3410</f>
        <v>#VALUE!</v>
      </c>
      <c r="AB3410" s="1" t="n">
        <f aca="false">$N3410+$Q3410</f>
        <v>0</v>
      </c>
      <c r="AC3410" s="1" t="str">
        <f aca="false">IF($Y3410="","",IF(AND($AA3410&gt;=$R3410,$AA3410&lt;=$S3410),"Pass","Fail"))</f>
        <v/>
      </c>
      <c r="AD3410" s="1" t="str">
        <f aca="false">IF($Y3410="","",IF($AA3410&gt;$R3410,"Pass","Fail"))</f>
        <v/>
      </c>
      <c r="AE3410" s="1" t="str">
        <f aca="false">IF($Y3410="","",IF($AA3410&gt;=$R3410,"Pass","Fail"))</f>
        <v/>
      </c>
      <c r="AF3410" s="1" t="str">
        <f aca="false">IF($Y3410="","",IF($AA3410&lt;=$S3410,"Pass","Fail"))</f>
        <v/>
      </c>
      <c r="AG3410" s="1" t="str">
        <f aca="false">IF($Y3410="","",IF($AA3410&lt;$S3410,"Pass","Fail"))</f>
        <v/>
      </c>
      <c r="AH3410" s="23" t="str">
        <f aca="true">INDIRECT(CHOOSE(MATCH($T3410,{"±","&gt;","≥","≤","&lt;"},0), "AC", "AD", "AE", "AF", "AG") &amp; ROW())</f>
        <v/>
      </c>
      <c r="AI3410" s="56" t="str">
        <f aca="false">IF($X3410="Not Significant","No Further Action Required",
IF($AH3410="","",
IF(AND($AH3410="Pass",$L3410="0 - Passed "),"Analysis performed; no further action required.",
IF(AND($AH3410="Fail",$L3410="1 - Failed "),"Analysis performed; no further action required.",
IF(AND($AH3410="Pass",$L3410="2 - Limited In Use "),"Analysis performed; no further action required.",
IF(AND($AH3410="Fail",$L3410="3 - Adjusted "),"Analysis performed; no further action required.",
"Unit fails analysis; TSM determination required."))))))</f>
        <v/>
      </c>
      <c r="AJ3410" s="58"/>
    </row>
    <row r="3411" customFormat="false" ht="15" hidden="false" customHeight="false" outlineLevel="0" collapsed="false">
      <c r="A3411" s="56"/>
      <c r="E3411" s="57" t="str">
        <f aca="false">IF(AND($F3411="",$G3411=""),"",IF($G3411="",$F3411,HYPERLINK($G3411,$F3411)))</f>
        <v/>
      </c>
      <c r="H3411" s="1" t="str">
        <f aca="false">IF($I3411="","None Attached",IF(LEFT($I3411,5)="https",HYPERLINK($I3411,"Datasheet"),HYPERLINK(_xlfn.CONCAT("https://",$I3411),"Datasheet")))</f>
        <v>None Attached</v>
      </c>
      <c r="M3411" s="56"/>
      <c r="P3411" s="58"/>
      <c r="Q3411" s="1" t="n">
        <f aca="false">$M3411-$N3411</f>
        <v>0</v>
      </c>
      <c r="R3411" s="56"/>
      <c r="T3411" s="59" t="s">
        <v>15</v>
      </c>
      <c r="U3411" s="1" t="n">
        <f aca="false">$S3411-$R3411</f>
        <v>0</v>
      </c>
      <c r="V3411" s="1" t="n">
        <f aca="false">IF($T3411="±",$Q3411*2,$Q3411)</f>
        <v>0</v>
      </c>
      <c r="W3411" s="60" t="str">
        <f aca="false">IFERROR($U3411/ABS($V3411),"N/A")</f>
        <v>N/A</v>
      </c>
      <c r="X3411" s="61" t="str">
        <f aca="false">IF(OR($W3411="N/A",$R3411="",$S3411=""),"N/A",IF($W3411&gt;=4,"Not Significant",IF($W3411&gt;=2,"Semi-Significant","Significant")))</f>
        <v>N/A</v>
      </c>
      <c r="Z3411" s="1" t="str">
        <f aca="false">IF($D3411="Z540.1 w/data",0,"")</f>
        <v/>
      </c>
      <c r="AA3411" s="1" t="e">
        <f aca="false">$Y3411+$Q3411+$Z3411</f>
        <v>#VALUE!</v>
      </c>
      <c r="AB3411" s="1" t="n">
        <f aca="false">$N3411+$Q3411</f>
        <v>0</v>
      </c>
      <c r="AC3411" s="1" t="str">
        <f aca="false">IF($Y3411="","",IF(AND($AA3411&gt;=$R3411,$AA3411&lt;=$S3411),"Pass","Fail"))</f>
        <v/>
      </c>
      <c r="AD3411" s="1" t="str">
        <f aca="false">IF($Y3411="","",IF($AA3411&gt;$R3411,"Pass","Fail"))</f>
        <v/>
      </c>
      <c r="AE3411" s="1" t="str">
        <f aca="false">IF($Y3411="","",IF($AA3411&gt;=$R3411,"Pass","Fail"))</f>
        <v/>
      </c>
      <c r="AF3411" s="1" t="str">
        <f aca="false">IF($Y3411="","",IF($AA3411&lt;=$S3411,"Pass","Fail"))</f>
        <v/>
      </c>
      <c r="AG3411" s="1" t="str">
        <f aca="false">IF($Y3411="","",IF($AA3411&lt;$S3411,"Pass","Fail"))</f>
        <v/>
      </c>
      <c r="AH3411" s="23" t="str">
        <f aca="true">INDIRECT(CHOOSE(MATCH($T3411,{"±","&gt;","≥","≤","&lt;"},0), "AC", "AD", "AE", "AF", "AG") &amp; ROW())</f>
        <v/>
      </c>
      <c r="AI3411" s="56" t="str">
        <f aca="false">IF($X3411="Not Significant","No Further Action Required",
IF($AH3411="","",
IF(AND($AH3411="Pass",$L3411="0 - Passed "),"Analysis performed; no further action required.",
IF(AND($AH3411="Fail",$L3411="1 - Failed "),"Analysis performed; no further action required.",
IF(AND($AH3411="Pass",$L3411="2 - Limited In Use "),"Analysis performed; no further action required.",
IF(AND($AH3411="Fail",$L3411="3 - Adjusted "),"Analysis performed; no further action required.",
"Unit fails analysis; TSM determination required."))))))</f>
        <v/>
      </c>
      <c r="AJ3411" s="58"/>
    </row>
    <row r="3412" customFormat="false" ht="15" hidden="false" customHeight="false" outlineLevel="0" collapsed="false">
      <c r="A3412" s="56"/>
      <c r="E3412" s="57" t="str">
        <f aca="false">IF(AND($F3412="",$G3412=""),"",IF($G3412="",$F3412,HYPERLINK($G3412,$F3412)))</f>
        <v/>
      </c>
      <c r="H3412" s="1" t="str">
        <f aca="false">IF($I3412="","None Attached",IF(LEFT($I3412,5)="https",HYPERLINK($I3412,"Datasheet"),HYPERLINK(_xlfn.CONCAT("https://",$I3412),"Datasheet")))</f>
        <v>None Attached</v>
      </c>
      <c r="M3412" s="56"/>
      <c r="P3412" s="58"/>
      <c r="Q3412" s="1" t="n">
        <f aca="false">$M3412-$N3412</f>
        <v>0</v>
      </c>
      <c r="R3412" s="56"/>
      <c r="T3412" s="59" t="s">
        <v>15</v>
      </c>
      <c r="U3412" s="1" t="n">
        <f aca="false">$S3412-$R3412</f>
        <v>0</v>
      </c>
      <c r="V3412" s="1" t="n">
        <f aca="false">IF($T3412="±",$Q3412*2,$Q3412)</f>
        <v>0</v>
      </c>
      <c r="W3412" s="60" t="str">
        <f aca="false">IFERROR($U3412/ABS($V3412),"N/A")</f>
        <v>N/A</v>
      </c>
      <c r="X3412" s="61" t="str">
        <f aca="false">IF(OR($W3412="N/A",$R3412="",$S3412=""),"N/A",IF($W3412&gt;=4,"Not Significant",IF($W3412&gt;=2,"Semi-Significant","Significant")))</f>
        <v>N/A</v>
      </c>
      <c r="Z3412" s="1" t="str">
        <f aca="false">IF($D3412="Z540.1 w/data",0,"")</f>
        <v/>
      </c>
      <c r="AA3412" s="1" t="e">
        <f aca="false">$Y3412+$Q3412+$Z3412</f>
        <v>#VALUE!</v>
      </c>
      <c r="AB3412" s="1" t="n">
        <f aca="false">$N3412+$Q3412</f>
        <v>0</v>
      </c>
      <c r="AC3412" s="1" t="str">
        <f aca="false">IF($Y3412="","",IF(AND($AA3412&gt;=$R3412,$AA3412&lt;=$S3412),"Pass","Fail"))</f>
        <v/>
      </c>
      <c r="AD3412" s="1" t="str">
        <f aca="false">IF($Y3412="","",IF($AA3412&gt;$R3412,"Pass","Fail"))</f>
        <v/>
      </c>
      <c r="AE3412" s="1" t="str">
        <f aca="false">IF($Y3412="","",IF($AA3412&gt;=$R3412,"Pass","Fail"))</f>
        <v/>
      </c>
      <c r="AF3412" s="1" t="str">
        <f aca="false">IF($Y3412="","",IF($AA3412&lt;=$S3412,"Pass","Fail"))</f>
        <v/>
      </c>
      <c r="AG3412" s="1" t="str">
        <f aca="false">IF($Y3412="","",IF($AA3412&lt;$S3412,"Pass","Fail"))</f>
        <v/>
      </c>
      <c r="AH3412" s="23" t="str">
        <f aca="true">INDIRECT(CHOOSE(MATCH($T3412,{"±","&gt;","≥","≤","&lt;"},0), "AC", "AD", "AE", "AF", "AG") &amp; ROW())</f>
        <v/>
      </c>
      <c r="AI3412" s="56" t="str">
        <f aca="false">IF($X3412="Not Significant","No Further Action Required",
IF($AH3412="","",
IF(AND($AH3412="Pass",$L3412="0 - Passed "),"Analysis performed; no further action required.",
IF(AND($AH3412="Fail",$L3412="1 - Failed "),"Analysis performed; no further action required.",
IF(AND($AH3412="Pass",$L3412="2 - Limited In Use "),"Analysis performed; no further action required.",
IF(AND($AH3412="Fail",$L3412="3 - Adjusted "),"Analysis performed; no further action required.",
"Unit fails analysis; TSM determination required."))))))</f>
        <v/>
      </c>
      <c r="AJ3412" s="58"/>
    </row>
    <row r="3413" customFormat="false" ht="15" hidden="false" customHeight="false" outlineLevel="0" collapsed="false">
      <c r="A3413" s="56"/>
      <c r="E3413" s="57" t="str">
        <f aca="false">IF(AND($F3413="",$G3413=""),"",IF($G3413="",$F3413,HYPERLINK($G3413,$F3413)))</f>
        <v/>
      </c>
      <c r="H3413" s="1" t="str">
        <f aca="false">IF($I3413="","None Attached",IF(LEFT($I3413,5)="https",HYPERLINK($I3413,"Datasheet"),HYPERLINK(_xlfn.CONCAT("https://",$I3413),"Datasheet")))</f>
        <v>None Attached</v>
      </c>
      <c r="M3413" s="56"/>
      <c r="P3413" s="58"/>
      <c r="Q3413" s="1" t="n">
        <f aca="false">$M3413-$N3413</f>
        <v>0</v>
      </c>
      <c r="R3413" s="56"/>
      <c r="T3413" s="59" t="s">
        <v>15</v>
      </c>
      <c r="U3413" s="1" t="n">
        <f aca="false">$S3413-$R3413</f>
        <v>0</v>
      </c>
      <c r="V3413" s="1" t="n">
        <f aca="false">IF($T3413="±",$Q3413*2,$Q3413)</f>
        <v>0</v>
      </c>
      <c r="W3413" s="60" t="str">
        <f aca="false">IFERROR($U3413/ABS($V3413),"N/A")</f>
        <v>N/A</v>
      </c>
      <c r="X3413" s="61" t="str">
        <f aca="false">IF(OR($W3413="N/A",$R3413="",$S3413=""),"N/A",IF($W3413&gt;=4,"Not Significant",IF($W3413&gt;=2,"Semi-Significant","Significant")))</f>
        <v>N/A</v>
      </c>
      <c r="Z3413" s="1" t="str">
        <f aca="false">IF($D3413="Z540.1 w/data",0,"")</f>
        <v/>
      </c>
      <c r="AA3413" s="1" t="e">
        <f aca="false">$Y3413+$Q3413+$Z3413</f>
        <v>#VALUE!</v>
      </c>
      <c r="AB3413" s="1" t="n">
        <f aca="false">$N3413+$Q3413</f>
        <v>0</v>
      </c>
      <c r="AC3413" s="1" t="str">
        <f aca="false">IF($Y3413="","",IF(AND($AA3413&gt;=$R3413,$AA3413&lt;=$S3413),"Pass","Fail"))</f>
        <v/>
      </c>
      <c r="AD3413" s="1" t="str">
        <f aca="false">IF($Y3413="","",IF($AA3413&gt;$R3413,"Pass","Fail"))</f>
        <v/>
      </c>
      <c r="AE3413" s="1" t="str">
        <f aca="false">IF($Y3413="","",IF($AA3413&gt;=$R3413,"Pass","Fail"))</f>
        <v/>
      </c>
      <c r="AF3413" s="1" t="str">
        <f aca="false">IF($Y3413="","",IF($AA3413&lt;=$S3413,"Pass","Fail"))</f>
        <v/>
      </c>
      <c r="AG3413" s="1" t="str">
        <f aca="false">IF($Y3413="","",IF($AA3413&lt;$S3413,"Pass","Fail"))</f>
        <v/>
      </c>
      <c r="AH3413" s="23" t="str">
        <f aca="true">INDIRECT(CHOOSE(MATCH($T3413,{"±","&gt;","≥","≤","&lt;"},0), "AC", "AD", "AE", "AF", "AG") &amp; ROW())</f>
        <v/>
      </c>
      <c r="AI3413" s="56" t="str">
        <f aca="false">IF($X3413="Not Significant","No Further Action Required",
IF($AH3413="","",
IF(AND($AH3413="Pass",$L3413="0 - Passed "),"Analysis performed; no further action required.",
IF(AND($AH3413="Fail",$L3413="1 - Failed "),"Analysis performed; no further action required.",
IF(AND($AH3413="Pass",$L3413="2 - Limited In Use "),"Analysis performed; no further action required.",
IF(AND($AH3413="Fail",$L3413="3 - Adjusted "),"Analysis performed; no further action required.",
"Unit fails analysis; TSM determination required."))))))</f>
        <v/>
      </c>
      <c r="AJ3413" s="58"/>
    </row>
    <row r="3414" customFormat="false" ht="15" hidden="false" customHeight="false" outlineLevel="0" collapsed="false">
      <c r="A3414" s="56"/>
      <c r="E3414" s="57" t="str">
        <f aca="false">IF(AND($F3414="",$G3414=""),"",IF($G3414="",$F3414,HYPERLINK($G3414,$F3414)))</f>
        <v/>
      </c>
      <c r="H3414" s="1" t="str">
        <f aca="false">IF($I3414="","None Attached",IF(LEFT($I3414,5)="https",HYPERLINK($I3414,"Datasheet"),HYPERLINK(_xlfn.CONCAT("https://",$I3414),"Datasheet")))</f>
        <v>None Attached</v>
      </c>
      <c r="M3414" s="56"/>
      <c r="P3414" s="58"/>
      <c r="Q3414" s="1" t="n">
        <f aca="false">$M3414-$N3414</f>
        <v>0</v>
      </c>
      <c r="R3414" s="56"/>
      <c r="T3414" s="59" t="s">
        <v>15</v>
      </c>
      <c r="U3414" s="1" t="n">
        <f aca="false">$S3414-$R3414</f>
        <v>0</v>
      </c>
      <c r="V3414" s="1" t="n">
        <f aca="false">IF($T3414="±",$Q3414*2,$Q3414)</f>
        <v>0</v>
      </c>
      <c r="W3414" s="60" t="str">
        <f aca="false">IFERROR($U3414/ABS($V3414),"N/A")</f>
        <v>N/A</v>
      </c>
      <c r="X3414" s="61" t="str">
        <f aca="false">IF(OR($W3414="N/A",$R3414="",$S3414=""),"N/A",IF($W3414&gt;=4,"Not Significant",IF($W3414&gt;=2,"Semi-Significant","Significant")))</f>
        <v>N/A</v>
      </c>
      <c r="Z3414" s="1" t="str">
        <f aca="false">IF($D3414="Z540.1 w/data",0,"")</f>
        <v/>
      </c>
      <c r="AA3414" s="1" t="e">
        <f aca="false">$Y3414+$Q3414+$Z3414</f>
        <v>#VALUE!</v>
      </c>
      <c r="AB3414" s="1" t="n">
        <f aca="false">$N3414+$Q3414</f>
        <v>0</v>
      </c>
      <c r="AC3414" s="1" t="str">
        <f aca="false">IF($Y3414="","",IF(AND($AA3414&gt;=$R3414,$AA3414&lt;=$S3414),"Pass","Fail"))</f>
        <v/>
      </c>
      <c r="AD3414" s="1" t="str">
        <f aca="false">IF($Y3414="","",IF($AA3414&gt;$R3414,"Pass","Fail"))</f>
        <v/>
      </c>
      <c r="AE3414" s="1" t="str">
        <f aca="false">IF($Y3414="","",IF($AA3414&gt;=$R3414,"Pass","Fail"))</f>
        <v/>
      </c>
      <c r="AF3414" s="1" t="str">
        <f aca="false">IF($Y3414="","",IF($AA3414&lt;=$S3414,"Pass","Fail"))</f>
        <v/>
      </c>
      <c r="AG3414" s="1" t="str">
        <f aca="false">IF($Y3414="","",IF($AA3414&lt;$S3414,"Pass","Fail"))</f>
        <v/>
      </c>
      <c r="AH3414" s="23" t="str">
        <f aca="true">INDIRECT(CHOOSE(MATCH($T3414,{"±","&gt;","≥","≤","&lt;"},0), "AC", "AD", "AE", "AF", "AG") &amp; ROW())</f>
        <v/>
      </c>
      <c r="AI3414" s="56" t="str">
        <f aca="false">IF($X3414="Not Significant","No Further Action Required",
IF($AH3414="","",
IF(AND($AH3414="Pass",$L3414="0 - Passed "),"Analysis performed; no further action required.",
IF(AND($AH3414="Fail",$L3414="1 - Failed "),"Analysis performed; no further action required.",
IF(AND($AH3414="Pass",$L3414="2 - Limited In Use "),"Analysis performed; no further action required.",
IF(AND($AH3414="Fail",$L3414="3 - Adjusted "),"Analysis performed; no further action required.",
"Unit fails analysis; TSM determination required."))))))</f>
        <v/>
      </c>
      <c r="AJ3414" s="58"/>
    </row>
    <row r="3415" customFormat="false" ht="15" hidden="false" customHeight="false" outlineLevel="0" collapsed="false">
      <c r="A3415" s="56"/>
      <c r="E3415" s="57" t="str">
        <f aca="false">IF(AND($F3415="",$G3415=""),"",IF($G3415="",$F3415,HYPERLINK($G3415,$F3415)))</f>
        <v/>
      </c>
      <c r="H3415" s="1" t="str">
        <f aca="false">IF($I3415="","None Attached",IF(LEFT($I3415,5)="https",HYPERLINK($I3415,"Datasheet"),HYPERLINK(_xlfn.CONCAT("https://",$I3415),"Datasheet")))</f>
        <v>None Attached</v>
      </c>
      <c r="M3415" s="56"/>
      <c r="P3415" s="58"/>
      <c r="Q3415" s="1" t="n">
        <f aca="false">$M3415-$N3415</f>
        <v>0</v>
      </c>
      <c r="R3415" s="56"/>
      <c r="T3415" s="59" t="s">
        <v>15</v>
      </c>
      <c r="U3415" s="1" t="n">
        <f aca="false">$S3415-$R3415</f>
        <v>0</v>
      </c>
      <c r="V3415" s="1" t="n">
        <f aca="false">IF($T3415="±",$Q3415*2,$Q3415)</f>
        <v>0</v>
      </c>
      <c r="W3415" s="60" t="str">
        <f aca="false">IFERROR($U3415/ABS($V3415),"N/A")</f>
        <v>N/A</v>
      </c>
      <c r="X3415" s="61" t="str">
        <f aca="false">IF(OR($W3415="N/A",$R3415="",$S3415=""),"N/A",IF($W3415&gt;=4,"Not Significant",IF($W3415&gt;=2,"Semi-Significant","Significant")))</f>
        <v>N/A</v>
      </c>
      <c r="Z3415" s="1" t="str">
        <f aca="false">IF($D3415="Z540.1 w/data",0,"")</f>
        <v/>
      </c>
      <c r="AA3415" s="1" t="e">
        <f aca="false">$Y3415+$Q3415+$Z3415</f>
        <v>#VALUE!</v>
      </c>
      <c r="AB3415" s="1" t="n">
        <f aca="false">$N3415+$Q3415</f>
        <v>0</v>
      </c>
      <c r="AC3415" s="1" t="str">
        <f aca="false">IF($Y3415="","",IF(AND($AA3415&gt;=$R3415,$AA3415&lt;=$S3415),"Pass","Fail"))</f>
        <v/>
      </c>
      <c r="AD3415" s="1" t="str">
        <f aca="false">IF($Y3415="","",IF($AA3415&gt;$R3415,"Pass","Fail"))</f>
        <v/>
      </c>
      <c r="AE3415" s="1" t="str">
        <f aca="false">IF($Y3415="","",IF($AA3415&gt;=$R3415,"Pass","Fail"))</f>
        <v/>
      </c>
      <c r="AF3415" s="1" t="str">
        <f aca="false">IF($Y3415="","",IF($AA3415&lt;=$S3415,"Pass","Fail"))</f>
        <v/>
      </c>
      <c r="AG3415" s="1" t="str">
        <f aca="false">IF($Y3415="","",IF($AA3415&lt;$S3415,"Pass","Fail"))</f>
        <v/>
      </c>
      <c r="AH3415" s="23" t="str">
        <f aca="true">INDIRECT(CHOOSE(MATCH($T3415,{"±","&gt;","≥","≤","&lt;"},0), "AC", "AD", "AE", "AF", "AG") &amp; ROW())</f>
        <v/>
      </c>
      <c r="AI3415" s="56" t="str">
        <f aca="false">IF($X3415="Not Significant","No Further Action Required",
IF($AH3415="","",
IF(AND($AH3415="Pass",$L3415="0 - Passed "),"Analysis performed; no further action required.",
IF(AND($AH3415="Fail",$L3415="1 - Failed "),"Analysis performed; no further action required.",
IF(AND($AH3415="Pass",$L3415="2 - Limited In Use "),"Analysis performed; no further action required.",
IF(AND($AH3415="Fail",$L3415="3 - Adjusted "),"Analysis performed; no further action required.",
"Unit fails analysis; TSM determination required."))))))</f>
        <v/>
      </c>
      <c r="AJ3415" s="58"/>
    </row>
    <row r="3416" customFormat="false" ht="15" hidden="false" customHeight="false" outlineLevel="0" collapsed="false">
      <c r="A3416" s="56"/>
      <c r="E3416" s="57" t="str">
        <f aca="false">IF(AND($F3416="",$G3416=""),"",IF($G3416="",$F3416,HYPERLINK($G3416,$F3416)))</f>
        <v/>
      </c>
      <c r="H3416" s="1" t="str">
        <f aca="false">IF($I3416="","None Attached",IF(LEFT($I3416,5)="https",HYPERLINK($I3416,"Datasheet"),HYPERLINK(_xlfn.CONCAT("https://",$I3416),"Datasheet")))</f>
        <v>None Attached</v>
      </c>
      <c r="M3416" s="56"/>
      <c r="P3416" s="58"/>
      <c r="Q3416" s="1" t="n">
        <f aca="false">$M3416-$N3416</f>
        <v>0</v>
      </c>
      <c r="R3416" s="56"/>
      <c r="T3416" s="59" t="s">
        <v>15</v>
      </c>
      <c r="U3416" s="1" t="n">
        <f aca="false">$S3416-$R3416</f>
        <v>0</v>
      </c>
      <c r="V3416" s="1" t="n">
        <f aca="false">IF($T3416="±",$Q3416*2,$Q3416)</f>
        <v>0</v>
      </c>
      <c r="W3416" s="60" t="str">
        <f aca="false">IFERROR($U3416/ABS($V3416),"N/A")</f>
        <v>N/A</v>
      </c>
      <c r="X3416" s="61" t="str">
        <f aca="false">IF(OR($W3416="N/A",$R3416="",$S3416=""),"N/A",IF($W3416&gt;=4,"Not Significant",IF($W3416&gt;=2,"Semi-Significant","Significant")))</f>
        <v>N/A</v>
      </c>
      <c r="Z3416" s="1" t="str">
        <f aca="false">IF($D3416="Z540.1 w/data",0,"")</f>
        <v/>
      </c>
      <c r="AA3416" s="1" t="e">
        <f aca="false">$Y3416+$Q3416+$Z3416</f>
        <v>#VALUE!</v>
      </c>
      <c r="AB3416" s="1" t="n">
        <f aca="false">$N3416+$Q3416</f>
        <v>0</v>
      </c>
      <c r="AC3416" s="1" t="str">
        <f aca="false">IF($Y3416="","",IF(AND($AA3416&gt;=$R3416,$AA3416&lt;=$S3416),"Pass","Fail"))</f>
        <v/>
      </c>
      <c r="AD3416" s="1" t="str">
        <f aca="false">IF($Y3416="","",IF($AA3416&gt;$R3416,"Pass","Fail"))</f>
        <v/>
      </c>
      <c r="AE3416" s="1" t="str">
        <f aca="false">IF($Y3416="","",IF($AA3416&gt;=$R3416,"Pass","Fail"))</f>
        <v/>
      </c>
      <c r="AF3416" s="1" t="str">
        <f aca="false">IF($Y3416="","",IF($AA3416&lt;=$S3416,"Pass","Fail"))</f>
        <v/>
      </c>
      <c r="AG3416" s="1" t="str">
        <f aca="false">IF($Y3416="","",IF($AA3416&lt;$S3416,"Pass","Fail"))</f>
        <v/>
      </c>
      <c r="AH3416" s="23" t="str">
        <f aca="true">INDIRECT(CHOOSE(MATCH($T3416,{"±","&gt;","≥","≤","&lt;"},0), "AC", "AD", "AE", "AF", "AG") &amp; ROW())</f>
        <v/>
      </c>
      <c r="AI3416" s="56" t="str">
        <f aca="false">IF($X3416="Not Significant","No Further Action Required",
IF($AH3416="","",
IF(AND($AH3416="Pass",$L3416="0 - Passed "),"Analysis performed; no further action required.",
IF(AND($AH3416="Fail",$L3416="1 - Failed "),"Analysis performed; no further action required.",
IF(AND($AH3416="Pass",$L3416="2 - Limited In Use "),"Analysis performed; no further action required.",
IF(AND($AH3416="Fail",$L3416="3 - Adjusted "),"Analysis performed; no further action required.",
"Unit fails analysis; TSM determination required."))))))</f>
        <v/>
      </c>
      <c r="AJ3416" s="58"/>
    </row>
    <row r="3417" customFormat="false" ht="15" hidden="false" customHeight="false" outlineLevel="0" collapsed="false">
      <c r="A3417" s="56"/>
      <c r="E3417" s="57" t="str">
        <f aca="false">IF(AND($F3417="",$G3417=""),"",IF($G3417="",$F3417,HYPERLINK($G3417,$F3417)))</f>
        <v/>
      </c>
      <c r="H3417" s="1" t="str">
        <f aca="false">IF($I3417="","None Attached",IF(LEFT($I3417,5)="https",HYPERLINK($I3417,"Datasheet"),HYPERLINK(_xlfn.CONCAT("https://",$I3417),"Datasheet")))</f>
        <v>None Attached</v>
      </c>
      <c r="M3417" s="56"/>
      <c r="P3417" s="58"/>
      <c r="Q3417" s="1" t="n">
        <f aca="false">$M3417-$N3417</f>
        <v>0</v>
      </c>
      <c r="R3417" s="56"/>
      <c r="T3417" s="59" t="s">
        <v>15</v>
      </c>
      <c r="U3417" s="1" t="n">
        <f aca="false">$S3417-$R3417</f>
        <v>0</v>
      </c>
      <c r="V3417" s="1" t="n">
        <f aca="false">IF($T3417="±",$Q3417*2,$Q3417)</f>
        <v>0</v>
      </c>
      <c r="W3417" s="60" t="str">
        <f aca="false">IFERROR($U3417/ABS($V3417),"N/A")</f>
        <v>N/A</v>
      </c>
      <c r="X3417" s="61" t="str">
        <f aca="false">IF(OR($W3417="N/A",$R3417="",$S3417=""),"N/A",IF($W3417&gt;=4,"Not Significant",IF($W3417&gt;=2,"Semi-Significant","Significant")))</f>
        <v>N/A</v>
      </c>
      <c r="Z3417" s="1" t="str">
        <f aca="false">IF($D3417="Z540.1 w/data",0,"")</f>
        <v/>
      </c>
      <c r="AA3417" s="1" t="e">
        <f aca="false">$Y3417+$Q3417+$Z3417</f>
        <v>#VALUE!</v>
      </c>
      <c r="AB3417" s="1" t="n">
        <f aca="false">$N3417+$Q3417</f>
        <v>0</v>
      </c>
      <c r="AC3417" s="1" t="str">
        <f aca="false">IF($Y3417="","",IF(AND($AA3417&gt;=$R3417,$AA3417&lt;=$S3417),"Pass","Fail"))</f>
        <v/>
      </c>
      <c r="AD3417" s="1" t="str">
        <f aca="false">IF($Y3417="","",IF($AA3417&gt;$R3417,"Pass","Fail"))</f>
        <v/>
      </c>
      <c r="AE3417" s="1" t="str">
        <f aca="false">IF($Y3417="","",IF($AA3417&gt;=$R3417,"Pass","Fail"))</f>
        <v/>
      </c>
      <c r="AF3417" s="1" t="str">
        <f aca="false">IF($Y3417="","",IF($AA3417&lt;=$S3417,"Pass","Fail"))</f>
        <v/>
      </c>
      <c r="AG3417" s="1" t="str">
        <f aca="false">IF($Y3417="","",IF($AA3417&lt;$S3417,"Pass","Fail"))</f>
        <v/>
      </c>
      <c r="AH3417" s="23" t="str">
        <f aca="true">INDIRECT(CHOOSE(MATCH($T3417,{"±","&gt;","≥","≤","&lt;"},0), "AC", "AD", "AE", "AF", "AG") &amp; ROW())</f>
        <v/>
      </c>
      <c r="AI3417" s="56" t="str">
        <f aca="false">IF($X3417="Not Significant","No Further Action Required",
IF($AH3417="","",
IF(AND($AH3417="Pass",$L3417="0 - Passed "),"Analysis performed; no further action required.",
IF(AND($AH3417="Fail",$L3417="1 - Failed "),"Analysis performed; no further action required.",
IF(AND($AH3417="Pass",$L3417="2 - Limited In Use "),"Analysis performed; no further action required.",
IF(AND($AH3417="Fail",$L3417="3 - Adjusted "),"Analysis performed; no further action required.",
"Unit fails analysis; TSM determination required."))))))</f>
        <v/>
      </c>
      <c r="AJ3417" s="58"/>
    </row>
    <row r="3418" customFormat="false" ht="15" hidden="false" customHeight="false" outlineLevel="0" collapsed="false">
      <c r="A3418" s="56"/>
      <c r="E3418" s="57" t="str">
        <f aca="false">IF(AND($F3418="",$G3418=""),"",IF($G3418="",$F3418,HYPERLINK($G3418,$F3418)))</f>
        <v/>
      </c>
      <c r="H3418" s="1" t="str">
        <f aca="false">IF($I3418="","None Attached",IF(LEFT($I3418,5)="https",HYPERLINK($I3418,"Datasheet"),HYPERLINK(_xlfn.CONCAT("https://",$I3418),"Datasheet")))</f>
        <v>None Attached</v>
      </c>
      <c r="M3418" s="56"/>
      <c r="P3418" s="58"/>
      <c r="Q3418" s="1" t="n">
        <f aca="false">$M3418-$N3418</f>
        <v>0</v>
      </c>
      <c r="R3418" s="56"/>
      <c r="T3418" s="59" t="s">
        <v>15</v>
      </c>
      <c r="U3418" s="1" t="n">
        <f aca="false">$S3418-$R3418</f>
        <v>0</v>
      </c>
      <c r="V3418" s="1" t="n">
        <f aca="false">IF($T3418="±",$Q3418*2,$Q3418)</f>
        <v>0</v>
      </c>
      <c r="W3418" s="60" t="str">
        <f aca="false">IFERROR($U3418/ABS($V3418),"N/A")</f>
        <v>N/A</v>
      </c>
      <c r="X3418" s="61" t="str">
        <f aca="false">IF(OR($W3418="N/A",$R3418="",$S3418=""),"N/A",IF($W3418&gt;=4,"Not Significant",IF($W3418&gt;=2,"Semi-Significant","Significant")))</f>
        <v>N/A</v>
      </c>
      <c r="Z3418" s="1" t="str">
        <f aca="false">IF($D3418="Z540.1 w/data",0,"")</f>
        <v/>
      </c>
      <c r="AA3418" s="1" t="e">
        <f aca="false">$Y3418+$Q3418+$Z3418</f>
        <v>#VALUE!</v>
      </c>
      <c r="AB3418" s="1" t="n">
        <f aca="false">$N3418+$Q3418</f>
        <v>0</v>
      </c>
      <c r="AC3418" s="1" t="str">
        <f aca="false">IF($Y3418="","",IF(AND($AA3418&gt;=$R3418,$AA3418&lt;=$S3418),"Pass","Fail"))</f>
        <v/>
      </c>
      <c r="AD3418" s="1" t="str">
        <f aca="false">IF($Y3418="","",IF($AA3418&gt;$R3418,"Pass","Fail"))</f>
        <v/>
      </c>
      <c r="AE3418" s="1" t="str">
        <f aca="false">IF($Y3418="","",IF($AA3418&gt;=$R3418,"Pass","Fail"))</f>
        <v/>
      </c>
      <c r="AF3418" s="1" t="str">
        <f aca="false">IF($Y3418="","",IF($AA3418&lt;=$S3418,"Pass","Fail"))</f>
        <v/>
      </c>
      <c r="AG3418" s="1" t="str">
        <f aca="false">IF($Y3418="","",IF($AA3418&lt;$S3418,"Pass","Fail"))</f>
        <v/>
      </c>
      <c r="AH3418" s="23" t="str">
        <f aca="true">INDIRECT(CHOOSE(MATCH($T3418,{"±","&gt;","≥","≤","&lt;"},0), "AC", "AD", "AE", "AF", "AG") &amp; ROW())</f>
        <v/>
      </c>
      <c r="AI3418" s="56" t="str">
        <f aca="false">IF($X3418="Not Significant","No Further Action Required",
IF($AH3418="","",
IF(AND($AH3418="Pass",$L3418="0 - Passed "),"Analysis performed; no further action required.",
IF(AND($AH3418="Fail",$L3418="1 - Failed "),"Analysis performed; no further action required.",
IF(AND($AH3418="Pass",$L3418="2 - Limited In Use "),"Analysis performed; no further action required.",
IF(AND($AH3418="Fail",$L3418="3 - Adjusted "),"Analysis performed; no further action required.",
"Unit fails analysis; TSM determination required."))))))</f>
        <v/>
      </c>
      <c r="AJ3418" s="58"/>
    </row>
    <row r="3419" customFormat="false" ht="15" hidden="false" customHeight="false" outlineLevel="0" collapsed="false">
      <c r="A3419" s="56"/>
      <c r="E3419" s="57" t="str">
        <f aca="false">IF(AND($F3419="",$G3419=""),"",IF($G3419="",$F3419,HYPERLINK($G3419,$F3419)))</f>
        <v/>
      </c>
      <c r="H3419" s="1" t="str">
        <f aca="false">IF($I3419="","None Attached",IF(LEFT($I3419,5)="https",HYPERLINK($I3419,"Datasheet"),HYPERLINK(_xlfn.CONCAT("https://",$I3419),"Datasheet")))</f>
        <v>None Attached</v>
      </c>
      <c r="M3419" s="56"/>
      <c r="P3419" s="58"/>
      <c r="Q3419" s="1" t="n">
        <f aca="false">$M3419-$N3419</f>
        <v>0</v>
      </c>
      <c r="R3419" s="56"/>
      <c r="T3419" s="59" t="s">
        <v>15</v>
      </c>
      <c r="U3419" s="1" t="n">
        <f aca="false">$S3419-$R3419</f>
        <v>0</v>
      </c>
      <c r="V3419" s="1" t="n">
        <f aca="false">IF($T3419="±",$Q3419*2,$Q3419)</f>
        <v>0</v>
      </c>
      <c r="W3419" s="60" t="str">
        <f aca="false">IFERROR($U3419/ABS($V3419),"N/A")</f>
        <v>N/A</v>
      </c>
      <c r="X3419" s="61" t="str">
        <f aca="false">IF(OR($W3419="N/A",$R3419="",$S3419=""),"N/A",IF($W3419&gt;=4,"Not Significant",IF($W3419&gt;=2,"Semi-Significant","Significant")))</f>
        <v>N/A</v>
      </c>
      <c r="Z3419" s="1" t="str">
        <f aca="false">IF($D3419="Z540.1 w/data",0,"")</f>
        <v/>
      </c>
      <c r="AA3419" s="1" t="e">
        <f aca="false">$Y3419+$Q3419+$Z3419</f>
        <v>#VALUE!</v>
      </c>
      <c r="AB3419" s="1" t="n">
        <f aca="false">$N3419+$Q3419</f>
        <v>0</v>
      </c>
      <c r="AC3419" s="1" t="str">
        <f aca="false">IF($Y3419="","",IF(AND($AA3419&gt;=$R3419,$AA3419&lt;=$S3419),"Pass","Fail"))</f>
        <v/>
      </c>
      <c r="AD3419" s="1" t="str">
        <f aca="false">IF($Y3419="","",IF($AA3419&gt;$R3419,"Pass","Fail"))</f>
        <v/>
      </c>
      <c r="AE3419" s="1" t="str">
        <f aca="false">IF($Y3419="","",IF($AA3419&gt;=$R3419,"Pass","Fail"))</f>
        <v/>
      </c>
      <c r="AF3419" s="1" t="str">
        <f aca="false">IF($Y3419="","",IF($AA3419&lt;=$S3419,"Pass","Fail"))</f>
        <v/>
      </c>
      <c r="AG3419" s="1" t="str">
        <f aca="false">IF($Y3419="","",IF($AA3419&lt;$S3419,"Pass","Fail"))</f>
        <v/>
      </c>
      <c r="AH3419" s="23" t="str">
        <f aca="true">INDIRECT(CHOOSE(MATCH($T3419,{"±","&gt;","≥","≤","&lt;"},0), "AC", "AD", "AE", "AF", "AG") &amp; ROW())</f>
        <v/>
      </c>
      <c r="AI3419" s="56" t="str">
        <f aca="false">IF($X3419="Not Significant","No Further Action Required",
IF($AH3419="","",
IF(AND($AH3419="Pass",$L3419="0 - Passed "),"Analysis performed; no further action required.",
IF(AND($AH3419="Fail",$L3419="1 - Failed "),"Analysis performed; no further action required.",
IF(AND($AH3419="Pass",$L3419="2 - Limited In Use "),"Analysis performed; no further action required.",
IF(AND($AH3419="Fail",$L3419="3 - Adjusted "),"Analysis performed; no further action required.",
"Unit fails analysis; TSM determination required."))))))</f>
        <v/>
      </c>
      <c r="AJ3419" s="58"/>
    </row>
    <row r="3420" customFormat="false" ht="15" hidden="false" customHeight="false" outlineLevel="0" collapsed="false">
      <c r="A3420" s="56"/>
      <c r="E3420" s="57" t="str">
        <f aca="false">IF(AND($F3420="",$G3420=""),"",IF($G3420="",$F3420,HYPERLINK($G3420,$F3420)))</f>
        <v/>
      </c>
      <c r="H3420" s="1" t="str">
        <f aca="false">IF($I3420="","None Attached",IF(LEFT($I3420,5)="https",HYPERLINK($I3420,"Datasheet"),HYPERLINK(_xlfn.CONCAT("https://",$I3420),"Datasheet")))</f>
        <v>None Attached</v>
      </c>
      <c r="M3420" s="56"/>
      <c r="P3420" s="58"/>
      <c r="Q3420" s="1" t="n">
        <f aca="false">$M3420-$N3420</f>
        <v>0</v>
      </c>
      <c r="R3420" s="56"/>
      <c r="T3420" s="59" t="s">
        <v>15</v>
      </c>
      <c r="U3420" s="1" t="n">
        <f aca="false">$S3420-$R3420</f>
        <v>0</v>
      </c>
      <c r="V3420" s="1" t="n">
        <f aca="false">IF($T3420="±",$Q3420*2,$Q3420)</f>
        <v>0</v>
      </c>
      <c r="W3420" s="60" t="str">
        <f aca="false">IFERROR($U3420/ABS($V3420),"N/A")</f>
        <v>N/A</v>
      </c>
      <c r="X3420" s="61" t="str">
        <f aca="false">IF(OR($W3420="N/A",$R3420="",$S3420=""),"N/A",IF($W3420&gt;=4,"Not Significant",IF($W3420&gt;=2,"Semi-Significant","Significant")))</f>
        <v>N/A</v>
      </c>
      <c r="Z3420" s="1" t="str">
        <f aca="false">IF($D3420="Z540.1 w/data",0,"")</f>
        <v/>
      </c>
      <c r="AA3420" s="1" t="e">
        <f aca="false">$Y3420+$Q3420+$Z3420</f>
        <v>#VALUE!</v>
      </c>
      <c r="AB3420" s="1" t="n">
        <f aca="false">$N3420+$Q3420</f>
        <v>0</v>
      </c>
      <c r="AC3420" s="1" t="str">
        <f aca="false">IF($Y3420="","",IF(AND($AA3420&gt;=$R3420,$AA3420&lt;=$S3420),"Pass","Fail"))</f>
        <v/>
      </c>
      <c r="AD3420" s="1" t="str">
        <f aca="false">IF($Y3420="","",IF($AA3420&gt;$R3420,"Pass","Fail"))</f>
        <v/>
      </c>
      <c r="AE3420" s="1" t="str">
        <f aca="false">IF($Y3420="","",IF($AA3420&gt;=$R3420,"Pass","Fail"))</f>
        <v/>
      </c>
      <c r="AF3420" s="1" t="str">
        <f aca="false">IF($Y3420="","",IF($AA3420&lt;=$S3420,"Pass","Fail"))</f>
        <v/>
      </c>
      <c r="AG3420" s="1" t="str">
        <f aca="false">IF($Y3420="","",IF($AA3420&lt;$S3420,"Pass","Fail"))</f>
        <v/>
      </c>
      <c r="AH3420" s="23" t="str">
        <f aca="true">INDIRECT(CHOOSE(MATCH($T3420,{"±","&gt;","≥","≤","&lt;"},0), "AC", "AD", "AE", "AF", "AG") &amp; ROW())</f>
        <v/>
      </c>
      <c r="AI3420" s="56" t="str">
        <f aca="false">IF($X3420="Not Significant","No Further Action Required",
IF($AH3420="","",
IF(AND($AH3420="Pass",$L3420="0 - Passed "),"Analysis performed; no further action required.",
IF(AND($AH3420="Fail",$L3420="1 - Failed "),"Analysis performed; no further action required.",
IF(AND($AH3420="Pass",$L3420="2 - Limited In Use "),"Analysis performed; no further action required.",
IF(AND($AH3420="Fail",$L3420="3 - Adjusted "),"Analysis performed; no further action required.",
"Unit fails analysis; TSM determination required."))))))</f>
        <v/>
      </c>
      <c r="AJ3420" s="58"/>
    </row>
    <row r="3421" customFormat="false" ht="15" hidden="false" customHeight="false" outlineLevel="0" collapsed="false">
      <c r="A3421" s="56"/>
      <c r="E3421" s="57" t="str">
        <f aca="false">IF(AND($F3421="",$G3421=""),"",IF($G3421="",$F3421,HYPERLINK($G3421,$F3421)))</f>
        <v/>
      </c>
      <c r="H3421" s="1" t="str">
        <f aca="false">IF($I3421="","None Attached",IF(LEFT($I3421,5)="https",HYPERLINK($I3421,"Datasheet"),HYPERLINK(_xlfn.CONCAT("https://",$I3421),"Datasheet")))</f>
        <v>None Attached</v>
      </c>
      <c r="M3421" s="56"/>
      <c r="P3421" s="58"/>
      <c r="Q3421" s="1" t="n">
        <f aca="false">$M3421-$N3421</f>
        <v>0</v>
      </c>
      <c r="R3421" s="56"/>
      <c r="T3421" s="59" t="s">
        <v>15</v>
      </c>
      <c r="U3421" s="1" t="n">
        <f aca="false">$S3421-$R3421</f>
        <v>0</v>
      </c>
      <c r="V3421" s="1" t="n">
        <f aca="false">IF($T3421="±",$Q3421*2,$Q3421)</f>
        <v>0</v>
      </c>
      <c r="W3421" s="60" t="str">
        <f aca="false">IFERROR($U3421/ABS($V3421),"N/A")</f>
        <v>N/A</v>
      </c>
      <c r="X3421" s="61" t="str">
        <f aca="false">IF(OR($W3421="N/A",$R3421="",$S3421=""),"N/A",IF($W3421&gt;=4,"Not Significant",IF($W3421&gt;=2,"Semi-Significant","Significant")))</f>
        <v>N/A</v>
      </c>
      <c r="Z3421" s="1" t="str">
        <f aca="false">IF($D3421="Z540.1 w/data",0,"")</f>
        <v/>
      </c>
      <c r="AA3421" s="1" t="e">
        <f aca="false">$Y3421+$Q3421+$Z3421</f>
        <v>#VALUE!</v>
      </c>
      <c r="AB3421" s="1" t="n">
        <f aca="false">$N3421+$Q3421</f>
        <v>0</v>
      </c>
      <c r="AC3421" s="1" t="str">
        <f aca="false">IF($Y3421="","",IF(AND($AA3421&gt;=$R3421,$AA3421&lt;=$S3421),"Pass","Fail"))</f>
        <v/>
      </c>
      <c r="AD3421" s="1" t="str">
        <f aca="false">IF($Y3421="","",IF($AA3421&gt;$R3421,"Pass","Fail"))</f>
        <v/>
      </c>
      <c r="AE3421" s="1" t="str">
        <f aca="false">IF($Y3421="","",IF($AA3421&gt;=$R3421,"Pass","Fail"))</f>
        <v/>
      </c>
      <c r="AF3421" s="1" t="str">
        <f aca="false">IF($Y3421="","",IF($AA3421&lt;=$S3421,"Pass","Fail"))</f>
        <v/>
      </c>
      <c r="AG3421" s="1" t="str">
        <f aca="false">IF($Y3421="","",IF($AA3421&lt;$S3421,"Pass","Fail"))</f>
        <v/>
      </c>
      <c r="AH3421" s="23" t="str">
        <f aca="true">INDIRECT(CHOOSE(MATCH($T3421,{"±","&gt;","≥","≤","&lt;"},0), "AC", "AD", "AE", "AF", "AG") &amp; ROW())</f>
        <v/>
      </c>
      <c r="AI3421" s="56" t="str">
        <f aca="false">IF($X3421="Not Significant","No Further Action Required",
IF($AH3421="","",
IF(AND($AH3421="Pass",$L3421="0 - Passed "),"Analysis performed; no further action required.",
IF(AND($AH3421="Fail",$L3421="1 - Failed "),"Analysis performed; no further action required.",
IF(AND($AH3421="Pass",$L3421="2 - Limited In Use "),"Analysis performed; no further action required.",
IF(AND($AH3421="Fail",$L3421="3 - Adjusted "),"Analysis performed; no further action required.",
"Unit fails analysis; TSM determination required."))))))</f>
        <v/>
      </c>
      <c r="AJ3421" s="58"/>
    </row>
    <row r="3422" customFormat="false" ht="15" hidden="false" customHeight="false" outlineLevel="0" collapsed="false">
      <c r="A3422" s="56"/>
      <c r="E3422" s="57" t="str">
        <f aca="false">IF(AND($F3422="",$G3422=""),"",IF($G3422="",$F3422,HYPERLINK($G3422,$F3422)))</f>
        <v/>
      </c>
      <c r="H3422" s="1" t="str">
        <f aca="false">IF($I3422="","None Attached",IF(LEFT($I3422,5)="https",HYPERLINK($I3422,"Datasheet"),HYPERLINK(_xlfn.CONCAT("https://",$I3422),"Datasheet")))</f>
        <v>None Attached</v>
      </c>
      <c r="M3422" s="56"/>
      <c r="P3422" s="58"/>
      <c r="Q3422" s="1" t="n">
        <f aca="false">$M3422-$N3422</f>
        <v>0</v>
      </c>
      <c r="R3422" s="56"/>
      <c r="T3422" s="59" t="s">
        <v>15</v>
      </c>
      <c r="U3422" s="1" t="n">
        <f aca="false">$S3422-$R3422</f>
        <v>0</v>
      </c>
      <c r="V3422" s="1" t="n">
        <f aca="false">IF($T3422="±",$Q3422*2,$Q3422)</f>
        <v>0</v>
      </c>
      <c r="W3422" s="60" t="str">
        <f aca="false">IFERROR($U3422/ABS($V3422),"N/A")</f>
        <v>N/A</v>
      </c>
      <c r="X3422" s="61" t="str">
        <f aca="false">IF(OR($W3422="N/A",$R3422="",$S3422=""),"N/A",IF($W3422&gt;=4,"Not Significant",IF($W3422&gt;=2,"Semi-Significant","Significant")))</f>
        <v>N/A</v>
      </c>
      <c r="Z3422" s="1" t="str">
        <f aca="false">IF($D3422="Z540.1 w/data",0,"")</f>
        <v/>
      </c>
      <c r="AA3422" s="1" t="e">
        <f aca="false">$Y3422+$Q3422+$Z3422</f>
        <v>#VALUE!</v>
      </c>
      <c r="AB3422" s="1" t="n">
        <f aca="false">$N3422+$Q3422</f>
        <v>0</v>
      </c>
      <c r="AC3422" s="1" t="str">
        <f aca="false">IF($Y3422="","",IF(AND($AA3422&gt;=$R3422,$AA3422&lt;=$S3422),"Pass","Fail"))</f>
        <v/>
      </c>
      <c r="AD3422" s="1" t="str">
        <f aca="false">IF($Y3422="","",IF($AA3422&gt;$R3422,"Pass","Fail"))</f>
        <v/>
      </c>
      <c r="AE3422" s="1" t="str">
        <f aca="false">IF($Y3422="","",IF($AA3422&gt;=$R3422,"Pass","Fail"))</f>
        <v/>
      </c>
      <c r="AF3422" s="1" t="str">
        <f aca="false">IF($Y3422="","",IF($AA3422&lt;=$S3422,"Pass","Fail"))</f>
        <v/>
      </c>
      <c r="AG3422" s="1" t="str">
        <f aca="false">IF($Y3422="","",IF($AA3422&lt;$S3422,"Pass","Fail"))</f>
        <v/>
      </c>
      <c r="AH3422" s="23" t="str">
        <f aca="true">INDIRECT(CHOOSE(MATCH($T3422,{"±","&gt;","≥","≤","&lt;"},0), "AC", "AD", "AE", "AF", "AG") &amp; ROW())</f>
        <v/>
      </c>
      <c r="AI3422" s="56" t="str">
        <f aca="false">IF($X3422="Not Significant","No Further Action Required",
IF($AH3422="","",
IF(AND($AH3422="Pass",$L3422="0 - Passed "),"Analysis performed; no further action required.",
IF(AND($AH3422="Fail",$L3422="1 - Failed "),"Analysis performed; no further action required.",
IF(AND($AH3422="Pass",$L3422="2 - Limited In Use "),"Analysis performed; no further action required.",
IF(AND($AH3422="Fail",$L3422="3 - Adjusted "),"Analysis performed; no further action required.",
"Unit fails analysis; TSM determination required."))))))</f>
        <v/>
      </c>
      <c r="AJ3422" s="58"/>
    </row>
    <row r="3423" customFormat="false" ht="15" hidden="false" customHeight="false" outlineLevel="0" collapsed="false">
      <c r="A3423" s="56"/>
      <c r="E3423" s="57" t="str">
        <f aca="false">IF(AND($F3423="",$G3423=""),"",IF($G3423="",$F3423,HYPERLINK($G3423,$F3423)))</f>
        <v/>
      </c>
      <c r="H3423" s="1" t="str">
        <f aca="false">IF($I3423="","None Attached",IF(LEFT($I3423,5)="https",HYPERLINK($I3423,"Datasheet"),HYPERLINK(_xlfn.CONCAT("https://",$I3423),"Datasheet")))</f>
        <v>None Attached</v>
      </c>
      <c r="M3423" s="56"/>
      <c r="P3423" s="58"/>
      <c r="Q3423" s="1" t="n">
        <f aca="false">$M3423-$N3423</f>
        <v>0</v>
      </c>
      <c r="R3423" s="56"/>
      <c r="T3423" s="59" t="s">
        <v>15</v>
      </c>
      <c r="U3423" s="1" t="n">
        <f aca="false">$S3423-$R3423</f>
        <v>0</v>
      </c>
      <c r="V3423" s="1" t="n">
        <f aca="false">IF($T3423="±",$Q3423*2,$Q3423)</f>
        <v>0</v>
      </c>
      <c r="W3423" s="60" t="str">
        <f aca="false">IFERROR($U3423/ABS($V3423),"N/A")</f>
        <v>N/A</v>
      </c>
      <c r="X3423" s="61" t="str">
        <f aca="false">IF(OR($W3423="N/A",$R3423="",$S3423=""),"N/A",IF($W3423&gt;=4,"Not Significant",IF($W3423&gt;=2,"Semi-Significant","Significant")))</f>
        <v>N/A</v>
      </c>
      <c r="Z3423" s="1" t="str">
        <f aca="false">IF($D3423="Z540.1 w/data",0,"")</f>
        <v/>
      </c>
      <c r="AA3423" s="1" t="e">
        <f aca="false">$Y3423+$Q3423+$Z3423</f>
        <v>#VALUE!</v>
      </c>
      <c r="AB3423" s="1" t="n">
        <f aca="false">$N3423+$Q3423</f>
        <v>0</v>
      </c>
      <c r="AC3423" s="1" t="str">
        <f aca="false">IF($Y3423="","",IF(AND($AA3423&gt;=$R3423,$AA3423&lt;=$S3423),"Pass","Fail"))</f>
        <v/>
      </c>
      <c r="AD3423" s="1" t="str">
        <f aca="false">IF($Y3423="","",IF($AA3423&gt;$R3423,"Pass","Fail"))</f>
        <v/>
      </c>
      <c r="AE3423" s="1" t="str">
        <f aca="false">IF($Y3423="","",IF($AA3423&gt;=$R3423,"Pass","Fail"))</f>
        <v/>
      </c>
      <c r="AF3423" s="1" t="str">
        <f aca="false">IF($Y3423="","",IF($AA3423&lt;=$S3423,"Pass","Fail"))</f>
        <v/>
      </c>
      <c r="AG3423" s="1" t="str">
        <f aca="false">IF($Y3423="","",IF($AA3423&lt;$S3423,"Pass","Fail"))</f>
        <v/>
      </c>
      <c r="AH3423" s="23" t="str">
        <f aca="true">INDIRECT(CHOOSE(MATCH($T3423,{"±","&gt;","≥","≤","&lt;"},0), "AC", "AD", "AE", "AF", "AG") &amp; ROW())</f>
        <v/>
      </c>
      <c r="AI3423" s="56" t="str">
        <f aca="false">IF($X3423="Not Significant","No Further Action Required",
IF($AH3423="","",
IF(AND($AH3423="Pass",$L3423="0 - Passed "),"Analysis performed; no further action required.",
IF(AND($AH3423="Fail",$L3423="1 - Failed "),"Analysis performed; no further action required.",
IF(AND($AH3423="Pass",$L3423="2 - Limited In Use "),"Analysis performed; no further action required.",
IF(AND($AH3423="Fail",$L3423="3 - Adjusted "),"Analysis performed; no further action required.",
"Unit fails analysis; TSM determination required."))))))</f>
        <v/>
      </c>
      <c r="AJ3423" s="58"/>
    </row>
    <row r="3424" customFormat="false" ht="15" hidden="false" customHeight="false" outlineLevel="0" collapsed="false">
      <c r="A3424" s="56"/>
      <c r="E3424" s="57" t="str">
        <f aca="false">IF(AND($F3424="",$G3424=""),"",IF($G3424="",$F3424,HYPERLINK($G3424,$F3424)))</f>
        <v/>
      </c>
      <c r="H3424" s="1" t="str">
        <f aca="false">IF($I3424="","None Attached",IF(LEFT($I3424,5)="https",HYPERLINK($I3424,"Datasheet"),HYPERLINK(_xlfn.CONCAT("https://",$I3424),"Datasheet")))</f>
        <v>None Attached</v>
      </c>
      <c r="M3424" s="56"/>
      <c r="P3424" s="58"/>
      <c r="Q3424" s="1" t="n">
        <f aca="false">$M3424-$N3424</f>
        <v>0</v>
      </c>
      <c r="R3424" s="56"/>
      <c r="T3424" s="59" t="s">
        <v>15</v>
      </c>
      <c r="U3424" s="1" t="n">
        <f aca="false">$S3424-$R3424</f>
        <v>0</v>
      </c>
      <c r="V3424" s="1" t="n">
        <f aca="false">IF($T3424="±",$Q3424*2,$Q3424)</f>
        <v>0</v>
      </c>
      <c r="W3424" s="60" t="str">
        <f aca="false">IFERROR($U3424/ABS($V3424),"N/A")</f>
        <v>N/A</v>
      </c>
      <c r="X3424" s="61" t="str">
        <f aca="false">IF(OR($W3424="N/A",$R3424="",$S3424=""),"N/A",IF($W3424&gt;=4,"Not Significant",IF($W3424&gt;=2,"Semi-Significant","Significant")))</f>
        <v>N/A</v>
      </c>
      <c r="Z3424" s="1" t="str">
        <f aca="false">IF($D3424="Z540.1 w/data",0,"")</f>
        <v/>
      </c>
      <c r="AA3424" s="1" t="e">
        <f aca="false">$Y3424+$Q3424+$Z3424</f>
        <v>#VALUE!</v>
      </c>
      <c r="AB3424" s="1" t="n">
        <f aca="false">$N3424+$Q3424</f>
        <v>0</v>
      </c>
      <c r="AC3424" s="1" t="str">
        <f aca="false">IF($Y3424="","",IF(AND($AA3424&gt;=$R3424,$AA3424&lt;=$S3424),"Pass","Fail"))</f>
        <v/>
      </c>
      <c r="AD3424" s="1" t="str">
        <f aca="false">IF($Y3424="","",IF($AA3424&gt;$R3424,"Pass","Fail"))</f>
        <v/>
      </c>
      <c r="AE3424" s="1" t="str">
        <f aca="false">IF($Y3424="","",IF($AA3424&gt;=$R3424,"Pass","Fail"))</f>
        <v/>
      </c>
      <c r="AF3424" s="1" t="str">
        <f aca="false">IF($Y3424="","",IF($AA3424&lt;=$S3424,"Pass","Fail"))</f>
        <v/>
      </c>
      <c r="AG3424" s="1" t="str">
        <f aca="false">IF($Y3424="","",IF($AA3424&lt;$S3424,"Pass","Fail"))</f>
        <v/>
      </c>
      <c r="AH3424" s="23" t="str">
        <f aca="true">INDIRECT(CHOOSE(MATCH($T3424,{"±","&gt;","≥","≤","&lt;"},0), "AC", "AD", "AE", "AF", "AG") &amp; ROW())</f>
        <v/>
      </c>
      <c r="AI3424" s="56" t="str">
        <f aca="false">IF($X3424="Not Significant","No Further Action Required",
IF($AH3424="","",
IF(AND($AH3424="Pass",$L3424="0 - Passed "),"Analysis performed; no further action required.",
IF(AND($AH3424="Fail",$L3424="1 - Failed "),"Analysis performed; no further action required.",
IF(AND($AH3424="Pass",$L3424="2 - Limited In Use "),"Analysis performed; no further action required.",
IF(AND($AH3424="Fail",$L3424="3 - Adjusted "),"Analysis performed; no further action required.",
"Unit fails analysis; TSM determination required."))))))</f>
        <v/>
      </c>
      <c r="AJ3424" s="58"/>
    </row>
    <row r="3425" customFormat="false" ht="15" hidden="false" customHeight="false" outlineLevel="0" collapsed="false">
      <c r="A3425" s="56"/>
      <c r="E3425" s="57" t="str">
        <f aca="false">IF(AND($F3425="",$G3425=""),"",IF($G3425="",$F3425,HYPERLINK($G3425,$F3425)))</f>
        <v/>
      </c>
      <c r="H3425" s="1" t="str">
        <f aca="false">IF($I3425="","None Attached",IF(LEFT($I3425,5)="https",HYPERLINK($I3425,"Datasheet"),HYPERLINK(_xlfn.CONCAT("https://",$I3425),"Datasheet")))</f>
        <v>None Attached</v>
      </c>
      <c r="M3425" s="56"/>
      <c r="P3425" s="58"/>
      <c r="Q3425" s="1" t="n">
        <f aca="false">$M3425-$N3425</f>
        <v>0</v>
      </c>
      <c r="R3425" s="56"/>
      <c r="T3425" s="59" t="s">
        <v>15</v>
      </c>
      <c r="U3425" s="1" t="n">
        <f aca="false">$S3425-$R3425</f>
        <v>0</v>
      </c>
      <c r="V3425" s="1" t="n">
        <f aca="false">IF($T3425="±",$Q3425*2,$Q3425)</f>
        <v>0</v>
      </c>
      <c r="W3425" s="60" t="str">
        <f aca="false">IFERROR($U3425/ABS($V3425),"N/A")</f>
        <v>N/A</v>
      </c>
      <c r="X3425" s="61" t="str">
        <f aca="false">IF(OR($W3425="N/A",$R3425="",$S3425=""),"N/A",IF($W3425&gt;=4,"Not Significant",IF($W3425&gt;=2,"Semi-Significant","Significant")))</f>
        <v>N/A</v>
      </c>
      <c r="Z3425" s="1" t="str">
        <f aca="false">IF($D3425="Z540.1 w/data",0,"")</f>
        <v/>
      </c>
      <c r="AA3425" s="1" t="e">
        <f aca="false">$Y3425+$Q3425+$Z3425</f>
        <v>#VALUE!</v>
      </c>
      <c r="AB3425" s="1" t="n">
        <f aca="false">$N3425+$Q3425</f>
        <v>0</v>
      </c>
      <c r="AC3425" s="1" t="str">
        <f aca="false">IF($Y3425="","",IF(AND($AA3425&gt;=$R3425,$AA3425&lt;=$S3425),"Pass","Fail"))</f>
        <v/>
      </c>
      <c r="AD3425" s="1" t="str">
        <f aca="false">IF($Y3425="","",IF($AA3425&gt;$R3425,"Pass","Fail"))</f>
        <v/>
      </c>
      <c r="AE3425" s="1" t="str">
        <f aca="false">IF($Y3425="","",IF($AA3425&gt;=$R3425,"Pass","Fail"))</f>
        <v/>
      </c>
      <c r="AF3425" s="1" t="str">
        <f aca="false">IF($Y3425="","",IF($AA3425&lt;=$S3425,"Pass","Fail"))</f>
        <v/>
      </c>
      <c r="AG3425" s="1" t="str">
        <f aca="false">IF($Y3425="","",IF($AA3425&lt;$S3425,"Pass","Fail"))</f>
        <v/>
      </c>
      <c r="AH3425" s="23" t="str">
        <f aca="true">INDIRECT(CHOOSE(MATCH($T3425,{"±","&gt;","≥","≤","&lt;"},0), "AC", "AD", "AE", "AF", "AG") &amp; ROW())</f>
        <v/>
      </c>
      <c r="AI3425" s="56" t="str">
        <f aca="false">IF($X3425="Not Significant","No Further Action Required",
IF($AH3425="","",
IF(AND($AH3425="Pass",$L3425="0 - Passed "),"Analysis performed; no further action required.",
IF(AND($AH3425="Fail",$L3425="1 - Failed "),"Analysis performed; no further action required.",
IF(AND($AH3425="Pass",$L3425="2 - Limited In Use "),"Analysis performed; no further action required.",
IF(AND($AH3425="Fail",$L3425="3 - Adjusted "),"Analysis performed; no further action required.",
"Unit fails analysis; TSM determination required."))))))</f>
        <v/>
      </c>
      <c r="AJ3425" s="58"/>
    </row>
    <row r="3426" customFormat="false" ht="15" hidden="false" customHeight="false" outlineLevel="0" collapsed="false">
      <c r="A3426" s="56"/>
      <c r="E3426" s="57" t="str">
        <f aca="false">IF(AND($F3426="",$G3426=""),"",IF($G3426="",$F3426,HYPERLINK($G3426,$F3426)))</f>
        <v/>
      </c>
      <c r="H3426" s="1" t="str">
        <f aca="false">IF($I3426="","None Attached",IF(LEFT($I3426,5)="https",HYPERLINK($I3426,"Datasheet"),HYPERLINK(_xlfn.CONCAT("https://",$I3426),"Datasheet")))</f>
        <v>None Attached</v>
      </c>
      <c r="M3426" s="56"/>
      <c r="P3426" s="58"/>
      <c r="Q3426" s="1" t="n">
        <f aca="false">$M3426-$N3426</f>
        <v>0</v>
      </c>
      <c r="R3426" s="56"/>
      <c r="T3426" s="59" t="s">
        <v>15</v>
      </c>
      <c r="U3426" s="1" t="n">
        <f aca="false">$S3426-$R3426</f>
        <v>0</v>
      </c>
      <c r="V3426" s="1" t="n">
        <f aca="false">IF($T3426="±",$Q3426*2,$Q3426)</f>
        <v>0</v>
      </c>
      <c r="W3426" s="60" t="str">
        <f aca="false">IFERROR($U3426/ABS($V3426),"N/A")</f>
        <v>N/A</v>
      </c>
      <c r="X3426" s="61" t="str">
        <f aca="false">IF(OR($W3426="N/A",$R3426="",$S3426=""),"N/A",IF($W3426&gt;=4,"Not Significant",IF($W3426&gt;=2,"Semi-Significant","Significant")))</f>
        <v>N/A</v>
      </c>
      <c r="Z3426" s="1" t="str">
        <f aca="false">IF($D3426="Z540.1 w/data",0,"")</f>
        <v/>
      </c>
      <c r="AA3426" s="1" t="e">
        <f aca="false">$Y3426+$Q3426+$Z3426</f>
        <v>#VALUE!</v>
      </c>
      <c r="AB3426" s="1" t="n">
        <f aca="false">$N3426+$Q3426</f>
        <v>0</v>
      </c>
      <c r="AC3426" s="1" t="str">
        <f aca="false">IF($Y3426="","",IF(AND($AA3426&gt;=$R3426,$AA3426&lt;=$S3426),"Pass","Fail"))</f>
        <v/>
      </c>
      <c r="AD3426" s="1" t="str">
        <f aca="false">IF($Y3426="","",IF($AA3426&gt;$R3426,"Pass","Fail"))</f>
        <v/>
      </c>
      <c r="AE3426" s="1" t="str">
        <f aca="false">IF($Y3426="","",IF($AA3426&gt;=$R3426,"Pass","Fail"))</f>
        <v/>
      </c>
      <c r="AF3426" s="1" t="str">
        <f aca="false">IF($Y3426="","",IF($AA3426&lt;=$S3426,"Pass","Fail"))</f>
        <v/>
      </c>
      <c r="AG3426" s="1" t="str">
        <f aca="false">IF($Y3426="","",IF($AA3426&lt;$S3426,"Pass","Fail"))</f>
        <v/>
      </c>
      <c r="AH3426" s="23" t="str">
        <f aca="true">INDIRECT(CHOOSE(MATCH($T3426,{"±","&gt;","≥","≤","&lt;"},0), "AC", "AD", "AE", "AF", "AG") &amp; ROW())</f>
        <v/>
      </c>
      <c r="AI3426" s="56" t="str">
        <f aca="false">IF($X3426="Not Significant","No Further Action Required",
IF($AH3426="","",
IF(AND($AH3426="Pass",$L3426="0 - Passed "),"Analysis performed; no further action required.",
IF(AND($AH3426="Fail",$L3426="1 - Failed "),"Analysis performed; no further action required.",
IF(AND($AH3426="Pass",$L3426="2 - Limited In Use "),"Analysis performed; no further action required.",
IF(AND($AH3426="Fail",$L3426="3 - Adjusted "),"Analysis performed; no further action required.",
"Unit fails analysis; TSM determination required."))))))</f>
        <v/>
      </c>
      <c r="AJ3426" s="58"/>
    </row>
    <row r="3427" customFormat="false" ht="15" hidden="false" customHeight="false" outlineLevel="0" collapsed="false">
      <c r="A3427" s="56"/>
      <c r="E3427" s="57" t="str">
        <f aca="false">IF(AND($F3427="",$G3427=""),"",IF($G3427="",$F3427,HYPERLINK($G3427,$F3427)))</f>
        <v/>
      </c>
      <c r="H3427" s="1" t="str">
        <f aca="false">IF($I3427="","None Attached",IF(LEFT($I3427,5)="https",HYPERLINK($I3427,"Datasheet"),HYPERLINK(_xlfn.CONCAT("https://",$I3427),"Datasheet")))</f>
        <v>None Attached</v>
      </c>
      <c r="M3427" s="56"/>
      <c r="P3427" s="58"/>
      <c r="Q3427" s="1" t="n">
        <f aca="false">$M3427-$N3427</f>
        <v>0</v>
      </c>
      <c r="R3427" s="56"/>
      <c r="T3427" s="59" t="s">
        <v>15</v>
      </c>
      <c r="U3427" s="1" t="n">
        <f aca="false">$S3427-$R3427</f>
        <v>0</v>
      </c>
      <c r="V3427" s="1" t="n">
        <f aca="false">IF($T3427="±",$Q3427*2,$Q3427)</f>
        <v>0</v>
      </c>
      <c r="W3427" s="60" t="str">
        <f aca="false">IFERROR($U3427/ABS($V3427),"N/A")</f>
        <v>N/A</v>
      </c>
      <c r="X3427" s="61" t="str">
        <f aca="false">IF(OR($W3427="N/A",$R3427="",$S3427=""),"N/A",IF($W3427&gt;=4,"Not Significant",IF($W3427&gt;=2,"Semi-Significant","Significant")))</f>
        <v>N/A</v>
      </c>
      <c r="Z3427" s="1" t="str">
        <f aca="false">IF($D3427="Z540.1 w/data",0,"")</f>
        <v/>
      </c>
      <c r="AA3427" s="1" t="e">
        <f aca="false">$Y3427+$Q3427+$Z3427</f>
        <v>#VALUE!</v>
      </c>
      <c r="AB3427" s="1" t="n">
        <f aca="false">$N3427+$Q3427</f>
        <v>0</v>
      </c>
      <c r="AC3427" s="1" t="str">
        <f aca="false">IF($Y3427="","",IF(AND($AA3427&gt;=$R3427,$AA3427&lt;=$S3427),"Pass","Fail"))</f>
        <v/>
      </c>
      <c r="AD3427" s="1" t="str">
        <f aca="false">IF($Y3427="","",IF($AA3427&gt;$R3427,"Pass","Fail"))</f>
        <v/>
      </c>
      <c r="AE3427" s="1" t="str">
        <f aca="false">IF($Y3427="","",IF($AA3427&gt;=$R3427,"Pass","Fail"))</f>
        <v/>
      </c>
      <c r="AF3427" s="1" t="str">
        <f aca="false">IF($Y3427="","",IF($AA3427&lt;=$S3427,"Pass","Fail"))</f>
        <v/>
      </c>
      <c r="AG3427" s="1" t="str">
        <f aca="false">IF($Y3427="","",IF($AA3427&lt;$S3427,"Pass","Fail"))</f>
        <v/>
      </c>
      <c r="AH3427" s="23" t="str">
        <f aca="true">INDIRECT(CHOOSE(MATCH($T3427,{"±","&gt;","≥","≤","&lt;"},0), "AC", "AD", "AE", "AF", "AG") &amp; ROW())</f>
        <v/>
      </c>
      <c r="AI3427" s="56" t="str">
        <f aca="false">IF($X3427="Not Significant","No Further Action Required",
IF($AH3427="","",
IF(AND($AH3427="Pass",$L3427="0 - Passed "),"Analysis performed; no further action required.",
IF(AND($AH3427="Fail",$L3427="1 - Failed "),"Analysis performed; no further action required.",
IF(AND($AH3427="Pass",$L3427="2 - Limited In Use "),"Analysis performed; no further action required.",
IF(AND($AH3427="Fail",$L3427="3 - Adjusted "),"Analysis performed; no further action required.",
"Unit fails analysis; TSM determination required."))))))</f>
        <v/>
      </c>
      <c r="AJ3427" s="58"/>
    </row>
    <row r="3428" customFormat="false" ht="15" hidden="false" customHeight="false" outlineLevel="0" collapsed="false">
      <c r="A3428" s="56"/>
      <c r="E3428" s="57" t="str">
        <f aca="false">IF(AND($F3428="",$G3428=""),"",IF($G3428="",$F3428,HYPERLINK($G3428,$F3428)))</f>
        <v/>
      </c>
      <c r="H3428" s="1" t="str">
        <f aca="false">IF($I3428="","None Attached",IF(LEFT($I3428,5)="https",HYPERLINK($I3428,"Datasheet"),HYPERLINK(_xlfn.CONCAT("https://",$I3428),"Datasheet")))</f>
        <v>None Attached</v>
      </c>
      <c r="M3428" s="56"/>
      <c r="P3428" s="58"/>
      <c r="Q3428" s="1" t="n">
        <f aca="false">$M3428-$N3428</f>
        <v>0</v>
      </c>
      <c r="R3428" s="56"/>
      <c r="T3428" s="59" t="s">
        <v>15</v>
      </c>
      <c r="U3428" s="1" t="n">
        <f aca="false">$S3428-$R3428</f>
        <v>0</v>
      </c>
      <c r="V3428" s="1" t="n">
        <f aca="false">IF($T3428="±",$Q3428*2,$Q3428)</f>
        <v>0</v>
      </c>
      <c r="W3428" s="60" t="str">
        <f aca="false">IFERROR($U3428/ABS($V3428),"N/A")</f>
        <v>N/A</v>
      </c>
      <c r="X3428" s="61" t="str">
        <f aca="false">IF(OR($W3428="N/A",$R3428="",$S3428=""),"N/A",IF($W3428&gt;=4,"Not Significant",IF($W3428&gt;=2,"Semi-Significant","Significant")))</f>
        <v>N/A</v>
      </c>
      <c r="Z3428" s="1" t="str">
        <f aca="false">IF($D3428="Z540.1 w/data",0,"")</f>
        <v/>
      </c>
      <c r="AA3428" s="1" t="e">
        <f aca="false">$Y3428+$Q3428+$Z3428</f>
        <v>#VALUE!</v>
      </c>
      <c r="AB3428" s="1" t="n">
        <f aca="false">$N3428+$Q3428</f>
        <v>0</v>
      </c>
      <c r="AC3428" s="1" t="str">
        <f aca="false">IF($Y3428="","",IF(AND($AA3428&gt;=$R3428,$AA3428&lt;=$S3428),"Pass","Fail"))</f>
        <v/>
      </c>
      <c r="AD3428" s="1" t="str">
        <f aca="false">IF($Y3428="","",IF($AA3428&gt;$R3428,"Pass","Fail"))</f>
        <v/>
      </c>
      <c r="AE3428" s="1" t="str">
        <f aca="false">IF($Y3428="","",IF($AA3428&gt;=$R3428,"Pass","Fail"))</f>
        <v/>
      </c>
      <c r="AF3428" s="1" t="str">
        <f aca="false">IF($Y3428="","",IF($AA3428&lt;=$S3428,"Pass","Fail"))</f>
        <v/>
      </c>
      <c r="AG3428" s="1" t="str">
        <f aca="false">IF($Y3428="","",IF($AA3428&lt;$S3428,"Pass","Fail"))</f>
        <v/>
      </c>
      <c r="AH3428" s="23" t="str">
        <f aca="true">INDIRECT(CHOOSE(MATCH($T3428,{"±","&gt;","≥","≤","&lt;"},0), "AC", "AD", "AE", "AF", "AG") &amp; ROW())</f>
        <v/>
      </c>
      <c r="AI3428" s="56" t="str">
        <f aca="false">IF($X3428="Not Significant","No Further Action Required",
IF($AH3428="","",
IF(AND($AH3428="Pass",$L3428="0 - Passed "),"Analysis performed; no further action required.",
IF(AND($AH3428="Fail",$L3428="1 - Failed "),"Analysis performed; no further action required.",
IF(AND($AH3428="Pass",$L3428="2 - Limited In Use "),"Analysis performed; no further action required.",
IF(AND($AH3428="Fail",$L3428="3 - Adjusted "),"Analysis performed; no further action required.",
"Unit fails analysis; TSM determination required."))))))</f>
        <v/>
      </c>
      <c r="AJ3428" s="58"/>
    </row>
    <row r="3429" customFormat="false" ht="15" hidden="false" customHeight="false" outlineLevel="0" collapsed="false">
      <c r="A3429" s="56"/>
      <c r="E3429" s="57" t="str">
        <f aca="false">IF(AND($F3429="",$G3429=""),"",IF($G3429="",$F3429,HYPERLINK($G3429,$F3429)))</f>
        <v/>
      </c>
      <c r="H3429" s="1" t="str">
        <f aca="false">IF($I3429="","None Attached",IF(LEFT($I3429,5)="https",HYPERLINK($I3429,"Datasheet"),HYPERLINK(_xlfn.CONCAT("https://",$I3429),"Datasheet")))</f>
        <v>None Attached</v>
      </c>
      <c r="M3429" s="56"/>
      <c r="P3429" s="58"/>
      <c r="Q3429" s="1" t="n">
        <f aca="false">$M3429-$N3429</f>
        <v>0</v>
      </c>
      <c r="R3429" s="56"/>
      <c r="T3429" s="59" t="s">
        <v>15</v>
      </c>
      <c r="U3429" s="1" t="n">
        <f aca="false">$S3429-$R3429</f>
        <v>0</v>
      </c>
      <c r="V3429" s="1" t="n">
        <f aca="false">IF($T3429="±",$Q3429*2,$Q3429)</f>
        <v>0</v>
      </c>
      <c r="W3429" s="60" t="str">
        <f aca="false">IFERROR($U3429/ABS($V3429),"N/A")</f>
        <v>N/A</v>
      </c>
      <c r="X3429" s="61" t="str">
        <f aca="false">IF(OR($W3429="N/A",$R3429="",$S3429=""),"N/A",IF($W3429&gt;=4,"Not Significant",IF($W3429&gt;=2,"Semi-Significant","Significant")))</f>
        <v>N/A</v>
      </c>
      <c r="Z3429" s="1" t="str">
        <f aca="false">IF($D3429="Z540.1 w/data",0,"")</f>
        <v/>
      </c>
      <c r="AA3429" s="1" t="e">
        <f aca="false">$Y3429+$Q3429+$Z3429</f>
        <v>#VALUE!</v>
      </c>
      <c r="AB3429" s="1" t="n">
        <f aca="false">$N3429+$Q3429</f>
        <v>0</v>
      </c>
      <c r="AC3429" s="1" t="str">
        <f aca="false">IF($Y3429="","",IF(AND($AA3429&gt;=$R3429,$AA3429&lt;=$S3429),"Pass","Fail"))</f>
        <v/>
      </c>
      <c r="AD3429" s="1" t="str">
        <f aca="false">IF($Y3429="","",IF($AA3429&gt;$R3429,"Pass","Fail"))</f>
        <v/>
      </c>
      <c r="AE3429" s="1" t="str">
        <f aca="false">IF($Y3429="","",IF($AA3429&gt;=$R3429,"Pass","Fail"))</f>
        <v/>
      </c>
      <c r="AF3429" s="1" t="str">
        <f aca="false">IF($Y3429="","",IF($AA3429&lt;=$S3429,"Pass","Fail"))</f>
        <v/>
      </c>
      <c r="AG3429" s="1" t="str">
        <f aca="false">IF($Y3429="","",IF($AA3429&lt;$S3429,"Pass","Fail"))</f>
        <v/>
      </c>
      <c r="AH3429" s="23" t="str">
        <f aca="true">INDIRECT(CHOOSE(MATCH($T3429,{"±","&gt;","≥","≤","&lt;"},0), "AC", "AD", "AE", "AF", "AG") &amp; ROW())</f>
        <v/>
      </c>
      <c r="AI3429" s="56" t="str">
        <f aca="false">IF($X3429="Not Significant","No Further Action Required",
IF($AH3429="","",
IF(AND($AH3429="Pass",$L3429="0 - Passed "),"Analysis performed; no further action required.",
IF(AND($AH3429="Fail",$L3429="1 - Failed "),"Analysis performed; no further action required.",
IF(AND($AH3429="Pass",$L3429="2 - Limited In Use "),"Analysis performed; no further action required.",
IF(AND($AH3429="Fail",$L3429="3 - Adjusted "),"Analysis performed; no further action required.",
"Unit fails analysis; TSM determination required."))))))</f>
        <v/>
      </c>
      <c r="AJ3429" s="58"/>
    </row>
    <row r="3430" customFormat="false" ht="15" hidden="false" customHeight="false" outlineLevel="0" collapsed="false">
      <c r="A3430" s="56"/>
      <c r="E3430" s="57" t="str">
        <f aca="false">IF(AND($F3430="",$G3430=""),"",IF($G3430="",$F3430,HYPERLINK($G3430,$F3430)))</f>
        <v/>
      </c>
      <c r="H3430" s="1" t="str">
        <f aca="false">IF($I3430="","None Attached",IF(LEFT($I3430,5)="https",HYPERLINK($I3430,"Datasheet"),HYPERLINK(_xlfn.CONCAT("https://",$I3430),"Datasheet")))</f>
        <v>None Attached</v>
      </c>
      <c r="M3430" s="56"/>
      <c r="P3430" s="58"/>
      <c r="Q3430" s="1" t="n">
        <f aca="false">$M3430-$N3430</f>
        <v>0</v>
      </c>
      <c r="R3430" s="56"/>
      <c r="T3430" s="59" t="s">
        <v>15</v>
      </c>
      <c r="U3430" s="1" t="n">
        <f aca="false">$S3430-$R3430</f>
        <v>0</v>
      </c>
      <c r="V3430" s="1" t="n">
        <f aca="false">IF($T3430="±",$Q3430*2,$Q3430)</f>
        <v>0</v>
      </c>
      <c r="W3430" s="60" t="str">
        <f aca="false">IFERROR($U3430/ABS($V3430),"N/A")</f>
        <v>N/A</v>
      </c>
      <c r="X3430" s="61" t="str">
        <f aca="false">IF(OR($W3430="N/A",$R3430="",$S3430=""),"N/A",IF($W3430&gt;=4,"Not Significant",IF($W3430&gt;=2,"Semi-Significant","Significant")))</f>
        <v>N/A</v>
      </c>
      <c r="Z3430" s="1" t="str">
        <f aca="false">IF($D3430="Z540.1 w/data",0,"")</f>
        <v/>
      </c>
      <c r="AA3430" s="1" t="e">
        <f aca="false">$Y3430+$Q3430+$Z3430</f>
        <v>#VALUE!</v>
      </c>
      <c r="AB3430" s="1" t="n">
        <f aca="false">$N3430+$Q3430</f>
        <v>0</v>
      </c>
      <c r="AC3430" s="1" t="str">
        <f aca="false">IF($Y3430="","",IF(AND($AA3430&gt;=$R3430,$AA3430&lt;=$S3430),"Pass","Fail"))</f>
        <v/>
      </c>
      <c r="AD3430" s="1" t="str">
        <f aca="false">IF($Y3430="","",IF($AA3430&gt;$R3430,"Pass","Fail"))</f>
        <v/>
      </c>
      <c r="AE3430" s="1" t="str">
        <f aca="false">IF($Y3430="","",IF($AA3430&gt;=$R3430,"Pass","Fail"))</f>
        <v/>
      </c>
      <c r="AF3430" s="1" t="str">
        <f aca="false">IF($Y3430="","",IF($AA3430&lt;=$S3430,"Pass","Fail"))</f>
        <v/>
      </c>
      <c r="AG3430" s="1" t="str">
        <f aca="false">IF($Y3430="","",IF($AA3430&lt;$S3430,"Pass","Fail"))</f>
        <v/>
      </c>
      <c r="AH3430" s="23" t="str">
        <f aca="true">INDIRECT(CHOOSE(MATCH($T3430,{"±","&gt;","≥","≤","&lt;"},0), "AC", "AD", "AE", "AF", "AG") &amp; ROW())</f>
        <v/>
      </c>
      <c r="AI3430" s="56" t="str">
        <f aca="false">IF($X3430="Not Significant","No Further Action Required",
IF($AH3430="","",
IF(AND($AH3430="Pass",$L3430="0 - Passed "),"Analysis performed; no further action required.",
IF(AND($AH3430="Fail",$L3430="1 - Failed "),"Analysis performed; no further action required.",
IF(AND($AH3430="Pass",$L3430="2 - Limited In Use "),"Analysis performed; no further action required.",
IF(AND($AH3430="Fail",$L3430="3 - Adjusted "),"Analysis performed; no further action required.",
"Unit fails analysis; TSM determination required."))))))</f>
        <v/>
      </c>
      <c r="AJ3430" s="58"/>
    </row>
    <row r="3431" customFormat="false" ht="15" hidden="false" customHeight="false" outlineLevel="0" collapsed="false">
      <c r="A3431" s="56"/>
      <c r="E3431" s="57" t="str">
        <f aca="false">IF(AND($F3431="",$G3431=""),"",IF($G3431="",$F3431,HYPERLINK($G3431,$F3431)))</f>
        <v/>
      </c>
      <c r="H3431" s="1" t="str">
        <f aca="false">IF($I3431="","None Attached",IF(LEFT($I3431,5)="https",HYPERLINK($I3431,"Datasheet"),HYPERLINK(_xlfn.CONCAT("https://",$I3431),"Datasheet")))</f>
        <v>None Attached</v>
      </c>
      <c r="M3431" s="56"/>
      <c r="P3431" s="58"/>
      <c r="Q3431" s="1" t="n">
        <f aca="false">$M3431-$N3431</f>
        <v>0</v>
      </c>
      <c r="R3431" s="56"/>
      <c r="T3431" s="59" t="s">
        <v>15</v>
      </c>
      <c r="U3431" s="1" t="n">
        <f aca="false">$S3431-$R3431</f>
        <v>0</v>
      </c>
      <c r="V3431" s="1" t="n">
        <f aca="false">IF($T3431="±",$Q3431*2,$Q3431)</f>
        <v>0</v>
      </c>
      <c r="W3431" s="60" t="str">
        <f aca="false">IFERROR($U3431/ABS($V3431),"N/A")</f>
        <v>N/A</v>
      </c>
      <c r="X3431" s="61" t="str">
        <f aca="false">IF(OR($W3431="N/A",$R3431="",$S3431=""),"N/A",IF($W3431&gt;=4,"Not Significant",IF($W3431&gt;=2,"Semi-Significant","Significant")))</f>
        <v>N/A</v>
      </c>
      <c r="Z3431" s="1" t="str">
        <f aca="false">IF($D3431="Z540.1 w/data",0,"")</f>
        <v/>
      </c>
      <c r="AA3431" s="1" t="e">
        <f aca="false">$Y3431+$Q3431+$Z3431</f>
        <v>#VALUE!</v>
      </c>
      <c r="AB3431" s="1" t="n">
        <f aca="false">$N3431+$Q3431</f>
        <v>0</v>
      </c>
      <c r="AC3431" s="1" t="str">
        <f aca="false">IF($Y3431="","",IF(AND($AA3431&gt;=$R3431,$AA3431&lt;=$S3431),"Pass","Fail"))</f>
        <v/>
      </c>
      <c r="AD3431" s="1" t="str">
        <f aca="false">IF($Y3431="","",IF($AA3431&gt;$R3431,"Pass","Fail"))</f>
        <v/>
      </c>
      <c r="AE3431" s="1" t="str">
        <f aca="false">IF($Y3431="","",IF($AA3431&gt;=$R3431,"Pass","Fail"))</f>
        <v/>
      </c>
      <c r="AF3431" s="1" t="str">
        <f aca="false">IF($Y3431="","",IF($AA3431&lt;=$S3431,"Pass","Fail"))</f>
        <v/>
      </c>
      <c r="AG3431" s="1" t="str">
        <f aca="false">IF($Y3431="","",IF($AA3431&lt;$S3431,"Pass","Fail"))</f>
        <v/>
      </c>
      <c r="AH3431" s="23" t="str">
        <f aca="true">INDIRECT(CHOOSE(MATCH($T3431,{"±","&gt;","≥","≤","&lt;"},0), "AC", "AD", "AE", "AF", "AG") &amp; ROW())</f>
        <v/>
      </c>
      <c r="AI3431" s="56" t="str">
        <f aca="false">IF($X3431="Not Significant","No Further Action Required",
IF($AH3431="","",
IF(AND($AH3431="Pass",$L3431="0 - Passed "),"Analysis performed; no further action required.",
IF(AND($AH3431="Fail",$L3431="1 - Failed "),"Analysis performed; no further action required.",
IF(AND($AH3431="Pass",$L3431="2 - Limited In Use "),"Analysis performed; no further action required.",
IF(AND($AH3431="Fail",$L3431="3 - Adjusted "),"Analysis performed; no further action required.",
"Unit fails analysis; TSM determination required."))))))</f>
        <v/>
      </c>
      <c r="AJ3431" s="58"/>
    </row>
    <row r="3432" customFormat="false" ht="15" hidden="false" customHeight="false" outlineLevel="0" collapsed="false">
      <c r="A3432" s="56"/>
      <c r="E3432" s="57" t="str">
        <f aca="false">IF(AND($F3432="",$G3432=""),"",IF($G3432="",$F3432,HYPERLINK($G3432,$F3432)))</f>
        <v/>
      </c>
      <c r="H3432" s="1" t="str">
        <f aca="false">IF($I3432="","None Attached",IF(LEFT($I3432,5)="https",HYPERLINK($I3432,"Datasheet"),HYPERLINK(_xlfn.CONCAT("https://",$I3432),"Datasheet")))</f>
        <v>None Attached</v>
      </c>
      <c r="M3432" s="56"/>
      <c r="P3432" s="58"/>
      <c r="Q3432" s="1" t="n">
        <f aca="false">$M3432-$N3432</f>
        <v>0</v>
      </c>
      <c r="R3432" s="56"/>
      <c r="T3432" s="59" t="s">
        <v>15</v>
      </c>
      <c r="U3432" s="1" t="n">
        <f aca="false">$S3432-$R3432</f>
        <v>0</v>
      </c>
      <c r="V3432" s="1" t="n">
        <f aca="false">IF($T3432="±",$Q3432*2,$Q3432)</f>
        <v>0</v>
      </c>
      <c r="W3432" s="60" t="str">
        <f aca="false">IFERROR($U3432/ABS($V3432),"N/A")</f>
        <v>N/A</v>
      </c>
      <c r="X3432" s="61" t="str">
        <f aca="false">IF(OR($W3432="N/A",$R3432="",$S3432=""),"N/A",IF($W3432&gt;=4,"Not Significant",IF($W3432&gt;=2,"Semi-Significant","Significant")))</f>
        <v>N/A</v>
      </c>
      <c r="Z3432" s="1" t="str">
        <f aca="false">IF($D3432="Z540.1 w/data",0,"")</f>
        <v/>
      </c>
      <c r="AA3432" s="1" t="e">
        <f aca="false">$Y3432+$Q3432+$Z3432</f>
        <v>#VALUE!</v>
      </c>
      <c r="AB3432" s="1" t="n">
        <f aca="false">$N3432+$Q3432</f>
        <v>0</v>
      </c>
      <c r="AC3432" s="1" t="str">
        <f aca="false">IF($Y3432="","",IF(AND($AA3432&gt;=$R3432,$AA3432&lt;=$S3432),"Pass","Fail"))</f>
        <v/>
      </c>
      <c r="AD3432" s="1" t="str">
        <f aca="false">IF($Y3432="","",IF($AA3432&gt;$R3432,"Pass","Fail"))</f>
        <v/>
      </c>
      <c r="AE3432" s="1" t="str">
        <f aca="false">IF($Y3432="","",IF($AA3432&gt;=$R3432,"Pass","Fail"))</f>
        <v/>
      </c>
      <c r="AF3432" s="1" t="str">
        <f aca="false">IF($Y3432="","",IF($AA3432&lt;=$S3432,"Pass","Fail"))</f>
        <v/>
      </c>
      <c r="AG3432" s="1" t="str">
        <f aca="false">IF($Y3432="","",IF($AA3432&lt;$S3432,"Pass","Fail"))</f>
        <v/>
      </c>
      <c r="AH3432" s="23" t="str">
        <f aca="true">INDIRECT(CHOOSE(MATCH($T3432,{"±","&gt;","≥","≤","&lt;"},0), "AC", "AD", "AE", "AF", "AG") &amp; ROW())</f>
        <v/>
      </c>
      <c r="AI3432" s="56" t="str">
        <f aca="false">IF($X3432="Not Significant","No Further Action Required",
IF($AH3432="","",
IF(AND($AH3432="Pass",$L3432="0 - Passed "),"Analysis performed; no further action required.",
IF(AND($AH3432="Fail",$L3432="1 - Failed "),"Analysis performed; no further action required.",
IF(AND($AH3432="Pass",$L3432="2 - Limited In Use "),"Analysis performed; no further action required.",
IF(AND($AH3432="Fail",$L3432="3 - Adjusted "),"Analysis performed; no further action required.",
"Unit fails analysis; TSM determination required."))))))</f>
        <v/>
      </c>
      <c r="AJ3432" s="58"/>
    </row>
    <row r="3433" customFormat="false" ht="15" hidden="false" customHeight="false" outlineLevel="0" collapsed="false">
      <c r="A3433" s="56"/>
      <c r="E3433" s="57" t="str">
        <f aca="false">IF(AND($F3433="",$G3433=""),"",IF($G3433="",$F3433,HYPERLINK($G3433,$F3433)))</f>
        <v/>
      </c>
      <c r="H3433" s="1" t="str">
        <f aca="false">IF($I3433="","None Attached",IF(LEFT($I3433,5)="https",HYPERLINK($I3433,"Datasheet"),HYPERLINK(_xlfn.CONCAT("https://",$I3433),"Datasheet")))</f>
        <v>None Attached</v>
      </c>
      <c r="M3433" s="56"/>
      <c r="P3433" s="58"/>
      <c r="Q3433" s="1" t="n">
        <f aca="false">$M3433-$N3433</f>
        <v>0</v>
      </c>
      <c r="R3433" s="56"/>
      <c r="T3433" s="59" t="s">
        <v>15</v>
      </c>
      <c r="U3433" s="1" t="n">
        <f aca="false">$S3433-$R3433</f>
        <v>0</v>
      </c>
      <c r="V3433" s="1" t="n">
        <f aca="false">IF($T3433="±",$Q3433*2,$Q3433)</f>
        <v>0</v>
      </c>
      <c r="W3433" s="60" t="str">
        <f aca="false">IFERROR($U3433/ABS($V3433),"N/A")</f>
        <v>N/A</v>
      </c>
      <c r="X3433" s="61" t="str">
        <f aca="false">IF(OR($W3433="N/A",$R3433="",$S3433=""),"N/A",IF($W3433&gt;=4,"Not Significant",IF($W3433&gt;=2,"Semi-Significant","Significant")))</f>
        <v>N/A</v>
      </c>
      <c r="Z3433" s="1" t="str">
        <f aca="false">IF($D3433="Z540.1 w/data",0,"")</f>
        <v/>
      </c>
      <c r="AA3433" s="1" t="e">
        <f aca="false">$Y3433+$Q3433+$Z3433</f>
        <v>#VALUE!</v>
      </c>
      <c r="AB3433" s="1" t="n">
        <f aca="false">$N3433+$Q3433</f>
        <v>0</v>
      </c>
      <c r="AC3433" s="1" t="str">
        <f aca="false">IF($Y3433="","",IF(AND($AA3433&gt;=$R3433,$AA3433&lt;=$S3433),"Pass","Fail"))</f>
        <v/>
      </c>
      <c r="AD3433" s="1" t="str">
        <f aca="false">IF($Y3433="","",IF($AA3433&gt;$R3433,"Pass","Fail"))</f>
        <v/>
      </c>
      <c r="AE3433" s="1" t="str">
        <f aca="false">IF($Y3433="","",IF($AA3433&gt;=$R3433,"Pass","Fail"))</f>
        <v/>
      </c>
      <c r="AF3433" s="1" t="str">
        <f aca="false">IF($Y3433="","",IF($AA3433&lt;=$S3433,"Pass","Fail"))</f>
        <v/>
      </c>
      <c r="AG3433" s="1" t="str">
        <f aca="false">IF($Y3433="","",IF($AA3433&lt;$S3433,"Pass","Fail"))</f>
        <v/>
      </c>
      <c r="AH3433" s="23" t="str">
        <f aca="true">INDIRECT(CHOOSE(MATCH($T3433,{"±","&gt;","≥","≤","&lt;"},0), "AC", "AD", "AE", "AF", "AG") &amp; ROW())</f>
        <v/>
      </c>
      <c r="AI3433" s="56" t="str">
        <f aca="false">IF($X3433="Not Significant","No Further Action Required",
IF($AH3433="","",
IF(AND($AH3433="Pass",$L3433="0 - Passed "),"Analysis performed; no further action required.",
IF(AND($AH3433="Fail",$L3433="1 - Failed "),"Analysis performed; no further action required.",
IF(AND($AH3433="Pass",$L3433="2 - Limited In Use "),"Analysis performed; no further action required.",
IF(AND($AH3433="Fail",$L3433="3 - Adjusted "),"Analysis performed; no further action required.",
"Unit fails analysis; TSM determination required."))))))</f>
        <v/>
      </c>
      <c r="AJ3433" s="58"/>
    </row>
    <row r="3434" customFormat="false" ht="15" hidden="false" customHeight="false" outlineLevel="0" collapsed="false">
      <c r="A3434" s="56"/>
      <c r="E3434" s="57" t="str">
        <f aca="false">IF(AND($F3434="",$G3434=""),"",IF($G3434="",$F3434,HYPERLINK($G3434,$F3434)))</f>
        <v/>
      </c>
      <c r="H3434" s="1" t="str">
        <f aca="false">IF($I3434="","None Attached",IF(LEFT($I3434,5)="https",HYPERLINK($I3434,"Datasheet"),HYPERLINK(_xlfn.CONCAT("https://",$I3434),"Datasheet")))</f>
        <v>None Attached</v>
      </c>
      <c r="M3434" s="56"/>
      <c r="P3434" s="58"/>
      <c r="Q3434" s="1" t="n">
        <f aca="false">$M3434-$N3434</f>
        <v>0</v>
      </c>
      <c r="R3434" s="56"/>
      <c r="T3434" s="59" t="s">
        <v>15</v>
      </c>
      <c r="U3434" s="1" t="n">
        <f aca="false">$S3434-$R3434</f>
        <v>0</v>
      </c>
      <c r="V3434" s="1" t="n">
        <f aca="false">IF($T3434="±",$Q3434*2,$Q3434)</f>
        <v>0</v>
      </c>
      <c r="W3434" s="60" t="str">
        <f aca="false">IFERROR($U3434/ABS($V3434),"N/A")</f>
        <v>N/A</v>
      </c>
      <c r="X3434" s="61" t="str">
        <f aca="false">IF(OR($W3434="N/A",$R3434="",$S3434=""),"N/A",IF($W3434&gt;=4,"Not Significant",IF($W3434&gt;=2,"Semi-Significant","Significant")))</f>
        <v>N/A</v>
      </c>
      <c r="Z3434" s="1" t="str">
        <f aca="false">IF($D3434="Z540.1 w/data",0,"")</f>
        <v/>
      </c>
      <c r="AA3434" s="1" t="e">
        <f aca="false">$Y3434+$Q3434+$Z3434</f>
        <v>#VALUE!</v>
      </c>
      <c r="AB3434" s="1" t="n">
        <f aca="false">$N3434+$Q3434</f>
        <v>0</v>
      </c>
      <c r="AC3434" s="1" t="str">
        <f aca="false">IF($Y3434="","",IF(AND($AA3434&gt;=$R3434,$AA3434&lt;=$S3434),"Pass","Fail"))</f>
        <v/>
      </c>
      <c r="AD3434" s="1" t="str">
        <f aca="false">IF($Y3434="","",IF($AA3434&gt;$R3434,"Pass","Fail"))</f>
        <v/>
      </c>
      <c r="AE3434" s="1" t="str">
        <f aca="false">IF($Y3434="","",IF($AA3434&gt;=$R3434,"Pass","Fail"))</f>
        <v/>
      </c>
      <c r="AF3434" s="1" t="str">
        <f aca="false">IF($Y3434="","",IF($AA3434&lt;=$S3434,"Pass","Fail"))</f>
        <v/>
      </c>
      <c r="AG3434" s="1" t="str">
        <f aca="false">IF($Y3434="","",IF($AA3434&lt;$S3434,"Pass","Fail"))</f>
        <v/>
      </c>
      <c r="AH3434" s="23" t="str">
        <f aca="true">INDIRECT(CHOOSE(MATCH($T3434,{"±","&gt;","≥","≤","&lt;"},0), "AC", "AD", "AE", "AF", "AG") &amp; ROW())</f>
        <v/>
      </c>
      <c r="AI3434" s="56" t="str">
        <f aca="false">IF($X3434="Not Significant","No Further Action Required",
IF($AH3434="","",
IF(AND($AH3434="Pass",$L3434="0 - Passed "),"Analysis performed; no further action required.",
IF(AND($AH3434="Fail",$L3434="1 - Failed "),"Analysis performed; no further action required.",
IF(AND($AH3434="Pass",$L3434="2 - Limited In Use "),"Analysis performed; no further action required.",
IF(AND($AH3434="Fail",$L3434="3 - Adjusted "),"Analysis performed; no further action required.",
"Unit fails analysis; TSM determination required."))))))</f>
        <v/>
      </c>
      <c r="AJ3434" s="58"/>
    </row>
    <row r="3435" customFormat="false" ht="15" hidden="false" customHeight="false" outlineLevel="0" collapsed="false">
      <c r="A3435" s="56"/>
      <c r="E3435" s="57" t="str">
        <f aca="false">IF(AND($F3435="",$G3435=""),"",IF($G3435="",$F3435,HYPERLINK($G3435,$F3435)))</f>
        <v/>
      </c>
      <c r="H3435" s="1" t="str">
        <f aca="false">IF($I3435="","None Attached",IF(LEFT($I3435,5)="https",HYPERLINK($I3435,"Datasheet"),HYPERLINK(_xlfn.CONCAT("https://",$I3435),"Datasheet")))</f>
        <v>None Attached</v>
      </c>
      <c r="M3435" s="56"/>
      <c r="P3435" s="58"/>
      <c r="Q3435" s="1" t="n">
        <f aca="false">$M3435-$N3435</f>
        <v>0</v>
      </c>
      <c r="R3435" s="56"/>
      <c r="T3435" s="59" t="s">
        <v>15</v>
      </c>
      <c r="U3435" s="1" t="n">
        <f aca="false">$S3435-$R3435</f>
        <v>0</v>
      </c>
      <c r="V3435" s="1" t="n">
        <f aca="false">IF($T3435="±",$Q3435*2,$Q3435)</f>
        <v>0</v>
      </c>
      <c r="W3435" s="60" t="str">
        <f aca="false">IFERROR($U3435/ABS($V3435),"N/A")</f>
        <v>N/A</v>
      </c>
      <c r="X3435" s="61" t="str">
        <f aca="false">IF(OR($W3435="N/A",$R3435="",$S3435=""),"N/A",IF($W3435&gt;=4,"Not Significant",IF($W3435&gt;=2,"Semi-Significant","Significant")))</f>
        <v>N/A</v>
      </c>
      <c r="Z3435" s="1" t="str">
        <f aca="false">IF($D3435="Z540.1 w/data",0,"")</f>
        <v/>
      </c>
      <c r="AA3435" s="1" t="e">
        <f aca="false">$Y3435+$Q3435+$Z3435</f>
        <v>#VALUE!</v>
      </c>
      <c r="AB3435" s="1" t="n">
        <f aca="false">$N3435+$Q3435</f>
        <v>0</v>
      </c>
      <c r="AC3435" s="1" t="str">
        <f aca="false">IF($Y3435="","",IF(AND($AA3435&gt;=$R3435,$AA3435&lt;=$S3435),"Pass","Fail"))</f>
        <v/>
      </c>
      <c r="AD3435" s="1" t="str">
        <f aca="false">IF($Y3435="","",IF($AA3435&gt;$R3435,"Pass","Fail"))</f>
        <v/>
      </c>
      <c r="AE3435" s="1" t="str">
        <f aca="false">IF($Y3435="","",IF($AA3435&gt;=$R3435,"Pass","Fail"))</f>
        <v/>
      </c>
      <c r="AF3435" s="1" t="str">
        <f aca="false">IF($Y3435="","",IF($AA3435&lt;=$S3435,"Pass","Fail"))</f>
        <v/>
      </c>
      <c r="AG3435" s="1" t="str">
        <f aca="false">IF($Y3435="","",IF($AA3435&lt;$S3435,"Pass","Fail"))</f>
        <v/>
      </c>
      <c r="AH3435" s="23" t="str">
        <f aca="true">INDIRECT(CHOOSE(MATCH($T3435,{"±","&gt;","≥","≤","&lt;"},0), "AC", "AD", "AE", "AF", "AG") &amp; ROW())</f>
        <v/>
      </c>
      <c r="AI3435" s="56" t="str">
        <f aca="false">IF($X3435="Not Significant","No Further Action Required",
IF($AH3435="","",
IF(AND($AH3435="Pass",$L3435="0 - Passed "),"Analysis performed; no further action required.",
IF(AND($AH3435="Fail",$L3435="1 - Failed "),"Analysis performed; no further action required.",
IF(AND($AH3435="Pass",$L3435="2 - Limited In Use "),"Analysis performed; no further action required.",
IF(AND($AH3435="Fail",$L3435="3 - Adjusted "),"Analysis performed; no further action required.",
"Unit fails analysis; TSM determination required."))))))</f>
        <v/>
      </c>
      <c r="AJ3435" s="58"/>
    </row>
    <row r="3436" customFormat="false" ht="15" hidden="false" customHeight="false" outlineLevel="0" collapsed="false">
      <c r="A3436" s="56"/>
      <c r="E3436" s="57" t="str">
        <f aca="false">IF(AND($F3436="",$G3436=""),"",IF($G3436="",$F3436,HYPERLINK($G3436,$F3436)))</f>
        <v/>
      </c>
      <c r="H3436" s="1" t="str">
        <f aca="false">IF($I3436="","None Attached",IF(LEFT($I3436,5)="https",HYPERLINK($I3436,"Datasheet"),HYPERLINK(_xlfn.CONCAT("https://",$I3436),"Datasheet")))</f>
        <v>None Attached</v>
      </c>
      <c r="M3436" s="56"/>
      <c r="P3436" s="58"/>
      <c r="Q3436" s="1" t="n">
        <f aca="false">$M3436-$N3436</f>
        <v>0</v>
      </c>
      <c r="R3436" s="56"/>
      <c r="T3436" s="59" t="s">
        <v>15</v>
      </c>
      <c r="U3436" s="1" t="n">
        <f aca="false">$S3436-$R3436</f>
        <v>0</v>
      </c>
      <c r="V3436" s="1" t="n">
        <f aca="false">IF($T3436="±",$Q3436*2,$Q3436)</f>
        <v>0</v>
      </c>
      <c r="W3436" s="60" t="str">
        <f aca="false">IFERROR($U3436/ABS($V3436),"N/A")</f>
        <v>N/A</v>
      </c>
      <c r="X3436" s="61" t="str">
        <f aca="false">IF(OR($W3436="N/A",$R3436="",$S3436=""),"N/A",IF($W3436&gt;=4,"Not Significant",IF($W3436&gt;=2,"Semi-Significant","Significant")))</f>
        <v>N/A</v>
      </c>
      <c r="Z3436" s="1" t="str">
        <f aca="false">IF($D3436="Z540.1 w/data",0,"")</f>
        <v/>
      </c>
      <c r="AA3436" s="1" t="e">
        <f aca="false">$Y3436+$Q3436+$Z3436</f>
        <v>#VALUE!</v>
      </c>
      <c r="AB3436" s="1" t="n">
        <f aca="false">$N3436+$Q3436</f>
        <v>0</v>
      </c>
      <c r="AC3436" s="1" t="str">
        <f aca="false">IF($Y3436="","",IF(AND($AA3436&gt;=$R3436,$AA3436&lt;=$S3436),"Pass","Fail"))</f>
        <v/>
      </c>
      <c r="AD3436" s="1" t="str">
        <f aca="false">IF($Y3436="","",IF($AA3436&gt;$R3436,"Pass","Fail"))</f>
        <v/>
      </c>
      <c r="AE3436" s="1" t="str">
        <f aca="false">IF($Y3436="","",IF($AA3436&gt;=$R3436,"Pass","Fail"))</f>
        <v/>
      </c>
      <c r="AF3436" s="1" t="str">
        <f aca="false">IF($Y3436="","",IF($AA3436&lt;=$S3436,"Pass","Fail"))</f>
        <v/>
      </c>
      <c r="AG3436" s="1" t="str">
        <f aca="false">IF($Y3436="","",IF($AA3436&lt;$S3436,"Pass","Fail"))</f>
        <v/>
      </c>
      <c r="AH3436" s="23" t="str">
        <f aca="true">INDIRECT(CHOOSE(MATCH($T3436,{"±","&gt;","≥","≤","&lt;"},0), "AC", "AD", "AE", "AF", "AG") &amp; ROW())</f>
        <v/>
      </c>
      <c r="AI3436" s="56" t="str">
        <f aca="false">IF($X3436="Not Significant","No Further Action Required",
IF($AH3436="","",
IF(AND($AH3436="Pass",$L3436="0 - Passed "),"Analysis performed; no further action required.",
IF(AND($AH3436="Fail",$L3436="1 - Failed "),"Analysis performed; no further action required.",
IF(AND($AH3436="Pass",$L3436="2 - Limited In Use "),"Analysis performed; no further action required.",
IF(AND($AH3436="Fail",$L3436="3 - Adjusted "),"Analysis performed; no further action required.",
"Unit fails analysis; TSM determination required."))))))</f>
        <v/>
      </c>
      <c r="AJ3436" s="58"/>
    </row>
    <row r="3437" customFormat="false" ht="15" hidden="false" customHeight="false" outlineLevel="0" collapsed="false">
      <c r="A3437" s="56"/>
      <c r="E3437" s="57" t="str">
        <f aca="false">IF(AND($F3437="",$G3437=""),"",IF($G3437="",$F3437,HYPERLINK($G3437,$F3437)))</f>
        <v/>
      </c>
      <c r="H3437" s="1" t="str">
        <f aca="false">IF($I3437="","None Attached",IF(LEFT($I3437,5)="https",HYPERLINK($I3437,"Datasheet"),HYPERLINK(_xlfn.CONCAT("https://",$I3437),"Datasheet")))</f>
        <v>None Attached</v>
      </c>
      <c r="M3437" s="56"/>
      <c r="P3437" s="58"/>
      <c r="Q3437" s="1" t="n">
        <f aca="false">$M3437-$N3437</f>
        <v>0</v>
      </c>
      <c r="R3437" s="56"/>
      <c r="T3437" s="59" t="s">
        <v>15</v>
      </c>
      <c r="U3437" s="1" t="n">
        <f aca="false">$S3437-$R3437</f>
        <v>0</v>
      </c>
      <c r="V3437" s="1" t="n">
        <f aca="false">IF($T3437="±",$Q3437*2,$Q3437)</f>
        <v>0</v>
      </c>
      <c r="W3437" s="60" t="str">
        <f aca="false">IFERROR($U3437/ABS($V3437),"N/A")</f>
        <v>N/A</v>
      </c>
      <c r="X3437" s="61" t="str">
        <f aca="false">IF(OR($W3437="N/A",$R3437="",$S3437=""),"N/A",IF($W3437&gt;=4,"Not Significant",IF($W3437&gt;=2,"Semi-Significant","Significant")))</f>
        <v>N/A</v>
      </c>
      <c r="Z3437" s="1" t="str">
        <f aca="false">IF($D3437="Z540.1 w/data",0,"")</f>
        <v/>
      </c>
      <c r="AA3437" s="1" t="e">
        <f aca="false">$Y3437+$Q3437+$Z3437</f>
        <v>#VALUE!</v>
      </c>
      <c r="AB3437" s="1" t="n">
        <f aca="false">$N3437+$Q3437</f>
        <v>0</v>
      </c>
      <c r="AC3437" s="1" t="str">
        <f aca="false">IF($Y3437="","",IF(AND($AA3437&gt;=$R3437,$AA3437&lt;=$S3437),"Pass","Fail"))</f>
        <v/>
      </c>
      <c r="AD3437" s="1" t="str">
        <f aca="false">IF($Y3437="","",IF($AA3437&gt;$R3437,"Pass","Fail"))</f>
        <v/>
      </c>
      <c r="AE3437" s="1" t="str">
        <f aca="false">IF($Y3437="","",IF($AA3437&gt;=$R3437,"Pass","Fail"))</f>
        <v/>
      </c>
      <c r="AF3437" s="1" t="str">
        <f aca="false">IF($Y3437="","",IF($AA3437&lt;=$S3437,"Pass","Fail"))</f>
        <v/>
      </c>
      <c r="AG3437" s="1" t="str">
        <f aca="false">IF($Y3437="","",IF($AA3437&lt;$S3437,"Pass","Fail"))</f>
        <v/>
      </c>
      <c r="AH3437" s="23" t="str">
        <f aca="true">INDIRECT(CHOOSE(MATCH($T3437,{"±","&gt;","≥","≤","&lt;"},0), "AC", "AD", "AE", "AF", "AG") &amp; ROW())</f>
        <v/>
      </c>
      <c r="AI3437" s="56" t="str">
        <f aca="false">IF($X3437="Not Significant","No Further Action Required",
IF($AH3437="","",
IF(AND($AH3437="Pass",$L3437="0 - Passed "),"Analysis performed; no further action required.",
IF(AND($AH3437="Fail",$L3437="1 - Failed "),"Analysis performed; no further action required.",
IF(AND($AH3437="Pass",$L3437="2 - Limited In Use "),"Analysis performed; no further action required.",
IF(AND($AH3437="Fail",$L3437="3 - Adjusted "),"Analysis performed; no further action required.",
"Unit fails analysis; TSM determination required."))))))</f>
        <v/>
      </c>
      <c r="AJ3437" s="58"/>
    </row>
    <row r="3438" customFormat="false" ht="15" hidden="false" customHeight="false" outlineLevel="0" collapsed="false">
      <c r="A3438" s="56"/>
      <c r="E3438" s="57" t="str">
        <f aca="false">IF(AND($F3438="",$G3438=""),"",IF($G3438="",$F3438,HYPERLINK($G3438,$F3438)))</f>
        <v/>
      </c>
      <c r="H3438" s="1" t="str">
        <f aca="false">IF($I3438="","None Attached",IF(LEFT($I3438,5)="https",HYPERLINK($I3438,"Datasheet"),HYPERLINK(_xlfn.CONCAT("https://",$I3438),"Datasheet")))</f>
        <v>None Attached</v>
      </c>
      <c r="M3438" s="56"/>
      <c r="P3438" s="58"/>
      <c r="Q3438" s="1" t="n">
        <f aca="false">$M3438-$N3438</f>
        <v>0</v>
      </c>
      <c r="R3438" s="56"/>
      <c r="T3438" s="59" t="s">
        <v>15</v>
      </c>
      <c r="U3438" s="1" t="n">
        <f aca="false">$S3438-$R3438</f>
        <v>0</v>
      </c>
      <c r="V3438" s="1" t="n">
        <f aca="false">IF($T3438="±",$Q3438*2,$Q3438)</f>
        <v>0</v>
      </c>
      <c r="W3438" s="60" t="str">
        <f aca="false">IFERROR($U3438/ABS($V3438),"N/A")</f>
        <v>N/A</v>
      </c>
      <c r="X3438" s="61" t="str">
        <f aca="false">IF(OR($W3438="N/A",$R3438="",$S3438=""),"N/A",IF($W3438&gt;=4,"Not Significant",IF($W3438&gt;=2,"Semi-Significant","Significant")))</f>
        <v>N/A</v>
      </c>
      <c r="Z3438" s="1" t="str">
        <f aca="false">IF($D3438="Z540.1 w/data",0,"")</f>
        <v/>
      </c>
      <c r="AA3438" s="1" t="e">
        <f aca="false">$Y3438+$Q3438+$Z3438</f>
        <v>#VALUE!</v>
      </c>
      <c r="AB3438" s="1" t="n">
        <f aca="false">$N3438+$Q3438</f>
        <v>0</v>
      </c>
      <c r="AC3438" s="1" t="str">
        <f aca="false">IF($Y3438="","",IF(AND($AA3438&gt;=$R3438,$AA3438&lt;=$S3438),"Pass","Fail"))</f>
        <v/>
      </c>
      <c r="AD3438" s="1" t="str">
        <f aca="false">IF($Y3438="","",IF($AA3438&gt;$R3438,"Pass","Fail"))</f>
        <v/>
      </c>
      <c r="AE3438" s="1" t="str">
        <f aca="false">IF($Y3438="","",IF($AA3438&gt;=$R3438,"Pass","Fail"))</f>
        <v/>
      </c>
      <c r="AF3438" s="1" t="str">
        <f aca="false">IF($Y3438="","",IF($AA3438&lt;=$S3438,"Pass","Fail"))</f>
        <v/>
      </c>
      <c r="AG3438" s="1" t="str">
        <f aca="false">IF($Y3438="","",IF($AA3438&lt;$S3438,"Pass","Fail"))</f>
        <v/>
      </c>
      <c r="AH3438" s="23" t="str">
        <f aca="true">INDIRECT(CHOOSE(MATCH($T3438,{"±","&gt;","≥","≤","&lt;"},0), "AC", "AD", "AE", "AF", "AG") &amp; ROW())</f>
        <v/>
      </c>
      <c r="AI3438" s="56" t="str">
        <f aca="false">IF($X3438="Not Significant","No Further Action Required",
IF($AH3438="","",
IF(AND($AH3438="Pass",$L3438="0 - Passed "),"Analysis performed; no further action required.",
IF(AND($AH3438="Fail",$L3438="1 - Failed "),"Analysis performed; no further action required.",
IF(AND($AH3438="Pass",$L3438="2 - Limited In Use "),"Analysis performed; no further action required.",
IF(AND($AH3438="Fail",$L3438="3 - Adjusted "),"Analysis performed; no further action required.",
"Unit fails analysis; TSM determination required."))))))</f>
        <v/>
      </c>
      <c r="AJ3438" s="58"/>
    </row>
    <row r="3439" customFormat="false" ht="15" hidden="false" customHeight="false" outlineLevel="0" collapsed="false">
      <c r="A3439" s="56"/>
      <c r="E3439" s="57" t="str">
        <f aca="false">IF(AND($F3439="",$G3439=""),"",IF($G3439="",$F3439,HYPERLINK($G3439,$F3439)))</f>
        <v/>
      </c>
      <c r="H3439" s="1" t="str">
        <f aca="false">IF($I3439="","None Attached",IF(LEFT($I3439,5)="https",HYPERLINK($I3439,"Datasheet"),HYPERLINK(_xlfn.CONCAT("https://",$I3439),"Datasheet")))</f>
        <v>None Attached</v>
      </c>
      <c r="M3439" s="56"/>
      <c r="P3439" s="58"/>
      <c r="Q3439" s="1" t="n">
        <f aca="false">$M3439-$N3439</f>
        <v>0</v>
      </c>
      <c r="R3439" s="56"/>
      <c r="T3439" s="59" t="s">
        <v>15</v>
      </c>
      <c r="U3439" s="1" t="n">
        <f aca="false">$S3439-$R3439</f>
        <v>0</v>
      </c>
      <c r="V3439" s="1" t="n">
        <f aca="false">IF($T3439="±",$Q3439*2,$Q3439)</f>
        <v>0</v>
      </c>
      <c r="W3439" s="60" t="str">
        <f aca="false">IFERROR($U3439/ABS($V3439),"N/A")</f>
        <v>N/A</v>
      </c>
      <c r="X3439" s="61" t="str">
        <f aca="false">IF(OR($W3439="N/A",$R3439="",$S3439=""),"N/A",IF($W3439&gt;=4,"Not Significant",IF($W3439&gt;=2,"Semi-Significant","Significant")))</f>
        <v>N/A</v>
      </c>
      <c r="Z3439" s="1" t="str">
        <f aca="false">IF($D3439="Z540.1 w/data",0,"")</f>
        <v/>
      </c>
      <c r="AA3439" s="1" t="e">
        <f aca="false">$Y3439+$Q3439+$Z3439</f>
        <v>#VALUE!</v>
      </c>
      <c r="AB3439" s="1" t="n">
        <f aca="false">$N3439+$Q3439</f>
        <v>0</v>
      </c>
      <c r="AC3439" s="1" t="str">
        <f aca="false">IF($Y3439="","",IF(AND($AA3439&gt;=$R3439,$AA3439&lt;=$S3439),"Pass","Fail"))</f>
        <v/>
      </c>
      <c r="AD3439" s="1" t="str">
        <f aca="false">IF($Y3439="","",IF($AA3439&gt;$R3439,"Pass","Fail"))</f>
        <v/>
      </c>
      <c r="AE3439" s="1" t="str">
        <f aca="false">IF($Y3439="","",IF($AA3439&gt;=$R3439,"Pass","Fail"))</f>
        <v/>
      </c>
      <c r="AF3439" s="1" t="str">
        <f aca="false">IF($Y3439="","",IF($AA3439&lt;=$S3439,"Pass","Fail"))</f>
        <v/>
      </c>
      <c r="AG3439" s="1" t="str">
        <f aca="false">IF($Y3439="","",IF($AA3439&lt;$S3439,"Pass","Fail"))</f>
        <v/>
      </c>
      <c r="AH3439" s="23" t="str">
        <f aca="true">INDIRECT(CHOOSE(MATCH($T3439,{"±","&gt;","≥","≤","&lt;"},0), "AC", "AD", "AE", "AF", "AG") &amp; ROW())</f>
        <v/>
      </c>
      <c r="AI3439" s="56" t="str">
        <f aca="false">IF($X3439="Not Significant","No Further Action Required",
IF($AH3439="","",
IF(AND($AH3439="Pass",$L3439="0 - Passed "),"Analysis performed; no further action required.",
IF(AND($AH3439="Fail",$L3439="1 - Failed "),"Analysis performed; no further action required.",
IF(AND($AH3439="Pass",$L3439="2 - Limited In Use "),"Analysis performed; no further action required.",
IF(AND($AH3439="Fail",$L3439="3 - Adjusted "),"Analysis performed; no further action required.",
"Unit fails analysis; TSM determination required."))))))</f>
        <v/>
      </c>
      <c r="AJ3439" s="58"/>
    </row>
    <row r="3440" customFormat="false" ht="15" hidden="false" customHeight="false" outlineLevel="0" collapsed="false">
      <c r="A3440" s="56"/>
      <c r="E3440" s="57" t="str">
        <f aca="false">IF(AND($F3440="",$G3440=""),"",IF($G3440="",$F3440,HYPERLINK($G3440,$F3440)))</f>
        <v/>
      </c>
      <c r="H3440" s="1" t="str">
        <f aca="false">IF($I3440="","None Attached",IF(LEFT($I3440,5)="https",HYPERLINK($I3440,"Datasheet"),HYPERLINK(_xlfn.CONCAT("https://",$I3440),"Datasheet")))</f>
        <v>None Attached</v>
      </c>
      <c r="M3440" s="56"/>
      <c r="P3440" s="58"/>
      <c r="Q3440" s="1" t="n">
        <f aca="false">$M3440-$N3440</f>
        <v>0</v>
      </c>
      <c r="R3440" s="56"/>
      <c r="T3440" s="59" t="s">
        <v>15</v>
      </c>
      <c r="U3440" s="1" t="n">
        <f aca="false">$S3440-$R3440</f>
        <v>0</v>
      </c>
      <c r="V3440" s="1" t="n">
        <f aca="false">IF($T3440="±",$Q3440*2,$Q3440)</f>
        <v>0</v>
      </c>
      <c r="W3440" s="60" t="str">
        <f aca="false">IFERROR($U3440/ABS($V3440),"N/A")</f>
        <v>N/A</v>
      </c>
      <c r="X3440" s="61" t="str">
        <f aca="false">IF(OR($W3440="N/A",$R3440="",$S3440=""),"N/A",IF($W3440&gt;=4,"Not Significant",IF($W3440&gt;=2,"Semi-Significant","Significant")))</f>
        <v>N/A</v>
      </c>
      <c r="Z3440" s="1" t="str">
        <f aca="false">IF($D3440="Z540.1 w/data",0,"")</f>
        <v/>
      </c>
      <c r="AA3440" s="1" t="e">
        <f aca="false">$Y3440+$Q3440+$Z3440</f>
        <v>#VALUE!</v>
      </c>
      <c r="AB3440" s="1" t="n">
        <f aca="false">$N3440+$Q3440</f>
        <v>0</v>
      </c>
      <c r="AC3440" s="1" t="str">
        <f aca="false">IF($Y3440="","",IF(AND($AA3440&gt;=$R3440,$AA3440&lt;=$S3440),"Pass","Fail"))</f>
        <v/>
      </c>
      <c r="AD3440" s="1" t="str">
        <f aca="false">IF($Y3440="","",IF($AA3440&gt;$R3440,"Pass","Fail"))</f>
        <v/>
      </c>
      <c r="AE3440" s="1" t="str">
        <f aca="false">IF($Y3440="","",IF($AA3440&gt;=$R3440,"Pass","Fail"))</f>
        <v/>
      </c>
      <c r="AF3440" s="1" t="str">
        <f aca="false">IF($Y3440="","",IF($AA3440&lt;=$S3440,"Pass","Fail"))</f>
        <v/>
      </c>
      <c r="AG3440" s="1" t="str">
        <f aca="false">IF($Y3440="","",IF($AA3440&lt;$S3440,"Pass","Fail"))</f>
        <v/>
      </c>
      <c r="AH3440" s="23" t="str">
        <f aca="true">INDIRECT(CHOOSE(MATCH($T3440,{"±","&gt;","≥","≤","&lt;"},0), "AC", "AD", "AE", "AF", "AG") &amp; ROW())</f>
        <v/>
      </c>
      <c r="AI3440" s="56" t="str">
        <f aca="false">IF($X3440="Not Significant","No Further Action Required",
IF($AH3440="","",
IF(AND($AH3440="Pass",$L3440="0 - Passed "),"Analysis performed; no further action required.",
IF(AND($AH3440="Fail",$L3440="1 - Failed "),"Analysis performed; no further action required.",
IF(AND($AH3440="Pass",$L3440="2 - Limited In Use "),"Analysis performed; no further action required.",
IF(AND($AH3440="Fail",$L3440="3 - Adjusted "),"Analysis performed; no further action required.",
"Unit fails analysis; TSM determination required."))))))</f>
        <v/>
      </c>
      <c r="AJ3440" s="58"/>
    </row>
    <row r="3441" customFormat="false" ht="15" hidden="false" customHeight="false" outlineLevel="0" collapsed="false">
      <c r="A3441" s="56"/>
      <c r="E3441" s="57" t="str">
        <f aca="false">IF(AND($F3441="",$G3441=""),"",IF($G3441="",$F3441,HYPERLINK($G3441,$F3441)))</f>
        <v/>
      </c>
      <c r="H3441" s="1" t="str">
        <f aca="false">IF($I3441="","None Attached",IF(LEFT($I3441,5)="https",HYPERLINK($I3441,"Datasheet"),HYPERLINK(_xlfn.CONCAT("https://",$I3441),"Datasheet")))</f>
        <v>None Attached</v>
      </c>
      <c r="M3441" s="56"/>
      <c r="P3441" s="58"/>
      <c r="Q3441" s="1" t="n">
        <f aca="false">$M3441-$N3441</f>
        <v>0</v>
      </c>
      <c r="R3441" s="56"/>
      <c r="T3441" s="59" t="s">
        <v>15</v>
      </c>
      <c r="U3441" s="1" t="n">
        <f aca="false">$S3441-$R3441</f>
        <v>0</v>
      </c>
      <c r="V3441" s="1" t="n">
        <f aca="false">IF($T3441="±",$Q3441*2,$Q3441)</f>
        <v>0</v>
      </c>
      <c r="W3441" s="60" t="str">
        <f aca="false">IFERROR($U3441/ABS($V3441),"N/A")</f>
        <v>N/A</v>
      </c>
      <c r="X3441" s="61" t="str">
        <f aca="false">IF(OR($W3441="N/A",$R3441="",$S3441=""),"N/A",IF($W3441&gt;=4,"Not Significant",IF($W3441&gt;=2,"Semi-Significant","Significant")))</f>
        <v>N/A</v>
      </c>
      <c r="Z3441" s="1" t="str">
        <f aca="false">IF($D3441="Z540.1 w/data",0,"")</f>
        <v/>
      </c>
      <c r="AA3441" s="1" t="e">
        <f aca="false">$Y3441+$Q3441+$Z3441</f>
        <v>#VALUE!</v>
      </c>
      <c r="AB3441" s="1" t="n">
        <f aca="false">$N3441+$Q3441</f>
        <v>0</v>
      </c>
      <c r="AC3441" s="1" t="str">
        <f aca="false">IF($Y3441="","",IF(AND($AA3441&gt;=$R3441,$AA3441&lt;=$S3441),"Pass","Fail"))</f>
        <v/>
      </c>
      <c r="AD3441" s="1" t="str">
        <f aca="false">IF($Y3441="","",IF($AA3441&gt;$R3441,"Pass","Fail"))</f>
        <v/>
      </c>
      <c r="AE3441" s="1" t="str">
        <f aca="false">IF($Y3441="","",IF($AA3441&gt;=$R3441,"Pass","Fail"))</f>
        <v/>
      </c>
      <c r="AF3441" s="1" t="str">
        <f aca="false">IF($Y3441="","",IF($AA3441&lt;=$S3441,"Pass","Fail"))</f>
        <v/>
      </c>
      <c r="AG3441" s="1" t="str">
        <f aca="false">IF($Y3441="","",IF($AA3441&lt;$S3441,"Pass","Fail"))</f>
        <v/>
      </c>
      <c r="AH3441" s="23" t="str">
        <f aca="true">INDIRECT(CHOOSE(MATCH($T3441,{"±","&gt;","≥","≤","&lt;"},0), "AC", "AD", "AE", "AF", "AG") &amp; ROW())</f>
        <v/>
      </c>
      <c r="AI3441" s="56" t="str">
        <f aca="false">IF($X3441="Not Significant","No Further Action Required",
IF($AH3441="","",
IF(AND($AH3441="Pass",$L3441="0 - Passed "),"Analysis performed; no further action required.",
IF(AND($AH3441="Fail",$L3441="1 - Failed "),"Analysis performed; no further action required.",
IF(AND($AH3441="Pass",$L3441="2 - Limited In Use "),"Analysis performed; no further action required.",
IF(AND($AH3441="Fail",$L3441="3 - Adjusted "),"Analysis performed; no further action required.",
"Unit fails analysis; TSM determination required."))))))</f>
        <v/>
      </c>
      <c r="AJ3441" s="58"/>
    </row>
    <row r="3442" customFormat="false" ht="15" hidden="false" customHeight="false" outlineLevel="0" collapsed="false">
      <c r="A3442" s="56"/>
      <c r="E3442" s="57" t="str">
        <f aca="false">IF(AND($F3442="",$G3442=""),"",IF($G3442="",$F3442,HYPERLINK($G3442,$F3442)))</f>
        <v/>
      </c>
      <c r="H3442" s="1" t="str">
        <f aca="false">IF($I3442="","None Attached",IF(LEFT($I3442,5)="https",HYPERLINK($I3442,"Datasheet"),HYPERLINK(_xlfn.CONCAT("https://",$I3442),"Datasheet")))</f>
        <v>None Attached</v>
      </c>
      <c r="M3442" s="56"/>
      <c r="P3442" s="58"/>
      <c r="Q3442" s="1" t="n">
        <f aca="false">$M3442-$N3442</f>
        <v>0</v>
      </c>
      <c r="R3442" s="56"/>
      <c r="T3442" s="59" t="s">
        <v>15</v>
      </c>
      <c r="U3442" s="1" t="n">
        <f aca="false">$S3442-$R3442</f>
        <v>0</v>
      </c>
      <c r="V3442" s="1" t="n">
        <f aca="false">IF($T3442="±",$Q3442*2,$Q3442)</f>
        <v>0</v>
      </c>
      <c r="W3442" s="60" t="str">
        <f aca="false">IFERROR($U3442/ABS($V3442),"N/A")</f>
        <v>N/A</v>
      </c>
      <c r="X3442" s="61" t="str">
        <f aca="false">IF(OR($W3442="N/A",$R3442="",$S3442=""),"N/A",IF($W3442&gt;=4,"Not Significant",IF($W3442&gt;=2,"Semi-Significant","Significant")))</f>
        <v>N/A</v>
      </c>
      <c r="Z3442" s="1" t="str">
        <f aca="false">IF($D3442="Z540.1 w/data",0,"")</f>
        <v/>
      </c>
      <c r="AA3442" s="1" t="e">
        <f aca="false">$Y3442+$Q3442+$Z3442</f>
        <v>#VALUE!</v>
      </c>
      <c r="AB3442" s="1" t="n">
        <f aca="false">$N3442+$Q3442</f>
        <v>0</v>
      </c>
      <c r="AC3442" s="1" t="str">
        <f aca="false">IF($Y3442="","",IF(AND($AA3442&gt;=$R3442,$AA3442&lt;=$S3442),"Pass","Fail"))</f>
        <v/>
      </c>
      <c r="AD3442" s="1" t="str">
        <f aca="false">IF($Y3442="","",IF($AA3442&gt;$R3442,"Pass","Fail"))</f>
        <v/>
      </c>
      <c r="AE3442" s="1" t="str">
        <f aca="false">IF($Y3442="","",IF($AA3442&gt;=$R3442,"Pass","Fail"))</f>
        <v/>
      </c>
      <c r="AF3442" s="1" t="str">
        <f aca="false">IF($Y3442="","",IF($AA3442&lt;=$S3442,"Pass","Fail"))</f>
        <v/>
      </c>
      <c r="AG3442" s="1" t="str">
        <f aca="false">IF($Y3442="","",IF($AA3442&lt;$S3442,"Pass","Fail"))</f>
        <v/>
      </c>
      <c r="AH3442" s="23" t="str">
        <f aca="true">INDIRECT(CHOOSE(MATCH($T3442,{"±","&gt;","≥","≤","&lt;"},0), "AC", "AD", "AE", "AF", "AG") &amp; ROW())</f>
        <v/>
      </c>
      <c r="AI3442" s="56" t="str">
        <f aca="false">IF($X3442="Not Significant","No Further Action Required",
IF($AH3442="","",
IF(AND($AH3442="Pass",$L3442="0 - Passed "),"Analysis performed; no further action required.",
IF(AND($AH3442="Fail",$L3442="1 - Failed "),"Analysis performed; no further action required.",
IF(AND($AH3442="Pass",$L3442="2 - Limited In Use "),"Analysis performed; no further action required.",
IF(AND($AH3442="Fail",$L3442="3 - Adjusted "),"Analysis performed; no further action required.",
"Unit fails analysis; TSM determination required."))))))</f>
        <v/>
      </c>
      <c r="AJ3442" s="58"/>
    </row>
    <row r="3443" customFormat="false" ht="15" hidden="false" customHeight="false" outlineLevel="0" collapsed="false">
      <c r="A3443" s="56"/>
      <c r="E3443" s="57" t="str">
        <f aca="false">IF(AND($F3443="",$G3443=""),"",IF($G3443="",$F3443,HYPERLINK($G3443,$F3443)))</f>
        <v/>
      </c>
      <c r="H3443" s="1" t="str">
        <f aca="false">IF($I3443="","None Attached",IF(LEFT($I3443,5)="https",HYPERLINK($I3443,"Datasheet"),HYPERLINK(_xlfn.CONCAT("https://",$I3443),"Datasheet")))</f>
        <v>None Attached</v>
      </c>
      <c r="M3443" s="56"/>
      <c r="P3443" s="58"/>
      <c r="Q3443" s="1" t="n">
        <f aca="false">$M3443-$N3443</f>
        <v>0</v>
      </c>
      <c r="R3443" s="56"/>
      <c r="T3443" s="59" t="s">
        <v>15</v>
      </c>
      <c r="U3443" s="1" t="n">
        <f aca="false">$S3443-$R3443</f>
        <v>0</v>
      </c>
      <c r="V3443" s="1" t="n">
        <f aca="false">IF($T3443="±",$Q3443*2,$Q3443)</f>
        <v>0</v>
      </c>
      <c r="W3443" s="60" t="str">
        <f aca="false">IFERROR($U3443/ABS($V3443),"N/A")</f>
        <v>N/A</v>
      </c>
      <c r="X3443" s="61" t="str">
        <f aca="false">IF(OR($W3443="N/A",$R3443="",$S3443=""),"N/A",IF($W3443&gt;=4,"Not Significant",IF($W3443&gt;=2,"Semi-Significant","Significant")))</f>
        <v>N/A</v>
      </c>
      <c r="Z3443" s="1" t="str">
        <f aca="false">IF($D3443="Z540.1 w/data",0,"")</f>
        <v/>
      </c>
      <c r="AA3443" s="1" t="e">
        <f aca="false">$Y3443+$Q3443+$Z3443</f>
        <v>#VALUE!</v>
      </c>
      <c r="AB3443" s="1" t="n">
        <f aca="false">$N3443+$Q3443</f>
        <v>0</v>
      </c>
      <c r="AC3443" s="1" t="str">
        <f aca="false">IF($Y3443="","",IF(AND($AA3443&gt;=$R3443,$AA3443&lt;=$S3443),"Pass","Fail"))</f>
        <v/>
      </c>
      <c r="AD3443" s="1" t="str">
        <f aca="false">IF($Y3443="","",IF($AA3443&gt;$R3443,"Pass","Fail"))</f>
        <v/>
      </c>
      <c r="AE3443" s="1" t="str">
        <f aca="false">IF($Y3443="","",IF($AA3443&gt;=$R3443,"Pass","Fail"))</f>
        <v/>
      </c>
      <c r="AF3443" s="1" t="str">
        <f aca="false">IF($Y3443="","",IF($AA3443&lt;=$S3443,"Pass","Fail"))</f>
        <v/>
      </c>
      <c r="AG3443" s="1" t="str">
        <f aca="false">IF($Y3443="","",IF($AA3443&lt;$S3443,"Pass","Fail"))</f>
        <v/>
      </c>
      <c r="AH3443" s="23" t="str">
        <f aca="true">INDIRECT(CHOOSE(MATCH($T3443,{"±","&gt;","≥","≤","&lt;"},0), "AC", "AD", "AE", "AF", "AG") &amp; ROW())</f>
        <v/>
      </c>
      <c r="AI3443" s="56" t="str">
        <f aca="false">IF($X3443="Not Significant","No Further Action Required",
IF($AH3443="","",
IF(AND($AH3443="Pass",$L3443="0 - Passed "),"Analysis performed; no further action required.",
IF(AND($AH3443="Fail",$L3443="1 - Failed "),"Analysis performed; no further action required.",
IF(AND($AH3443="Pass",$L3443="2 - Limited In Use "),"Analysis performed; no further action required.",
IF(AND($AH3443="Fail",$L3443="3 - Adjusted "),"Analysis performed; no further action required.",
"Unit fails analysis; TSM determination required."))))))</f>
        <v/>
      </c>
      <c r="AJ3443" s="58"/>
    </row>
    <row r="3444" customFormat="false" ht="15" hidden="false" customHeight="false" outlineLevel="0" collapsed="false">
      <c r="A3444" s="56"/>
      <c r="E3444" s="57" t="str">
        <f aca="false">IF(AND($F3444="",$G3444=""),"",IF($G3444="",$F3444,HYPERLINK($G3444,$F3444)))</f>
        <v/>
      </c>
      <c r="H3444" s="1" t="str">
        <f aca="false">IF($I3444="","None Attached",IF(LEFT($I3444,5)="https",HYPERLINK($I3444,"Datasheet"),HYPERLINK(_xlfn.CONCAT("https://",$I3444),"Datasheet")))</f>
        <v>None Attached</v>
      </c>
      <c r="M3444" s="56"/>
      <c r="P3444" s="58"/>
      <c r="Q3444" s="1" t="n">
        <f aca="false">$M3444-$N3444</f>
        <v>0</v>
      </c>
      <c r="R3444" s="56"/>
      <c r="T3444" s="59" t="s">
        <v>15</v>
      </c>
      <c r="U3444" s="1" t="n">
        <f aca="false">$S3444-$R3444</f>
        <v>0</v>
      </c>
      <c r="V3444" s="1" t="n">
        <f aca="false">IF($T3444="±",$Q3444*2,$Q3444)</f>
        <v>0</v>
      </c>
      <c r="W3444" s="60" t="str">
        <f aca="false">IFERROR($U3444/ABS($V3444),"N/A")</f>
        <v>N/A</v>
      </c>
      <c r="X3444" s="61" t="str">
        <f aca="false">IF(OR($W3444="N/A",$R3444="",$S3444=""),"N/A",IF($W3444&gt;=4,"Not Significant",IF($W3444&gt;=2,"Semi-Significant","Significant")))</f>
        <v>N/A</v>
      </c>
      <c r="Z3444" s="1" t="str">
        <f aca="false">IF($D3444="Z540.1 w/data",0,"")</f>
        <v/>
      </c>
      <c r="AA3444" s="1" t="e">
        <f aca="false">$Y3444+$Q3444+$Z3444</f>
        <v>#VALUE!</v>
      </c>
      <c r="AB3444" s="1" t="n">
        <f aca="false">$N3444+$Q3444</f>
        <v>0</v>
      </c>
      <c r="AC3444" s="1" t="str">
        <f aca="false">IF($Y3444="","",IF(AND($AA3444&gt;=$R3444,$AA3444&lt;=$S3444),"Pass","Fail"))</f>
        <v/>
      </c>
      <c r="AD3444" s="1" t="str">
        <f aca="false">IF($Y3444="","",IF($AA3444&gt;$R3444,"Pass","Fail"))</f>
        <v/>
      </c>
      <c r="AE3444" s="1" t="str">
        <f aca="false">IF($Y3444="","",IF($AA3444&gt;=$R3444,"Pass","Fail"))</f>
        <v/>
      </c>
      <c r="AF3444" s="1" t="str">
        <f aca="false">IF($Y3444="","",IF($AA3444&lt;=$S3444,"Pass","Fail"))</f>
        <v/>
      </c>
      <c r="AG3444" s="1" t="str">
        <f aca="false">IF($Y3444="","",IF($AA3444&lt;$S3444,"Pass","Fail"))</f>
        <v/>
      </c>
      <c r="AH3444" s="23" t="str">
        <f aca="true">INDIRECT(CHOOSE(MATCH($T3444,{"±","&gt;","≥","≤","&lt;"},0), "AC", "AD", "AE", "AF", "AG") &amp; ROW())</f>
        <v/>
      </c>
      <c r="AI3444" s="56" t="str">
        <f aca="false">IF($X3444="Not Significant","No Further Action Required",
IF($AH3444="","",
IF(AND($AH3444="Pass",$L3444="0 - Passed "),"Analysis performed; no further action required.",
IF(AND($AH3444="Fail",$L3444="1 - Failed "),"Analysis performed; no further action required.",
IF(AND($AH3444="Pass",$L3444="2 - Limited In Use "),"Analysis performed; no further action required.",
IF(AND($AH3444="Fail",$L3444="3 - Adjusted "),"Analysis performed; no further action required.",
"Unit fails analysis; TSM determination required."))))))</f>
        <v/>
      </c>
      <c r="AJ3444" s="58"/>
    </row>
    <row r="3445" customFormat="false" ht="15" hidden="false" customHeight="false" outlineLevel="0" collapsed="false">
      <c r="A3445" s="56"/>
      <c r="E3445" s="57" t="str">
        <f aca="false">IF(AND($F3445="",$G3445=""),"",IF($G3445="",$F3445,HYPERLINK($G3445,$F3445)))</f>
        <v/>
      </c>
      <c r="H3445" s="1" t="str">
        <f aca="false">IF($I3445="","None Attached",IF(LEFT($I3445,5)="https",HYPERLINK($I3445,"Datasheet"),HYPERLINK(_xlfn.CONCAT("https://",$I3445),"Datasheet")))</f>
        <v>None Attached</v>
      </c>
      <c r="M3445" s="56"/>
      <c r="P3445" s="58"/>
      <c r="Q3445" s="1" t="n">
        <f aca="false">$M3445-$N3445</f>
        <v>0</v>
      </c>
      <c r="R3445" s="56"/>
      <c r="T3445" s="59" t="s">
        <v>15</v>
      </c>
      <c r="U3445" s="1" t="n">
        <f aca="false">$S3445-$R3445</f>
        <v>0</v>
      </c>
      <c r="V3445" s="1" t="n">
        <f aca="false">IF($T3445="±",$Q3445*2,$Q3445)</f>
        <v>0</v>
      </c>
      <c r="W3445" s="60" t="str">
        <f aca="false">IFERROR($U3445/ABS($V3445),"N/A")</f>
        <v>N/A</v>
      </c>
      <c r="X3445" s="61" t="str">
        <f aca="false">IF(OR($W3445="N/A",$R3445="",$S3445=""),"N/A",IF($W3445&gt;=4,"Not Significant",IF($W3445&gt;=2,"Semi-Significant","Significant")))</f>
        <v>N/A</v>
      </c>
      <c r="Z3445" s="1" t="str">
        <f aca="false">IF($D3445="Z540.1 w/data",0,"")</f>
        <v/>
      </c>
      <c r="AA3445" s="1" t="e">
        <f aca="false">$Y3445+$Q3445+$Z3445</f>
        <v>#VALUE!</v>
      </c>
      <c r="AB3445" s="1" t="n">
        <f aca="false">$N3445+$Q3445</f>
        <v>0</v>
      </c>
      <c r="AC3445" s="1" t="str">
        <f aca="false">IF($Y3445="","",IF(AND($AA3445&gt;=$R3445,$AA3445&lt;=$S3445),"Pass","Fail"))</f>
        <v/>
      </c>
      <c r="AD3445" s="1" t="str">
        <f aca="false">IF($Y3445="","",IF($AA3445&gt;$R3445,"Pass","Fail"))</f>
        <v/>
      </c>
      <c r="AE3445" s="1" t="str">
        <f aca="false">IF($Y3445="","",IF($AA3445&gt;=$R3445,"Pass","Fail"))</f>
        <v/>
      </c>
      <c r="AF3445" s="1" t="str">
        <f aca="false">IF($Y3445="","",IF($AA3445&lt;=$S3445,"Pass","Fail"))</f>
        <v/>
      </c>
      <c r="AG3445" s="1" t="str">
        <f aca="false">IF($Y3445="","",IF($AA3445&lt;$S3445,"Pass","Fail"))</f>
        <v/>
      </c>
      <c r="AH3445" s="23" t="str">
        <f aca="true">INDIRECT(CHOOSE(MATCH($T3445,{"±","&gt;","≥","≤","&lt;"},0), "AC", "AD", "AE", "AF", "AG") &amp; ROW())</f>
        <v/>
      </c>
      <c r="AI3445" s="56" t="str">
        <f aca="false">IF($X3445="Not Significant","No Further Action Required",
IF($AH3445="","",
IF(AND($AH3445="Pass",$L3445="0 - Passed "),"Analysis performed; no further action required.",
IF(AND($AH3445="Fail",$L3445="1 - Failed "),"Analysis performed; no further action required.",
IF(AND($AH3445="Pass",$L3445="2 - Limited In Use "),"Analysis performed; no further action required.",
IF(AND($AH3445="Fail",$L3445="3 - Adjusted "),"Analysis performed; no further action required.",
"Unit fails analysis; TSM determination required."))))))</f>
        <v/>
      </c>
      <c r="AJ3445" s="58"/>
    </row>
    <row r="3446" customFormat="false" ht="15" hidden="false" customHeight="false" outlineLevel="0" collapsed="false">
      <c r="A3446" s="56"/>
      <c r="E3446" s="57" t="str">
        <f aca="false">IF(AND($F3446="",$G3446=""),"",IF($G3446="",$F3446,HYPERLINK($G3446,$F3446)))</f>
        <v/>
      </c>
      <c r="H3446" s="1" t="str">
        <f aca="false">IF($I3446="","None Attached",IF(LEFT($I3446,5)="https",HYPERLINK($I3446,"Datasheet"),HYPERLINK(_xlfn.CONCAT("https://",$I3446),"Datasheet")))</f>
        <v>None Attached</v>
      </c>
      <c r="M3446" s="56"/>
      <c r="P3446" s="58"/>
      <c r="Q3446" s="1" t="n">
        <f aca="false">$M3446-$N3446</f>
        <v>0</v>
      </c>
      <c r="R3446" s="56"/>
      <c r="T3446" s="59" t="s">
        <v>15</v>
      </c>
      <c r="U3446" s="1" t="n">
        <f aca="false">$S3446-$R3446</f>
        <v>0</v>
      </c>
      <c r="V3446" s="1" t="n">
        <f aca="false">IF($T3446="±",$Q3446*2,$Q3446)</f>
        <v>0</v>
      </c>
      <c r="W3446" s="60" t="str">
        <f aca="false">IFERROR($U3446/ABS($V3446),"N/A")</f>
        <v>N/A</v>
      </c>
      <c r="X3446" s="61" t="str">
        <f aca="false">IF(OR($W3446="N/A",$R3446="",$S3446=""),"N/A",IF($W3446&gt;=4,"Not Significant",IF($W3446&gt;=2,"Semi-Significant","Significant")))</f>
        <v>N/A</v>
      </c>
      <c r="Z3446" s="1" t="str">
        <f aca="false">IF($D3446="Z540.1 w/data",0,"")</f>
        <v/>
      </c>
      <c r="AA3446" s="1" t="e">
        <f aca="false">$Y3446+$Q3446+$Z3446</f>
        <v>#VALUE!</v>
      </c>
      <c r="AB3446" s="1" t="n">
        <f aca="false">$N3446+$Q3446</f>
        <v>0</v>
      </c>
      <c r="AC3446" s="1" t="str">
        <f aca="false">IF($Y3446="","",IF(AND($AA3446&gt;=$R3446,$AA3446&lt;=$S3446),"Pass","Fail"))</f>
        <v/>
      </c>
      <c r="AD3446" s="1" t="str">
        <f aca="false">IF($Y3446="","",IF($AA3446&gt;$R3446,"Pass","Fail"))</f>
        <v/>
      </c>
      <c r="AE3446" s="1" t="str">
        <f aca="false">IF($Y3446="","",IF($AA3446&gt;=$R3446,"Pass","Fail"))</f>
        <v/>
      </c>
      <c r="AF3446" s="1" t="str">
        <f aca="false">IF($Y3446="","",IF($AA3446&lt;=$S3446,"Pass","Fail"))</f>
        <v/>
      </c>
      <c r="AG3446" s="1" t="str">
        <f aca="false">IF($Y3446="","",IF($AA3446&lt;$S3446,"Pass","Fail"))</f>
        <v/>
      </c>
      <c r="AH3446" s="23" t="str">
        <f aca="true">INDIRECT(CHOOSE(MATCH($T3446,{"±","&gt;","≥","≤","&lt;"},0), "AC", "AD", "AE", "AF", "AG") &amp; ROW())</f>
        <v/>
      </c>
      <c r="AI3446" s="56" t="str">
        <f aca="false">IF($X3446="Not Significant","No Further Action Required",
IF($AH3446="","",
IF(AND($AH3446="Pass",$L3446="0 - Passed "),"Analysis performed; no further action required.",
IF(AND($AH3446="Fail",$L3446="1 - Failed "),"Analysis performed; no further action required.",
IF(AND($AH3446="Pass",$L3446="2 - Limited In Use "),"Analysis performed; no further action required.",
IF(AND($AH3446="Fail",$L3446="3 - Adjusted "),"Analysis performed; no further action required.",
"Unit fails analysis; TSM determination required."))))))</f>
        <v/>
      </c>
      <c r="AJ3446" s="58"/>
    </row>
    <row r="3447" customFormat="false" ht="15" hidden="false" customHeight="false" outlineLevel="0" collapsed="false">
      <c r="A3447" s="56"/>
      <c r="E3447" s="57" t="str">
        <f aca="false">IF(AND($F3447="",$G3447=""),"",IF($G3447="",$F3447,HYPERLINK($G3447,$F3447)))</f>
        <v/>
      </c>
      <c r="H3447" s="1" t="str">
        <f aca="false">IF($I3447="","None Attached",IF(LEFT($I3447,5)="https",HYPERLINK($I3447,"Datasheet"),HYPERLINK(_xlfn.CONCAT("https://",$I3447),"Datasheet")))</f>
        <v>None Attached</v>
      </c>
      <c r="M3447" s="56"/>
      <c r="P3447" s="58"/>
      <c r="Q3447" s="1" t="n">
        <f aca="false">$M3447-$N3447</f>
        <v>0</v>
      </c>
      <c r="R3447" s="56"/>
      <c r="T3447" s="59" t="s">
        <v>15</v>
      </c>
      <c r="U3447" s="1" t="n">
        <f aca="false">$S3447-$R3447</f>
        <v>0</v>
      </c>
      <c r="V3447" s="1" t="n">
        <f aca="false">IF($T3447="±",$Q3447*2,$Q3447)</f>
        <v>0</v>
      </c>
      <c r="W3447" s="60" t="str">
        <f aca="false">IFERROR($U3447/ABS($V3447),"N/A")</f>
        <v>N/A</v>
      </c>
      <c r="X3447" s="61" t="str">
        <f aca="false">IF(OR($W3447="N/A",$R3447="",$S3447=""),"N/A",IF($W3447&gt;=4,"Not Significant",IF($W3447&gt;=2,"Semi-Significant","Significant")))</f>
        <v>N/A</v>
      </c>
      <c r="Z3447" s="1" t="str">
        <f aca="false">IF($D3447="Z540.1 w/data",0,"")</f>
        <v/>
      </c>
      <c r="AA3447" s="1" t="e">
        <f aca="false">$Y3447+$Q3447+$Z3447</f>
        <v>#VALUE!</v>
      </c>
      <c r="AB3447" s="1" t="n">
        <f aca="false">$N3447+$Q3447</f>
        <v>0</v>
      </c>
      <c r="AC3447" s="1" t="str">
        <f aca="false">IF($Y3447="","",IF(AND($AA3447&gt;=$R3447,$AA3447&lt;=$S3447),"Pass","Fail"))</f>
        <v/>
      </c>
      <c r="AD3447" s="1" t="str">
        <f aca="false">IF($Y3447="","",IF($AA3447&gt;$R3447,"Pass","Fail"))</f>
        <v/>
      </c>
      <c r="AE3447" s="1" t="str">
        <f aca="false">IF($Y3447="","",IF($AA3447&gt;=$R3447,"Pass","Fail"))</f>
        <v/>
      </c>
      <c r="AF3447" s="1" t="str">
        <f aca="false">IF($Y3447="","",IF($AA3447&lt;=$S3447,"Pass","Fail"))</f>
        <v/>
      </c>
      <c r="AG3447" s="1" t="str">
        <f aca="false">IF($Y3447="","",IF($AA3447&lt;$S3447,"Pass","Fail"))</f>
        <v/>
      </c>
      <c r="AH3447" s="23" t="str">
        <f aca="true">INDIRECT(CHOOSE(MATCH($T3447,{"±","&gt;","≥","≤","&lt;"},0), "AC", "AD", "AE", "AF", "AG") &amp; ROW())</f>
        <v/>
      </c>
      <c r="AI3447" s="56" t="str">
        <f aca="false">IF($X3447="Not Significant","No Further Action Required",
IF($AH3447="","",
IF(AND($AH3447="Pass",$L3447="0 - Passed "),"Analysis performed; no further action required.",
IF(AND($AH3447="Fail",$L3447="1 - Failed "),"Analysis performed; no further action required.",
IF(AND($AH3447="Pass",$L3447="2 - Limited In Use "),"Analysis performed; no further action required.",
IF(AND($AH3447="Fail",$L3447="3 - Adjusted "),"Analysis performed; no further action required.",
"Unit fails analysis; TSM determination required."))))))</f>
        <v/>
      </c>
      <c r="AJ3447" s="58"/>
    </row>
    <row r="3448" customFormat="false" ht="15" hidden="false" customHeight="false" outlineLevel="0" collapsed="false">
      <c r="A3448" s="56"/>
      <c r="E3448" s="57" t="str">
        <f aca="false">IF(AND($F3448="",$G3448=""),"",IF($G3448="",$F3448,HYPERLINK($G3448,$F3448)))</f>
        <v/>
      </c>
      <c r="H3448" s="1" t="str">
        <f aca="false">IF($I3448="","None Attached",IF(LEFT($I3448,5)="https",HYPERLINK($I3448,"Datasheet"),HYPERLINK(_xlfn.CONCAT("https://",$I3448),"Datasheet")))</f>
        <v>None Attached</v>
      </c>
      <c r="M3448" s="56"/>
      <c r="P3448" s="58"/>
      <c r="Q3448" s="1" t="n">
        <f aca="false">$M3448-$N3448</f>
        <v>0</v>
      </c>
      <c r="R3448" s="56"/>
      <c r="T3448" s="59" t="s">
        <v>15</v>
      </c>
      <c r="U3448" s="1" t="n">
        <f aca="false">$S3448-$R3448</f>
        <v>0</v>
      </c>
      <c r="V3448" s="1" t="n">
        <f aca="false">IF($T3448="±",$Q3448*2,$Q3448)</f>
        <v>0</v>
      </c>
      <c r="W3448" s="60" t="str">
        <f aca="false">IFERROR($U3448/ABS($V3448),"N/A")</f>
        <v>N/A</v>
      </c>
      <c r="X3448" s="61" t="str">
        <f aca="false">IF(OR($W3448="N/A",$R3448="",$S3448=""),"N/A",IF($W3448&gt;=4,"Not Significant",IF($W3448&gt;=2,"Semi-Significant","Significant")))</f>
        <v>N/A</v>
      </c>
      <c r="Z3448" s="1" t="str">
        <f aca="false">IF($D3448="Z540.1 w/data",0,"")</f>
        <v/>
      </c>
      <c r="AA3448" s="1" t="e">
        <f aca="false">$Y3448+$Q3448+$Z3448</f>
        <v>#VALUE!</v>
      </c>
      <c r="AB3448" s="1" t="n">
        <f aca="false">$N3448+$Q3448</f>
        <v>0</v>
      </c>
      <c r="AC3448" s="1" t="str">
        <f aca="false">IF($Y3448="","",IF(AND($AA3448&gt;=$R3448,$AA3448&lt;=$S3448),"Pass","Fail"))</f>
        <v/>
      </c>
      <c r="AD3448" s="1" t="str">
        <f aca="false">IF($Y3448="","",IF($AA3448&gt;$R3448,"Pass","Fail"))</f>
        <v/>
      </c>
      <c r="AE3448" s="1" t="str">
        <f aca="false">IF($Y3448="","",IF($AA3448&gt;=$R3448,"Pass","Fail"))</f>
        <v/>
      </c>
      <c r="AF3448" s="1" t="str">
        <f aca="false">IF($Y3448="","",IF($AA3448&lt;=$S3448,"Pass","Fail"))</f>
        <v/>
      </c>
      <c r="AG3448" s="1" t="str">
        <f aca="false">IF($Y3448="","",IF($AA3448&lt;$S3448,"Pass","Fail"))</f>
        <v/>
      </c>
      <c r="AH3448" s="23" t="str">
        <f aca="true">INDIRECT(CHOOSE(MATCH($T3448,{"±","&gt;","≥","≤","&lt;"},0), "AC", "AD", "AE", "AF", "AG") &amp; ROW())</f>
        <v/>
      </c>
      <c r="AI3448" s="56" t="str">
        <f aca="false">IF($X3448="Not Significant","No Further Action Required",
IF($AH3448="","",
IF(AND($AH3448="Pass",$L3448="0 - Passed "),"Analysis performed; no further action required.",
IF(AND($AH3448="Fail",$L3448="1 - Failed "),"Analysis performed; no further action required.",
IF(AND($AH3448="Pass",$L3448="2 - Limited In Use "),"Analysis performed; no further action required.",
IF(AND($AH3448="Fail",$L3448="3 - Adjusted "),"Analysis performed; no further action required.",
"Unit fails analysis; TSM determination required."))))))</f>
        <v/>
      </c>
      <c r="AJ3448" s="58"/>
    </row>
    <row r="3449" customFormat="false" ht="15" hidden="false" customHeight="false" outlineLevel="0" collapsed="false">
      <c r="A3449" s="56"/>
      <c r="E3449" s="57" t="str">
        <f aca="false">IF(AND($F3449="",$G3449=""),"",IF($G3449="",$F3449,HYPERLINK($G3449,$F3449)))</f>
        <v/>
      </c>
      <c r="H3449" s="1" t="str">
        <f aca="false">IF($I3449="","None Attached",IF(LEFT($I3449,5)="https",HYPERLINK($I3449,"Datasheet"),HYPERLINK(_xlfn.CONCAT("https://",$I3449),"Datasheet")))</f>
        <v>None Attached</v>
      </c>
      <c r="M3449" s="56"/>
      <c r="P3449" s="58"/>
      <c r="Q3449" s="1" t="n">
        <f aca="false">$M3449-$N3449</f>
        <v>0</v>
      </c>
      <c r="R3449" s="56"/>
      <c r="T3449" s="59" t="s">
        <v>15</v>
      </c>
      <c r="U3449" s="1" t="n">
        <f aca="false">$S3449-$R3449</f>
        <v>0</v>
      </c>
      <c r="V3449" s="1" t="n">
        <f aca="false">IF($T3449="±",$Q3449*2,$Q3449)</f>
        <v>0</v>
      </c>
      <c r="W3449" s="60" t="str">
        <f aca="false">IFERROR($U3449/ABS($V3449),"N/A")</f>
        <v>N/A</v>
      </c>
      <c r="X3449" s="61" t="str">
        <f aca="false">IF(OR($W3449="N/A",$R3449="",$S3449=""),"N/A",IF($W3449&gt;=4,"Not Significant",IF($W3449&gt;=2,"Semi-Significant","Significant")))</f>
        <v>N/A</v>
      </c>
      <c r="Z3449" s="1" t="str">
        <f aca="false">IF($D3449="Z540.1 w/data",0,"")</f>
        <v/>
      </c>
      <c r="AA3449" s="1" t="e">
        <f aca="false">$Y3449+$Q3449+$Z3449</f>
        <v>#VALUE!</v>
      </c>
      <c r="AB3449" s="1" t="n">
        <f aca="false">$N3449+$Q3449</f>
        <v>0</v>
      </c>
      <c r="AC3449" s="1" t="str">
        <f aca="false">IF($Y3449="","",IF(AND($AA3449&gt;=$R3449,$AA3449&lt;=$S3449),"Pass","Fail"))</f>
        <v/>
      </c>
      <c r="AD3449" s="1" t="str">
        <f aca="false">IF($Y3449="","",IF($AA3449&gt;$R3449,"Pass","Fail"))</f>
        <v/>
      </c>
      <c r="AE3449" s="1" t="str">
        <f aca="false">IF($Y3449="","",IF($AA3449&gt;=$R3449,"Pass","Fail"))</f>
        <v/>
      </c>
      <c r="AF3449" s="1" t="str">
        <f aca="false">IF($Y3449="","",IF($AA3449&lt;=$S3449,"Pass","Fail"))</f>
        <v/>
      </c>
      <c r="AG3449" s="1" t="str">
        <f aca="false">IF($Y3449="","",IF($AA3449&lt;$S3449,"Pass","Fail"))</f>
        <v/>
      </c>
      <c r="AH3449" s="23" t="str">
        <f aca="true">INDIRECT(CHOOSE(MATCH($T3449,{"±","&gt;","≥","≤","&lt;"},0), "AC", "AD", "AE", "AF", "AG") &amp; ROW())</f>
        <v/>
      </c>
      <c r="AI3449" s="56" t="str">
        <f aca="false">IF($X3449="Not Significant","No Further Action Required",
IF($AH3449="","",
IF(AND($AH3449="Pass",$L3449="0 - Passed "),"Analysis performed; no further action required.",
IF(AND($AH3449="Fail",$L3449="1 - Failed "),"Analysis performed; no further action required.",
IF(AND($AH3449="Pass",$L3449="2 - Limited In Use "),"Analysis performed; no further action required.",
IF(AND($AH3449="Fail",$L3449="3 - Adjusted "),"Analysis performed; no further action required.",
"Unit fails analysis; TSM determination required."))))))</f>
        <v/>
      </c>
      <c r="AJ3449" s="58"/>
    </row>
    <row r="3450" customFormat="false" ht="15" hidden="false" customHeight="false" outlineLevel="0" collapsed="false">
      <c r="A3450" s="56"/>
      <c r="E3450" s="57" t="str">
        <f aca="false">IF(AND($F3450="",$G3450=""),"",IF($G3450="",$F3450,HYPERLINK($G3450,$F3450)))</f>
        <v/>
      </c>
      <c r="H3450" s="1" t="str">
        <f aca="false">IF($I3450="","None Attached",IF(LEFT($I3450,5)="https",HYPERLINK($I3450,"Datasheet"),HYPERLINK(_xlfn.CONCAT("https://",$I3450),"Datasheet")))</f>
        <v>None Attached</v>
      </c>
      <c r="M3450" s="56"/>
      <c r="P3450" s="58"/>
      <c r="Q3450" s="1" t="n">
        <f aca="false">$M3450-$N3450</f>
        <v>0</v>
      </c>
      <c r="R3450" s="56"/>
      <c r="T3450" s="59" t="s">
        <v>15</v>
      </c>
      <c r="U3450" s="1" t="n">
        <f aca="false">$S3450-$R3450</f>
        <v>0</v>
      </c>
      <c r="V3450" s="1" t="n">
        <f aca="false">IF($T3450="±",$Q3450*2,$Q3450)</f>
        <v>0</v>
      </c>
      <c r="W3450" s="60" t="str">
        <f aca="false">IFERROR($U3450/ABS($V3450),"N/A")</f>
        <v>N/A</v>
      </c>
      <c r="X3450" s="61" t="str">
        <f aca="false">IF(OR($W3450="N/A",$R3450="",$S3450=""),"N/A",IF($W3450&gt;=4,"Not Significant",IF($W3450&gt;=2,"Semi-Significant","Significant")))</f>
        <v>N/A</v>
      </c>
      <c r="Z3450" s="1" t="str">
        <f aca="false">IF($D3450="Z540.1 w/data",0,"")</f>
        <v/>
      </c>
      <c r="AA3450" s="1" t="e">
        <f aca="false">$Y3450+$Q3450+$Z3450</f>
        <v>#VALUE!</v>
      </c>
      <c r="AB3450" s="1" t="n">
        <f aca="false">$N3450+$Q3450</f>
        <v>0</v>
      </c>
      <c r="AC3450" s="1" t="str">
        <f aca="false">IF($Y3450="","",IF(AND($AA3450&gt;=$R3450,$AA3450&lt;=$S3450),"Pass","Fail"))</f>
        <v/>
      </c>
      <c r="AD3450" s="1" t="str">
        <f aca="false">IF($Y3450="","",IF($AA3450&gt;$R3450,"Pass","Fail"))</f>
        <v/>
      </c>
      <c r="AE3450" s="1" t="str">
        <f aca="false">IF($Y3450="","",IF($AA3450&gt;=$R3450,"Pass","Fail"))</f>
        <v/>
      </c>
      <c r="AF3450" s="1" t="str">
        <f aca="false">IF($Y3450="","",IF($AA3450&lt;=$S3450,"Pass","Fail"))</f>
        <v/>
      </c>
      <c r="AG3450" s="1" t="str">
        <f aca="false">IF($Y3450="","",IF($AA3450&lt;$S3450,"Pass","Fail"))</f>
        <v/>
      </c>
      <c r="AH3450" s="23" t="str">
        <f aca="true">INDIRECT(CHOOSE(MATCH($T3450,{"±","&gt;","≥","≤","&lt;"},0), "AC", "AD", "AE", "AF", "AG") &amp; ROW())</f>
        <v/>
      </c>
      <c r="AI3450" s="56" t="str">
        <f aca="false">IF($X3450="Not Significant","No Further Action Required",
IF($AH3450="","",
IF(AND($AH3450="Pass",$L3450="0 - Passed "),"Analysis performed; no further action required.",
IF(AND($AH3450="Fail",$L3450="1 - Failed "),"Analysis performed; no further action required.",
IF(AND($AH3450="Pass",$L3450="2 - Limited In Use "),"Analysis performed; no further action required.",
IF(AND($AH3450="Fail",$L3450="3 - Adjusted "),"Analysis performed; no further action required.",
"Unit fails analysis; TSM determination required."))))))</f>
        <v/>
      </c>
      <c r="AJ3450" s="58"/>
    </row>
    <row r="3451" customFormat="false" ht="15" hidden="false" customHeight="false" outlineLevel="0" collapsed="false">
      <c r="A3451" s="56"/>
      <c r="E3451" s="57" t="str">
        <f aca="false">IF(AND($F3451="",$G3451=""),"",IF($G3451="",$F3451,HYPERLINK($G3451,$F3451)))</f>
        <v/>
      </c>
      <c r="H3451" s="1" t="str">
        <f aca="false">IF($I3451="","None Attached",IF(LEFT($I3451,5)="https",HYPERLINK($I3451,"Datasheet"),HYPERLINK(_xlfn.CONCAT("https://",$I3451),"Datasheet")))</f>
        <v>None Attached</v>
      </c>
      <c r="M3451" s="56"/>
      <c r="P3451" s="58"/>
      <c r="Q3451" s="1" t="n">
        <f aca="false">$M3451-$N3451</f>
        <v>0</v>
      </c>
      <c r="R3451" s="56"/>
      <c r="T3451" s="59" t="s">
        <v>15</v>
      </c>
      <c r="U3451" s="1" t="n">
        <f aca="false">$S3451-$R3451</f>
        <v>0</v>
      </c>
      <c r="V3451" s="1" t="n">
        <f aca="false">IF($T3451="±",$Q3451*2,$Q3451)</f>
        <v>0</v>
      </c>
      <c r="W3451" s="60" t="str">
        <f aca="false">IFERROR($U3451/ABS($V3451),"N/A")</f>
        <v>N/A</v>
      </c>
      <c r="X3451" s="61" t="str">
        <f aca="false">IF(OR($W3451="N/A",$R3451="",$S3451=""),"N/A",IF($W3451&gt;=4,"Not Significant",IF($W3451&gt;=2,"Semi-Significant","Significant")))</f>
        <v>N/A</v>
      </c>
      <c r="Z3451" s="1" t="str">
        <f aca="false">IF($D3451="Z540.1 w/data",0,"")</f>
        <v/>
      </c>
      <c r="AA3451" s="1" t="e">
        <f aca="false">$Y3451+$Q3451+$Z3451</f>
        <v>#VALUE!</v>
      </c>
      <c r="AB3451" s="1" t="n">
        <f aca="false">$N3451+$Q3451</f>
        <v>0</v>
      </c>
      <c r="AC3451" s="1" t="str">
        <f aca="false">IF($Y3451="","",IF(AND($AA3451&gt;=$R3451,$AA3451&lt;=$S3451),"Pass","Fail"))</f>
        <v/>
      </c>
      <c r="AD3451" s="1" t="str">
        <f aca="false">IF($Y3451="","",IF($AA3451&gt;$R3451,"Pass","Fail"))</f>
        <v/>
      </c>
      <c r="AE3451" s="1" t="str">
        <f aca="false">IF($Y3451="","",IF($AA3451&gt;=$R3451,"Pass","Fail"))</f>
        <v/>
      </c>
      <c r="AF3451" s="1" t="str">
        <f aca="false">IF($Y3451="","",IF($AA3451&lt;=$S3451,"Pass","Fail"))</f>
        <v/>
      </c>
      <c r="AG3451" s="1" t="str">
        <f aca="false">IF($Y3451="","",IF($AA3451&lt;$S3451,"Pass","Fail"))</f>
        <v/>
      </c>
      <c r="AH3451" s="23" t="str">
        <f aca="true">INDIRECT(CHOOSE(MATCH($T3451,{"±","&gt;","≥","≤","&lt;"},0), "AC", "AD", "AE", "AF", "AG") &amp; ROW())</f>
        <v/>
      </c>
      <c r="AI3451" s="56" t="str">
        <f aca="false">IF($X3451="Not Significant","No Further Action Required",
IF($AH3451="","",
IF(AND($AH3451="Pass",$L3451="0 - Passed "),"Analysis performed; no further action required.",
IF(AND($AH3451="Fail",$L3451="1 - Failed "),"Analysis performed; no further action required.",
IF(AND($AH3451="Pass",$L3451="2 - Limited In Use "),"Analysis performed; no further action required.",
IF(AND($AH3451="Fail",$L3451="3 - Adjusted "),"Analysis performed; no further action required.",
"Unit fails analysis; TSM determination required."))))))</f>
        <v/>
      </c>
      <c r="AJ3451" s="58"/>
    </row>
    <row r="3452" customFormat="false" ht="15" hidden="false" customHeight="false" outlineLevel="0" collapsed="false">
      <c r="A3452" s="56"/>
      <c r="E3452" s="57" t="str">
        <f aca="false">IF(AND($F3452="",$G3452=""),"",IF($G3452="",$F3452,HYPERLINK($G3452,$F3452)))</f>
        <v/>
      </c>
      <c r="H3452" s="1" t="str">
        <f aca="false">IF($I3452="","None Attached",IF(LEFT($I3452,5)="https",HYPERLINK($I3452,"Datasheet"),HYPERLINK(_xlfn.CONCAT("https://",$I3452),"Datasheet")))</f>
        <v>None Attached</v>
      </c>
      <c r="M3452" s="56"/>
      <c r="P3452" s="58"/>
      <c r="Q3452" s="1" t="n">
        <f aca="false">$M3452-$N3452</f>
        <v>0</v>
      </c>
      <c r="R3452" s="56"/>
      <c r="T3452" s="59" t="s">
        <v>15</v>
      </c>
      <c r="U3452" s="1" t="n">
        <f aca="false">$S3452-$R3452</f>
        <v>0</v>
      </c>
      <c r="V3452" s="1" t="n">
        <f aca="false">IF($T3452="±",$Q3452*2,$Q3452)</f>
        <v>0</v>
      </c>
      <c r="W3452" s="60" t="str">
        <f aca="false">IFERROR($U3452/ABS($V3452),"N/A")</f>
        <v>N/A</v>
      </c>
      <c r="X3452" s="61" t="str">
        <f aca="false">IF(OR($W3452="N/A",$R3452="",$S3452=""),"N/A",IF($W3452&gt;=4,"Not Significant",IF($W3452&gt;=2,"Semi-Significant","Significant")))</f>
        <v>N/A</v>
      </c>
      <c r="Z3452" s="1" t="str">
        <f aca="false">IF($D3452="Z540.1 w/data",0,"")</f>
        <v/>
      </c>
      <c r="AA3452" s="1" t="e">
        <f aca="false">$Y3452+$Q3452+$Z3452</f>
        <v>#VALUE!</v>
      </c>
      <c r="AB3452" s="1" t="n">
        <f aca="false">$N3452+$Q3452</f>
        <v>0</v>
      </c>
      <c r="AC3452" s="1" t="str">
        <f aca="false">IF($Y3452="","",IF(AND($AA3452&gt;=$R3452,$AA3452&lt;=$S3452),"Pass","Fail"))</f>
        <v/>
      </c>
      <c r="AD3452" s="1" t="str">
        <f aca="false">IF($Y3452="","",IF($AA3452&gt;$R3452,"Pass","Fail"))</f>
        <v/>
      </c>
      <c r="AE3452" s="1" t="str">
        <f aca="false">IF($Y3452="","",IF($AA3452&gt;=$R3452,"Pass","Fail"))</f>
        <v/>
      </c>
      <c r="AF3452" s="1" t="str">
        <f aca="false">IF($Y3452="","",IF($AA3452&lt;=$S3452,"Pass","Fail"))</f>
        <v/>
      </c>
      <c r="AG3452" s="1" t="str">
        <f aca="false">IF($Y3452="","",IF($AA3452&lt;$S3452,"Pass","Fail"))</f>
        <v/>
      </c>
      <c r="AH3452" s="23" t="str">
        <f aca="true">INDIRECT(CHOOSE(MATCH($T3452,{"±","&gt;","≥","≤","&lt;"},0), "AC", "AD", "AE", "AF", "AG") &amp; ROW())</f>
        <v/>
      </c>
      <c r="AI3452" s="56" t="str">
        <f aca="false">IF($X3452="Not Significant","No Further Action Required",
IF($AH3452="","",
IF(AND($AH3452="Pass",$L3452="0 - Passed "),"Analysis performed; no further action required.",
IF(AND($AH3452="Fail",$L3452="1 - Failed "),"Analysis performed; no further action required.",
IF(AND($AH3452="Pass",$L3452="2 - Limited In Use "),"Analysis performed; no further action required.",
IF(AND($AH3452="Fail",$L3452="3 - Adjusted "),"Analysis performed; no further action required.",
"Unit fails analysis; TSM determination required."))))))</f>
        <v/>
      </c>
      <c r="AJ3452" s="58"/>
    </row>
    <row r="3453" customFormat="false" ht="15" hidden="false" customHeight="false" outlineLevel="0" collapsed="false">
      <c r="A3453" s="56"/>
      <c r="E3453" s="57" t="str">
        <f aca="false">IF(AND($F3453="",$G3453=""),"",IF($G3453="",$F3453,HYPERLINK($G3453,$F3453)))</f>
        <v/>
      </c>
      <c r="H3453" s="1" t="str">
        <f aca="false">IF($I3453="","None Attached",IF(LEFT($I3453,5)="https",HYPERLINK($I3453,"Datasheet"),HYPERLINK(_xlfn.CONCAT("https://",$I3453),"Datasheet")))</f>
        <v>None Attached</v>
      </c>
      <c r="M3453" s="56"/>
      <c r="P3453" s="58"/>
      <c r="Q3453" s="1" t="n">
        <f aca="false">$M3453-$N3453</f>
        <v>0</v>
      </c>
      <c r="R3453" s="56"/>
      <c r="T3453" s="59" t="s">
        <v>15</v>
      </c>
      <c r="U3453" s="1" t="n">
        <f aca="false">$S3453-$R3453</f>
        <v>0</v>
      </c>
      <c r="V3453" s="1" t="n">
        <f aca="false">IF($T3453="±",$Q3453*2,$Q3453)</f>
        <v>0</v>
      </c>
      <c r="W3453" s="60" t="str">
        <f aca="false">IFERROR($U3453/ABS($V3453),"N/A")</f>
        <v>N/A</v>
      </c>
      <c r="X3453" s="61" t="str">
        <f aca="false">IF(OR($W3453="N/A",$R3453="",$S3453=""),"N/A",IF($W3453&gt;=4,"Not Significant",IF($W3453&gt;=2,"Semi-Significant","Significant")))</f>
        <v>N/A</v>
      </c>
      <c r="Z3453" s="1" t="str">
        <f aca="false">IF($D3453="Z540.1 w/data",0,"")</f>
        <v/>
      </c>
      <c r="AA3453" s="1" t="e">
        <f aca="false">$Y3453+$Q3453+$Z3453</f>
        <v>#VALUE!</v>
      </c>
      <c r="AB3453" s="1" t="n">
        <f aca="false">$N3453+$Q3453</f>
        <v>0</v>
      </c>
      <c r="AC3453" s="1" t="str">
        <f aca="false">IF($Y3453="","",IF(AND($AA3453&gt;=$R3453,$AA3453&lt;=$S3453),"Pass","Fail"))</f>
        <v/>
      </c>
      <c r="AD3453" s="1" t="str">
        <f aca="false">IF($Y3453="","",IF($AA3453&gt;$R3453,"Pass","Fail"))</f>
        <v/>
      </c>
      <c r="AE3453" s="1" t="str">
        <f aca="false">IF($Y3453="","",IF($AA3453&gt;=$R3453,"Pass","Fail"))</f>
        <v/>
      </c>
      <c r="AF3453" s="1" t="str">
        <f aca="false">IF($Y3453="","",IF($AA3453&lt;=$S3453,"Pass","Fail"))</f>
        <v/>
      </c>
      <c r="AG3453" s="1" t="str">
        <f aca="false">IF($Y3453="","",IF($AA3453&lt;$S3453,"Pass","Fail"))</f>
        <v/>
      </c>
      <c r="AH3453" s="23" t="str">
        <f aca="true">INDIRECT(CHOOSE(MATCH($T3453,{"±","&gt;","≥","≤","&lt;"},0), "AC", "AD", "AE", "AF", "AG") &amp; ROW())</f>
        <v/>
      </c>
      <c r="AI3453" s="56" t="str">
        <f aca="false">IF($X3453="Not Significant","No Further Action Required",
IF($AH3453="","",
IF(AND($AH3453="Pass",$L3453="0 - Passed "),"Analysis performed; no further action required.",
IF(AND($AH3453="Fail",$L3453="1 - Failed "),"Analysis performed; no further action required.",
IF(AND($AH3453="Pass",$L3453="2 - Limited In Use "),"Analysis performed; no further action required.",
IF(AND($AH3453="Fail",$L3453="3 - Adjusted "),"Analysis performed; no further action required.",
"Unit fails analysis; TSM determination required."))))))</f>
        <v/>
      </c>
      <c r="AJ3453" s="58"/>
    </row>
    <row r="3454" customFormat="false" ht="15" hidden="false" customHeight="false" outlineLevel="0" collapsed="false">
      <c r="A3454" s="56"/>
      <c r="E3454" s="57" t="str">
        <f aca="false">IF(AND($F3454="",$G3454=""),"",IF($G3454="",$F3454,HYPERLINK($G3454,$F3454)))</f>
        <v/>
      </c>
      <c r="H3454" s="1" t="str">
        <f aca="false">IF($I3454="","None Attached",IF(LEFT($I3454,5)="https",HYPERLINK($I3454,"Datasheet"),HYPERLINK(_xlfn.CONCAT("https://",$I3454),"Datasheet")))</f>
        <v>None Attached</v>
      </c>
      <c r="M3454" s="56"/>
      <c r="P3454" s="58"/>
      <c r="Q3454" s="1" t="n">
        <f aca="false">$M3454-$N3454</f>
        <v>0</v>
      </c>
      <c r="R3454" s="56"/>
      <c r="T3454" s="59" t="s">
        <v>15</v>
      </c>
      <c r="U3454" s="1" t="n">
        <f aca="false">$S3454-$R3454</f>
        <v>0</v>
      </c>
      <c r="V3454" s="1" t="n">
        <f aca="false">IF($T3454="±",$Q3454*2,$Q3454)</f>
        <v>0</v>
      </c>
      <c r="W3454" s="60" t="str">
        <f aca="false">IFERROR($U3454/ABS($V3454),"N/A")</f>
        <v>N/A</v>
      </c>
      <c r="X3454" s="61" t="str">
        <f aca="false">IF(OR($W3454="N/A",$R3454="",$S3454=""),"N/A",IF($W3454&gt;=4,"Not Significant",IF($W3454&gt;=2,"Semi-Significant","Significant")))</f>
        <v>N/A</v>
      </c>
      <c r="Z3454" s="1" t="str">
        <f aca="false">IF($D3454="Z540.1 w/data",0,"")</f>
        <v/>
      </c>
      <c r="AA3454" s="1" t="e">
        <f aca="false">$Y3454+$Q3454+$Z3454</f>
        <v>#VALUE!</v>
      </c>
      <c r="AB3454" s="1" t="n">
        <f aca="false">$N3454+$Q3454</f>
        <v>0</v>
      </c>
      <c r="AC3454" s="1" t="str">
        <f aca="false">IF($Y3454="","",IF(AND($AA3454&gt;=$R3454,$AA3454&lt;=$S3454),"Pass","Fail"))</f>
        <v/>
      </c>
      <c r="AD3454" s="1" t="str">
        <f aca="false">IF($Y3454="","",IF($AA3454&gt;$R3454,"Pass","Fail"))</f>
        <v/>
      </c>
      <c r="AE3454" s="1" t="str">
        <f aca="false">IF($Y3454="","",IF($AA3454&gt;=$R3454,"Pass","Fail"))</f>
        <v/>
      </c>
      <c r="AF3454" s="1" t="str">
        <f aca="false">IF($Y3454="","",IF($AA3454&lt;=$S3454,"Pass","Fail"))</f>
        <v/>
      </c>
      <c r="AG3454" s="1" t="str">
        <f aca="false">IF($Y3454="","",IF($AA3454&lt;$S3454,"Pass","Fail"))</f>
        <v/>
      </c>
      <c r="AH3454" s="23" t="str">
        <f aca="true">INDIRECT(CHOOSE(MATCH($T3454,{"±","&gt;","≥","≤","&lt;"},0), "AC", "AD", "AE", "AF", "AG") &amp; ROW())</f>
        <v/>
      </c>
      <c r="AI3454" s="56" t="str">
        <f aca="false">IF($X3454="Not Significant","No Further Action Required",
IF($AH3454="","",
IF(AND($AH3454="Pass",$L3454="0 - Passed "),"Analysis performed; no further action required.",
IF(AND($AH3454="Fail",$L3454="1 - Failed "),"Analysis performed; no further action required.",
IF(AND($AH3454="Pass",$L3454="2 - Limited In Use "),"Analysis performed; no further action required.",
IF(AND($AH3454="Fail",$L3454="3 - Adjusted "),"Analysis performed; no further action required.",
"Unit fails analysis; TSM determination required."))))))</f>
        <v/>
      </c>
      <c r="AJ3454" s="58"/>
    </row>
    <row r="3455" customFormat="false" ht="15" hidden="false" customHeight="false" outlineLevel="0" collapsed="false">
      <c r="A3455" s="56"/>
      <c r="E3455" s="57" t="str">
        <f aca="false">IF(AND($F3455="",$G3455=""),"",IF($G3455="",$F3455,HYPERLINK($G3455,$F3455)))</f>
        <v/>
      </c>
      <c r="H3455" s="1" t="str">
        <f aca="false">IF($I3455="","None Attached",IF(LEFT($I3455,5)="https",HYPERLINK($I3455,"Datasheet"),HYPERLINK(_xlfn.CONCAT("https://",$I3455),"Datasheet")))</f>
        <v>None Attached</v>
      </c>
      <c r="M3455" s="56"/>
      <c r="P3455" s="58"/>
      <c r="Q3455" s="1" t="n">
        <f aca="false">$M3455-$N3455</f>
        <v>0</v>
      </c>
      <c r="R3455" s="56"/>
      <c r="T3455" s="59" t="s">
        <v>15</v>
      </c>
      <c r="U3455" s="1" t="n">
        <f aca="false">$S3455-$R3455</f>
        <v>0</v>
      </c>
      <c r="V3455" s="1" t="n">
        <f aca="false">IF($T3455="±",$Q3455*2,$Q3455)</f>
        <v>0</v>
      </c>
      <c r="W3455" s="60" t="str">
        <f aca="false">IFERROR($U3455/ABS($V3455),"N/A")</f>
        <v>N/A</v>
      </c>
      <c r="X3455" s="61" t="str">
        <f aca="false">IF(OR($W3455="N/A",$R3455="",$S3455=""),"N/A",IF($W3455&gt;=4,"Not Significant",IF($W3455&gt;=2,"Semi-Significant","Significant")))</f>
        <v>N/A</v>
      </c>
      <c r="Z3455" s="1" t="str">
        <f aca="false">IF($D3455="Z540.1 w/data",0,"")</f>
        <v/>
      </c>
      <c r="AA3455" s="1" t="e">
        <f aca="false">$Y3455+$Q3455+$Z3455</f>
        <v>#VALUE!</v>
      </c>
      <c r="AB3455" s="1" t="n">
        <f aca="false">$N3455+$Q3455</f>
        <v>0</v>
      </c>
      <c r="AC3455" s="1" t="str">
        <f aca="false">IF($Y3455="","",IF(AND($AA3455&gt;=$R3455,$AA3455&lt;=$S3455),"Pass","Fail"))</f>
        <v/>
      </c>
      <c r="AD3455" s="1" t="str">
        <f aca="false">IF($Y3455="","",IF($AA3455&gt;$R3455,"Pass","Fail"))</f>
        <v/>
      </c>
      <c r="AE3455" s="1" t="str">
        <f aca="false">IF($Y3455="","",IF($AA3455&gt;=$R3455,"Pass","Fail"))</f>
        <v/>
      </c>
      <c r="AF3455" s="1" t="str">
        <f aca="false">IF($Y3455="","",IF($AA3455&lt;=$S3455,"Pass","Fail"))</f>
        <v/>
      </c>
      <c r="AG3455" s="1" t="str">
        <f aca="false">IF($Y3455="","",IF($AA3455&lt;$S3455,"Pass","Fail"))</f>
        <v/>
      </c>
      <c r="AH3455" s="23" t="str">
        <f aca="true">INDIRECT(CHOOSE(MATCH($T3455,{"±","&gt;","≥","≤","&lt;"},0), "AC", "AD", "AE", "AF", "AG") &amp; ROW())</f>
        <v/>
      </c>
      <c r="AI3455" s="56" t="str">
        <f aca="false">IF($X3455="Not Significant","No Further Action Required",
IF($AH3455="","",
IF(AND($AH3455="Pass",$L3455="0 - Passed "),"Analysis performed; no further action required.",
IF(AND($AH3455="Fail",$L3455="1 - Failed "),"Analysis performed; no further action required.",
IF(AND($AH3455="Pass",$L3455="2 - Limited In Use "),"Analysis performed; no further action required.",
IF(AND($AH3455="Fail",$L3455="3 - Adjusted "),"Analysis performed; no further action required.",
"Unit fails analysis; TSM determination required."))))))</f>
        <v/>
      </c>
      <c r="AJ3455" s="58"/>
    </row>
    <row r="3456" customFormat="false" ht="15" hidden="false" customHeight="false" outlineLevel="0" collapsed="false">
      <c r="A3456" s="56"/>
      <c r="E3456" s="57" t="str">
        <f aca="false">IF(AND($F3456="",$G3456=""),"",IF($G3456="",$F3456,HYPERLINK($G3456,$F3456)))</f>
        <v/>
      </c>
      <c r="H3456" s="1" t="str">
        <f aca="false">IF($I3456="","None Attached",IF(LEFT($I3456,5)="https",HYPERLINK($I3456,"Datasheet"),HYPERLINK(_xlfn.CONCAT("https://",$I3456),"Datasheet")))</f>
        <v>None Attached</v>
      </c>
      <c r="M3456" s="56"/>
      <c r="P3456" s="58"/>
      <c r="Q3456" s="1" t="n">
        <f aca="false">$M3456-$N3456</f>
        <v>0</v>
      </c>
      <c r="R3456" s="56"/>
      <c r="T3456" s="59" t="s">
        <v>15</v>
      </c>
      <c r="U3456" s="1" t="n">
        <f aca="false">$S3456-$R3456</f>
        <v>0</v>
      </c>
      <c r="V3456" s="1" t="n">
        <f aca="false">IF($T3456="±",$Q3456*2,$Q3456)</f>
        <v>0</v>
      </c>
      <c r="W3456" s="60" t="str">
        <f aca="false">IFERROR($U3456/ABS($V3456),"N/A")</f>
        <v>N/A</v>
      </c>
      <c r="X3456" s="61" t="str">
        <f aca="false">IF(OR($W3456="N/A",$R3456="",$S3456=""),"N/A",IF($W3456&gt;=4,"Not Significant",IF($W3456&gt;=2,"Semi-Significant","Significant")))</f>
        <v>N/A</v>
      </c>
      <c r="Z3456" s="1" t="str">
        <f aca="false">IF($D3456="Z540.1 w/data",0,"")</f>
        <v/>
      </c>
      <c r="AA3456" s="1" t="e">
        <f aca="false">$Y3456+$Q3456+$Z3456</f>
        <v>#VALUE!</v>
      </c>
      <c r="AB3456" s="1" t="n">
        <f aca="false">$N3456+$Q3456</f>
        <v>0</v>
      </c>
      <c r="AC3456" s="1" t="str">
        <f aca="false">IF($Y3456="","",IF(AND($AA3456&gt;=$R3456,$AA3456&lt;=$S3456),"Pass","Fail"))</f>
        <v/>
      </c>
      <c r="AD3456" s="1" t="str">
        <f aca="false">IF($Y3456="","",IF($AA3456&gt;$R3456,"Pass","Fail"))</f>
        <v/>
      </c>
      <c r="AE3456" s="1" t="str">
        <f aca="false">IF($Y3456="","",IF($AA3456&gt;=$R3456,"Pass","Fail"))</f>
        <v/>
      </c>
      <c r="AF3456" s="1" t="str">
        <f aca="false">IF($Y3456="","",IF($AA3456&lt;=$S3456,"Pass","Fail"))</f>
        <v/>
      </c>
      <c r="AG3456" s="1" t="str">
        <f aca="false">IF($Y3456="","",IF($AA3456&lt;$S3456,"Pass","Fail"))</f>
        <v/>
      </c>
      <c r="AH3456" s="23" t="str">
        <f aca="true">INDIRECT(CHOOSE(MATCH($T3456,{"±","&gt;","≥","≤","&lt;"},0), "AC", "AD", "AE", "AF", "AG") &amp; ROW())</f>
        <v/>
      </c>
      <c r="AI3456" s="56" t="str">
        <f aca="false">IF($X3456="Not Significant","No Further Action Required",
IF($AH3456="","",
IF(AND($AH3456="Pass",$L3456="0 - Passed "),"Analysis performed; no further action required.",
IF(AND($AH3456="Fail",$L3456="1 - Failed "),"Analysis performed; no further action required.",
IF(AND($AH3456="Pass",$L3456="2 - Limited In Use "),"Analysis performed; no further action required.",
IF(AND($AH3456="Fail",$L3456="3 - Adjusted "),"Analysis performed; no further action required.",
"Unit fails analysis; TSM determination required."))))))</f>
        <v/>
      </c>
      <c r="AJ3456" s="58"/>
    </row>
    <row r="3457" customFormat="false" ht="15" hidden="false" customHeight="false" outlineLevel="0" collapsed="false">
      <c r="A3457" s="56"/>
      <c r="E3457" s="57" t="str">
        <f aca="false">IF(AND($F3457="",$G3457=""),"",IF($G3457="",$F3457,HYPERLINK($G3457,$F3457)))</f>
        <v/>
      </c>
      <c r="H3457" s="1" t="str">
        <f aca="false">IF($I3457="","None Attached",IF(LEFT($I3457,5)="https",HYPERLINK($I3457,"Datasheet"),HYPERLINK(_xlfn.CONCAT("https://",$I3457),"Datasheet")))</f>
        <v>None Attached</v>
      </c>
      <c r="M3457" s="56"/>
      <c r="P3457" s="58"/>
      <c r="Q3457" s="1" t="n">
        <f aca="false">$M3457-$N3457</f>
        <v>0</v>
      </c>
      <c r="R3457" s="56"/>
      <c r="T3457" s="59" t="s">
        <v>15</v>
      </c>
      <c r="U3457" s="1" t="n">
        <f aca="false">$S3457-$R3457</f>
        <v>0</v>
      </c>
      <c r="V3457" s="1" t="n">
        <f aca="false">IF($T3457="±",$Q3457*2,$Q3457)</f>
        <v>0</v>
      </c>
      <c r="W3457" s="60" t="str">
        <f aca="false">IFERROR($U3457/ABS($V3457),"N/A")</f>
        <v>N/A</v>
      </c>
      <c r="X3457" s="61" t="str">
        <f aca="false">IF(OR($W3457="N/A",$R3457="",$S3457=""),"N/A",IF($W3457&gt;=4,"Not Significant",IF($W3457&gt;=2,"Semi-Significant","Significant")))</f>
        <v>N/A</v>
      </c>
      <c r="Z3457" s="1" t="str">
        <f aca="false">IF($D3457="Z540.1 w/data",0,"")</f>
        <v/>
      </c>
      <c r="AA3457" s="1" t="e">
        <f aca="false">$Y3457+$Q3457+$Z3457</f>
        <v>#VALUE!</v>
      </c>
      <c r="AB3457" s="1" t="n">
        <f aca="false">$N3457+$Q3457</f>
        <v>0</v>
      </c>
      <c r="AC3457" s="1" t="str">
        <f aca="false">IF($Y3457="","",IF(AND($AA3457&gt;=$R3457,$AA3457&lt;=$S3457),"Pass","Fail"))</f>
        <v/>
      </c>
      <c r="AD3457" s="1" t="str">
        <f aca="false">IF($Y3457="","",IF($AA3457&gt;$R3457,"Pass","Fail"))</f>
        <v/>
      </c>
      <c r="AE3457" s="1" t="str">
        <f aca="false">IF($Y3457="","",IF($AA3457&gt;=$R3457,"Pass","Fail"))</f>
        <v/>
      </c>
      <c r="AF3457" s="1" t="str">
        <f aca="false">IF($Y3457="","",IF($AA3457&lt;=$S3457,"Pass","Fail"))</f>
        <v/>
      </c>
      <c r="AG3457" s="1" t="str">
        <f aca="false">IF($Y3457="","",IF($AA3457&lt;$S3457,"Pass","Fail"))</f>
        <v/>
      </c>
      <c r="AH3457" s="23" t="str">
        <f aca="true">INDIRECT(CHOOSE(MATCH($T3457,{"±","&gt;","≥","≤","&lt;"},0), "AC", "AD", "AE", "AF", "AG") &amp; ROW())</f>
        <v/>
      </c>
      <c r="AI3457" s="56" t="str">
        <f aca="false">IF($X3457="Not Significant","No Further Action Required",
IF($AH3457="","",
IF(AND($AH3457="Pass",$L3457="0 - Passed "),"Analysis performed; no further action required.",
IF(AND($AH3457="Fail",$L3457="1 - Failed "),"Analysis performed; no further action required.",
IF(AND($AH3457="Pass",$L3457="2 - Limited In Use "),"Analysis performed; no further action required.",
IF(AND($AH3457="Fail",$L3457="3 - Adjusted "),"Analysis performed; no further action required.",
"Unit fails analysis; TSM determination required."))))))</f>
        <v/>
      </c>
      <c r="AJ3457" s="58"/>
    </row>
    <row r="3458" customFormat="false" ht="15" hidden="false" customHeight="false" outlineLevel="0" collapsed="false">
      <c r="A3458" s="56"/>
      <c r="E3458" s="57" t="str">
        <f aca="false">IF(AND($F3458="",$G3458=""),"",IF($G3458="",$F3458,HYPERLINK($G3458,$F3458)))</f>
        <v/>
      </c>
      <c r="H3458" s="1" t="str">
        <f aca="false">IF($I3458="","None Attached",IF(LEFT($I3458,5)="https",HYPERLINK($I3458,"Datasheet"),HYPERLINK(_xlfn.CONCAT("https://",$I3458),"Datasheet")))</f>
        <v>None Attached</v>
      </c>
      <c r="M3458" s="56"/>
      <c r="P3458" s="58"/>
      <c r="Q3458" s="1" t="n">
        <f aca="false">$M3458-$N3458</f>
        <v>0</v>
      </c>
      <c r="R3458" s="56"/>
      <c r="T3458" s="59" t="s">
        <v>15</v>
      </c>
      <c r="U3458" s="1" t="n">
        <f aca="false">$S3458-$R3458</f>
        <v>0</v>
      </c>
      <c r="V3458" s="1" t="n">
        <f aca="false">IF($T3458="±",$Q3458*2,$Q3458)</f>
        <v>0</v>
      </c>
      <c r="W3458" s="60" t="str">
        <f aca="false">IFERROR($U3458/ABS($V3458),"N/A")</f>
        <v>N/A</v>
      </c>
      <c r="X3458" s="61" t="str">
        <f aca="false">IF(OR($W3458="N/A",$R3458="",$S3458=""),"N/A",IF($W3458&gt;=4,"Not Significant",IF($W3458&gt;=2,"Semi-Significant","Significant")))</f>
        <v>N/A</v>
      </c>
      <c r="Z3458" s="1" t="str">
        <f aca="false">IF($D3458="Z540.1 w/data",0,"")</f>
        <v/>
      </c>
      <c r="AA3458" s="1" t="e">
        <f aca="false">$Y3458+$Q3458+$Z3458</f>
        <v>#VALUE!</v>
      </c>
      <c r="AB3458" s="1" t="n">
        <f aca="false">$N3458+$Q3458</f>
        <v>0</v>
      </c>
      <c r="AC3458" s="1" t="str">
        <f aca="false">IF($Y3458="","",IF(AND($AA3458&gt;=$R3458,$AA3458&lt;=$S3458),"Pass","Fail"))</f>
        <v/>
      </c>
      <c r="AD3458" s="1" t="str">
        <f aca="false">IF($Y3458="","",IF($AA3458&gt;$R3458,"Pass","Fail"))</f>
        <v/>
      </c>
      <c r="AE3458" s="1" t="str">
        <f aca="false">IF($Y3458="","",IF($AA3458&gt;=$R3458,"Pass","Fail"))</f>
        <v/>
      </c>
      <c r="AF3458" s="1" t="str">
        <f aca="false">IF($Y3458="","",IF($AA3458&lt;=$S3458,"Pass","Fail"))</f>
        <v/>
      </c>
      <c r="AG3458" s="1" t="str">
        <f aca="false">IF($Y3458="","",IF($AA3458&lt;$S3458,"Pass","Fail"))</f>
        <v/>
      </c>
      <c r="AH3458" s="23" t="str">
        <f aca="true">INDIRECT(CHOOSE(MATCH($T3458,{"±","&gt;","≥","≤","&lt;"},0), "AC", "AD", "AE", "AF", "AG") &amp; ROW())</f>
        <v/>
      </c>
      <c r="AI3458" s="56" t="str">
        <f aca="false">IF($X3458="Not Significant","No Further Action Required",
IF($AH3458="","",
IF(AND($AH3458="Pass",$L3458="0 - Passed "),"Analysis performed; no further action required.",
IF(AND($AH3458="Fail",$L3458="1 - Failed "),"Analysis performed; no further action required.",
IF(AND($AH3458="Pass",$L3458="2 - Limited In Use "),"Analysis performed; no further action required.",
IF(AND($AH3458="Fail",$L3458="3 - Adjusted "),"Analysis performed; no further action required.",
"Unit fails analysis; TSM determination required."))))))</f>
        <v/>
      </c>
      <c r="AJ3458" s="58"/>
    </row>
    <row r="3459" customFormat="false" ht="15" hidden="false" customHeight="false" outlineLevel="0" collapsed="false">
      <c r="A3459" s="56"/>
      <c r="E3459" s="57" t="str">
        <f aca="false">IF(AND($F3459="",$G3459=""),"",IF($G3459="",$F3459,HYPERLINK($G3459,$F3459)))</f>
        <v/>
      </c>
      <c r="H3459" s="1" t="str">
        <f aca="false">IF($I3459="","None Attached",IF(LEFT($I3459,5)="https",HYPERLINK($I3459,"Datasheet"),HYPERLINK(_xlfn.CONCAT("https://",$I3459),"Datasheet")))</f>
        <v>None Attached</v>
      </c>
      <c r="M3459" s="56"/>
      <c r="P3459" s="58"/>
      <c r="Q3459" s="1" t="n">
        <f aca="false">$M3459-$N3459</f>
        <v>0</v>
      </c>
      <c r="R3459" s="56"/>
      <c r="T3459" s="59" t="s">
        <v>15</v>
      </c>
      <c r="U3459" s="1" t="n">
        <f aca="false">$S3459-$R3459</f>
        <v>0</v>
      </c>
      <c r="V3459" s="1" t="n">
        <f aca="false">IF($T3459="±",$Q3459*2,$Q3459)</f>
        <v>0</v>
      </c>
      <c r="W3459" s="60" t="str">
        <f aca="false">IFERROR($U3459/ABS($V3459),"N/A")</f>
        <v>N/A</v>
      </c>
      <c r="X3459" s="61" t="str">
        <f aca="false">IF(OR($W3459="N/A",$R3459="",$S3459=""),"N/A",IF($W3459&gt;=4,"Not Significant",IF($W3459&gt;=2,"Semi-Significant","Significant")))</f>
        <v>N/A</v>
      </c>
      <c r="Z3459" s="1" t="str">
        <f aca="false">IF($D3459="Z540.1 w/data",0,"")</f>
        <v/>
      </c>
      <c r="AA3459" s="1" t="e">
        <f aca="false">$Y3459+$Q3459+$Z3459</f>
        <v>#VALUE!</v>
      </c>
      <c r="AB3459" s="1" t="n">
        <f aca="false">$N3459+$Q3459</f>
        <v>0</v>
      </c>
      <c r="AC3459" s="1" t="str">
        <f aca="false">IF($Y3459="","",IF(AND($AA3459&gt;=$R3459,$AA3459&lt;=$S3459),"Pass","Fail"))</f>
        <v/>
      </c>
      <c r="AD3459" s="1" t="str">
        <f aca="false">IF($Y3459="","",IF($AA3459&gt;$R3459,"Pass","Fail"))</f>
        <v/>
      </c>
      <c r="AE3459" s="1" t="str">
        <f aca="false">IF($Y3459="","",IF($AA3459&gt;=$R3459,"Pass","Fail"))</f>
        <v/>
      </c>
      <c r="AF3459" s="1" t="str">
        <f aca="false">IF($Y3459="","",IF($AA3459&lt;=$S3459,"Pass","Fail"))</f>
        <v/>
      </c>
      <c r="AG3459" s="1" t="str">
        <f aca="false">IF($Y3459="","",IF($AA3459&lt;$S3459,"Pass","Fail"))</f>
        <v/>
      </c>
      <c r="AH3459" s="23" t="str">
        <f aca="true">INDIRECT(CHOOSE(MATCH($T3459,{"±","&gt;","≥","≤","&lt;"},0), "AC", "AD", "AE", "AF", "AG") &amp; ROW())</f>
        <v/>
      </c>
      <c r="AI3459" s="56" t="str">
        <f aca="false">IF($X3459="Not Significant","No Further Action Required",
IF($AH3459="","",
IF(AND($AH3459="Pass",$L3459="0 - Passed "),"Analysis performed; no further action required.",
IF(AND($AH3459="Fail",$L3459="1 - Failed "),"Analysis performed; no further action required.",
IF(AND($AH3459="Pass",$L3459="2 - Limited In Use "),"Analysis performed; no further action required.",
IF(AND($AH3459="Fail",$L3459="3 - Adjusted "),"Analysis performed; no further action required.",
"Unit fails analysis; TSM determination required."))))))</f>
        <v/>
      </c>
      <c r="AJ3459" s="58"/>
    </row>
    <row r="3460" customFormat="false" ht="15" hidden="false" customHeight="false" outlineLevel="0" collapsed="false">
      <c r="A3460" s="56"/>
      <c r="E3460" s="57" t="str">
        <f aca="false">IF(AND($F3460="",$G3460=""),"",IF($G3460="",$F3460,HYPERLINK($G3460,$F3460)))</f>
        <v/>
      </c>
      <c r="H3460" s="1" t="str">
        <f aca="false">IF($I3460="","None Attached",IF(LEFT($I3460,5)="https",HYPERLINK($I3460,"Datasheet"),HYPERLINK(_xlfn.CONCAT("https://",$I3460),"Datasheet")))</f>
        <v>None Attached</v>
      </c>
      <c r="M3460" s="56"/>
      <c r="P3460" s="58"/>
      <c r="Q3460" s="1" t="n">
        <f aca="false">$M3460-$N3460</f>
        <v>0</v>
      </c>
      <c r="R3460" s="56"/>
      <c r="T3460" s="59" t="s">
        <v>15</v>
      </c>
      <c r="U3460" s="1" t="n">
        <f aca="false">$S3460-$R3460</f>
        <v>0</v>
      </c>
      <c r="V3460" s="1" t="n">
        <f aca="false">IF($T3460="±",$Q3460*2,$Q3460)</f>
        <v>0</v>
      </c>
      <c r="W3460" s="60" t="str">
        <f aca="false">IFERROR($U3460/ABS($V3460),"N/A")</f>
        <v>N/A</v>
      </c>
      <c r="X3460" s="61" t="str">
        <f aca="false">IF(OR($W3460="N/A",$R3460="",$S3460=""),"N/A",IF($W3460&gt;=4,"Not Significant",IF($W3460&gt;=2,"Semi-Significant","Significant")))</f>
        <v>N/A</v>
      </c>
      <c r="Z3460" s="1" t="str">
        <f aca="false">IF($D3460="Z540.1 w/data",0,"")</f>
        <v/>
      </c>
      <c r="AA3460" s="1" t="e">
        <f aca="false">$Y3460+$Q3460+$Z3460</f>
        <v>#VALUE!</v>
      </c>
      <c r="AB3460" s="1" t="n">
        <f aca="false">$N3460+$Q3460</f>
        <v>0</v>
      </c>
      <c r="AC3460" s="1" t="str">
        <f aca="false">IF($Y3460="","",IF(AND($AA3460&gt;=$R3460,$AA3460&lt;=$S3460),"Pass","Fail"))</f>
        <v/>
      </c>
      <c r="AD3460" s="1" t="str">
        <f aca="false">IF($Y3460="","",IF($AA3460&gt;$R3460,"Pass","Fail"))</f>
        <v/>
      </c>
      <c r="AE3460" s="1" t="str">
        <f aca="false">IF($Y3460="","",IF($AA3460&gt;=$R3460,"Pass","Fail"))</f>
        <v/>
      </c>
      <c r="AF3460" s="1" t="str">
        <f aca="false">IF($Y3460="","",IF($AA3460&lt;=$S3460,"Pass","Fail"))</f>
        <v/>
      </c>
      <c r="AG3460" s="1" t="str">
        <f aca="false">IF($Y3460="","",IF($AA3460&lt;$S3460,"Pass","Fail"))</f>
        <v/>
      </c>
      <c r="AH3460" s="23" t="str">
        <f aca="true">INDIRECT(CHOOSE(MATCH($T3460,{"±","&gt;","≥","≤","&lt;"},0), "AC", "AD", "AE", "AF", "AG") &amp; ROW())</f>
        <v/>
      </c>
      <c r="AI3460" s="56" t="str">
        <f aca="false">IF($X3460="Not Significant","No Further Action Required",
IF($AH3460="","",
IF(AND($AH3460="Pass",$L3460="0 - Passed "),"Analysis performed; no further action required.",
IF(AND($AH3460="Fail",$L3460="1 - Failed "),"Analysis performed; no further action required.",
IF(AND($AH3460="Pass",$L3460="2 - Limited In Use "),"Analysis performed; no further action required.",
IF(AND($AH3460="Fail",$L3460="3 - Adjusted "),"Analysis performed; no further action required.",
"Unit fails analysis; TSM determination required."))))))</f>
        <v/>
      </c>
      <c r="AJ3460" s="58"/>
    </row>
    <row r="3461" customFormat="false" ht="15" hidden="false" customHeight="false" outlineLevel="0" collapsed="false">
      <c r="A3461" s="56"/>
      <c r="E3461" s="57" t="str">
        <f aca="false">IF(AND($F3461="",$G3461=""),"",IF($G3461="",$F3461,HYPERLINK($G3461,$F3461)))</f>
        <v/>
      </c>
      <c r="H3461" s="1" t="str">
        <f aca="false">IF($I3461="","None Attached",IF(LEFT($I3461,5)="https",HYPERLINK($I3461,"Datasheet"),HYPERLINK(_xlfn.CONCAT("https://",$I3461),"Datasheet")))</f>
        <v>None Attached</v>
      </c>
      <c r="M3461" s="56"/>
      <c r="P3461" s="58"/>
      <c r="Q3461" s="1" t="n">
        <f aca="false">$M3461-$N3461</f>
        <v>0</v>
      </c>
      <c r="R3461" s="56"/>
      <c r="T3461" s="59" t="s">
        <v>15</v>
      </c>
      <c r="U3461" s="1" t="n">
        <f aca="false">$S3461-$R3461</f>
        <v>0</v>
      </c>
      <c r="V3461" s="1" t="n">
        <f aca="false">IF($T3461="±",$Q3461*2,$Q3461)</f>
        <v>0</v>
      </c>
      <c r="W3461" s="60" t="str">
        <f aca="false">IFERROR($U3461/ABS($V3461),"N/A")</f>
        <v>N/A</v>
      </c>
      <c r="X3461" s="61" t="str">
        <f aca="false">IF(OR($W3461="N/A",$R3461="",$S3461=""),"N/A",IF($W3461&gt;=4,"Not Significant",IF($W3461&gt;=2,"Semi-Significant","Significant")))</f>
        <v>N/A</v>
      </c>
      <c r="Z3461" s="1" t="str">
        <f aca="false">IF($D3461="Z540.1 w/data",0,"")</f>
        <v/>
      </c>
      <c r="AA3461" s="1" t="e">
        <f aca="false">$Y3461+$Q3461+$Z3461</f>
        <v>#VALUE!</v>
      </c>
      <c r="AB3461" s="1" t="n">
        <f aca="false">$N3461+$Q3461</f>
        <v>0</v>
      </c>
      <c r="AC3461" s="1" t="str">
        <f aca="false">IF($Y3461="","",IF(AND($AA3461&gt;=$R3461,$AA3461&lt;=$S3461),"Pass","Fail"))</f>
        <v/>
      </c>
      <c r="AD3461" s="1" t="str">
        <f aca="false">IF($Y3461="","",IF($AA3461&gt;$R3461,"Pass","Fail"))</f>
        <v/>
      </c>
      <c r="AE3461" s="1" t="str">
        <f aca="false">IF($Y3461="","",IF($AA3461&gt;=$R3461,"Pass","Fail"))</f>
        <v/>
      </c>
      <c r="AF3461" s="1" t="str">
        <f aca="false">IF($Y3461="","",IF($AA3461&lt;=$S3461,"Pass","Fail"))</f>
        <v/>
      </c>
      <c r="AG3461" s="1" t="str">
        <f aca="false">IF($Y3461="","",IF($AA3461&lt;$S3461,"Pass","Fail"))</f>
        <v/>
      </c>
      <c r="AH3461" s="23" t="str">
        <f aca="true">INDIRECT(CHOOSE(MATCH($T3461,{"±","&gt;","≥","≤","&lt;"},0), "AC", "AD", "AE", "AF", "AG") &amp; ROW())</f>
        <v/>
      </c>
      <c r="AI3461" s="56" t="str">
        <f aca="false">IF($X3461="Not Significant","No Further Action Required",
IF($AH3461="","",
IF(AND($AH3461="Pass",$L3461="0 - Passed "),"Analysis performed; no further action required.",
IF(AND($AH3461="Fail",$L3461="1 - Failed "),"Analysis performed; no further action required.",
IF(AND($AH3461="Pass",$L3461="2 - Limited In Use "),"Analysis performed; no further action required.",
IF(AND($AH3461="Fail",$L3461="3 - Adjusted "),"Analysis performed; no further action required.",
"Unit fails analysis; TSM determination required."))))))</f>
        <v/>
      </c>
      <c r="AJ3461" s="58"/>
    </row>
    <row r="3462" customFormat="false" ht="15" hidden="false" customHeight="false" outlineLevel="0" collapsed="false">
      <c r="A3462" s="56"/>
      <c r="E3462" s="57" t="str">
        <f aca="false">IF(AND($F3462="",$G3462=""),"",IF($G3462="",$F3462,HYPERLINK($G3462,$F3462)))</f>
        <v/>
      </c>
      <c r="H3462" s="1" t="str">
        <f aca="false">IF($I3462="","None Attached",IF(LEFT($I3462,5)="https",HYPERLINK($I3462,"Datasheet"),HYPERLINK(_xlfn.CONCAT("https://",$I3462),"Datasheet")))</f>
        <v>None Attached</v>
      </c>
      <c r="M3462" s="56"/>
      <c r="P3462" s="58"/>
      <c r="Q3462" s="1" t="n">
        <f aca="false">$M3462-$N3462</f>
        <v>0</v>
      </c>
      <c r="R3462" s="56"/>
      <c r="T3462" s="59" t="s">
        <v>15</v>
      </c>
      <c r="U3462" s="1" t="n">
        <f aca="false">$S3462-$R3462</f>
        <v>0</v>
      </c>
      <c r="V3462" s="1" t="n">
        <f aca="false">IF($T3462="±",$Q3462*2,$Q3462)</f>
        <v>0</v>
      </c>
      <c r="W3462" s="60" t="str">
        <f aca="false">IFERROR($U3462/ABS($V3462),"N/A")</f>
        <v>N/A</v>
      </c>
      <c r="X3462" s="61" t="str">
        <f aca="false">IF(OR($W3462="N/A",$R3462="",$S3462=""),"N/A",IF($W3462&gt;=4,"Not Significant",IF($W3462&gt;=2,"Semi-Significant","Significant")))</f>
        <v>N/A</v>
      </c>
      <c r="Z3462" s="1" t="str">
        <f aca="false">IF($D3462="Z540.1 w/data",0,"")</f>
        <v/>
      </c>
      <c r="AA3462" s="1" t="e">
        <f aca="false">$Y3462+$Q3462+$Z3462</f>
        <v>#VALUE!</v>
      </c>
      <c r="AB3462" s="1" t="n">
        <f aca="false">$N3462+$Q3462</f>
        <v>0</v>
      </c>
      <c r="AC3462" s="1" t="str">
        <f aca="false">IF($Y3462="","",IF(AND($AA3462&gt;=$R3462,$AA3462&lt;=$S3462),"Pass","Fail"))</f>
        <v/>
      </c>
      <c r="AD3462" s="1" t="str">
        <f aca="false">IF($Y3462="","",IF($AA3462&gt;$R3462,"Pass","Fail"))</f>
        <v/>
      </c>
      <c r="AE3462" s="1" t="str">
        <f aca="false">IF($Y3462="","",IF($AA3462&gt;=$R3462,"Pass","Fail"))</f>
        <v/>
      </c>
      <c r="AF3462" s="1" t="str">
        <f aca="false">IF($Y3462="","",IF($AA3462&lt;=$S3462,"Pass","Fail"))</f>
        <v/>
      </c>
      <c r="AG3462" s="1" t="str">
        <f aca="false">IF($Y3462="","",IF($AA3462&lt;$S3462,"Pass","Fail"))</f>
        <v/>
      </c>
      <c r="AH3462" s="23" t="str">
        <f aca="true">INDIRECT(CHOOSE(MATCH($T3462,{"±","&gt;","≥","≤","&lt;"},0), "AC", "AD", "AE", "AF", "AG") &amp; ROW())</f>
        <v/>
      </c>
      <c r="AI3462" s="56" t="str">
        <f aca="false">IF($X3462="Not Significant","No Further Action Required",
IF($AH3462="","",
IF(AND($AH3462="Pass",$L3462="0 - Passed "),"Analysis performed; no further action required.",
IF(AND($AH3462="Fail",$L3462="1 - Failed "),"Analysis performed; no further action required.",
IF(AND($AH3462="Pass",$L3462="2 - Limited In Use "),"Analysis performed; no further action required.",
IF(AND($AH3462="Fail",$L3462="3 - Adjusted "),"Analysis performed; no further action required.",
"Unit fails analysis; TSM determination required."))))))</f>
        <v/>
      </c>
      <c r="AJ3462" s="58"/>
    </row>
    <row r="3463" customFormat="false" ht="15" hidden="false" customHeight="false" outlineLevel="0" collapsed="false">
      <c r="A3463" s="56"/>
      <c r="E3463" s="57" t="str">
        <f aca="false">IF(AND($F3463="",$G3463=""),"",IF($G3463="",$F3463,HYPERLINK($G3463,$F3463)))</f>
        <v/>
      </c>
      <c r="H3463" s="1" t="str">
        <f aca="false">IF($I3463="","None Attached",IF(LEFT($I3463,5)="https",HYPERLINK($I3463,"Datasheet"),HYPERLINK(_xlfn.CONCAT("https://",$I3463),"Datasheet")))</f>
        <v>None Attached</v>
      </c>
      <c r="M3463" s="56"/>
      <c r="P3463" s="58"/>
      <c r="Q3463" s="1" t="n">
        <f aca="false">$M3463-$N3463</f>
        <v>0</v>
      </c>
      <c r="R3463" s="56"/>
      <c r="T3463" s="59" t="s">
        <v>15</v>
      </c>
      <c r="U3463" s="1" t="n">
        <f aca="false">$S3463-$R3463</f>
        <v>0</v>
      </c>
      <c r="V3463" s="1" t="n">
        <f aca="false">IF($T3463="±",$Q3463*2,$Q3463)</f>
        <v>0</v>
      </c>
      <c r="W3463" s="60" t="str">
        <f aca="false">IFERROR($U3463/ABS($V3463),"N/A")</f>
        <v>N/A</v>
      </c>
      <c r="X3463" s="61" t="str">
        <f aca="false">IF(OR($W3463="N/A",$R3463="",$S3463=""),"N/A",IF($W3463&gt;=4,"Not Significant",IF($W3463&gt;=2,"Semi-Significant","Significant")))</f>
        <v>N/A</v>
      </c>
      <c r="Z3463" s="1" t="str">
        <f aca="false">IF($D3463="Z540.1 w/data",0,"")</f>
        <v/>
      </c>
      <c r="AA3463" s="1" t="e">
        <f aca="false">$Y3463+$Q3463+$Z3463</f>
        <v>#VALUE!</v>
      </c>
      <c r="AB3463" s="1" t="n">
        <f aca="false">$N3463+$Q3463</f>
        <v>0</v>
      </c>
      <c r="AC3463" s="1" t="str">
        <f aca="false">IF($Y3463="","",IF(AND($AA3463&gt;=$R3463,$AA3463&lt;=$S3463),"Pass","Fail"))</f>
        <v/>
      </c>
      <c r="AD3463" s="1" t="str">
        <f aca="false">IF($Y3463="","",IF($AA3463&gt;$R3463,"Pass","Fail"))</f>
        <v/>
      </c>
      <c r="AE3463" s="1" t="str">
        <f aca="false">IF($Y3463="","",IF($AA3463&gt;=$R3463,"Pass","Fail"))</f>
        <v/>
      </c>
      <c r="AF3463" s="1" t="str">
        <f aca="false">IF($Y3463="","",IF($AA3463&lt;=$S3463,"Pass","Fail"))</f>
        <v/>
      </c>
      <c r="AG3463" s="1" t="str">
        <f aca="false">IF($Y3463="","",IF($AA3463&lt;$S3463,"Pass","Fail"))</f>
        <v/>
      </c>
      <c r="AH3463" s="23" t="str">
        <f aca="true">INDIRECT(CHOOSE(MATCH($T3463,{"±","&gt;","≥","≤","&lt;"},0), "AC", "AD", "AE", "AF", "AG") &amp; ROW())</f>
        <v/>
      </c>
      <c r="AI3463" s="56" t="str">
        <f aca="false">IF($X3463="Not Significant","No Further Action Required",
IF($AH3463="","",
IF(AND($AH3463="Pass",$L3463="0 - Passed "),"Analysis performed; no further action required.",
IF(AND($AH3463="Fail",$L3463="1 - Failed "),"Analysis performed; no further action required.",
IF(AND($AH3463="Pass",$L3463="2 - Limited In Use "),"Analysis performed; no further action required.",
IF(AND($AH3463="Fail",$L3463="3 - Adjusted "),"Analysis performed; no further action required.",
"Unit fails analysis; TSM determination required."))))))</f>
        <v/>
      </c>
      <c r="AJ3463" s="58"/>
    </row>
    <row r="3464" customFormat="false" ht="15" hidden="false" customHeight="false" outlineLevel="0" collapsed="false">
      <c r="A3464" s="56"/>
      <c r="E3464" s="57" t="str">
        <f aca="false">IF(AND($F3464="",$G3464=""),"",IF($G3464="",$F3464,HYPERLINK($G3464,$F3464)))</f>
        <v/>
      </c>
      <c r="H3464" s="1" t="str">
        <f aca="false">IF($I3464="","None Attached",IF(LEFT($I3464,5)="https",HYPERLINK($I3464,"Datasheet"),HYPERLINK(_xlfn.CONCAT("https://",$I3464),"Datasheet")))</f>
        <v>None Attached</v>
      </c>
      <c r="M3464" s="56"/>
      <c r="P3464" s="58"/>
      <c r="Q3464" s="1" t="n">
        <f aca="false">$M3464-$N3464</f>
        <v>0</v>
      </c>
      <c r="R3464" s="56"/>
      <c r="T3464" s="59" t="s">
        <v>15</v>
      </c>
      <c r="U3464" s="1" t="n">
        <f aca="false">$S3464-$R3464</f>
        <v>0</v>
      </c>
      <c r="V3464" s="1" t="n">
        <f aca="false">IF($T3464="±",$Q3464*2,$Q3464)</f>
        <v>0</v>
      </c>
      <c r="W3464" s="60" t="str">
        <f aca="false">IFERROR($U3464/ABS($V3464),"N/A")</f>
        <v>N/A</v>
      </c>
      <c r="X3464" s="61" t="str">
        <f aca="false">IF(OR($W3464="N/A",$R3464="",$S3464=""),"N/A",IF($W3464&gt;=4,"Not Significant",IF($W3464&gt;=2,"Semi-Significant","Significant")))</f>
        <v>N/A</v>
      </c>
      <c r="Z3464" s="1" t="str">
        <f aca="false">IF($D3464="Z540.1 w/data",0,"")</f>
        <v/>
      </c>
      <c r="AA3464" s="1" t="e">
        <f aca="false">$Y3464+$Q3464+$Z3464</f>
        <v>#VALUE!</v>
      </c>
      <c r="AB3464" s="1" t="n">
        <f aca="false">$N3464+$Q3464</f>
        <v>0</v>
      </c>
      <c r="AC3464" s="1" t="str">
        <f aca="false">IF($Y3464="","",IF(AND($AA3464&gt;=$R3464,$AA3464&lt;=$S3464),"Pass","Fail"))</f>
        <v/>
      </c>
      <c r="AD3464" s="1" t="str">
        <f aca="false">IF($Y3464="","",IF($AA3464&gt;$R3464,"Pass","Fail"))</f>
        <v/>
      </c>
      <c r="AE3464" s="1" t="str">
        <f aca="false">IF($Y3464="","",IF($AA3464&gt;=$R3464,"Pass","Fail"))</f>
        <v/>
      </c>
      <c r="AF3464" s="1" t="str">
        <f aca="false">IF($Y3464="","",IF($AA3464&lt;=$S3464,"Pass","Fail"))</f>
        <v/>
      </c>
      <c r="AG3464" s="1" t="str">
        <f aca="false">IF($Y3464="","",IF($AA3464&lt;$S3464,"Pass","Fail"))</f>
        <v/>
      </c>
      <c r="AH3464" s="23" t="str">
        <f aca="true">INDIRECT(CHOOSE(MATCH($T3464,{"±","&gt;","≥","≤","&lt;"},0), "AC", "AD", "AE", "AF", "AG") &amp; ROW())</f>
        <v/>
      </c>
      <c r="AI3464" s="56" t="str">
        <f aca="false">IF($X3464="Not Significant","No Further Action Required",
IF($AH3464="","",
IF(AND($AH3464="Pass",$L3464="0 - Passed "),"Analysis performed; no further action required.",
IF(AND($AH3464="Fail",$L3464="1 - Failed "),"Analysis performed; no further action required.",
IF(AND($AH3464="Pass",$L3464="2 - Limited In Use "),"Analysis performed; no further action required.",
IF(AND($AH3464="Fail",$L3464="3 - Adjusted "),"Analysis performed; no further action required.",
"Unit fails analysis; TSM determination required."))))))</f>
        <v/>
      </c>
      <c r="AJ3464" s="58"/>
    </row>
    <row r="3465" customFormat="false" ht="15" hidden="false" customHeight="false" outlineLevel="0" collapsed="false">
      <c r="A3465" s="56"/>
      <c r="E3465" s="57" t="str">
        <f aca="false">IF(AND($F3465="",$G3465=""),"",IF($G3465="",$F3465,HYPERLINK($G3465,$F3465)))</f>
        <v/>
      </c>
      <c r="H3465" s="1" t="str">
        <f aca="false">IF($I3465="","None Attached",IF(LEFT($I3465,5)="https",HYPERLINK($I3465,"Datasheet"),HYPERLINK(_xlfn.CONCAT("https://",$I3465),"Datasheet")))</f>
        <v>None Attached</v>
      </c>
      <c r="M3465" s="56"/>
      <c r="P3465" s="58"/>
      <c r="Q3465" s="1" t="n">
        <f aca="false">$M3465-$N3465</f>
        <v>0</v>
      </c>
      <c r="R3465" s="56"/>
      <c r="T3465" s="59" t="s">
        <v>15</v>
      </c>
      <c r="U3465" s="1" t="n">
        <f aca="false">$S3465-$R3465</f>
        <v>0</v>
      </c>
      <c r="V3465" s="1" t="n">
        <f aca="false">IF($T3465="±",$Q3465*2,$Q3465)</f>
        <v>0</v>
      </c>
      <c r="W3465" s="60" t="str">
        <f aca="false">IFERROR($U3465/ABS($V3465),"N/A")</f>
        <v>N/A</v>
      </c>
      <c r="X3465" s="61" t="str">
        <f aca="false">IF(OR($W3465="N/A",$R3465="",$S3465=""),"N/A",IF($W3465&gt;=4,"Not Significant",IF($W3465&gt;=2,"Semi-Significant","Significant")))</f>
        <v>N/A</v>
      </c>
      <c r="Z3465" s="1" t="str">
        <f aca="false">IF($D3465="Z540.1 w/data",0,"")</f>
        <v/>
      </c>
      <c r="AA3465" s="1" t="e">
        <f aca="false">$Y3465+$Q3465+$Z3465</f>
        <v>#VALUE!</v>
      </c>
      <c r="AB3465" s="1" t="n">
        <f aca="false">$N3465+$Q3465</f>
        <v>0</v>
      </c>
      <c r="AC3465" s="1" t="str">
        <f aca="false">IF($Y3465="","",IF(AND($AA3465&gt;=$R3465,$AA3465&lt;=$S3465),"Pass","Fail"))</f>
        <v/>
      </c>
      <c r="AD3465" s="1" t="str">
        <f aca="false">IF($Y3465="","",IF($AA3465&gt;$R3465,"Pass","Fail"))</f>
        <v/>
      </c>
      <c r="AE3465" s="1" t="str">
        <f aca="false">IF($Y3465="","",IF($AA3465&gt;=$R3465,"Pass","Fail"))</f>
        <v/>
      </c>
      <c r="AF3465" s="1" t="str">
        <f aca="false">IF($Y3465="","",IF($AA3465&lt;=$S3465,"Pass","Fail"))</f>
        <v/>
      </c>
      <c r="AG3465" s="1" t="str">
        <f aca="false">IF($Y3465="","",IF($AA3465&lt;$S3465,"Pass","Fail"))</f>
        <v/>
      </c>
      <c r="AH3465" s="23" t="str">
        <f aca="true">INDIRECT(CHOOSE(MATCH($T3465,{"±","&gt;","≥","≤","&lt;"},0), "AC", "AD", "AE", "AF", "AG") &amp; ROW())</f>
        <v/>
      </c>
      <c r="AI3465" s="56" t="str">
        <f aca="false">IF($X3465="Not Significant","No Further Action Required",
IF($AH3465="","",
IF(AND($AH3465="Pass",$L3465="0 - Passed "),"Analysis performed; no further action required.",
IF(AND($AH3465="Fail",$L3465="1 - Failed "),"Analysis performed; no further action required.",
IF(AND($AH3465="Pass",$L3465="2 - Limited In Use "),"Analysis performed; no further action required.",
IF(AND($AH3465="Fail",$L3465="3 - Adjusted "),"Analysis performed; no further action required.",
"Unit fails analysis; TSM determination required."))))))</f>
        <v/>
      </c>
      <c r="AJ3465" s="58"/>
    </row>
    <row r="3466" customFormat="false" ht="15" hidden="false" customHeight="false" outlineLevel="0" collapsed="false">
      <c r="A3466" s="56"/>
      <c r="E3466" s="57" t="str">
        <f aca="false">IF(AND($F3466="",$G3466=""),"",IF($G3466="",$F3466,HYPERLINK($G3466,$F3466)))</f>
        <v/>
      </c>
      <c r="H3466" s="1" t="str">
        <f aca="false">IF($I3466="","None Attached",IF(LEFT($I3466,5)="https",HYPERLINK($I3466,"Datasheet"),HYPERLINK(_xlfn.CONCAT("https://",$I3466),"Datasheet")))</f>
        <v>None Attached</v>
      </c>
      <c r="M3466" s="56"/>
      <c r="P3466" s="58"/>
      <c r="Q3466" s="1" t="n">
        <f aca="false">$M3466-$N3466</f>
        <v>0</v>
      </c>
      <c r="R3466" s="56"/>
      <c r="T3466" s="59" t="s">
        <v>15</v>
      </c>
      <c r="U3466" s="1" t="n">
        <f aca="false">$S3466-$R3466</f>
        <v>0</v>
      </c>
      <c r="V3466" s="1" t="n">
        <f aca="false">IF($T3466="±",$Q3466*2,$Q3466)</f>
        <v>0</v>
      </c>
      <c r="W3466" s="60" t="str">
        <f aca="false">IFERROR($U3466/ABS($V3466),"N/A")</f>
        <v>N/A</v>
      </c>
      <c r="X3466" s="61" t="str">
        <f aca="false">IF(OR($W3466="N/A",$R3466="",$S3466=""),"N/A",IF($W3466&gt;=4,"Not Significant",IF($W3466&gt;=2,"Semi-Significant","Significant")))</f>
        <v>N/A</v>
      </c>
      <c r="Z3466" s="1" t="str">
        <f aca="false">IF($D3466="Z540.1 w/data",0,"")</f>
        <v/>
      </c>
      <c r="AA3466" s="1" t="e">
        <f aca="false">$Y3466+$Q3466+$Z3466</f>
        <v>#VALUE!</v>
      </c>
      <c r="AB3466" s="1" t="n">
        <f aca="false">$N3466+$Q3466</f>
        <v>0</v>
      </c>
      <c r="AC3466" s="1" t="str">
        <f aca="false">IF($Y3466="","",IF(AND($AA3466&gt;=$R3466,$AA3466&lt;=$S3466),"Pass","Fail"))</f>
        <v/>
      </c>
      <c r="AD3466" s="1" t="str">
        <f aca="false">IF($Y3466="","",IF($AA3466&gt;$R3466,"Pass","Fail"))</f>
        <v/>
      </c>
      <c r="AE3466" s="1" t="str">
        <f aca="false">IF($Y3466="","",IF($AA3466&gt;=$R3466,"Pass","Fail"))</f>
        <v/>
      </c>
      <c r="AF3466" s="1" t="str">
        <f aca="false">IF($Y3466="","",IF($AA3466&lt;=$S3466,"Pass","Fail"))</f>
        <v/>
      </c>
      <c r="AG3466" s="1" t="str">
        <f aca="false">IF($Y3466="","",IF($AA3466&lt;$S3466,"Pass","Fail"))</f>
        <v/>
      </c>
      <c r="AH3466" s="23" t="str">
        <f aca="true">INDIRECT(CHOOSE(MATCH($T3466,{"±","&gt;","≥","≤","&lt;"},0), "AC", "AD", "AE", "AF", "AG") &amp; ROW())</f>
        <v/>
      </c>
      <c r="AI3466" s="56" t="str">
        <f aca="false">IF($X3466="Not Significant","No Further Action Required",
IF($AH3466="","",
IF(AND($AH3466="Pass",$L3466="0 - Passed "),"Analysis performed; no further action required.",
IF(AND($AH3466="Fail",$L3466="1 - Failed "),"Analysis performed; no further action required.",
IF(AND($AH3466="Pass",$L3466="2 - Limited In Use "),"Analysis performed; no further action required.",
IF(AND($AH3466="Fail",$L3466="3 - Adjusted "),"Analysis performed; no further action required.",
"Unit fails analysis; TSM determination required."))))))</f>
        <v/>
      </c>
      <c r="AJ3466" s="58"/>
    </row>
    <row r="3467" customFormat="false" ht="15" hidden="false" customHeight="false" outlineLevel="0" collapsed="false">
      <c r="A3467" s="56"/>
      <c r="E3467" s="57" t="str">
        <f aca="false">IF(AND($F3467="",$G3467=""),"",IF($G3467="",$F3467,HYPERLINK($G3467,$F3467)))</f>
        <v/>
      </c>
      <c r="H3467" s="1" t="str">
        <f aca="false">IF($I3467="","None Attached",IF(LEFT($I3467,5)="https",HYPERLINK($I3467,"Datasheet"),HYPERLINK(_xlfn.CONCAT("https://",$I3467),"Datasheet")))</f>
        <v>None Attached</v>
      </c>
      <c r="M3467" s="56"/>
      <c r="P3467" s="58"/>
      <c r="Q3467" s="1" t="n">
        <f aca="false">$M3467-$N3467</f>
        <v>0</v>
      </c>
      <c r="R3467" s="56"/>
      <c r="T3467" s="59" t="s">
        <v>15</v>
      </c>
      <c r="U3467" s="1" t="n">
        <f aca="false">$S3467-$R3467</f>
        <v>0</v>
      </c>
      <c r="V3467" s="1" t="n">
        <f aca="false">IF($T3467="±",$Q3467*2,$Q3467)</f>
        <v>0</v>
      </c>
      <c r="W3467" s="60" t="str">
        <f aca="false">IFERROR($U3467/ABS($V3467),"N/A")</f>
        <v>N/A</v>
      </c>
      <c r="X3467" s="61" t="str">
        <f aca="false">IF(OR($W3467="N/A",$R3467="",$S3467=""),"N/A",IF($W3467&gt;=4,"Not Significant",IF($W3467&gt;=2,"Semi-Significant","Significant")))</f>
        <v>N/A</v>
      </c>
      <c r="Z3467" s="1" t="str">
        <f aca="false">IF($D3467="Z540.1 w/data",0,"")</f>
        <v/>
      </c>
      <c r="AA3467" s="1" t="e">
        <f aca="false">$Y3467+$Q3467+$Z3467</f>
        <v>#VALUE!</v>
      </c>
      <c r="AB3467" s="1" t="n">
        <f aca="false">$N3467+$Q3467</f>
        <v>0</v>
      </c>
      <c r="AC3467" s="1" t="str">
        <f aca="false">IF($Y3467="","",IF(AND($AA3467&gt;=$R3467,$AA3467&lt;=$S3467),"Pass","Fail"))</f>
        <v/>
      </c>
      <c r="AD3467" s="1" t="str">
        <f aca="false">IF($Y3467="","",IF($AA3467&gt;$R3467,"Pass","Fail"))</f>
        <v/>
      </c>
      <c r="AE3467" s="1" t="str">
        <f aca="false">IF($Y3467="","",IF($AA3467&gt;=$R3467,"Pass","Fail"))</f>
        <v/>
      </c>
      <c r="AF3467" s="1" t="str">
        <f aca="false">IF($Y3467="","",IF($AA3467&lt;=$S3467,"Pass","Fail"))</f>
        <v/>
      </c>
      <c r="AG3467" s="1" t="str">
        <f aca="false">IF($Y3467="","",IF($AA3467&lt;$S3467,"Pass","Fail"))</f>
        <v/>
      </c>
      <c r="AH3467" s="23" t="str">
        <f aca="true">INDIRECT(CHOOSE(MATCH($T3467,{"±","&gt;","≥","≤","&lt;"},0), "AC", "AD", "AE", "AF", "AG") &amp; ROW())</f>
        <v/>
      </c>
      <c r="AI3467" s="56" t="str">
        <f aca="false">IF($X3467="Not Significant","No Further Action Required",
IF($AH3467="","",
IF(AND($AH3467="Pass",$L3467="0 - Passed "),"Analysis performed; no further action required.",
IF(AND($AH3467="Fail",$L3467="1 - Failed "),"Analysis performed; no further action required.",
IF(AND($AH3467="Pass",$L3467="2 - Limited In Use "),"Analysis performed; no further action required.",
IF(AND($AH3467="Fail",$L3467="3 - Adjusted "),"Analysis performed; no further action required.",
"Unit fails analysis; TSM determination required."))))))</f>
        <v/>
      </c>
      <c r="AJ3467" s="58"/>
    </row>
    <row r="3468" customFormat="false" ht="15" hidden="false" customHeight="false" outlineLevel="0" collapsed="false">
      <c r="A3468" s="56"/>
      <c r="E3468" s="57" t="str">
        <f aca="false">IF(AND($F3468="",$G3468=""),"",IF($G3468="",$F3468,HYPERLINK($G3468,$F3468)))</f>
        <v/>
      </c>
      <c r="H3468" s="1" t="str">
        <f aca="false">IF($I3468="","None Attached",IF(LEFT($I3468,5)="https",HYPERLINK($I3468,"Datasheet"),HYPERLINK(_xlfn.CONCAT("https://",$I3468),"Datasheet")))</f>
        <v>None Attached</v>
      </c>
      <c r="M3468" s="56"/>
      <c r="P3468" s="58"/>
      <c r="Q3468" s="1" t="n">
        <f aca="false">$M3468-$N3468</f>
        <v>0</v>
      </c>
      <c r="R3468" s="56"/>
      <c r="T3468" s="59" t="s">
        <v>15</v>
      </c>
      <c r="U3468" s="1" t="n">
        <f aca="false">$S3468-$R3468</f>
        <v>0</v>
      </c>
      <c r="V3468" s="1" t="n">
        <f aca="false">IF($T3468="±",$Q3468*2,$Q3468)</f>
        <v>0</v>
      </c>
      <c r="W3468" s="60" t="str">
        <f aca="false">IFERROR($U3468/ABS($V3468),"N/A")</f>
        <v>N/A</v>
      </c>
      <c r="X3468" s="61" t="str">
        <f aca="false">IF(OR($W3468="N/A",$R3468="",$S3468=""),"N/A",IF($W3468&gt;=4,"Not Significant",IF($W3468&gt;=2,"Semi-Significant","Significant")))</f>
        <v>N/A</v>
      </c>
      <c r="Z3468" s="1" t="str">
        <f aca="false">IF($D3468="Z540.1 w/data",0,"")</f>
        <v/>
      </c>
      <c r="AA3468" s="1" t="e">
        <f aca="false">$Y3468+$Q3468+$Z3468</f>
        <v>#VALUE!</v>
      </c>
      <c r="AB3468" s="1" t="n">
        <f aca="false">$N3468+$Q3468</f>
        <v>0</v>
      </c>
      <c r="AC3468" s="1" t="str">
        <f aca="false">IF($Y3468="","",IF(AND($AA3468&gt;=$R3468,$AA3468&lt;=$S3468),"Pass","Fail"))</f>
        <v/>
      </c>
      <c r="AD3468" s="1" t="str">
        <f aca="false">IF($Y3468="","",IF($AA3468&gt;$R3468,"Pass","Fail"))</f>
        <v/>
      </c>
      <c r="AE3468" s="1" t="str">
        <f aca="false">IF($Y3468="","",IF($AA3468&gt;=$R3468,"Pass","Fail"))</f>
        <v/>
      </c>
      <c r="AF3468" s="1" t="str">
        <f aca="false">IF($Y3468="","",IF($AA3468&lt;=$S3468,"Pass","Fail"))</f>
        <v/>
      </c>
      <c r="AG3468" s="1" t="str">
        <f aca="false">IF($Y3468="","",IF($AA3468&lt;$S3468,"Pass","Fail"))</f>
        <v/>
      </c>
      <c r="AH3468" s="23" t="str">
        <f aca="true">INDIRECT(CHOOSE(MATCH($T3468,{"±","&gt;","≥","≤","&lt;"},0), "AC", "AD", "AE", "AF", "AG") &amp; ROW())</f>
        <v/>
      </c>
      <c r="AI3468" s="56" t="str">
        <f aca="false">IF($X3468="Not Significant","No Further Action Required",
IF($AH3468="","",
IF(AND($AH3468="Pass",$L3468="0 - Passed "),"Analysis performed; no further action required.",
IF(AND($AH3468="Fail",$L3468="1 - Failed "),"Analysis performed; no further action required.",
IF(AND($AH3468="Pass",$L3468="2 - Limited In Use "),"Analysis performed; no further action required.",
IF(AND($AH3468="Fail",$L3468="3 - Adjusted "),"Analysis performed; no further action required.",
"Unit fails analysis; TSM determination required."))))))</f>
        <v/>
      </c>
      <c r="AJ3468" s="58"/>
    </row>
    <row r="3469" customFormat="false" ht="15" hidden="false" customHeight="false" outlineLevel="0" collapsed="false">
      <c r="A3469" s="56"/>
      <c r="E3469" s="57" t="str">
        <f aca="false">IF(AND($F3469="",$G3469=""),"",IF($G3469="",$F3469,HYPERLINK($G3469,$F3469)))</f>
        <v/>
      </c>
      <c r="H3469" s="1" t="str">
        <f aca="false">IF($I3469="","None Attached",IF(LEFT($I3469,5)="https",HYPERLINK($I3469,"Datasheet"),HYPERLINK(_xlfn.CONCAT("https://",$I3469),"Datasheet")))</f>
        <v>None Attached</v>
      </c>
      <c r="M3469" s="56"/>
      <c r="P3469" s="58"/>
      <c r="Q3469" s="1" t="n">
        <f aca="false">$M3469-$N3469</f>
        <v>0</v>
      </c>
      <c r="R3469" s="56"/>
      <c r="T3469" s="59" t="s">
        <v>15</v>
      </c>
      <c r="U3469" s="1" t="n">
        <f aca="false">$S3469-$R3469</f>
        <v>0</v>
      </c>
      <c r="V3469" s="1" t="n">
        <f aca="false">IF($T3469="±",$Q3469*2,$Q3469)</f>
        <v>0</v>
      </c>
      <c r="W3469" s="60" t="str">
        <f aca="false">IFERROR($U3469/ABS($V3469),"N/A")</f>
        <v>N/A</v>
      </c>
      <c r="X3469" s="61" t="str">
        <f aca="false">IF(OR($W3469="N/A",$R3469="",$S3469=""),"N/A",IF($W3469&gt;=4,"Not Significant",IF($W3469&gt;=2,"Semi-Significant","Significant")))</f>
        <v>N/A</v>
      </c>
      <c r="Z3469" s="1" t="str">
        <f aca="false">IF($D3469="Z540.1 w/data",0,"")</f>
        <v/>
      </c>
      <c r="AA3469" s="1" t="e">
        <f aca="false">$Y3469+$Q3469+$Z3469</f>
        <v>#VALUE!</v>
      </c>
      <c r="AB3469" s="1" t="n">
        <f aca="false">$N3469+$Q3469</f>
        <v>0</v>
      </c>
      <c r="AC3469" s="1" t="str">
        <f aca="false">IF($Y3469="","",IF(AND($AA3469&gt;=$R3469,$AA3469&lt;=$S3469),"Pass","Fail"))</f>
        <v/>
      </c>
      <c r="AD3469" s="1" t="str">
        <f aca="false">IF($Y3469="","",IF($AA3469&gt;$R3469,"Pass","Fail"))</f>
        <v/>
      </c>
      <c r="AE3469" s="1" t="str">
        <f aca="false">IF($Y3469="","",IF($AA3469&gt;=$R3469,"Pass","Fail"))</f>
        <v/>
      </c>
      <c r="AF3469" s="1" t="str">
        <f aca="false">IF($Y3469="","",IF($AA3469&lt;=$S3469,"Pass","Fail"))</f>
        <v/>
      </c>
      <c r="AG3469" s="1" t="str">
        <f aca="false">IF($Y3469="","",IF($AA3469&lt;$S3469,"Pass","Fail"))</f>
        <v/>
      </c>
      <c r="AH3469" s="23" t="str">
        <f aca="true">INDIRECT(CHOOSE(MATCH($T3469,{"±","&gt;","≥","≤","&lt;"},0), "AC", "AD", "AE", "AF", "AG") &amp; ROW())</f>
        <v/>
      </c>
      <c r="AI3469" s="56" t="str">
        <f aca="false">IF($X3469="Not Significant","No Further Action Required",
IF($AH3469="","",
IF(AND($AH3469="Pass",$L3469="0 - Passed "),"Analysis performed; no further action required.",
IF(AND($AH3469="Fail",$L3469="1 - Failed "),"Analysis performed; no further action required.",
IF(AND($AH3469="Pass",$L3469="2 - Limited In Use "),"Analysis performed; no further action required.",
IF(AND($AH3469="Fail",$L3469="3 - Adjusted "),"Analysis performed; no further action required.",
"Unit fails analysis; TSM determination required."))))))</f>
        <v/>
      </c>
      <c r="AJ3469" s="58"/>
    </row>
    <row r="3470" customFormat="false" ht="15" hidden="false" customHeight="false" outlineLevel="0" collapsed="false">
      <c r="A3470" s="56"/>
      <c r="E3470" s="57" t="str">
        <f aca="false">IF(AND($F3470="",$G3470=""),"",IF($G3470="",$F3470,HYPERLINK($G3470,$F3470)))</f>
        <v/>
      </c>
      <c r="H3470" s="1" t="str">
        <f aca="false">IF($I3470="","None Attached",IF(LEFT($I3470,5)="https",HYPERLINK($I3470,"Datasheet"),HYPERLINK(_xlfn.CONCAT("https://",$I3470),"Datasheet")))</f>
        <v>None Attached</v>
      </c>
      <c r="M3470" s="56"/>
      <c r="P3470" s="58"/>
      <c r="Q3470" s="1" t="n">
        <f aca="false">$M3470-$N3470</f>
        <v>0</v>
      </c>
      <c r="R3470" s="56"/>
      <c r="T3470" s="59" t="s">
        <v>15</v>
      </c>
      <c r="U3470" s="1" t="n">
        <f aca="false">$S3470-$R3470</f>
        <v>0</v>
      </c>
      <c r="V3470" s="1" t="n">
        <f aca="false">IF($T3470="±",$Q3470*2,$Q3470)</f>
        <v>0</v>
      </c>
      <c r="W3470" s="60" t="str">
        <f aca="false">IFERROR($U3470/ABS($V3470),"N/A")</f>
        <v>N/A</v>
      </c>
      <c r="X3470" s="61" t="str">
        <f aca="false">IF(OR($W3470="N/A",$R3470="",$S3470=""),"N/A",IF($W3470&gt;=4,"Not Significant",IF($W3470&gt;=2,"Semi-Significant","Significant")))</f>
        <v>N/A</v>
      </c>
      <c r="Z3470" s="1" t="str">
        <f aca="false">IF($D3470="Z540.1 w/data",0,"")</f>
        <v/>
      </c>
      <c r="AA3470" s="1" t="e">
        <f aca="false">$Y3470+$Q3470+$Z3470</f>
        <v>#VALUE!</v>
      </c>
      <c r="AB3470" s="1" t="n">
        <f aca="false">$N3470+$Q3470</f>
        <v>0</v>
      </c>
      <c r="AC3470" s="1" t="str">
        <f aca="false">IF($Y3470="","",IF(AND($AA3470&gt;=$R3470,$AA3470&lt;=$S3470),"Pass","Fail"))</f>
        <v/>
      </c>
      <c r="AD3470" s="1" t="str">
        <f aca="false">IF($Y3470="","",IF($AA3470&gt;$R3470,"Pass","Fail"))</f>
        <v/>
      </c>
      <c r="AE3470" s="1" t="str">
        <f aca="false">IF($Y3470="","",IF($AA3470&gt;=$R3470,"Pass","Fail"))</f>
        <v/>
      </c>
      <c r="AF3470" s="1" t="str">
        <f aca="false">IF($Y3470="","",IF($AA3470&lt;=$S3470,"Pass","Fail"))</f>
        <v/>
      </c>
      <c r="AG3470" s="1" t="str">
        <f aca="false">IF($Y3470="","",IF($AA3470&lt;$S3470,"Pass","Fail"))</f>
        <v/>
      </c>
      <c r="AH3470" s="23" t="str">
        <f aca="true">INDIRECT(CHOOSE(MATCH($T3470,{"±","&gt;","≥","≤","&lt;"},0), "AC", "AD", "AE", "AF", "AG") &amp; ROW())</f>
        <v/>
      </c>
      <c r="AI3470" s="56" t="str">
        <f aca="false">IF($X3470="Not Significant","No Further Action Required",
IF($AH3470="","",
IF(AND($AH3470="Pass",$L3470="0 - Passed "),"Analysis performed; no further action required.",
IF(AND($AH3470="Fail",$L3470="1 - Failed "),"Analysis performed; no further action required.",
IF(AND($AH3470="Pass",$L3470="2 - Limited In Use "),"Analysis performed; no further action required.",
IF(AND($AH3470="Fail",$L3470="3 - Adjusted "),"Analysis performed; no further action required.",
"Unit fails analysis; TSM determination required."))))))</f>
        <v/>
      </c>
      <c r="AJ3470" s="58"/>
    </row>
    <row r="3471" customFormat="false" ht="15" hidden="false" customHeight="false" outlineLevel="0" collapsed="false">
      <c r="A3471" s="56"/>
      <c r="E3471" s="57" t="str">
        <f aca="false">IF(AND($F3471="",$G3471=""),"",IF($G3471="",$F3471,HYPERLINK($G3471,$F3471)))</f>
        <v/>
      </c>
      <c r="H3471" s="1" t="str">
        <f aca="false">IF($I3471="","None Attached",IF(LEFT($I3471,5)="https",HYPERLINK($I3471,"Datasheet"),HYPERLINK(_xlfn.CONCAT("https://",$I3471),"Datasheet")))</f>
        <v>None Attached</v>
      </c>
      <c r="M3471" s="56"/>
      <c r="P3471" s="58"/>
      <c r="Q3471" s="1" t="n">
        <f aca="false">$M3471-$N3471</f>
        <v>0</v>
      </c>
      <c r="R3471" s="56"/>
      <c r="T3471" s="59" t="s">
        <v>15</v>
      </c>
      <c r="U3471" s="1" t="n">
        <f aca="false">$S3471-$R3471</f>
        <v>0</v>
      </c>
      <c r="V3471" s="1" t="n">
        <f aca="false">IF($T3471="±",$Q3471*2,$Q3471)</f>
        <v>0</v>
      </c>
      <c r="W3471" s="60" t="str">
        <f aca="false">IFERROR($U3471/ABS($V3471),"N/A")</f>
        <v>N/A</v>
      </c>
      <c r="X3471" s="61" t="str">
        <f aca="false">IF(OR($W3471="N/A",$R3471="",$S3471=""),"N/A",IF($W3471&gt;=4,"Not Significant",IF($W3471&gt;=2,"Semi-Significant","Significant")))</f>
        <v>N/A</v>
      </c>
      <c r="Z3471" s="1" t="str">
        <f aca="false">IF($D3471="Z540.1 w/data",0,"")</f>
        <v/>
      </c>
      <c r="AA3471" s="1" t="e">
        <f aca="false">$Y3471+$Q3471+$Z3471</f>
        <v>#VALUE!</v>
      </c>
      <c r="AB3471" s="1" t="n">
        <f aca="false">$N3471+$Q3471</f>
        <v>0</v>
      </c>
      <c r="AC3471" s="1" t="str">
        <f aca="false">IF($Y3471="","",IF(AND($AA3471&gt;=$R3471,$AA3471&lt;=$S3471),"Pass","Fail"))</f>
        <v/>
      </c>
      <c r="AD3471" s="1" t="str">
        <f aca="false">IF($Y3471="","",IF($AA3471&gt;$R3471,"Pass","Fail"))</f>
        <v/>
      </c>
      <c r="AE3471" s="1" t="str">
        <f aca="false">IF($Y3471="","",IF($AA3471&gt;=$R3471,"Pass","Fail"))</f>
        <v/>
      </c>
      <c r="AF3471" s="1" t="str">
        <f aca="false">IF($Y3471="","",IF($AA3471&lt;=$S3471,"Pass","Fail"))</f>
        <v/>
      </c>
      <c r="AG3471" s="1" t="str">
        <f aca="false">IF($Y3471="","",IF($AA3471&lt;$S3471,"Pass","Fail"))</f>
        <v/>
      </c>
      <c r="AH3471" s="23" t="str">
        <f aca="true">INDIRECT(CHOOSE(MATCH($T3471,{"±","&gt;","≥","≤","&lt;"},0), "AC", "AD", "AE", "AF", "AG") &amp; ROW())</f>
        <v/>
      </c>
      <c r="AI3471" s="56" t="str">
        <f aca="false">IF($X3471="Not Significant","No Further Action Required",
IF($AH3471="","",
IF(AND($AH3471="Pass",$L3471="0 - Passed "),"Analysis performed; no further action required.",
IF(AND($AH3471="Fail",$L3471="1 - Failed "),"Analysis performed; no further action required.",
IF(AND($AH3471="Pass",$L3471="2 - Limited In Use "),"Analysis performed; no further action required.",
IF(AND($AH3471="Fail",$L3471="3 - Adjusted "),"Analysis performed; no further action required.",
"Unit fails analysis; TSM determination required."))))))</f>
        <v/>
      </c>
      <c r="AJ3471" s="58"/>
    </row>
    <row r="3472" customFormat="false" ht="15" hidden="false" customHeight="false" outlineLevel="0" collapsed="false">
      <c r="A3472" s="56"/>
      <c r="E3472" s="57" t="str">
        <f aca="false">IF(AND($F3472="",$G3472=""),"",IF($G3472="",$F3472,HYPERLINK($G3472,$F3472)))</f>
        <v/>
      </c>
      <c r="H3472" s="1" t="str">
        <f aca="false">IF($I3472="","None Attached",IF(LEFT($I3472,5)="https",HYPERLINK($I3472,"Datasheet"),HYPERLINK(_xlfn.CONCAT("https://",$I3472),"Datasheet")))</f>
        <v>None Attached</v>
      </c>
      <c r="M3472" s="56"/>
      <c r="P3472" s="58"/>
      <c r="Q3472" s="1" t="n">
        <f aca="false">$M3472-$N3472</f>
        <v>0</v>
      </c>
      <c r="R3472" s="56"/>
      <c r="T3472" s="59" t="s">
        <v>15</v>
      </c>
      <c r="U3472" s="1" t="n">
        <f aca="false">$S3472-$R3472</f>
        <v>0</v>
      </c>
      <c r="V3472" s="1" t="n">
        <f aca="false">IF($T3472="±",$Q3472*2,$Q3472)</f>
        <v>0</v>
      </c>
      <c r="W3472" s="60" t="str">
        <f aca="false">IFERROR($U3472/ABS($V3472),"N/A")</f>
        <v>N/A</v>
      </c>
      <c r="X3472" s="61" t="str">
        <f aca="false">IF(OR($W3472="N/A",$R3472="",$S3472=""),"N/A",IF($W3472&gt;=4,"Not Significant",IF($W3472&gt;=2,"Semi-Significant","Significant")))</f>
        <v>N/A</v>
      </c>
      <c r="Z3472" s="1" t="str">
        <f aca="false">IF($D3472="Z540.1 w/data",0,"")</f>
        <v/>
      </c>
      <c r="AA3472" s="1" t="e">
        <f aca="false">$Y3472+$Q3472+$Z3472</f>
        <v>#VALUE!</v>
      </c>
      <c r="AB3472" s="1" t="n">
        <f aca="false">$N3472+$Q3472</f>
        <v>0</v>
      </c>
      <c r="AC3472" s="1" t="str">
        <f aca="false">IF($Y3472="","",IF(AND($AA3472&gt;=$R3472,$AA3472&lt;=$S3472),"Pass","Fail"))</f>
        <v/>
      </c>
      <c r="AD3472" s="1" t="str">
        <f aca="false">IF($Y3472="","",IF($AA3472&gt;$R3472,"Pass","Fail"))</f>
        <v/>
      </c>
      <c r="AE3472" s="1" t="str">
        <f aca="false">IF($Y3472="","",IF($AA3472&gt;=$R3472,"Pass","Fail"))</f>
        <v/>
      </c>
      <c r="AF3472" s="1" t="str">
        <f aca="false">IF($Y3472="","",IF($AA3472&lt;=$S3472,"Pass","Fail"))</f>
        <v/>
      </c>
      <c r="AG3472" s="1" t="str">
        <f aca="false">IF($Y3472="","",IF($AA3472&lt;$S3472,"Pass","Fail"))</f>
        <v/>
      </c>
      <c r="AH3472" s="23" t="str">
        <f aca="true">INDIRECT(CHOOSE(MATCH($T3472,{"±","&gt;","≥","≤","&lt;"},0), "AC", "AD", "AE", "AF", "AG") &amp; ROW())</f>
        <v/>
      </c>
      <c r="AI3472" s="56" t="str">
        <f aca="false">IF($X3472="Not Significant","No Further Action Required",
IF($AH3472="","",
IF(AND($AH3472="Pass",$L3472="0 - Passed "),"Analysis performed; no further action required.",
IF(AND($AH3472="Fail",$L3472="1 - Failed "),"Analysis performed; no further action required.",
IF(AND($AH3472="Pass",$L3472="2 - Limited In Use "),"Analysis performed; no further action required.",
IF(AND($AH3472="Fail",$L3472="3 - Adjusted "),"Analysis performed; no further action required.",
"Unit fails analysis; TSM determination required."))))))</f>
        <v/>
      </c>
      <c r="AJ3472" s="58"/>
    </row>
    <row r="3473" customFormat="false" ht="15" hidden="false" customHeight="false" outlineLevel="0" collapsed="false">
      <c r="A3473" s="56"/>
      <c r="E3473" s="57" t="str">
        <f aca="false">IF(AND($F3473="",$G3473=""),"",IF($G3473="",$F3473,HYPERLINK($G3473,$F3473)))</f>
        <v/>
      </c>
      <c r="H3473" s="1" t="str">
        <f aca="false">IF($I3473="","None Attached",IF(LEFT($I3473,5)="https",HYPERLINK($I3473,"Datasheet"),HYPERLINK(_xlfn.CONCAT("https://",$I3473),"Datasheet")))</f>
        <v>None Attached</v>
      </c>
      <c r="M3473" s="56"/>
      <c r="P3473" s="58"/>
      <c r="Q3473" s="1" t="n">
        <f aca="false">$M3473-$N3473</f>
        <v>0</v>
      </c>
      <c r="R3473" s="56"/>
      <c r="T3473" s="59" t="s">
        <v>15</v>
      </c>
      <c r="U3473" s="1" t="n">
        <f aca="false">$S3473-$R3473</f>
        <v>0</v>
      </c>
      <c r="V3473" s="1" t="n">
        <f aca="false">IF($T3473="±",$Q3473*2,$Q3473)</f>
        <v>0</v>
      </c>
      <c r="W3473" s="60" t="str">
        <f aca="false">IFERROR($U3473/ABS($V3473),"N/A")</f>
        <v>N/A</v>
      </c>
      <c r="X3473" s="61" t="str">
        <f aca="false">IF(OR($W3473="N/A",$R3473="",$S3473=""),"N/A",IF($W3473&gt;=4,"Not Significant",IF($W3473&gt;=2,"Semi-Significant","Significant")))</f>
        <v>N/A</v>
      </c>
      <c r="Z3473" s="1" t="str">
        <f aca="false">IF($D3473="Z540.1 w/data",0,"")</f>
        <v/>
      </c>
      <c r="AA3473" s="1" t="e">
        <f aca="false">$Y3473+$Q3473+$Z3473</f>
        <v>#VALUE!</v>
      </c>
      <c r="AB3473" s="1" t="n">
        <f aca="false">$N3473+$Q3473</f>
        <v>0</v>
      </c>
      <c r="AC3473" s="1" t="str">
        <f aca="false">IF($Y3473="","",IF(AND($AA3473&gt;=$R3473,$AA3473&lt;=$S3473),"Pass","Fail"))</f>
        <v/>
      </c>
      <c r="AD3473" s="1" t="str">
        <f aca="false">IF($Y3473="","",IF($AA3473&gt;$R3473,"Pass","Fail"))</f>
        <v/>
      </c>
      <c r="AE3473" s="1" t="str">
        <f aca="false">IF($Y3473="","",IF($AA3473&gt;=$R3473,"Pass","Fail"))</f>
        <v/>
      </c>
      <c r="AF3473" s="1" t="str">
        <f aca="false">IF($Y3473="","",IF($AA3473&lt;=$S3473,"Pass","Fail"))</f>
        <v/>
      </c>
      <c r="AG3473" s="1" t="str">
        <f aca="false">IF($Y3473="","",IF($AA3473&lt;$S3473,"Pass","Fail"))</f>
        <v/>
      </c>
      <c r="AH3473" s="23" t="str">
        <f aca="true">INDIRECT(CHOOSE(MATCH($T3473,{"±","&gt;","≥","≤","&lt;"},0), "AC", "AD", "AE", "AF", "AG") &amp; ROW())</f>
        <v/>
      </c>
      <c r="AI3473" s="56" t="str">
        <f aca="false">IF($X3473="Not Significant","No Further Action Required",
IF($AH3473="","",
IF(AND($AH3473="Pass",$L3473="0 - Passed "),"Analysis performed; no further action required.",
IF(AND($AH3473="Fail",$L3473="1 - Failed "),"Analysis performed; no further action required.",
IF(AND($AH3473="Pass",$L3473="2 - Limited In Use "),"Analysis performed; no further action required.",
IF(AND($AH3473="Fail",$L3473="3 - Adjusted "),"Analysis performed; no further action required.",
"Unit fails analysis; TSM determination required."))))))</f>
        <v/>
      </c>
      <c r="AJ3473" s="58"/>
    </row>
    <row r="3474" customFormat="false" ht="15" hidden="false" customHeight="false" outlineLevel="0" collapsed="false">
      <c r="A3474" s="56"/>
      <c r="E3474" s="57" t="str">
        <f aca="false">IF(AND($F3474="",$G3474=""),"",IF($G3474="",$F3474,HYPERLINK($G3474,$F3474)))</f>
        <v/>
      </c>
      <c r="H3474" s="1" t="str">
        <f aca="false">IF($I3474="","None Attached",IF(LEFT($I3474,5)="https",HYPERLINK($I3474,"Datasheet"),HYPERLINK(_xlfn.CONCAT("https://",$I3474),"Datasheet")))</f>
        <v>None Attached</v>
      </c>
      <c r="M3474" s="56"/>
      <c r="P3474" s="58"/>
      <c r="Q3474" s="1" t="n">
        <f aca="false">$M3474-$N3474</f>
        <v>0</v>
      </c>
      <c r="R3474" s="56"/>
      <c r="T3474" s="59" t="s">
        <v>15</v>
      </c>
      <c r="U3474" s="1" t="n">
        <f aca="false">$S3474-$R3474</f>
        <v>0</v>
      </c>
      <c r="V3474" s="1" t="n">
        <f aca="false">IF($T3474="±",$Q3474*2,$Q3474)</f>
        <v>0</v>
      </c>
      <c r="W3474" s="60" t="str">
        <f aca="false">IFERROR($U3474/ABS($V3474),"N/A")</f>
        <v>N/A</v>
      </c>
      <c r="X3474" s="61" t="str">
        <f aca="false">IF(OR($W3474="N/A",$R3474="",$S3474=""),"N/A",IF($W3474&gt;=4,"Not Significant",IF($W3474&gt;=2,"Semi-Significant","Significant")))</f>
        <v>N/A</v>
      </c>
      <c r="Z3474" s="1" t="str">
        <f aca="false">IF($D3474="Z540.1 w/data",0,"")</f>
        <v/>
      </c>
      <c r="AA3474" s="1" t="e">
        <f aca="false">$Y3474+$Q3474+$Z3474</f>
        <v>#VALUE!</v>
      </c>
      <c r="AB3474" s="1" t="n">
        <f aca="false">$N3474+$Q3474</f>
        <v>0</v>
      </c>
      <c r="AC3474" s="1" t="str">
        <f aca="false">IF($Y3474="","",IF(AND($AA3474&gt;=$R3474,$AA3474&lt;=$S3474),"Pass","Fail"))</f>
        <v/>
      </c>
      <c r="AD3474" s="1" t="str">
        <f aca="false">IF($Y3474="","",IF($AA3474&gt;$R3474,"Pass","Fail"))</f>
        <v/>
      </c>
      <c r="AE3474" s="1" t="str">
        <f aca="false">IF($Y3474="","",IF($AA3474&gt;=$R3474,"Pass","Fail"))</f>
        <v/>
      </c>
      <c r="AF3474" s="1" t="str">
        <f aca="false">IF($Y3474="","",IF($AA3474&lt;=$S3474,"Pass","Fail"))</f>
        <v/>
      </c>
      <c r="AG3474" s="1" t="str">
        <f aca="false">IF($Y3474="","",IF($AA3474&lt;$S3474,"Pass","Fail"))</f>
        <v/>
      </c>
      <c r="AH3474" s="23" t="str">
        <f aca="true">INDIRECT(CHOOSE(MATCH($T3474,{"±","&gt;","≥","≤","&lt;"},0), "AC", "AD", "AE", "AF", "AG") &amp; ROW())</f>
        <v/>
      </c>
      <c r="AI3474" s="56" t="str">
        <f aca="false">IF($X3474="Not Significant","No Further Action Required",
IF($AH3474="","",
IF(AND($AH3474="Pass",$L3474="0 - Passed "),"Analysis performed; no further action required.",
IF(AND($AH3474="Fail",$L3474="1 - Failed "),"Analysis performed; no further action required.",
IF(AND($AH3474="Pass",$L3474="2 - Limited In Use "),"Analysis performed; no further action required.",
IF(AND($AH3474="Fail",$L3474="3 - Adjusted "),"Analysis performed; no further action required.",
"Unit fails analysis; TSM determination required."))))))</f>
        <v/>
      </c>
      <c r="AJ3474" s="58"/>
    </row>
    <row r="3475" customFormat="false" ht="15" hidden="false" customHeight="false" outlineLevel="0" collapsed="false">
      <c r="A3475" s="56"/>
      <c r="E3475" s="57" t="str">
        <f aca="false">IF(AND($F3475="",$G3475=""),"",IF($G3475="",$F3475,HYPERLINK($G3475,$F3475)))</f>
        <v/>
      </c>
      <c r="H3475" s="1" t="str">
        <f aca="false">IF($I3475="","None Attached",IF(LEFT($I3475,5)="https",HYPERLINK($I3475,"Datasheet"),HYPERLINK(_xlfn.CONCAT("https://",$I3475),"Datasheet")))</f>
        <v>None Attached</v>
      </c>
      <c r="M3475" s="56"/>
      <c r="P3475" s="58"/>
      <c r="Q3475" s="1" t="n">
        <f aca="false">$M3475-$N3475</f>
        <v>0</v>
      </c>
      <c r="R3475" s="56"/>
      <c r="T3475" s="59" t="s">
        <v>15</v>
      </c>
      <c r="U3475" s="1" t="n">
        <f aca="false">$S3475-$R3475</f>
        <v>0</v>
      </c>
      <c r="V3475" s="1" t="n">
        <f aca="false">IF($T3475="±",$Q3475*2,$Q3475)</f>
        <v>0</v>
      </c>
      <c r="W3475" s="60" t="str">
        <f aca="false">IFERROR($U3475/ABS($V3475),"N/A")</f>
        <v>N/A</v>
      </c>
      <c r="X3475" s="61" t="str">
        <f aca="false">IF(OR($W3475="N/A",$R3475="",$S3475=""),"N/A",IF($W3475&gt;=4,"Not Significant",IF($W3475&gt;=2,"Semi-Significant","Significant")))</f>
        <v>N/A</v>
      </c>
      <c r="Z3475" s="1" t="str">
        <f aca="false">IF($D3475="Z540.1 w/data",0,"")</f>
        <v/>
      </c>
      <c r="AA3475" s="1" t="e">
        <f aca="false">$Y3475+$Q3475+$Z3475</f>
        <v>#VALUE!</v>
      </c>
      <c r="AB3475" s="1" t="n">
        <f aca="false">$N3475+$Q3475</f>
        <v>0</v>
      </c>
      <c r="AC3475" s="1" t="str">
        <f aca="false">IF($Y3475="","",IF(AND($AA3475&gt;=$R3475,$AA3475&lt;=$S3475),"Pass","Fail"))</f>
        <v/>
      </c>
      <c r="AD3475" s="1" t="str">
        <f aca="false">IF($Y3475="","",IF($AA3475&gt;$R3475,"Pass","Fail"))</f>
        <v/>
      </c>
      <c r="AE3475" s="1" t="str">
        <f aca="false">IF($Y3475="","",IF($AA3475&gt;=$R3475,"Pass","Fail"))</f>
        <v/>
      </c>
      <c r="AF3475" s="1" t="str">
        <f aca="false">IF($Y3475="","",IF($AA3475&lt;=$S3475,"Pass","Fail"))</f>
        <v/>
      </c>
      <c r="AG3475" s="1" t="str">
        <f aca="false">IF($Y3475="","",IF($AA3475&lt;$S3475,"Pass","Fail"))</f>
        <v/>
      </c>
      <c r="AH3475" s="23" t="str">
        <f aca="true">INDIRECT(CHOOSE(MATCH($T3475,{"±","&gt;","≥","≤","&lt;"},0), "AC", "AD", "AE", "AF", "AG") &amp; ROW())</f>
        <v/>
      </c>
      <c r="AI3475" s="56" t="str">
        <f aca="false">IF($X3475="Not Significant","No Further Action Required",
IF($AH3475="","",
IF(AND($AH3475="Pass",$L3475="0 - Passed "),"Analysis performed; no further action required.",
IF(AND($AH3475="Fail",$L3475="1 - Failed "),"Analysis performed; no further action required.",
IF(AND($AH3475="Pass",$L3475="2 - Limited In Use "),"Analysis performed; no further action required.",
IF(AND($AH3475="Fail",$L3475="3 - Adjusted "),"Analysis performed; no further action required.",
"Unit fails analysis; TSM determination required."))))))</f>
        <v/>
      </c>
      <c r="AJ3475" s="58"/>
    </row>
    <row r="3476" customFormat="false" ht="15" hidden="false" customHeight="false" outlineLevel="0" collapsed="false">
      <c r="A3476" s="56"/>
      <c r="E3476" s="57" t="str">
        <f aca="false">IF(AND($F3476="",$G3476=""),"",IF($G3476="",$F3476,HYPERLINK($G3476,$F3476)))</f>
        <v/>
      </c>
      <c r="H3476" s="1" t="str">
        <f aca="false">IF($I3476="","None Attached",IF(LEFT($I3476,5)="https",HYPERLINK($I3476,"Datasheet"),HYPERLINK(_xlfn.CONCAT("https://",$I3476),"Datasheet")))</f>
        <v>None Attached</v>
      </c>
      <c r="M3476" s="56"/>
      <c r="P3476" s="58"/>
      <c r="Q3476" s="1" t="n">
        <f aca="false">$M3476-$N3476</f>
        <v>0</v>
      </c>
      <c r="R3476" s="56"/>
      <c r="T3476" s="59" t="s">
        <v>15</v>
      </c>
      <c r="U3476" s="1" t="n">
        <f aca="false">$S3476-$R3476</f>
        <v>0</v>
      </c>
      <c r="V3476" s="1" t="n">
        <f aca="false">IF($T3476="±",$Q3476*2,$Q3476)</f>
        <v>0</v>
      </c>
      <c r="W3476" s="60" t="str">
        <f aca="false">IFERROR($U3476/ABS($V3476),"N/A")</f>
        <v>N/A</v>
      </c>
      <c r="X3476" s="61" t="str">
        <f aca="false">IF(OR($W3476="N/A",$R3476="",$S3476=""),"N/A",IF($W3476&gt;=4,"Not Significant",IF($W3476&gt;=2,"Semi-Significant","Significant")))</f>
        <v>N/A</v>
      </c>
      <c r="Z3476" s="1" t="str">
        <f aca="false">IF($D3476="Z540.1 w/data",0,"")</f>
        <v/>
      </c>
      <c r="AA3476" s="1" t="e">
        <f aca="false">$Y3476+$Q3476+$Z3476</f>
        <v>#VALUE!</v>
      </c>
      <c r="AB3476" s="1" t="n">
        <f aca="false">$N3476+$Q3476</f>
        <v>0</v>
      </c>
      <c r="AC3476" s="1" t="str">
        <f aca="false">IF($Y3476="","",IF(AND($AA3476&gt;=$R3476,$AA3476&lt;=$S3476),"Pass","Fail"))</f>
        <v/>
      </c>
      <c r="AD3476" s="1" t="str">
        <f aca="false">IF($Y3476="","",IF($AA3476&gt;$R3476,"Pass","Fail"))</f>
        <v/>
      </c>
      <c r="AE3476" s="1" t="str">
        <f aca="false">IF($Y3476="","",IF($AA3476&gt;=$R3476,"Pass","Fail"))</f>
        <v/>
      </c>
      <c r="AF3476" s="1" t="str">
        <f aca="false">IF($Y3476="","",IF($AA3476&lt;=$S3476,"Pass","Fail"))</f>
        <v/>
      </c>
      <c r="AG3476" s="1" t="str">
        <f aca="false">IF($Y3476="","",IF($AA3476&lt;$S3476,"Pass","Fail"))</f>
        <v/>
      </c>
      <c r="AH3476" s="23" t="str">
        <f aca="true">INDIRECT(CHOOSE(MATCH($T3476,{"±","&gt;","≥","≤","&lt;"},0), "AC", "AD", "AE", "AF", "AG") &amp; ROW())</f>
        <v/>
      </c>
      <c r="AI3476" s="56" t="str">
        <f aca="false">IF($X3476="Not Significant","No Further Action Required",
IF($AH3476="","",
IF(AND($AH3476="Pass",$L3476="0 - Passed "),"Analysis performed; no further action required.",
IF(AND($AH3476="Fail",$L3476="1 - Failed "),"Analysis performed; no further action required.",
IF(AND($AH3476="Pass",$L3476="2 - Limited In Use "),"Analysis performed; no further action required.",
IF(AND($AH3476="Fail",$L3476="3 - Adjusted "),"Analysis performed; no further action required.",
"Unit fails analysis; TSM determination required."))))))</f>
        <v/>
      </c>
      <c r="AJ3476" s="58"/>
    </row>
    <row r="3477" customFormat="false" ht="15" hidden="false" customHeight="false" outlineLevel="0" collapsed="false">
      <c r="A3477" s="56"/>
      <c r="E3477" s="57" t="str">
        <f aca="false">IF(AND($F3477="",$G3477=""),"",IF($G3477="",$F3477,HYPERLINK($G3477,$F3477)))</f>
        <v/>
      </c>
      <c r="H3477" s="1" t="str">
        <f aca="false">IF($I3477="","None Attached",IF(LEFT($I3477,5)="https",HYPERLINK($I3477,"Datasheet"),HYPERLINK(_xlfn.CONCAT("https://",$I3477),"Datasheet")))</f>
        <v>None Attached</v>
      </c>
      <c r="M3477" s="56"/>
      <c r="P3477" s="58"/>
      <c r="Q3477" s="1" t="n">
        <f aca="false">$M3477-$N3477</f>
        <v>0</v>
      </c>
      <c r="R3477" s="56"/>
      <c r="T3477" s="59" t="s">
        <v>15</v>
      </c>
      <c r="U3477" s="1" t="n">
        <f aca="false">$S3477-$R3477</f>
        <v>0</v>
      </c>
      <c r="V3477" s="1" t="n">
        <f aca="false">IF($T3477="±",$Q3477*2,$Q3477)</f>
        <v>0</v>
      </c>
      <c r="W3477" s="60" t="str">
        <f aca="false">IFERROR($U3477/ABS($V3477),"N/A")</f>
        <v>N/A</v>
      </c>
      <c r="X3477" s="61" t="str">
        <f aca="false">IF(OR($W3477="N/A",$R3477="",$S3477=""),"N/A",IF($W3477&gt;=4,"Not Significant",IF($W3477&gt;=2,"Semi-Significant","Significant")))</f>
        <v>N/A</v>
      </c>
      <c r="Z3477" s="1" t="str">
        <f aca="false">IF($D3477="Z540.1 w/data",0,"")</f>
        <v/>
      </c>
      <c r="AA3477" s="1" t="e">
        <f aca="false">$Y3477+$Q3477+$Z3477</f>
        <v>#VALUE!</v>
      </c>
      <c r="AB3477" s="1" t="n">
        <f aca="false">$N3477+$Q3477</f>
        <v>0</v>
      </c>
      <c r="AC3477" s="1" t="str">
        <f aca="false">IF($Y3477="","",IF(AND($AA3477&gt;=$R3477,$AA3477&lt;=$S3477),"Pass","Fail"))</f>
        <v/>
      </c>
      <c r="AD3477" s="1" t="str">
        <f aca="false">IF($Y3477="","",IF($AA3477&gt;$R3477,"Pass","Fail"))</f>
        <v/>
      </c>
      <c r="AE3477" s="1" t="str">
        <f aca="false">IF($Y3477="","",IF($AA3477&gt;=$R3477,"Pass","Fail"))</f>
        <v/>
      </c>
      <c r="AF3477" s="1" t="str">
        <f aca="false">IF($Y3477="","",IF($AA3477&lt;=$S3477,"Pass","Fail"))</f>
        <v/>
      </c>
      <c r="AG3477" s="1" t="str">
        <f aca="false">IF($Y3477="","",IF($AA3477&lt;$S3477,"Pass","Fail"))</f>
        <v/>
      </c>
      <c r="AH3477" s="23" t="str">
        <f aca="true">INDIRECT(CHOOSE(MATCH($T3477,{"±","&gt;","≥","≤","&lt;"},0), "AC", "AD", "AE", "AF", "AG") &amp; ROW())</f>
        <v/>
      </c>
      <c r="AI3477" s="56" t="str">
        <f aca="false">IF($X3477="Not Significant","No Further Action Required",
IF($AH3477="","",
IF(AND($AH3477="Pass",$L3477="0 - Passed "),"Analysis performed; no further action required.",
IF(AND($AH3477="Fail",$L3477="1 - Failed "),"Analysis performed; no further action required.",
IF(AND($AH3477="Pass",$L3477="2 - Limited In Use "),"Analysis performed; no further action required.",
IF(AND($AH3477="Fail",$L3477="3 - Adjusted "),"Analysis performed; no further action required.",
"Unit fails analysis; TSM determination required."))))))</f>
        <v/>
      </c>
      <c r="AJ3477" s="58"/>
    </row>
    <row r="3478" customFormat="false" ht="15" hidden="false" customHeight="false" outlineLevel="0" collapsed="false">
      <c r="A3478" s="56"/>
      <c r="E3478" s="57" t="str">
        <f aca="false">IF(AND($F3478="",$G3478=""),"",IF($G3478="",$F3478,HYPERLINK($G3478,$F3478)))</f>
        <v/>
      </c>
      <c r="H3478" s="1" t="str">
        <f aca="false">IF($I3478="","None Attached",IF(LEFT($I3478,5)="https",HYPERLINK($I3478,"Datasheet"),HYPERLINK(_xlfn.CONCAT("https://",$I3478),"Datasheet")))</f>
        <v>None Attached</v>
      </c>
      <c r="M3478" s="56"/>
      <c r="P3478" s="58"/>
      <c r="Q3478" s="1" t="n">
        <f aca="false">$M3478-$N3478</f>
        <v>0</v>
      </c>
      <c r="R3478" s="56"/>
      <c r="T3478" s="59" t="s">
        <v>15</v>
      </c>
      <c r="U3478" s="1" t="n">
        <f aca="false">$S3478-$R3478</f>
        <v>0</v>
      </c>
      <c r="V3478" s="1" t="n">
        <f aca="false">IF($T3478="±",$Q3478*2,$Q3478)</f>
        <v>0</v>
      </c>
      <c r="W3478" s="60" t="str">
        <f aca="false">IFERROR($U3478/ABS($V3478),"N/A")</f>
        <v>N/A</v>
      </c>
      <c r="X3478" s="61" t="str">
        <f aca="false">IF(OR($W3478="N/A",$R3478="",$S3478=""),"N/A",IF($W3478&gt;=4,"Not Significant",IF($W3478&gt;=2,"Semi-Significant","Significant")))</f>
        <v>N/A</v>
      </c>
      <c r="Z3478" s="1" t="str">
        <f aca="false">IF($D3478="Z540.1 w/data",0,"")</f>
        <v/>
      </c>
      <c r="AA3478" s="1" t="e">
        <f aca="false">$Y3478+$Q3478+$Z3478</f>
        <v>#VALUE!</v>
      </c>
      <c r="AB3478" s="1" t="n">
        <f aca="false">$N3478+$Q3478</f>
        <v>0</v>
      </c>
      <c r="AC3478" s="1" t="str">
        <f aca="false">IF($Y3478="","",IF(AND($AA3478&gt;=$R3478,$AA3478&lt;=$S3478),"Pass","Fail"))</f>
        <v/>
      </c>
      <c r="AD3478" s="1" t="str">
        <f aca="false">IF($Y3478="","",IF($AA3478&gt;$R3478,"Pass","Fail"))</f>
        <v/>
      </c>
      <c r="AE3478" s="1" t="str">
        <f aca="false">IF($Y3478="","",IF($AA3478&gt;=$R3478,"Pass","Fail"))</f>
        <v/>
      </c>
      <c r="AF3478" s="1" t="str">
        <f aca="false">IF($Y3478="","",IF($AA3478&lt;=$S3478,"Pass","Fail"))</f>
        <v/>
      </c>
      <c r="AG3478" s="1" t="str">
        <f aca="false">IF($Y3478="","",IF($AA3478&lt;$S3478,"Pass","Fail"))</f>
        <v/>
      </c>
      <c r="AH3478" s="23" t="str">
        <f aca="true">INDIRECT(CHOOSE(MATCH($T3478,{"±","&gt;","≥","≤","&lt;"},0), "AC", "AD", "AE", "AF", "AG") &amp; ROW())</f>
        <v/>
      </c>
      <c r="AI3478" s="56" t="str">
        <f aca="false">IF($X3478="Not Significant","No Further Action Required",
IF($AH3478="","",
IF(AND($AH3478="Pass",$L3478="0 - Passed "),"Analysis performed; no further action required.",
IF(AND($AH3478="Fail",$L3478="1 - Failed "),"Analysis performed; no further action required.",
IF(AND($AH3478="Pass",$L3478="2 - Limited In Use "),"Analysis performed; no further action required.",
IF(AND($AH3478="Fail",$L3478="3 - Adjusted "),"Analysis performed; no further action required.",
"Unit fails analysis; TSM determination required."))))))</f>
        <v/>
      </c>
      <c r="AJ3478" s="58"/>
    </row>
    <row r="3479" customFormat="false" ht="15" hidden="false" customHeight="false" outlineLevel="0" collapsed="false">
      <c r="A3479" s="56"/>
      <c r="E3479" s="57" t="str">
        <f aca="false">IF(AND($F3479="",$G3479=""),"",IF($G3479="",$F3479,HYPERLINK($G3479,$F3479)))</f>
        <v/>
      </c>
      <c r="H3479" s="1" t="str">
        <f aca="false">IF($I3479="","None Attached",IF(LEFT($I3479,5)="https",HYPERLINK($I3479,"Datasheet"),HYPERLINK(_xlfn.CONCAT("https://",$I3479),"Datasheet")))</f>
        <v>None Attached</v>
      </c>
      <c r="M3479" s="56"/>
      <c r="P3479" s="58"/>
      <c r="Q3479" s="1" t="n">
        <f aca="false">$M3479-$N3479</f>
        <v>0</v>
      </c>
      <c r="R3479" s="56"/>
      <c r="T3479" s="59" t="s">
        <v>15</v>
      </c>
      <c r="U3479" s="1" t="n">
        <f aca="false">$S3479-$R3479</f>
        <v>0</v>
      </c>
      <c r="V3479" s="1" t="n">
        <f aca="false">IF($T3479="±",$Q3479*2,$Q3479)</f>
        <v>0</v>
      </c>
      <c r="W3479" s="60" t="str">
        <f aca="false">IFERROR($U3479/ABS($V3479),"N/A")</f>
        <v>N/A</v>
      </c>
      <c r="X3479" s="61" t="str">
        <f aca="false">IF(OR($W3479="N/A",$R3479="",$S3479=""),"N/A",IF($W3479&gt;=4,"Not Significant",IF($W3479&gt;=2,"Semi-Significant","Significant")))</f>
        <v>N/A</v>
      </c>
      <c r="Z3479" s="1" t="str">
        <f aca="false">IF($D3479="Z540.1 w/data",0,"")</f>
        <v/>
      </c>
      <c r="AA3479" s="1" t="e">
        <f aca="false">$Y3479+$Q3479+$Z3479</f>
        <v>#VALUE!</v>
      </c>
      <c r="AB3479" s="1" t="n">
        <f aca="false">$N3479+$Q3479</f>
        <v>0</v>
      </c>
      <c r="AC3479" s="1" t="str">
        <f aca="false">IF($Y3479="","",IF(AND($AA3479&gt;=$R3479,$AA3479&lt;=$S3479),"Pass","Fail"))</f>
        <v/>
      </c>
      <c r="AD3479" s="1" t="str">
        <f aca="false">IF($Y3479="","",IF($AA3479&gt;$R3479,"Pass","Fail"))</f>
        <v/>
      </c>
      <c r="AE3479" s="1" t="str">
        <f aca="false">IF($Y3479="","",IF($AA3479&gt;=$R3479,"Pass","Fail"))</f>
        <v/>
      </c>
      <c r="AF3479" s="1" t="str">
        <f aca="false">IF($Y3479="","",IF($AA3479&lt;=$S3479,"Pass","Fail"))</f>
        <v/>
      </c>
      <c r="AG3479" s="1" t="str">
        <f aca="false">IF($Y3479="","",IF($AA3479&lt;$S3479,"Pass","Fail"))</f>
        <v/>
      </c>
      <c r="AH3479" s="23" t="str">
        <f aca="true">INDIRECT(CHOOSE(MATCH($T3479,{"±","&gt;","≥","≤","&lt;"},0), "AC", "AD", "AE", "AF", "AG") &amp; ROW())</f>
        <v/>
      </c>
      <c r="AI3479" s="56" t="str">
        <f aca="false">IF($X3479="Not Significant","No Further Action Required",
IF($AH3479="","",
IF(AND($AH3479="Pass",$L3479="0 - Passed "),"Analysis performed; no further action required.",
IF(AND($AH3479="Fail",$L3479="1 - Failed "),"Analysis performed; no further action required.",
IF(AND($AH3479="Pass",$L3479="2 - Limited In Use "),"Analysis performed; no further action required.",
IF(AND($AH3479="Fail",$L3479="3 - Adjusted "),"Analysis performed; no further action required.",
"Unit fails analysis; TSM determination required."))))))</f>
        <v/>
      </c>
      <c r="AJ3479" s="58"/>
    </row>
    <row r="3480" customFormat="false" ht="15" hidden="false" customHeight="false" outlineLevel="0" collapsed="false">
      <c r="A3480" s="56"/>
      <c r="E3480" s="57" t="str">
        <f aca="false">IF(AND($F3480="",$G3480=""),"",IF($G3480="",$F3480,HYPERLINK($G3480,$F3480)))</f>
        <v/>
      </c>
      <c r="H3480" s="1" t="str">
        <f aca="false">IF($I3480="","None Attached",IF(LEFT($I3480,5)="https",HYPERLINK($I3480,"Datasheet"),HYPERLINK(_xlfn.CONCAT("https://",$I3480),"Datasheet")))</f>
        <v>None Attached</v>
      </c>
      <c r="M3480" s="56"/>
      <c r="P3480" s="58"/>
      <c r="Q3480" s="1" t="n">
        <f aca="false">$M3480-$N3480</f>
        <v>0</v>
      </c>
      <c r="R3480" s="56"/>
      <c r="T3480" s="59" t="s">
        <v>15</v>
      </c>
      <c r="U3480" s="1" t="n">
        <f aca="false">$S3480-$R3480</f>
        <v>0</v>
      </c>
      <c r="V3480" s="1" t="n">
        <f aca="false">IF($T3480="±",$Q3480*2,$Q3480)</f>
        <v>0</v>
      </c>
      <c r="W3480" s="60" t="str">
        <f aca="false">IFERROR($U3480/ABS($V3480),"N/A")</f>
        <v>N/A</v>
      </c>
      <c r="X3480" s="61" t="str">
        <f aca="false">IF(OR($W3480="N/A",$R3480="",$S3480=""),"N/A",IF($W3480&gt;=4,"Not Significant",IF($W3480&gt;=2,"Semi-Significant","Significant")))</f>
        <v>N/A</v>
      </c>
      <c r="Z3480" s="1" t="str">
        <f aca="false">IF($D3480="Z540.1 w/data",0,"")</f>
        <v/>
      </c>
      <c r="AA3480" s="1" t="e">
        <f aca="false">$Y3480+$Q3480+$Z3480</f>
        <v>#VALUE!</v>
      </c>
      <c r="AB3480" s="1" t="n">
        <f aca="false">$N3480+$Q3480</f>
        <v>0</v>
      </c>
      <c r="AC3480" s="1" t="str">
        <f aca="false">IF($Y3480="","",IF(AND($AA3480&gt;=$R3480,$AA3480&lt;=$S3480),"Pass","Fail"))</f>
        <v/>
      </c>
      <c r="AD3480" s="1" t="str">
        <f aca="false">IF($Y3480="","",IF($AA3480&gt;$R3480,"Pass","Fail"))</f>
        <v/>
      </c>
      <c r="AE3480" s="1" t="str">
        <f aca="false">IF($Y3480="","",IF($AA3480&gt;=$R3480,"Pass","Fail"))</f>
        <v/>
      </c>
      <c r="AF3480" s="1" t="str">
        <f aca="false">IF($Y3480="","",IF($AA3480&lt;=$S3480,"Pass","Fail"))</f>
        <v/>
      </c>
      <c r="AG3480" s="1" t="str">
        <f aca="false">IF($Y3480="","",IF($AA3480&lt;$S3480,"Pass","Fail"))</f>
        <v/>
      </c>
      <c r="AH3480" s="23" t="str">
        <f aca="true">INDIRECT(CHOOSE(MATCH($T3480,{"±","&gt;","≥","≤","&lt;"},0), "AC", "AD", "AE", "AF", "AG") &amp; ROW())</f>
        <v/>
      </c>
      <c r="AI3480" s="56" t="str">
        <f aca="false">IF($X3480="Not Significant","No Further Action Required",
IF($AH3480="","",
IF(AND($AH3480="Pass",$L3480="0 - Passed "),"Analysis performed; no further action required.",
IF(AND($AH3480="Fail",$L3480="1 - Failed "),"Analysis performed; no further action required.",
IF(AND($AH3480="Pass",$L3480="2 - Limited In Use "),"Analysis performed; no further action required.",
IF(AND($AH3480="Fail",$L3480="3 - Adjusted "),"Analysis performed; no further action required.",
"Unit fails analysis; TSM determination required."))))))</f>
        <v/>
      </c>
      <c r="AJ3480" s="58"/>
    </row>
    <row r="3481" customFormat="false" ht="15" hidden="false" customHeight="false" outlineLevel="0" collapsed="false">
      <c r="A3481" s="56"/>
      <c r="E3481" s="57" t="str">
        <f aca="false">IF(AND($F3481="",$G3481=""),"",IF($G3481="",$F3481,HYPERLINK($G3481,$F3481)))</f>
        <v/>
      </c>
      <c r="H3481" s="1" t="str">
        <f aca="false">IF($I3481="","None Attached",IF(LEFT($I3481,5)="https",HYPERLINK($I3481,"Datasheet"),HYPERLINK(_xlfn.CONCAT("https://",$I3481),"Datasheet")))</f>
        <v>None Attached</v>
      </c>
      <c r="M3481" s="56"/>
      <c r="P3481" s="58"/>
      <c r="Q3481" s="1" t="n">
        <f aca="false">$M3481-$N3481</f>
        <v>0</v>
      </c>
      <c r="R3481" s="56"/>
      <c r="T3481" s="59" t="s">
        <v>15</v>
      </c>
      <c r="U3481" s="1" t="n">
        <f aca="false">$S3481-$R3481</f>
        <v>0</v>
      </c>
      <c r="V3481" s="1" t="n">
        <f aca="false">IF($T3481="±",$Q3481*2,$Q3481)</f>
        <v>0</v>
      </c>
      <c r="W3481" s="60" t="str">
        <f aca="false">IFERROR($U3481/ABS($V3481),"N/A")</f>
        <v>N/A</v>
      </c>
      <c r="X3481" s="61" t="str">
        <f aca="false">IF(OR($W3481="N/A",$R3481="",$S3481=""),"N/A",IF($W3481&gt;=4,"Not Significant",IF($W3481&gt;=2,"Semi-Significant","Significant")))</f>
        <v>N/A</v>
      </c>
      <c r="Z3481" s="1" t="str">
        <f aca="false">IF($D3481="Z540.1 w/data",0,"")</f>
        <v/>
      </c>
      <c r="AA3481" s="1" t="e">
        <f aca="false">$Y3481+$Q3481+$Z3481</f>
        <v>#VALUE!</v>
      </c>
      <c r="AB3481" s="1" t="n">
        <f aca="false">$N3481+$Q3481</f>
        <v>0</v>
      </c>
      <c r="AC3481" s="1" t="str">
        <f aca="false">IF($Y3481="","",IF(AND($AA3481&gt;=$R3481,$AA3481&lt;=$S3481),"Pass","Fail"))</f>
        <v/>
      </c>
      <c r="AD3481" s="1" t="str">
        <f aca="false">IF($Y3481="","",IF($AA3481&gt;$R3481,"Pass","Fail"))</f>
        <v/>
      </c>
      <c r="AE3481" s="1" t="str">
        <f aca="false">IF($Y3481="","",IF($AA3481&gt;=$R3481,"Pass","Fail"))</f>
        <v/>
      </c>
      <c r="AF3481" s="1" t="str">
        <f aca="false">IF($Y3481="","",IF($AA3481&lt;=$S3481,"Pass","Fail"))</f>
        <v/>
      </c>
      <c r="AG3481" s="1" t="str">
        <f aca="false">IF($Y3481="","",IF($AA3481&lt;$S3481,"Pass","Fail"))</f>
        <v/>
      </c>
      <c r="AH3481" s="23" t="str">
        <f aca="true">INDIRECT(CHOOSE(MATCH($T3481,{"±","&gt;","≥","≤","&lt;"},0), "AC", "AD", "AE", "AF", "AG") &amp; ROW())</f>
        <v/>
      </c>
      <c r="AI3481" s="56" t="str">
        <f aca="false">IF($X3481="Not Significant","No Further Action Required",
IF($AH3481="","",
IF(AND($AH3481="Pass",$L3481="0 - Passed "),"Analysis performed; no further action required.",
IF(AND($AH3481="Fail",$L3481="1 - Failed "),"Analysis performed; no further action required.",
IF(AND($AH3481="Pass",$L3481="2 - Limited In Use "),"Analysis performed; no further action required.",
IF(AND($AH3481="Fail",$L3481="3 - Adjusted "),"Analysis performed; no further action required.",
"Unit fails analysis; TSM determination required."))))))</f>
        <v/>
      </c>
      <c r="AJ3481" s="58"/>
    </row>
    <row r="3482" customFormat="false" ht="15" hidden="false" customHeight="false" outlineLevel="0" collapsed="false">
      <c r="A3482" s="56"/>
      <c r="E3482" s="57" t="str">
        <f aca="false">IF(AND($F3482="",$G3482=""),"",IF($G3482="",$F3482,HYPERLINK($G3482,$F3482)))</f>
        <v/>
      </c>
      <c r="H3482" s="1" t="str">
        <f aca="false">IF($I3482="","None Attached",IF(LEFT($I3482,5)="https",HYPERLINK($I3482,"Datasheet"),HYPERLINK(_xlfn.CONCAT("https://",$I3482),"Datasheet")))</f>
        <v>None Attached</v>
      </c>
      <c r="M3482" s="56"/>
      <c r="P3482" s="58"/>
      <c r="Q3482" s="1" t="n">
        <f aca="false">$M3482-$N3482</f>
        <v>0</v>
      </c>
      <c r="R3482" s="56"/>
      <c r="T3482" s="59" t="s">
        <v>15</v>
      </c>
      <c r="U3482" s="1" t="n">
        <f aca="false">$S3482-$R3482</f>
        <v>0</v>
      </c>
      <c r="V3482" s="1" t="n">
        <f aca="false">IF($T3482="±",$Q3482*2,$Q3482)</f>
        <v>0</v>
      </c>
      <c r="W3482" s="60" t="str">
        <f aca="false">IFERROR($U3482/ABS($V3482),"N/A")</f>
        <v>N/A</v>
      </c>
      <c r="X3482" s="61" t="str">
        <f aca="false">IF(OR($W3482="N/A",$R3482="",$S3482=""),"N/A",IF($W3482&gt;=4,"Not Significant",IF($W3482&gt;=2,"Semi-Significant","Significant")))</f>
        <v>N/A</v>
      </c>
      <c r="Z3482" s="1" t="str">
        <f aca="false">IF($D3482="Z540.1 w/data",0,"")</f>
        <v/>
      </c>
      <c r="AA3482" s="1" t="e">
        <f aca="false">$Y3482+$Q3482+$Z3482</f>
        <v>#VALUE!</v>
      </c>
      <c r="AB3482" s="1" t="n">
        <f aca="false">$N3482+$Q3482</f>
        <v>0</v>
      </c>
      <c r="AC3482" s="1" t="str">
        <f aca="false">IF($Y3482="","",IF(AND($AA3482&gt;=$R3482,$AA3482&lt;=$S3482),"Pass","Fail"))</f>
        <v/>
      </c>
      <c r="AD3482" s="1" t="str">
        <f aca="false">IF($Y3482="","",IF($AA3482&gt;$R3482,"Pass","Fail"))</f>
        <v/>
      </c>
      <c r="AE3482" s="1" t="str">
        <f aca="false">IF($Y3482="","",IF($AA3482&gt;=$R3482,"Pass","Fail"))</f>
        <v/>
      </c>
      <c r="AF3482" s="1" t="str">
        <f aca="false">IF($Y3482="","",IF($AA3482&lt;=$S3482,"Pass","Fail"))</f>
        <v/>
      </c>
      <c r="AG3482" s="1" t="str">
        <f aca="false">IF($Y3482="","",IF($AA3482&lt;$S3482,"Pass","Fail"))</f>
        <v/>
      </c>
      <c r="AH3482" s="23" t="str">
        <f aca="true">INDIRECT(CHOOSE(MATCH($T3482,{"±","&gt;","≥","≤","&lt;"},0), "AC", "AD", "AE", "AF", "AG") &amp; ROW())</f>
        <v/>
      </c>
      <c r="AI3482" s="56" t="str">
        <f aca="false">IF($X3482="Not Significant","No Further Action Required",
IF($AH3482="","",
IF(AND($AH3482="Pass",$L3482="0 - Passed "),"Analysis performed; no further action required.",
IF(AND($AH3482="Fail",$L3482="1 - Failed "),"Analysis performed; no further action required.",
IF(AND($AH3482="Pass",$L3482="2 - Limited In Use "),"Analysis performed; no further action required.",
IF(AND($AH3482="Fail",$L3482="3 - Adjusted "),"Analysis performed; no further action required.",
"Unit fails analysis; TSM determination required."))))))</f>
        <v/>
      </c>
      <c r="AJ3482" s="58"/>
    </row>
    <row r="3483" customFormat="false" ht="15" hidden="false" customHeight="false" outlineLevel="0" collapsed="false">
      <c r="A3483" s="56"/>
      <c r="E3483" s="57" t="str">
        <f aca="false">IF(AND($F3483="",$G3483=""),"",IF($G3483="",$F3483,HYPERLINK($G3483,$F3483)))</f>
        <v/>
      </c>
      <c r="H3483" s="1" t="str">
        <f aca="false">IF($I3483="","None Attached",IF(LEFT($I3483,5)="https",HYPERLINK($I3483,"Datasheet"),HYPERLINK(_xlfn.CONCAT("https://",$I3483),"Datasheet")))</f>
        <v>None Attached</v>
      </c>
      <c r="M3483" s="56"/>
      <c r="P3483" s="58"/>
      <c r="Q3483" s="1" t="n">
        <f aca="false">$M3483-$N3483</f>
        <v>0</v>
      </c>
      <c r="R3483" s="56"/>
      <c r="T3483" s="59" t="s">
        <v>15</v>
      </c>
      <c r="U3483" s="1" t="n">
        <f aca="false">$S3483-$R3483</f>
        <v>0</v>
      </c>
      <c r="V3483" s="1" t="n">
        <f aca="false">IF($T3483="±",$Q3483*2,$Q3483)</f>
        <v>0</v>
      </c>
      <c r="W3483" s="60" t="str">
        <f aca="false">IFERROR($U3483/ABS($V3483),"N/A")</f>
        <v>N/A</v>
      </c>
      <c r="X3483" s="61" t="str">
        <f aca="false">IF(OR($W3483="N/A",$R3483="",$S3483=""),"N/A",IF($W3483&gt;=4,"Not Significant",IF($W3483&gt;=2,"Semi-Significant","Significant")))</f>
        <v>N/A</v>
      </c>
      <c r="Z3483" s="1" t="str">
        <f aca="false">IF($D3483="Z540.1 w/data",0,"")</f>
        <v/>
      </c>
      <c r="AA3483" s="1" t="e">
        <f aca="false">$Y3483+$Q3483+$Z3483</f>
        <v>#VALUE!</v>
      </c>
      <c r="AB3483" s="1" t="n">
        <f aca="false">$N3483+$Q3483</f>
        <v>0</v>
      </c>
      <c r="AC3483" s="1" t="str">
        <f aca="false">IF($Y3483="","",IF(AND($AA3483&gt;=$R3483,$AA3483&lt;=$S3483),"Pass","Fail"))</f>
        <v/>
      </c>
      <c r="AD3483" s="1" t="str">
        <f aca="false">IF($Y3483="","",IF($AA3483&gt;$R3483,"Pass","Fail"))</f>
        <v/>
      </c>
      <c r="AE3483" s="1" t="str">
        <f aca="false">IF($Y3483="","",IF($AA3483&gt;=$R3483,"Pass","Fail"))</f>
        <v/>
      </c>
      <c r="AF3483" s="1" t="str">
        <f aca="false">IF($Y3483="","",IF($AA3483&lt;=$S3483,"Pass","Fail"))</f>
        <v/>
      </c>
      <c r="AG3483" s="1" t="str">
        <f aca="false">IF($Y3483="","",IF($AA3483&lt;$S3483,"Pass","Fail"))</f>
        <v/>
      </c>
      <c r="AH3483" s="23" t="str">
        <f aca="true">INDIRECT(CHOOSE(MATCH($T3483,{"±","&gt;","≥","≤","&lt;"},0), "AC", "AD", "AE", "AF", "AG") &amp; ROW())</f>
        <v/>
      </c>
      <c r="AI3483" s="56" t="str">
        <f aca="false">IF($X3483="Not Significant","No Further Action Required",
IF($AH3483="","",
IF(AND($AH3483="Pass",$L3483="0 - Passed "),"Analysis performed; no further action required.",
IF(AND($AH3483="Fail",$L3483="1 - Failed "),"Analysis performed; no further action required.",
IF(AND($AH3483="Pass",$L3483="2 - Limited In Use "),"Analysis performed; no further action required.",
IF(AND($AH3483="Fail",$L3483="3 - Adjusted "),"Analysis performed; no further action required.",
"Unit fails analysis; TSM determination required."))))))</f>
        <v/>
      </c>
      <c r="AJ3483" s="58"/>
    </row>
    <row r="3484" customFormat="false" ht="15" hidden="false" customHeight="false" outlineLevel="0" collapsed="false">
      <c r="A3484" s="56"/>
      <c r="E3484" s="57" t="str">
        <f aca="false">IF(AND($F3484="",$G3484=""),"",IF($G3484="",$F3484,HYPERLINK($G3484,$F3484)))</f>
        <v/>
      </c>
      <c r="H3484" s="1" t="str">
        <f aca="false">IF($I3484="","None Attached",IF(LEFT($I3484,5)="https",HYPERLINK($I3484,"Datasheet"),HYPERLINK(_xlfn.CONCAT("https://",$I3484),"Datasheet")))</f>
        <v>None Attached</v>
      </c>
      <c r="M3484" s="56"/>
      <c r="P3484" s="58"/>
      <c r="Q3484" s="1" t="n">
        <f aca="false">$M3484-$N3484</f>
        <v>0</v>
      </c>
      <c r="R3484" s="56"/>
      <c r="T3484" s="59" t="s">
        <v>15</v>
      </c>
      <c r="U3484" s="1" t="n">
        <f aca="false">$S3484-$R3484</f>
        <v>0</v>
      </c>
      <c r="V3484" s="1" t="n">
        <f aca="false">IF($T3484="±",$Q3484*2,$Q3484)</f>
        <v>0</v>
      </c>
      <c r="W3484" s="60" t="str">
        <f aca="false">IFERROR($U3484/ABS($V3484),"N/A")</f>
        <v>N/A</v>
      </c>
      <c r="X3484" s="61" t="str">
        <f aca="false">IF(OR($W3484="N/A",$R3484="",$S3484=""),"N/A",IF($W3484&gt;=4,"Not Significant",IF($W3484&gt;=2,"Semi-Significant","Significant")))</f>
        <v>N/A</v>
      </c>
      <c r="Z3484" s="1" t="str">
        <f aca="false">IF($D3484="Z540.1 w/data",0,"")</f>
        <v/>
      </c>
      <c r="AA3484" s="1" t="e">
        <f aca="false">$Y3484+$Q3484+$Z3484</f>
        <v>#VALUE!</v>
      </c>
      <c r="AB3484" s="1" t="n">
        <f aca="false">$N3484+$Q3484</f>
        <v>0</v>
      </c>
      <c r="AC3484" s="1" t="str">
        <f aca="false">IF($Y3484="","",IF(AND($AA3484&gt;=$R3484,$AA3484&lt;=$S3484),"Pass","Fail"))</f>
        <v/>
      </c>
      <c r="AD3484" s="1" t="str">
        <f aca="false">IF($Y3484="","",IF($AA3484&gt;$R3484,"Pass","Fail"))</f>
        <v/>
      </c>
      <c r="AE3484" s="1" t="str">
        <f aca="false">IF($Y3484="","",IF($AA3484&gt;=$R3484,"Pass","Fail"))</f>
        <v/>
      </c>
      <c r="AF3484" s="1" t="str">
        <f aca="false">IF($Y3484="","",IF($AA3484&lt;=$S3484,"Pass","Fail"))</f>
        <v/>
      </c>
      <c r="AG3484" s="1" t="str">
        <f aca="false">IF($Y3484="","",IF($AA3484&lt;$S3484,"Pass","Fail"))</f>
        <v/>
      </c>
      <c r="AH3484" s="23" t="str">
        <f aca="true">INDIRECT(CHOOSE(MATCH($T3484,{"±","&gt;","≥","≤","&lt;"},0), "AC", "AD", "AE", "AF", "AG") &amp; ROW())</f>
        <v/>
      </c>
      <c r="AI3484" s="56" t="str">
        <f aca="false">IF($X3484="Not Significant","No Further Action Required",
IF($AH3484="","",
IF(AND($AH3484="Pass",$L3484="0 - Passed "),"Analysis performed; no further action required.",
IF(AND($AH3484="Fail",$L3484="1 - Failed "),"Analysis performed; no further action required.",
IF(AND($AH3484="Pass",$L3484="2 - Limited In Use "),"Analysis performed; no further action required.",
IF(AND($AH3484="Fail",$L3484="3 - Adjusted "),"Analysis performed; no further action required.",
"Unit fails analysis; TSM determination required."))))))</f>
        <v/>
      </c>
      <c r="AJ3484" s="58"/>
    </row>
    <row r="3485" customFormat="false" ht="15" hidden="false" customHeight="false" outlineLevel="0" collapsed="false">
      <c r="A3485" s="56"/>
      <c r="E3485" s="57" t="str">
        <f aca="false">IF(AND($F3485="",$G3485=""),"",IF($G3485="",$F3485,HYPERLINK($G3485,$F3485)))</f>
        <v/>
      </c>
      <c r="H3485" s="1" t="str">
        <f aca="false">IF($I3485="","None Attached",IF(LEFT($I3485,5)="https",HYPERLINK($I3485,"Datasheet"),HYPERLINK(_xlfn.CONCAT("https://",$I3485),"Datasheet")))</f>
        <v>None Attached</v>
      </c>
      <c r="M3485" s="56"/>
      <c r="P3485" s="58"/>
      <c r="Q3485" s="1" t="n">
        <f aca="false">$M3485-$N3485</f>
        <v>0</v>
      </c>
      <c r="R3485" s="56"/>
      <c r="T3485" s="59" t="s">
        <v>15</v>
      </c>
      <c r="U3485" s="1" t="n">
        <f aca="false">$S3485-$R3485</f>
        <v>0</v>
      </c>
      <c r="V3485" s="1" t="n">
        <f aca="false">IF($T3485="±",$Q3485*2,$Q3485)</f>
        <v>0</v>
      </c>
      <c r="W3485" s="60" t="str">
        <f aca="false">IFERROR($U3485/ABS($V3485),"N/A")</f>
        <v>N/A</v>
      </c>
      <c r="X3485" s="61" t="str">
        <f aca="false">IF(OR($W3485="N/A",$R3485="",$S3485=""),"N/A",IF($W3485&gt;=4,"Not Significant",IF($W3485&gt;=2,"Semi-Significant","Significant")))</f>
        <v>N/A</v>
      </c>
      <c r="Z3485" s="1" t="str">
        <f aca="false">IF($D3485="Z540.1 w/data",0,"")</f>
        <v/>
      </c>
      <c r="AA3485" s="1" t="e">
        <f aca="false">$Y3485+$Q3485+$Z3485</f>
        <v>#VALUE!</v>
      </c>
      <c r="AB3485" s="1" t="n">
        <f aca="false">$N3485+$Q3485</f>
        <v>0</v>
      </c>
      <c r="AC3485" s="1" t="str">
        <f aca="false">IF($Y3485="","",IF(AND($AA3485&gt;=$R3485,$AA3485&lt;=$S3485),"Pass","Fail"))</f>
        <v/>
      </c>
      <c r="AD3485" s="1" t="str">
        <f aca="false">IF($Y3485="","",IF($AA3485&gt;$R3485,"Pass","Fail"))</f>
        <v/>
      </c>
      <c r="AE3485" s="1" t="str">
        <f aca="false">IF($Y3485="","",IF($AA3485&gt;=$R3485,"Pass","Fail"))</f>
        <v/>
      </c>
      <c r="AF3485" s="1" t="str">
        <f aca="false">IF($Y3485="","",IF($AA3485&lt;=$S3485,"Pass","Fail"))</f>
        <v/>
      </c>
      <c r="AG3485" s="1" t="str">
        <f aca="false">IF($Y3485="","",IF($AA3485&lt;$S3485,"Pass","Fail"))</f>
        <v/>
      </c>
      <c r="AH3485" s="23" t="str">
        <f aca="true">INDIRECT(CHOOSE(MATCH($T3485,{"±","&gt;","≥","≤","&lt;"},0), "AC", "AD", "AE", "AF", "AG") &amp; ROW())</f>
        <v/>
      </c>
      <c r="AI3485" s="56" t="str">
        <f aca="false">IF($X3485="Not Significant","No Further Action Required",
IF($AH3485="","",
IF(AND($AH3485="Pass",$L3485="0 - Passed "),"Analysis performed; no further action required.",
IF(AND($AH3485="Fail",$L3485="1 - Failed "),"Analysis performed; no further action required.",
IF(AND($AH3485="Pass",$L3485="2 - Limited In Use "),"Analysis performed; no further action required.",
IF(AND($AH3485="Fail",$L3485="3 - Adjusted "),"Analysis performed; no further action required.",
"Unit fails analysis; TSM determination required."))))))</f>
        <v/>
      </c>
      <c r="AJ3485" s="58"/>
    </row>
    <row r="3486" customFormat="false" ht="15" hidden="false" customHeight="false" outlineLevel="0" collapsed="false">
      <c r="A3486" s="56"/>
      <c r="E3486" s="57" t="str">
        <f aca="false">IF(AND($F3486="",$G3486=""),"",IF($G3486="",$F3486,HYPERLINK($G3486,$F3486)))</f>
        <v/>
      </c>
      <c r="H3486" s="1" t="str">
        <f aca="false">IF($I3486="","None Attached",IF(LEFT($I3486,5)="https",HYPERLINK($I3486,"Datasheet"),HYPERLINK(_xlfn.CONCAT("https://",$I3486),"Datasheet")))</f>
        <v>None Attached</v>
      </c>
      <c r="M3486" s="56"/>
      <c r="P3486" s="58"/>
      <c r="Q3486" s="1" t="n">
        <f aca="false">$M3486-$N3486</f>
        <v>0</v>
      </c>
      <c r="R3486" s="56"/>
      <c r="T3486" s="59" t="s">
        <v>15</v>
      </c>
      <c r="U3486" s="1" t="n">
        <f aca="false">$S3486-$R3486</f>
        <v>0</v>
      </c>
      <c r="V3486" s="1" t="n">
        <f aca="false">IF($T3486="±",$Q3486*2,$Q3486)</f>
        <v>0</v>
      </c>
      <c r="W3486" s="60" t="str">
        <f aca="false">IFERROR($U3486/ABS($V3486),"N/A")</f>
        <v>N/A</v>
      </c>
      <c r="X3486" s="61" t="str">
        <f aca="false">IF(OR($W3486="N/A",$R3486="",$S3486=""),"N/A",IF($W3486&gt;=4,"Not Significant",IF($W3486&gt;=2,"Semi-Significant","Significant")))</f>
        <v>N/A</v>
      </c>
      <c r="Z3486" s="1" t="str">
        <f aca="false">IF($D3486="Z540.1 w/data",0,"")</f>
        <v/>
      </c>
      <c r="AA3486" s="1" t="e">
        <f aca="false">$Y3486+$Q3486+$Z3486</f>
        <v>#VALUE!</v>
      </c>
      <c r="AB3486" s="1" t="n">
        <f aca="false">$N3486+$Q3486</f>
        <v>0</v>
      </c>
      <c r="AC3486" s="1" t="str">
        <f aca="false">IF($Y3486="","",IF(AND($AA3486&gt;=$R3486,$AA3486&lt;=$S3486),"Pass","Fail"))</f>
        <v/>
      </c>
      <c r="AD3486" s="1" t="str">
        <f aca="false">IF($Y3486="","",IF($AA3486&gt;$R3486,"Pass","Fail"))</f>
        <v/>
      </c>
      <c r="AE3486" s="1" t="str">
        <f aca="false">IF($Y3486="","",IF($AA3486&gt;=$R3486,"Pass","Fail"))</f>
        <v/>
      </c>
      <c r="AF3486" s="1" t="str">
        <f aca="false">IF($Y3486="","",IF($AA3486&lt;=$S3486,"Pass","Fail"))</f>
        <v/>
      </c>
      <c r="AG3486" s="1" t="str">
        <f aca="false">IF($Y3486="","",IF($AA3486&lt;$S3486,"Pass","Fail"))</f>
        <v/>
      </c>
      <c r="AH3486" s="23" t="str">
        <f aca="true">INDIRECT(CHOOSE(MATCH($T3486,{"±","&gt;","≥","≤","&lt;"},0), "AC", "AD", "AE", "AF", "AG") &amp; ROW())</f>
        <v/>
      </c>
      <c r="AI3486" s="56" t="str">
        <f aca="false">IF($X3486="Not Significant","No Further Action Required",
IF($AH3486="","",
IF(AND($AH3486="Pass",$L3486="0 - Passed "),"Analysis performed; no further action required.",
IF(AND($AH3486="Fail",$L3486="1 - Failed "),"Analysis performed; no further action required.",
IF(AND($AH3486="Pass",$L3486="2 - Limited In Use "),"Analysis performed; no further action required.",
IF(AND($AH3486="Fail",$L3486="3 - Adjusted "),"Analysis performed; no further action required.",
"Unit fails analysis; TSM determination required."))))))</f>
        <v/>
      </c>
      <c r="AJ3486" s="58"/>
    </row>
    <row r="3487" customFormat="false" ht="15" hidden="false" customHeight="false" outlineLevel="0" collapsed="false">
      <c r="A3487" s="56"/>
      <c r="E3487" s="57" t="str">
        <f aca="false">IF(AND($F3487="",$G3487=""),"",IF($G3487="",$F3487,HYPERLINK($G3487,$F3487)))</f>
        <v/>
      </c>
      <c r="H3487" s="1" t="str">
        <f aca="false">IF($I3487="","None Attached",IF(LEFT($I3487,5)="https",HYPERLINK($I3487,"Datasheet"),HYPERLINK(_xlfn.CONCAT("https://",$I3487),"Datasheet")))</f>
        <v>None Attached</v>
      </c>
      <c r="M3487" s="56"/>
      <c r="P3487" s="58"/>
      <c r="Q3487" s="1" t="n">
        <f aca="false">$M3487-$N3487</f>
        <v>0</v>
      </c>
      <c r="R3487" s="56"/>
      <c r="T3487" s="59" t="s">
        <v>15</v>
      </c>
      <c r="U3487" s="1" t="n">
        <f aca="false">$S3487-$R3487</f>
        <v>0</v>
      </c>
      <c r="V3487" s="1" t="n">
        <f aca="false">IF($T3487="±",$Q3487*2,$Q3487)</f>
        <v>0</v>
      </c>
      <c r="W3487" s="60" t="str">
        <f aca="false">IFERROR($U3487/ABS($V3487),"N/A")</f>
        <v>N/A</v>
      </c>
      <c r="X3487" s="61" t="str">
        <f aca="false">IF(OR($W3487="N/A",$R3487="",$S3487=""),"N/A",IF($W3487&gt;=4,"Not Significant",IF($W3487&gt;=2,"Semi-Significant","Significant")))</f>
        <v>N/A</v>
      </c>
      <c r="Z3487" s="1" t="str">
        <f aca="false">IF($D3487="Z540.1 w/data",0,"")</f>
        <v/>
      </c>
      <c r="AA3487" s="1" t="e">
        <f aca="false">$Y3487+$Q3487+$Z3487</f>
        <v>#VALUE!</v>
      </c>
      <c r="AB3487" s="1" t="n">
        <f aca="false">$N3487+$Q3487</f>
        <v>0</v>
      </c>
      <c r="AC3487" s="1" t="str">
        <f aca="false">IF($Y3487="","",IF(AND($AA3487&gt;=$R3487,$AA3487&lt;=$S3487),"Pass","Fail"))</f>
        <v/>
      </c>
      <c r="AD3487" s="1" t="str">
        <f aca="false">IF($Y3487="","",IF($AA3487&gt;$R3487,"Pass","Fail"))</f>
        <v/>
      </c>
      <c r="AE3487" s="1" t="str">
        <f aca="false">IF($Y3487="","",IF($AA3487&gt;=$R3487,"Pass","Fail"))</f>
        <v/>
      </c>
      <c r="AF3487" s="1" t="str">
        <f aca="false">IF($Y3487="","",IF($AA3487&lt;=$S3487,"Pass","Fail"))</f>
        <v/>
      </c>
      <c r="AG3487" s="1" t="str">
        <f aca="false">IF($Y3487="","",IF($AA3487&lt;$S3487,"Pass","Fail"))</f>
        <v/>
      </c>
      <c r="AH3487" s="23" t="str">
        <f aca="true">INDIRECT(CHOOSE(MATCH($T3487,{"±","&gt;","≥","≤","&lt;"},0), "AC", "AD", "AE", "AF", "AG") &amp; ROW())</f>
        <v/>
      </c>
      <c r="AI3487" s="56" t="str">
        <f aca="false">IF($X3487="Not Significant","No Further Action Required",
IF($AH3487="","",
IF(AND($AH3487="Pass",$L3487="0 - Passed "),"Analysis performed; no further action required.",
IF(AND($AH3487="Fail",$L3487="1 - Failed "),"Analysis performed; no further action required.",
IF(AND($AH3487="Pass",$L3487="2 - Limited In Use "),"Analysis performed; no further action required.",
IF(AND($AH3487="Fail",$L3487="3 - Adjusted "),"Analysis performed; no further action required.",
"Unit fails analysis; TSM determination required."))))))</f>
        <v/>
      </c>
      <c r="AJ3487" s="58"/>
    </row>
    <row r="3488" customFormat="false" ht="15" hidden="false" customHeight="false" outlineLevel="0" collapsed="false">
      <c r="A3488" s="56"/>
      <c r="E3488" s="57" t="str">
        <f aca="false">IF(AND($F3488="",$G3488=""),"",IF($G3488="",$F3488,HYPERLINK($G3488,$F3488)))</f>
        <v/>
      </c>
      <c r="H3488" s="1" t="str">
        <f aca="false">IF($I3488="","None Attached",IF(LEFT($I3488,5)="https",HYPERLINK($I3488,"Datasheet"),HYPERLINK(_xlfn.CONCAT("https://",$I3488),"Datasheet")))</f>
        <v>None Attached</v>
      </c>
      <c r="M3488" s="56"/>
      <c r="P3488" s="58"/>
      <c r="Q3488" s="1" t="n">
        <f aca="false">$M3488-$N3488</f>
        <v>0</v>
      </c>
      <c r="R3488" s="56"/>
      <c r="T3488" s="59" t="s">
        <v>15</v>
      </c>
      <c r="U3488" s="1" t="n">
        <f aca="false">$S3488-$R3488</f>
        <v>0</v>
      </c>
      <c r="V3488" s="1" t="n">
        <f aca="false">IF($T3488="±",$Q3488*2,$Q3488)</f>
        <v>0</v>
      </c>
      <c r="W3488" s="60" t="str">
        <f aca="false">IFERROR($U3488/ABS($V3488),"N/A")</f>
        <v>N/A</v>
      </c>
      <c r="X3488" s="61" t="str">
        <f aca="false">IF(OR($W3488="N/A",$R3488="",$S3488=""),"N/A",IF($W3488&gt;=4,"Not Significant",IF($W3488&gt;=2,"Semi-Significant","Significant")))</f>
        <v>N/A</v>
      </c>
      <c r="Z3488" s="1" t="str">
        <f aca="false">IF($D3488="Z540.1 w/data",0,"")</f>
        <v/>
      </c>
      <c r="AA3488" s="1" t="e">
        <f aca="false">$Y3488+$Q3488+$Z3488</f>
        <v>#VALUE!</v>
      </c>
      <c r="AB3488" s="1" t="n">
        <f aca="false">$N3488+$Q3488</f>
        <v>0</v>
      </c>
      <c r="AC3488" s="1" t="str">
        <f aca="false">IF($Y3488="","",IF(AND($AA3488&gt;=$R3488,$AA3488&lt;=$S3488),"Pass","Fail"))</f>
        <v/>
      </c>
      <c r="AD3488" s="1" t="str">
        <f aca="false">IF($Y3488="","",IF($AA3488&gt;$R3488,"Pass","Fail"))</f>
        <v/>
      </c>
      <c r="AE3488" s="1" t="str">
        <f aca="false">IF($Y3488="","",IF($AA3488&gt;=$R3488,"Pass","Fail"))</f>
        <v/>
      </c>
      <c r="AF3488" s="1" t="str">
        <f aca="false">IF($Y3488="","",IF($AA3488&lt;=$S3488,"Pass","Fail"))</f>
        <v/>
      </c>
      <c r="AG3488" s="1" t="str">
        <f aca="false">IF($Y3488="","",IF($AA3488&lt;$S3488,"Pass","Fail"))</f>
        <v/>
      </c>
      <c r="AH3488" s="23" t="str">
        <f aca="true">INDIRECT(CHOOSE(MATCH($T3488,{"±","&gt;","≥","≤","&lt;"},0), "AC", "AD", "AE", "AF", "AG") &amp; ROW())</f>
        <v/>
      </c>
      <c r="AI3488" s="56" t="str">
        <f aca="false">IF($X3488="Not Significant","No Further Action Required",
IF($AH3488="","",
IF(AND($AH3488="Pass",$L3488="0 - Passed "),"Analysis performed; no further action required.",
IF(AND($AH3488="Fail",$L3488="1 - Failed "),"Analysis performed; no further action required.",
IF(AND($AH3488="Pass",$L3488="2 - Limited In Use "),"Analysis performed; no further action required.",
IF(AND($AH3488="Fail",$L3488="3 - Adjusted "),"Analysis performed; no further action required.",
"Unit fails analysis; TSM determination required."))))))</f>
        <v/>
      </c>
      <c r="AJ3488" s="58"/>
    </row>
    <row r="3489" customFormat="false" ht="15" hidden="false" customHeight="false" outlineLevel="0" collapsed="false">
      <c r="A3489" s="56"/>
      <c r="E3489" s="57" t="str">
        <f aca="false">IF(AND($F3489="",$G3489=""),"",IF($G3489="",$F3489,HYPERLINK($G3489,$F3489)))</f>
        <v/>
      </c>
      <c r="H3489" s="1" t="str">
        <f aca="false">IF($I3489="","None Attached",IF(LEFT($I3489,5)="https",HYPERLINK($I3489,"Datasheet"),HYPERLINK(_xlfn.CONCAT("https://",$I3489),"Datasheet")))</f>
        <v>None Attached</v>
      </c>
      <c r="M3489" s="56"/>
      <c r="P3489" s="58"/>
      <c r="Q3489" s="1" t="n">
        <f aca="false">$M3489-$N3489</f>
        <v>0</v>
      </c>
      <c r="R3489" s="56"/>
      <c r="T3489" s="59" t="s">
        <v>15</v>
      </c>
      <c r="U3489" s="1" t="n">
        <f aca="false">$S3489-$R3489</f>
        <v>0</v>
      </c>
      <c r="V3489" s="1" t="n">
        <f aca="false">IF($T3489="±",$Q3489*2,$Q3489)</f>
        <v>0</v>
      </c>
      <c r="W3489" s="60" t="str">
        <f aca="false">IFERROR($U3489/ABS($V3489),"N/A")</f>
        <v>N/A</v>
      </c>
      <c r="X3489" s="61" t="str">
        <f aca="false">IF(OR($W3489="N/A",$R3489="",$S3489=""),"N/A",IF($W3489&gt;=4,"Not Significant",IF($W3489&gt;=2,"Semi-Significant","Significant")))</f>
        <v>N/A</v>
      </c>
      <c r="Z3489" s="1" t="str">
        <f aca="false">IF($D3489="Z540.1 w/data",0,"")</f>
        <v/>
      </c>
      <c r="AA3489" s="1" t="e">
        <f aca="false">$Y3489+$Q3489+$Z3489</f>
        <v>#VALUE!</v>
      </c>
      <c r="AB3489" s="1" t="n">
        <f aca="false">$N3489+$Q3489</f>
        <v>0</v>
      </c>
      <c r="AC3489" s="1" t="str">
        <f aca="false">IF($Y3489="","",IF(AND($AA3489&gt;=$R3489,$AA3489&lt;=$S3489),"Pass","Fail"))</f>
        <v/>
      </c>
      <c r="AD3489" s="1" t="str">
        <f aca="false">IF($Y3489="","",IF($AA3489&gt;$R3489,"Pass","Fail"))</f>
        <v/>
      </c>
      <c r="AE3489" s="1" t="str">
        <f aca="false">IF($Y3489="","",IF($AA3489&gt;=$R3489,"Pass","Fail"))</f>
        <v/>
      </c>
      <c r="AF3489" s="1" t="str">
        <f aca="false">IF($Y3489="","",IF($AA3489&lt;=$S3489,"Pass","Fail"))</f>
        <v/>
      </c>
      <c r="AG3489" s="1" t="str">
        <f aca="false">IF($Y3489="","",IF($AA3489&lt;$S3489,"Pass","Fail"))</f>
        <v/>
      </c>
      <c r="AH3489" s="23" t="str">
        <f aca="true">INDIRECT(CHOOSE(MATCH($T3489,{"±","&gt;","≥","≤","&lt;"},0), "AC", "AD", "AE", "AF", "AG") &amp; ROW())</f>
        <v/>
      </c>
      <c r="AI3489" s="56" t="str">
        <f aca="false">IF($X3489="Not Significant","No Further Action Required",
IF($AH3489="","",
IF(AND($AH3489="Pass",$L3489="0 - Passed "),"Analysis performed; no further action required.",
IF(AND($AH3489="Fail",$L3489="1 - Failed "),"Analysis performed; no further action required.",
IF(AND($AH3489="Pass",$L3489="2 - Limited In Use "),"Analysis performed; no further action required.",
IF(AND($AH3489="Fail",$L3489="3 - Adjusted "),"Analysis performed; no further action required.",
"Unit fails analysis; TSM determination required."))))))</f>
        <v/>
      </c>
      <c r="AJ3489" s="58"/>
    </row>
    <row r="3490" customFormat="false" ht="15" hidden="false" customHeight="false" outlineLevel="0" collapsed="false">
      <c r="A3490" s="56"/>
      <c r="E3490" s="57" t="str">
        <f aca="false">IF(AND($F3490="",$G3490=""),"",IF($G3490="",$F3490,HYPERLINK($G3490,$F3490)))</f>
        <v/>
      </c>
      <c r="H3490" s="1" t="str">
        <f aca="false">IF($I3490="","None Attached",IF(LEFT($I3490,5)="https",HYPERLINK($I3490,"Datasheet"),HYPERLINK(_xlfn.CONCAT("https://",$I3490),"Datasheet")))</f>
        <v>None Attached</v>
      </c>
      <c r="M3490" s="56"/>
      <c r="P3490" s="58"/>
      <c r="Q3490" s="1" t="n">
        <f aca="false">$M3490-$N3490</f>
        <v>0</v>
      </c>
      <c r="R3490" s="56"/>
      <c r="T3490" s="59" t="s">
        <v>15</v>
      </c>
      <c r="U3490" s="1" t="n">
        <f aca="false">$S3490-$R3490</f>
        <v>0</v>
      </c>
      <c r="V3490" s="1" t="n">
        <f aca="false">IF($T3490="±",$Q3490*2,$Q3490)</f>
        <v>0</v>
      </c>
      <c r="W3490" s="60" t="str">
        <f aca="false">IFERROR($U3490/ABS($V3490),"N/A")</f>
        <v>N/A</v>
      </c>
      <c r="X3490" s="61" t="str">
        <f aca="false">IF(OR($W3490="N/A",$R3490="",$S3490=""),"N/A",IF($W3490&gt;=4,"Not Significant",IF($W3490&gt;=2,"Semi-Significant","Significant")))</f>
        <v>N/A</v>
      </c>
      <c r="Z3490" s="1" t="str">
        <f aca="false">IF($D3490="Z540.1 w/data",0,"")</f>
        <v/>
      </c>
      <c r="AA3490" s="1" t="e">
        <f aca="false">$Y3490+$Q3490+$Z3490</f>
        <v>#VALUE!</v>
      </c>
      <c r="AB3490" s="1" t="n">
        <f aca="false">$N3490+$Q3490</f>
        <v>0</v>
      </c>
      <c r="AC3490" s="1" t="str">
        <f aca="false">IF($Y3490="","",IF(AND($AA3490&gt;=$R3490,$AA3490&lt;=$S3490),"Pass","Fail"))</f>
        <v/>
      </c>
      <c r="AD3490" s="1" t="str">
        <f aca="false">IF($Y3490="","",IF($AA3490&gt;$R3490,"Pass","Fail"))</f>
        <v/>
      </c>
      <c r="AE3490" s="1" t="str">
        <f aca="false">IF($Y3490="","",IF($AA3490&gt;=$R3490,"Pass","Fail"))</f>
        <v/>
      </c>
      <c r="AF3490" s="1" t="str">
        <f aca="false">IF($Y3490="","",IF($AA3490&lt;=$S3490,"Pass","Fail"))</f>
        <v/>
      </c>
      <c r="AG3490" s="1" t="str">
        <f aca="false">IF($Y3490="","",IF($AA3490&lt;$S3490,"Pass","Fail"))</f>
        <v/>
      </c>
      <c r="AH3490" s="23" t="str">
        <f aca="true">INDIRECT(CHOOSE(MATCH($T3490,{"±","&gt;","≥","≤","&lt;"},0), "AC", "AD", "AE", "AF", "AG") &amp; ROW())</f>
        <v/>
      </c>
      <c r="AI3490" s="56" t="str">
        <f aca="false">IF($X3490="Not Significant","No Further Action Required",
IF($AH3490="","",
IF(AND($AH3490="Pass",$L3490="0 - Passed "),"Analysis performed; no further action required.",
IF(AND($AH3490="Fail",$L3490="1 - Failed "),"Analysis performed; no further action required.",
IF(AND($AH3490="Pass",$L3490="2 - Limited In Use "),"Analysis performed; no further action required.",
IF(AND($AH3490="Fail",$L3490="3 - Adjusted "),"Analysis performed; no further action required.",
"Unit fails analysis; TSM determination required."))))))</f>
        <v/>
      </c>
      <c r="AJ3490" s="58"/>
    </row>
    <row r="3491" customFormat="false" ht="15" hidden="false" customHeight="false" outlineLevel="0" collapsed="false">
      <c r="A3491" s="56"/>
      <c r="E3491" s="57" t="str">
        <f aca="false">IF(AND($F3491="",$G3491=""),"",IF($G3491="",$F3491,HYPERLINK($G3491,$F3491)))</f>
        <v/>
      </c>
      <c r="H3491" s="1" t="str">
        <f aca="false">IF($I3491="","None Attached",IF(LEFT($I3491,5)="https",HYPERLINK($I3491,"Datasheet"),HYPERLINK(_xlfn.CONCAT("https://",$I3491),"Datasheet")))</f>
        <v>None Attached</v>
      </c>
      <c r="M3491" s="56"/>
      <c r="P3491" s="58"/>
      <c r="Q3491" s="1" t="n">
        <f aca="false">$M3491-$N3491</f>
        <v>0</v>
      </c>
      <c r="R3491" s="56"/>
      <c r="T3491" s="59" t="s">
        <v>15</v>
      </c>
      <c r="U3491" s="1" t="n">
        <f aca="false">$S3491-$R3491</f>
        <v>0</v>
      </c>
      <c r="V3491" s="1" t="n">
        <f aca="false">IF($T3491="±",$Q3491*2,$Q3491)</f>
        <v>0</v>
      </c>
      <c r="W3491" s="60" t="str">
        <f aca="false">IFERROR($U3491/ABS($V3491),"N/A")</f>
        <v>N/A</v>
      </c>
      <c r="X3491" s="61" t="str">
        <f aca="false">IF(OR($W3491="N/A",$R3491="",$S3491=""),"N/A",IF($W3491&gt;=4,"Not Significant",IF($W3491&gt;=2,"Semi-Significant","Significant")))</f>
        <v>N/A</v>
      </c>
      <c r="Z3491" s="1" t="str">
        <f aca="false">IF($D3491="Z540.1 w/data",0,"")</f>
        <v/>
      </c>
      <c r="AA3491" s="1" t="e">
        <f aca="false">$Y3491+$Q3491+$Z3491</f>
        <v>#VALUE!</v>
      </c>
      <c r="AB3491" s="1" t="n">
        <f aca="false">$N3491+$Q3491</f>
        <v>0</v>
      </c>
      <c r="AC3491" s="1" t="str">
        <f aca="false">IF($Y3491="","",IF(AND($AA3491&gt;=$R3491,$AA3491&lt;=$S3491),"Pass","Fail"))</f>
        <v/>
      </c>
      <c r="AD3491" s="1" t="str">
        <f aca="false">IF($Y3491="","",IF($AA3491&gt;$R3491,"Pass","Fail"))</f>
        <v/>
      </c>
      <c r="AE3491" s="1" t="str">
        <f aca="false">IF($Y3491="","",IF($AA3491&gt;=$R3491,"Pass","Fail"))</f>
        <v/>
      </c>
      <c r="AF3491" s="1" t="str">
        <f aca="false">IF($Y3491="","",IF($AA3491&lt;=$S3491,"Pass","Fail"))</f>
        <v/>
      </c>
      <c r="AG3491" s="1" t="str">
        <f aca="false">IF($Y3491="","",IF($AA3491&lt;$S3491,"Pass","Fail"))</f>
        <v/>
      </c>
      <c r="AH3491" s="23" t="str">
        <f aca="true">INDIRECT(CHOOSE(MATCH($T3491,{"±","&gt;","≥","≤","&lt;"},0), "AC", "AD", "AE", "AF", "AG") &amp; ROW())</f>
        <v/>
      </c>
      <c r="AI3491" s="56" t="str">
        <f aca="false">IF($X3491="Not Significant","No Further Action Required",
IF($AH3491="","",
IF(AND($AH3491="Pass",$L3491="0 - Passed "),"Analysis performed; no further action required.",
IF(AND($AH3491="Fail",$L3491="1 - Failed "),"Analysis performed; no further action required.",
IF(AND($AH3491="Pass",$L3491="2 - Limited In Use "),"Analysis performed; no further action required.",
IF(AND($AH3491="Fail",$L3491="3 - Adjusted "),"Analysis performed; no further action required.",
"Unit fails analysis; TSM determination required."))))))</f>
        <v/>
      </c>
      <c r="AJ3491" s="58"/>
    </row>
    <row r="3492" customFormat="false" ht="15" hidden="false" customHeight="false" outlineLevel="0" collapsed="false">
      <c r="A3492" s="56"/>
      <c r="E3492" s="57" t="str">
        <f aca="false">IF(AND($F3492="",$G3492=""),"",IF($G3492="",$F3492,HYPERLINK($G3492,$F3492)))</f>
        <v/>
      </c>
      <c r="H3492" s="1" t="str">
        <f aca="false">IF($I3492="","None Attached",IF(LEFT($I3492,5)="https",HYPERLINK($I3492,"Datasheet"),HYPERLINK(_xlfn.CONCAT("https://",$I3492),"Datasheet")))</f>
        <v>None Attached</v>
      </c>
      <c r="M3492" s="56"/>
      <c r="P3492" s="58"/>
      <c r="Q3492" s="1" t="n">
        <f aca="false">$M3492-$N3492</f>
        <v>0</v>
      </c>
      <c r="R3492" s="56"/>
      <c r="T3492" s="59" t="s">
        <v>15</v>
      </c>
      <c r="U3492" s="1" t="n">
        <f aca="false">$S3492-$R3492</f>
        <v>0</v>
      </c>
      <c r="V3492" s="1" t="n">
        <f aca="false">IF($T3492="±",$Q3492*2,$Q3492)</f>
        <v>0</v>
      </c>
      <c r="W3492" s="60" t="str">
        <f aca="false">IFERROR($U3492/ABS($V3492),"N/A")</f>
        <v>N/A</v>
      </c>
      <c r="X3492" s="61" t="str">
        <f aca="false">IF(OR($W3492="N/A",$R3492="",$S3492=""),"N/A",IF($W3492&gt;=4,"Not Significant",IF($W3492&gt;=2,"Semi-Significant","Significant")))</f>
        <v>N/A</v>
      </c>
      <c r="Z3492" s="1" t="str">
        <f aca="false">IF($D3492="Z540.1 w/data",0,"")</f>
        <v/>
      </c>
      <c r="AA3492" s="1" t="e">
        <f aca="false">$Y3492+$Q3492+$Z3492</f>
        <v>#VALUE!</v>
      </c>
      <c r="AB3492" s="1" t="n">
        <f aca="false">$N3492+$Q3492</f>
        <v>0</v>
      </c>
      <c r="AC3492" s="1" t="str">
        <f aca="false">IF($Y3492="","",IF(AND($AA3492&gt;=$R3492,$AA3492&lt;=$S3492),"Pass","Fail"))</f>
        <v/>
      </c>
      <c r="AD3492" s="1" t="str">
        <f aca="false">IF($Y3492="","",IF($AA3492&gt;$R3492,"Pass","Fail"))</f>
        <v/>
      </c>
      <c r="AE3492" s="1" t="str">
        <f aca="false">IF($Y3492="","",IF($AA3492&gt;=$R3492,"Pass","Fail"))</f>
        <v/>
      </c>
      <c r="AF3492" s="1" t="str">
        <f aca="false">IF($Y3492="","",IF($AA3492&lt;=$S3492,"Pass","Fail"))</f>
        <v/>
      </c>
      <c r="AG3492" s="1" t="str">
        <f aca="false">IF($Y3492="","",IF($AA3492&lt;$S3492,"Pass","Fail"))</f>
        <v/>
      </c>
      <c r="AH3492" s="23" t="str">
        <f aca="true">INDIRECT(CHOOSE(MATCH($T3492,{"±","&gt;","≥","≤","&lt;"},0), "AC", "AD", "AE", "AF", "AG") &amp; ROW())</f>
        <v/>
      </c>
      <c r="AI3492" s="56" t="str">
        <f aca="false">IF($X3492="Not Significant","No Further Action Required",
IF($AH3492="","",
IF(AND($AH3492="Pass",$L3492="0 - Passed "),"Analysis performed; no further action required.",
IF(AND($AH3492="Fail",$L3492="1 - Failed "),"Analysis performed; no further action required.",
IF(AND($AH3492="Pass",$L3492="2 - Limited In Use "),"Analysis performed; no further action required.",
IF(AND($AH3492="Fail",$L3492="3 - Adjusted "),"Analysis performed; no further action required.",
"Unit fails analysis; TSM determination required."))))))</f>
        <v/>
      </c>
      <c r="AJ3492" s="58"/>
    </row>
    <row r="3493" customFormat="false" ht="15" hidden="false" customHeight="false" outlineLevel="0" collapsed="false">
      <c r="A3493" s="56"/>
      <c r="E3493" s="57" t="str">
        <f aca="false">IF(AND($F3493="",$G3493=""),"",IF($G3493="",$F3493,HYPERLINK($G3493,$F3493)))</f>
        <v/>
      </c>
      <c r="H3493" s="1" t="str">
        <f aca="false">IF($I3493="","None Attached",IF(LEFT($I3493,5)="https",HYPERLINK($I3493,"Datasheet"),HYPERLINK(_xlfn.CONCAT("https://",$I3493),"Datasheet")))</f>
        <v>None Attached</v>
      </c>
      <c r="M3493" s="56"/>
      <c r="P3493" s="58"/>
      <c r="Q3493" s="1" t="n">
        <f aca="false">$M3493-$N3493</f>
        <v>0</v>
      </c>
      <c r="R3493" s="56"/>
      <c r="T3493" s="59" t="s">
        <v>15</v>
      </c>
      <c r="U3493" s="1" t="n">
        <f aca="false">$S3493-$R3493</f>
        <v>0</v>
      </c>
      <c r="V3493" s="1" t="n">
        <f aca="false">IF($T3493="±",$Q3493*2,$Q3493)</f>
        <v>0</v>
      </c>
      <c r="W3493" s="60" t="str">
        <f aca="false">IFERROR($U3493/ABS($V3493),"N/A")</f>
        <v>N/A</v>
      </c>
      <c r="X3493" s="61" t="str">
        <f aca="false">IF(OR($W3493="N/A",$R3493="",$S3493=""),"N/A",IF($W3493&gt;=4,"Not Significant",IF($W3493&gt;=2,"Semi-Significant","Significant")))</f>
        <v>N/A</v>
      </c>
      <c r="Z3493" s="1" t="str">
        <f aca="false">IF($D3493="Z540.1 w/data",0,"")</f>
        <v/>
      </c>
      <c r="AA3493" s="1" t="e">
        <f aca="false">$Y3493+$Q3493+$Z3493</f>
        <v>#VALUE!</v>
      </c>
      <c r="AB3493" s="1" t="n">
        <f aca="false">$N3493+$Q3493</f>
        <v>0</v>
      </c>
      <c r="AC3493" s="1" t="str">
        <f aca="false">IF($Y3493="","",IF(AND($AA3493&gt;=$R3493,$AA3493&lt;=$S3493),"Pass","Fail"))</f>
        <v/>
      </c>
      <c r="AD3493" s="1" t="str">
        <f aca="false">IF($Y3493="","",IF($AA3493&gt;$R3493,"Pass","Fail"))</f>
        <v/>
      </c>
      <c r="AE3493" s="1" t="str">
        <f aca="false">IF($Y3493="","",IF($AA3493&gt;=$R3493,"Pass","Fail"))</f>
        <v/>
      </c>
      <c r="AF3493" s="1" t="str">
        <f aca="false">IF($Y3493="","",IF($AA3493&lt;=$S3493,"Pass","Fail"))</f>
        <v/>
      </c>
      <c r="AG3493" s="1" t="str">
        <f aca="false">IF($Y3493="","",IF($AA3493&lt;$S3493,"Pass","Fail"))</f>
        <v/>
      </c>
      <c r="AH3493" s="23" t="str">
        <f aca="true">INDIRECT(CHOOSE(MATCH($T3493,{"±","&gt;","≥","≤","&lt;"},0), "AC", "AD", "AE", "AF", "AG") &amp; ROW())</f>
        <v/>
      </c>
      <c r="AI3493" s="56" t="str">
        <f aca="false">IF($X3493="Not Significant","No Further Action Required",
IF($AH3493="","",
IF(AND($AH3493="Pass",$L3493="0 - Passed "),"Analysis performed; no further action required.",
IF(AND($AH3493="Fail",$L3493="1 - Failed "),"Analysis performed; no further action required.",
IF(AND($AH3493="Pass",$L3493="2 - Limited In Use "),"Analysis performed; no further action required.",
IF(AND($AH3493="Fail",$L3493="3 - Adjusted "),"Analysis performed; no further action required.",
"Unit fails analysis; TSM determination required."))))))</f>
        <v/>
      </c>
      <c r="AJ3493" s="58"/>
    </row>
    <row r="3494" customFormat="false" ht="15" hidden="false" customHeight="false" outlineLevel="0" collapsed="false">
      <c r="A3494" s="56"/>
      <c r="E3494" s="57" t="str">
        <f aca="false">IF(AND($F3494="",$G3494=""),"",IF($G3494="",$F3494,HYPERLINK($G3494,$F3494)))</f>
        <v/>
      </c>
      <c r="H3494" s="1" t="str">
        <f aca="false">IF($I3494="","None Attached",IF(LEFT($I3494,5)="https",HYPERLINK($I3494,"Datasheet"),HYPERLINK(_xlfn.CONCAT("https://",$I3494),"Datasheet")))</f>
        <v>None Attached</v>
      </c>
      <c r="M3494" s="56"/>
      <c r="P3494" s="58"/>
      <c r="Q3494" s="1" t="n">
        <f aca="false">$M3494-$N3494</f>
        <v>0</v>
      </c>
      <c r="R3494" s="56"/>
      <c r="T3494" s="59" t="s">
        <v>15</v>
      </c>
      <c r="U3494" s="1" t="n">
        <f aca="false">$S3494-$R3494</f>
        <v>0</v>
      </c>
      <c r="V3494" s="1" t="n">
        <f aca="false">IF($T3494="±",$Q3494*2,$Q3494)</f>
        <v>0</v>
      </c>
      <c r="W3494" s="60" t="str">
        <f aca="false">IFERROR($U3494/ABS($V3494),"N/A")</f>
        <v>N/A</v>
      </c>
      <c r="X3494" s="61" t="str">
        <f aca="false">IF(OR($W3494="N/A",$R3494="",$S3494=""),"N/A",IF($W3494&gt;=4,"Not Significant",IF($W3494&gt;=2,"Semi-Significant","Significant")))</f>
        <v>N/A</v>
      </c>
      <c r="Z3494" s="1" t="str">
        <f aca="false">IF($D3494="Z540.1 w/data",0,"")</f>
        <v/>
      </c>
      <c r="AA3494" s="1" t="e">
        <f aca="false">$Y3494+$Q3494+$Z3494</f>
        <v>#VALUE!</v>
      </c>
      <c r="AB3494" s="1" t="n">
        <f aca="false">$N3494+$Q3494</f>
        <v>0</v>
      </c>
      <c r="AC3494" s="1" t="str">
        <f aca="false">IF($Y3494="","",IF(AND($AA3494&gt;=$R3494,$AA3494&lt;=$S3494),"Pass","Fail"))</f>
        <v/>
      </c>
      <c r="AD3494" s="1" t="str">
        <f aca="false">IF($Y3494="","",IF($AA3494&gt;$R3494,"Pass","Fail"))</f>
        <v/>
      </c>
      <c r="AE3494" s="1" t="str">
        <f aca="false">IF($Y3494="","",IF($AA3494&gt;=$R3494,"Pass","Fail"))</f>
        <v/>
      </c>
      <c r="AF3494" s="1" t="str">
        <f aca="false">IF($Y3494="","",IF($AA3494&lt;=$S3494,"Pass","Fail"))</f>
        <v/>
      </c>
      <c r="AG3494" s="1" t="str">
        <f aca="false">IF($Y3494="","",IF($AA3494&lt;$S3494,"Pass","Fail"))</f>
        <v/>
      </c>
      <c r="AH3494" s="23" t="str">
        <f aca="true">INDIRECT(CHOOSE(MATCH($T3494,{"±","&gt;","≥","≤","&lt;"},0), "AC", "AD", "AE", "AF", "AG") &amp; ROW())</f>
        <v/>
      </c>
      <c r="AI3494" s="56" t="str">
        <f aca="false">IF($X3494="Not Significant","No Further Action Required",
IF($AH3494="","",
IF(AND($AH3494="Pass",$L3494="0 - Passed "),"Analysis performed; no further action required.",
IF(AND($AH3494="Fail",$L3494="1 - Failed "),"Analysis performed; no further action required.",
IF(AND($AH3494="Pass",$L3494="2 - Limited In Use "),"Analysis performed; no further action required.",
IF(AND($AH3494="Fail",$L3494="3 - Adjusted "),"Analysis performed; no further action required.",
"Unit fails analysis; TSM determination required."))))))</f>
        <v/>
      </c>
      <c r="AJ3494" s="58"/>
    </row>
    <row r="3495" customFormat="false" ht="15" hidden="false" customHeight="false" outlineLevel="0" collapsed="false">
      <c r="A3495" s="56"/>
      <c r="E3495" s="57" t="str">
        <f aca="false">IF(AND($F3495="",$G3495=""),"",IF($G3495="",$F3495,HYPERLINK($G3495,$F3495)))</f>
        <v/>
      </c>
      <c r="H3495" s="1" t="str">
        <f aca="false">IF($I3495="","None Attached",IF(LEFT($I3495,5)="https",HYPERLINK($I3495,"Datasheet"),HYPERLINK(_xlfn.CONCAT("https://",$I3495),"Datasheet")))</f>
        <v>None Attached</v>
      </c>
      <c r="M3495" s="56"/>
      <c r="P3495" s="58"/>
      <c r="Q3495" s="1" t="n">
        <f aca="false">$M3495-$N3495</f>
        <v>0</v>
      </c>
      <c r="R3495" s="56"/>
      <c r="T3495" s="59" t="s">
        <v>15</v>
      </c>
      <c r="U3495" s="1" t="n">
        <f aca="false">$S3495-$R3495</f>
        <v>0</v>
      </c>
      <c r="V3495" s="1" t="n">
        <f aca="false">IF($T3495="±",$Q3495*2,$Q3495)</f>
        <v>0</v>
      </c>
      <c r="W3495" s="60" t="str">
        <f aca="false">IFERROR($U3495/ABS($V3495),"N/A")</f>
        <v>N/A</v>
      </c>
      <c r="X3495" s="61" t="str">
        <f aca="false">IF(OR($W3495="N/A",$R3495="",$S3495=""),"N/A",IF($W3495&gt;=4,"Not Significant",IF($W3495&gt;=2,"Semi-Significant","Significant")))</f>
        <v>N/A</v>
      </c>
      <c r="Z3495" s="1" t="str">
        <f aca="false">IF($D3495="Z540.1 w/data",0,"")</f>
        <v/>
      </c>
      <c r="AA3495" s="1" t="e">
        <f aca="false">$Y3495+$Q3495+$Z3495</f>
        <v>#VALUE!</v>
      </c>
      <c r="AB3495" s="1" t="n">
        <f aca="false">$N3495+$Q3495</f>
        <v>0</v>
      </c>
      <c r="AC3495" s="1" t="str">
        <f aca="false">IF($Y3495="","",IF(AND($AA3495&gt;=$R3495,$AA3495&lt;=$S3495),"Pass","Fail"))</f>
        <v/>
      </c>
      <c r="AD3495" s="1" t="str">
        <f aca="false">IF($Y3495="","",IF($AA3495&gt;$R3495,"Pass","Fail"))</f>
        <v/>
      </c>
      <c r="AE3495" s="1" t="str">
        <f aca="false">IF($Y3495="","",IF($AA3495&gt;=$R3495,"Pass","Fail"))</f>
        <v/>
      </c>
      <c r="AF3495" s="1" t="str">
        <f aca="false">IF($Y3495="","",IF($AA3495&lt;=$S3495,"Pass","Fail"))</f>
        <v/>
      </c>
      <c r="AG3495" s="1" t="str">
        <f aca="false">IF($Y3495="","",IF($AA3495&lt;$S3495,"Pass","Fail"))</f>
        <v/>
      </c>
      <c r="AH3495" s="23" t="str">
        <f aca="true">INDIRECT(CHOOSE(MATCH($T3495,{"±","&gt;","≥","≤","&lt;"},0), "AC", "AD", "AE", "AF", "AG") &amp; ROW())</f>
        <v/>
      </c>
      <c r="AI3495" s="56" t="str">
        <f aca="false">IF($X3495="Not Significant","No Further Action Required",
IF($AH3495="","",
IF(AND($AH3495="Pass",$L3495="0 - Passed "),"Analysis performed; no further action required.",
IF(AND($AH3495="Fail",$L3495="1 - Failed "),"Analysis performed; no further action required.",
IF(AND($AH3495="Pass",$L3495="2 - Limited In Use "),"Analysis performed; no further action required.",
IF(AND($AH3495="Fail",$L3495="3 - Adjusted "),"Analysis performed; no further action required.",
"Unit fails analysis; TSM determination required."))))))</f>
        <v/>
      </c>
      <c r="AJ3495" s="58"/>
    </row>
    <row r="3496" customFormat="false" ht="15" hidden="false" customHeight="false" outlineLevel="0" collapsed="false">
      <c r="A3496" s="56"/>
      <c r="E3496" s="57" t="str">
        <f aca="false">IF(AND($F3496="",$G3496=""),"",IF($G3496="",$F3496,HYPERLINK($G3496,$F3496)))</f>
        <v/>
      </c>
      <c r="H3496" s="1" t="str">
        <f aca="false">IF($I3496="","None Attached",IF(LEFT($I3496,5)="https",HYPERLINK($I3496,"Datasheet"),HYPERLINK(_xlfn.CONCAT("https://",$I3496),"Datasheet")))</f>
        <v>None Attached</v>
      </c>
      <c r="M3496" s="56"/>
      <c r="P3496" s="58"/>
      <c r="Q3496" s="1" t="n">
        <f aca="false">$M3496-$N3496</f>
        <v>0</v>
      </c>
      <c r="R3496" s="56"/>
      <c r="T3496" s="59" t="s">
        <v>15</v>
      </c>
      <c r="U3496" s="1" t="n">
        <f aca="false">$S3496-$R3496</f>
        <v>0</v>
      </c>
      <c r="V3496" s="1" t="n">
        <f aca="false">IF($T3496="±",$Q3496*2,$Q3496)</f>
        <v>0</v>
      </c>
      <c r="W3496" s="60" t="str">
        <f aca="false">IFERROR($U3496/ABS($V3496),"N/A")</f>
        <v>N/A</v>
      </c>
      <c r="X3496" s="61" t="str">
        <f aca="false">IF(OR($W3496="N/A",$R3496="",$S3496=""),"N/A",IF($W3496&gt;=4,"Not Significant",IF($W3496&gt;=2,"Semi-Significant","Significant")))</f>
        <v>N/A</v>
      </c>
      <c r="Z3496" s="1" t="str">
        <f aca="false">IF($D3496="Z540.1 w/data",0,"")</f>
        <v/>
      </c>
      <c r="AA3496" s="1" t="e">
        <f aca="false">$Y3496+$Q3496+$Z3496</f>
        <v>#VALUE!</v>
      </c>
      <c r="AB3496" s="1" t="n">
        <f aca="false">$N3496+$Q3496</f>
        <v>0</v>
      </c>
      <c r="AC3496" s="1" t="str">
        <f aca="false">IF($Y3496="","",IF(AND($AA3496&gt;=$R3496,$AA3496&lt;=$S3496),"Pass","Fail"))</f>
        <v/>
      </c>
      <c r="AD3496" s="1" t="str">
        <f aca="false">IF($Y3496="","",IF($AA3496&gt;$R3496,"Pass","Fail"))</f>
        <v/>
      </c>
      <c r="AE3496" s="1" t="str">
        <f aca="false">IF($Y3496="","",IF($AA3496&gt;=$R3496,"Pass","Fail"))</f>
        <v/>
      </c>
      <c r="AF3496" s="1" t="str">
        <f aca="false">IF($Y3496="","",IF($AA3496&lt;=$S3496,"Pass","Fail"))</f>
        <v/>
      </c>
      <c r="AG3496" s="1" t="str">
        <f aca="false">IF($Y3496="","",IF($AA3496&lt;$S3496,"Pass","Fail"))</f>
        <v/>
      </c>
      <c r="AH3496" s="23" t="str">
        <f aca="true">INDIRECT(CHOOSE(MATCH($T3496,{"±","&gt;","≥","≤","&lt;"},0), "AC", "AD", "AE", "AF", "AG") &amp; ROW())</f>
        <v/>
      </c>
      <c r="AI3496" s="56" t="str">
        <f aca="false">IF($X3496="Not Significant","No Further Action Required",
IF($AH3496="","",
IF(AND($AH3496="Pass",$L3496="0 - Passed "),"Analysis performed; no further action required.",
IF(AND($AH3496="Fail",$L3496="1 - Failed "),"Analysis performed; no further action required.",
IF(AND($AH3496="Pass",$L3496="2 - Limited In Use "),"Analysis performed; no further action required.",
IF(AND($AH3496="Fail",$L3496="3 - Adjusted "),"Analysis performed; no further action required.",
"Unit fails analysis; TSM determination required."))))))</f>
        <v/>
      </c>
      <c r="AJ3496" s="58"/>
    </row>
    <row r="3497" customFormat="false" ht="15" hidden="false" customHeight="false" outlineLevel="0" collapsed="false">
      <c r="A3497" s="56"/>
      <c r="E3497" s="57" t="str">
        <f aca="false">IF(AND($F3497="",$G3497=""),"",IF($G3497="",$F3497,HYPERLINK($G3497,$F3497)))</f>
        <v/>
      </c>
      <c r="H3497" s="1" t="str">
        <f aca="false">IF($I3497="","None Attached",IF(LEFT($I3497,5)="https",HYPERLINK($I3497,"Datasheet"),HYPERLINK(_xlfn.CONCAT("https://",$I3497),"Datasheet")))</f>
        <v>None Attached</v>
      </c>
      <c r="M3497" s="56"/>
      <c r="P3497" s="58"/>
      <c r="Q3497" s="1" t="n">
        <f aca="false">$M3497-$N3497</f>
        <v>0</v>
      </c>
      <c r="R3497" s="56"/>
      <c r="T3497" s="59" t="s">
        <v>15</v>
      </c>
      <c r="U3497" s="1" t="n">
        <f aca="false">$S3497-$R3497</f>
        <v>0</v>
      </c>
      <c r="V3497" s="1" t="n">
        <f aca="false">IF($T3497="±",$Q3497*2,$Q3497)</f>
        <v>0</v>
      </c>
      <c r="W3497" s="60" t="str">
        <f aca="false">IFERROR($U3497/ABS($V3497),"N/A")</f>
        <v>N/A</v>
      </c>
      <c r="X3497" s="61" t="str">
        <f aca="false">IF(OR($W3497="N/A",$R3497="",$S3497=""),"N/A",IF($W3497&gt;=4,"Not Significant",IF($W3497&gt;=2,"Semi-Significant","Significant")))</f>
        <v>N/A</v>
      </c>
      <c r="Z3497" s="1" t="str">
        <f aca="false">IF($D3497="Z540.1 w/data",0,"")</f>
        <v/>
      </c>
      <c r="AA3497" s="1" t="e">
        <f aca="false">$Y3497+$Q3497+$Z3497</f>
        <v>#VALUE!</v>
      </c>
      <c r="AB3497" s="1" t="n">
        <f aca="false">$N3497+$Q3497</f>
        <v>0</v>
      </c>
      <c r="AC3497" s="1" t="str">
        <f aca="false">IF($Y3497="","",IF(AND($AA3497&gt;=$R3497,$AA3497&lt;=$S3497),"Pass","Fail"))</f>
        <v/>
      </c>
      <c r="AD3497" s="1" t="str">
        <f aca="false">IF($Y3497="","",IF($AA3497&gt;$R3497,"Pass","Fail"))</f>
        <v/>
      </c>
      <c r="AE3497" s="1" t="str">
        <f aca="false">IF($Y3497="","",IF($AA3497&gt;=$R3497,"Pass","Fail"))</f>
        <v/>
      </c>
      <c r="AF3497" s="1" t="str">
        <f aca="false">IF($Y3497="","",IF($AA3497&lt;=$S3497,"Pass","Fail"))</f>
        <v/>
      </c>
      <c r="AG3497" s="1" t="str">
        <f aca="false">IF($Y3497="","",IF($AA3497&lt;$S3497,"Pass","Fail"))</f>
        <v/>
      </c>
      <c r="AH3497" s="23" t="str">
        <f aca="true">INDIRECT(CHOOSE(MATCH($T3497,{"±","&gt;","≥","≤","&lt;"},0), "AC", "AD", "AE", "AF", "AG") &amp; ROW())</f>
        <v/>
      </c>
      <c r="AI3497" s="56" t="str">
        <f aca="false">IF($X3497="Not Significant","No Further Action Required",
IF($AH3497="","",
IF(AND($AH3497="Pass",$L3497="0 - Passed "),"Analysis performed; no further action required.",
IF(AND($AH3497="Fail",$L3497="1 - Failed "),"Analysis performed; no further action required.",
IF(AND($AH3497="Pass",$L3497="2 - Limited In Use "),"Analysis performed; no further action required.",
IF(AND($AH3497="Fail",$L3497="3 - Adjusted "),"Analysis performed; no further action required.",
"Unit fails analysis; TSM determination required."))))))</f>
        <v/>
      </c>
      <c r="AJ3497" s="58"/>
    </row>
    <row r="3498" customFormat="false" ht="15" hidden="false" customHeight="false" outlineLevel="0" collapsed="false">
      <c r="A3498" s="56"/>
      <c r="E3498" s="57" t="str">
        <f aca="false">IF(AND($F3498="",$G3498=""),"",IF($G3498="",$F3498,HYPERLINK($G3498,$F3498)))</f>
        <v/>
      </c>
      <c r="H3498" s="1" t="str">
        <f aca="false">IF($I3498="","None Attached",IF(LEFT($I3498,5)="https",HYPERLINK($I3498,"Datasheet"),HYPERLINK(_xlfn.CONCAT("https://",$I3498),"Datasheet")))</f>
        <v>None Attached</v>
      </c>
      <c r="M3498" s="56"/>
      <c r="P3498" s="58"/>
      <c r="Q3498" s="1" t="n">
        <f aca="false">$M3498-$N3498</f>
        <v>0</v>
      </c>
      <c r="R3498" s="56"/>
      <c r="T3498" s="59" t="s">
        <v>15</v>
      </c>
      <c r="U3498" s="1" t="n">
        <f aca="false">$S3498-$R3498</f>
        <v>0</v>
      </c>
      <c r="V3498" s="1" t="n">
        <f aca="false">IF($T3498="±",$Q3498*2,$Q3498)</f>
        <v>0</v>
      </c>
      <c r="W3498" s="60" t="str">
        <f aca="false">IFERROR($U3498/ABS($V3498),"N/A")</f>
        <v>N/A</v>
      </c>
      <c r="X3498" s="61" t="str">
        <f aca="false">IF(OR($W3498="N/A",$R3498="",$S3498=""),"N/A",IF($W3498&gt;=4,"Not Significant",IF($W3498&gt;=2,"Semi-Significant","Significant")))</f>
        <v>N/A</v>
      </c>
      <c r="Z3498" s="1" t="str">
        <f aca="false">IF($D3498="Z540.1 w/data",0,"")</f>
        <v/>
      </c>
      <c r="AA3498" s="1" t="e">
        <f aca="false">$Y3498+$Q3498+$Z3498</f>
        <v>#VALUE!</v>
      </c>
      <c r="AB3498" s="1" t="n">
        <f aca="false">$N3498+$Q3498</f>
        <v>0</v>
      </c>
      <c r="AC3498" s="1" t="str">
        <f aca="false">IF($Y3498="","",IF(AND($AA3498&gt;=$R3498,$AA3498&lt;=$S3498),"Pass","Fail"))</f>
        <v/>
      </c>
      <c r="AD3498" s="1" t="str">
        <f aca="false">IF($Y3498="","",IF($AA3498&gt;$R3498,"Pass","Fail"))</f>
        <v/>
      </c>
      <c r="AE3498" s="1" t="str">
        <f aca="false">IF($Y3498="","",IF($AA3498&gt;=$R3498,"Pass","Fail"))</f>
        <v/>
      </c>
      <c r="AF3498" s="1" t="str">
        <f aca="false">IF($Y3498="","",IF($AA3498&lt;=$S3498,"Pass","Fail"))</f>
        <v/>
      </c>
      <c r="AG3498" s="1" t="str">
        <f aca="false">IF($Y3498="","",IF($AA3498&lt;$S3498,"Pass","Fail"))</f>
        <v/>
      </c>
      <c r="AH3498" s="23" t="str">
        <f aca="true">INDIRECT(CHOOSE(MATCH($T3498,{"±","&gt;","≥","≤","&lt;"},0), "AC", "AD", "AE", "AF", "AG") &amp; ROW())</f>
        <v/>
      </c>
      <c r="AI3498" s="56" t="str">
        <f aca="false">IF($X3498="Not Significant","No Further Action Required",
IF($AH3498="","",
IF(AND($AH3498="Pass",$L3498="0 - Passed "),"Analysis performed; no further action required.",
IF(AND($AH3498="Fail",$L3498="1 - Failed "),"Analysis performed; no further action required.",
IF(AND($AH3498="Pass",$L3498="2 - Limited In Use "),"Analysis performed; no further action required.",
IF(AND($AH3498="Fail",$L3498="3 - Adjusted "),"Analysis performed; no further action required.",
"Unit fails analysis; TSM determination required."))))))</f>
        <v/>
      </c>
      <c r="AJ3498" s="58"/>
    </row>
    <row r="3499" customFormat="false" ht="15" hidden="false" customHeight="false" outlineLevel="0" collapsed="false">
      <c r="A3499" s="56"/>
      <c r="E3499" s="57" t="str">
        <f aca="false">IF(AND($F3499="",$G3499=""),"",IF($G3499="",$F3499,HYPERLINK($G3499,$F3499)))</f>
        <v/>
      </c>
      <c r="H3499" s="1" t="str">
        <f aca="false">IF($I3499="","None Attached",IF(LEFT($I3499,5)="https",HYPERLINK($I3499,"Datasheet"),HYPERLINK(_xlfn.CONCAT("https://",$I3499),"Datasheet")))</f>
        <v>None Attached</v>
      </c>
      <c r="M3499" s="56"/>
      <c r="P3499" s="58"/>
      <c r="Q3499" s="1" t="n">
        <f aca="false">$M3499-$N3499</f>
        <v>0</v>
      </c>
      <c r="R3499" s="56"/>
      <c r="T3499" s="59" t="s">
        <v>15</v>
      </c>
      <c r="U3499" s="1" t="n">
        <f aca="false">$S3499-$R3499</f>
        <v>0</v>
      </c>
      <c r="V3499" s="1" t="n">
        <f aca="false">IF($T3499="±",$Q3499*2,$Q3499)</f>
        <v>0</v>
      </c>
      <c r="W3499" s="60" t="str">
        <f aca="false">IFERROR($U3499/ABS($V3499),"N/A")</f>
        <v>N/A</v>
      </c>
      <c r="X3499" s="61" t="str">
        <f aca="false">IF(OR($W3499="N/A",$R3499="",$S3499=""),"N/A",IF($W3499&gt;=4,"Not Significant",IF($W3499&gt;=2,"Semi-Significant","Significant")))</f>
        <v>N/A</v>
      </c>
      <c r="Z3499" s="1" t="str">
        <f aca="false">IF($D3499="Z540.1 w/data",0,"")</f>
        <v/>
      </c>
      <c r="AA3499" s="1" t="e">
        <f aca="false">$Y3499+$Q3499+$Z3499</f>
        <v>#VALUE!</v>
      </c>
      <c r="AB3499" s="1" t="n">
        <f aca="false">$N3499+$Q3499</f>
        <v>0</v>
      </c>
      <c r="AC3499" s="1" t="str">
        <f aca="false">IF($Y3499="","",IF(AND($AA3499&gt;=$R3499,$AA3499&lt;=$S3499),"Pass","Fail"))</f>
        <v/>
      </c>
      <c r="AD3499" s="1" t="str">
        <f aca="false">IF($Y3499="","",IF($AA3499&gt;$R3499,"Pass","Fail"))</f>
        <v/>
      </c>
      <c r="AE3499" s="1" t="str">
        <f aca="false">IF($Y3499="","",IF($AA3499&gt;=$R3499,"Pass","Fail"))</f>
        <v/>
      </c>
      <c r="AF3499" s="1" t="str">
        <f aca="false">IF($Y3499="","",IF($AA3499&lt;=$S3499,"Pass","Fail"))</f>
        <v/>
      </c>
      <c r="AG3499" s="1" t="str">
        <f aca="false">IF($Y3499="","",IF($AA3499&lt;$S3499,"Pass","Fail"))</f>
        <v/>
      </c>
      <c r="AH3499" s="23" t="str">
        <f aca="true">INDIRECT(CHOOSE(MATCH($T3499,{"±","&gt;","≥","≤","&lt;"},0), "AC", "AD", "AE", "AF", "AG") &amp; ROW())</f>
        <v/>
      </c>
      <c r="AI3499" s="56" t="str">
        <f aca="false">IF($X3499="Not Significant","No Further Action Required",
IF($AH3499="","",
IF(AND($AH3499="Pass",$L3499="0 - Passed "),"Analysis performed; no further action required.",
IF(AND($AH3499="Fail",$L3499="1 - Failed "),"Analysis performed; no further action required.",
IF(AND($AH3499="Pass",$L3499="2 - Limited In Use "),"Analysis performed; no further action required.",
IF(AND($AH3499="Fail",$L3499="3 - Adjusted "),"Analysis performed; no further action required.",
"Unit fails analysis; TSM determination required."))))))</f>
        <v/>
      </c>
      <c r="AJ3499" s="58"/>
    </row>
    <row r="3500" customFormat="false" ht="15" hidden="false" customHeight="false" outlineLevel="0" collapsed="false">
      <c r="A3500" s="56"/>
      <c r="E3500" s="57" t="str">
        <f aca="false">IF(AND($F3500="",$G3500=""),"",IF($G3500="",$F3500,HYPERLINK($G3500,$F3500)))</f>
        <v/>
      </c>
      <c r="H3500" s="1" t="str">
        <f aca="false">IF($I3500="","None Attached",IF(LEFT($I3500,5)="https",HYPERLINK($I3500,"Datasheet"),HYPERLINK(_xlfn.CONCAT("https://",$I3500),"Datasheet")))</f>
        <v>None Attached</v>
      </c>
      <c r="M3500" s="56"/>
      <c r="P3500" s="58"/>
      <c r="Q3500" s="1" t="n">
        <f aca="false">$M3500-$N3500</f>
        <v>0</v>
      </c>
      <c r="R3500" s="56"/>
      <c r="T3500" s="59" t="s">
        <v>15</v>
      </c>
      <c r="U3500" s="1" t="n">
        <f aca="false">$S3500-$R3500</f>
        <v>0</v>
      </c>
      <c r="V3500" s="1" t="n">
        <f aca="false">IF($T3500="±",$Q3500*2,$Q3500)</f>
        <v>0</v>
      </c>
      <c r="W3500" s="60" t="str">
        <f aca="false">IFERROR($U3500/ABS($V3500),"N/A")</f>
        <v>N/A</v>
      </c>
      <c r="X3500" s="61" t="str">
        <f aca="false">IF(OR($W3500="N/A",$R3500="",$S3500=""),"N/A",IF($W3500&gt;=4,"Not Significant",IF($W3500&gt;=2,"Semi-Significant","Significant")))</f>
        <v>N/A</v>
      </c>
      <c r="Z3500" s="1" t="str">
        <f aca="false">IF($D3500="Z540.1 w/data",0,"")</f>
        <v/>
      </c>
      <c r="AA3500" s="1" t="e">
        <f aca="false">$Y3500+$Q3500+$Z3500</f>
        <v>#VALUE!</v>
      </c>
      <c r="AB3500" s="1" t="n">
        <f aca="false">$N3500+$Q3500</f>
        <v>0</v>
      </c>
      <c r="AC3500" s="1" t="str">
        <f aca="false">IF($Y3500="","",IF(AND($AA3500&gt;=$R3500,$AA3500&lt;=$S3500),"Pass","Fail"))</f>
        <v/>
      </c>
      <c r="AD3500" s="1" t="str">
        <f aca="false">IF($Y3500="","",IF($AA3500&gt;$R3500,"Pass","Fail"))</f>
        <v/>
      </c>
      <c r="AE3500" s="1" t="str">
        <f aca="false">IF($Y3500="","",IF($AA3500&gt;=$R3500,"Pass","Fail"))</f>
        <v/>
      </c>
      <c r="AF3500" s="1" t="str">
        <f aca="false">IF($Y3500="","",IF($AA3500&lt;=$S3500,"Pass","Fail"))</f>
        <v/>
      </c>
      <c r="AG3500" s="1" t="str">
        <f aca="false">IF($Y3500="","",IF($AA3500&lt;$S3500,"Pass","Fail"))</f>
        <v/>
      </c>
      <c r="AH3500" s="23" t="str">
        <f aca="true">INDIRECT(CHOOSE(MATCH($T3500,{"±","&gt;","≥","≤","&lt;"},0), "AC", "AD", "AE", "AF", "AG") &amp; ROW())</f>
        <v/>
      </c>
      <c r="AI3500" s="56" t="str">
        <f aca="false">IF($X3500="Not Significant","No Further Action Required",
IF($AH3500="","",
IF(AND($AH3500="Pass",$L3500="0 - Passed "),"Analysis performed; no further action required.",
IF(AND($AH3500="Fail",$L3500="1 - Failed "),"Analysis performed; no further action required.",
IF(AND($AH3500="Pass",$L3500="2 - Limited In Use "),"Analysis performed; no further action required.",
IF(AND($AH3500="Fail",$L3500="3 - Adjusted "),"Analysis performed; no further action required.",
"Unit fails analysis; TSM determination required."))))))</f>
        <v/>
      </c>
      <c r="AJ3500" s="58"/>
    </row>
    <row r="3501" customFormat="false" ht="15" hidden="false" customHeight="false" outlineLevel="0" collapsed="false">
      <c r="A3501" s="56"/>
      <c r="E3501" s="57" t="str">
        <f aca="false">IF(AND($F3501="",$G3501=""),"",IF($G3501="",$F3501,HYPERLINK($G3501,$F3501)))</f>
        <v/>
      </c>
      <c r="H3501" s="1" t="str">
        <f aca="false">IF($I3501="","None Attached",IF(LEFT($I3501,5)="https",HYPERLINK($I3501,"Datasheet"),HYPERLINK(_xlfn.CONCAT("https://",$I3501),"Datasheet")))</f>
        <v>None Attached</v>
      </c>
      <c r="M3501" s="56"/>
      <c r="P3501" s="58"/>
      <c r="Q3501" s="1" t="n">
        <f aca="false">$M3501-$N3501</f>
        <v>0</v>
      </c>
      <c r="R3501" s="56"/>
      <c r="T3501" s="59" t="s">
        <v>15</v>
      </c>
      <c r="U3501" s="1" t="n">
        <f aca="false">$S3501-$R3501</f>
        <v>0</v>
      </c>
      <c r="V3501" s="1" t="n">
        <f aca="false">IF($T3501="±",$Q3501*2,$Q3501)</f>
        <v>0</v>
      </c>
      <c r="W3501" s="60" t="str">
        <f aca="false">IFERROR($U3501/ABS($V3501),"N/A")</f>
        <v>N/A</v>
      </c>
      <c r="X3501" s="61" t="str">
        <f aca="false">IF(OR($W3501="N/A",$R3501="",$S3501=""),"N/A",IF($W3501&gt;=4,"Not Significant",IF($W3501&gt;=2,"Semi-Significant","Significant")))</f>
        <v>N/A</v>
      </c>
      <c r="Z3501" s="1" t="str">
        <f aca="false">IF($D3501="Z540.1 w/data",0,"")</f>
        <v/>
      </c>
      <c r="AA3501" s="1" t="e">
        <f aca="false">$Y3501+$Q3501+$Z3501</f>
        <v>#VALUE!</v>
      </c>
      <c r="AB3501" s="1" t="n">
        <f aca="false">$N3501+$Q3501</f>
        <v>0</v>
      </c>
      <c r="AC3501" s="1" t="str">
        <f aca="false">IF($Y3501="","",IF(AND($AA3501&gt;=$R3501,$AA3501&lt;=$S3501),"Pass","Fail"))</f>
        <v/>
      </c>
      <c r="AD3501" s="1" t="str">
        <f aca="false">IF($Y3501="","",IF($AA3501&gt;$R3501,"Pass","Fail"))</f>
        <v/>
      </c>
      <c r="AE3501" s="1" t="str">
        <f aca="false">IF($Y3501="","",IF($AA3501&gt;=$R3501,"Pass","Fail"))</f>
        <v/>
      </c>
      <c r="AF3501" s="1" t="str">
        <f aca="false">IF($Y3501="","",IF($AA3501&lt;=$S3501,"Pass","Fail"))</f>
        <v/>
      </c>
      <c r="AG3501" s="1" t="str">
        <f aca="false">IF($Y3501="","",IF($AA3501&lt;$S3501,"Pass","Fail"))</f>
        <v/>
      </c>
      <c r="AH3501" s="23" t="str">
        <f aca="true">INDIRECT(CHOOSE(MATCH($T3501,{"±","&gt;","≥","≤","&lt;"},0), "AC", "AD", "AE", "AF", "AG") &amp; ROW())</f>
        <v/>
      </c>
      <c r="AI3501" s="56" t="str">
        <f aca="false">IF($X3501="Not Significant","No Further Action Required",
IF($AH3501="","",
IF(AND($AH3501="Pass",$L3501="0 - Passed "),"Analysis performed; no further action required.",
IF(AND($AH3501="Fail",$L3501="1 - Failed "),"Analysis performed; no further action required.",
IF(AND($AH3501="Pass",$L3501="2 - Limited In Use "),"Analysis performed; no further action required.",
IF(AND($AH3501="Fail",$L3501="3 - Adjusted "),"Analysis performed; no further action required.",
"Unit fails analysis; TSM determination required."))))))</f>
        <v/>
      </c>
      <c r="AJ3501" s="58"/>
    </row>
    <row r="3502" customFormat="false" ht="15" hidden="false" customHeight="false" outlineLevel="0" collapsed="false">
      <c r="A3502" s="56"/>
      <c r="E3502" s="57" t="str">
        <f aca="false">IF(AND($F3502="",$G3502=""),"",IF($G3502="",$F3502,HYPERLINK($G3502,$F3502)))</f>
        <v/>
      </c>
      <c r="H3502" s="1" t="str">
        <f aca="false">IF($I3502="","None Attached",IF(LEFT($I3502,5)="https",HYPERLINK($I3502,"Datasheet"),HYPERLINK(_xlfn.CONCAT("https://",$I3502),"Datasheet")))</f>
        <v>None Attached</v>
      </c>
      <c r="M3502" s="56"/>
      <c r="P3502" s="58"/>
      <c r="Q3502" s="1" t="n">
        <f aca="false">$M3502-$N3502</f>
        <v>0</v>
      </c>
      <c r="R3502" s="56"/>
      <c r="T3502" s="59" t="s">
        <v>15</v>
      </c>
      <c r="U3502" s="1" t="n">
        <f aca="false">$S3502-$R3502</f>
        <v>0</v>
      </c>
      <c r="V3502" s="1" t="n">
        <f aca="false">IF($T3502="±",$Q3502*2,$Q3502)</f>
        <v>0</v>
      </c>
      <c r="W3502" s="60" t="str">
        <f aca="false">IFERROR($U3502/ABS($V3502),"N/A")</f>
        <v>N/A</v>
      </c>
      <c r="X3502" s="61" t="str">
        <f aca="false">IF(OR($W3502="N/A",$R3502="",$S3502=""),"N/A",IF($W3502&gt;=4,"Not Significant",IF($W3502&gt;=2,"Semi-Significant","Significant")))</f>
        <v>N/A</v>
      </c>
      <c r="Z3502" s="1" t="str">
        <f aca="false">IF($D3502="Z540.1 w/data",0,"")</f>
        <v/>
      </c>
      <c r="AA3502" s="1" t="e">
        <f aca="false">$Y3502+$Q3502+$Z3502</f>
        <v>#VALUE!</v>
      </c>
      <c r="AB3502" s="1" t="n">
        <f aca="false">$N3502+$Q3502</f>
        <v>0</v>
      </c>
      <c r="AC3502" s="1" t="str">
        <f aca="false">IF($Y3502="","",IF(AND($AA3502&gt;=$R3502,$AA3502&lt;=$S3502),"Pass","Fail"))</f>
        <v/>
      </c>
      <c r="AD3502" s="1" t="str">
        <f aca="false">IF($Y3502="","",IF($AA3502&gt;$R3502,"Pass","Fail"))</f>
        <v/>
      </c>
      <c r="AE3502" s="1" t="str">
        <f aca="false">IF($Y3502="","",IF($AA3502&gt;=$R3502,"Pass","Fail"))</f>
        <v/>
      </c>
      <c r="AF3502" s="1" t="str">
        <f aca="false">IF($Y3502="","",IF($AA3502&lt;=$S3502,"Pass","Fail"))</f>
        <v/>
      </c>
      <c r="AG3502" s="1" t="str">
        <f aca="false">IF($Y3502="","",IF($AA3502&lt;$S3502,"Pass","Fail"))</f>
        <v/>
      </c>
      <c r="AH3502" s="23" t="str">
        <f aca="true">INDIRECT(CHOOSE(MATCH($T3502,{"±","&gt;","≥","≤","&lt;"},0), "AC", "AD", "AE", "AF", "AG") &amp; ROW())</f>
        <v/>
      </c>
      <c r="AI3502" s="56" t="str">
        <f aca="false">IF($X3502="Not Significant","No Further Action Required",
IF($AH3502="","",
IF(AND($AH3502="Pass",$L3502="0 - Passed "),"Analysis performed; no further action required.",
IF(AND($AH3502="Fail",$L3502="1 - Failed "),"Analysis performed; no further action required.",
IF(AND($AH3502="Pass",$L3502="2 - Limited In Use "),"Analysis performed; no further action required.",
IF(AND($AH3502="Fail",$L3502="3 - Adjusted "),"Analysis performed; no further action required.",
"Unit fails analysis; TSM determination required."))))))</f>
        <v/>
      </c>
      <c r="AJ3502" s="58"/>
    </row>
    <row r="3503" customFormat="false" ht="15" hidden="false" customHeight="false" outlineLevel="0" collapsed="false">
      <c r="A3503" s="56"/>
      <c r="E3503" s="57" t="str">
        <f aca="false">IF(AND($F3503="",$G3503=""),"",IF($G3503="",$F3503,HYPERLINK($G3503,$F3503)))</f>
        <v/>
      </c>
      <c r="H3503" s="1" t="str">
        <f aca="false">IF($I3503="","None Attached",IF(LEFT($I3503,5)="https",HYPERLINK($I3503,"Datasheet"),HYPERLINK(_xlfn.CONCAT("https://",$I3503),"Datasheet")))</f>
        <v>None Attached</v>
      </c>
      <c r="M3503" s="56"/>
      <c r="P3503" s="58"/>
      <c r="Q3503" s="1" t="n">
        <f aca="false">$M3503-$N3503</f>
        <v>0</v>
      </c>
      <c r="R3503" s="56"/>
      <c r="T3503" s="59" t="s">
        <v>15</v>
      </c>
      <c r="U3503" s="1" t="n">
        <f aca="false">$S3503-$R3503</f>
        <v>0</v>
      </c>
      <c r="V3503" s="1" t="n">
        <f aca="false">IF($T3503="±",$Q3503*2,$Q3503)</f>
        <v>0</v>
      </c>
      <c r="W3503" s="60" t="str">
        <f aca="false">IFERROR($U3503/ABS($V3503),"N/A")</f>
        <v>N/A</v>
      </c>
      <c r="X3503" s="61" t="str">
        <f aca="false">IF(OR($W3503="N/A",$R3503="",$S3503=""),"N/A",IF($W3503&gt;=4,"Not Significant",IF($W3503&gt;=2,"Semi-Significant","Significant")))</f>
        <v>N/A</v>
      </c>
      <c r="Z3503" s="1" t="str">
        <f aca="false">IF($D3503="Z540.1 w/data",0,"")</f>
        <v/>
      </c>
      <c r="AA3503" s="1" t="e">
        <f aca="false">$Y3503+$Q3503+$Z3503</f>
        <v>#VALUE!</v>
      </c>
      <c r="AB3503" s="1" t="n">
        <f aca="false">$N3503+$Q3503</f>
        <v>0</v>
      </c>
      <c r="AC3503" s="1" t="str">
        <f aca="false">IF($Y3503="","",IF(AND($AA3503&gt;=$R3503,$AA3503&lt;=$S3503),"Pass","Fail"))</f>
        <v/>
      </c>
      <c r="AD3503" s="1" t="str">
        <f aca="false">IF($Y3503="","",IF($AA3503&gt;$R3503,"Pass","Fail"))</f>
        <v/>
      </c>
      <c r="AE3503" s="1" t="str">
        <f aca="false">IF($Y3503="","",IF($AA3503&gt;=$R3503,"Pass","Fail"))</f>
        <v/>
      </c>
      <c r="AF3503" s="1" t="str">
        <f aca="false">IF($Y3503="","",IF($AA3503&lt;=$S3503,"Pass","Fail"))</f>
        <v/>
      </c>
      <c r="AG3503" s="1" t="str">
        <f aca="false">IF($Y3503="","",IF($AA3503&lt;$S3503,"Pass","Fail"))</f>
        <v/>
      </c>
      <c r="AH3503" s="23" t="str">
        <f aca="true">INDIRECT(CHOOSE(MATCH($T3503,{"±","&gt;","≥","≤","&lt;"},0), "AC", "AD", "AE", "AF", "AG") &amp; ROW())</f>
        <v/>
      </c>
      <c r="AI3503" s="56" t="str">
        <f aca="false">IF($X3503="Not Significant","No Further Action Required",
IF($AH3503="","",
IF(AND($AH3503="Pass",$L3503="0 - Passed "),"Analysis performed; no further action required.",
IF(AND($AH3503="Fail",$L3503="1 - Failed "),"Analysis performed; no further action required.",
IF(AND($AH3503="Pass",$L3503="2 - Limited In Use "),"Analysis performed; no further action required.",
IF(AND($AH3503="Fail",$L3503="3 - Adjusted "),"Analysis performed; no further action required.",
"Unit fails analysis; TSM determination required."))))))</f>
        <v/>
      </c>
      <c r="AJ3503" s="58"/>
    </row>
    <row r="3504" customFormat="false" ht="15" hidden="false" customHeight="false" outlineLevel="0" collapsed="false">
      <c r="A3504" s="56"/>
      <c r="E3504" s="57" t="str">
        <f aca="false">IF(AND($F3504="",$G3504=""),"",IF($G3504="",$F3504,HYPERLINK($G3504,$F3504)))</f>
        <v/>
      </c>
      <c r="H3504" s="1" t="str">
        <f aca="false">IF($I3504="","None Attached",IF(LEFT($I3504,5)="https",HYPERLINK($I3504,"Datasheet"),HYPERLINK(_xlfn.CONCAT("https://",$I3504),"Datasheet")))</f>
        <v>None Attached</v>
      </c>
      <c r="M3504" s="56"/>
      <c r="P3504" s="58"/>
      <c r="Q3504" s="1" t="n">
        <f aca="false">$M3504-$N3504</f>
        <v>0</v>
      </c>
      <c r="R3504" s="56"/>
      <c r="T3504" s="59" t="s">
        <v>15</v>
      </c>
      <c r="U3504" s="1" t="n">
        <f aca="false">$S3504-$R3504</f>
        <v>0</v>
      </c>
      <c r="V3504" s="1" t="n">
        <f aca="false">IF($T3504="±",$Q3504*2,$Q3504)</f>
        <v>0</v>
      </c>
      <c r="W3504" s="60" t="str">
        <f aca="false">IFERROR($U3504/ABS($V3504),"N/A")</f>
        <v>N/A</v>
      </c>
      <c r="X3504" s="61" t="str">
        <f aca="false">IF(OR($W3504="N/A",$R3504="",$S3504=""),"N/A",IF($W3504&gt;=4,"Not Significant",IF($W3504&gt;=2,"Semi-Significant","Significant")))</f>
        <v>N/A</v>
      </c>
      <c r="Z3504" s="1" t="str">
        <f aca="false">IF($D3504="Z540.1 w/data",0,"")</f>
        <v/>
      </c>
      <c r="AA3504" s="1" t="e">
        <f aca="false">$Y3504+$Q3504+$Z3504</f>
        <v>#VALUE!</v>
      </c>
      <c r="AB3504" s="1" t="n">
        <f aca="false">$N3504+$Q3504</f>
        <v>0</v>
      </c>
      <c r="AC3504" s="1" t="str">
        <f aca="false">IF($Y3504="","",IF(AND($AA3504&gt;=$R3504,$AA3504&lt;=$S3504),"Pass","Fail"))</f>
        <v/>
      </c>
      <c r="AD3504" s="1" t="str">
        <f aca="false">IF($Y3504="","",IF($AA3504&gt;$R3504,"Pass","Fail"))</f>
        <v/>
      </c>
      <c r="AE3504" s="1" t="str">
        <f aca="false">IF($Y3504="","",IF($AA3504&gt;=$R3504,"Pass","Fail"))</f>
        <v/>
      </c>
      <c r="AF3504" s="1" t="str">
        <f aca="false">IF($Y3504="","",IF($AA3504&lt;=$S3504,"Pass","Fail"))</f>
        <v/>
      </c>
      <c r="AG3504" s="1" t="str">
        <f aca="false">IF($Y3504="","",IF($AA3504&lt;$S3504,"Pass","Fail"))</f>
        <v/>
      </c>
      <c r="AH3504" s="23" t="str">
        <f aca="true">INDIRECT(CHOOSE(MATCH($T3504,{"±","&gt;","≥","≤","&lt;"},0), "AC", "AD", "AE", "AF", "AG") &amp; ROW())</f>
        <v/>
      </c>
      <c r="AI3504" s="56" t="str">
        <f aca="false">IF($X3504="Not Significant","No Further Action Required",
IF($AH3504="","",
IF(AND($AH3504="Pass",$L3504="0 - Passed "),"Analysis performed; no further action required.",
IF(AND($AH3504="Fail",$L3504="1 - Failed "),"Analysis performed; no further action required.",
IF(AND($AH3504="Pass",$L3504="2 - Limited In Use "),"Analysis performed; no further action required.",
IF(AND($AH3504="Fail",$L3504="3 - Adjusted "),"Analysis performed; no further action required.",
"Unit fails analysis; TSM determination required."))))))</f>
        <v/>
      </c>
      <c r="AJ3504" s="58"/>
    </row>
    <row r="3505" customFormat="false" ht="15" hidden="false" customHeight="false" outlineLevel="0" collapsed="false">
      <c r="A3505" s="56"/>
      <c r="E3505" s="57" t="str">
        <f aca="false">IF(AND($F3505="",$G3505=""),"",IF($G3505="",$F3505,HYPERLINK($G3505,$F3505)))</f>
        <v/>
      </c>
      <c r="H3505" s="1" t="str">
        <f aca="false">IF($I3505="","None Attached",IF(LEFT($I3505,5)="https",HYPERLINK($I3505,"Datasheet"),HYPERLINK(_xlfn.CONCAT("https://",$I3505),"Datasheet")))</f>
        <v>None Attached</v>
      </c>
      <c r="M3505" s="56"/>
      <c r="P3505" s="58"/>
      <c r="Q3505" s="1" t="n">
        <f aca="false">$M3505-$N3505</f>
        <v>0</v>
      </c>
      <c r="R3505" s="56"/>
      <c r="T3505" s="59" t="s">
        <v>15</v>
      </c>
      <c r="U3505" s="1" t="n">
        <f aca="false">$S3505-$R3505</f>
        <v>0</v>
      </c>
      <c r="V3505" s="1" t="n">
        <f aca="false">IF($T3505="±",$Q3505*2,$Q3505)</f>
        <v>0</v>
      </c>
      <c r="W3505" s="60" t="str">
        <f aca="false">IFERROR($U3505/ABS($V3505),"N/A")</f>
        <v>N/A</v>
      </c>
      <c r="X3505" s="61" t="str">
        <f aca="false">IF(OR($W3505="N/A",$R3505="",$S3505=""),"N/A",IF($W3505&gt;=4,"Not Significant",IF($W3505&gt;=2,"Semi-Significant","Significant")))</f>
        <v>N/A</v>
      </c>
      <c r="Z3505" s="1" t="str">
        <f aca="false">IF($D3505="Z540.1 w/data",0,"")</f>
        <v/>
      </c>
      <c r="AA3505" s="1" t="e">
        <f aca="false">$Y3505+$Q3505+$Z3505</f>
        <v>#VALUE!</v>
      </c>
      <c r="AB3505" s="1" t="n">
        <f aca="false">$N3505+$Q3505</f>
        <v>0</v>
      </c>
      <c r="AC3505" s="1" t="str">
        <f aca="false">IF($Y3505="","",IF(AND($AA3505&gt;=$R3505,$AA3505&lt;=$S3505),"Pass","Fail"))</f>
        <v/>
      </c>
      <c r="AD3505" s="1" t="str">
        <f aca="false">IF($Y3505="","",IF($AA3505&gt;$R3505,"Pass","Fail"))</f>
        <v/>
      </c>
      <c r="AE3505" s="1" t="str">
        <f aca="false">IF($Y3505="","",IF($AA3505&gt;=$R3505,"Pass","Fail"))</f>
        <v/>
      </c>
      <c r="AF3505" s="1" t="str">
        <f aca="false">IF($Y3505="","",IF($AA3505&lt;=$S3505,"Pass","Fail"))</f>
        <v/>
      </c>
      <c r="AG3505" s="1" t="str">
        <f aca="false">IF($Y3505="","",IF($AA3505&lt;$S3505,"Pass","Fail"))</f>
        <v/>
      </c>
      <c r="AH3505" s="23" t="str">
        <f aca="true">INDIRECT(CHOOSE(MATCH($T3505,{"±","&gt;","≥","≤","&lt;"},0), "AC", "AD", "AE", "AF", "AG") &amp; ROW())</f>
        <v/>
      </c>
      <c r="AI3505" s="56" t="str">
        <f aca="false">IF($X3505="Not Significant","No Further Action Required",
IF($AH3505="","",
IF(AND($AH3505="Pass",$L3505="0 - Passed "),"Analysis performed; no further action required.",
IF(AND($AH3505="Fail",$L3505="1 - Failed "),"Analysis performed; no further action required.",
IF(AND($AH3505="Pass",$L3505="2 - Limited In Use "),"Analysis performed; no further action required.",
IF(AND($AH3505="Fail",$L3505="3 - Adjusted "),"Analysis performed; no further action required.",
"Unit fails analysis; TSM determination required."))))))</f>
        <v/>
      </c>
      <c r="AJ3505" s="58"/>
    </row>
    <row r="3506" customFormat="false" ht="15" hidden="false" customHeight="false" outlineLevel="0" collapsed="false">
      <c r="A3506" s="56"/>
      <c r="E3506" s="57" t="str">
        <f aca="false">IF(AND($F3506="",$G3506=""),"",IF($G3506="",$F3506,HYPERLINK($G3506,$F3506)))</f>
        <v/>
      </c>
      <c r="H3506" s="1" t="str">
        <f aca="false">IF($I3506="","None Attached",IF(LEFT($I3506,5)="https",HYPERLINK($I3506,"Datasheet"),HYPERLINK(_xlfn.CONCAT("https://",$I3506),"Datasheet")))</f>
        <v>None Attached</v>
      </c>
      <c r="M3506" s="56"/>
      <c r="P3506" s="58"/>
      <c r="Q3506" s="1" t="n">
        <f aca="false">$M3506-$N3506</f>
        <v>0</v>
      </c>
      <c r="R3506" s="56"/>
      <c r="T3506" s="59" t="s">
        <v>15</v>
      </c>
      <c r="U3506" s="1" t="n">
        <f aca="false">$S3506-$R3506</f>
        <v>0</v>
      </c>
      <c r="V3506" s="1" t="n">
        <f aca="false">IF($T3506="±",$Q3506*2,$Q3506)</f>
        <v>0</v>
      </c>
      <c r="W3506" s="60" t="str">
        <f aca="false">IFERROR($U3506/ABS($V3506),"N/A")</f>
        <v>N/A</v>
      </c>
      <c r="X3506" s="61" t="str">
        <f aca="false">IF(OR($W3506="N/A",$R3506="",$S3506=""),"N/A",IF($W3506&gt;=4,"Not Significant",IF($W3506&gt;=2,"Semi-Significant","Significant")))</f>
        <v>N/A</v>
      </c>
      <c r="Z3506" s="1" t="str">
        <f aca="false">IF($D3506="Z540.1 w/data",0,"")</f>
        <v/>
      </c>
      <c r="AA3506" s="1" t="e">
        <f aca="false">$Y3506+$Q3506+$Z3506</f>
        <v>#VALUE!</v>
      </c>
      <c r="AB3506" s="1" t="n">
        <f aca="false">$N3506+$Q3506</f>
        <v>0</v>
      </c>
      <c r="AC3506" s="1" t="str">
        <f aca="false">IF($Y3506="","",IF(AND($AA3506&gt;=$R3506,$AA3506&lt;=$S3506),"Pass","Fail"))</f>
        <v/>
      </c>
      <c r="AD3506" s="1" t="str">
        <f aca="false">IF($Y3506="","",IF($AA3506&gt;$R3506,"Pass","Fail"))</f>
        <v/>
      </c>
      <c r="AE3506" s="1" t="str">
        <f aca="false">IF($Y3506="","",IF($AA3506&gt;=$R3506,"Pass","Fail"))</f>
        <v/>
      </c>
      <c r="AF3506" s="1" t="str">
        <f aca="false">IF($Y3506="","",IF($AA3506&lt;=$S3506,"Pass","Fail"))</f>
        <v/>
      </c>
      <c r="AG3506" s="1" t="str">
        <f aca="false">IF($Y3506="","",IF($AA3506&lt;$S3506,"Pass","Fail"))</f>
        <v/>
      </c>
      <c r="AH3506" s="23" t="str">
        <f aca="true">INDIRECT(CHOOSE(MATCH($T3506,{"±","&gt;","≥","≤","&lt;"},0), "AC", "AD", "AE", "AF", "AG") &amp; ROW())</f>
        <v/>
      </c>
      <c r="AI3506" s="56" t="str">
        <f aca="false">IF($X3506="Not Significant","No Further Action Required",
IF($AH3506="","",
IF(AND($AH3506="Pass",$L3506="0 - Passed "),"Analysis performed; no further action required.",
IF(AND($AH3506="Fail",$L3506="1 - Failed "),"Analysis performed; no further action required.",
IF(AND($AH3506="Pass",$L3506="2 - Limited In Use "),"Analysis performed; no further action required.",
IF(AND($AH3506="Fail",$L3506="3 - Adjusted "),"Analysis performed; no further action required.",
"Unit fails analysis; TSM determination required."))))))</f>
        <v/>
      </c>
      <c r="AJ3506" s="58"/>
    </row>
    <row r="3507" customFormat="false" ht="15" hidden="false" customHeight="false" outlineLevel="0" collapsed="false">
      <c r="A3507" s="56"/>
      <c r="E3507" s="57" t="str">
        <f aca="false">IF(AND($F3507="",$G3507=""),"",IF($G3507="",$F3507,HYPERLINK($G3507,$F3507)))</f>
        <v/>
      </c>
      <c r="H3507" s="1" t="str">
        <f aca="false">IF($I3507="","None Attached",IF(LEFT($I3507,5)="https",HYPERLINK($I3507,"Datasheet"),HYPERLINK(_xlfn.CONCAT("https://",$I3507),"Datasheet")))</f>
        <v>None Attached</v>
      </c>
      <c r="M3507" s="56"/>
      <c r="P3507" s="58"/>
      <c r="Q3507" s="1" t="n">
        <f aca="false">$M3507-$N3507</f>
        <v>0</v>
      </c>
      <c r="R3507" s="56"/>
      <c r="T3507" s="59" t="s">
        <v>15</v>
      </c>
      <c r="U3507" s="1" t="n">
        <f aca="false">$S3507-$R3507</f>
        <v>0</v>
      </c>
      <c r="V3507" s="1" t="n">
        <f aca="false">IF($T3507="±",$Q3507*2,$Q3507)</f>
        <v>0</v>
      </c>
      <c r="W3507" s="60" t="str">
        <f aca="false">IFERROR($U3507/ABS($V3507),"N/A")</f>
        <v>N/A</v>
      </c>
      <c r="X3507" s="61" t="str">
        <f aca="false">IF(OR($W3507="N/A",$R3507="",$S3507=""),"N/A",IF($W3507&gt;=4,"Not Significant",IF($W3507&gt;=2,"Semi-Significant","Significant")))</f>
        <v>N/A</v>
      </c>
      <c r="Z3507" s="1" t="str">
        <f aca="false">IF($D3507="Z540.1 w/data",0,"")</f>
        <v/>
      </c>
      <c r="AA3507" s="1" t="e">
        <f aca="false">$Y3507+$Q3507+$Z3507</f>
        <v>#VALUE!</v>
      </c>
      <c r="AB3507" s="1" t="n">
        <f aca="false">$N3507+$Q3507</f>
        <v>0</v>
      </c>
      <c r="AC3507" s="1" t="str">
        <f aca="false">IF($Y3507="","",IF(AND($AA3507&gt;=$R3507,$AA3507&lt;=$S3507),"Pass","Fail"))</f>
        <v/>
      </c>
      <c r="AD3507" s="1" t="str">
        <f aca="false">IF($Y3507="","",IF($AA3507&gt;$R3507,"Pass","Fail"))</f>
        <v/>
      </c>
      <c r="AE3507" s="1" t="str">
        <f aca="false">IF($Y3507="","",IF($AA3507&gt;=$R3507,"Pass","Fail"))</f>
        <v/>
      </c>
      <c r="AF3507" s="1" t="str">
        <f aca="false">IF($Y3507="","",IF($AA3507&lt;=$S3507,"Pass","Fail"))</f>
        <v/>
      </c>
      <c r="AG3507" s="1" t="str">
        <f aca="false">IF($Y3507="","",IF($AA3507&lt;$S3507,"Pass","Fail"))</f>
        <v/>
      </c>
      <c r="AH3507" s="23" t="str">
        <f aca="true">INDIRECT(CHOOSE(MATCH($T3507,{"±","&gt;","≥","≤","&lt;"},0), "AC", "AD", "AE", "AF", "AG") &amp; ROW())</f>
        <v/>
      </c>
      <c r="AI3507" s="56" t="str">
        <f aca="false">IF($X3507="Not Significant","No Further Action Required",
IF($AH3507="","",
IF(AND($AH3507="Pass",$L3507="0 - Passed "),"Analysis performed; no further action required.",
IF(AND($AH3507="Fail",$L3507="1 - Failed "),"Analysis performed; no further action required.",
IF(AND($AH3507="Pass",$L3507="2 - Limited In Use "),"Analysis performed; no further action required.",
IF(AND($AH3507="Fail",$L3507="3 - Adjusted "),"Analysis performed; no further action required.",
"Unit fails analysis; TSM determination required."))))))</f>
        <v/>
      </c>
      <c r="AJ3507" s="58"/>
    </row>
    <row r="3508" customFormat="false" ht="15" hidden="false" customHeight="false" outlineLevel="0" collapsed="false">
      <c r="A3508" s="56"/>
      <c r="E3508" s="57" t="str">
        <f aca="false">IF(AND($F3508="",$G3508=""),"",IF($G3508="",$F3508,HYPERLINK($G3508,$F3508)))</f>
        <v/>
      </c>
      <c r="H3508" s="1" t="str">
        <f aca="false">IF($I3508="","None Attached",IF(LEFT($I3508,5)="https",HYPERLINK($I3508,"Datasheet"),HYPERLINK(_xlfn.CONCAT("https://",$I3508),"Datasheet")))</f>
        <v>None Attached</v>
      </c>
      <c r="M3508" s="56"/>
      <c r="P3508" s="58"/>
      <c r="Q3508" s="1" t="n">
        <f aca="false">$M3508-$N3508</f>
        <v>0</v>
      </c>
      <c r="R3508" s="56"/>
      <c r="T3508" s="59" t="s">
        <v>15</v>
      </c>
      <c r="U3508" s="1" t="n">
        <f aca="false">$S3508-$R3508</f>
        <v>0</v>
      </c>
      <c r="V3508" s="1" t="n">
        <f aca="false">IF($T3508="±",$Q3508*2,$Q3508)</f>
        <v>0</v>
      </c>
      <c r="W3508" s="60" t="str">
        <f aca="false">IFERROR($U3508/ABS($V3508),"N/A")</f>
        <v>N/A</v>
      </c>
      <c r="X3508" s="61" t="str">
        <f aca="false">IF(OR($W3508="N/A",$R3508="",$S3508=""),"N/A",IF($W3508&gt;=4,"Not Significant",IF($W3508&gt;=2,"Semi-Significant","Significant")))</f>
        <v>N/A</v>
      </c>
      <c r="Z3508" s="1" t="str">
        <f aca="false">IF($D3508="Z540.1 w/data",0,"")</f>
        <v/>
      </c>
      <c r="AA3508" s="1" t="e">
        <f aca="false">$Y3508+$Q3508+$Z3508</f>
        <v>#VALUE!</v>
      </c>
      <c r="AB3508" s="1" t="n">
        <f aca="false">$N3508+$Q3508</f>
        <v>0</v>
      </c>
      <c r="AC3508" s="1" t="str">
        <f aca="false">IF($Y3508="","",IF(AND($AA3508&gt;=$R3508,$AA3508&lt;=$S3508),"Pass","Fail"))</f>
        <v/>
      </c>
      <c r="AD3508" s="1" t="str">
        <f aca="false">IF($Y3508="","",IF($AA3508&gt;$R3508,"Pass","Fail"))</f>
        <v/>
      </c>
      <c r="AE3508" s="1" t="str">
        <f aca="false">IF($Y3508="","",IF($AA3508&gt;=$R3508,"Pass","Fail"))</f>
        <v/>
      </c>
      <c r="AF3508" s="1" t="str">
        <f aca="false">IF($Y3508="","",IF($AA3508&lt;=$S3508,"Pass","Fail"))</f>
        <v/>
      </c>
      <c r="AG3508" s="1" t="str">
        <f aca="false">IF($Y3508="","",IF($AA3508&lt;$S3508,"Pass","Fail"))</f>
        <v/>
      </c>
      <c r="AH3508" s="23" t="str">
        <f aca="true">INDIRECT(CHOOSE(MATCH($T3508,{"±","&gt;","≥","≤","&lt;"},0), "AC", "AD", "AE", "AF", "AG") &amp; ROW())</f>
        <v/>
      </c>
      <c r="AI3508" s="56" t="str">
        <f aca="false">IF($X3508="Not Significant","No Further Action Required",
IF($AH3508="","",
IF(AND($AH3508="Pass",$L3508="0 - Passed "),"Analysis performed; no further action required.",
IF(AND($AH3508="Fail",$L3508="1 - Failed "),"Analysis performed; no further action required.",
IF(AND($AH3508="Pass",$L3508="2 - Limited In Use "),"Analysis performed; no further action required.",
IF(AND($AH3508="Fail",$L3508="3 - Adjusted "),"Analysis performed; no further action required.",
"Unit fails analysis; TSM determination required."))))))</f>
        <v/>
      </c>
      <c r="AJ3508" s="58"/>
    </row>
    <row r="3509" customFormat="false" ht="15" hidden="false" customHeight="false" outlineLevel="0" collapsed="false">
      <c r="A3509" s="56"/>
      <c r="E3509" s="57" t="str">
        <f aca="false">IF(AND($F3509="",$G3509=""),"",IF($G3509="",$F3509,HYPERLINK($G3509,$F3509)))</f>
        <v/>
      </c>
      <c r="H3509" s="1" t="str">
        <f aca="false">IF($I3509="","None Attached",IF(LEFT($I3509,5)="https",HYPERLINK($I3509,"Datasheet"),HYPERLINK(_xlfn.CONCAT("https://",$I3509),"Datasheet")))</f>
        <v>None Attached</v>
      </c>
      <c r="M3509" s="56"/>
      <c r="P3509" s="58"/>
      <c r="Q3509" s="1" t="n">
        <f aca="false">$M3509-$N3509</f>
        <v>0</v>
      </c>
      <c r="R3509" s="56"/>
      <c r="T3509" s="59" t="s">
        <v>15</v>
      </c>
      <c r="U3509" s="1" t="n">
        <f aca="false">$S3509-$R3509</f>
        <v>0</v>
      </c>
      <c r="V3509" s="1" t="n">
        <f aca="false">IF($T3509="±",$Q3509*2,$Q3509)</f>
        <v>0</v>
      </c>
      <c r="W3509" s="60" t="str">
        <f aca="false">IFERROR($U3509/ABS($V3509),"N/A")</f>
        <v>N/A</v>
      </c>
      <c r="X3509" s="61" t="str">
        <f aca="false">IF(OR($W3509="N/A",$R3509="",$S3509=""),"N/A",IF($W3509&gt;=4,"Not Significant",IF($W3509&gt;=2,"Semi-Significant","Significant")))</f>
        <v>N/A</v>
      </c>
      <c r="Z3509" s="1" t="str">
        <f aca="false">IF($D3509="Z540.1 w/data",0,"")</f>
        <v/>
      </c>
      <c r="AA3509" s="1" t="e">
        <f aca="false">$Y3509+$Q3509+$Z3509</f>
        <v>#VALUE!</v>
      </c>
      <c r="AB3509" s="1" t="n">
        <f aca="false">$N3509+$Q3509</f>
        <v>0</v>
      </c>
      <c r="AC3509" s="1" t="str">
        <f aca="false">IF($Y3509="","",IF(AND($AA3509&gt;=$R3509,$AA3509&lt;=$S3509),"Pass","Fail"))</f>
        <v/>
      </c>
      <c r="AD3509" s="1" t="str">
        <f aca="false">IF($Y3509="","",IF($AA3509&gt;$R3509,"Pass","Fail"))</f>
        <v/>
      </c>
      <c r="AE3509" s="1" t="str">
        <f aca="false">IF($Y3509="","",IF($AA3509&gt;=$R3509,"Pass","Fail"))</f>
        <v/>
      </c>
      <c r="AF3509" s="1" t="str">
        <f aca="false">IF($Y3509="","",IF($AA3509&lt;=$S3509,"Pass","Fail"))</f>
        <v/>
      </c>
      <c r="AG3509" s="1" t="str">
        <f aca="false">IF($Y3509="","",IF($AA3509&lt;$S3509,"Pass","Fail"))</f>
        <v/>
      </c>
      <c r="AH3509" s="23" t="str">
        <f aca="true">INDIRECT(CHOOSE(MATCH($T3509,{"±","&gt;","≥","≤","&lt;"},0), "AC", "AD", "AE", "AF", "AG") &amp; ROW())</f>
        <v/>
      </c>
      <c r="AI3509" s="56" t="str">
        <f aca="false">IF($X3509="Not Significant","No Further Action Required",
IF($AH3509="","",
IF(AND($AH3509="Pass",$L3509="0 - Passed "),"Analysis performed; no further action required.",
IF(AND($AH3509="Fail",$L3509="1 - Failed "),"Analysis performed; no further action required.",
IF(AND($AH3509="Pass",$L3509="2 - Limited In Use "),"Analysis performed; no further action required.",
IF(AND($AH3509="Fail",$L3509="3 - Adjusted "),"Analysis performed; no further action required.",
"Unit fails analysis; TSM determination required."))))))</f>
        <v/>
      </c>
      <c r="AJ3509" s="58"/>
    </row>
    <row r="3510" customFormat="false" ht="15" hidden="false" customHeight="false" outlineLevel="0" collapsed="false">
      <c r="A3510" s="56"/>
      <c r="E3510" s="57" t="str">
        <f aca="false">IF(AND($F3510="",$G3510=""),"",IF($G3510="",$F3510,HYPERLINK($G3510,$F3510)))</f>
        <v/>
      </c>
      <c r="H3510" s="1" t="str">
        <f aca="false">IF($I3510="","None Attached",IF(LEFT($I3510,5)="https",HYPERLINK($I3510,"Datasheet"),HYPERLINK(_xlfn.CONCAT("https://",$I3510),"Datasheet")))</f>
        <v>None Attached</v>
      </c>
      <c r="M3510" s="56"/>
      <c r="P3510" s="58"/>
      <c r="Q3510" s="1" t="n">
        <f aca="false">$M3510-$N3510</f>
        <v>0</v>
      </c>
      <c r="R3510" s="56"/>
      <c r="T3510" s="59" t="s">
        <v>15</v>
      </c>
      <c r="U3510" s="1" t="n">
        <f aca="false">$S3510-$R3510</f>
        <v>0</v>
      </c>
      <c r="V3510" s="1" t="n">
        <f aca="false">IF($T3510="±",$Q3510*2,$Q3510)</f>
        <v>0</v>
      </c>
      <c r="W3510" s="60" t="str">
        <f aca="false">IFERROR($U3510/ABS($V3510),"N/A")</f>
        <v>N/A</v>
      </c>
      <c r="X3510" s="61" t="str">
        <f aca="false">IF(OR($W3510="N/A",$R3510="",$S3510=""),"N/A",IF($W3510&gt;=4,"Not Significant",IF($W3510&gt;=2,"Semi-Significant","Significant")))</f>
        <v>N/A</v>
      </c>
      <c r="Z3510" s="1" t="str">
        <f aca="false">IF($D3510="Z540.1 w/data",0,"")</f>
        <v/>
      </c>
      <c r="AA3510" s="1" t="e">
        <f aca="false">$Y3510+$Q3510+$Z3510</f>
        <v>#VALUE!</v>
      </c>
      <c r="AB3510" s="1" t="n">
        <f aca="false">$N3510+$Q3510</f>
        <v>0</v>
      </c>
      <c r="AC3510" s="1" t="str">
        <f aca="false">IF($Y3510="","",IF(AND($AA3510&gt;=$R3510,$AA3510&lt;=$S3510),"Pass","Fail"))</f>
        <v/>
      </c>
      <c r="AD3510" s="1" t="str">
        <f aca="false">IF($Y3510="","",IF($AA3510&gt;$R3510,"Pass","Fail"))</f>
        <v/>
      </c>
      <c r="AE3510" s="1" t="str">
        <f aca="false">IF($Y3510="","",IF($AA3510&gt;=$R3510,"Pass","Fail"))</f>
        <v/>
      </c>
      <c r="AF3510" s="1" t="str">
        <f aca="false">IF($Y3510="","",IF($AA3510&lt;=$S3510,"Pass","Fail"))</f>
        <v/>
      </c>
      <c r="AG3510" s="1" t="str">
        <f aca="false">IF($Y3510="","",IF($AA3510&lt;$S3510,"Pass","Fail"))</f>
        <v/>
      </c>
      <c r="AH3510" s="23" t="str">
        <f aca="true">INDIRECT(CHOOSE(MATCH($T3510,{"±","&gt;","≥","≤","&lt;"},0), "AC", "AD", "AE", "AF", "AG") &amp; ROW())</f>
        <v/>
      </c>
      <c r="AI3510" s="56" t="str">
        <f aca="false">IF($X3510="Not Significant","No Further Action Required",
IF($AH3510="","",
IF(AND($AH3510="Pass",$L3510="0 - Passed "),"Analysis performed; no further action required.",
IF(AND($AH3510="Fail",$L3510="1 - Failed "),"Analysis performed; no further action required.",
IF(AND($AH3510="Pass",$L3510="2 - Limited In Use "),"Analysis performed; no further action required.",
IF(AND($AH3510="Fail",$L3510="3 - Adjusted "),"Analysis performed; no further action required.",
"Unit fails analysis; TSM determination required."))))))</f>
        <v/>
      </c>
      <c r="AJ3510" s="58"/>
    </row>
    <row r="3511" customFormat="false" ht="15" hidden="false" customHeight="false" outlineLevel="0" collapsed="false">
      <c r="A3511" s="56"/>
      <c r="E3511" s="57" t="str">
        <f aca="false">IF(AND($F3511="",$G3511=""),"",IF($G3511="",$F3511,HYPERLINK($G3511,$F3511)))</f>
        <v/>
      </c>
      <c r="H3511" s="1" t="str">
        <f aca="false">IF($I3511="","None Attached",IF(LEFT($I3511,5)="https",HYPERLINK($I3511,"Datasheet"),HYPERLINK(_xlfn.CONCAT("https://",$I3511),"Datasheet")))</f>
        <v>None Attached</v>
      </c>
      <c r="M3511" s="56"/>
      <c r="P3511" s="58"/>
      <c r="Q3511" s="1" t="n">
        <f aca="false">$M3511-$N3511</f>
        <v>0</v>
      </c>
      <c r="R3511" s="56"/>
      <c r="T3511" s="59" t="s">
        <v>15</v>
      </c>
      <c r="U3511" s="1" t="n">
        <f aca="false">$S3511-$R3511</f>
        <v>0</v>
      </c>
      <c r="V3511" s="1" t="n">
        <f aca="false">IF($T3511="±",$Q3511*2,$Q3511)</f>
        <v>0</v>
      </c>
      <c r="W3511" s="60" t="str">
        <f aca="false">IFERROR($U3511/ABS($V3511),"N/A")</f>
        <v>N/A</v>
      </c>
      <c r="X3511" s="61" t="str">
        <f aca="false">IF(OR($W3511="N/A",$R3511="",$S3511=""),"N/A",IF($W3511&gt;=4,"Not Significant",IF($W3511&gt;=2,"Semi-Significant","Significant")))</f>
        <v>N/A</v>
      </c>
      <c r="Z3511" s="1" t="str">
        <f aca="false">IF($D3511="Z540.1 w/data",0,"")</f>
        <v/>
      </c>
      <c r="AA3511" s="1" t="e">
        <f aca="false">$Y3511+$Q3511+$Z3511</f>
        <v>#VALUE!</v>
      </c>
      <c r="AB3511" s="1" t="n">
        <f aca="false">$N3511+$Q3511</f>
        <v>0</v>
      </c>
      <c r="AC3511" s="1" t="str">
        <f aca="false">IF($Y3511="","",IF(AND($AA3511&gt;=$R3511,$AA3511&lt;=$S3511),"Pass","Fail"))</f>
        <v/>
      </c>
      <c r="AD3511" s="1" t="str">
        <f aca="false">IF($Y3511="","",IF($AA3511&gt;$R3511,"Pass","Fail"))</f>
        <v/>
      </c>
      <c r="AE3511" s="1" t="str">
        <f aca="false">IF($Y3511="","",IF($AA3511&gt;=$R3511,"Pass","Fail"))</f>
        <v/>
      </c>
      <c r="AF3511" s="1" t="str">
        <f aca="false">IF($Y3511="","",IF($AA3511&lt;=$S3511,"Pass","Fail"))</f>
        <v/>
      </c>
      <c r="AG3511" s="1" t="str">
        <f aca="false">IF($Y3511="","",IF($AA3511&lt;$S3511,"Pass","Fail"))</f>
        <v/>
      </c>
      <c r="AH3511" s="23" t="str">
        <f aca="true">INDIRECT(CHOOSE(MATCH($T3511,{"±","&gt;","≥","≤","&lt;"},0), "AC", "AD", "AE", "AF", "AG") &amp; ROW())</f>
        <v/>
      </c>
      <c r="AI3511" s="56" t="str">
        <f aca="false">IF($X3511="Not Significant","No Further Action Required",
IF($AH3511="","",
IF(AND($AH3511="Pass",$L3511="0 - Passed "),"Analysis performed; no further action required.",
IF(AND($AH3511="Fail",$L3511="1 - Failed "),"Analysis performed; no further action required.",
IF(AND($AH3511="Pass",$L3511="2 - Limited In Use "),"Analysis performed; no further action required.",
IF(AND($AH3511="Fail",$L3511="3 - Adjusted "),"Analysis performed; no further action required.",
"Unit fails analysis; TSM determination required."))))))</f>
        <v/>
      </c>
      <c r="AJ3511" s="58"/>
    </row>
    <row r="3512" customFormat="false" ht="15" hidden="false" customHeight="false" outlineLevel="0" collapsed="false">
      <c r="A3512" s="56"/>
      <c r="E3512" s="57" t="str">
        <f aca="false">IF(AND($F3512="",$G3512=""),"",IF($G3512="",$F3512,HYPERLINK($G3512,$F3512)))</f>
        <v/>
      </c>
      <c r="H3512" s="1" t="str">
        <f aca="false">IF($I3512="","None Attached",IF(LEFT($I3512,5)="https",HYPERLINK($I3512,"Datasheet"),HYPERLINK(_xlfn.CONCAT("https://",$I3512),"Datasheet")))</f>
        <v>None Attached</v>
      </c>
      <c r="M3512" s="56"/>
      <c r="P3512" s="58"/>
      <c r="Q3512" s="1" t="n">
        <f aca="false">$M3512-$N3512</f>
        <v>0</v>
      </c>
      <c r="R3512" s="56"/>
      <c r="T3512" s="59" t="s">
        <v>15</v>
      </c>
      <c r="U3512" s="1" t="n">
        <f aca="false">$S3512-$R3512</f>
        <v>0</v>
      </c>
      <c r="V3512" s="1" t="n">
        <f aca="false">IF($T3512="±",$Q3512*2,$Q3512)</f>
        <v>0</v>
      </c>
      <c r="W3512" s="60" t="str">
        <f aca="false">IFERROR($U3512/ABS($V3512),"N/A")</f>
        <v>N/A</v>
      </c>
      <c r="X3512" s="61" t="str">
        <f aca="false">IF(OR($W3512="N/A",$R3512="",$S3512=""),"N/A",IF($W3512&gt;=4,"Not Significant",IF($W3512&gt;=2,"Semi-Significant","Significant")))</f>
        <v>N/A</v>
      </c>
      <c r="Z3512" s="1" t="str">
        <f aca="false">IF($D3512="Z540.1 w/data",0,"")</f>
        <v/>
      </c>
      <c r="AA3512" s="1" t="e">
        <f aca="false">$Y3512+$Q3512+$Z3512</f>
        <v>#VALUE!</v>
      </c>
      <c r="AB3512" s="1" t="n">
        <f aca="false">$N3512+$Q3512</f>
        <v>0</v>
      </c>
      <c r="AC3512" s="1" t="str">
        <f aca="false">IF($Y3512="","",IF(AND($AA3512&gt;=$R3512,$AA3512&lt;=$S3512),"Pass","Fail"))</f>
        <v/>
      </c>
      <c r="AD3512" s="1" t="str">
        <f aca="false">IF($Y3512="","",IF($AA3512&gt;$R3512,"Pass","Fail"))</f>
        <v/>
      </c>
      <c r="AE3512" s="1" t="str">
        <f aca="false">IF($Y3512="","",IF($AA3512&gt;=$R3512,"Pass","Fail"))</f>
        <v/>
      </c>
      <c r="AF3512" s="1" t="str">
        <f aca="false">IF($Y3512="","",IF($AA3512&lt;=$S3512,"Pass","Fail"))</f>
        <v/>
      </c>
      <c r="AG3512" s="1" t="str">
        <f aca="false">IF($Y3512="","",IF($AA3512&lt;$S3512,"Pass","Fail"))</f>
        <v/>
      </c>
      <c r="AH3512" s="23" t="str">
        <f aca="true">INDIRECT(CHOOSE(MATCH($T3512,{"±","&gt;","≥","≤","&lt;"},0), "AC", "AD", "AE", "AF", "AG") &amp; ROW())</f>
        <v/>
      </c>
      <c r="AI3512" s="56" t="str">
        <f aca="false">IF($X3512="Not Significant","No Further Action Required",
IF($AH3512="","",
IF(AND($AH3512="Pass",$L3512="0 - Passed "),"Analysis performed; no further action required.",
IF(AND($AH3512="Fail",$L3512="1 - Failed "),"Analysis performed; no further action required.",
IF(AND($AH3512="Pass",$L3512="2 - Limited In Use "),"Analysis performed; no further action required.",
IF(AND($AH3512="Fail",$L3512="3 - Adjusted "),"Analysis performed; no further action required.",
"Unit fails analysis; TSM determination required."))))))</f>
        <v/>
      </c>
      <c r="AJ3512" s="58"/>
    </row>
    <row r="3513" customFormat="false" ht="15" hidden="false" customHeight="false" outlineLevel="0" collapsed="false">
      <c r="A3513" s="56"/>
      <c r="E3513" s="57" t="str">
        <f aca="false">IF(AND($F3513="",$G3513=""),"",IF($G3513="",$F3513,HYPERLINK($G3513,$F3513)))</f>
        <v/>
      </c>
      <c r="H3513" s="1" t="str">
        <f aca="false">IF($I3513="","None Attached",IF(LEFT($I3513,5)="https",HYPERLINK($I3513,"Datasheet"),HYPERLINK(_xlfn.CONCAT("https://",$I3513),"Datasheet")))</f>
        <v>None Attached</v>
      </c>
      <c r="M3513" s="56"/>
      <c r="P3513" s="58"/>
      <c r="Q3513" s="1" t="n">
        <f aca="false">$M3513-$N3513</f>
        <v>0</v>
      </c>
      <c r="R3513" s="56"/>
      <c r="T3513" s="59" t="s">
        <v>15</v>
      </c>
      <c r="U3513" s="1" t="n">
        <f aca="false">$S3513-$R3513</f>
        <v>0</v>
      </c>
      <c r="V3513" s="1" t="n">
        <f aca="false">IF($T3513="±",$Q3513*2,$Q3513)</f>
        <v>0</v>
      </c>
      <c r="W3513" s="60" t="str">
        <f aca="false">IFERROR($U3513/ABS($V3513),"N/A")</f>
        <v>N/A</v>
      </c>
      <c r="X3513" s="61" t="str">
        <f aca="false">IF(OR($W3513="N/A",$R3513="",$S3513=""),"N/A",IF($W3513&gt;=4,"Not Significant",IF($W3513&gt;=2,"Semi-Significant","Significant")))</f>
        <v>N/A</v>
      </c>
      <c r="Z3513" s="1" t="str">
        <f aca="false">IF($D3513="Z540.1 w/data",0,"")</f>
        <v/>
      </c>
      <c r="AA3513" s="1" t="e">
        <f aca="false">$Y3513+$Q3513+$Z3513</f>
        <v>#VALUE!</v>
      </c>
      <c r="AB3513" s="1" t="n">
        <f aca="false">$N3513+$Q3513</f>
        <v>0</v>
      </c>
      <c r="AC3513" s="1" t="str">
        <f aca="false">IF($Y3513="","",IF(AND($AA3513&gt;=$R3513,$AA3513&lt;=$S3513),"Pass","Fail"))</f>
        <v/>
      </c>
      <c r="AD3513" s="1" t="str">
        <f aca="false">IF($Y3513="","",IF($AA3513&gt;$R3513,"Pass","Fail"))</f>
        <v/>
      </c>
      <c r="AE3513" s="1" t="str">
        <f aca="false">IF($Y3513="","",IF($AA3513&gt;=$R3513,"Pass","Fail"))</f>
        <v/>
      </c>
      <c r="AF3513" s="1" t="str">
        <f aca="false">IF($Y3513="","",IF($AA3513&lt;=$S3513,"Pass","Fail"))</f>
        <v/>
      </c>
      <c r="AG3513" s="1" t="str">
        <f aca="false">IF($Y3513="","",IF($AA3513&lt;$S3513,"Pass","Fail"))</f>
        <v/>
      </c>
      <c r="AH3513" s="23" t="str">
        <f aca="true">INDIRECT(CHOOSE(MATCH($T3513,{"±","&gt;","≥","≤","&lt;"},0), "AC", "AD", "AE", "AF", "AG") &amp; ROW())</f>
        <v/>
      </c>
      <c r="AI3513" s="56" t="str">
        <f aca="false">IF($X3513="Not Significant","No Further Action Required",
IF($AH3513="","",
IF(AND($AH3513="Pass",$L3513="0 - Passed "),"Analysis performed; no further action required.",
IF(AND($AH3513="Fail",$L3513="1 - Failed "),"Analysis performed; no further action required.",
IF(AND($AH3513="Pass",$L3513="2 - Limited In Use "),"Analysis performed; no further action required.",
IF(AND($AH3513="Fail",$L3513="3 - Adjusted "),"Analysis performed; no further action required.",
"Unit fails analysis; TSM determination required."))))))</f>
        <v/>
      </c>
      <c r="AJ3513" s="58"/>
    </row>
    <row r="3514" customFormat="false" ht="15" hidden="false" customHeight="false" outlineLevel="0" collapsed="false">
      <c r="A3514" s="56"/>
      <c r="E3514" s="57" t="str">
        <f aca="false">IF(AND($F3514="",$G3514=""),"",IF($G3514="",$F3514,HYPERLINK($G3514,$F3514)))</f>
        <v/>
      </c>
      <c r="H3514" s="1" t="str">
        <f aca="false">IF($I3514="","None Attached",IF(LEFT($I3514,5)="https",HYPERLINK($I3514,"Datasheet"),HYPERLINK(_xlfn.CONCAT("https://",$I3514),"Datasheet")))</f>
        <v>None Attached</v>
      </c>
      <c r="M3514" s="56"/>
      <c r="P3514" s="58"/>
      <c r="Q3514" s="1" t="n">
        <f aca="false">$M3514-$N3514</f>
        <v>0</v>
      </c>
      <c r="R3514" s="56"/>
      <c r="T3514" s="59" t="s">
        <v>15</v>
      </c>
      <c r="U3514" s="1" t="n">
        <f aca="false">$S3514-$R3514</f>
        <v>0</v>
      </c>
      <c r="V3514" s="1" t="n">
        <f aca="false">IF($T3514="±",$Q3514*2,$Q3514)</f>
        <v>0</v>
      </c>
      <c r="W3514" s="60" t="str">
        <f aca="false">IFERROR($U3514/ABS($V3514),"N/A")</f>
        <v>N/A</v>
      </c>
      <c r="X3514" s="61" t="str">
        <f aca="false">IF(OR($W3514="N/A",$R3514="",$S3514=""),"N/A",IF($W3514&gt;=4,"Not Significant",IF($W3514&gt;=2,"Semi-Significant","Significant")))</f>
        <v>N/A</v>
      </c>
      <c r="Z3514" s="1" t="str">
        <f aca="false">IF($D3514="Z540.1 w/data",0,"")</f>
        <v/>
      </c>
      <c r="AA3514" s="1" t="e">
        <f aca="false">$Y3514+$Q3514+$Z3514</f>
        <v>#VALUE!</v>
      </c>
      <c r="AB3514" s="1" t="n">
        <f aca="false">$N3514+$Q3514</f>
        <v>0</v>
      </c>
      <c r="AC3514" s="1" t="str">
        <f aca="false">IF($Y3514="","",IF(AND($AA3514&gt;=$R3514,$AA3514&lt;=$S3514),"Pass","Fail"))</f>
        <v/>
      </c>
      <c r="AD3514" s="1" t="str">
        <f aca="false">IF($Y3514="","",IF($AA3514&gt;$R3514,"Pass","Fail"))</f>
        <v/>
      </c>
      <c r="AE3514" s="1" t="str">
        <f aca="false">IF($Y3514="","",IF($AA3514&gt;=$R3514,"Pass","Fail"))</f>
        <v/>
      </c>
      <c r="AF3514" s="1" t="str">
        <f aca="false">IF($Y3514="","",IF($AA3514&lt;=$S3514,"Pass","Fail"))</f>
        <v/>
      </c>
      <c r="AG3514" s="1" t="str">
        <f aca="false">IF($Y3514="","",IF($AA3514&lt;$S3514,"Pass","Fail"))</f>
        <v/>
      </c>
      <c r="AH3514" s="23" t="str">
        <f aca="true">INDIRECT(CHOOSE(MATCH($T3514,{"±","&gt;","≥","≤","&lt;"},0), "AC", "AD", "AE", "AF", "AG") &amp; ROW())</f>
        <v/>
      </c>
      <c r="AI3514" s="56" t="str">
        <f aca="false">IF($X3514="Not Significant","No Further Action Required",
IF($AH3514="","",
IF(AND($AH3514="Pass",$L3514="0 - Passed "),"Analysis performed; no further action required.",
IF(AND($AH3514="Fail",$L3514="1 - Failed "),"Analysis performed; no further action required.",
IF(AND($AH3514="Pass",$L3514="2 - Limited In Use "),"Analysis performed; no further action required.",
IF(AND($AH3514="Fail",$L3514="3 - Adjusted "),"Analysis performed; no further action required.",
"Unit fails analysis; TSM determination required."))))))</f>
        <v/>
      </c>
      <c r="AJ3514" s="58"/>
    </row>
    <row r="3515" customFormat="false" ht="15" hidden="false" customHeight="false" outlineLevel="0" collapsed="false">
      <c r="A3515" s="56"/>
      <c r="E3515" s="57" t="str">
        <f aca="false">IF(AND($F3515="",$G3515=""),"",IF($G3515="",$F3515,HYPERLINK($G3515,$F3515)))</f>
        <v/>
      </c>
      <c r="H3515" s="1" t="str">
        <f aca="false">IF($I3515="","None Attached",IF(LEFT($I3515,5)="https",HYPERLINK($I3515,"Datasheet"),HYPERLINK(_xlfn.CONCAT("https://",$I3515),"Datasheet")))</f>
        <v>None Attached</v>
      </c>
      <c r="M3515" s="56"/>
      <c r="P3515" s="58"/>
      <c r="Q3515" s="1" t="n">
        <f aca="false">$M3515-$N3515</f>
        <v>0</v>
      </c>
      <c r="R3515" s="56"/>
      <c r="T3515" s="59" t="s">
        <v>15</v>
      </c>
      <c r="U3515" s="1" t="n">
        <f aca="false">$S3515-$R3515</f>
        <v>0</v>
      </c>
      <c r="V3515" s="1" t="n">
        <f aca="false">IF($T3515="±",$Q3515*2,$Q3515)</f>
        <v>0</v>
      </c>
      <c r="W3515" s="60" t="str">
        <f aca="false">IFERROR($U3515/ABS($V3515),"N/A")</f>
        <v>N/A</v>
      </c>
      <c r="X3515" s="61" t="str">
        <f aca="false">IF(OR($W3515="N/A",$R3515="",$S3515=""),"N/A",IF($W3515&gt;=4,"Not Significant",IF($W3515&gt;=2,"Semi-Significant","Significant")))</f>
        <v>N/A</v>
      </c>
      <c r="Z3515" s="1" t="str">
        <f aca="false">IF($D3515="Z540.1 w/data",0,"")</f>
        <v/>
      </c>
      <c r="AA3515" s="1" t="e">
        <f aca="false">$Y3515+$Q3515+$Z3515</f>
        <v>#VALUE!</v>
      </c>
      <c r="AB3515" s="1" t="n">
        <f aca="false">$N3515+$Q3515</f>
        <v>0</v>
      </c>
      <c r="AC3515" s="1" t="str">
        <f aca="false">IF($Y3515="","",IF(AND($AA3515&gt;=$R3515,$AA3515&lt;=$S3515),"Pass","Fail"))</f>
        <v/>
      </c>
      <c r="AD3515" s="1" t="str">
        <f aca="false">IF($Y3515="","",IF($AA3515&gt;$R3515,"Pass","Fail"))</f>
        <v/>
      </c>
      <c r="AE3515" s="1" t="str">
        <f aca="false">IF($Y3515="","",IF($AA3515&gt;=$R3515,"Pass","Fail"))</f>
        <v/>
      </c>
      <c r="AF3515" s="1" t="str">
        <f aca="false">IF($Y3515="","",IF($AA3515&lt;=$S3515,"Pass","Fail"))</f>
        <v/>
      </c>
      <c r="AG3515" s="1" t="str">
        <f aca="false">IF($Y3515="","",IF($AA3515&lt;$S3515,"Pass","Fail"))</f>
        <v/>
      </c>
      <c r="AH3515" s="23" t="str">
        <f aca="true">INDIRECT(CHOOSE(MATCH($T3515,{"±","&gt;","≥","≤","&lt;"},0), "AC", "AD", "AE", "AF", "AG") &amp; ROW())</f>
        <v/>
      </c>
      <c r="AI3515" s="56" t="str">
        <f aca="false">IF($X3515="Not Significant","No Further Action Required",
IF($AH3515="","",
IF(AND($AH3515="Pass",$L3515="0 - Passed "),"Analysis performed; no further action required.",
IF(AND($AH3515="Fail",$L3515="1 - Failed "),"Analysis performed; no further action required.",
IF(AND($AH3515="Pass",$L3515="2 - Limited In Use "),"Analysis performed; no further action required.",
IF(AND($AH3515="Fail",$L3515="3 - Adjusted "),"Analysis performed; no further action required.",
"Unit fails analysis; TSM determination required."))))))</f>
        <v/>
      </c>
      <c r="AJ3515" s="58"/>
    </row>
    <row r="3516" customFormat="false" ht="15" hidden="false" customHeight="false" outlineLevel="0" collapsed="false">
      <c r="A3516" s="56"/>
      <c r="E3516" s="57" t="str">
        <f aca="false">IF(AND($F3516="",$G3516=""),"",IF($G3516="",$F3516,HYPERLINK($G3516,$F3516)))</f>
        <v/>
      </c>
      <c r="H3516" s="1" t="str">
        <f aca="false">IF($I3516="","None Attached",IF(LEFT($I3516,5)="https",HYPERLINK($I3516,"Datasheet"),HYPERLINK(_xlfn.CONCAT("https://",$I3516),"Datasheet")))</f>
        <v>None Attached</v>
      </c>
      <c r="M3516" s="56"/>
      <c r="P3516" s="58"/>
      <c r="Q3516" s="1" t="n">
        <f aca="false">$M3516-$N3516</f>
        <v>0</v>
      </c>
      <c r="R3516" s="56"/>
      <c r="T3516" s="59" t="s">
        <v>15</v>
      </c>
      <c r="U3516" s="1" t="n">
        <f aca="false">$S3516-$R3516</f>
        <v>0</v>
      </c>
      <c r="V3516" s="1" t="n">
        <f aca="false">IF($T3516="±",$Q3516*2,$Q3516)</f>
        <v>0</v>
      </c>
      <c r="W3516" s="60" t="str">
        <f aca="false">IFERROR($U3516/ABS($V3516),"N/A")</f>
        <v>N/A</v>
      </c>
      <c r="X3516" s="61" t="str">
        <f aca="false">IF(OR($W3516="N/A",$R3516="",$S3516=""),"N/A",IF($W3516&gt;=4,"Not Significant",IF($W3516&gt;=2,"Semi-Significant","Significant")))</f>
        <v>N/A</v>
      </c>
      <c r="Z3516" s="1" t="str">
        <f aca="false">IF($D3516="Z540.1 w/data",0,"")</f>
        <v/>
      </c>
      <c r="AA3516" s="1" t="e">
        <f aca="false">$Y3516+$Q3516+$Z3516</f>
        <v>#VALUE!</v>
      </c>
      <c r="AB3516" s="1" t="n">
        <f aca="false">$N3516+$Q3516</f>
        <v>0</v>
      </c>
      <c r="AC3516" s="1" t="str">
        <f aca="false">IF($Y3516="","",IF(AND($AA3516&gt;=$R3516,$AA3516&lt;=$S3516),"Pass","Fail"))</f>
        <v/>
      </c>
      <c r="AD3516" s="1" t="str">
        <f aca="false">IF($Y3516="","",IF($AA3516&gt;$R3516,"Pass","Fail"))</f>
        <v/>
      </c>
      <c r="AE3516" s="1" t="str">
        <f aca="false">IF($Y3516="","",IF($AA3516&gt;=$R3516,"Pass","Fail"))</f>
        <v/>
      </c>
      <c r="AF3516" s="1" t="str">
        <f aca="false">IF($Y3516="","",IF($AA3516&lt;=$S3516,"Pass","Fail"))</f>
        <v/>
      </c>
      <c r="AG3516" s="1" t="str">
        <f aca="false">IF($Y3516="","",IF($AA3516&lt;$S3516,"Pass","Fail"))</f>
        <v/>
      </c>
      <c r="AH3516" s="23" t="str">
        <f aca="true">INDIRECT(CHOOSE(MATCH($T3516,{"±","&gt;","≥","≤","&lt;"},0), "AC", "AD", "AE", "AF", "AG") &amp; ROW())</f>
        <v/>
      </c>
      <c r="AI3516" s="56" t="str">
        <f aca="false">IF($X3516="Not Significant","No Further Action Required",
IF($AH3516="","",
IF(AND($AH3516="Pass",$L3516="0 - Passed "),"Analysis performed; no further action required.",
IF(AND($AH3516="Fail",$L3516="1 - Failed "),"Analysis performed; no further action required.",
IF(AND($AH3516="Pass",$L3516="2 - Limited In Use "),"Analysis performed; no further action required.",
IF(AND($AH3516="Fail",$L3516="3 - Adjusted "),"Analysis performed; no further action required.",
"Unit fails analysis; TSM determination required."))))))</f>
        <v/>
      </c>
      <c r="AJ3516" s="58"/>
    </row>
    <row r="3517" customFormat="false" ht="15" hidden="false" customHeight="false" outlineLevel="0" collapsed="false">
      <c r="A3517" s="56"/>
      <c r="E3517" s="57" t="str">
        <f aca="false">IF(AND($F3517="",$G3517=""),"",IF($G3517="",$F3517,HYPERLINK($G3517,$F3517)))</f>
        <v/>
      </c>
      <c r="H3517" s="1" t="str">
        <f aca="false">IF($I3517="","None Attached",IF(LEFT($I3517,5)="https",HYPERLINK($I3517,"Datasheet"),HYPERLINK(_xlfn.CONCAT("https://",$I3517),"Datasheet")))</f>
        <v>None Attached</v>
      </c>
      <c r="M3517" s="56"/>
      <c r="P3517" s="58"/>
      <c r="Q3517" s="1" t="n">
        <f aca="false">$M3517-$N3517</f>
        <v>0</v>
      </c>
      <c r="R3517" s="56"/>
      <c r="T3517" s="59" t="s">
        <v>15</v>
      </c>
      <c r="U3517" s="1" t="n">
        <f aca="false">$S3517-$R3517</f>
        <v>0</v>
      </c>
      <c r="V3517" s="1" t="n">
        <f aca="false">IF($T3517="±",$Q3517*2,$Q3517)</f>
        <v>0</v>
      </c>
      <c r="W3517" s="60" t="str">
        <f aca="false">IFERROR($U3517/ABS($V3517),"N/A")</f>
        <v>N/A</v>
      </c>
      <c r="X3517" s="61" t="str">
        <f aca="false">IF(OR($W3517="N/A",$R3517="",$S3517=""),"N/A",IF($W3517&gt;=4,"Not Significant",IF($W3517&gt;=2,"Semi-Significant","Significant")))</f>
        <v>N/A</v>
      </c>
      <c r="Z3517" s="1" t="str">
        <f aca="false">IF($D3517="Z540.1 w/data",0,"")</f>
        <v/>
      </c>
      <c r="AA3517" s="1" t="e">
        <f aca="false">$Y3517+$Q3517+$Z3517</f>
        <v>#VALUE!</v>
      </c>
      <c r="AB3517" s="1" t="n">
        <f aca="false">$N3517+$Q3517</f>
        <v>0</v>
      </c>
      <c r="AC3517" s="1" t="str">
        <f aca="false">IF($Y3517="","",IF(AND($AA3517&gt;=$R3517,$AA3517&lt;=$S3517),"Pass","Fail"))</f>
        <v/>
      </c>
      <c r="AD3517" s="1" t="str">
        <f aca="false">IF($Y3517="","",IF($AA3517&gt;$R3517,"Pass","Fail"))</f>
        <v/>
      </c>
      <c r="AE3517" s="1" t="str">
        <f aca="false">IF($Y3517="","",IF($AA3517&gt;=$R3517,"Pass","Fail"))</f>
        <v/>
      </c>
      <c r="AF3517" s="1" t="str">
        <f aca="false">IF($Y3517="","",IF($AA3517&lt;=$S3517,"Pass","Fail"))</f>
        <v/>
      </c>
      <c r="AG3517" s="1" t="str">
        <f aca="false">IF($Y3517="","",IF($AA3517&lt;$S3517,"Pass","Fail"))</f>
        <v/>
      </c>
      <c r="AH3517" s="23" t="str">
        <f aca="true">INDIRECT(CHOOSE(MATCH($T3517,{"±","&gt;","≥","≤","&lt;"},0), "AC", "AD", "AE", "AF", "AG") &amp; ROW())</f>
        <v/>
      </c>
      <c r="AI3517" s="56" t="str">
        <f aca="false">IF($X3517="Not Significant","No Further Action Required",
IF($AH3517="","",
IF(AND($AH3517="Pass",$L3517="0 - Passed "),"Analysis performed; no further action required.",
IF(AND($AH3517="Fail",$L3517="1 - Failed "),"Analysis performed; no further action required.",
IF(AND($AH3517="Pass",$L3517="2 - Limited In Use "),"Analysis performed; no further action required.",
IF(AND($AH3517="Fail",$L3517="3 - Adjusted "),"Analysis performed; no further action required.",
"Unit fails analysis; TSM determination required."))))))</f>
        <v/>
      </c>
      <c r="AJ3517" s="58"/>
    </row>
    <row r="3518" customFormat="false" ht="15" hidden="false" customHeight="false" outlineLevel="0" collapsed="false">
      <c r="A3518" s="56"/>
      <c r="E3518" s="57" t="str">
        <f aca="false">IF(AND($F3518="",$G3518=""),"",IF($G3518="",$F3518,HYPERLINK($G3518,$F3518)))</f>
        <v/>
      </c>
      <c r="H3518" s="1" t="str">
        <f aca="false">IF($I3518="","None Attached",IF(LEFT($I3518,5)="https",HYPERLINK($I3518,"Datasheet"),HYPERLINK(_xlfn.CONCAT("https://",$I3518),"Datasheet")))</f>
        <v>None Attached</v>
      </c>
      <c r="M3518" s="56"/>
      <c r="P3518" s="58"/>
      <c r="Q3518" s="1" t="n">
        <f aca="false">$M3518-$N3518</f>
        <v>0</v>
      </c>
      <c r="R3518" s="56"/>
      <c r="T3518" s="59" t="s">
        <v>15</v>
      </c>
      <c r="U3518" s="1" t="n">
        <f aca="false">$S3518-$R3518</f>
        <v>0</v>
      </c>
      <c r="V3518" s="1" t="n">
        <f aca="false">IF($T3518="±",$Q3518*2,$Q3518)</f>
        <v>0</v>
      </c>
      <c r="W3518" s="60" t="str">
        <f aca="false">IFERROR($U3518/ABS($V3518),"N/A")</f>
        <v>N/A</v>
      </c>
      <c r="X3518" s="61" t="str">
        <f aca="false">IF(OR($W3518="N/A",$R3518="",$S3518=""),"N/A",IF($W3518&gt;=4,"Not Significant",IF($W3518&gt;=2,"Semi-Significant","Significant")))</f>
        <v>N/A</v>
      </c>
      <c r="Z3518" s="1" t="str">
        <f aca="false">IF($D3518="Z540.1 w/data",0,"")</f>
        <v/>
      </c>
      <c r="AA3518" s="1" t="e">
        <f aca="false">$Y3518+$Q3518+$Z3518</f>
        <v>#VALUE!</v>
      </c>
      <c r="AB3518" s="1" t="n">
        <f aca="false">$N3518+$Q3518</f>
        <v>0</v>
      </c>
      <c r="AC3518" s="1" t="str">
        <f aca="false">IF($Y3518="","",IF(AND($AA3518&gt;=$R3518,$AA3518&lt;=$S3518),"Pass","Fail"))</f>
        <v/>
      </c>
      <c r="AD3518" s="1" t="str">
        <f aca="false">IF($Y3518="","",IF($AA3518&gt;$R3518,"Pass","Fail"))</f>
        <v/>
      </c>
      <c r="AE3518" s="1" t="str">
        <f aca="false">IF($Y3518="","",IF($AA3518&gt;=$R3518,"Pass","Fail"))</f>
        <v/>
      </c>
      <c r="AF3518" s="1" t="str">
        <f aca="false">IF($Y3518="","",IF($AA3518&lt;=$S3518,"Pass","Fail"))</f>
        <v/>
      </c>
      <c r="AG3518" s="1" t="str">
        <f aca="false">IF($Y3518="","",IF($AA3518&lt;$S3518,"Pass","Fail"))</f>
        <v/>
      </c>
      <c r="AH3518" s="23" t="str">
        <f aca="true">INDIRECT(CHOOSE(MATCH($T3518,{"±","&gt;","≥","≤","&lt;"},0), "AC", "AD", "AE", "AF", "AG") &amp; ROW())</f>
        <v/>
      </c>
      <c r="AI3518" s="56" t="str">
        <f aca="false">IF($X3518="Not Significant","No Further Action Required",
IF($AH3518="","",
IF(AND($AH3518="Pass",$L3518="0 - Passed "),"Analysis performed; no further action required.",
IF(AND($AH3518="Fail",$L3518="1 - Failed "),"Analysis performed; no further action required.",
IF(AND($AH3518="Pass",$L3518="2 - Limited In Use "),"Analysis performed; no further action required.",
IF(AND($AH3518="Fail",$L3518="3 - Adjusted "),"Analysis performed; no further action required.",
"Unit fails analysis; TSM determination required."))))))</f>
        <v/>
      </c>
      <c r="AJ3518" s="58"/>
    </row>
    <row r="3519" customFormat="false" ht="15" hidden="false" customHeight="false" outlineLevel="0" collapsed="false">
      <c r="A3519" s="56"/>
      <c r="E3519" s="57" t="str">
        <f aca="false">IF(AND($F3519="",$G3519=""),"",IF($G3519="",$F3519,HYPERLINK($G3519,$F3519)))</f>
        <v/>
      </c>
      <c r="H3519" s="1" t="str">
        <f aca="false">IF($I3519="","None Attached",IF(LEFT($I3519,5)="https",HYPERLINK($I3519,"Datasheet"),HYPERLINK(_xlfn.CONCAT("https://",$I3519),"Datasheet")))</f>
        <v>None Attached</v>
      </c>
      <c r="M3519" s="56"/>
      <c r="P3519" s="58"/>
      <c r="Q3519" s="1" t="n">
        <f aca="false">$M3519-$N3519</f>
        <v>0</v>
      </c>
      <c r="R3519" s="56"/>
      <c r="T3519" s="59" t="s">
        <v>15</v>
      </c>
      <c r="U3519" s="1" t="n">
        <f aca="false">$S3519-$R3519</f>
        <v>0</v>
      </c>
      <c r="V3519" s="1" t="n">
        <f aca="false">IF($T3519="±",$Q3519*2,$Q3519)</f>
        <v>0</v>
      </c>
      <c r="W3519" s="60" t="str">
        <f aca="false">IFERROR($U3519/ABS($V3519),"N/A")</f>
        <v>N/A</v>
      </c>
      <c r="X3519" s="61" t="str">
        <f aca="false">IF(OR($W3519="N/A",$R3519="",$S3519=""),"N/A",IF($W3519&gt;=4,"Not Significant",IF($W3519&gt;=2,"Semi-Significant","Significant")))</f>
        <v>N/A</v>
      </c>
      <c r="Z3519" s="1" t="str">
        <f aca="false">IF($D3519="Z540.1 w/data",0,"")</f>
        <v/>
      </c>
      <c r="AA3519" s="1" t="e">
        <f aca="false">$Y3519+$Q3519+$Z3519</f>
        <v>#VALUE!</v>
      </c>
      <c r="AB3519" s="1" t="n">
        <f aca="false">$N3519+$Q3519</f>
        <v>0</v>
      </c>
      <c r="AC3519" s="1" t="str">
        <f aca="false">IF($Y3519="","",IF(AND($AA3519&gt;=$R3519,$AA3519&lt;=$S3519),"Pass","Fail"))</f>
        <v/>
      </c>
      <c r="AD3519" s="1" t="str">
        <f aca="false">IF($Y3519="","",IF($AA3519&gt;$R3519,"Pass","Fail"))</f>
        <v/>
      </c>
      <c r="AE3519" s="1" t="str">
        <f aca="false">IF($Y3519="","",IF($AA3519&gt;=$R3519,"Pass","Fail"))</f>
        <v/>
      </c>
      <c r="AF3519" s="1" t="str">
        <f aca="false">IF($Y3519="","",IF($AA3519&lt;=$S3519,"Pass","Fail"))</f>
        <v/>
      </c>
      <c r="AG3519" s="1" t="str">
        <f aca="false">IF($Y3519="","",IF($AA3519&lt;$S3519,"Pass","Fail"))</f>
        <v/>
      </c>
      <c r="AH3519" s="23" t="str">
        <f aca="true">INDIRECT(CHOOSE(MATCH($T3519,{"±","&gt;","≥","≤","&lt;"},0), "AC", "AD", "AE", "AF", "AG") &amp; ROW())</f>
        <v/>
      </c>
      <c r="AI3519" s="56" t="str">
        <f aca="false">IF($X3519="Not Significant","No Further Action Required",
IF($AH3519="","",
IF(AND($AH3519="Pass",$L3519="0 - Passed "),"Analysis performed; no further action required.",
IF(AND($AH3519="Fail",$L3519="1 - Failed "),"Analysis performed; no further action required.",
IF(AND($AH3519="Pass",$L3519="2 - Limited In Use "),"Analysis performed; no further action required.",
IF(AND($AH3519="Fail",$L3519="3 - Adjusted "),"Analysis performed; no further action required.",
"Unit fails analysis; TSM determination required."))))))</f>
        <v/>
      </c>
      <c r="AJ3519" s="58"/>
    </row>
    <row r="3520" customFormat="false" ht="15" hidden="false" customHeight="false" outlineLevel="0" collapsed="false">
      <c r="A3520" s="56"/>
      <c r="E3520" s="57" t="str">
        <f aca="false">IF(AND($F3520="",$G3520=""),"",IF($G3520="",$F3520,HYPERLINK($G3520,$F3520)))</f>
        <v/>
      </c>
      <c r="H3520" s="1" t="str">
        <f aca="false">IF($I3520="","None Attached",IF(LEFT($I3520,5)="https",HYPERLINK($I3520,"Datasheet"),HYPERLINK(_xlfn.CONCAT("https://",$I3520),"Datasheet")))</f>
        <v>None Attached</v>
      </c>
      <c r="M3520" s="56"/>
      <c r="P3520" s="58"/>
      <c r="Q3520" s="1" t="n">
        <f aca="false">$M3520-$N3520</f>
        <v>0</v>
      </c>
      <c r="R3520" s="56"/>
      <c r="T3520" s="59" t="s">
        <v>15</v>
      </c>
      <c r="U3520" s="1" t="n">
        <f aca="false">$S3520-$R3520</f>
        <v>0</v>
      </c>
      <c r="V3520" s="1" t="n">
        <f aca="false">IF($T3520="±",$Q3520*2,$Q3520)</f>
        <v>0</v>
      </c>
      <c r="W3520" s="60" t="str">
        <f aca="false">IFERROR($U3520/ABS($V3520),"N/A")</f>
        <v>N/A</v>
      </c>
      <c r="X3520" s="61" t="str">
        <f aca="false">IF(OR($W3520="N/A",$R3520="",$S3520=""),"N/A",IF($W3520&gt;=4,"Not Significant",IF($W3520&gt;=2,"Semi-Significant","Significant")))</f>
        <v>N/A</v>
      </c>
      <c r="Z3520" s="1" t="str">
        <f aca="false">IF($D3520="Z540.1 w/data",0,"")</f>
        <v/>
      </c>
      <c r="AA3520" s="1" t="e">
        <f aca="false">$Y3520+$Q3520+$Z3520</f>
        <v>#VALUE!</v>
      </c>
      <c r="AB3520" s="1" t="n">
        <f aca="false">$N3520+$Q3520</f>
        <v>0</v>
      </c>
      <c r="AC3520" s="1" t="str">
        <f aca="false">IF($Y3520="","",IF(AND($AA3520&gt;=$R3520,$AA3520&lt;=$S3520),"Pass","Fail"))</f>
        <v/>
      </c>
      <c r="AD3520" s="1" t="str">
        <f aca="false">IF($Y3520="","",IF($AA3520&gt;$R3520,"Pass","Fail"))</f>
        <v/>
      </c>
      <c r="AE3520" s="1" t="str">
        <f aca="false">IF($Y3520="","",IF($AA3520&gt;=$R3520,"Pass","Fail"))</f>
        <v/>
      </c>
      <c r="AF3520" s="1" t="str">
        <f aca="false">IF($Y3520="","",IF($AA3520&lt;=$S3520,"Pass","Fail"))</f>
        <v/>
      </c>
      <c r="AG3520" s="1" t="str">
        <f aca="false">IF($Y3520="","",IF($AA3520&lt;$S3520,"Pass","Fail"))</f>
        <v/>
      </c>
      <c r="AH3520" s="23" t="str">
        <f aca="true">INDIRECT(CHOOSE(MATCH($T3520,{"±","&gt;","≥","≤","&lt;"},0), "AC", "AD", "AE", "AF", "AG") &amp; ROW())</f>
        <v/>
      </c>
      <c r="AI3520" s="56" t="str">
        <f aca="false">IF($X3520="Not Significant","No Further Action Required",
IF($AH3520="","",
IF(AND($AH3520="Pass",$L3520="0 - Passed "),"Analysis performed; no further action required.",
IF(AND($AH3520="Fail",$L3520="1 - Failed "),"Analysis performed; no further action required.",
IF(AND($AH3520="Pass",$L3520="2 - Limited In Use "),"Analysis performed; no further action required.",
IF(AND($AH3520="Fail",$L3520="3 - Adjusted "),"Analysis performed; no further action required.",
"Unit fails analysis; TSM determination required."))))))</f>
        <v/>
      </c>
      <c r="AJ3520" s="58"/>
    </row>
    <row r="3521" customFormat="false" ht="15" hidden="false" customHeight="false" outlineLevel="0" collapsed="false">
      <c r="A3521" s="56"/>
      <c r="E3521" s="57" t="str">
        <f aca="false">IF(AND($F3521="",$G3521=""),"",IF($G3521="",$F3521,HYPERLINK($G3521,$F3521)))</f>
        <v/>
      </c>
      <c r="H3521" s="1" t="str">
        <f aca="false">IF($I3521="","None Attached",IF(LEFT($I3521,5)="https",HYPERLINK($I3521,"Datasheet"),HYPERLINK(_xlfn.CONCAT("https://",$I3521),"Datasheet")))</f>
        <v>None Attached</v>
      </c>
      <c r="M3521" s="56"/>
      <c r="P3521" s="58"/>
      <c r="Q3521" s="1" t="n">
        <f aca="false">$M3521-$N3521</f>
        <v>0</v>
      </c>
      <c r="R3521" s="56"/>
      <c r="T3521" s="59" t="s">
        <v>15</v>
      </c>
      <c r="U3521" s="1" t="n">
        <f aca="false">$S3521-$R3521</f>
        <v>0</v>
      </c>
      <c r="V3521" s="1" t="n">
        <f aca="false">IF($T3521="±",$Q3521*2,$Q3521)</f>
        <v>0</v>
      </c>
      <c r="W3521" s="60" t="str">
        <f aca="false">IFERROR($U3521/ABS($V3521),"N/A")</f>
        <v>N/A</v>
      </c>
      <c r="X3521" s="61" t="str">
        <f aca="false">IF(OR($W3521="N/A",$R3521="",$S3521=""),"N/A",IF($W3521&gt;=4,"Not Significant",IF($W3521&gt;=2,"Semi-Significant","Significant")))</f>
        <v>N/A</v>
      </c>
      <c r="Z3521" s="1" t="str">
        <f aca="false">IF($D3521="Z540.1 w/data",0,"")</f>
        <v/>
      </c>
      <c r="AA3521" s="1" t="e">
        <f aca="false">$Y3521+$Q3521+$Z3521</f>
        <v>#VALUE!</v>
      </c>
      <c r="AB3521" s="1" t="n">
        <f aca="false">$N3521+$Q3521</f>
        <v>0</v>
      </c>
      <c r="AC3521" s="1" t="str">
        <f aca="false">IF($Y3521="","",IF(AND($AA3521&gt;=$R3521,$AA3521&lt;=$S3521),"Pass","Fail"))</f>
        <v/>
      </c>
      <c r="AD3521" s="1" t="str">
        <f aca="false">IF($Y3521="","",IF($AA3521&gt;$R3521,"Pass","Fail"))</f>
        <v/>
      </c>
      <c r="AE3521" s="1" t="str">
        <f aca="false">IF($Y3521="","",IF($AA3521&gt;=$R3521,"Pass","Fail"))</f>
        <v/>
      </c>
      <c r="AF3521" s="1" t="str">
        <f aca="false">IF($Y3521="","",IF($AA3521&lt;=$S3521,"Pass","Fail"))</f>
        <v/>
      </c>
      <c r="AG3521" s="1" t="str">
        <f aca="false">IF($Y3521="","",IF($AA3521&lt;$S3521,"Pass","Fail"))</f>
        <v/>
      </c>
      <c r="AH3521" s="23" t="str">
        <f aca="true">INDIRECT(CHOOSE(MATCH($T3521,{"±","&gt;","≥","≤","&lt;"},0), "AC", "AD", "AE", "AF", "AG") &amp; ROW())</f>
        <v/>
      </c>
      <c r="AI3521" s="56" t="str">
        <f aca="false">IF($X3521="Not Significant","No Further Action Required",
IF($AH3521="","",
IF(AND($AH3521="Pass",$L3521="0 - Passed "),"Analysis performed; no further action required.",
IF(AND($AH3521="Fail",$L3521="1 - Failed "),"Analysis performed; no further action required.",
IF(AND($AH3521="Pass",$L3521="2 - Limited In Use "),"Analysis performed; no further action required.",
IF(AND($AH3521="Fail",$L3521="3 - Adjusted "),"Analysis performed; no further action required.",
"Unit fails analysis; TSM determination required."))))))</f>
        <v/>
      </c>
      <c r="AJ3521" s="58"/>
    </row>
    <row r="3522" customFormat="false" ht="15" hidden="false" customHeight="false" outlineLevel="0" collapsed="false">
      <c r="A3522" s="56"/>
      <c r="E3522" s="57" t="str">
        <f aca="false">IF(AND($F3522="",$G3522=""),"",IF($G3522="",$F3522,HYPERLINK($G3522,$F3522)))</f>
        <v/>
      </c>
      <c r="H3522" s="1" t="str">
        <f aca="false">IF($I3522="","None Attached",IF(LEFT($I3522,5)="https",HYPERLINK($I3522,"Datasheet"),HYPERLINK(_xlfn.CONCAT("https://",$I3522),"Datasheet")))</f>
        <v>None Attached</v>
      </c>
      <c r="M3522" s="56"/>
      <c r="P3522" s="58"/>
      <c r="Q3522" s="1" t="n">
        <f aca="false">$M3522-$N3522</f>
        <v>0</v>
      </c>
      <c r="R3522" s="56"/>
      <c r="T3522" s="59" t="s">
        <v>15</v>
      </c>
      <c r="U3522" s="1" t="n">
        <f aca="false">$S3522-$R3522</f>
        <v>0</v>
      </c>
      <c r="V3522" s="1" t="n">
        <f aca="false">IF($T3522="±",$Q3522*2,$Q3522)</f>
        <v>0</v>
      </c>
      <c r="W3522" s="60" t="str">
        <f aca="false">IFERROR($U3522/ABS($V3522),"N/A")</f>
        <v>N/A</v>
      </c>
      <c r="X3522" s="61" t="str">
        <f aca="false">IF(OR($W3522="N/A",$R3522="",$S3522=""),"N/A",IF($W3522&gt;=4,"Not Significant",IF($W3522&gt;=2,"Semi-Significant","Significant")))</f>
        <v>N/A</v>
      </c>
      <c r="Z3522" s="1" t="str">
        <f aca="false">IF($D3522="Z540.1 w/data",0,"")</f>
        <v/>
      </c>
      <c r="AA3522" s="1" t="e">
        <f aca="false">$Y3522+$Q3522+$Z3522</f>
        <v>#VALUE!</v>
      </c>
      <c r="AB3522" s="1" t="n">
        <f aca="false">$N3522+$Q3522</f>
        <v>0</v>
      </c>
      <c r="AC3522" s="1" t="str">
        <f aca="false">IF($Y3522="","",IF(AND($AA3522&gt;=$R3522,$AA3522&lt;=$S3522),"Pass","Fail"))</f>
        <v/>
      </c>
      <c r="AD3522" s="1" t="str">
        <f aca="false">IF($Y3522="","",IF($AA3522&gt;$R3522,"Pass","Fail"))</f>
        <v/>
      </c>
      <c r="AE3522" s="1" t="str">
        <f aca="false">IF($Y3522="","",IF($AA3522&gt;=$R3522,"Pass","Fail"))</f>
        <v/>
      </c>
      <c r="AF3522" s="1" t="str">
        <f aca="false">IF($Y3522="","",IF($AA3522&lt;=$S3522,"Pass","Fail"))</f>
        <v/>
      </c>
      <c r="AG3522" s="1" t="str">
        <f aca="false">IF($Y3522="","",IF($AA3522&lt;$S3522,"Pass","Fail"))</f>
        <v/>
      </c>
      <c r="AH3522" s="23" t="str">
        <f aca="true">INDIRECT(CHOOSE(MATCH($T3522,{"±","&gt;","≥","≤","&lt;"},0), "AC", "AD", "AE", "AF", "AG") &amp; ROW())</f>
        <v/>
      </c>
      <c r="AI3522" s="56" t="str">
        <f aca="false">IF($X3522="Not Significant","No Further Action Required",
IF($AH3522="","",
IF(AND($AH3522="Pass",$L3522="0 - Passed "),"Analysis performed; no further action required.",
IF(AND($AH3522="Fail",$L3522="1 - Failed "),"Analysis performed; no further action required.",
IF(AND($AH3522="Pass",$L3522="2 - Limited In Use "),"Analysis performed; no further action required.",
IF(AND($AH3522="Fail",$L3522="3 - Adjusted "),"Analysis performed; no further action required.",
"Unit fails analysis; TSM determination required."))))))</f>
        <v/>
      </c>
      <c r="AJ3522" s="58"/>
    </row>
    <row r="3523" customFormat="false" ht="15" hidden="false" customHeight="false" outlineLevel="0" collapsed="false">
      <c r="A3523" s="56"/>
      <c r="E3523" s="57" t="str">
        <f aca="false">IF(AND($F3523="",$G3523=""),"",IF($G3523="",$F3523,HYPERLINK($G3523,$F3523)))</f>
        <v/>
      </c>
      <c r="H3523" s="1" t="str">
        <f aca="false">IF($I3523="","None Attached",IF(LEFT($I3523,5)="https",HYPERLINK($I3523,"Datasheet"),HYPERLINK(_xlfn.CONCAT("https://",$I3523),"Datasheet")))</f>
        <v>None Attached</v>
      </c>
      <c r="M3523" s="56"/>
      <c r="P3523" s="58"/>
      <c r="Q3523" s="1" t="n">
        <f aca="false">$M3523-$N3523</f>
        <v>0</v>
      </c>
      <c r="R3523" s="56"/>
      <c r="T3523" s="59" t="s">
        <v>15</v>
      </c>
      <c r="U3523" s="1" t="n">
        <f aca="false">$S3523-$R3523</f>
        <v>0</v>
      </c>
      <c r="V3523" s="1" t="n">
        <f aca="false">IF($T3523="±",$Q3523*2,$Q3523)</f>
        <v>0</v>
      </c>
      <c r="W3523" s="60" t="str">
        <f aca="false">IFERROR($U3523/ABS($V3523),"N/A")</f>
        <v>N/A</v>
      </c>
      <c r="X3523" s="61" t="str">
        <f aca="false">IF(OR($W3523="N/A",$R3523="",$S3523=""),"N/A",IF($W3523&gt;=4,"Not Significant",IF($W3523&gt;=2,"Semi-Significant","Significant")))</f>
        <v>N/A</v>
      </c>
      <c r="Z3523" s="1" t="str">
        <f aca="false">IF($D3523="Z540.1 w/data",0,"")</f>
        <v/>
      </c>
      <c r="AA3523" s="1" t="e">
        <f aca="false">$Y3523+$Q3523+$Z3523</f>
        <v>#VALUE!</v>
      </c>
      <c r="AB3523" s="1" t="n">
        <f aca="false">$N3523+$Q3523</f>
        <v>0</v>
      </c>
      <c r="AC3523" s="1" t="str">
        <f aca="false">IF($Y3523="","",IF(AND($AA3523&gt;=$R3523,$AA3523&lt;=$S3523),"Pass","Fail"))</f>
        <v/>
      </c>
      <c r="AD3523" s="1" t="str">
        <f aca="false">IF($Y3523="","",IF($AA3523&gt;$R3523,"Pass","Fail"))</f>
        <v/>
      </c>
      <c r="AE3523" s="1" t="str">
        <f aca="false">IF($Y3523="","",IF($AA3523&gt;=$R3523,"Pass","Fail"))</f>
        <v/>
      </c>
      <c r="AF3523" s="1" t="str">
        <f aca="false">IF($Y3523="","",IF($AA3523&lt;=$S3523,"Pass","Fail"))</f>
        <v/>
      </c>
      <c r="AG3523" s="1" t="str">
        <f aca="false">IF($Y3523="","",IF($AA3523&lt;$S3523,"Pass","Fail"))</f>
        <v/>
      </c>
      <c r="AH3523" s="23" t="str">
        <f aca="true">INDIRECT(CHOOSE(MATCH($T3523,{"±","&gt;","≥","≤","&lt;"},0), "AC", "AD", "AE", "AF", "AG") &amp; ROW())</f>
        <v/>
      </c>
      <c r="AI3523" s="56" t="str">
        <f aca="false">IF($X3523="Not Significant","No Further Action Required",
IF($AH3523="","",
IF(AND($AH3523="Pass",$L3523="0 - Passed "),"Analysis performed; no further action required.",
IF(AND($AH3523="Fail",$L3523="1 - Failed "),"Analysis performed; no further action required.",
IF(AND($AH3523="Pass",$L3523="2 - Limited In Use "),"Analysis performed; no further action required.",
IF(AND($AH3523="Fail",$L3523="3 - Adjusted "),"Analysis performed; no further action required.",
"Unit fails analysis; TSM determination required."))))))</f>
        <v/>
      </c>
      <c r="AJ3523" s="58"/>
    </row>
    <row r="3524" customFormat="false" ht="15" hidden="false" customHeight="false" outlineLevel="0" collapsed="false">
      <c r="A3524" s="56"/>
      <c r="E3524" s="57" t="str">
        <f aca="false">IF(AND($F3524="",$G3524=""),"",IF($G3524="",$F3524,HYPERLINK($G3524,$F3524)))</f>
        <v/>
      </c>
      <c r="H3524" s="1" t="str">
        <f aca="false">IF($I3524="","None Attached",IF(LEFT($I3524,5)="https",HYPERLINK($I3524,"Datasheet"),HYPERLINK(_xlfn.CONCAT("https://",$I3524),"Datasheet")))</f>
        <v>None Attached</v>
      </c>
      <c r="M3524" s="56"/>
      <c r="P3524" s="58"/>
      <c r="Q3524" s="1" t="n">
        <f aca="false">$M3524-$N3524</f>
        <v>0</v>
      </c>
      <c r="R3524" s="56"/>
      <c r="T3524" s="59" t="s">
        <v>15</v>
      </c>
      <c r="U3524" s="1" t="n">
        <f aca="false">$S3524-$R3524</f>
        <v>0</v>
      </c>
      <c r="V3524" s="1" t="n">
        <f aca="false">IF($T3524="±",$Q3524*2,$Q3524)</f>
        <v>0</v>
      </c>
      <c r="W3524" s="60" t="str">
        <f aca="false">IFERROR($U3524/ABS($V3524),"N/A")</f>
        <v>N/A</v>
      </c>
      <c r="X3524" s="61" t="str">
        <f aca="false">IF(OR($W3524="N/A",$R3524="",$S3524=""),"N/A",IF($W3524&gt;=4,"Not Significant",IF($W3524&gt;=2,"Semi-Significant","Significant")))</f>
        <v>N/A</v>
      </c>
      <c r="Z3524" s="1" t="str">
        <f aca="false">IF($D3524="Z540.1 w/data",0,"")</f>
        <v/>
      </c>
      <c r="AA3524" s="1" t="e">
        <f aca="false">$Y3524+$Q3524+$Z3524</f>
        <v>#VALUE!</v>
      </c>
      <c r="AB3524" s="1" t="n">
        <f aca="false">$N3524+$Q3524</f>
        <v>0</v>
      </c>
      <c r="AC3524" s="1" t="str">
        <f aca="false">IF($Y3524="","",IF(AND($AA3524&gt;=$R3524,$AA3524&lt;=$S3524),"Pass","Fail"))</f>
        <v/>
      </c>
      <c r="AD3524" s="1" t="str">
        <f aca="false">IF($Y3524="","",IF($AA3524&gt;$R3524,"Pass","Fail"))</f>
        <v/>
      </c>
      <c r="AE3524" s="1" t="str">
        <f aca="false">IF($Y3524="","",IF($AA3524&gt;=$R3524,"Pass","Fail"))</f>
        <v/>
      </c>
      <c r="AF3524" s="1" t="str">
        <f aca="false">IF($Y3524="","",IF($AA3524&lt;=$S3524,"Pass","Fail"))</f>
        <v/>
      </c>
      <c r="AG3524" s="1" t="str">
        <f aca="false">IF($Y3524="","",IF($AA3524&lt;$S3524,"Pass","Fail"))</f>
        <v/>
      </c>
      <c r="AH3524" s="23" t="str">
        <f aca="true">INDIRECT(CHOOSE(MATCH($T3524,{"±","&gt;","≥","≤","&lt;"},0), "AC", "AD", "AE", "AF", "AG") &amp; ROW())</f>
        <v/>
      </c>
      <c r="AI3524" s="56" t="str">
        <f aca="false">IF($X3524="Not Significant","No Further Action Required",
IF($AH3524="","",
IF(AND($AH3524="Pass",$L3524="0 - Passed "),"Analysis performed; no further action required.",
IF(AND($AH3524="Fail",$L3524="1 - Failed "),"Analysis performed; no further action required.",
IF(AND($AH3524="Pass",$L3524="2 - Limited In Use "),"Analysis performed; no further action required.",
IF(AND($AH3524="Fail",$L3524="3 - Adjusted "),"Analysis performed; no further action required.",
"Unit fails analysis; TSM determination required."))))))</f>
        <v/>
      </c>
      <c r="AJ3524" s="58"/>
    </row>
    <row r="3525" customFormat="false" ht="15" hidden="false" customHeight="false" outlineLevel="0" collapsed="false">
      <c r="A3525" s="56"/>
      <c r="E3525" s="57" t="str">
        <f aca="false">IF(AND($F3525="",$G3525=""),"",IF($G3525="",$F3525,HYPERLINK($G3525,$F3525)))</f>
        <v/>
      </c>
      <c r="H3525" s="1" t="str">
        <f aca="false">IF($I3525="","None Attached",IF(LEFT($I3525,5)="https",HYPERLINK($I3525,"Datasheet"),HYPERLINK(_xlfn.CONCAT("https://",$I3525),"Datasheet")))</f>
        <v>None Attached</v>
      </c>
      <c r="M3525" s="56"/>
      <c r="P3525" s="58"/>
      <c r="Q3525" s="1" t="n">
        <f aca="false">$M3525-$N3525</f>
        <v>0</v>
      </c>
      <c r="R3525" s="56"/>
      <c r="T3525" s="59" t="s">
        <v>15</v>
      </c>
      <c r="U3525" s="1" t="n">
        <f aca="false">$S3525-$R3525</f>
        <v>0</v>
      </c>
      <c r="V3525" s="1" t="n">
        <f aca="false">IF($T3525="±",$Q3525*2,$Q3525)</f>
        <v>0</v>
      </c>
      <c r="W3525" s="60" t="str">
        <f aca="false">IFERROR($U3525/ABS($V3525),"N/A")</f>
        <v>N/A</v>
      </c>
      <c r="X3525" s="61" t="str">
        <f aca="false">IF(OR($W3525="N/A",$R3525="",$S3525=""),"N/A",IF($W3525&gt;=4,"Not Significant",IF($W3525&gt;=2,"Semi-Significant","Significant")))</f>
        <v>N/A</v>
      </c>
      <c r="Z3525" s="1" t="str">
        <f aca="false">IF($D3525="Z540.1 w/data",0,"")</f>
        <v/>
      </c>
      <c r="AA3525" s="1" t="e">
        <f aca="false">$Y3525+$Q3525+$Z3525</f>
        <v>#VALUE!</v>
      </c>
      <c r="AB3525" s="1" t="n">
        <f aca="false">$N3525+$Q3525</f>
        <v>0</v>
      </c>
      <c r="AC3525" s="1" t="str">
        <f aca="false">IF($Y3525="","",IF(AND($AA3525&gt;=$R3525,$AA3525&lt;=$S3525),"Pass","Fail"))</f>
        <v/>
      </c>
      <c r="AD3525" s="1" t="str">
        <f aca="false">IF($Y3525="","",IF($AA3525&gt;$R3525,"Pass","Fail"))</f>
        <v/>
      </c>
      <c r="AE3525" s="1" t="str">
        <f aca="false">IF($Y3525="","",IF($AA3525&gt;=$R3525,"Pass","Fail"))</f>
        <v/>
      </c>
      <c r="AF3525" s="1" t="str">
        <f aca="false">IF($Y3525="","",IF($AA3525&lt;=$S3525,"Pass","Fail"))</f>
        <v/>
      </c>
      <c r="AG3525" s="1" t="str">
        <f aca="false">IF($Y3525="","",IF($AA3525&lt;$S3525,"Pass","Fail"))</f>
        <v/>
      </c>
      <c r="AH3525" s="23" t="str">
        <f aca="true">INDIRECT(CHOOSE(MATCH($T3525,{"±","&gt;","≥","≤","&lt;"},0), "AC", "AD", "AE", "AF", "AG") &amp; ROW())</f>
        <v/>
      </c>
      <c r="AI3525" s="56" t="str">
        <f aca="false">IF($X3525="Not Significant","No Further Action Required",
IF($AH3525="","",
IF(AND($AH3525="Pass",$L3525="0 - Passed "),"Analysis performed; no further action required.",
IF(AND($AH3525="Fail",$L3525="1 - Failed "),"Analysis performed; no further action required.",
IF(AND($AH3525="Pass",$L3525="2 - Limited In Use "),"Analysis performed; no further action required.",
IF(AND($AH3525="Fail",$L3525="3 - Adjusted "),"Analysis performed; no further action required.",
"Unit fails analysis; TSM determination required."))))))</f>
        <v/>
      </c>
      <c r="AJ3525" s="58"/>
    </row>
    <row r="3526" customFormat="false" ht="15" hidden="false" customHeight="false" outlineLevel="0" collapsed="false">
      <c r="A3526" s="56"/>
      <c r="E3526" s="57" t="str">
        <f aca="false">IF(AND($F3526="",$G3526=""),"",IF($G3526="",$F3526,HYPERLINK($G3526,$F3526)))</f>
        <v/>
      </c>
      <c r="H3526" s="1" t="str">
        <f aca="false">IF($I3526="","None Attached",IF(LEFT($I3526,5)="https",HYPERLINK($I3526,"Datasheet"),HYPERLINK(_xlfn.CONCAT("https://",$I3526),"Datasheet")))</f>
        <v>None Attached</v>
      </c>
      <c r="M3526" s="56"/>
      <c r="P3526" s="58"/>
      <c r="Q3526" s="1" t="n">
        <f aca="false">$M3526-$N3526</f>
        <v>0</v>
      </c>
      <c r="R3526" s="56"/>
      <c r="T3526" s="59" t="s">
        <v>15</v>
      </c>
      <c r="U3526" s="1" t="n">
        <f aca="false">$S3526-$R3526</f>
        <v>0</v>
      </c>
      <c r="V3526" s="1" t="n">
        <f aca="false">IF($T3526="±",$Q3526*2,$Q3526)</f>
        <v>0</v>
      </c>
      <c r="W3526" s="60" t="str">
        <f aca="false">IFERROR($U3526/ABS($V3526),"N/A")</f>
        <v>N/A</v>
      </c>
      <c r="X3526" s="61" t="str">
        <f aca="false">IF(OR($W3526="N/A",$R3526="",$S3526=""),"N/A",IF($W3526&gt;=4,"Not Significant",IF($W3526&gt;=2,"Semi-Significant","Significant")))</f>
        <v>N/A</v>
      </c>
      <c r="Z3526" s="1" t="str">
        <f aca="false">IF($D3526="Z540.1 w/data",0,"")</f>
        <v/>
      </c>
      <c r="AA3526" s="1" t="e">
        <f aca="false">$Y3526+$Q3526+$Z3526</f>
        <v>#VALUE!</v>
      </c>
      <c r="AB3526" s="1" t="n">
        <f aca="false">$N3526+$Q3526</f>
        <v>0</v>
      </c>
      <c r="AC3526" s="1" t="str">
        <f aca="false">IF($Y3526="","",IF(AND($AA3526&gt;=$R3526,$AA3526&lt;=$S3526),"Pass","Fail"))</f>
        <v/>
      </c>
      <c r="AD3526" s="1" t="str">
        <f aca="false">IF($Y3526="","",IF($AA3526&gt;$R3526,"Pass","Fail"))</f>
        <v/>
      </c>
      <c r="AE3526" s="1" t="str">
        <f aca="false">IF($Y3526="","",IF($AA3526&gt;=$R3526,"Pass","Fail"))</f>
        <v/>
      </c>
      <c r="AF3526" s="1" t="str">
        <f aca="false">IF($Y3526="","",IF($AA3526&lt;=$S3526,"Pass","Fail"))</f>
        <v/>
      </c>
      <c r="AG3526" s="1" t="str">
        <f aca="false">IF($Y3526="","",IF($AA3526&lt;$S3526,"Pass","Fail"))</f>
        <v/>
      </c>
      <c r="AH3526" s="23" t="str">
        <f aca="true">INDIRECT(CHOOSE(MATCH($T3526,{"±","&gt;","≥","≤","&lt;"},0), "AC", "AD", "AE", "AF", "AG") &amp; ROW())</f>
        <v/>
      </c>
      <c r="AI3526" s="56" t="str">
        <f aca="false">IF($X3526="Not Significant","No Further Action Required",
IF($AH3526="","",
IF(AND($AH3526="Pass",$L3526="0 - Passed "),"Analysis performed; no further action required.",
IF(AND($AH3526="Fail",$L3526="1 - Failed "),"Analysis performed; no further action required.",
IF(AND($AH3526="Pass",$L3526="2 - Limited In Use "),"Analysis performed; no further action required.",
IF(AND($AH3526="Fail",$L3526="3 - Adjusted "),"Analysis performed; no further action required.",
"Unit fails analysis; TSM determination required."))))))</f>
        <v/>
      </c>
      <c r="AJ3526" s="58"/>
    </row>
    <row r="3527" customFormat="false" ht="15" hidden="false" customHeight="false" outlineLevel="0" collapsed="false">
      <c r="A3527" s="56"/>
      <c r="E3527" s="57" t="str">
        <f aca="false">IF(AND($F3527="",$G3527=""),"",IF($G3527="",$F3527,HYPERLINK($G3527,$F3527)))</f>
        <v/>
      </c>
      <c r="H3527" s="1" t="str">
        <f aca="false">IF($I3527="","None Attached",IF(LEFT($I3527,5)="https",HYPERLINK($I3527,"Datasheet"),HYPERLINK(_xlfn.CONCAT("https://",$I3527),"Datasheet")))</f>
        <v>None Attached</v>
      </c>
      <c r="M3527" s="56"/>
      <c r="P3527" s="58"/>
      <c r="Q3527" s="1" t="n">
        <f aca="false">$M3527-$N3527</f>
        <v>0</v>
      </c>
      <c r="R3527" s="56"/>
      <c r="T3527" s="59" t="s">
        <v>15</v>
      </c>
      <c r="U3527" s="1" t="n">
        <f aca="false">$S3527-$R3527</f>
        <v>0</v>
      </c>
      <c r="V3527" s="1" t="n">
        <f aca="false">IF($T3527="±",$Q3527*2,$Q3527)</f>
        <v>0</v>
      </c>
      <c r="W3527" s="60" t="str">
        <f aca="false">IFERROR($U3527/ABS($V3527),"N/A")</f>
        <v>N/A</v>
      </c>
      <c r="X3527" s="61" t="str">
        <f aca="false">IF(OR($W3527="N/A",$R3527="",$S3527=""),"N/A",IF($W3527&gt;=4,"Not Significant",IF($W3527&gt;=2,"Semi-Significant","Significant")))</f>
        <v>N/A</v>
      </c>
      <c r="Z3527" s="1" t="str">
        <f aca="false">IF($D3527="Z540.1 w/data",0,"")</f>
        <v/>
      </c>
      <c r="AA3527" s="1" t="e">
        <f aca="false">$Y3527+$Q3527+$Z3527</f>
        <v>#VALUE!</v>
      </c>
      <c r="AB3527" s="1" t="n">
        <f aca="false">$N3527+$Q3527</f>
        <v>0</v>
      </c>
      <c r="AC3527" s="1" t="str">
        <f aca="false">IF($Y3527="","",IF(AND($AA3527&gt;=$R3527,$AA3527&lt;=$S3527),"Pass","Fail"))</f>
        <v/>
      </c>
      <c r="AD3527" s="1" t="str">
        <f aca="false">IF($Y3527="","",IF($AA3527&gt;$R3527,"Pass","Fail"))</f>
        <v/>
      </c>
      <c r="AE3527" s="1" t="str">
        <f aca="false">IF($Y3527="","",IF($AA3527&gt;=$R3527,"Pass","Fail"))</f>
        <v/>
      </c>
      <c r="AF3527" s="1" t="str">
        <f aca="false">IF($Y3527="","",IF($AA3527&lt;=$S3527,"Pass","Fail"))</f>
        <v/>
      </c>
      <c r="AG3527" s="1" t="str">
        <f aca="false">IF($Y3527="","",IF($AA3527&lt;$S3527,"Pass","Fail"))</f>
        <v/>
      </c>
      <c r="AH3527" s="23" t="str">
        <f aca="true">INDIRECT(CHOOSE(MATCH($T3527,{"±","&gt;","≥","≤","&lt;"},0), "AC", "AD", "AE", "AF", "AG") &amp; ROW())</f>
        <v/>
      </c>
      <c r="AI3527" s="56" t="str">
        <f aca="false">IF($X3527="Not Significant","No Further Action Required",
IF($AH3527="","",
IF(AND($AH3527="Pass",$L3527="0 - Passed "),"Analysis performed; no further action required.",
IF(AND($AH3527="Fail",$L3527="1 - Failed "),"Analysis performed; no further action required.",
IF(AND($AH3527="Pass",$L3527="2 - Limited In Use "),"Analysis performed; no further action required.",
IF(AND($AH3527="Fail",$L3527="3 - Adjusted "),"Analysis performed; no further action required.",
"Unit fails analysis; TSM determination required."))))))</f>
        <v/>
      </c>
      <c r="AJ3527" s="58"/>
    </row>
    <row r="3528" customFormat="false" ht="15" hidden="false" customHeight="false" outlineLevel="0" collapsed="false">
      <c r="A3528" s="56"/>
      <c r="E3528" s="57" t="str">
        <f aca="false">IF(AND($F3528="",$G3528=""),"",IF($G3528="",$F3528,HYPERLINK($G3528,$F3528)))</f>
        <v/>
      </c>
      <c r="H3528" s="1" t="str">
        <f aca="false">IF($I3528="","None Attached",IF(LEFT($I3528,5)="https",HYPERLINK($I3528,"Datasheet"),HYPERLINK(_xlfn.CONCAT("https://",$I3528),"Datasheet")))</f>
        <v>None Attached</v>
      </c>
      <c r="M3528" s="56"/>
      <c r="P3528" s="58"/>
      <c r="Q3528" s="1" t="n">
        <f aca="false">$M3528-$N3528</f>
        <v>0</v>
      </c>
      <c r="R3528" s="56"/>
      <c r="T3528" s="59" t="s">
        <v>15</v>
      </c>
      <c r="U3528" s="1" t="n">
        <f aca="false">$S3528-$R3528</f>
        <v>0</v>
      </c>
      <c r="V3528" s="1" t="n">
        <f aca="false">IF($T3528="±",$Q3528*2,$Q3528)</f>
        <v>0</v>
      </c>
      <c r="W3528" s="60" t="str">
        <f aca="false">IFERROR($U3528/ABS($V3528),"N/A")</f>
        <v>N/A</v>
      </c>
      <c r="X3528" s="61" t="str">
        <f aca="false">IF(OR($W3528="N/A",$R3528="",$S3528=""),"N/A",IF($W3528&gt;=4,"Not Significant",IF($W3528&gt;=2,"Semi-Significant","Significant")))</f>
        <v>N/A</v>
      </c>
      <c r="Z3528" s="1" t="str">
        <f aca="false">IF($D3528="Z540.1 w/data",0,"")</f>
        <v/>
      </c>
      <c r="AA3528" s="1" t="e">
        <f aca="false">$Y3528+$Q3528+$Z3528</f>
        <v>#VALUE!</v>
      </c>
      <c r="AB3528" s="1" t="n">
        <f aca="false">$N3528+$Q3528</f>
        <v>0</v>
      </c>
      <c r="AC3528" s="1" t="str">
        <f aca="false">IF($Y3528="","",IF(AND($AA3528&gt;=$R3528,$AA3528&lt;=$S3528),"Pass","Fail"))</f>
        <v/>
      </c>
      <c r="AD3528" s="1" t="str">
        <f aca="false">IF($Y3528="","",IF($AA3528&gt;$R3528,"Pass","Fail"))</f>
        <v/>
      </c>
      <c r="AE3528" s="1" t="str">
        <f aca="false">IF($Y3528="","",IF($AA3528&gt;=$R3528,"Pass","Fail"))</f>
        <v/>
      </c>
      <c r="AF3528" s="1" t="str">
        <f aca="false">IF($Y3528="","",IF($AA3528&lt;=$S3528,"Pass","Fail"))</f>
        <v/>
      </c>
      <c r="AG3528" s="1" t="str">
        <f aca="false">IF($Y3528="","",IF($AA3528&lt;$S3528,"Pass","Fail"))</f>
        <v/>
      </c>
      <c r="AH3528" s="23" t="str">
        <f aca="true">INDIRECT(CHOOSE(MATCH($T3528,{"±","&gt;","≥","≤","&lt;"},0), "AC", "AD", "AE", "AF", "AG") &amp; ROW())</f>
        <v/>
      </c>
      <c r="AI3528" s="56" t="str">
        <f aca="false">IF($X3528="Not Significant","No Further Action Required",
IF($AH3528="","",
IF(AND($AH3528="Pass",$L3528="0 - Passed "),"Analysis performed; no further action required.",
IF(AND($AH3528="Fail",$L3528="1 - Failed "),"Analysis performed; no further action required.",
IF(AND($AH3528="Pass",$L3528="2 - Limited In Use "),"Analysis performed; no further action required.",
IF(AND($AH3528="Fail",$L3528="3 - Adjusted "),"Analysis performed; no further action required.",
"Unit fails analysis; TSM determination required."))))))</f>
        <v/>
      </c>
      <c r="AJ3528" s="58"/>
    </row>
    <row r="3529" customFormat="false" ht="15" hidden="false" customHeight="false" outlineLevel="0" collapsed="false">
      <c r="A3529" s="56"/>
      <c r="E3529" s="57" t="str">
        <f aca="false">IF(AND($F3529="",$G3529=""),"",IF($G3529="",$F3529,HYPERLINK($G3529,$F3529)))</f>
        <v/>
      </c>
      <c r="H3529" s="1" t="str">
        <f aca="false">IF($I3529="","None Attached",IF(LEFT($I3529,5)="https",HYPERLINK($I3529,"Datasheet"),HYPERLINK(_xlfn.CONCAT("https://",$I3529),"Datasheet")))</f>
        <v>None Attached</v>
      </c>
      <c r="M3529" s="56"/>
      <c r="P3529" s="58"/>
      <c r="Q3529" s="1" t="n">
        <f aca="false">$M3529-$N3529</f>
        <v>0</v>
      </c>
      <c r="R3529" s="56"/>
      <c r="T3529" s="59" t="s">
        <v>15</v>
      </c>
      <c r="U3529" s="1" t="n">
        <f aca="false">$S3529-$R3529</f>
        <v>0</v>
      </c>
      <c r="V3529" s="1" t="n">
        <f aca="false">IF($T3529="±",$Q3529*2,$Q3529)</f>
        <v>0</v>
      </c>
      <c r="W3529" s="60" t="str">
        <f aca="false">IFERROR($U3529/ABS($V3529),"N/A")</f>
        <v>N/A</v>
      </c>
      <c r="X3529" s="61" t="str">
        <f aca="false">IF(OR($W3529="N/A",$R3529="",$S3529=""),"N/A",IF($W3529&gt;=4,"Not Significant",IF($W3529&gt;=2,"Semi-Significant","Significant")))</f>
        <v>N/A</v>
      </c>
      <c r="Z3529" s="1" t="str">
        <f aca="false">IF($D3529="Z540.1 w/data",0,"")</f>
        <v/>
      </c>
      <c r="AA3529" s="1" t="e">
        <f aca="false">$Y3529+$Q3529+$Z3529</f>
        <v>#VALUE!</v>
      </c>
      <c r="AB3529" s="1" t="n">
        <f aca="false">$N3529+$Q3529</f>
        <v>0</v>
      </c>
      <c r="AC3529" s="1" t="str">
        <f aca="false">IF($Y3529="","",IF(AND($AA3529&gt;=$R3529,$AA3529&lt;=$S3529),"Pass","Fail"))</f>
        <v/>
      </c>
      <c r="AD3529" s="1" t="str">
        <f aca="false">IF($Y3529="","",IF($AA3529&gt;$R3529,"Pass","Fail"))</f>
        <v/>
      </c>
      <c r="AE3529" s="1" t="str">
        <f aca="false">IF($Y3529="","",IF($AA3529&gt;=$R3529,"Pass","Fail"))</f>
        <v/>
      </c>
      <c r="AF3529" s="1" t="str">
        <f aca="false">IF($Y3529="","",IF($AA3529&lt;=$S3529,"Pass","Fail"))</f>
        <v/>
      </c>
      <c r="AG3529" s="1" t="str">
        <f aca="false">IF($Y3529="","",IF($AA3529&lt;$S3529,"Pass","Fail"))</f>
        <v/>
      </c>
      <c r="AH3529" s="23" t="str">
        <f aca="true">INDIRECT(CHOOSE(MATCH($T3529,{"±","&gt;","≥","≤","&lt;"},0), "AC", "AD", "AE", "AF", "AG") &amp; ROW())</f>
        <v/>
      </c>
      <c r="AI3529" s="56" t="str">
        <f aca="false">IF($X3529="Not Significant","No Further Action Required",
IF($AH3529="","",
IF(AND($AH3529="Pass",$L3529="0 - Passed "),"Analysis performed; no further action required.",
IF(AND($AH3529="Fail",$L3529="1 - Failed "),"Analysis performed; no further action required.",
IF(AND($AH3529="Pass",$L3529="2 - Limited In Use "),"Analysis performed; no further action required.",
IF(AND($AH3529="Fail",$L3529="3 - Adjusted "),"Analysis performed; no further action required.",
"Unit fails analysis; TSM determination required."))))))</f>
        <v/>
      </c>
      <c r="AJ3529" s="58"/>
    </row>
    <row r="3530" customFormat="false" ht="15" hidden="false" customHeight="false" outlineLevel="0" collapsed="false">
      <c r="A3530" s="56"/>
      <c r="E3530" s="57" t="str">
        <f aca="false">IF(AND($F3530="",$G3530=""),"",IF($G3530="",$F3530,HYPERLINK($G3530,$F3530)))</f>
        <v/>
      </c>
      <c r="H3530" s="1" t="str">
        <f aca="false">IF($I3530="","None Attached",IF(LEFT($I3530,5)="https",HYPERLINK($I3530,"Datasheet"),HYPERLINK(_xlfn.CONCAT("https://",$I3530),"Datasheet")))</f>
        <v>None Attached</v>
      </c>
      <c r="M3530" s="56"/>
      <c r="P3530" s="58"/>
      <c r="Q3530" s="1" t="n">
        <f aca="false">$M3530-$N3530</f>
        <v>0</v>
      </c>
      <c r="R3530" s="56"/>
      <c r="T3530" s="59" t="s">
        <v>15</v>
      </c>
      <c r="U3530" s="1" t="n">
        <f aca="false">$S3530-$R3530</f>
        <v>0</v>
      </c>
      <c r="V3530" s="1" t="n">
        <f aca="false">IF($T3530="±",$Q3530*2,$Q3530)</f>
        <v>0</v>
      </c>
      <c r="W3530" s="60" t="str">
        <f aca="false">IFERROR($U3530/ABS($V3530),"N/A")</f>
        <v>N/A</v>
      </c>
      <c r="X3530" s="61" t="str">
        <f aca="false">IF(OR($W3530="N/A",$R3530="",$S3530=""),"N/A",IF($W3530&gt;=4,"Not Significant",IF($W3530&gt;=2,"Semi-Significant","Significant")))</f>
        <v>N/A</v>
      </c>
      <c r="Z3530" s="1" t="str">
        <f aca="false">IF($D3530="Z540.1 w/data",0,"")</f>
        <v/>
      </c>
      <c r="AA3530" s="1" t="e">
        <f aca="false">$Y3530+$Q3530+$Z3530</f>
        <v>#VALUE!</v>
      </c>
      <c r="AB3530" s="1" t="n">
        <f aca="false">$N3530+$Q3530</f>
        <v>0</v>
      </c>
      <c r="AC3530" s="1" t="str">
        <f aca="false">IF($Y3530="","",IF(AND($AA3530&gt;=$R3530,$AA3530&lt;=$S3530),"Pass","Fail"))</f>
        <v/>
      </c>
      <c r="AD3530" s="1" t="str">
        <f aca="false">IF($Y3530="","",IF($AA3530&gt;$R3530,"Pass","Fail"))</f>
        <v/>
      </c>
      <c r="AE3530" s="1" t="str">
        <f aca="false">IF($Y3530="","",IF($AA3530&gt;=$R3530,"Pass","Fail"))</f>
        <v/>
      </c>
      <c r="AF3530" s="1" t="str">
        <f aca="false">IF($Y3530="","",IF($AA3530&lt;=$S3530,"Pass","Fail"))</f>
        <v/>
      </c>
      <c r="AG3530" s="1" t="str">
        <f aca="false">IF($Y3530="","",IF($AA3530&lt;$S3530,"Pass","Fail"))</f>
        <v/>
      </c>
      <c r="AH3530" s="23" t="str">
        <f aca="true">INDIRECT(CHOOSE(MATCH($T3530,{"±","&gt;","≥","≤","&lt;"},0), "AC", "AD", "AE", "AF", "AG") &amp; ROW())</f>
        <v/>
      </c>
      <c r="AI3530" s="56" t="str">
        <f aca="false">IF($X3530="Not Significant","No Further Action Required",
IF($AH3530="","",
IF(AND($AH3530="Pass",$L3530="0 - Passed "),"Analysis performed; no further action required.",
IF(AND($AH3530="Fail",$L3530="1 - Failed "),"Analysis performed; no further action required.",
IF(AND($AH3530="Pass",$L3530="2 - Limited In Use "),"Analysis performed; no further action required.",
IF(AND($AH3530="Fail",$L3530="3 - Adjusted "),"Analysis performed; no further action required.",
"Unit fails analysis; TSM determination required."))))))</f>
        <v/>
      </c>
      <c r="AJ3530" s="58"/>
    </row>
    <row r="3531" customFormat="false" ht="15" hidden="false" customHeight="false" outlineLevel="0" collapsed="false">
      <c r="A3531" s="56"/>
      <c r="E3531" s="57" t="str">
        <f aca="false">IF(AND($F3531="",$G3531=""),"",IF($G3531="",$F3531,HYPERLINK($G3531,$F3531)))</f>
        <v/>
      </c>
      <c r="H3531" s="1" t="str">
        <f aca="false">IF($I3531="","None Attached",IF(LEFT($I3531,5)="https",HYPERLINK($I3531,"Datasheet"),HYPERLINK(_xlfn.CONCAT("https://",$I3531),"Datasheet")))</f>
        <v>None Attached</v>
      </c>
      <c r="M3531" s="56"/>
      <c r="P3531" s="58"/>
      <c r="Q3531" s="1" t="n">
        <f aca="false">$M3531-$N3531</f>
        <v>0</v>
      </c>
      <c r="R3531" s="56"/>
      <c r="T3531" s="59" t="s">
        <v>15</v>
      </c>
      <c r="U3531" s="1" t="n">
        <f aca="false">$S3531-$R3531</f>
        <v>0</v>
      </c>
      <c r="V3531" s="1" t="n">
        <f aca="false">IF($T3531="±",$Q3531*2,$Q3531)</f>
        <v>0</v>
      </c>
      <c r="W3531" s="60" t="str">
        <f aca="false">IFERROR($U3531/ABS($V3531),"N/A")</f>
        <v>N/A</v>
      </c>
      <c r="X3531" s="61" t="str">
        <f aca="false">IF(OR($W3531="N/A",$R3531="",$S3531=""),"N/A",IF($W3531&gt;=4,"Not Significant",IF($W3531&gt;=2,"Semi-Significant","Significant")))</f>
        <v>N/A</v>
      </c>
      <c r="Z3531" s="1" t="str">
        <f aca="false">IF($D3531="Z540.1 w/data",0,"")</f>
        <v/>
      </c>
      <c r="AA3531" s="1" t="e">
        <f aca="false">$Y3531+$Q3531+$Z3531</f>
        <v>#VALUE!</v>
      </c>
      <c r="AB3531" s="1" t="n">
        <f aca="false">$N3531+$Q3531</f>
        <v>0</v>
      </c>
      <c r="AC3531" s="1" t="str">
        <f aca="false">IF($Y3531="","",IF(AND($AA3531&gt;=$R3531,$AA3531&lt;=$S3531),"Pass","Fail"))</f>
        <v/>
      </c>
      <c r="AD3531" s="1" t="str">
        <f aca="false">IF($Y3531="","",IF($AA3531&gt;$R3531,"Pass","Fail"))</f>
        <v/>
      </c>
      <c r="AE3531" s="1" t="str">
        <f aca="false">IF($Y3531="","",IF($AA3531&gt;=$R3531,"Pass","Fail"))</f>
        <v/>
      </c>
      <c r="AF3531" s="1" t="str">
        <f aca="false">IF($Y3531="","",IF($AA3531&lt;=$S3531,"Pass","Fail"))</f>
        <v/>
      </c>
      <c r="AG3531" s="1" t="str">
        <f aca="false">IF($Y3531="","",IF($AA3531&lt;$S3531,"Pass","Fail"))</f>
        <v/>
      </c>
      <c r="AH3531" s="23" t="str">
        <f aca="true">INDIRECT(CHOOSE(MATCH($T3531,{"±","&gt;","≥","≤","&lt;"},0), "AC", "AD", "AE", "AF", "AG") &amp; ROW())</f>
        <v/>
      </c>
      <c r="AI3531" s="56" t="str">
        <f aca="false">IF($X3531="Not Significant","No Further Action Required",
IF($AH3531="","",
IF(AND($AH3531="Pass",$L3531="0 - Passed "),"Analysis performed; no further action required.",
IF(AND($AH3531="Fail",$L3531="1 - Failed "),"Analysis performed; no further action required.",
IF(AND($AH3531="Pass",$L3531="2 - Limited In Use "),"Analysis performed; no further action required.",
IF(AND($AH3531="Fail",$L3531="3 - Adjusted "),"Analysis performed; no further action required.",
"Unit fails analysis; TSM determination required."))))))</f>
        <v/>
      </c>
      <c r="AJ3531" s="58"/>
    </row>
    <row r="3532" customFormat="false" ht="15" hidden="false" customHeight="false" outlineLevel="0" collapsed="false">
      <c r="A3532" s="56"/>
      <c r="E3532" s="57" t="str">
        <f aca="false">IF(AND($F3532="",$G3532=""),"",IF($G3532="",$F3532,HYPERLINK($G3532,$F3532)))</f>
        <v/>
      </c>
      <c r="H3532" s="1" t="str">
        <f aca="false">IF($I3532="","None Attached",IF(LEFT($I3532,5)="https",HYPERLINK($I3532,"Datasheet"),HYPERLINK(_xlfn.CONCAT("https://",$I3532),"Datasheet")))</f>
        <v>None Attached</v>
      </c>
      <c r="M3532" s="56"/>
      <c r="P3532" s="58"/>
      <c r="Q3532" s="1" t="n">
        <f aca="false">$M3532-$N3532</f>
        <v>0</v>
      </c>
      <c r="R3532" s="56"/>
      <c r="T3532" s="59" t="s">
        <v>15</v>
      </c>
      <c r="U3532" s="1" t="n">
        <f aca="false">$S3532-$R3532</f>
        <v>0</v>
      </c>
      <c r="V3532" s="1" t="n">
        <f aca="false">IF($T3532="±",$Q3532*2,$Q3532)</f>
        <v>0</v>
      </c>
      <c r="W3532" s="60" t="str">
        <f aca="false">IFERROR($U3532/ABS($V3532),"N/A")</f>
        <v>N/A</v>
      </c>
      <c r="X3532" s="61" t="str">
        <f aca="false">IF(OR($W3532="N/A",$R3532="",$S3532=""),"N/A",IF($W3532&gt;=4,"Not Significant",IF($W3532&gt;=2,"Semi-Significant","Significant")))</f>
        <v>N/A</v>
      </c>
      <c r="Z3532" s="1" t="str">
        <f aca="false">IF($D3532="Z540.1 w/data",0,"")</f>
        <v/>
      </c>
      <c r="AA3532" s="1" t="e">
        <f aca="false">$Y3532+$Q3532+$Z3532</f>
        <v>#VALUE!</v>
      </c>
      <c r="AB3532" s="1" t="n">
        <f aca="false">$N3532+$Q3532</f>
        <v>0</v>
      </c>
      <c r="AC3532" s="1" t="str">
        <f aca="false">IF($Y3532="","",IF(AND($AA3532&gt;=$R3532,$AA3532&lt;=$S3532),"Pass","Fail"))</f>
        <v/>
      </c>
      <c r="AD3532" s="1" t="str">
        <f aca="false">IF($Y3532="","",IF($AA3532&gt;$R3532,"Pass","Fail"))</f>
        <v/>
      </c>
      <c r="AE3532" s="1" t="str">
        <f aca="false">IF($Y3532="","",IF($AA3532&gt;=$R3532,"Pass","Fail"))</f>
        <v/>
      </c>
      <c r="AF3532" s="1" t="str">
        <f aca="false">IF($Y3532="","",IF($AA3532&lt;=$S3532,"Pass","Fail"))</f>
        <v/>
      </c>
      <c r="AG3532" s="1" t="str">
        <f aca="false">IF($Y3532="","",IF($AA3532&lt;$S3532,"Pass","Fail"))</f>
        <v/>
      </c>
      <c r="AH3532" s="23" t="str">
        <f aca="true">INDIRECT(CHOOSE(MATCH($T3532,{"±","&gt;","≥","≤","&lt;"},0), "AC", "AD", "AE", "AF", "AG") &amp; ROW())</f>
        <v/>
      </c>
      <c r="AI3532" s="56" t="str">
        <f aca="false">IF($X3532="Not Significant","No Further Action Required",
IF($AH3532="","",
IF(AND($AH3532="Pass",$L3532="0 - Passed "),"Analysis performed; no further action required.",
IF(AND($AH3532="Fail",$L3532="1 - Failed "),"Analysis performed; no further action required.",
IF(AND($AH3532="Pass",$L3532="2 - Limited In Use "),"Analysis performed; no further action required.",
IF(AND($AH3532="Fail",$L3532="3 - Adjusted "),"Analysis performed; no further action required.",
"Unit fails analysis; TSM determination required."))))))</f>
        <v/>
      </c>
      <c r="AJ3532" s="58"/>
    </row>
    <row r="3533" customFormat="false" ht="15" hidden="false" customHeight="false" outlineLevel="0" collapsed="false">
      <c r="A3533" s="56"/>
      <c r="E3533" s="57" t="str">
        <f aca="false">IF(AND($F3533="",$G3533=""),"",IF($G3533="",$F3533,HYPERLINK($G3533,$F3533)))</f>
        <v/>
      </c>
      <c r="H3533" s="1" t="str">
        <f aca="false">IF($I3533="","None Attached",IF(LEFT($I3533,5)="https",HYPERLINK($I3533,"Datasheet"),HYPERLINK(_xlfn.CONCAT("https://",$I3533),"Datasheet")))</f>
        <v>None Attached</v>
      </c>
      <c r="M3533" s="56"/>
      <c r="P3533" s="58"/>
      <c r="Q3533" s="1" t="n">
        <f aca="false">$M3533-$N3533</f>
        <v>0</v>
      </c>
      <c r="R3533" s="56"/>
      <c r="T3533" s="59" t="s">
        <v>15</v>
      </c>
      <c r="U3533" s="1" t="n">
        <f aca="false">$S3533-$R3533</f>
        <v>0</v>
      </c>
      <c r="V3533" s="1" t="n">
        <f aca="false">IF($T3533="±",$Q3533*2,$Q3533)</f>
        <v>0</v>
      </c>
      <c r="W3533" s="60" t="str">
        <f aca="false">IFERROR($U3533/ABS($V3533),"N/A")</f>
        <v>N/A</v>
      </c>
      <c r="X3533" s="61" t="str">
        <f aca="false">IF(OR($W3533="N/A",$R3533="",$S3533=""),"N/A",IF($W3533&gt;=4,"Not Significant",IF($W3533&gt;=2,"Semi-Significant","Significant")))</f>
        <v>N/A</v>
      </c>
      <c r="Z3533" s="1" t="str">
        <f aca="false">IF($D3533="Z540.1 w/data",0,"")</f>
        <v/>
      </c>
      <c r="AA3533" s="1" t="e">
        <f aca="false">$Y3533+$Q3533+$Z3533</f>
        <v>#VALUE!</v>
      </c>
      <c r="AB3533" s="1" t="n">
        <f aca="false">$N3533+$Q3533</f>
        <v>0</v>
      </c>
      <c r="AC3533" s="1" t="str">
        <f aca="false">IF($Y3533="","",IF(AND($AA3533&gt;=$R3533,$AA3533&lt;=$S3533),"Pass","Fail"))</f>
        <v/>
      </c>
      <c r="AD3533" s="1" t="str">
        <f aca="false">IF($Y3533="","",IF($AA3533&gt;$R3533,"Pass","Fail"))</f>
        <v/>
      </c>
      <c r="AE3533" s="1" t="str">
        <f aca="false">IF($Y3533="","",IF($AA3533&gt;=$R3533,"Pass","Fail"))</f>
        <v/>
      </c>
      <c r="AF3533" s="1" t="str">
        <f aca="false">IF($Y3533="","",IF($AA3533&lt;=$S3533,"Pass","Fail"))</f>
        <v/>
      </c>
      <c r="AG3533" s="1" t="str">
        <f aca="false">IF($Y3533="","",IF($AA3533&lt;$S3533,"Pass","Fail"))</f>
        <v/>
      </c>
      <c r="AH3533" s="23" t="str">
        <f aca="true">INDIRECT(CHOOSE(MATCH($T3533,{"±","&gt;","≥","≤","&lt;"},0), "AC", "AD", "AE", "AF", "AG") &amp; ROW())</f>
        <v/>
      </c>
      <c r="AI3533" s="56" t="str">
        <f aca="false">IF($X3533="Not Significant","No Further Action Required",
IF($AH3533="","",
IF(AND($AH3533="Pass",$L3533="0 - Passed "),"Analysis performed; no further action required.",
IF(AND($AH3533="Fail",$L3533="1 - Failed "),"Analysis performed; no further action required.",
IF(AND($AH3533="Pass",$L3533="2 - Limited In Use "),"Analysis performed; no further action required.",
IF(AND($AH3533="Fail",$L3533="3 - Adjusted "),"Analysis performed; no further action required.",
"Unit fails analysis; TSM determination required."))))))</f>
        <v/>
      </c>
      <c r="AJ3533" s="58"/>
    </row>
    <row r="3534" customFormat="false" ht="15" hidden="false" customHeight="false" outlineLevel="0" collapsed="false">
      <c r="A3534" s="56"/>
      <c r="E3534" s="57" t="str">
        <f aca="false">IF(AND($F3534="",$G3534=""),"",IF($G3534="",$F3534,HYPERLINK($G3534,$F3534)))</f>
        <v/>
      </c>
      <c r="H3534" s="1" t="str">
        <f aca="false">IF($I3534="","None Attached",IF(LEFT($I3534,5)="https",HYPERLINK($I3534,"Datasheet"),HYPERLINK(_xlfn.CONCAT("https://",$I3534),"Datasheet")))</f>
        <v>None Attached</v>
      </c>
      <c r="M3534" s="56"/>
      <c r="P3534" s="58"/>
      <c r="Q3534" s="1" t="n">
        <f aca="false">$M3534-$N3534</f>
        <v>0</v>
      </c>
      <c r="R3534" s="56"/>
      <c r="T3534" s="59" t="s">
        <v>15</v>
      </c>
      <c r="U3534" s="1" t="n">
        <f aca="false">$S3534-$R3534</f>
        <v>0</v>
      </c>
      <c r="V3534" s="1" t="n">
        <f aca="false">IF($T3534="±",$Q3534*2,$Q3534)</f>
        <v>0</v>
      </c>
      <c r="W3534" s="60" t="str">
        <f aca="false">IFERROR($U3534/ABS($V3534),"N/A")</f>
        <v>N/A</v>
      </c>
      <c r="X3534" s="61" t="str">
        <f aca="false">IF(OR($W3534="N/A",$R3534="",$S3534=""),"N/A",IF($W3534&gt;=4,"Not Significant",IF($W3534&gt;=2,"Semi-Significant","Significant")))</f>
        <v>N/A</v>
      </c>
      <c r="Z3534" s="1" t="str">
        <f aca="false">IF($D3534="Z540.1 w/data",0,"")</f>
        <v/>
      </c>
      <c r="AA3534" s="1" t="e">
        <f aca="false">$Y3534+$Q3534+$Z3534</f>
        <v>#VALUE!</v>
      </c>
      <c r="AB3534" s="1" t="n">
        <f aca="false">$N3534+$Q3534</f>
        <v>0</v>
      </c>
      <c r="AC3534" s="1" t="str">
        <f aca="false">IF($Y3534="","",IF(AND($AA3534&gt;=$R3534,$AA3534&lt;=$S3534),"Pass","Fail"))</f>
        <v/>
      </c>
      <c r="AD3534" s="1" t="str">
        <f aca="false">IF($Y3534="","",IF($AA3534&gt;$R3534,"Pass","Fail"))</f>
        <v/>
      </c>
      <c r="AE3534" s="1" t="str">
        <f aca="false">IF($Y3534="","",IF($AA3534&gt;=$R3534,"Pass","Fail"))</f>
        <v/>
      </c>
      <c r="AF3534" s="1" t="str">
        <f aca="false">IF($Y3534="","",IF($AA3534&lt;=$S3534,"Pass","Fail"))</f>
        <v/>
      </c>
      <c r="AG3534" s="1" t="str">
        <f aca="false">IF($Y3534="","",IF($AA3534&lt;$S3534,"Pass","Fail"))</f>
        <v/>
      </c>
      <c r="AH3534" s="23" t="str">
        <f aca="true">INDIRECT(CHOOSE(MATCH($T3534,{"±","&gt;","≥","≤","&lt;"},0), "AC", "AD", "AE", "AF", "AG") &amp; ROW())</f>
        <v/>
      </c>
      <c r="AI3534" s="56" t="str">
        <f aca="false">IF($X3534="Not Significant","No Further Action Required",
IF($AH3534="","",
IF(AND($AH3534="Pass",$L3534="0 - Passed "),"Analysis performed; no further action required.",
IF(AND($AH3534="Fail",$L3534="1 - Failed "),"Analysis performed; no further action required.",
IF(AND($AH3534="Pass",$L3534="2 - Limited In Use "),"Analysis performed; no further action required.",
IF(AND($AH3534="Fail",$L3534="3 - Adjusted "),"Analysis performed; no further action required.",
"Unit fails analysis; TSM determination required."))))))</f>
        <v/>
      </c>
      <c r="AJ3534" s="58"/>
    </row>
    <row r="3535" customFormat="false" ht="15" hidden="false" customHeight="false" outlineLevel="0" collapsed="false">
      <c r="A3535" s="56"/>
      <c r="E3535" s="57" t="str">
        <f aca="false">IF(AND($F3535="",$G3535=""),"",IF($G3535="",$F3535,HYPERLINK($G3535,$F3535)))</f>
        <v/>
      </c>
      <c r="H3535" s="1" t="str">
        <f aca="false">IF($I3535="","None Attached",IF(LEFT($I3535,5)="https",HYPERLINK($I3535,"Datasheet"),HYPERLINK(_xlfn.CONCAT("https://",$I3535),"Datasheet")))</f>
        <v>None Attached</v>
      </c>
      <c r="M3535" s="56"/>
      <c r="P3535" s="58"/>
      <c r="Q3535" s="1" t="n">
        <f aca="false">$M3535-$N3535</f>
        <v>0</v>
      </c>
      <c r="R3535" s="56"/>
      <c r="T3535" s="59" t="s">
        <v>15</v>
      </c>
      <c r="U3535" s="1" t="n">
        <f aca="false">$S3535-$R3535</f>
        <v>0</v>
      </c>
      <c r="V3535" s="1" t="n">
        <f aca="false">IF($T3535="±",$Q3535*2,$Q3535)</f>
        <v>0</v>
      </c>
      <c r="W3535" s="60" t="str">
        <f aca="false">IFERROR($U3535/ABS($V3535),"N/A")</f>
        <v>N/A</v>
      </c>
      <c r="X3535" s="61" t="str">
        <f aca="false">IF(OR($W3535="N/A",$R3535="",$S3535=""),"N/A",IF($W3535&gt;=4,"Not Significant",IF($W3535&gt;=2,"Semi-Significant","Significant")))</f>
        <v>N/A</v>
      </c>
      <c r="Z3535" s="1" t="str">
        <f aca="false">IF($D3535="Z540.1 w/data",0,"")</f>
        <v/>
      </c>
      <c r="AA3535" s="1" t="e">
        <f aca="false">$Y3535+$Q3535+$Z3535</f>
        <v>#VALUE!</v>
      </c>
      <c r="AB3535" s="1" t="n">
        <f aca="false">$N3535+$Q3535</f>
        <v>0</v>
      </c>
      <c r="AC3535" s="1" t="str">
        <f aca="false">IF($Y3535="","",IF(AND($AA3535&gt;=$R3535,$AA3535&lt;=$S3535),"Pass","Fail"))</f>
        <v/>
      </c>
      <c r="AD3535" s="1" t="str">
        <f aca="false">IF($Y3535="","",IF($AA3535&gt;$R3535,"Pass","Fail"))</f>
        <v/>
      </c>
      <c r="AE3535" s="1" t="str">
        <f aca="false">IF($Y3535="","",IF($AA3535&gt;=$R3535,"Pass","Fail"))</f>
        <v/>
      </c>
      <c r="AF3535" s="1" t="str">
        <f aca="false">IF($Y3535="","",IF($AA3535&lt;=$S3535,"Pass","Fail"))</f>
        <v/>
      </c>
      <c r="AG3535" s="1" t="str">
        <f aca="false">IF($Y3535="","",IF($AA3535&lt;$S3535,"Pass","Fail"))</f>
        <v/>
      </c>
      <c r="AH3535" s="23" t="str">
        <f aca="true">INDIRECT(CHOOSE(MATCH($T3535,{"±","&gt;","≥","≤","&lt;"},0), "AC", "AD", "AE", "AF", "AG") &amp; ROW())</f>
        <v/>
      </c>
      <c r="AI3535" s="56" t="str">
        <f aca="false">IF($X3535="Not Significant","No Further Action Required",
IF($AH3535="","",
IF(AND($AH3535="Pass",$L3535="0 - Passed "),"Analysis performed; no further action required.",
IF(AND($AH3535="Fail",$L3535="1 - Failed "),"Analysis performed; no further action required.",
IF(AND($AH3535="Pass",$L3535="2 - Limited In Use "),"Analysis performed; no further action required.",
IF(AND($AH3535="Fail",$L3535="3 - Adjusted "),"Analysis performed; no further action required.",
"Unit fails analysis; TSM determination required."))))))</f>
        <v/>
      </c>
      <c r="AJ3535" s="58"/>
    </row>
    <row r="3536" customFormat="false" ht="15" hidden="false" customHeight="false" outlineLevel="0" collapsed="false">
      <c r="A3536" s="56"/>
      <c r="E3536" s="57" t="str">
        <f aca="false">IF(AND($F3536="",$G3536=""),"",IF($G3536="",$F3536,HYPERLINK($G3536,$F3536)))</f>
        <v/>
      </c>
      <c r="H3536" s="1" t="str">
        <f aca="false">IF($I3536="","None Attached",IF(LEFT($I3536,5)="https",HYPERLINK($I3536,"Datasheet"),HYPERLINK(_xlfn.CONCAT("https://",$I3536),"Datasheet")))</f>
        <v>None Attached</v>
      </c>
      <c r="M3536" s="56"/>
      <c r="P3536" s="58"/>
      <c r="Q3536" s="1" t="n">
        <f aca="false">$M3536-$N3536</f>
        <v>0</v>
      </c>
      <c r="R3536" s="56"/>
      <c r="T3536" s="59" t="s">
        <v>15</v>
      </c>
      <c r="U3536" s="1" t="n">
        <f aca="false">$S3536-$R3536</f>
        <v>0</v>
      </c>
      <c r="V3536" s="1" t="n">
        <f aca="false">IF($T3536="±",$Q3536*2,$Q3536)</f>
        <v>0</v>
      </c>
      <c r="W3536" s="60" t="str">
        <f aca="false">IFERROR($U3536/ABS($V3536),"N/A")</f>
        <v>N/A</v>
      </c>
      <c r="X3536" s="61" t="str">
        <f aca="false">IF(OR($W3536="N/A",$R3536="",$S3536=""),"N/A",IF($W3536&gt;=4,"Not Significant",IF($W3536&gt;=2,"Semi-Significant","Significant")))</f>
        <v>N/A</v>
      </c>
      <c r="Z3536" s="1" t="str">
        <f aca="false">IF($D3536="Z540.1 w/data",0,"")</f>
        <v/>
      </c>
      <c r="AA3536" s="1" t="e">
        <f aca="false">$Y3536+$Q3536+$Z3536</f>
        <v>#VALUE!</v>
      </c>
      <c r="AB3536" s="1" t="n">
        <f aca="false">$N3536+$Q3536</f>
        <v>0</v>
      </c>
      <c r="AC3536" s="1" t="str">
        <f aca="false">IF($Y3536="","",IF(AND($AA3536&gt;=$R3536,$AA3536&lt;=$S3536),"Pass","Fail"))</f>
        <v/>
      </c>
      <c r="AD3536" s="1" t="str">
        <f aca="false">IF($Y3536="","",IF($AA3536&gt;$R3536,"Pass","Fail"))</f>
        <v/>
      </c>
      <c r="AE3536" s="1" t="str">
        <f aca="false">IF($Y3536="","",IF($AA3536&gt;=$R3536,"Pass","Fail"))</f>
        <v/>
      </c>
      <c r="AF3536" s="1" t="str">
        <f aca="false">IF($Y3536="","",IF($AA3536&lt;=$S3536,"Pass","Fail"))</f>
        <v/>
      </c>
      <c r="AG3536" s="1" t="str">
        <f aca="false">IF($Y3536="","",IF($AA3536&lt;$S3536,"Pass","Fail"))</f>
        <v/>
      </c>
      <c r="AH3536" s="23" t="str">
        <f aca="true">INDIRECT(CHOOSE(MATCH($T3536,{"±","&gt;","≥","≤","&lt;"},0), "AC", "AD", "AE", "AF", "AG") &amp; ROW())</f>
        <v/>
      </c>
      <c r="AI3536" s="56" t="str">
        <f aca="false">IF($X3536="Not Significant","No Further Action Required",
IF($AH3536="","",
IF(AND($AH3536="Pass",$L3536="0 - Passed "),"Analysis performed; no further action required.",
IF(AND($AH3536="Fail",$L3536="1 - Failed "),"Analysis performed; no further action required.",
IF(AND($AH3536="Pass",$L3536="2 - Limited In Use "),"Analysis performed; no further action required.",
IF(AND($AH3536="Fail",$L3536="3 - Adjusted "),"Analysis performed; no further action required.",
"Unit fails analysis; TSM determination required."))))))</f>
        <v/>
      </c>
      <c r="AJ3536" s="58"/>
    </row>
    <row r="3537" customFormat="false" ht="15" hidden="false" customHeight="false" outlineLevel="0" collapsed="false">
      <c r="A3537" s="56"/>
      <c r="E3537" s="57" t="str">
        <f aca="false">IF(AND($F3537="",$G3537=""),"",IF($G3537="",$F3537,HYPERLINK($G3537,$F3537)))</f>
        <v/>
      </c>
      <c r="H3537" s="1" t="str">
        <f aca="false">IF($I3537="","None Attached",IF(LEFT($I3537,5)="https",HYPERLINK($I3537,"Datasheet"),HYPERLINK(_xlfn.CONCAT("https://",$I3537),"Datasheet")))</f>
        <v>None Attached</v>
      </c>
      <c r="M3537" s="56"/>
      <c r="P3537" s="58"/>
      <c r="Q3537" s="1" t="n">
        <f aca="false">$M3537-$N3537</f>
        <v>0</v>
      </c>
      <c r="R3537" s="56"/>
      <c r="T3537" s="59" t="s">
        <v>15</v>
      </c>
      <c r="U3537" s="1" t="n">
        <f aca="false">$S3537-$R3537</f>
        <v>0</v>
      </c>
      <c r="V3537" s="1" t="n">
        <f aca="false">IF($T3537="±",$Q3537*2,$Q3537)</f>
        <v>0</v>
      </c>
      <c r="W3537" s="60" t="str">
        <f aca="false">IFERROR($U3537/ABS($V3537),"N/A")</f>
        <v>N/A</v>
      </c>
      <c r="X3537" s="61" t="str">
        <f aca="false">IF(OR($W3537="N/A",$R3537="",$S3537=""),"N/A",IF($W3537&gt;=4,"Not Significant",IF($W3537&gt;=2,"Semi-Significant","Significant")))</f>
        <v>N/A</v>
      </c>
      <c r="Z3537" s="1" t="str">
        <f aca="false">IF($D3537="Z540.1 w/data",0,"")</f>
        <v/>
      </c>
      <c r="AA3537" s="1" t="e">
        <f aca="false">$Y3537+$Q3537+$Z3537</f>
        <v>#VALUE!</v>
      </c>
      <c r="AB3537" s="1" t="n">
        <f aca="false">$N3537+$Q3537</f>
        <v>0</v>
      </c>
      <c r="AC3537" s="1" t="str">
        <f aca="false">IF($Y3537="","",IF(AND($AA3537&gt;=$R3537,$AA3537&lt;=$S3537),"Pass","Fail"))</f>
        <v/>
      </c>
      <c r="AD3537" s="1" t="str">
        <f aca="false">IF($Y3537="","",IF($AA3537&gt;$R3537,"Pass","Fail"))</f>
        <v/>
      </c>
      <c r="AE3537" s="1" t="str">
        <f aca="false">IF($Y3537="","",IF($AA3537&gt;=$R3537,"Pass","Fail"))</f>
        <v/>
      </c>
      <c r="AF3537" s="1" t="str">
        <f aca="false">IF($Y3537="","",IF($AA3537&lt;=$S3537,"Pass","Fail"))</f>
        <v/>
      </c>
      <c r="AG3537" s="1" t="str">
        <f aca="false">IF($Y3537="","",IF($AA3537&lt;$S3537,"Pass","Fail"))</f>
        <v/>
      </c>
      <c r="AH3537" s="23" t="str">
        <f aca="true">INDIRECT(CHOOSE(MATCH($T3537,{"±","&gt;","≥","≤","&lt;"},0), "AC", "AD", "AE", "AF", "AG") &amp; ROW())</f>
        <v/>
      </c>
      <c r="AI3537" s="56" t="str">
        <f aca="false">IF($X3537="Not Significant","No Further Action Required",
IF($AH3537="","",
IF(AND($AH3537="Pass",$L3537="0 - Passed "),"Analysis performed; no further action required.",
IF(AND($AH3537="Fail",$L3537="1 - Failed "),"Analysis performed; no further action required.",
IF(AND($AH3537="Pass",$L3537="2 - Limited In Use "),"Analysis performed; no further action required.",
IF(AND($AH3537="Fail",$L3537="3 - Adjusted "),"Analysis performed; no further action required.",
"Unit fails analysis; TSM determination required."))))))</f>
        <v/>
      </c>
      <c r="AJ3537" s="58"/>
    </row>
    <row r="3538" customFormat="false" ht="15" hidden="false" customHeight="false" outlineLevel="0" collapsed="false">
      <c r="A3538" s="56"/>
      <c r="E3538" s="57" t="str">
        <f aca="false">IF(AND($F3538="",$G3538=""),"",IF($G3538="",$F3538,HYPERLINK($G3538,$F3538)))</f>
        <v/>
      </c>
      <c r="H3538" s="1" t="str">
        <f aca="false">IF($I3538="","None Attached",IF(LEFT($I3538,5)="https",HYPERLINK($I3538,"Datasheet"),HYPERLINK(_xlfn.CONCAT("https://",$I3538),"Datasheet")))</f>
        <v>None Attached</v>
      </c>
      <c r="M3538" s="56"/>
      <c r="P3538" s="58"/>
      <c r="Q3538" s="1" t="n">
        <f aca="false">$M3538-$N3538</f>
        <v>0</v>
      </c>
      <c r="R3538" s="56"/>
      <c r="T3538" s="59" t="s">
        <v>15</v>
      </c>
      <c r="U3538" s="1" t="n">
        <f aca="false">$S3538-$R3538</f>
        <v>0</v>
      </c>
      <c r="V3538" s="1" t="n">
        <f aca="false">IF($T3538="±",$Q3538*2,$Q3538)</f>
        <v>0</v>
      </c>
      <c r="W3538" s="60" t="str">
        <f aca="false">IFERROR($U3538/ABS($V3538),"N/A")</f>
        <v>N/A</v>
      </c>
      <c r="X3538" s="61" t="str">
        <f aca="false">IF(OR($W3538="N/A",$R3538="",$S3538=""),"N/A",IF($W3538&gt;=4,"Not Significant",IF($W3538&gt;=2,"Semi-Significant","Significant")))</f>
        <v>N/A</v>
      </c>
      <c r="Z3538" s="1" t="str">
        <f aca="false">IF($D3538="Z540.1 w/data",0,"")</f>
        <v/>
      </c>
      <c r="AA3538" s="1" t="e">
        <f aca="false">$Y3538+$Q3538+$Z3538</f>
        <v>#VALUE!</v>
      </c>
      <c r="AB3538" s="1" t="n">
        <f aca="false">$N3538+$Q3538</f>
        <v>0</v>
      </c>
      <c r="AC3538" s="1" t="str">
        <f aca="false">IF($Y3538="","",IF(AND($AA3538&gt;=$R3538,$AA3538&lt;=$S3538),"Pass","Fail"))</f>
        <v/>
      </c>
      <c r="AD3538" s="1" t="str">
        <f aca="false">IF($Y3538="","",IF($AA3538&gt;$R3538,"Pass","Fail"))</f>
        <v/>
      </c>
      <c r="AE3538" s="1" t="str">
        <f aca="false">IF($Y3538="","",IF($AA3538&gt;=$R3538,"Pass","Fail"))</f>
        <v/>
      </c>
      <c r="AF3538" s="1" t="str">
        <f aca="false">IF($Y3538="","",IF($AA3538&lt;=$S3538,"Pass","Fail"))</f>
        <v/>
      </c>
      <c r="AG3538" s="1" t="str">
        <f aca="false">IF($Y3538="","",IF($AA3538&lt;$S3538,"Pass","Fail"))</f>
        <v/>
      </c>
      <c r="AH3538" s="23" t="str">
        <f aca="true">INDIRECT(CHOOSE(MATCH($T3538,{"±","&gt;","≥","≤","&lt;"},0), "AC", "AD", "AE", "AF", "AG") &amp; ROW())</f>
        <v/>
      </c>
      <c r="AI3538" s="56" t="str">
        <f aca="false">IF($X3538="Not Significant","No Further Action Required",
IF($AH3538="","",
IF(AND($AH3538="Pass",$L3538="0 - Passed "),"Analysis performed; no further action required.",
IF(AND($AH3538="Fail",$L3538="1 - Failed "),"Analysis performed; no further action required.",
IF(AND($AH3538="Pass",$L3538="2 - Limited In Use "),"Analysis performed; no further action required.",
IF(AND($AH3538="Fail",$L3538="3 - Adjusted "),"Analysis performed; no further action required.",
"Unit fails analysis; TSM determination required."))))))</f>
        <v/>
      </c>
      <c r="AJ3538" s="58"/>
    </row>
    <row r="3539" customFormat="false" ht="15" hidden="false" customHeight="false" outlineLevel="0" collapsed="false">
      <c r="A3539" s="56"/>
      <c r="E3539" s="57" t="str">
        <f aca="false">IF(AND($F3539="",$G3539=""),"",IF($G3539="",$F3539,HYPERLINK($G3539,$F3539)))</f>
        <v/>
      </c>
      <c r="H3539" s="1" t="str">
        <f aca="false">IF($I3539="","None Attached",IF(LEFT($I3539,5)="https",HYPERLINK($I3539,"Datasheet"),HYPERLINK(_xlfn.CONCAT("https://",$I3539),"Datasheet")))</f>
        <v>None Attached</v>
      </c>
      <c r="M3539" s="56"/>
      <c r="P3539" s="58"/>
      <c r="Q3539" s="1" t="n">
        <f aca="false">$M3539-$N3539</f>
        <v>0</v>
      </c>
      <c r="R3539" s="56"/>
      <c r="T3539" s="59" t="s">
        <v>15</v>
      </c>
      <c r="U3539" s="1" t="n">
        <f aca="false">$S3539-$R3539</f>
        <v>0</v>
      </c>
      <c r="V3539" s="1" t="n">
        <f aca="false">IF($T3539="±",$Q3539*2,$Q3539)</f>
        <v>0</v>
      </c>
      <c r="W3539" s="60" t="str">
        <f aca="false">IFERROR($U3539/ABS($V3539),"N/A")</f>
        <v>N/A</v>
      </c>
      <c r="X3539" s="61" t="str">
        <f aca="false">IF(OR($W3539="N/A",$R3539="",$S3539=""),"N/A",IF($W3539&gt;=4,"Not Significant",IF($W3539&gt;=2,"Semi-Significant","Significant")))</f>
        <v>N/A</v>
      </c>
      <c r="Z3539" s="1" t="str">
        <f aca="false">IF($D3539="Z540.1 w/data",0,"")</f>
        <v/>
      </c>
      <c r="AA3539" s="1" t="e">
        <f aca="false">$Y3539+$Q3539+$Z3539</f>
        <v>#VALUE!</v>
      </c>
      <c r="AB3539" s="1" t="n">
        <f aca="false">$N3539+$Q3539</f>
        <v>0</v>
      </c>
      <c r="AC3539" s="1" t="str">
        <f aca="false">IF($Y3539="","",IF(AND($AA3539&gt;=$R3539,$AA3539&lt;=$S3539),"Pass","Fail"))</f>
        <v/>
      </c>
      <c r="AD3539" s="1" t="str">
        <f aca="false">IF($Y3539="","",IF($AA3539&gt;$R3539,"Pass","Fail"))</f>
        <v/>
      </c>
      <c r="AE3539" s="1" t="str">
        <f aca="false">IF($Y3539="","",IF($AA3539&gt;=$R3539,"Pass","Fail"))</f>
        <v/>
      </c>
      <c r="AF3539" s="1" t="str">
        <f aca="false">IF($Y3539="","",IF($AA3539&lt;=$S3539,"Pass","Fail"))</f>
        <v/>
      </c>
      <c r="AG3539" s="1" t="str">
        <f aca="false">IF($Y3539="","",IF($AA3539&lt;$S3539,"Pass","Fail"))</f>
        <v/>
      </c>
      <c r="AH3539" s="23" t="str">
        <f aca="true">INDIRECT(CHOOSE(MATCH($T3539,{"±","&gt;","≥","≤","&lt;"},0), "AC", "AD", "AE", "AF", "AG") &amp; ROW())</f>
        <v/>
      </c>
      <c r="AI3539" s="56" t="str">
        <f aca="false">IF($X3539="Not Significant","No Further Action Required",
IF($AH3539="","",
IF(AND($AH3539="Pass",$L3539="0 - Passed "),"Analysis performed; no further action required.",
IF(AND($AH3539="Fail",$L3539="1 - Failed "),"Analysis performed; no further action required.",
IF(AND($AH3539="Pass",$L3539="2 - Limited In Use "),"Analysis performed; no further action required.",
IF(AND($AH3539="Fail",$L3539="3 - Adjusted "),"Analysis performed; no further action required.",
"Unit fails analysis; TSM determination required."))))))</f>
        <v/>
      </c>
      <c r="AJ3539" s="58"/>
    </row>
    <row r="3540" customFormat="false" ht="15" hidden="false" customHeight="false" outlineLevel="0" collapsed="false">
      <c r="A3540" s="56"/>
      <c r="E3540" s="57" t="str">
        <f aca="false">IF(AND($F3540="",$G3540=""),"",IF($G3540="",$F3540,HYPERLINK($G3540,$F3540)))</f>
        <v/>
      </c>
      <c r="H3540" s="1" t="str">
        <f aca="false">IF($I3540="","None Attached",IF(LEFT($I3540,5)="https",HYPERLINK($I3540,"Datasheet"),HYPERLINK(_xlfn.CONCAT("https://",$I3540),"Datasheet")))</f>
        <v>None Attached</v>
      </c>
      <c r="M3540" s="56"/>
      <c r="P3540" s="58"/>
      <c r="Q3540" s="1" t="n">
        <f aca="false">$M3540-$N3540</f>
        <v>0</v>
      </c>
      <c r="R3540" s="56"/>
      <c r="T3540" s="59" t="s">
        <v>15</v>
      </c>
      <c r="U3540" s="1" t="n">
        <f aca="false">$S3540-$R3540</f>
        <v>0</v>
      </c>
      <c r="V3540" s="1" t="n">
        <f aca="false">IF($T3540="±",$Q3540*2,$Q3540)</f>
        <v>0</v>
      </c>
      <c r="W3540" s="60" t="str">
        <f aca="false">IFERROR($U3540/ABS($V3540),"N/A")</f>
        <v>N/A</v>
      </c>
      <c r="X3540" s="61" t="str">
        <f aca="false">IF(OR($W3540="N/A",$R3540="",$S3540=""),"N/A",IF($W3540&gt;=4,"Not Significant",IF($W3540&gt;=2,"Semi-Significant","Significant")))</f>
        <v>N/A</v>
      </c>
      <c r="Z3540" s="1" t="str">
        <f aca="false">IF($D3540="Z540.1 w/data",0,"")</f>
        <v/>
      </c>
      <c r="AA3540" s="1" t="e">
        <f aca="false">$Y3540+$Q3540+$Z3540</f>
        <v>#VALUE!</v>
      </c>
      <c r="AB3540" s="1" t="n">
        <f aca="false">$N3540+$Q3540</f>
        <v>0</v>
      </c>
      <c r="AC3540" s="1" t="str">
        <f aca="false">IF($Y3540="","",IF(AND($AA3540&gt;=$R3540,$AA3540&lt;=$S3540),"Pass","Fail"))</f>
        <v/>
      </c>
      <c r="AD3540" s="1" t="str">
        <f aca="false">IF($Y3540="","",IF($AA3540&gt;$R3540,"Pass","Fail"))</f>
        <v/>
      </c>
      <c r="AE3540" s="1" t="str">
        <f aca="false">IF($Y3540="","",IF($AA3540&gt;=$R3540,"Pass","Fail"))</f>
        <v/>
      </c>
      <c r="AF3540" s="1" t="str">
        <f aca="false">IF($Y3540="","",IF($AA3540&lt;=$S3540,"Pass","Fail"))</f>
        <v/>
      </c>
      <c r="AG3540" s="1" t="str">
        <f aca="false">IF($Y3540="","",IF($AA3540&lt;$S3540,"Pass","Fail"))</f>
        <v/>
      </c>
      <c r="AH3540" s="23" t="str">
        <f aca="true">INDIRECT(CHOOSE(MATCH($T3540,{"±","&gt;","≥","≤","&lt;"},0), "AC", "AD", "AE", "AF", "AG") &amp; ROW())</f>
        <v/>
      </c>
      <c r="AI3540" s="56" t="str">
        <f aca="false">IF($X3540="Not Significant","No Further Action Required",
IF($AH3540="","",
IF(AND($AH3540="Pass",$L3540="0 - Passed "),"Analysis performed; no further action required.",
IF(AND($AH3540="Fail",$L3540="1 - Failed "),"Analysis performed; no further action required.",
IF(AND($AH3540="Pass",$L3540="2 - Limited In Use "),"Analysis performed; no further action required.",
IF(AND($AH3540="Fail",$L3540="3 - Adjusted "),"Analysis performed; no further action required.",
"Unit fails analysis; TSM determination required."))))))</f>
        <v/>
      </c>
      <c r="AJ3540" s="58"/>
    </row>
    <row r="3541" customFormat="false" ht="15" hidden="false" customHeight="false" outlineLevel="0" collapsed="false">
      <c r="A3541" s="56"/>
      <c r="E3541" s="57" t="str">
        <f aca="false">IF(AND($F3541="",$G3541=""),"",IF($G3541="",$F3541,HYPERLINK($G3541,$F3541)))</f>
        <v/>
      </c>
      <c r="H3541" s="1" t="str">
        <f aca="false">IF($I3541="","None Attached",IF(LEFT($I3541,5)="https",HYPERLINK($I3541,"Datasheet"),HYPERLINK(_xlfn.CONCAT("https://",$I3541),"Datasheet")))</f>
        <v>None Attached</v>
      </c>
      <c r="M3541" s="56"/>
      <c r="P3541" s="58"/>
      <c r="Q3541" s="1" t="n">
        <f aca="false">$M3541-$N3541</f>
        <v>0</v>
      </c>
      <c r="R3541" s="56"/>
      <c r="T3541" s="59" t="s">
        <v>15</v>
      </c>
      <c r="U3541" s="1" t="n">
        <f aca="false">$S3541-$R3541</f>
        <v>0</v>
      </c>
      <c r="V3541" s="1" t="n">
        <f aca="false">IF($T3541="±",$Q3541*2,$Q3541)</f>
        <v>0</v>
      </c>
      <c r="W3541" s="60" t="str">
        <f aca="false">IFERROR($U3541/ABS($V3541),"N/A")</f>
        <v>N/A</v>
      </c>
      <c r="X3541" s="61" t="str">
        <f aca="false">IF(OR($W3541="N/A",$R3541="",$S3541=""),"N/A",IF($W3541&gt;=4,"Not Significant",IF($W3541&gt;=2,"Semi-Significant","Significant")))</f>
        <v>N/A</v>
      </c>
      <c r="Z3541" s="1" t="str">
        <f aca="false">IF($D3541="Z540.1 w/data",0,"")</f>
        <v/>
      </c>
      <c r="AA3541" s="1" t="e">
        <f aca="false">$Y3541+$Q3541+$Z3541</f>
        <v>#VALUE!</v>
      </c>
      <c r="AB3541" s="1" t="n">
        <f aca="false">$N3541+$Q3541</f>
        <v>0</v>
      </c>
      <c r="AC3541" s="1" t="str">
        <f aca="false">IF($Y3541="","",IF(AND($AA3541&gt;=$R3541,$AA3541&lt;=$S3541),"Pass","Fail"))</f>
        <v/>
      </c>
      <c r="AD3541" s="1" t="str">
        <f aca="false">IF($Y3541="","",IF($AA3541&gt;$R3541,"Pass","Fail"))</f>
        <v/>
      </c>
      <c r="AE3541" s="1" t="str">
        <f aca="false">IF($Y3541="","",IF($AA3541&gt;=$R3541,"Pass","Fail"))</f>
        <v/>
      </c>
      <c r="AF3541" s="1" t="str">
        <f aca="false">IF($Y3541="","",IF($AA3541&lt;=$S3541,"Pass","Fail"))</f>
        <v/>
      </c>
      <c r="AG3541" s="1" t="str">
        <f aca="false">IF($Y3541="","",IF($AA3541&lt;$S3541,"Pass","Fail"))</f>
        <v/>
      </c>
      <c r="AH3541" s="23" t="str">
        <f aca="true">INDIRECT(CHOOSE(MATCH($T3541,{"±","&gt;","≥","≤","&lt;"},0), "AC", "AD", "AE", "AF", "AG") &amp; ROW())</f>
        <v/>
      </c>
      <c r="AI3541" s="56" t="str">
        <f aca="false">IF($X3541="Not Significant","No Further Action Required",
IF($AH3541="","",
IF(AND($AH3541="Pass",$L3541="0 - Passed "),"Analysis performed; no further action required.",
IF(AND($AH3541="Fail",$L3541="1 - Failed "),"Analysis performed; no further action required.",
IF(AND($AH3541="Pass",$L3541="2 - Limited In Use "),"Analysis performed; no further action required.",
IF(AND($AH3541="Fail",$L3541="3 - Adjusted "),"Analysis performed; no further action required.",
"Unit fails analysis; TSM determination required."))))))</f>
        <v/>
      </c>
      <c r="AJ3541" s="58"/>
    </row>
    <row r="3542" customFormat="false" ht="15" hidden="false" customHeight="false" outlineLevel="0" collapsed="false">
      <c r="A3542" s="56"/>
      <c r="E3542" s="57" t="str">
        <f aca="false">IF(AND($F3542="",$G3542=""),"",IF($G3542="",$F3542,HYPERLINK($G3542,$F3542)))</f>
        <v/>
      </c>
      <c r="H3542" s="1" t="str">
        <f aca="false">IF($I3542="","None Attached",IF(LEFT($I3542,5)="https",HYPERLINK($I3542,"Datasheet"),HYPERLINK(_xlfn.CONCAT("https://",$I3542),"Datasheet")))</f>
        <v>None Attached</v>
      </c>
      <c r="M3542" s="56"/>
      <c r="P3542" s="58"/>
      <c r="Q3542" s="1" t="n">
        <f aca="false">$M3542-$N3542</f>
        <v>0</v>
      </c>
      <c r="R3542" s="56"/>
      <c r="T3542" s="59" t="s">
        <v>15</v>
      </c>
      <c r="U3542" s="1" t="n">
        <f aca="false">$S3542-$R3542</f>
        <v>0</v>
      </c>
      <c r="V3542" s="1" t="n">
        <f aca="false">IF($T3542="±",$Q3542*2,$Q3542)</f>
        <v>0</v>
      </c>
      <c r="W3542" s="60" t="str">
        <f aca="false">IFERROR($U3542/ABS($V3542),"N/A")</f>
        <v>N/A</v>
      </c>
      <c r="X3542" s="61" t="str">
        <f aca="false">IF(OR($W3542="N/A",$R3542="",$S3542=""),"N/A",IF($W3542&gt;=4,"Not Significant",IF($W3542&gt;=2,"Semi-Significant","Significant")))</f>
        <v>N/A</v>
      </c>
      <c r="Z3542" s="1" t="str">
        <f aca="false">IF($D3542="Z540.1 w/data",0,"")</f>
        <v/>
      </c>
      <c r="AA3542" s="1" t="e">
        <f aca="false">$Y3542+$Q3542+$Z3542</f>
        <v>#VALUE!</v>
      </c>
      <c r="AB3542" s="1" t="n">
        <f aca="false">$N3542+$Q3542</f>
        <v>0</v>
      </c>
      <c r="AC3542" s="1" t="str">
        <f aca="false">IF($Y3542="","",IF(AND($AA3542&gt;=$R3542,$AA3542&lt;=$S3542),"Pass","Fail"))</f>
        <v/>
      </c>
      <c r="AD3542" s="1" t="str">
        <f aca="false">IF($Y3542="","",IF($AA3542&gt;$R3542,"Pass","Fail"))</f>
        <v/>
      </c>
      <c r="AE3542" s="1" t="str">
        <f aca="false">IF($Y3542="","",IF($AA3542&gt;=$R3542,"Pass","Fail"))</f>
        <v/>
      </c>
      <c r="AF3542" s="1" t="str">
        <f aca="false">IF($Y3542="","",IF($AA3542&lt;=$S3542,"Pass","Fail"))</f>
        <v/>
      </c>
      <c r="AG3542" s="1" t="str">
        <f aca="false">IF($Y3542="","",IF($AA3542&lt;$S3542,"Pass","Fail"))</f>
        <v/>
      </c>
      <c r="AH3542" s="23" t="str">
        <f aca="true">INDIRECT(CHOOSE(MATCH($T3542,{"±","&gt;","≥","≤","&lt;"},0), "AC", "AD", "AE", "AF", "AG") &amp; ROW())</f>
        <v/>
      </c>
      <c r="AI3542" s="56" t="str">
        <f aca="false">IF($X3542="Not Significant","No Further Action Required",
IF($AH3542="","",
IF(AND($AH3542="Pass",$L3542="0 - Passed "),"Analysis performed; no further action required.",
IF(AND($AH3542="Fail",$L3542="1 - Failed "),"Analysis performed; no further action required.",
IF(AND($AH3542="Pass",$L3542="2 - Limited In Use "),"Analysis performed; no further action required.",
IF(AND($AH3542="Fail",$L3542="3 - Adjusted "),"Analysis performed; no further action required.",
"Unit fails analysis; TSM determination required."))))))</f>
        <v/>
      </c>
      <c r="AJ3542" s="58"/>
    </row>
    <row r="3543" customFormat="false" ht="15" hidden="false" customHeight="false" outlineLevel="0" collapsed="false">
      <c r="A3543" s="56"/>
      <c r="E3543" s="57" t="str">
        <f aca="false">IF(AND($F3543="",$G3543=""),"",IF($G3543="",$F3543,HYPERLINK($G3543,$F3543)))</f>
        <v/>
      </c>
      <c r="H3543" s="1" t="str">
        <f aca="false">IF($I3543="","None Attached",IF(LEFT($I3543,5)="https",HYPERLINK($I3543,"Datasheet"),HYPERLINK(_xlfn.CONCAT("https://",$I3543),"Datasheet")))</f>
        <v>None Attached</v>
      </c>
      <c r="M3543" s="56"/>
      <c r="P3543" s="58"/>
      <c r="Q3543" s="1" t="n">
        <f aca="false">$M3543-$N3543</f>
        <v>0</v>
      </c>
      <c r="R3543" s="56"/>
      <c r="T3543" s="59" t="s">
        <v>15</v>
      </c>
      <c r="U3543" s="1" t="n">
        <f aca="false">$S3543-$R3543</f>
        <v>0</v>
      </c>
      <c r="V3543" s="1" t="n">
        <f aca="false">IF($T3543="±",$Q3543*2,$Q3543)</f>
        <v>0</v>
      </c>
      <c r="W3543" s="60" t="str">
        <f aca="false">IFERROR($U3543/ABS($V3543),"N/A")</f>
        <v>N/A</v>
      </c>
      <c r="X3543" s="61" t="str">
        <f aca="false">IF(OR($W3543="N/A",$R3543="",$S3543=""),"N/A",IF($W3543&gt;=4,"Not Significant",IF($W3543&gt;=2,"Semi-Significant","Significant")))</f>
        <v>N/A</v>
      </c>
      <c r="Z3543" s="1" t="str">
        <f aca="false">IF($D3543="Z540.1 w/data",0,"")</f>
        <v/>
      </c>
      <c r="AA3543" s="1" t="e">
        <f aca="false">$Y3543+$Q3543+$Z3543</f>
        <v>#VALUE!</v>
      </c>
      <c r="AB3543" s="1" t="n">
        <f aca="false">$N3543+$Q3543</f>
        <v>0</v>
      </c>
      <c r="AC3543" s="1" t="str">
        <f aca="false">IF($Y3543="","",IF(AND($AA3543&gt;=$R3543,$AA3543&lt;=$S3543),"Pass","Fail"))</f>
        <v/>
      </c>
      <c r="AD3543" s="1" t="str">
        <f aca="false">IF($Y3543="","",IF($AA3543&gt;$R3543,"Pass","Fail"))</f>
        <v/>
      </c>
      <c r="AE3543" s="1" t="str">
        <f aca="false">IF($Y3543="","",IF($AA3543&gt;=$R3543,"Pass","Fail"))</f>
        <v/>
      </c>
      <c r="AF3543" s="1" t="str">
        <f aca="false">IF($Y3543="","",IF($AA3543&lt;=$S3543,"Pass","Fail"))</f>
        <v/>
      </c>
      <c r="AG3543" s="1" t="str">
        <f aca="false">IF($Y3543="","",IF($AA3543&lt;$S3543,"Pass","Fail"))</f>
        <v/>
      </c>
      <c r="AH3543" s="23" t="str">
        <f aca="true">INDIRECT(CHOOSE(MATCH($T3543,{"±","&gt;","≥","≤","&lt;"},0), "AC", "AD", "AE", "AF", "AG") &amp; ROW())</f>
        <v/>
      </c>
      <c r="AI3543" s="56" t="str">
        <f aca="false">IF($X3543="Not Significant","No Further Action Required",
IF($AH3543="","",
IF(AND($AH3543="Pass",$L3543="0 - Passed "),"Analysis performed; no further action required.",
IF(AND($AH3543="Fail",$L3543="1 - Failed "),"Analysis performed; no further action required.",
IF(AND($AH3543="Pass",$L3543="2 - Limited In Use "),"Analysis performed; no further action required.",
IF(AND($AH3543="Fail",$L3543="3 - Adjusted "),"Analysis performed; no further action required.",
"Unit fails analysis; TSM determination required."))))))</f>
        <v/>
      </c>
      <c r="AJ3543" s="58"/>
    </row>
    <row r="3544" customFormat="false" ht="15" hidden="false" customHeight="false" outlineLevel="0" collapsed="false">
      <c r="A3544" s="56"/>
      <c r="E3544" s="57" t="str">
        <f aca="false">IF(AND($F3544="",$G3544=""),"",IF($G3544="",$F3544,HYPERLINK($G3544,$F3544)))</f>
        <v/>
      </c>
      <c r="H3544" s="1" t="str">
        <f aca="false">IF($I3544="","None Attached",IF(LEFT($I3544,5)="https",HYPERLINK($I3544,"Datasheet"),HYPERLINK(_xlfn.CONCAT("https://",$I3544),"Datasheet")))</f>
        <v>None Attached</v>
      </c>
      <c r="M3544" s="56"/>
      <c r="P3544" s="58"/>
      <c r="Q3544" s="1" t="n">
        <f aca="false">$M3544-$N3544</f>
        <v>0</v>
      </c>
      <c r="R3544" s="56"/>
      <c r="T3544" s="59" t="s">
        <v>15</v>
      </c>
      <c r="U3544" s="1" t="n">
        <f aca="false">$S3544-$R3544</f>
        <v>0</v>
      </c>
      <c r="V3544" s="1" t="n">
        <f aca="false">IF($T3544="±",$Q3544*2,$Q3544)</f>
        <v>0</v>
      </c>
      <c r="W3544" s="60" t="str">
        <f aca="false">IFERROR($U3544/ABS($V3544),"N/A")</f>
        <v>N/A</v>
      </c>
      <c r="X3544" s="61" t="str">
        <f aca="false">IF(OR($W3544="N/A",$R3544="",$S3544=""),"N/A",IF($W3544&gt;=4,"Not Significant",IF($W3544&gt;=2,"Semi-Significant","Significant")))</f>
        <v>N/A</v>
      </c>
      <c r="Z3544" s="1" t="str">
        <f aca="false">IF($D3544="Z540.1 w/data",0,"")</f>
        <v/>
      </c>
      <c r="AA3544" s="1" t="e">
        <f aca="false">$Y3544+$Q3544+$Z3544</f>
        <v>#VALUE!</v>
      </c>
      <c r="AB3544" s="1" t="n">
        <f aca="false">$N3544+$Q3544</f>
        <v>0</v>
      </c>
      <c r="AC3544" s="1" t="str">
        <f aca="false">IF($Y3544="","",IF(AND($AA3544&gt;=$R3544,$AA3544&lt;=$S3544),"Pass","Fail"))</f>
        <v/>
      </c>
      <c r="AD3544" s="1" t="str">
        <f aca="false">IF($Y3544="","",IF($AA3544&gt;$R3544,"Pass","Fail"))</f>
        <v/>
      </c>
      <c r="AE3544" s="1" t="str">
        <f aca="false">IF($Y3544="","",IF($AA3544&gt;=$R3544,"Pass","Fail"))</f>
        <v/>
      </c>
      <c r="AF3544" s="1" t="str">
        <f aca="false">IF($Y3544="","",IF($AA3544&lt;=$S3544,"Pass","Fail"))</f>
        <v/>
      </c>
      <c r="AG3544" s="1" t="str">
        <f aca="false">IF($Y3544="","",IF($AA3544&lt;$S3544,"Pass","Fail"))</f>
        <v/>
      </c>
      <c r="AH3544" s="23" t="str">
        <f aca="true">INDIRECT(CHOOSE(MATCH($T3544,{"±","&gt;","≥","≤","&lt;"},0), "AC", "AD", "AE", "AF", "AG") &amp; ROW())</f>
        <v/>
      </c>
      <c r="AI3544" s="56" t="str">
        <f aca="false">IF($X3544="Not Significant","No Further Action Required",
IF($AH3544="","",
IF(AND($AH3544="Pass",$L3544="0 - Passed "),"Analysis performed; no further action required.",
IF(AND($AH3544="Fail",$L3544="1 - Failed "),"Analysis performed; no further action required.",
IF(AND($AH3544="Pass",$L3544="2 - Limited In Use "),"Analysis performed; no further action required.",
IF(AND($AH3544="Fail",$L3544="3 - Adjusted "),"Analysis performed; no further action required.",
"Unit fails analysis; TSM determination required."))))))</f>
        <v/>
      </c>
      <c r="AJ3544" s="58"/>
    </row>
    <row r="3545" customFormat="false" ht="15" hidden="false" customHeight="false" outlineLevel="0" collapsed="false">
      <c r="A3545" s="56"/>
      <c r="E3545" s="57" t="str">
        <f aca="false">IF(AND($F3545="",$G3545=""),"",IF($G3545="",$F3545,HYPERLINK($G3545,$F3545)))</f>
        <v/>
      </c>
      <c r="H3545" s="1" t="str">
        <f aca="false">IF($I3545="","None Attached",IF(LEFT($I3545,5)="https",HYPERLINK($I3545,"Datasheet"),HYPERLINK(_xlfn.CONCAT("https://",$I3545),"Datasheet")))</f>
        <v>None Attached</v>
      </c>
      <c r="M3545" s="56"/>
      <c r="P3545" s="58"/>
      <c r="Q3545" s="1" t="n">
        <f aca="false">$M3545-$N3545</f>
        <v>0</v>
      </c>
      <c r="R3545" s="56"/>
      <c r="T3545" s="59" t="s">
        <v>15</v>
      </c>
      <c r="U3545" s="1" t="n">
        <f aca="false">$S3545-$R3545</f>
        <v>0</v>
      </c>
      <c r="V3545" s="1" t="n">
        <f aca="false">IF($T3545="±",$Q3545*2,$Q3545)</f>
        <v>0</v>
      </c>
      <c r="W3545" s="60" t="str">
        <f aca="false">IFERROR($U3545/ABS($V3545),"N/A")</f>
        <v>N/A</v>
      </c>
      <c r="X3545" s="61" t="str">
        <f aca="false">IF(OR($W3545="N/A",$R3545="",$S3545=""),"N/A",IF($W3545&gt;=4,"Not Significant",IF($W3545&gt;=2,"Semi-Significant","Significant")))</f>
        <v>N/A</v>
      </c>
      <c r="Z3545" s="1" t="str">
        <f aca="false">IF($D3545="Z540.1 w/data",0,"")</f>
        <v/>
      </c>
      <c r="AA3545" s="1" t="e">
        <f aca="false">$Y3545+$Q3545+$Z3545</f>
        <v>#VALUE!</v>
      </c>
      <c r="AB3545" s="1" t="n">
        <f aca="false">$N3545+$Q3545</f>
        <v>0</v>
      </c>
      <c r="AC3545" s="1" t="str">
        <f aca="false">IF($Y3545="","",IF(AND($AA3545&gt;=$R3545,$AA3545&lt;=$S3545),"Pass","Fail"))</f>
        <v/>
      </c>
      <c r="AD3545" s="1" t="str">
        <f aca="false">IF($Y3545="","",IF($AA3545&gt;$R3545,"Pass","Fail"))</f>
        <v/>
      </c>
      <c r="AE3545" s="1" t="str">
        <f aca="false">IF($Y3545="","",IF($AA3545&gt;=$R3545,"Pass","Fail"))</f>
        <v/>
      </c>
      <c r="AF3545" s="1" t="str">
        <f aca="false">IF($Y3545="","",IF($AA3545&lt;=$S3545,"Pass","Fail"))</f>
        <v/>
      </c>
      <c r="AG3545" s="1" t="str">
        <f aca="false">IF($Y3545="","",IF($AA3545&lt;$S3545,"Pass","Fail"))</f>
        <v/>
      </c>
      <c r="AH3545" s="23" t="str">
        <f aca="true">INDIRECT(CHOOSE(MATCH($T3545,{"±","&gt;","≥","≤","&lt;"},0), "AC", "AD", "AE", "AF", "AG") &amp; ROW())</f>
        <v/>
      </c>
      <c r="AI3545" s="56" t="str">
        <f aca="false">IF($X3545="Not Significant","No Further Action Required",
IF($AH3545="","",
IF(AND($AH3545="Pass",$L3545="0 - Passed "),"Analysis performed; no further action required.",
IF(AND($AH3545="Fail",$L3545="1 - Failed "),"Analysis performed; no further action required.",
IF(AND($AH3545="Pass",$L3545="2 - Limited In Use "),"Analysis performed; no further action required.",
IF(AND($AH3545="Fail",$L3545="3 - Adjusted "),"Analysis performed; no further action required.",
"Unit fails analysis; TSM determination required."))))))</f>
        <v/>
      </c>
      <c r="AJ3545" s="58"/>
    </row>
    <row r="3546" customFormat="false" ht="15" hidden="false" customHeight="false" outlineLevel="0" collapsed="false">
      <c r="A3546" s="56"/>
      <c r="E3546" s="57" t="str">
        <f aca="false">IF(AND($F3546="",$G3546=""),"",IF($G3546="",$F3546,HYPERLINK($G3546,$F3546)))</f>
        <v/>
      </c>
      <c r="H3546" s="1" t="str">
        <f aca="false">IF($I3546="","None Attached",IF(LEFT($I3546,5)="https",HYPERLINK($I3546,"Datasheet"),HYPERLINK(_xlfn.CONCAT("https://",$I3546),"Datasheet")))</f>
        <v>None Attached</v>
      </c>
      <c r="M3546" s="56"/>
      <c r="P3546" s="58"/>
      <c r="Q3546" s="1" t="n">
        <f aca="false">$M3546-$N3546</f>
        <v>0</v>
      </c>
      <c r="R3546" s="56"/>
      <c r="T3546" s="59" t="s">
        <v>15</v>
      </c>
      <c r="U3546" s="1" t="n">
        <f aca="false">$S3546-$R3546</f>
        <v>0</v>
      </c>
      <c r="V3546" s="1" t="n">
        <f aca="false">IF($T3546="±",$Q3546*2,$Q3546)</f>
        <v>0</v>
      </c>
      <c r="W3546" s="60" t="str">
        <f aca="false">IFERROR($U3546/ABS($V3546),"N/A")</f>
        <v>N/A</v>
      </c>
      <c r="X3546" s="61" t="str">
        <f aca="false">IF(OR($W3546="N/A",$R3546="",$S3546=""),"N/A",IF($W3546&gt;=4,"Not Significant",IF($W3546&gt;=2,"Semi-Significant","Significant")))</f>
        <v>N/A</v>
      </c>
      <c r="Z3546" s="1" t="str">
        <f aca="false">IF($D3546="Z540.1 w/data",0,"")</f>
        <v/>
      </c>
      <c r="AA3546" s="1" t="e">
        <f aca="false">$Y3546+$Q3546+$Z3546</f>
        <v>#VALUE!</v>
      </c>
      <c r="AB3546" s="1" t="n">
        <f aca="false">$N3546+$Q3546</f>
        <v>0</v>
      </c>
      <c r="AC3546" s="1" t="str">
        <f aca="false">IF($Y3546="","",IF(AND($AA3546&gt;=$R3546,$AA3546&lt;=$S3546),"Pass","Fail"))</f>
        <v/>
      </c>
      <c r="AD3546" s="1" t="str">
        <f aca="false">IF($Y3546="","",IF($AA3546&gt;$R3546,"Pass","Fail"))</f>
        <v/>
      </c>
      <c r="AE3546" s="1" t="str">
        <f aca="false">IF($Y3546="","",IF($AA3546&gt;=$R3546,"Pass","Fail"))</f>
        <v/>
      </c>
      <c r="AF3546" s="1" t="str">
        <f aca="false">IF($Y3546="","",IF($AA3546&lt;=$S3546,"Pass","Fail"))</f>
        <v/>
      </c>
      <c r="AG3546" s="1" t="str">
        <f aca="false">IF($Y3546="","",IF($AA3546&lt;$S3546,"Pass","Fail"))</f>
        <v/>
      </c>
      <c r="AH3546" s="23" t="str">
        <f aca="true">INDIRECT(CHOOSE(MATCH($T3546,{"±","&gt;","≥","≤","&lt;"},0), "AC", "AD", "AE", "AF", "AG") &amp; ROW())</f>
        <v/>
      </c>
      <c r="AI3546" s="56" t="str">
        <f aca="false">IF($X3546="Not Significant","No Further Action Required",
IF($AH3546="","",
IF(AND($AH3546="Pass",$L3546="0 - Passed "),"Analysis performed; no further action required.",
IF(AND($AH3546="Fail",$L3546="1 - Failed "),"Analysis performed; no further action required.",
IF(AND($AH3546="Pass",$L3546="2 - Limited In Use "),"Analysis performed; no further action required.",
IF(AND($AH3546="Fail",$L3546="3 - Adjusted "),"Analysis performed; no further action required.",
"Unit fails analysis; TSM determination required."))))))</f>
        <v/>
      </c>
      <c r="AJ3546" s="58"/>
    </row>
    <row r="3547" customFormat="false" ht="15" hidden="false" customHeight="false" outlineLevel="0" collapsed="false">
      <c r="A3547" s="56"/>
      <c r="E3547" s="57" t="str">
        <f aca="false">IF(AND($F3547="",$G3547=""),"",IF($G3547="",$F3547,HYPERLINK($G3547,$F3547)))</f>
        <v/>
      </c>
      <c r="H3547" s="1" t="str">
        <f aca="false">IF($I3547="","None Attached",IF(LEFT($I3547,5)="https",HYPERLINK($I3547,"Datasheet"),HYPERLINK(_xlfn.CONCAT("https://",$I3547),"Datasheet")))</f>
        <v>None Attached</v>
      </c>
      <c r="M3547" s="56"/>
      <c r="P3547" s="58"/>
      <c r="Q3547" s="1" t="n">
        <f aca="false">$M3547-$N3547</f>
        <v>0</v>
      </c>
      <c r="R3547" s="56"/>
      <c r="T3547" s="59" t="s">
        <v>15</v>
      </c>
      <c r="U3547" s="1" t="n">
        <f aca="false">$S3547-$R3547</f>
        <v>0</v>
      </c>
      <c r="V3547" s="1" t="n">
        <f aca="false">IF($T3547="±",$Q3547*2,$Q3547)</f>
        <v>0</v>
      </c>
      <c r="W3547" s="60" t="str">
        <f aca="false">IFERROR($U3547/ABS($V3547),"N/A")</f>
        <v>N/A</v>
      </c>
      <c r="X3547" s="61" t="str">
        <f aca="false">IF(OR($W3547="N/A",$R3547="",$S3547=""),"N/A",IF($W3547&gt;=4,"Not Significant",IF($W3547&gt;=2,"Semi-Significant","Significant")))</f>
        <v>N/A</v>
      </c>
      <c r="Z3547" s="1" t="str">
        <f aca="false">IF($D3547="Z540.1 w/data",0,"")</f>
        <v/>
      </c>
      <c r="AA3547" s="1" t="e">
        <f aca="false">$Y3547+$Q3547+$Z3547</f>
        <v>#VALUE!</v>
      </c>
      <c r="AB3547" s="1" t="n">
        <f aca="false">$N3547+$Q3547</f>
        <v>0</v>
      </c>
      <c r="AC3547" s="1" t="str">
        <f aca="false">IF($Y3547="","",IF(AND($AA3547&gt;=$R3547,$AA3547&lt;=$S3547),"Pass","Fail"))</f>
        <v/>
      </c>
      <c r="AD3547" s="1" t="str">
        <f aca="false">IF($Y3547="","",IF($AA3547&gt;$R3547,"Pass","Fail"))</f>
        <v/>
      </c>
      <c r="AE3547" s="1" t="str">
        <f aca="false">IF($Y3547="","",IF($AA3547&gt;=$R3547,"Pass","Fail"))</f>
        <v/>
      </c>
      <c r="AF3547" s="1" t="str">
        <f aca="false">IF($Y3547="","",IF($AA3547&lt;=$S3547,"Pass","Fail"))</f>
        <v/>
      </c>
      <c r="AG3547" s="1" t="str">
        <f aca="false">IF($Y3547="","",IF($AA3547&lt;$S3547,"Pass","Fail"))</f>
        <v/>
      </c>
      <c r="AH3547" s="23" t="str">
        <f aca="true">INDIRECT(CHOOSE(MATCH($T3547,{"±","&gt;","≥","≤","&lt;"},0), "AC", "AD", "AE", "AF", "AG") &amp; ROW())</f>
        <v/>
      </c>
      <c r="AI3547" s="56" t="str">
        <f aca="false">IF($X3547="Not Significant","No Further Action Required",
IF($AH3547="","",
IF(AND($AH3547="Pass",$L3547="0 - Passed "),"Analysis performed; no further action required.",
IF(AND($AH3547="Fail",$L3547="1 - Failed "),"Analysis performed; no further action required.",
IF(AND($AH3547="Pass",$L3547="2 - Limited In Use "),"Analysis performed; no further action required.",
IF(AND($AH3547="Fail",$L3547="3 - Adjusted "),"Analysis performed; no further action required.",
"Unit fails analysis; TSM determination required."))))))</f>
        <v/>
      </c>
      <c r="AJ3547" s="58"/>
    </row>
    <row r="3548" customFormat="false" ht="15" hidden="false" customHeight="false" outlineLevel="0" collapsed="false">
      <c r="A3548" s="56"/>
      <c r="E3548" s="57" t="str">
        <f aca="false">IF(AND($F3548="",$G3548=""),"",IF($G3548="",$F3548,HYPERLINK($G3548,$F3548)))</f>
        <v/>
      </c>
      <c r="H3548" s="1" t="str">
        <f aca="false">IF($I3548="","None Attached",IF(LEFT($I3548,5)="https",HYPERLINK($I3548,"Datasheet"),HYPERLINK(_xlfn.CONCAT("https://",$I3548),"Datasheet")))</f>
        <v>None Attached</v>
      </c>
      <c r="M3548" s="56"/>
      <c r="P3548" s="58"/>
      <c r="Q3548" s="1" t="n">
        <f aca="false">$M3548-$N3548</f>
        <v>0</v>
      </c>
      <c r="R3548" s="56"/>
      <c r="T3548" s="59" t="s">
        <v>15</v>
      </c>
      <c r="U3548" s="1" t="n">
        <f aca="false">$S3548-$R3548</f>
        <v>0</v>
      </c>
      <c r="V3548" s="1" t="n">
        <f aca="false">IF($T3548="±",$Q3548*2,$Q3548)</f>
        <v>0</v>
      </c>
      <c r="W3548" s="60" t="str">
        <f aca="false">IFERROR($U3548/ABS($V3548),"N/A")</f>
        <v>N/A</v>
      </c>
      <c r="X3548" s="61" t="str">
        <f aca="false">IF(OR($W3548="N/A",$R3548="",$S3548=""),"N/A",IF($W3548&gt;=4,"Not Significant",IF($W3548&gt;=2,"Semi-Significant","Significant")))</f>
        <v>N/A</v>
      </c>
      <c r="Z3548" s="1" t="str">
        <f aca="false">IF($D3548="Z540.1 w/data",0,"")</f>
        <v/>
      </c>
      <c r="AA3548" s="1" t="e">
        <f aca="false">$Y3548+$Q3548+$Z3548</f>
        <v>#VALUE!</v>
      </c>
      <c r="AB3548" s="1" t="n">
        <f aca="false">$N3548+$Q3548</f>
        <v>0</v>
      </c>
      <c r="AC3548" s="1" t="str">
        <f aca="false">IF($Y3548="","",IF(AND($AA3548&gt;=$R3548,$AA3548&lt;=$S3548),"Pass","Fail"))</f>
        <v/>
      </c>
      <c r="AD3548" s="1" t="str">
        <f aca="false">IF($Y3548="","",IF($AA3548&gt;$R3548,"Pass","Fail"))</f>
        <v/>
      </c>
      <c r="AE3548" s="1" t="str">
        <f aca="false">IF($Y3548="","",IF($AA3548&gt;=$R3548,"Pass","Fail"))</f>
        <v/>
      </c>
      <c r="AF3548" s="1" t="str">
        <f aca="false">IF($Y3548="","",IF($AA3548&lt;=$S3548,"Pass","Fail"))</f>
        <v/>
      </c>
      <c r="AG3548" s="1" t="str">
        <f aca="false">IF($Y3548="","",IF($AA3548&lt;$S3548,"Pass","Fail"))</f>
        <v/>
      </c>
      <c r="AH3548" s="23" t="str">
        <f aca="true">INDIRECT(CHOOSE(MATCH($T3548,{"±","&gt;","≥","≤","&lt;"},0), "AC", "AD", "AE", "AF", "AG") &amp; ROW())</f>
        <v/>
      </c>
      <c r="AI3548" s="56" t="str">
        <f aca="false">IF($X3548="Not Significant","No Further Action Required",
IF($AH3548="","",
IF(AND($AH3548="Pass",$L3548="0 - Passed "),"Analysis performed; no further action required.",
IF(AND($AH3548="Fail",$L3548="1 - Failed "),"Analysis performed; no further action required.",
IF(AND($AH3548="Pass",$L3548="2 - Limited In Use "),"Analysis performed; no further action required.",
IF(AND($AH3548="Fail",$L3548="3 - Adjusted "),"Analysis performed; no further action required.",
"Unit fails analysis; TSM determination required."))))))</f>
        <v/>
      </c>
      <c r="AJ3548" s="58"/>
    </row>
    <row r="3549" customFormat="false" ht="15" hidden="false" customHeight="false" outlineLevel="0" collapsed="false">
      <c r="A3549" s="56"/>
      <c r="E3549" s="57" t="str">
        <f aca="false">IF(AND($F3549="",$G3549=""),"",IF($G3549="",$F3549,HYPERLINK($G3549,$F3549)))</f>
        <v/>
      </c>
      <c r="H3549" s="1" t="str">
        <f aca="false">IF($I3549="","None Attached",IF(LEFT($I3549,5)="https",HYPERLINK($I3549,"Datasheet"),HYPERLINK(_xlfn.CONCAT("https://",$I3549),"Datasheet")))</f>
        <v>None Attached</v>
      </c>
      <c r="M3549" s="56"/>
      <c r="P3549" s="58"/>
      <c r="Q3549" s="1" t="n">
        <f aca="false">$M3549-$N3549</f>
        <v>0</v>
      </c>
      <c r="R3549" s="56"/>
      <c r="T3549" s="59" t="s">
        <v>15</v>
      </c>
      <c r="U3549" s="1" t="n">
        <f aca="false">$S3549-$R3549</f>
        <v>0</v>
      </c>
      <c r="V3549" s="1" t="n">
        <f aca="false">IF($T3549="±",$Q3549*2,$Q3549)</f>
        <v>0</v>
      </c>
      <c r="W3549" s="60" t="str">
        <f aca="false">IFERROR($U3549/ABS($V3549),"N/A")</f>
        <v>N/A</v>
      </c>
      <c r="X3549" s="61" t="str">
        <f aca="false">IF(OR($W3549="N/A",$R3549="",$S3549=""),"N/A",IF($W3549&gt;=4,"Not Significant",IF($W3549&gt;=2,"Semi-Significant","Significant")))</f>
        <v>N/A</v>
      </c>
      <c r="Z3549" s="1" t="str">
        <f aca="false">IF($D3549="Z540.1 w/data",0,"")</f>
        <v/>
      </c>
      <c r="AA3549" s="1" t="e">
        <f aca="false">$Y3549+$Q3549+$Z3549</f>
        <v>#VALUE!</v>
      </c>
      <c r="AB3549" s="1" t="n">
        <f aca="false">$N3549+$Q3549</f>
        <v>0</v>
      </c>
      <c r="AC3549" s="1" t="str">
        <f aca="false">IF($Y3549="","",IF(AND($AA3549&gt;=$R3549,$AA3549&lt;=$S3549),"Pass","Fail"))</f>
        <v/>
      </c>
      <c r="AD3549" s="1" t="str">
        <f aca="false">IF($Y3549="","",IF($AA3549&gt;$R3549,"Pass","Fail"))</f>
        <v/>
      </c>
      <c r="AE3549" s="1" t="str">
        <f aca="false">IF($Y3549="","",IF($AA3549&gt;=$R3549,"Pass","Fail"))</f>
        <v/>
      </c>
      <c r="AF3549" s="1" t="str">
        <f aca="false">IF($Y3549="","",IF($AA3549&lt;=$S3549,"Pass","Fail"))</f>
        <v/>
      </c>
      <c r="AG3549" s="1" t="str">
        <f aca="false">IF($Y3549="","",IF($AA3549&lt;$S3549,"Pass","Fail"))</f>
        <v/>
      </c>
      <c r="AH3549" s="23" t="str">
        <f aca="true">INDIRECT(CHOOSE(MATCH($T3549,{"±","&gt;","≥","≤","&lt;"},0), "AC", "AD", "AE", "AF", "AG") &amp; ROW())</f>
        <v/>
      </c>
      <c r="AI3549" s="56" t="str">
        <f aca="false">IF($X3549="Not Significant","No Further Action Required",
IF($AH3549="","",
IF(AND($AH3549="Pass",$L3549="0 - Passed "),"Analysis performed; no further action required.",
IF(AND($AH3549="Fail",$L3549="1 - Failed "),"Analysis performed; no further action required.",
IF(AND($AH3549="Pass",$L3549="2 - Limited In Use "),"Analysis performed; no further action required.",
IF(AND($AH3549="Fail",$L3549="3 - Adjusted "),"Analysis performed; no further action required.",
"Unit fails analysis; TSM determination required."))))))</f>
        <v/>
      </c>
      <c r="AJ3549" s="58"/>
    </row>
    <row r="3550" customFormat="false" ht="15" hidden="false" customHeight="false" outlineLevel="0" collapsed="false">
      <c r="A3550" s="56"/>
      <c r="E3550" s="57" t="str">
        <f aca="false">IF(AND($F3550="",$G3550=""),"",IF($G3550="",$F3550,HYPERLINK($G3550,$F3550)))</f>
        <v/>
      </c>
      <c r="H3550" s="1" t="str">
        <f aca="false">IF($I3550="","None Attached",IF(LEFT($I3550,5)="https",HYPERLINK($I3550,"Datasheet"),HYPERLINK(_xlfn.CONCAT("https://",$I3550),"Datasheet")))</f>
        <v>None Attached</v>
      </c>
      <c r="M3550" s="56"/>
      <c r="P3550" s="58"/>
      <c r="Q3550" s="1" t="n">
        <f aca="false">$M3550-$N3550</f>
        <v>0</v>
      </c>
      <c r="R3550" s="56"/>
      <c r="T3550" s="59" t="s">
        <v>15</v>
      </c>
      <c r="U3550" s="1" t="n">
        <f aca="false">$S3550-$R3550</f>
        <v>0</v>
      </c>
      <c r="V3550" s="1" t="n">
        <f aca="false">IF($T3550="±",$Q3550*2,$Q3550)</f>
        <v>0</v>
      </c>
      <c r="W3550" s="60" t="str">
        <f aca="false">IFERROR($U3550/ABS($V3550),"N/A")</f>
        <v>N/A</v>
      </c>
      <c r="X3550" s="61" t="str">
        <f aca="false">IF(OR($W3550="N/A",$R3550="",$S3550=""),"N/A",IF($W3550&gt;=4,"Not Significant",IF($W3550&gt;=2,"Semi-Significant","Significant")))</f>
        <v>N/A</v>
      </c>
      <c r="Z3550" s="1" t="str">
        <f aca="false">IF($D3550="Z540.1 w/data",0,"")</f>
        <v/>
      </c>
      <c r="AA3550" s="1" t="e">
        <f aca="false">$Y3550+$Q3550+$Z3550</f>
        <v>#VALUE!</v>
      </c>
      <c r="AB3550" s="1" t="n">
        <f aca="false">$N3550+$Q3550</f>
        <v>0</v>
      </c>
      <c r="AC3550" s="1" t="str">
        <f aca="false">IF($Y3550="","",IF(AND($AA3550&gt;=$R3550,$AA3550&lt;=$S3550),"Pass","Fail"))</f>
        <v/>
      </c>
      <c r="AD3550" s="1" t="str">
        <f aca="false">IF($Y3550="","",IF($AA3550&gt;$R3550,"Pass","Fail"))</f>
        <v/>
      </c>
      <c r="AE3550" s="1" t="str">
        <f aca="false">IF($Y3550="","",IF($AA3550&gt;=$R3550,"Pass","Fail"))</f>
        <v/>
      </c>
      <c r="AF3550" s="1" t="str">
        <f aca="false">IF($Y3550="","",IF($AA3550&lt;=$S3550,"Pass","Fail"))</f>
        <v/>
      </c>
      <c r="AG3550" s="1" t="str">
        <f aca="false">IF($Y3550="","",IF($AA3550&lt;$S3550,"Pass","Fail"))</f>
        <v/>
      </c>
      <c r="AH3550" s="23" t="str">
        <f aca="true">INDIRECT(CHOOSE(MATCH($T3550,{"±","&gt;","≥","≤","&lt;"},0), "AC", "AD", "AE", "AF", "AG") &amp; ROW())</f>
        <v/>
      </c>
      <c r="AI3550" s="56" t="str">
        <f aca="false">IF($X3550="Not Significant","No Further Action Required",
IF($AH3550="","",
IF(AND($AH3550="Pass",$L3550="0 - Passed "),"Analysis performed; no further action required.",
IF(AND($AH3550="Fail",$L3550="1 - Failed "),"Analysis performed; no further action required.",
IF(AND($AH3550="Pass",$L3550="2 - Limited In Use "),"Analysis performed; no further action required.",
IF(AND($AH3550="Fail",$L3550="3 - Adjusted "),"Analysis performed; no further action required.",
"Unit fails analysis; TSM determination required."))))))</f>
        <v/>
      </c>
      <c r="AJ3550" s="58"/>
    </row>
    <row r="3551" customFormat="false" ht="15" hidden="false" customHeight="false" outlineLevel="0" collapsed="false">
      <c r="A3551" s="56"/>
      <c r="E3551" s="57" t="str">
        <f aca="false">IF(AND($F3551="",$G3551=""),"",IF($G3551="",$F3551,HYPERLINK($G3551,$F3551)))</f>
        <v/>
      </c>
      <c r="H3551" s="1" t="str">
        <f aca="false">IF($I3551="","None Attached",IF(LEFT($I3551,5)="https",HYPERLINK($I3551,"Datasheet"),HYPERLINK(_xlfn.CONCAT("https://",$I3551),"Datasheet")))</f>
        <v>None Attached</v>
      </c>
      <c r="M3551" s="56"/>
      <c r="P3551" s="58"/>
      <c r="Q3551" s="1" t="n">
        <f aca="false">$M3551-$N3551</f>
        <v>0</v>
      </c>
      <c r="R3551" s="56"/>
      <c r="T3551" s="59" t="s">
        <v>15</v>
      </c>
      <c r="U3551" s="1" t="n">
        <f aca="false">$S3551-$R3551</f>
        <v>0</v>
      </c>
      <c r="V3551" s="1" t="n">
        <f aca="false">IF($T3551="±",$Q3551*2,$Q3551)</f>
        <v>0</v>
      </c>
      <c r="W3551" s="60" t="str">
        <f aca="false">IFERROR($U3551/ABS($V3551),"N/A")</f>
        <v>N/A</v>
      </c>
      <c r="X3551" s="61" t="str">
        <f aca="false">IF(OR($W3551="N/A",$R3551="",$S3551=""),"N/A",IF($W3551&gt;=4,"Not Significant",IF($W3551&gt;=2,"Semi-Significant","Significant")))</f>
        <v>N/A</v>
      </c>
      <c r="Z3551" s="1" t="str">
        <f aca="false">IF($D3551="Z540.1 w/data",0,"")</f>
        <v/>
      </c>
      <c r="AA3551" s="1" t="e">
        <f aca="false">$Y3551+$Q3551+$Z3551</f>
        <v>#VALUE!</v>
      </c>
      <c r="AB3551" s="1" t="n">
        <f aca="false">$N3551+$Q3551</f>
        <v>0</v>
      </c>
      <c r="AC3551" s="1" t="str">
        <f aca="false">IF($Y3551="","",IF(AND($AA3551&gt;=$R3551,$AA3551&lt;=$S3551),"Pass","Fail"))</f>
        <v/>
      </c>
      <c r="AD3551" s="1" t="str">
        <f aca="false">IF($Y3551="","",IF($AA3551&gt;$R3551,"Pass","Fail"))</f>
        <v/>
      </c>
      <c r="AE3551" s="1" t="str">
        <f aca="false">IF($Y3551="","",IF($AA3551&gt;=$R3551,"Pass","Fail"))</f>
        <v/>
      </c>
      <c r="AF3551" s="1" t="str">
        <f aca="false">IF($Y3551="","",IF($AA3551&lt;=$S3551,"Pass","Fail"))</f>
        <v/>
      </c>
      <c r="AG3551" s="1" t="str">
        <f aca="false">IF($Y3551="","",IF($AA3551&lt;$S3551,"Pass","Fail"))</f>
        <v/>
      </c>
      <c r="AH3551" s="23" t="str">
        <f aca="true">INDIRECT(CHOOSE(MATCH($T3551,{"±","&gt;","≥","≤","&lt;"},0), "AC", "AD", "AE", "AF", "AG") &amp; ROW())</f>
        <v/>
      </c>
      <c r="AI3551" s="56" t="str">
        <f aca="false">IF($X3551="Not Significant","No Further Action Required",
IF($AH3551="","",
IF(AND($AH3551="Pass",$L3551="0 - Passed "),"Analysis performed; no further action required.",
IF(AND($AH3551="Fail",$L3551="1 - Failed "),"Analysis performed; no further action required.",
IF(AND($AH3551="Pass",$L3551="2 - Limited In Use "),"Analysis performed; no further action required.",
IF(AND($AH3551="Fail",$L3551="3 - Adjusted "),"Analysis performed; no further action required.",
"Unit fails analysis; TSM determination required."))))))</f>
        <v/>
      </c>
      <c r="AJ3551" s="58"/>
    </row>
    <row r="3552" customFormat="false" ht="15" hidden="false" customHeight="false" outlineLevel="0" collapsed="false">
      <c r="A3552" s="56"/>
      <c r="E3552" s="57" t="str">
        <f aca="false">IF(AND($F3552="",$G3552=""),"",IF($G3552="",$F3552,HYPERLINK($G3552,$F3552)))</f>
        <v/>
      </c>
      <c r="H3552" s="1" t="str">
        <f aca="false">IF($I3552="","None Attached",IF(LEFT($I3552,5)="https",HYPERLINK($I3552,"Datasheet"),HYPERLINK(_xlfn.CONCAT("https://",$I3552),"Datasheet")))</f>
        <v>None Attached</v>
      </c>
      <c r="M3552" s="56"/>
      <c r="P3552" s="58"/>
      <c r="Q3552" s="1" t="n">
        <f aca="false">$M3552-$N3552</f>
        <v>0</v>
      </c>
      <c r="R3552" s="56"/>
      <c r="T3552" s="59" t="s">
        <v>15</v>
      </c>
      <c r="U3552" s="1" t="n">
        <f aca="false">$S3552-$R3552</f>
        <v>0</v>
      </c>
      <c r="V3552" s="1" t="n">
        <f aca="false">IF($T3552="±",$Q3552*2,$Q3552)</f>
        <v>0</v>
      </c>
      <c r="W3552" s="60" t="str">
        <f aca="false">IFERROR($U3552/ABS($V3552),"N/A")</f>
        <v>N/A</v>
      </c>
      <c r="X3552" s="61" t="str">
        <f aca="false">IF(OR($W3552="N/A",$R3552="",$S3552=""),"N/A",IF($W3552&gt;=4,"Not Significant",IF($W3552&gt;=2,"Semi-Significant","Significant")))</f>
        <v>N/A</v>
      </c>
      <c r="Z3552" s="1" t="str">
        <f aca="false">IF($D3552="Z540.1 w/data",0,"")</f>
        <v/>
      </c>
      <c r="AA3552" s="1" t="e">
        <f aca="false">$Y3552+$Q3552+$Z3552</f>
        <v>#VALUE!</v>
      </c>
      <c r="AB3552" s="1" t="n">
        <f aca="false">$N3552+$Q3552</f>
        <v>0</v>
      </c>
      <c r="AC3552" s="1" t="str">
        <f aca="false">IF($Y3552="","",IF(AND($AA3552&gt;=$R3552,$AA3552&lt;=$S3552),"Pass","Fail"))</f>
        <v/>
      </c>
      <c r="AD3552" s="1" t="str">
        <f aca="false">IF($Y3552="","",IF($AA3552&gt;$R3552,"Pass","Fail"))</f>
        <v/>
      </c>
      <c r="AE3552" s="1" t="str">
        <f aca="false">IF($Y3552="","",IF($AA3552&gt;=$R3552,"Pass","Fail"))</f>
        <v/>
      </c>
      <c r="AF3552" s="1" t="str">
        <f aca="false">IF($Y3552="","",IF($AA3552&lt;=$S3552,"Pass","Fail"))</f>
        <v/>
      </c>
      <c r="AG3552" s="1" t="str">
        <f aca="false">IF($Y3552="","",IF($AA3552&lt;$S3552,"Pass","Fail"))</f>
        <v/>
      </c>
      <c r="AH3552" s="23" t="str">
        <f aca="true">INDIRECT(CHOOSE(MATCH($T3552,{"±","&gt;","≥","≤","&lt;"},0), "AC", "AD", "AE", "AF", "AG") &amp; ROW())</f>
        <v/>
      </c>
      <c r="AI3552" s="56" t="str">
        <f aca="false">IF($X3552="Not Significant","No Further Action Required",
IF($AH3552="","",
IF(AND($AH3552="Pass",$L3552="0 - Passed "),"Analysis performed; no further action required.",
IF(AND($AH3552="Fail",$L3552="1 - Failed "),"Analysis performed; no further action required.",
IF(AND($AH3552="Pass",$L3552="2 - Limited In Use "),"Analysis performed; no further action required.",
IF(AND($AH3552="Fail",$L3552="3 - Adjusted "),"Analysis performed; no further action required.",
"Unit fails analysis; TSM determination required."))))))</f>
        <v/>
      </c>
      <c r="AJ3552" s="58"/>
    </row>
    <row r="3553" customFormat="false" ht="15" hidden="false" customHeight="false" outlineLevel="0" collapsed="false">
      <c r="A3553" s="56"/>
      <c r="E3553" s="57" t="str">
        <f aca="false">IF(AND($F3553="",$G3553=""),"",IF($G3553="",$F3553,HYPERLINK($G3553,$F3553)))</f>
        <v/>
      </c>
      <c r="H3553" s="1" t="str">
        <f aca="false">IF($I3553="","None Attached",IF(LEFT($I3553,5)="https",HYPERLINK($I3553,"Datasheet"),HYPERLINK(_xlfn.CONCAT("https://",$I3553),"Datasheet")))</f>
        <v>None Attached</v>
      </c>
      <c r="M3553" s="56"/>
      <c r="P3553" s="58"/>
      <c r="Q3553" s="1" t="n">
        <f aca="false">$M3553-$N3553</f>
        <v>0</v>
      </c>
      <c r="R3553" s="56"/>
      <c r="T3553" s="59" t="s">
        <v>15</v>
      </c>
      <c r="U3553" s="1" t="n">
        <f aca="false">$S3553-$R3553</f>
        <v>0</v>
      </c>
      <c r="V3553" s="1" t="n">
        <f aca="false">IF($T3553="±",$Q3553*2,$Q3553)</f>
        <v>0</v>
      </c>
      <c r="W3553" s="60" t="str">
        <f aca="false">IFERROR($U3553/ABS($V3553),"N/A")</f>
        <v>N/A</v>
      </c>
      <c r="X3553" s="61" t="str">
        <f aca="false">IF(OR($W3553="N/A",$R3553="",$S3553=""),"N/A",IF($W3553&gt;=4,"Not Significant",IF($W3553&gt;=2,"Semi-Significant","Significant")))</f>
        <v>N/A</v>
      </c>
      <c r="Z3553" s="1" t="str">
        <f aca="false">IF($D3553="Z540.1 w/data",0,"")</f>
        <v/>
      </c>
      <c r="AA3553" s="1" t="e">
        <f aca="false">$Y3553+$Q3553+$Z3553</f>
        <v>#VALUE!</v>
      </c>
      <c r="AB3553" s="1" t="n">
        <f aca="false">$N3553+$Q3553</f>
        <v>0</v>
      </c>
      <c r="AC3553" s="1" t="str">
        <f aca="false">IF($Y3553="","",IF(AND($AA3553&gt;=$R3553,$AA3553&lt;=$S3553),"Pass","Fail"))</f>
        <v/>
      </c>
      <c r="AD3553" s="1" t="str">
        <f aca="false">IF($Y3553="","",IF($AA3553&gt;$R3553,"Pass","Fail"))</f>
        <v/>
      </c>
      <c r="AE3553" s="1" t="str">
        <f aca="false">IF($Y3553="","",IF($AA3553&gt;=$R3553,"Pass","Fail"))</f>
        <v/>
      </c>
      <c r="AF3553" s="1" t="str">
        <f aca="false">IF($Y3553="","",IF($AA3553&lt;=$S3553,"Pass","Fail"))</f>
        <v/>
      </c>
      <c r="AG3553" s="1" t="str">
        <f aca="false">IF($Y3553="","",IF($AA3553&lt;$S3553,"Pass","Fail"))</f>
        <v/>
      </c>
      <c r="AH3553" s="23" t="str">
        <f aca="true">INDIRECT(CHOOSE(MATCH($T3553,{"±","&gt;","≥","≤","&lt;"},0), "AC", "AD", "AE", "AF", "AG") &amp; ROW())</f>
        <v/>
      </c>
      <c r="AI3553" s="56" t="str">
        <f aca="false">IF($X3553="Not Significant","No Further Action Required",
IF($AH3553="","",
IF(AND($AH3553="Pass",$L3553="0 - Passed "),"Analysis performed; no further action required.",
IF(AND($AH3553="Fail",$L3553="1 - Failed "),"Analysis performed; no further action required.",
IF(AND($AH3553="Pass",$L3553="2 - Limited In Use "),"Analysis performed; no further action required.",
IF(AND($AH3553="Fail",$L3553="3 - Adjusted "),"Analysis performed; no further action required.",
"Unit fails analysis; TSM determination required."))))))</f>
        <v/>
      </c>
      <c r="AJ3553" s="58"/>
    </row>
    <row r="3554" customFormat="false" ht="15" hidden="false" customHeight="false" outlineLevel="0" collapsed="false">
      <c r="A3554" s="56"/>
      <c r="E3554" s="57" t="str">
        <f aca="false">IF(AND($F3554="",$G3554=""),"",IF($G3554="",$F3554,HYPERLINK($G3554,$F3554)))</f>
        <v/>
      </c>
      <c r="H3554" s="1" t="str">
        <f aca="false">IF($I3554="","None Attached",IF(LEFT($I3554,5)="https",HYPERLINK($I3554,"Datasheet"),HYPERLINK(_xlfn.CONCAT("https://",$I3554),"Datasheet")))</f>
        <v>None Attached</v>
      </c>
      <c r="M3554" s="56"/>
      <c r="P3554" s="58"/>
      <c r="Q3554" s="1" t="n">
        <f aca="false">$M3554-$N3554</f>
        <v>0</v>
      </c>
      <c r="R3554" s="56"/>
      <c r="T3554" s="59" t="s">
        <v>15</v>
      </c>
      <c r="U3554" s="1" t="n">
        <f aca="false">$S3554-$R3554</f>
        <v>0</v>
      </c>
      <c r="V3554" s="1" t="n">
        <f aca="false">IF($T3554="±",$Q3554*2,$Q3554)</f>
        <v>0</v>
      </c>
      <c r="W3554" s="60" t="str">
        <f aca="false">IFERROR($U3554/ABS($V3554),"N/A")</f>
        <v>N/A</v>
      </c>
      <c r="X3554" s="61" t="str">
        <f aca="false">IF(OR($W3554="N/A",$R3554="",$S3554=""),"N/A",IF($W3554&gt;=4,"Not Significant",IF($W3554&gt;=2,"Semi-Significant","Significant")))</f>
        <v>N/A</v>
      </c>
      <c r="Z3554" s="1" t="str">
        <f aca="false">IF($D3554="Z540.1 w/data",0,"")</f>
        <v/>
      </c>
      <c r="AA3554" s="1" t="e">
        <f aca="false">$Y3554+$Q3554+$Z3554</f>
        <v>#VALUE!</v>
      </c>
      <c r="AB3554" s="1" t="n">
        <f aca="false">$N3554+$Q3554</f>
        <v>0</v>
      </c>
      <c r="AC3554" s="1" t="str">
        <f aca="false">IF($Y3554="","",IF(AND($AA3554&gt;=$R3554,$AA3554&lt;=$S3554),"Pass","Fail"))</f>
        <v/>
      </c>
      <c r="AD3554" s="1" t="str">
        <f aca="false">IF($Y3554="","",IF($AA3554&gt;$R3554,"Pass","Fail"))</f>
        <v/>
      </c>
      <c r="AE3554" s="1" t="str">
        <f aca="false">IF($Y3554="","",IF($AA3554&gt;=$R3554,"Pass","Fail"))</f>
        <v/>
      </c>
      <c r="AF3554" s="1" t="str">
        <f aca="false">IF($Y3554="","",IF($AA3554&lt;=$S3554,"Pass","Fail"))</f>
        <v/>
      </c>
      <c r="AG3554" s="1" t="str">
        <f aca="false">IF($Y3554="","",IF($AA3554&lt;$S3554,"Pass","Fail"))</f>
        <v/>
      </c>
      <c r="AH3554" s="23" t="str">
        <f aca="true">INDIRECT(CHOOSE(MATCH($T3554,{"±","&gt;","≥","≤","&lt;"},0), "AC", "AD", "AE", "AF", "AG") &amp; ROW())</f>
        <v/>
      </c>
      <c r="AI3554" s="56" t="str">
        <f aca="false">IF($X3554="Not Significant","No Further Action Required",
IF($AH3554="","",
IF(AND($AH3554="Pass",$L3554="0 - Passed "),"Analysis performed; no further action required.",
IF(AND($AH3554="Fail",$L3554="1 - Failed "),"Analysis performed; no further action required.",
IF(AND($AH3554="Pass",$L3554="2 - Limited In Use "),"Analysis performed; no further action required.",
IF(AND($AH3554="Fail",$L3554="3 - Adjusted "),"Analysis performed; no further action required.",
"Unit fails analysis; TSM determination required."))))))</f>
        <v/>
      </c>
      <c r="AJ3554" s="58"/>
    </row>
    <row r="3555" customFormat="false" ht="15" hidden="false" customHeight="false" outlineLevel="0" collapsed="false">
      <c r="A3555" s="56"/>
      <c r="E3555" s="57" t="str">
        <f aca="false">IF(AND($F3555="",$G3555=""),"",IF($G3555="",$F3555,HYPERLINK($G3555,$F3555)))</f>
        <v/>
      </c>
      <c r="H3555" s="1" t="str">
        <f aca="false">IF($I3555="","None Attached",IF(LEFT($I3555,5)="https",HYPERLINK($I3555,"Datasheet"),HYPERLINK(_xlfn.CONCAT("https://",$I3555),"Datasheet")))</f>
        <v>None Attached</v>
      </c>
      <c r="M3555" s="56"/>
      <c r="P3555" s="58"/>
      <c r="Q3555" s="1" t="n">
        <f aca="false">$M3555-$N3555</f>
        <v>0</v>
      </c>
      <c r="R3555" s="56"/>
      <c r="T3555" s="59" t="s">
        <v>15</v>
      </c>
      <c r="U3555" s="1" t="n">
        <f aca="false">$S3555-$R3555</f>
        <v>0</v>
      </c>
      <c r="V3555" s="1" t="n">
        <f aca="false">IF($T3555="±",$Q3555*2,$Q3555)</f>
        <v>0</v>
      </c>
      <c r="W3555" s="60" t="str">
        <f aca="false">IFERROR($U3555/ABS($V3555),"N/A")</f>
        <v>N/A</v>
      </c>
      <c r="X3555" s="61" t="str">
        <f aca="false">IF(OR($W3555="N/A",$R3555="",$S3555=""),"N/A",IF($W3555&gt;=4,"Not Significant",IF($W3555&gt;=2,"Semi-Significant","Significant")))</f>
        <v>N/A</v>
      </c>
      <c r="Z3555" s="1" t="str">
        <f aca="false">IF($D3555="Z540.1 w/data",0,"")</f>
        <v/>
      </c>
      <c r="AA3555" s="1" t="e">
        <f aca="false">$Y3555+$Q3555+$Z3555</f>
        <v>#VALUE!</v>
      </c>
      <c r="AB3555" s="1" t="n">
        <f aca="false">$N3555+$Q3555</f>
        <v>0</v>
      </c>
      <c r="AC3555" s="1" t="str">
        <f aca="false">IF($Y3555="","",IF(AND($AA3555&gt;=$R3555,$AA3555&lt;=$S3555),"Pass","Fail"))</f>
        <v/>
      </c>
      <c r="AD3555" s="1" t="str">
        <f aca="false">IF($Y3555="","",IF($AA3555&gt;$R3555,"Pass","Fail"))</f>
        <v/>
      </c>
      <c r="AE3555" s="1" t="str">
        <f aca="false">IF($Y3555="","",IF($AA3555&gt;=$R3555,"Pass","Fail"))</f>
        <v/>
      </c>
      <c r="AF3555" s="1" t="str">
        <f aca="false">IF($Y3555="","",IF($AA3555&lt;=$S3555,"Pass","Fail"))</f>
        <v/>
      </c>
      <c r="AG3555" s="1" t="str">
        <f aca="false">IF($Y3555="","",IF($AA3555&lt;$S3555,"Pass","Fail"))</f>
        <v/>
      </c>
      <c r="AH3555" s="23" t="str">
        <f aca="true">INDIRECT(CHOOSE(MATCH($T3555,{"±","&gt;","≥","≤","&lt;"},0), "AC", "AD", "AE", "AF", "AG") &amp; ROW())</f>
        <v/>
      </c>
      <c r="AI3555" s="56" t="str">
        <f aca="false">IF($X3555="Not Significant","No Further Action Required",
IF($AH3555="","",
IF(AND($AH3555="Pass",$L3555="0 - Passed "),"Analysis performed; no further action required.",
IF(AND($AH3555="Fail",$L3555="1 - Failed "),"Analysis performed; no further action required.",
IF(AND($AH3555="Pass",$L3555="2 - Limited In Use "),"Analysis performed; no further action required.",
IF(AND($AH3555="Fail",$L3555="3 - Adjusted "),"Analysis performed; no further action required.",
"Unit fails analysis; TSM determination required."))))))</f>
        <v/>
      </c>
      <c r="AJ3555" s="58"/>
    </row>
    <row r="3556" customFormat="false" ht="15" hidden="false" customHeight="false" outlineLevel="0" collapsed="false">
      <c r="A3556" s="56"/>
      <c r="E3556" s="57" t="str">
        <f aca="false">IF(AND($F3556="",$G3556=""),"",IF($G3556="",$F3556,HYPERLINK($G3556,$F3556)))</f>
        <v/>
      </c>
      <c r="H3556" s="1" t="str">
        <f aca="false">IF($I3556="","None Attached",IF(LEFT($I3556,5)="https",HYPERLINK($I3556,"Datasheet"),HYPERLINK(_xlfn.CONCAT("https://",$I3556),"Datasheet")))</f>
        <v>None Attached</v>
      </c>
      <c r="M3556" s="56"/>
      <c r="P3556" s="58"/>
      <c r="Q3556" s="1" t="n">
        <f aca="false">$M3556-$N3556</f>
        <v>0</v>
      </c>
      <c r="R3556" s="56"/>
      <c r="T3556" s="59" t="s">
        <v>15</v>
      </c>
      <c r="U3556" s="1" t="n">
        <f aca="false">$S3556-$R3556</f>
        <v>0</v>
      </c>
      <c r="V3556" s="1" t="n">
        <f aca="false">IF($T3556="±",$Q3556*2,$Q3556)</f>
        <v>0</v>
      </c>
      <c r="W3556" s="60" t="str">
        <f aca="false">IFERROR($U3556/ABS($V3556),"N/A")</f>
        <v>N/A</v>
      </c>
      <c r="X3556" s="61" t="str">
        <f aca="false">IF(OR($W3556="N/A",$R3556="",$S3556=""),"N/A",IF($W3556&gt;=4,"Not Significant",IF($W3556&gt;=2,"Semi-Significant","Significant")))</f>
        <v>N/A</v>
      </c>
      <c r="Z3556" s="1" t="str">
        <f aca="false">IF($D3556="Z540.1 w/data",0,"")</f>
        <v/>
      </c>
      <c r="AA3556" s="1" t="e">
        <f aca="false">$Y3556+$Q3556+$Z3556</f>
        <v>#VALUE!</v>
      </c>
      <c r="AB3556" s="1" t="n">
        <f aca="false">$N3556+$Q3556</f>
        <v>0</v>
      </c>
      <c r="AC3556" s="1" t="str">
        <f aca="false">IF($Y3556="","",IF(AND($AA3556&gt;=$R3556,$AA3556&lt;=$S3556),"Pass","Fail"))</f>
        <v/>
      </c>
      <c r="AD3556" s="1" t="str">
        <f aca="false">IF($Y3556="","",IF($AA3556&gt;$R3556,"Pass","Fail"))</f>
        <v/>
      </c>
      <c r="AE3556" s="1" t="str">
        <f aca="false">IF($Y3556="","",IF($AA3556&gt;=$R3556,"Pass","Fail"))</f>
        <v/>
      </c>
      <c r="AF3556" s="1" t="str">
        <f aca="false">IF($Y3556="","",IF($AA3556&lt;=$S3556,"Pass","Fail"))</f>
        <v/>
      </c>
      <c r="AG3556" s="1" t="str">
        <f aca="false">IF($Y3556="","",IF($AA3556&lt;$S3556,"Pass","Fail"))</f>
        <v/>
      </c>
      <c r="AH3556" s="23" t="str">
        <f aca="true">INDIRECT(CHOOSE(MATCH($T3556,{"±","&gt;","≥","≤","&lt;"},0), "AC", "AD", "AE", "AF", "AG") &amp; ROW())</f>
        <v/>
      </c>
      <c r="AI3556" s="56" t="str">
        <f aca="false">IF($X3556="Not Significant","No Further Action Required",
IF($AH3556="","",
IF(AND($AH3556="Pass",$L3556="0 - Passed "),"Analysis performed; no further action required.",
IF(AND($AH3556="Fail",$L3556="1 - Failed "),"Analysis performed; no further action required.",
IF(AND($AH3556="Pass",$L3556="2 - Limited In Use "),"Analysis performed; no further action required.",
IF(AND($AH3556="Fail",$L3556="3 - Adjusted "),"Analysis performed; no further action required.",
"Unit fails analysis; TSM determination required."))))))</f>
        <v/>
      </c>
      <c r="AJ3556" s="58"/>
    </row>
    <row r="3557" customFormat="false" ht="15" hidden="false" customHeight="false" outlineLevel="0" collapsed="false">
      <c r="A3557" s="56"/>
      <c r="E3557" s="57" t="str">
        <f aca="false">IF(AND($F3557="",$G3557=""),"",IF($G3557="",$F3557,HYPERLINK($G3557,$F3557)))</f>
        <v/>
      </c>
      <c r="H3557" s="1" t="str">
        <f aca="false">IF($I3557="","None Attached",IF(LEFT($I3557,5)="https",HYPERLINK($I3557,"Datasheet"),HYPERLINK(_xlfn.CONCAT("https://",$I3557),"Datasheet")))</f>
        <v>None Attached</v>
      </c>
      <c r="M3557" s="56"/>
      <c r="P3557" s="58"/>
      <c r="Q3557" s="1" t="n">
        <f aca="false">$M3557-$N3557</f>
        <v>0</v>
      </c>
      <c r="R3557" s="56"/>
      <c r="T3557" s="59" t="s">
        <v>15</v>
      </c>
      <c r="U3557" s="1" t="n">
        <f aca="false">$S3557-$R3557</f>
        <v>0</v>
      </c>
      <c r="V3557" s="1" t="n">
        <f aca="false">IF($T3557="±",$Q3557*2,$Q3557)</f>
        <v>0</v>
      </c>
      <c r="W3557" s="60" t="str">
        <f aca="false">IFERROR($U3557/ABS($V3557),"N/A")</f>
        <v>N/A</v>
      </c>
      <c r="X3557" s="61" t="str">
        <f aca="false">IF(OR($W3557="N/A",$R3557="",$S3557=""),"N/A",IF($W3557&gt;=4,"Not Significant",IF($W3557&gt;=2,"Semi-Significant","Significant")))</f>
        <v>N/A</v>
      </c>
      <c r="Z3557" s="1" t="str">
        <f aca="false">IF($D3557="Z540.1 w/data",0,"")</f>
        <v/>
      </c>
      <c r="AA3557" s="1" t="e">
        <f aca="false">$Y3557+$Q3557+$Z3557</f>
        <v>#VALUE!</v>
      </c>
      <c r="AB3557" s="1" t="n">
        <f aca="false">$N3557+$Q3557</f>
        <v>0</v>
      </c>
      <c r="AC3557" s="1" t="str">
        <f aca="false">IF($Y3557="","",IF(AND($AA3557&gt;=$R3557,$AA3557&lt;=$S3557),"Pass","Fail"))</f>
        <v/>
      </c>
      <c r="AD3557" s="1" t="str">
        <f aca="false">IF($Y3557="","",IF($AA3557&gt;$R3557,"Pass","Fail"))</f>
        <v/>
      </c>
      <c r="AE3557" s="1" t="str">
        <f aca="false">IF($Y3557="","",IF($AA3557&gt;=$R3557,"Pass","Fail"))</f>
        <v/>
      </c>
      <c r="AF3557" s="1" t="str">
        <f aca="false">IF($Y3557="","",IF($AA3557&lt;=$S3557,"Pass","Fail"))</f>
        <v/>
      </c>
      <c r="AG3557" s="1" t="str">
        <f aca="false">IF($Y3557="","",IF($AA3557&lt;$S3557,"Pass","Fail"))</f>
        <v/>
      </c>
      <c r="AH3557" s="23" t="str">
        <f aca="true">INDIRECT(CHOOSE(MATCH($T3557,{"±","&gt;","≥","≤","&lt;"},0), "AC", "AD", "AE", "AF", "AG") &amp; ROW())</f>
        <v/>
      </c>
      <c r="AI3557" s="56" t="str">
        <f aca="false">IF($X3557="Not Significant","No Further Action Required",
IF($AH3557="","",
IF(AND($AH3557="Pass",$L3557="0 - Passed "),"Analysis performed; no further action required.",
IF(AND($AH3557="Fail",$L3557="1 - Failed "),"Analysis performed; no further action required.",
IF(AND($AH3557="Pass",$L3557="2 - Limited In Use "),"Analysis performed; no further action required.",
IF(AND($AH3557="Fail",$L3557="3 - Adjusted "),"Analysis performed; no further action required.",
"Unit fails analysis; TSM determination required."))))))</f>
        <v/>
      </c>
      <c r="AJ3557" s="58"/>
    </row>
    <row r="3558" customFormat="false" ht="15" hidden="false" customHeight="false" outlineLevel="0" collapsed="false">
      <c r="A3558" s="56"/>
      <c r="E3558" s="57" t="str">
        <f aca="false">IF(AND($F3558="",$G3558=""),"",IF($G3558="",$F3558,HYPERLINK($G3558,$F3558)))</f>
        <v/>
      </c>
      <c r="H3558" s="1" t="str">
        <f aca="false">IF($I3558="","None Attached",IF(LEFT($I3558,5)="https",HYPERLINK($I3558,"Datasheet"),HYPERLINK(_xlfn.CONCAT("https://",$I3558),"Datasheet")))</f>
        <v>None Attached</v>
      </c>
      <c r="M3558" s="56"/>
      <c r="P3558" s="58"/>
      <c r="Q3558" s="1" t="n">
        <f aca="false">$M3558-$N3558</f>
        <v>0</v>
      </c>
      <c r="R3558" s="56"/>
      <c r="T3558" s="59" t="s">
        <v>15</v>
      </c>
      <c r="U3558" s="1" t="n">
        <f aca="false">$S3558-$R3558</f>
        <v>0</v>
      </c>
      <c r="V3558" s="1" t="n">
        <f aca="false">IF($T3558="±",$Q3558*2,$Q3558)</f>
        <v>0</v>
      </c>
      <c r="W3558" s="60" t="str">
        <f aca="false">IFERROR($U3558/ABS($V3558),"N/A")</f>
        <v>N/A</v>
      </c>
      <c r="X3558" s="61" t="str">
        <f aca="false">IF(OR($W3558="N/A",$R3558="",$S3558=""),"N/A",IF($W3558&gt;=4,"Not Significant",IF($W3558&gt;=2,"Semi-Significant","Significant")))</f>
        <v>N/A</v>
      </c>
      <c r="Z3558" s="1" t="str">
        <f aca="false">IF($D3558="Z540.1 w/data",0,"")</f>
        <v/>
      </c>
      <c r="AA3558" s="1" t="e">
        <f aca="false">$Y3558+$Q3558+$Z3558</f>
        <v>#VALUE!</v>
      </c>
      <c r="AB3558" s="1" t="n">
        <f aca="false">$N3558+$Q3558</f>
        <v>0</v>
      </c>
      <c r="AC3558" s="1" t="str">
        <f aca="false">IF($Y3558="","",IF(AND($AA3558&gt;=$R3558,$AA3558&lt;=$S3558),"Pass","Fail"))</f>
        <v/>
      </c>
      <c r="AD3558" s="1" t="str">
        <f aca="false">IF($Y3558="","",IF($AA3558&gt;$R3558,"Pass","Fail"))</f>
        <v/>
      </c>
      <c r="AE3558" s="1" t="str">
        <f aca="false">IF($Y3558="","",IF($AA3558&gt;=$R3558,"Pass","Fail"))</f>
        <v/>
      </c>
      <c r="AF3558" s="1" t="str">
        <f aca="false">IF($Y3558="","",IF($AA3558&lt;=$S3558,"Pass","Fail"))</f>
        <v/>
      </c>
      <c r="AG3558" s="1" t="str">
        <f aca="false">IF($Y3558="","",IF($AA3558&lt;$S3558,"Pass","Fail"))</f>
        <v/>
      </c>
      <c r="AH3558" s="23" t="str">
        <f aca="true">INDIRECT(CHOOSE(MATCH($T3558,{"±","&gt;","≥","≤","&lt;"},0), "AC", "AD", "AE", "AF", "AG") &amp; ROW())</f>
        <v/>
      </c>
      <c r="AI3558" s="56" t="str">
        <f aca="false">IF($X3558="Not Significant","No Further Action Required",
IF($AH3558="","",
IF(AND($AH3558="Pass",$L3558="0 - Passed "),"Analysis performed; no further action required.",
IF(AND($AH3558="Fail",$L3558="1 - Failed "),"Analysis performed; no further action required.",
IF(AND($AH3558="Pass",$L3558="2 - Limited In Use "),"Analysis performed; no further action required.",
IF(AND($AH3558="Fail",$L3558="3 - Adjusted "),"Analysis performed; no further action required.",
"Unit fails analysis; TSM determination required."))))))</f>
        <v/>
      </c>
      <c r="AJ3558" s="58"/>
    </row>
    <row r="3559" customFormat="false" ht="15" hidden="false" customHeight="false" outlineLevel="0" collapsed="false">
      <c r="A3559" s="56"/>
      <c r="E3559" s="57" t="str">
        <f aca="false">IF(AND($F3559="",$G3559=""),"",IF($G3559="",$F3559,HYPERLINK($G3559,$F3559)))</f>
        <v/>
      </c>
      <c r="H3559" s="1" t="str">
        <f aca="false">IF($I3559="","None Attached",IF(LEFT($I3559,5)="https",HYPERLINK($I3559,"Datasheet"),HYPERLINK(_xlfn.CONCAT("https://",$I3559),"Datasheet")))</f>
        <v>None Attached</v>
      </c>
      <c r="M3559" s="56"/>
      <c r="P3559" s="58"/>
      <c r="Q3559" s="1" t="n">
        <f aca="false">$M3559-$N3559</f>
        <v>0</v>
      </c>
      <c r="R3559" s="56"/>
      <c r="T3559" s="59" t="s">
        <v>15</v>
      </c>
      <c r="U3559" s="1" t="n">
        <f aca="false">$S3559-$R3559</f>
        <v>0</v>
      </c>
      <c r="V3559" s="1" t="n">
        <f aca="false">IF($T3559="±",$Q3559*2,$Q3559)</f>
        <v>0</v>
      </c>
      <c r="W3559" s="60" t="str">
        <f aca="false">IFERROR($U3559/ABS($V3559),"N/A")</f>
        <v>N/A</v>
      </c>
      <c r="X3559" s="61" t="str">
        <f aca="false">IF(OR($W3559="N/A",$R3559="",$S3559=""),"N/A",IF($W3559&gt;=4,"Not Significant",IF($W3559&gt;=2,"Semi-Significant","Significant")))</f>
        <v>N/A</v>
      </c>
      <c r="Z3559" s="1" t="str">
        <f aca="false">IF($D3559="Z540.1 w/data",0,"")</f>
        <v/>
      </c>
      <c r="AA3559" s="1" t="e">
        <f aca="false">$Y3559+$Q3559+$Z3559</f>
        <v>#VALUE!</v>
      </c>
      <c r="AB3559" s="1" t="n">
        <f aca="false">$N3559+$Q3559</f>
        <v>0</v>
      </c>
      <c r="AC3559" s="1" t="str">
        <f aca="false">IF($Y3559="","",IF(AND($AA3559&gt;=$R3559,$AA3559&lt;=$S3559),"Pass","Fail"))</f>
        <v/>
      </c>
      <c r="AD3559" s="1" t="str">
        <f aca="false">IF($Y3559="","",IF($AA3559&gt;$R3559,"Pass","Fail"))</f>
        <v/>
      </c>
      <c r="AE3559" s="1" t="str">
        <f aca="false">IF($Y3559="","",IF($AA3559&gt;=$R3559,"Pass","Fail"))</f>
        <v/>
      </c>
      <c r="AF3559" s="1" t="str">
        <f aca="false">IF($Y3559="","",IF($AA3559&lt;=$S3559,"Pass","Fail"))</f>
        <v/>
      </c>
      <c r="AG3559" s="1" t="str">
        <f aca="false">IF($Y3559="","",IF($AA3559&lt;$S3559,"Pass","Fail"))</f>
        <v/>
      </c>
      <c r="AH3559" s="23" t="str">
        <f aca="true">INDIRECT(CHOOSE(MATCH($T3559,{"±","&gt;","≥","≤","&lt;"},0), "AC", "AD", "AE", "AF", "AG") &amp; ROW())</f>
        <v/>
      </c>
      <c r="AI3559" s="56" t="str">
        <f aca="false">IF($X3559="Not Significant","No Further Action Required",
IF($AH3559="","",
IF(AND($AH3559="Pass",$L3559="0 - Passed "),"Analysis performed; no further action required.",
IF(AND($AH3559="Fail",$L3559="1 - Failed "),"Analysis performed; no further action required.",
IF(AND($AH3559="Pass",$L3559="2 - Limited In Use "),"Analysis performed; no further action required.",
IF(AND($AH3559="Fail",$L3559="3 - Adjusted "),"Analysis performed; no further action required.",
"Unit fails analysis; TSM determination required."))))))</f>
        <v/>
      </c>
      <c r="AJ3559" s="58"/>
    </row>
    <row r="3560" customFormat="false" ht="15" hidden="false" customHeight="false" outlineLevel="0" collapsed="false">
      <c r="A3560" s="56"/>
      <c r="E3560" s="57" t="str">
        <f aca="false">IF(AND($F3560="",$G3560=""),"",IF($G3560="",$F3560,HYPERLINK($G3560,$F3560)))</f>
        <v/>
      </c>
      <c r="H3560" s="1" t="str">
        <f aca="false">IF($I3560="","None Attached",IF(LEFT($I3560,5)="https",HYPERLINK($I3560,"Datasheet"),HYPERLINK(_xlfn.CONCAT("https://",$I3560),"Datasheet")))</f>
        <v>None Attached</v>
      </c>
      <c r="M3560" s="56"/>
      <c r="P3560" s="58"/>
      <c r="Q3560" s="1" t="n">
        <f aca="false">$M3560-$N3560</f>
        <v>0</v>
      </c>
      <c r="R3560" s="56"/>
      <c r="T3560" s="59" t="s">
        <v>15</v>
      </c>
      <c r="U3560" s="1" t="n">
        <f aca="false">$S3560-$R3560</f>
        <v>0</v>
      </c>
      <c r="V3560" s="1" t="n">
        <f aca="false">IF($T3560="±",$Q3560*2,$Q3560)</f>
        <v>0</v>
      </c>
      <c r="W3560" s="60" t="str">
        <f aca="false">IFERROR($U3560/ABS($V3560),"N/A")</f>
        <v>N/A</v>
      </c>
      <c r="X3560" s="61" t="str">
        <f aca="false">IF(OR($W3560="N/A",$R3560="",$S3560=""),"N/A",IF($W3560&gt;=4,"Not Significant",IF($W3560&gt;=2,"Semi-Significant","Significant")))</f>
        <v>N/A</v>
      </c>
      <c r="Z3560" s="1" t="str">
        <f aca="false">IF($D3560="Z540.1 w/data",0,"")</f>
        <v/>
      </c>
      <c r="AA3560" s="1" t="e">
        <f aca="false">$Y3560+$Q3560+$Z3560</f>
        <v>#VALUE!</v>
      </c>
      <c r="AB3560" s="1" t="n">
        <f aca="false">$N3560+$Q3560</f>
        <v>0</v>
      </c>
      <c r="AC3560" s="1" t="str">
        <f aca="false">IF($Y3560="","",IF(AND($AA3560&gt;=$R3560,$AA3560&lt;=$S3560),"Pass","Fail"))</f>
        <v/>
      </c>
      <c r="AD3560" s="1" t="str">
        <f aca="false">IF($Y3560="","",IF($AA3560&gt;$R3560,"Pass","Fail"))</f>
        <v/>
      </c>
      <c r="AE3560" s="1" t="str">
        <f aca="false">IF($Y3560="","",IF($AA3560&gt;=$R3560,"Pass","Fail"))</f>
        <v/>
      </c>
      <c r="AF3560" s="1" t="str">
        <f aca="false">IF($Y3560="","",IF($AA3560&lt;=$S3560,"Pass","Fail"))</f>
        <v/>
      </c>
      <c r="AG3560" s="1" t="str">
        <f aca="false">IF($Y3560="","",IF($AA3560&lt;$S3560,"Pass","Fail"))</f>
        <v/>
      </c>
      <c r="AH3560" s="23" t="str">
        <f aca="true">INDIRECT(CHOOSE(MATCH($T3560,{"±","&gt;","≥","≤","&lt;"},0), "AC", "AD", "AE", "AF", "AG") &amp; ROW())</f>
        <v/>
      </c>
      <c r="AI3560" s="56" t="str">
        <f aca="false">IF($X3560="Not Significant","No Further Action Required",
IF($AH3560="","",
IF(AND($AH3560="Pass",$L3560="0 - Passed "),"Analysis performed; no further action required.",
IF(AND($AH3560="Fail",$L3560="1 - Failed "),"Analysis performed; no further action required.",
IF(AND($AH3560="Pass",$L3560="2 - Limited In Use "),"Analysis performed; no further action required.",
IF(AND($AH3560="Fail",$L3560="3 - Adjusted "),"Analysis performed; no further action required.",
"Unit fails analysis; TSM determination required."))))))</f>
        <v/>
      </c>
      <c r="AJ3560" s="58"/>
    </row>
    <row r="3561" customFormat="false" ht="15" hidden="false" customHeight="false" outlineLevel="0" collapsed="false">
      <c r="A3561" s="56"/>
      <c r="E3561" s="57" t="str">
        <f aca="false">IF(AND($F3561="",$G3561=""),"",IF($G3561="",$F3561,HYPERLINK($G3561,$F3561)))</f>
        <v/>
      </c>
      <c r="H3561" s="1" t="str">
        <f aca="false">IF($I3561="","None Attached",IF(LEFT($I3561,5)="https",HYPERLINK($I3561,"Datasheet"),HYPERLINK(_xlfn.CONCAT("https://",$I3561),"Datasheet")))</f>
        <v>None Attached</v>
      </c>
      <c r="M3561" s="56"/>
      <c r="P3561" s="58"/>
      <c r="Q3561" s="1" t="n">
        <f aca="false">$M3561-$N3561</f>
        <v>0</v>
      </c>
      <c r="R3561" s="56"/>
      <c r="T3561" s="59" t="s">
        <v>15</v>
      </c>
      <c r="U3561" s="1" t="n">
        <f aca="false">$S3561-$R3561</f>
        <v>0</v>
      </c>
      <c r="V3561" s="1" t="n">
        <f aca="false">IF($T3561="±",$Q3561*2,$Q3561)</f>
        <v>0</v>
      </c>
      <c r="W3561" s="60" t="str">
        <f aca="false">IFERROR($U3561/ABS($V3561),"N/A")</f>
        <v>N/A</v>
      </c>
      <c r="X3561" s="61" t="str">
        <f aca="false">IF(OR($W3561="N/A",$R3561="",$S3561=""),"N/A",IF($W3561&gt;=4,"Not Significant",IF($W3561&gt;=2,"Semi-Significant","Significant")))</f>
        <v>N/A</v>
      </c>
      <c r="Z3561" s="1" t="str">
        <f aca="false">IF($D3561="Z540.1 w/data",0,"")</f>
        <v/>
      </c>
      <c r="AA3561" s="1" t="e">
        <f aca="false">$Y3561+$Q3561+$Z3561</f>
        <v>#VALUE!</v>
      </c>
      <c r="AB3561" s="1" t="n">
        <f aca="false">$N3561+$Q3561</f>
        <v>0</v>
      </c>
      <c r="AC3561" s="1" t="str">
        <f aca="false">IF($Y3561="","",IF(AND($AA3561&gt;=$R3561,$AA3561&lt;=$S3561),"Pass","Fail"))</f>
        <v/>
      </c>
      <c r="AD3561" s="1" t="str">
        <f aca="false">IF($Y3561="","",IF($AA3561&gt;$R3561,"Pass","Fail"))</f>
        <v/>
      </c>
      <c r="AE3561" s="1" t="str">
        <f aca="false">IF($Y3561="","",IF($AA3561&gt;=$R3561,"Pass","Fail"))</f>
        <v/>
      </c>
      <c r="AF3561" s="1" t="str">
        <f aca="false">IF($Y3561="","",IF($AA3561&lt;=$S3561,"Pass","Fail"))</f>
        <v/>
      </c>
      <c r="AG3561" s="1" t="str">
        <f aca="false">IF($Y3561="","",IF($AA3561&lt;$S3561,"Pass","Fail"))</f>
        <v/>
      </c>
      <c r="AH3561" s="23" t="str">
        <f aca="true">INDIRECT(CHOOSE(MATCH($T3561,{"±","&gt;","≥","≤","&lt;"},0), "AC", "AD", "AE", "AF", "AG") &amp; ROW())</f>
        <v/>
      </c>
      <c r="AI3561" s="56" t="str">
        <f aca="false">IF($X3561="Not Significant","No Further Action Required",
IF($AH3561="","",
IF(AND($AH3561="Pass",$L3561="0 - Passed "),"Analysis performed; no further action required.",
IF(AND($AH3561="Fail",$L3561="1 - Failed "),"Analysis performed; no further action required.",
IF(AND($AH3561="Pass",$L3561="2 - Limited In Use "),"Analysis performed; no further action required.",
IF(AND($AH3561="Fail",$L3561="3 - Adjusted "),"Analysis performed; no further action required.",
"Unit fails analysis; TSM determination required."))))))</f>
        <v/>
      </c>
      <c r="AJ3561" s="58"/>
    </row>
    <row r="3562" customFormat="false" ht="15" hidden="false" customHeight="false" outlineLevel="0" collapsed="false">
      <c r="A3562" s="56"/>
      <c r="E3562" s="57" t="str">
        <f aca="false">IF(AND($F3562="",$G3562=""),"",IF($G3562="",$F3562,HYPERLINK($G3562,$F3562)))</f>
        <v/>
      </c>
      <c r="H3562" s="1" t="str">
        <f aca="false">IF($I3562="","None Attached",IF(LEFT($I3562,5)="https",HYPERLINK($I3562,"Datasheet"),HYPERLINK(_xlfn.CONCAT("https://",$I3562),"Datasheet")))</f>
        <v>None Attached</v>
      </c>
      <c r="M3562" s="56"/>
      <c r="P3562" s="58"/>
      <c r="Q3562" s="1" t="n">
        <f aca="false">$M3562-$N3562</f>
        <v>0</v>
      </c>
      <c r="R3562" s="56"/>
      <c r="T3562" s="59" t="s">
        <v>15</v>
      </c>
      <c r="U3562" s="1" t="n">
        <f aca="false">$S3562-$R3562</f>
        <v>0</v>
      </c>
      <c r="V3562" s="1" t="n">
        <f aca="false">IF($T3562="±",$Q3562*2,$Q3562)</f>
        <v>0</v>
      </c>
      <c r="W3562" s="60" t="str">
        <f aca="false">IFERROR($U3562/ABS($V3562),"N/A")</f>
        <v>N/A</v>
      </c>
      <c r="X3562" s="61" t="str">
        <f aca="false">IF(OR($W3562="N/A",$R3562="",$S3562=""),"N/A",IF($W3562&gt;=4,"Not Significant",IF($W3562&gt;=2,"Semi-Significant","Significant")))</f>
        <v>N/A</v>
      </c>
      <c r="Z3562" s="1" t="str">
        <f aca="false">IF($D3562="Z540.1 w/data",0,"")</f>
        <v/>
      </c>
      <c r="AA3562" s="1" t="e">
        <f aca="false">$Y3562+$Q3562+$Z3562</f>
        <v>#VALUE!</v>
      </c>
      <c r="AB3562" s="1" t="n">
        <f aca="false">$N3562+$Q3562</f>
        <v>0</v>
      </c>
      <c r="AC3562" s="1" t="str">
        <f aca="false">IF($Y3562="","",IF(AND($AA3562&gt;=$R3562,$AA3562&lt;=$S3562),"Pass","Fail"))</f>
        <v/>
      </c>
      <c r="AD3562" s="1" t="str">
        <f aca="false">IF($Y3562="","",IF($AA3562&gt;$R3562,"Pass","Fail"))</f>
        <v/>
      </c>
      <c r="AE3562" s="1" t="str">
        <f aca="false">IF($Y3562="","",IF($AA3562&gt;=$R3562,"Pass","Fail"))</f>
        <v/>
      </c>
      <c r="AF3562" s="1" t="str">
        <f aca="false">IF($Y3562="","",IF($AA3562&lt;=$S3562,"Pass","Fail"))</f>
        <v/>
      </c>
      <c r="AG3562" s="1" t="str">
        <f aca="false">IF($Y3562="","",IF($AA3562&lt;$S3562,"Pass","Fail"))</f>
        <v/>
      </c>
      <c r="AH3562" s="23" t="str">
        <f aca="true">INDIRECT(CHOOSE(MATCH($T3562,{"±","&gt;","≥","≤","&lt;"},0), "AC", "AD", "AE", "AF", "AG") &amp; ROW())</f>
        <v/>
      </c>
      <c r="AI3562" s="56" t="str">
        <f aca="false">IF($X3562="Not Significant","No Further Action Required",
IF($AH3562="","",
IF(AND($AH3562="Pass",$L3562="0 - Passed "),"Analysis performed; no further action required.",
IF(AND($AH3562="Fail",$L3562="1 - Failed "),"Analysis performed; no further action required.",
IF(AND($AH3562="Pass",$L3562="2 - Limited In Use "),"Analysis performed; no further action required.",
IF(AND($AH3562="Fail",$L3562="3 - Adjusted "),"Analysis performed; no further action required.",
"Unit fails analysis; TSM determination required."))))))</f>
        <v/>
      </c>
      <c r="AJ3562" s="58"/>
    </row>
    <row r="3563" customFormat="false" ht="15" hidden="false" customHeight="false" outlineLevel="0" collapsed="false">
      <c r="A3563" s="56"/>
      <c r="E3563" s="57" t="str">
        <f aca="false">IF(AND($F3563="",$G3563=""),"",IF($G3563="",$F3563,HYPERLINK($G3563,$F3563)))</f>
        <v/>
      </c>
      <c r="H3563" s="1" t="str">
        <f aca="false">IF($I3563="","None Attached",IF(LEFT($I3563,5)="https",HYPERLINK($I3563,"Datasheet"),HYPERLINK(_xlfn.CONCAT("https://",$I3563),"Datasheet")))</f>
        <v>None Attached</v>
      </c>
      <c r="M3563" s="56"/>
      <c r="P3563" s="58"/>
      <c r="Q3563" s="1" t="n">
        <f aca="false">$M3563-$N3563</f>
        <v>0</v>
      </c>
      <c r="R3563" s="56"/>
      <c r="T3563" s="59" t="s">
        <v>15</v>
      </c>
      <c r="U3563" s="1" t="n">
        <f aca="false">$S3563-$R3563</f>
        <v>0</v>
      </c>
      <c r="V3563" s="1" t="n">
        <f aca="false">IF($T3563="±",$Q3563*2,$Q3563)</f>
        <v>0</v>
      </c>
      <c r="W3563" s="60" t="str">
        <f aca="false">IFERROR($U3563/ABS($V3563),"N/A")</f>
        <v>N/A</v>
      </c>
      <c r="X3563" s="61" t="str">
        <f aca="false">IF(OR($W3563="N/A",$R3563="",$S3563=""),"N/A",IF($W3563&gt;=4,"Not Significant",IF($W3563&gt;=2,"Semi-Significant","Significant")))</f>
        <v>N/A</v>
      </c>
      <c r="Z3563" s="1" t="str">
        <f aca="false">IF($D3563="Z540.1 w/data",0,"")</f>
        <v/>
      </c>
      <c r="AA3563" s="1" t="e">
        <f aca="false">$Y3563+$Q3563+$Z3563</f>
        <v>#VALUE!</v>
      </c>
      <c r="AB3563" s="1" t="n">
        <f aca="false">$N3563+$Q3563</f>
        <v>0</v>
      </c>
      <c r="AC3563" s="1" t="str">
        <f aca="false">IF($Y3563="","",IF(AND($AA3563&gt;=$R3563,$AA3563&lt;=$S3563),"Pass","Fail"))</f>
        <v/>
      </c>
      <c r="AD3563" s="1" t="str">
        <f aca="false">IF($Y3563="","",IF($AA3563&gt;$R3563,"Pass","Fail"))</f>
        <v/>
      </c>
      <c r="AE3563" s="1" t="str">
        <f aca="false">IF($Y3563="","",IF($AA3563&gt;=$R3563,"Pass","Fail"))</f>
        <v/>
      </c>
      <c r="AF3563" s="1" t="str">
        <f aca="false">IF($Y3563="","",IF($AA3563&lt;=$S3563,"Pass","Fail"))</f>
        <v/>
      </c>
      <c r="AG3563" s="1" t="str">
        <f aca="false">IF($Y3563="","",IF($AA3563&lt;$S3563,"Pass","Fail"))</f>
        <v/>
      </c>
      <c r="AH3563" s="23" t="str">
        <f aca="true">INDIRECT(CHOOSE(MATCH($T3563,{"±","&gt;","≥","≤","&lt;"},0), "AC", "AD", "AE", "AF", "AG") &amp; ROW())</f>
        <v/>
      </c>
      <c r="AI3563" s="56" t="str">
        <f aca="false">IF($X3563="Not Significant","No Further Action Required",
IF($AH3563="","",
IF(AND($AH3563="Pass",$L3563="0 - Passed "),"Analysis performed; no further action required.",
IF(AND($AH3563="Fail",$L3563="1 - Failed "),"Analysis performed; no further action required.",
IF(AND($AH3563="Pass",$L3563="2 - Limited In Use "),"Analysis performed; no further action required.",
IF(AND($AH3563="Fail",$L3563="3 - Adjusted "),"Analysis performed; no further action required.",
"Unit fails analysis; TSM determination required."))))))</f>
        <v/>
      </c>
      <c r="AJ3563" s="58"/>
    </row>
    <row r="3564" customFormat="false" ht="15" hidden="false" customHeight="false" outlineLevel="0" collapsed="false">
      <c r="A3564" s="56"/>
      <c r="E3564" s="57" t="str">
        <f aca="false">IF(AND($F3564="",$G3564=""),"",IF($G3564="",$F3564,HYPERLINK($G3564,$F3564)))</f>
        <v/>
      </c>
      <c r="H3564" s="1" t="str">
        <f aca="false">IF($I3564="","None Attached",IF(LEFT($I3564,5)="https",HYPERLINK($I3564,"Datasheet"),HYPERLINK(_xlfn.CONCAT("https://",$I3564),"Datasheet")))</f>
        <v>None Attached</v>
      </c>
      <c r="M3564" s="56"/>
      <c r="P3564" s="58"/>
      <c r="Q3564" s="1" t="n">
        <f aca="false">$M3564-$N3564</f>
        <v>0</v>
      </c>
      <c r="R3564" s="56"/>
      <c r="T3564" s="59" t="s">
        <v>15</v>
      </c>
      <c r="U3564" s="1" t="n">
        <f aca="false">$S3564-$R3564</f>
        <v>0</v>
      </c>
      <c r="V3564" s="1" t="n">
        <f aca="false">IF($T3564="±",$Q3564*2,$Q3564)</f>
        <v>0</v>
      </c>
      <c r="W3564" s="60" t="str">
        <f aca="false">IFERROR($U3564/ABS($V3564),"N/A")</f>
        <v>N/A</v>
      </c>
      <c r="X3564" s="61" t="str">
        <f aca="false">IF(OR($W3564="N/A",$R3564="",$S3564=""),"N/A",IF($W3564&gt;=4,"Not Significant",IF($W3564&gt;=2,"Semi-Significant","Significant")))</f>
        <v>N/A</v>
      </c>
      <c r="Z3564" s="1" t="str">
        <f aca="false">IF($D3564="Z540.1 w/data",0,"")</f>
        <v/>
      </c>
      <c r="AA3564" s="1" t="e">
        <f aca="false">$Y3564+$Q3564+$Z3564</f>
        <v>#VALUE!</v>
      </c>
      <c r="AB3564" s="1" t="n">
        <f aca="false">$N3564+$Q3564</f>
        <v>0</v>
      </c>
      <c r="AC3564" s="1" t="str">
        <f aca="false">IF($Y3564="","",IF(AND($AA3564&gt;=$R3564,$AA3564&lt;=$S3564),"Pass","Fail"))</f>
        <v/>
      </c>
      <c r="AD3564" s="1" t="str">
        <f aca="false">IF($Y3564="","",IF($AA3564&gt;$R3564,"Pass","Fail"))</f>
        <v/>
      </c>
      <c r="AE3564" s="1" t="str">
        <f aca="false">IF($Y3564="","",IF($AA3564&gt;=$R3564,"Pass","Fail"))</f>
        <v/>
      </c>
      <c r="AF3564" s="1" t="str">
        <f aca="false">IF($Y3564="","",IF($AA3564&lt;=$S3564,"Pass","Fail"))</f>
        <v/>
      </c>
      <c r="AG3564" s="1" t="str">
        <f aca="false">IF($Y3564="","",IF($AA3564&lt;$S3564,"Pass","Fail"))</f>
        <v/>
      </c>
      <c r="AH3564" s="23" t="str">
        <f aca="true">INDIRECT(CHOOSE(MATCH($T3564,{"±","&gt;","≥","≤","&lt;"},0), "AC", "AD", "AE", "AF", "AG") &amp; ROW())</f>
        <v/>
      </c>
      <c r="AI3564" s="56" t="str">
        <f aca="false">IF($X3564="Not Significant","No Further Action Required",
IF($AH3564="","",
IF(AND($AH3564="Pass",$L3564="0 - Passed "),"Analysis performed; no further action required.",
IF(AND($AH3564="Fail",$L3564="1 - Failed "),"Analysis performed; no further action required.",
IF(AND($AH3564="Pass",$L3564="2 - Limited In Use "),"Analysis performed; no further action required.",
IF(AND($AH3564="Fail",$L3564="3 - Adjusted "),"Analysis performed; no further action required.",
"Unit fails analysis; TSM determination required."))))))</f>
        <v/>
      </c>
      <c r="AJ3564" s="58"/>
    </row>
    <row r="3565" customFormat="false" ht="15" hidden="false" customHeight="false" outlineLevel="0" collapsed="false">
      <c r="A3565" s="56"/>
      <c r="E3565" s="57" t="str">
        <f aca="false">IF(AND($F3565="",$G3565=""),"",IF($G3565="",$F3565,HYPERLINK($G3565,$F3565)))</f>
        <v/>
      </c>
      <c r="H3565" s="1" t="str">
        <f aca="false">IF($I3565="","None Attached",IF(LEFT($I3565,5)="https",HYPERLINK($I3565,"Datasheet"),HYPERLINK(_xlfn.CONCAT("https://",$I3565),"Datasheet")))</f>
        <v>None Attached</v>
      </c>
      <c r="M3565" s="56"/>
      <c r="P3565" s="58"/>
      <c r="Q3565" s="1" t="n">
        <f aca="false">$M3565-$N3565</f>
        <v>0</v>
      </c>
      <c r="R3565" s="56"/>
      <c r="T3565" s="59" t="s">
        <v>15</v>
      </c>
      <c r="U3565" s="1" t="n">
        <f aca="false">$S3565-$R3565</f>
        <v>0</v>
      </c>
      <c r="V3565" s="1" t="n">
        <f aca="false">IF($T3565="±",$Q3565*2,$Q3565)</f>
        <v>0</v>
      </c>
      <c r="W3565" s="60" t="str">
        <f aca="false">IFERROR($U3565/ABS($V3565),"N/A")</f>
        <v>N/A</v>
      </c>
      <c r="X3565" s="61" t="str">
        <f aca="false">IF(OR($W3565="N/A",$R3565="",$S3565=""),"N/A",IF($W3565&gt;=4,"Not Significant",IF($W3565&gt;=2,"Semi-Significant","Significant")))</f>
        <v>N/A</v>
      </c>
      <c r="Z3565" s="1" t="str">
        <f aca="false">IF($D3565="Z540.1 w/data",0,"")</f>
        <v/>
      </c>
      <c r="AA3565" s="1" t="e">
        <f aca="false">$Y3565+$Q3565+$Z3565</f>
        <v>#VALUE!</v>
      </c>
      <c r="AB3565" s="1" t="n">
        <f aca="false">$N3565+$Q3565</f>
        <v>0</v>
      </c>
      <c r="AC3565" s="1" t="str">
        <f aca="false">IF($Y3565="","",IF(AND($AA3565&gt;=$R3565,$AA3565&lt;=$S3565),"Pass","Fail"))</f>
        <v/>
      </c>
      <c r="AD3565" s="1" t="str">
        <f aca="false">IF($Y3565="","",IF($AA3565&gt;$R3565,"Pass","Fail"))</f>
        <v/>
      </c>
      <c r="AE3565" s="1" t="str">
        <f aca="false">IF($Y3565="","",IF($AA3565&gt;=$R3565,"Pass","Fail"))</f>
        <v/>
      </c>
      <c r="AF3565" s="1" t="str">
        <f aca="false">IF($Y3565="","",IF($AA3565&lt;=$S3565,"Pass","Fail"))</f>
        <v/>
      </c>
      <c r="AG3565" s="1" t="str">
        <f aca="false">IF($Y3565="","",IF($AA3565&lt;$S3565,"Pass","Fail"))</f>
        <v/>
      </c>
      <c r="AH3565" s="23" t="str">
        <f aca="true">INDIRECT(CHOOSE(MATCH($T3565,{"±","&gt;","≥","≤","&lt;"},0), "AC", "AD", "AE", "AF", "AG") &amp; ROW())</f>
        <v/>
      </c>
      <c r="AI3565" s="56" t="str">
        <f aca="false">IF($X3565="Not Significant","No Further Action Required",
IF($AH3565="","",
IF(AND($AH3565="Pass",$L3565="0 - Passed "),"Analysis performed; no further action required.",
IF(AND($AH3565="Fail",$L3565="1 - Failed "),"Analysis performed; no further action required.",
IF(AND($AH3565="Pass",$L3565="2 - Limited In Use "),"Analysis performed; no further action required.",
IF(AND($AH3565="Fail",$L3565="3 - Adjusted "),"Analysis performed; no further action required.",
"Unit fails analysis; TSM determination required."))))))</f>
        <v/>
      </c>
      <c r="AJ3565" s="58"/>
    </row>
    <row r="3566" customFormat="false" ht="15" hidden="false" customHeight="false" outlineLevel="0" collapsed="false">
      <c r="A3566" s="56"/>
      <c r="E3566" s="57" t="str">
        <f aca="false">IF(AND($F3566="",$G3566=""),"",IF($G3566="",$F3566,HYPERLINK($G3566,$F3566)))</f>
        <v/>
      </c>
      <c r="H3566" s="1" t="str">
        <f aca="false">IF($I3566="","None Attached",IF(LEFT($I3566,5)="https",HYPERLINK($I3566,"Datasheet"),HYPERLINK(_xlfn.CONCAT("https://",$I3566),"Datasheet")))</f>
        <v>None Attached</v>
      </c>
      <c r="M3566" s="56"/>
      <c r="P3566" s="58"/>
      <c r="Q3566" s="1" t="n">
        <f aca="false">$M3566-$N3566</f>
        <v>0</v>
      </c>
      <c r="R3566" s="56"/>
      <c r="T3566" s="59" t="s">
        <v>15</v>
      </c>
      <c r="U3566" s="1" t="n">
        <f aca="false">$S3566-$R3566</f>
        <v>0</v>
      </c>
      <c r="V3566" s="1" t="n">
        <f aca="false">IF($T3566="±",$Q3566*2,$Q3566)</f>
        <v>0</v>
      </c>
      <c r="W3566" s="60" t="str">
        <f aca="false">IFERROR($U3566/ABS($V3566),"N/A")</f>
        <v>N/A</v>
      </c>
      <c r="X3566" s="61" t="str">
        <f aca="false">IF(OR($W3566="N/A",$R3566="",$S3566=""),"N/A",IF($W3566&gt;=4,"Not Significant",IF($W3566&gt;=2,"Semi-Significant","Significant")))</f>
        <v>N/A</v>
      </c>
      <c r="Z3566" s="1" t="str">
        <f aca="false">IF($D3566="Z540.1 w/data",0,"")</f>
        <v/>
      </c>
      <c r="AA3566" s="1" t="e">
        <f aca="false">$Y3566+$Q3566+$Z3566</f>
        <v>#VALUE!</v>
      </c>
      <c r="AB3566" s="1" t="n">
        <f aca="false">$N3566+$Q3566</f>
        <v>0</v>
      </c>
      <c r="AC3566" s="1" t="str">
        <f aca="false">IF($Y3566="","",IF(AND($AA3566&gt;=$R3566,$AA3566&lt;=$S3566),"Pass","Fail"))</f>
        <v/>
      </c>
      <c r="AD3566" s="1" t="str">
        <f aca="false">IF($Y3566="","",IF($AA3566&gt;$R3566,"Pass","Fail"))</f>
        <v/>
      </c>
      <c r="AE3566" s="1" t="str">
        <f aca="false">IF($Y3566="","",IF($AA3566&gt;=$R3566,"Pass","Fail"))</f>
        <v/>
      </c>
      <c r="AF3566" s="1" t="str">
        <f aca="false">IF($Y3566="","",IF($AA3566&lt;=$S3566,"Pass","Fail"))</f>
        <v/>
      </c>
      <c r="AG3566" s="1" t="str">
        <f aca="false">IF($Y3566="","",IF($AA3566&lt;$S3566,"Pass","Fail"))</f>
        <v/>
      </c>
      <c r="AH3566" s="23" t="str">
        <f aca="true">INDIRECT(CHOOSE(MATCH($T3566,{"±","&gt;","≥","≤","&lt;"},0), "AC", "AD", "AE", "AF", "AG") &amp; ROW())</f>
        <v/>
      </c>
      <c r="AI3566" s="56" t="str">
        <f aca="false">IF($X3566="Not Significant","No Further Action Required",
IF($AH3566="","",
IF(AND($AH3566="Pass",$L3566="0 - Passed "),"Analysis performed; no further action required.",
IF(AND($AH3566="Fail",$L3566="1 - Failed "),"Analysis performed; no further action required.",
IF(AND($AH3566="Pass",$L3566="2 - Limited In Use "),"Analysis performed; no further action required.",
IF(AND($AH3566="Fail",$L3566="3 - Adjusted "),"Analysis performed; no further action required.",
"Unit fails analysis; TSM determination required."))))))</f>
        <v/>
      </c>
      <c r="AJ3566" s="58"/>
    </row>
    <row r="3567" customFormat="false" ht="15" hidden="false" customHeight="false" outlineLevel="0" collapsed="false">
      <c r="A3567" s="56"/>
      <c r="E3567" s="57" t="str">
        <f aca="false">IF(AND($F3567="",$G3567=""),"",IF($G3567="",$F3567,HYPERLINK($G3567,$F3567)))</f>
        <v/>
      </c>
      <c r="H3567" s="1" t="str">
        <f aca="false">IF($I3567="","None Attached",IF(LEFT($I3567,5)="https",HYPERLINK($I3567,"Datasheet"),HYPERLINK(_xlfn.CONCAT("https://",$I3567),"Datasheet")))</f>
        <v>None Attached</v>
      </c>
      <c r="M3567" s="56"/>
      <c r="P3567" s="58"/>
      <c r="Q3567" s="1" t="n">
        <f aca="false">$M3567-$N3567</f>
        <v>0</v>
      </c>
      <c r="R3567" s="56"/>
      <c r="T3567" s="59" t="s">
        <v>15</v>
      </c>
      <c r="U3567" s="1" t="n">
        <f aca="false">$S3567-$R3567</f>
        <v>0</v>
      </c>
      <c r="V3567" s="1" t="n">
        <f aca="false">IF($T3567="±",$Q3567*2,$Q3567)</f>
        <v>0</v>
      </c>
      <c r="W3567" s="60" t="str">
        <f aca="false">IFERROR($U3567/ABS($V3567),"N/A")</f>
        <v>N/A</v>
      </c>
      <c r="X3567" s="61" t="str">
        <f aca="false">IF(OR($W3567="N/A",$R3567="",$S3567=""),"N/A",IF($W3567&gt;=4,"Not Significant",IF($W3567&gt;=2,"Semi-Significant","Significant")))</f>
        <v>N/A</v>
      </c>
      <c r="Z3567" s="1" t="str">
        <f aca="false">IF($D3567="Z540.1 w/data",0,"")</f>
        <v/>
      </c>
      <c r="AA3567" s="1" t="e">
        <f aca="false">$Y3567+$Q3567+$Z3567</f>
        <v>#VALUE!</v>
      </c>
      <c r="AB3567" s="1" t="n">
        <f aca="false">$N3567+$Q3567</f>
        <v>0</v>
      </c>
      <c r="AC3567" s="1" t="str">
        <f aca="false">IF($Y3567="","",IF(AND($AA3567&gt;=$R3567,$AA3567&lt;=$S3567),"Pass","Fail"))</f>
        <v/>
      </c>
      <c r="AD3567" s="1" t="str">
        <f aca="false">IF($Y3567="","",IF($AA3567&gt;$R3567,"Pass","Fail"))</f>
        <v/>
      </c>
      <c r="AE3567" s="1" t="str">
        <f aca="false">IF($Y3567="","",IF($AA3567&gt;=$R3567,"Pass","Fail"))</f>
        <v/>
      </c>
      <c r="AF3567" s="1" t="str">
        <f aca="false">IF($Y3567="","",IF($AA3567&lt;=$S3567,"Pass","Fail"))</f>
        <v/>
      </c>
      <c r="AG3567" s="1" t="str">
        <f aca="false">IF($Y3567="","",IF($AA3567&lt;$S3567,"Pass","Fail"))</f>
        <v/>
      </c>
      <c r="AH3567" s="23" t="str">
        <f aca="true">INDIRECT(CHOOSE(MATCH($T3567,{"±","&gt;","≥","≤","&lt;"},0), "AC", "AD", "AE", "AF", "AG") &amp; ROW())</f>
        <v/>
      </c>
      <c r="AI3567" s="56" t="str">
        <f aca="false">IF($X3567="Not Significant","No Further Action Required",
IF($AH3567="","",
IF(AND($AH3567="Pass",$L3567="0 - Passed "),"Analysis performed; no further action required.",
IF(AND($AH3567="Fail",$L3567="1 - Failed "),"Analysis performed; no further action required.",
IF(AND($AH3567="Pass",$L3567="2 - Limited In Use "),"Analysis performed; no further action required.",
IF(AND($AH3567="Fail",$L3567="3 - Adjusted "),"Analysis performed; no further action required.",
"Unit fails analysis; TSM determination required."))))))</f>
        <v/>
      </c>
      <c r="AJ3567" s="58"/>
    </row>
    <row r="3568" customFormat="false" ht="15" hidden="false" customHeight="false" outlineLevel="0" collapsed="false">
      <c r="A3568" s="56"/>
      <c r="E3568" s="57" t="str">
        <f aca="false">IF(AND($F3568="",$G3568=""),"",IF($G3568="",$F3568,HYPERLINK($G3568,$F3568)))</f>
        <v/>
      </c>
      <c r="H3568" s="1" t="str">
        <f aca="false">IF($I3568="","None Attached",IF(LEFT($I3568,5)="https",HYPERLINK($I3568,"Datasheet"),HYPERLINK(_xlfn.CONCAT("https://",$I3568),"Datasheet")))</f>
        <v>None Attached</v>
      </c>
      <c r="M3568" s="56"/>
      <c r="P3568" s="58"/>
      <c r="Q3568" s="1" t="n">
        <f aca="false">$M3568-$N3568</f>
        <v>0</v>
      </c>
      <c r="R3568" s="56"/>
      <c r="T3568" s="59" t="s">
        <v>15</v>
      </c>
      <c r="U3568" s="1" t="n">
        <f aca="false">$S3568-$R3568</f>
        <v>0</v>
      </c>
      <c r="V3568" s="1" t="n">
        <f aca="false">IF($T3568="±",$Q3568*2,$Q3568)</f>
        <v>0</v>
      </c>
      <c r="W3568" s="60" t="str">
        <f aca="false">IFERROR($U3568/ABS($V3568),"N/A")</f>
        <v>N/A</v>
      </c>
      <c r="X3568" s="61" t="str">
        <f aca="false">IF(OR($W3568="N/A",$R3568="",$S3568=""),"N/A",IF($W3568&gt;=4,"Not Significant",IF($W3568&gt;=2,"Semi-Significant","Significant")))</f>
        <v>N/A</v>
      </c>
      <c r="Z3568" s="1" t="str">
        <f aca="false">IF($D3568="Z540.1 w/data",0,"")</f>
        <v/>
      </c>
      <c r="AA3568" s="1" t="e">
        <f aca="false">$Y3568+$Q3568+$Z3568</f>
        <v>#VALUE!</v>
      </c>
      <c r="AB3568" s="1" t="n">
        <f aca="false">$N3568+$Q3568</f>
        <v>0</v>
      </c>
      <c r="AC3568" s="1" t="str">
        <f aca="false">IF($Y3568="","",IF(AND($AA3568&gt;=$R3568,$AA3568&lt;=$S3568),"Pass","Fail"))</f>
        <v/>
      </c>
      <c r="AD3568" s="1" t="str">
        <f aca="false">IF($Y3568="","",IF($AA3568&gt;$R3568,"Pass","Fail"))</f>
        <v/>
      </c>
      <c r="AE3568" s="1" t="str">
        <f aca="false">IF($Y3568="","",IF($AA3568&gt;=$R3568,"Pass","Fail"))</f>
        <v/>
      </c>
      <c r="AF3568" s="1" t="str">
        <f aca="false">IF($Y3568="","",IF($AA3568&lt;=$S3568,"Pass","Fail"))</f>
        <v/>
      </c>
      <c r="AG3568" s="1" t="str">
        <f aca="false">IF($Y3568="","",IF($AA3568&lt;$S3568,"Pass","Fail"))</f>
        <v/>
      </c>
      <c r="AH3568" s="23" t="str">
        <f aca="true">INDIRECT(CHOOSE(MATCH($T3568,{"±","&gt;","≥","≤","&lt;"},0), "AC", "AD", "AE", "AF", "AG") &amp; ROW())</f>
        <v/>
      </c>
      <c r="AI3568" s="56" t="str">
        <f aca="false">IF($X3568="Not Significant","No Further Action Required",
IF($AH3568="","",
IF(AND($AH3568="Pass",$L3568="0 - Passed "),"Analysis performed; no further action required.",
IF(AND($AH3568="Fail",$L3568="1 - Failed "),"Analysis performed; no further action required.",
IF(AND($AH3568="Pass",$L3568="2 - Limited In Use "),"Analysis performed; no further action required.",
IF(AND($AH3568="Fail",$L3568="3 - Adjusted "),"Analysis performed; no further action required.",
"Unit fails analysis; TSM determination required."))))))</f>
        <v/>
      </c>
      <c r="AJ3568" s="58"/>
    </row>
    <row r="3569" customFormat="false" ht="15" hidden="false" customHeight="false" outlineLevel="0" collapsed="false">
      <c r="A3569" s="56"/>
      <c r="E3569" s="57" t="str">
        <f aca="false">IF(AND($F3569="",$G3569=""),"",IF($G3569="",$F3569,HYPERLINK($G3569,$F3569)))</f>
        <v/>
      </c>
      <c r="H3569" s="1" t="str">
        <f aca="false">IF($I3569="","None Attached",IF(LEFT($I3569,5)="https",HYPERLINK($I3569,"Datasheet"),HYPERLINK(_xlfn.CONCAT("https://",$I3569),"Datasheet")))</f>
        <v>None Attached</v>
      </c>
      <c r="M3569" s="56"/>
      <c r="P3569" s="58"/>
      <c r="Q3569" s="1" t="n">
        <f aca="false">$M3569-$N3569</f>
        <v>0</v>
      </c>
      <c r="R3569" s="56"/>
      <c r="T3569" s="59" t="s">
        <v>15</v>
      </c>
      <c r="U3569" s="1" t="n">
        <f aca="false">$S3569-$R3569</f>
        <v>0</v>
      </c>
      <c r="V3569" s="1" t="n">
        <f aca="false">IF($T3569="±",$Q3569*2,$Q3569)</f>
        <v>0</v>
      </c>
      <c r="W3569" s="60" t="str">
        <f aca="false">IFERROR($U3569/ABS($V3569),"N/A")</f>
        <v>N/A</v>
      </c>
      <c r="X3569" s="61" t="str">
        <f aca="false">IF(OR($W3569="N/A",$R3569="",$S3569=""),"N/A",IF($W3569&gt;=4,"Not Significant",IF($W3569&gt;=2,"Semi-Significant","Significant")))</f>
        <v>N/A</v>
      </c>
      <c r="Z3569" s="1" t="str">
        <f aca="false">IF($D3569="Z540.1 w/data",0,"")</f>
        <v/>
      </c>
      <c r="AA3569" s="1" t="e">
        <f aca="false">$Y3569+$Q3569+$Z3569</f>
        <v>#VALUE!</v>
      </c>
      <c r="AB3569" s="1" t="n">
        <f aca="false">$N3569+$Q3569</f>
        <v>0</v>
      </c>
      <c r="AC3569" s="1" t="str">
        <f aca="false">IF($Y3569="","",IF(AND($AA3569&gt;=$R3569,$AA3569&lt;=$S3569),"Pass","Fail"))</f>
        <v/>
      </c>
      <c r="AD3569" s="1" t="str">
        <f aca="false">IF($Y3569="","",IF($AA3569&gt;$R3569,"Pass","Fail"))</f>
        <v/>
      </c>
      <c r="AE3569" s="1" t="str">
        <f aca="false">IF($Y3569="","",IF($AA3569&gt;=$R3569,"Pass","Fail"))</f>
        <v/>
      </c>
      <c r="AF3569" s="1" t="str">
        <f aca="false">IF($Y3569="","",IF($AA3569&lt;=$S3569,"Pass","Fail"))</f>
        <v/>
      </c>
      <c r="AG3569" s="1" t="str">
        <f aca="false">IF($Y3569="","",IF($AA3569&lt;$S3569,"Pass","Fail"))</f>
        <v/>
      </c>
      <c r="AH3569" s="23" t="str">
        <f aca="true">INDIRECT(CHOOSE(MATCH($T3569,{"±","&gt;","≥","≤","&lt;"},0), "AC", "AD", "AE", "AF", "AG") &amp; ROW())</f>
        <v/>
      </c>
      <c r="AI3569" s="56" t="str">
        <f aca="false">IF($X3569="Not Significant","No Further Action Required",
IF($AH3569="","",
IF(AND($AH3569="Pass",$L3569="0 - Passed "),"Analysis performed; no further action required.",
IF(AND($AH3569="Fail",$L3569="1 - Failed "),"Analysis performed; no further action required.",
IF(AND($AH3569="Pass",$L3569="2 - Limited In Use "),"Analysis performed; no further action required.",
IF(AND($AH3569="Fail",$L3569="3 - Adjusted "),"Analysis performed; no further action required.",
"Unit fails analysis; TSM determination required."))))))</f>
        <v/>
      </c>
      <c r="AJ3569" s="58"/>
    </row>
    <row r="3570" customFormat="false" ht="15" hidden="false" customHeight="false" outlineLevel="0" collapsed="false">
      <c r="A3570" s="56"/>
      <c r="E3570" s="57" t="str">
        <f aca="false">IF(AND($F3570="",$G3570=""),"",IF($G3570="",$F3570,HYPERLINK($G3570,$F3570)))</f>
        <v/>
      </c>
      <c r="H3570" s="1" t="str">
        <f aca="false">IF($I3570="","None Attached",IF(LEFT($I3570,5)="https",HYPERLINK($I3570,"Datasheet"),HYPERLINK(_xlfn.CONCAT("https://",$I3570),"Datasheet")))</f>
        <v>None Attached</v>
      </c>
      <c r="M3570" s="56"/>
      <c r="P3570" s="58"/>
      <c r="Q3570" s="1" t="n">
        <f aca="false">$M3570-$N3570</f>
        <v>0</v>
      </c>
      <c r="R3570" s="56"/>
      <c r="T3570" s="59" t="s">
        <v>15</v>
      </c>
      <c r="U3570" s="1" t="n">
        <f aca="false">$S3570-$R3570</f>
        <v>0</v>
      </c>
      <c r="V3570" s="1" t="n">
        <f aca="false">IF($T3570="±",$Q3570*2,$Q3570)</f>
        <v>0</v>
      </c>
      <c r="W3570" s="60" t="str">
        <f aca="false">IFERROR($U3570/ABS($V3570),"N/A")</f>
        <v>N/A</v>
      </c>
      <c r="X3570" s="61" t="str">
        <f aca="false">IF(OR($W3570="N/A",$R3570="",$S3570=""),"N/A",IF($W3570&gt;=4,"Not Significant",IF($W3570&gt;=2,"Semi-Significant","Significant")))</f>
        <v>N/A</v>
      </c>
      <c r="Z3570" s="1" t="str">
        <f aca="false">IF($D3570="Z540.1 w/data",0,"")</f>
        <v/>
      </c>
      <c r="AA3570" s="1" t="e">
        <f aca="false">$Y3570+$Q3570+$Z3570</f>
        <v>#VALUE!</v>
      </c>
      <c r="AB3570" s="1" t="n">
        <f aca="false">$N3570+$Q3570</f>
        <v>0</v>
      </c>
      <c r="AC3570" s="1" t="str">
        <f aca="false">IF($Y3570="","",IF(AND($AA3570&gt;=$R3570,$AA3570&lt;=$S3570),"Pass","Fail"))</f>
        <v/>
      </c>
      <c r="AD3570" s="1" t="str">
        <f aca="false">IF($Y3570="","",IF($AA3570&gt;$R3570,"Pass","Fail"))</f>
        <v/>
      </c>
      <c r="AE3570" s="1" t="str">
        <f aca="false">IF($Y3570="","",IF($AA3570&gt;=$R3570,"Pass","Fail"))</f>
        <v/>
      </c>
      <c r="AF3570" s="1" t="str">
        <f aca="false">IF($Y3570="","",IF($AA3570&lt;=$S3570,"Pass","Fail"))</f>
        <v/>
      </c>
      <c r="AG3570" s="1" t="str">
        <f aca="false">IF($Y3570="","",IF($AA3570&lt;$S3570,"Pass","Fail"))</f>
        <v/>
      </c>
      <c r="AH3570" s="23" t="str">
        <f aca="true">INDIRECT(CHOOSE(MATCH($T3570,{"±","&gt;","≥","≤","&lt;"},0), "AC", "AD", "AE", "AF", "AG") &amp; ROW())</f>
        <v/>
      </c>
      <c r="AI3570" s="56" t="str">
        <f aca="false">IF($X3570="Not Significant","No Further Action Required",
IF($AH3570="","",
IF(AND($AH3570="Pass",$L3570="0 - Passed "),"Analysis performed; no further action required.",
IF(AND($AH3570="Fail",$L3570="1 - Failed "),"Analysis performed; no further action required.",
IF(AND($AH3570="Pass",$L3570="2 - Limited In Use "),"Analysis performed; no further action required.",
IF(AND($AH3570="Fail",$L3570="3 - Adjusted "),"Analysis performed; no further action required.",
"Unit fails analysis; TSM determination required."))))))</f>
        <v/>
      </c>
      <c r="AJ3570" s="58"/>
    </row>
    <row r="3571" customFormat="false" ht="15" hidden="false" customHeight="false" outlineLevel="0" collapsed="false">
      <c r="A3571" s="56"/>
      <c r="E3571" s="57" t="str">
        <f aca="false">IF(AND($F3571="",$G3571=""),"",IF($G3571="",$F3571,HYPERLINK($G3571,$F3571)))</f>
        <v/>
      </c>
      <c r="H3571" s="1" t="str">
        <f aca="false">IF($I3571="","None Attached",IF(LEFT($I3571,5)="https",HYPERLINK($I3571,"Datasheet"),HYPERLINK(_xlfn.CONCAT("https://",$I3571),"Datasheet")))</f>
        <v>None Attached</v>
      </c>
      <c r="M3571" s="56"/>
      <c r="P3571" s="58"/>
      <c r="Q3571" s="1" t="n">
        <f aca="false">$M3571-$N3571</f>
        <v>0</v>
      </c>
      <c r="R3571" s="56"/>
      <c r="T3571" s="59" t="s">
        <v>15</v>
      </c>
      <c r="U3571" s="1" t="n">
        <f aca="false">$S3571-$R3571</f>
        <v>0</v>
      </c>
      <c r="V3571" s="1" t="n">
        <f aca="false">IF($T3571="±",$Q3571*2,$Q3571)</f>
        <v>0</v>
      </c>
      <c r="W3571" s="60" t="str">
        <f aca="false">IFERROR($U3571/ABS($V3571),"N/A")</f>
        <v>N/A</v>
      </c>
      <c r="X3571" s="61" t="str">
        <f aca="false">IF(OR($W3571="N/A",$R3571="",$S3571=""),"N/A",IF($W3571&gt;=4,"Not Significant",IF($W3571&gt;=2,"Semi-Significant","Significant")))</f>
        <v>N/A</v>
      </c>
      <c r="Z3571" s="1" t="str">
        <f aca="false">IF($D3571="Z540.1 w/data",0,"")</f>
        <v/>
      </c>
      <c r="AA3571" s="1" t="e">
        <f aca="false">$Y3571+$Q3571+$Z3571</f>
        <v>#VALUE!</v>
      </c>
      <c r="AB3571" s="1" t="n">
        <f aca="false">$N3571+$Q3571</f>
        <v>0</v>
      </c>
      <c r="AC3571" s="1" t="str">
        <f aca="false">IF($Y3571="","",IF(AND($AA3571&gt;=$R3571,$AA3571&lt;=$S3571),"Pass","Fail"))</f>
        <v/>
      </c>
      <c r="AD3571" s="1" t="str">
        <f aca="false">IF($Y3571="","",IF($AA3571&gt;$R3571,"Pass","Fail"))</f>
        <v/>
      </c>
      <c r="AE3571" s="1" t="str">
        <f aca="false">IF($Y3571="","",IF($AA3571&gt;=$R3571,"Pass","Fail"))</f>
        <v/>
      </c>
      <c r="AF3571" s="1" t="str">
        <f aca="false">IF($Y3571="","",IF($AA3571&lt;=$S3571,"Pass","Fail"))</f>
        <v/>
      </c>
      <c r="AG3571" s="1" t="str">
        <f aca="false">IF($Y3571="","",IF($AA3571&lt;$S3571,"Pass","Fail"))</f>
        <v/>
      </c>
      <c r="AH3571" s="23" t="str">
        <f aca="true">INDIRECT(CHOOSE(MATCH($T3571,{"±","&gt;","≥","≤","&lt;"},0), "AC", "AD", "AE", "AF", "AG") &amp; ROW())</f>
        <v/>
      </c>
      <c r="AI3571" s="56" t="str">
        <f aca="false">IF($X3571="Not Significant","No Further Action Required",
IF($AH3571="","",
IF(AND($AH3571="Pass",$L3571="0 - Passed "),"Analysis performed; no further action required.",
IF(AND($AH3571="Fail",$L3571="1 - Failed "),"Analysis performed; no further action required.",
IF(AND($AH3571="Pass",$L3571="2 - Limited In Use "),"Analysis performed; no further action required.",
IF(AND($AH3571="Fail",$L3571="3 - Adjusted "),"Analysis performed; no further action required.",
"Unit fails analysis; TSM determination required."))))))</f>
        <v/>
      </c>
      <c r="AJ3571" s="58"/>
    </row>
    <row r="3572" customFormat="false" ht="15" hidden="false" customHeight="false" outlineLevel="0" collapsed="false">
      <c r="A3572" s="56"/>
      <c r="E3572" s="57" t="str">
        <f aca="false">IF(AND($F3572="",$G3572=""),"",IF($G3572="",$F3572,HYPERLINK($G3572,$F3572)))</f>
        <v/>
      </c>
      <c r="H3572" s="1" t="str">
        <f aca="false">IF($I3572="","None Attached",IF(LEFT($I3572,5)="https",HYPERLINK($I3572,"Datasheet"),HYPERLINK(_xlfn.CONCAT("https://",$I3572),"Datasheet")))</f>
        <v>None Attached</v>
      </c>
      <c r="M3572" s="56"/>
      <c r="P3572" s="58"/>
      <c r="Q3572" s="1" t="n">
        <f aca="false">$M3572-$N3572</f>
        <v>0</v>
      </c>
      <c r="R3572" s="56"/>
      <c r="T3572" s="59" t="s">
        <v>15</v>
      </c>
      <c r="U3572" s="1" t="n">
        <f aca="false">$S3572-$R3572</f>
        <v>0</v>
      </c>
      <c r="V3572" s="1" t="n">
        <f aca="false">IF($T3572="±",$Q3572*2,$Q3572)</f>
        <v>0</v>
      </c>
      <c r="W3572" s="60" t="str">
        <f aca="false">IFERROR($U3572/ABS($V3572),"N/A")</f>
        <v>N/A</v>
      </c>
      <c r="X3572" s="61" t="str">
        <f aca="false">IF(OR($W3572="N/A",$R3572="",$S3572=""),"N/A",IF($W3572&gt;=4,"Not Significant",IF($W3572&gt;=2,"Semi-Significant","Significant")))</f>
        <v>N/A</v>
      </c>
      <c r="Z3572" s="1" t="str">
        <f aca="false">IF($D3572="Z540.1 w/data",0,"")</f>
        <v/>
      </c>
      <c r="AA3572" s="1" t="e">
        <f aca="false">$Y3572+$Q3572+$Z3572</f>
        <v>#VALUE!</v>
      </c>
      <c r="AB3572" s="1" t="n">
        <f aca="false">$N3572+$Q3572</f>
        <v>0</v>
      </c>
      <c r="AC3572" s="1" t="str">
        <f aca="false">IF($Y3572="","",IF(AND($AA3572&gt;=$R3572,$AA3572&lt;=$S3572),"Pass","Fail"))</f>
        <v/>
      </c>
      <c r="AD3572" s="1" t="str">
        <f aca="false">IF($Y3572="","",IF($AA3572&gt;$R3572,"Pass","Fail"))</f>
        <v/>
      </c>
      <c r="AE3572" s="1" t="str">
        <f aca="false">IF($Y3572="","",IF($AA3572&gt;=$R3572,"Pass","Fail"))</f>
        <v/>
      </c>
      <c r="AF3572" s="1" t="str">
        <f aca="false">IF($Y3572="","",IF($AA3572&lt;=$S3572,"Pass","Fail"))</f>
        <v/>
      </c>
      <c r="AG3572" s="1" t="str">
        <f aca="false">IF($Y3572="","",IF($AA3572&lt;$S3572,"Pass","Fail"))</f>
        <v/>
      </c>
      <c r="AH3572" s="23" t="str">
        <f aca="true">INDIRECT(CHOOSE(MATCH($T3572,{"±","&gt;","≥","≤","&lt;"},0), "AC", "AD", "AE", "AF", "AG") &amp; ROW())</f>
        <v/>
      </c>
      <c r="AI3572" s="56" t="str">
        <f aca="false">IF($X3572="Not Significant","No Further Action Required",
IF($AH3572="","",
IF(AND($AH3572="Pass",$L3572="0 - Passed "),"Analysis performed; no further action required.",
IF(AND($AH3572="Fail",$L3572="1 - Failed "),"Analysis performed; no further action required.",
IF(AND($AH3572="Pass",$L3572="2 - Limited In Use "),"Analysis performed; no further action required.",
IF(AND($AH3572="Fail",$L3572="3 - Adjusted "),"Analysis performed; no further action required.",
"Unit fails analysis; TSM determination required."))))))</f>
        <v/>
      </c>
      <c r="AJ3572" s="58"/>
    </row>
    <row r="3573" customFormat="false" ht="15" hidden="false" customHeight="false" outlineLevel="0" collapsed="false">
      <c r="A3573" s="56"/>
      <c r="E3573" s="57" t="str">
        <f aca="false">IF(AND($F3573="",$G3573=""),"",IF($G3573="",$F3573,HYPERLINK($G3573,$F3573)))</f>
        <v/>
      </c>
      <c r="H3573" s="1" t="str">
        <f aca="false">IF($I3573="","None Attached",IF(LEFT($I3573,5)="https",HYPERLINK($I3573,"Datasheet"),HYPERLINK(_xlfn.CONCAT("https://",$I3573),"Datasheet")))</f>
        <v>None Attached</v>
      </c>
      <c r="M3573" s="56"/>
      <c r="P3573" s="58"/>
      <c r="Q3573" s="1" t="n">
        <f aca="false">$M3573-$N3573</f>
        <v>0</v>
      </c>
      <c r="R3573" s="56"/>
      <c r="T3573" s="59" t="s">
        <v>15</v>
      </c>
      <c r="U3573" s="1" t="n">
        <f aca="false">$S3573-$R3573</f>
        <v>0</v>
      </c>
      <c r="V3573" s="1" t="n">
        <f aca="false">IF($T3573="±",$Q3573*2,$Q3573)</f>
        <v>0</v>
      </c>
      <c r="W3573" s="60" t="str">
        <f aca="false">IFERROR($U3573/ABS($V3573),"N/A")</f>
        <v>N/A</v>
      </c>
      <c r="X3573" s="61" t="str">
        <f aca="false">IF(OR($W3573="N/A",$R3573="",$S3573=""),"N/A",IF($W3573&gt;=4,"Not Significant",IF($W3573&gt;=2,"Semi-Significant","Significant")))</f>
        <v>N/A</v>
      </c>
      <c r="Z3573" s="1" t="str">
        <f aca="false">IF($D3573="Z540.1 w/data",0,"")</f>
        <v/>
      </c>
      <c r="AA3573" s="1" t="e">
        <f aca="false">$Y3573+$Q3573+$Z3573</f>
        <v>#VALUE!</v>
      </c>
      <c r="AB3573" s="1" t="n">
        <f aca="false">$N3573+$Q3573</f>
        <v>0</v>
      </c>
      <c r="AC3573" s="1" t="str">
        <f aca="false">IF($Y3573="","",IF(AND($AA3573&gt;=$R3573,$AA3573&lt;=$S3573),"Pass","Fail"))</f>
        <v/>
      </c>
      <c r="AD3573" s="1" t="str">
        <f aca="false">IF($Y3573="","",IF($AA3573&gt;$R3573,"Pass","Fail"))</f>
        <v/>
      </c>
      <c r="AE3573" s="1" t="str">
        <f aca="false">IF($Y3573="","",IF($AA3573&gt;=$R3573,"Pass","Fail"))</f>
        <v/>
      </c>
      <c r="AF3573" s="1" t="str">
        <f aca="false">IF($Y3573="","",IF($AA3573&lt;=$S3573,"Pass","Fail"))</f>
        <v/>
      </c>
      <c r="AG3573" s="1" t="str">
        <f aca="false">IF($Y3573="","",IF($AA3573&lt;$S3573,"Pass","Fail"))</f>
        <v/>
      </c>
      <c r="AH3573" s="23" t="str">
        <f aca="true">INDIRECT(CHOOSE(MATCH($T3573,{"±","&gt;","≥","≤","&lt;"},0), "AC", "AD", "AE", "AF", "AG") &amp; ROW())</f>
        <v/>
      </c>
      <c r="AI3573" s="56" t="str">
        <f aca="false">IF($X3573="Not Significant","No Further Action Required",
IF($AH3573="","",
IF(AND($AH3573="Pass",$L3573="0 - Passed "),"Analysis performed; no further action required.",
IF(AND($AH3573="Fail",$L3573="1 - Failed "),"Analysis performed; no further action required.",
IF(AND($AH3573="Pass",$L3573="2 - Limited In Use "),"Analysis performed; no further action required.",
IF(AND($AH3573="Fail",$L3573="3 - Adjusted "),"Analysis performed; no further action required.",
"Unit fails analysis; TSM determination required."))))))</f>
        <v/>
      </c>
      <c r="AJ3573" s="58"/>
    </row>
    <row r="3574" customFormat="false" ht="15" hidden="false" customHeight="false" outlineLevel="0" collapsed="false">
      <c r="A3574" s="56"/>
      <c r="E3574" s="57" t="str">
        <f aca="false">IF(AND($F3574="",$G3574=""),"",IF($G3574="",$F3574,HYPERLINK($G3574,$F3574)))</f>
        <v/>
      </c>
      <c r="H3574" s="1" t="str">
        <f aca="false">IF($I3574="","None Attached",IF(LEFT($I3574,5)="https",HYPERLINK($I3574,"Datasheet"),HYPERLINK(_xlfn.CONCAT("https://",$I3574),"Datasheet")))</f>
        <v>None Attached</v>
      </c>
      <c r="M3574" s="56"/>
      <c r="P3574" s="58"/>
      <c r="Q3574" s="1" t="n">
        <f aca="false">$M3574-$N3574</f>
        <v>0</v>
      </c>
      <c r="R3574" s="56"/>
      <c r="T3574" s="59" t="s">
        <v>15</v>
      </c>
      <c r="U3574" s="1" t="n">
        <f aca="false">$S3574-$R3574</f>
        <v>0</v>
      </c>
      <c r="V3574" s="1" t="n">
        <f aca="false">IF($T3574="±",$Q3574*2,$Q3574)</f>
        <v>0</v>
      </c>
      <c r="W3574" s="60" t="str">
        <f aca="false">IFERROR($U3574/ABS($V3574),"N/A")</f>
        <v>N/A</v>
      </c>
      <c r="X3574" s="61" t="str">
        <f aca="false">IF(OR($W3574="N/A",$R3574="",$S3574=""),"N/A",IF($W3574&gt;=4,"Not Significant",IF($W3574&gt;=2,"Semi-Significant","Significant")))</f>
        <v>N/A</v>
      </c>
      <c r="Z3574" s="1" t="str">
        <f aca="false">IF($D3574="Z540.1 w/data",0,"")</f>
        <v/>
      </c>
      <c r="AA3574" s="1" t="e">
        <f aca="false">$Y3574+$Q3574+$Z3574</f>
        <v>#VALUE!</v>
      </c>
      <c r="AB3574" s="1" t="n">
        <f aca="false">$N3574+$Q3574</f>
        <v>0</v>
      </c>
      <c r="AC3574" s="1" t="str">
        <f aca="false">IF($Y3574="","",IF(AND($AA3574&gt;=$R3574,$AA3574&lt;=$S3574),"Pass","Fail"))</f>
        <v/>
      </c>
      <c r="AD3574" s="1" t="str">
        <f aca="false">IF($Y3574="","",IF($AA3574&gt;$R3574,"Pass","Fail"))</f>
        <v/>
      </c>
      <c r="AE3574" s="1" t="str">
        <f aca="false">IF($Y3574="","",IF($AA3574&gt;=$R3574,"Pass","Fail"))</f>
        <v/>
      </c>
      <c r="AF3574" s="1" t="str">
        <f aca="false">IF($Y3574="","",IF($AA3574&lt;=$S3574,"Pass","Fail"))</f>
        <v/>
      </c>
      <c r="AG3574" s="1" t="str">
        <f aca="false">IF($Y3574="","",IF($AA3574&lt;$S3574,"Pass","Fail"))</f>
        <v/>
      </c>
      <c r="AH3574" s="23" t="str">
        <f aca="true">INDIRECT(CHOOSE(MATCH($T3574,{"±","&gt;","≥","≤","&lt;"},0), "AC", "AD", "AE", "AF", "AG") &amp; ROW())</f>
        <v/>
      </c>
      <c r="AI3574" s="56" t="str">
        <f aca="false">IF($X3574="Not Significant","No Further Action Required",
IF($AH3574="","",
IF(AND($AH3574="Pass",$L3574="0 - Passed "),"Analysis performed; no further action required.",
IF(AND($AH3574="Fail",$L3574="1 - Failed "),"Analysis performed; no further action required.",
IF(AND($AH3574="Pass",$L3574="2 - Limited In Use "),"Analysis performed; no further action required.",
IF(AND($AH3574="Fail",$L3574="3 - Adjusted "),"Analysis performed; no further action required.",
"Unit fails analysis; TSM determination required."))))))</f>
        <v/>
      </c>
      <c r="AJ3574" s="58"/>
    </row>
    <row r="3575" customFormat="false" ht="15" hidden="false" customHeight="false" outlineLevel="0" collapsed="false">
      <c r="A3575" s="56"/>
      <c r="E3575" s="57" t="str">
        <f aca="false">IF(AND($F3575="",$G3575=""),"",IF($G3575="",$F3575,HYPERLINK($G3575,$F3575)))</f>
        <v/>
      </c>
      <c r="H3575" s="1" t="str">
        <f aca="false">IF($I3575="","None Attached",IF(LEFT($I3575,5)="https",HYPERLINK($I3575,"Datasheet"),HYPERLINK(_xlfn.CONCAT("https://",$I3575),"Datasheet")))</f>
        <v>None Attached</v>
      </c>
      <c r="M3575" s="56"/>
      <c r="P3575" s="58"/>
      <c r="Q3575" s="1" t="n">
        <f aca="false">$M3575-$N3575</f>
        <v>0</v>
      </c>
      <c r="R3575" s="56"/>
      <c r="T3575" s="59" t="s">
        <v>15</v>
      </c>
      <c r="U3575" s="1" t="n">
        <f aca="false">$S3575-$R3575</f>
        <v>0</v>
      </c>
      <c r="V3575" s="1" t="n">
        <f aca="false">IF($T3575="±",$Q3575*2,$Q3575)</f>
        <v>0</v>
      </c>
      <c r="W3575" s="60" t="str">
        <f aca="false">IFERROR($U3575/ABS($V3575),"N/A")</f>
        <v>N/A</v>
      </c>
      <c r="X3575" s="61" t="str">
        <f aca="false">IF(OR($W3575="N/A",$R3575="",$S3575=""),"N/A",IF($W3575&gt;=4,"Not Significant",IF($W3575&gt;=2,"Semi-Significant","Significant")))</f>
        <v>N/A</v>
      </c>
      <c r="Z3575" s="1" t="str">
        <f aca="false">IF($D3575="Z540.1 w/data",0,"")</f>
        <v/>
      </c>
      <c r="AA3575" s="1" t="e">
        <f aca="false">$Y3575+$Q3575+$Z3575</f>
        <v>#VALUE!</v>
      </c>
      <c r="AB3575" s="1" t="n">
        <f aca="false">$N3575+$Q3575</f>
        <v>0</v>
      </c>
      <c r="AC3575" s="1" t="str">
        <f aca="false">IF($Y3575="","",IF(AND($AA3575&gt;=$R3575,$AA3575&lt;=$S3575),"Pass","Fail"))</f>
        <v/>
      </c>
      <c r="AD3575" s="1" t="str">
        <f aca="false">IF($Y3575="","",IF($AA3575&gt;$R3575,"Pass","Fail"))</f>
        <v/>
      </c>
      <c r="AE3575" s="1" t="str">
        <f aca="false">IF($Y3575="","",IF($AA3575&gt;=$R3575,"Pass","Fail"))</f>
        <v/>
      </c>
      <c r="AF3575" s="1" t="str">
        <f aca="false">IF($Y3575="","",IF($AA3575&lt;=$S3575,"Pass","Fail"))</f>
        <v/>
      </c>
      <c r="AG3575" s="1" t="str">
        <f aca="false">IF($Y3575="","",IF($AA3575&lt;$S3575,"Pass","Fail"))</f>
        <v/>
      </c>
      <c r="AH3575" s="23" t="str">
        <f aca="true">INDIRECT(CHOOSE(MATCH($T3575,{"±","&gt;","≥","≤","&lt;"},0), "AC", "AD", "AE", "AF", "AG") &amp; ROW())</f>
        <v/>
      </c>
      <c r="AI3575" s="56" t="str">
        <f aca="false">IF($X3575="Not Significant","No Further Action Required",
IF($AH3575="","",
IF(AND($AH3575="Pass",$L3575="0 - Passed "),"Analysis performed; no further action required.",
IF(AND($AH3575="Fail",$L3575="1 - Failed "),"Analysis performed; no further action required.",
IF(AND($AH3575="Pass",$L3575="2 - Limited In Use "),"Analysis performed; no further action required.",
IF(AND($AH3575="Fail",$L3575="3 - Adjusted "),"Analysis performed; no further action required.",
"Unit fails analysis; TSM determination required."))))))</f>
        <v/>
      </c>
      <c r="AJ3575" s="58"/>
    </row>
    <row r="3576" customFormat="false" ht="15" hidden="false" customHeight="false" outlineLevel="0" collapsed="false">
      <c r="A3576" s="56"/>
      <c r="E3576" s="57" t="str">
        <f aca="false">IF(AND($F3576="",$G3576=""),"",IF($G3576="",$F3576,HYPERLINK($G3576,$F3576)))</f>
        <v/>
      </c>
      <c r="H3576" s="1" t="str">
        <f aca="false">IF($I3576="","None Attached",IF(LEFT($I3576,5)="https",HYPERLINK($I3576,"Datasheet"),HYPERLINK(_xlfn.CONCAT("https://",$I3576),"Datasheet")))</f>
        <v>None Attached</v>
      </c>
      <c r="M3576" s="56"/>
      <c r="P3576" s="58"/>
      <c r="Q3576" s="1" t="n">
        <f aca="false">$M3576-$N3576</f>
        <v>0</v>
      </c>
      <c r="R3576" s="56"/>
      <c r="T3576" s="59" t="s">
        <v>15</v>
      </c>
      <c r="U3576" s="1" t="n">
        <f aca="false">$S3576-$R3576</f>
        <v>0</v>
      </c>
      <c r="V3576" s="1" t="n">
        <f aca="false">IF($T3576="±",$Q3576*2,$Q3576)</f>
        <v>0</v>
      </c>
      <c r="W3576" s="60" t="str">
        <f aca="false">IFERROR($U3576/ABS($V3576),"N/A")</f>
        <v>N/A</v>
      </c>
      <c r="X3576" s="61" t="str">
        <f aca="false">IF(OR($W3576="N/A",$R3576="",$S3576=""),"N/A",IF($W3576&gt;=4,"Not Significant",IF($W3576&gt;=2,"Semi-Significant","Significant")))</f>
        <v>N/A</v>
      </c>
      <c r="Z3576" s="1" t="str">
        <f aca="false">IF($D3576="Z540.1 w/data",0,"")</f>
        <v/>
      </c>
      <c r="AA3576" s="1" t="e">
        <f aca="false">$Y3576+$Q3576+$Z3576</f>
        <v>#VALUE!</v>
      </c>
      <c r="AB3576" s="1" t="n">
        <f aca="false">$N3576+$Q3576</f>
        <v>0</v>
      </c>
      <c r="AC3576" s="1" t="str">
        <f aca="false">IF($Y3576="","",IF(AND($AA3576&gt;=$R3576,$AA3576&lt;=$S3576),"Pass","Fail"))</f>
        <v/>
      </c>
      <c r="AD3576" s="1" t="str">
        <f aca="false">IF($Y3576="","",IF($AA3576&gt;$R3576,"Pass","Fail"))</f>
        <v/>
      </c>
      <c r="AE3576" s="1" t="str">
        <f aca="false">IF($Y3576="","",IF($AA3576&gt;=$R3576,"Pass","Fail"))</f>
        <v/>
      </c>
      <c r="AF3576" s="1" t="str">
        <f aca="false">IF($Y3576="","",IF($AA3576&lt;=$S3576,"Pass","Fail"))</f>
        <v/>
      </c>
      <c r="AG3576" s="1" t="str">
        <f aca="false">IF($Y3576="","",IF($AA3576&lt;$S3576,"Pass","Fail"))</f>
        <v/>
      </c>
      <c r="AH3576" s="23" t="str">
        <f aca="true">INDIRECT(CHOOSE(MATCH($T3576,{"±","&gt;","≥","≤","&lt;"},0), "AC", "AD", "AE", "AF", "AG") &amp; ROW())</f>
        <v/>
      </c>
      <c r="AI3576" s="56" t="str">
        <f aca="false">IF($X3576="Not Significant","No Further Action Required",
IF($AH3576="","",
IF(AND($AH3576="Pass",$L3576="0 - Passed "),"Analysis performed; no further action required.",
IF(AND($AH3576="Fail",$L3576="1 - Failed "),"Analysis performed; no further action required.",
IF(AND($AH3576="Pass",$L3576="2 - Limited In Use "),"Analysis performed; no further action required.",
IF(AND($AH3576="Fail",$L3576="3 - Adjusted "),"Analysis performed; no further action required.",
"Unit fails analysis; TSM determination required."))))))</f>
        <v/>
      </c>
      <c r="AJ3576" s="58"/>
    </row>
    <row r="3577" customFormat="false" ht="15" hidden="false" customHeight="false" outlineLevel="0" collapsed="false">
      <c r="A3577" s="56"/>
      <c r="E3577" s="57" t="str">
        <f aca="false">IF(AND($F3577="",$G3577=""),"",IF($G3577="",$F3577,HYPERLINK($G3577,$F3577)))</f>
        <v/>
      </c>
      <c r="H3577" s="1" t="str">
        <f aca="false">IF($I3577="","None Attached",IF(LEFT($I3577,5)="https",HYPERLINK($I3577,"Datasheet"),HYPERLINK(_xlfn.CONCAT("https://",$I3577),"Datasheet")))</f>
        <v>None Attached</v>
      </c>
      <c r="M3577" s="56"/>
      <c r="P3577" s="58"/>
      <c r="Q3577" s="1" t="n">
        <f aca="false">$M3577-$N3577</f>
        <v>0</v>
      </c>
      <c r="R3577" s="56"/>
      <c r="T3577" s="59" t="s">
        <v>15</v>
      </c>
      <c r="U3577" s="1" t="n">
        <f aca="false">$S3577-$R3577</f>
        <v>0</v>
      </c>
      <c r="V3577" s="1" t="n">
        <f aca="false">IF($T3577="±",$Q3577*2,$Q3577)</f>
        <v>0</v>
      </c>
      <c r="W3577" s="60" t="str">
        <f aca="false">IFERROR($U3577/ABS($V3577),"N/A")</f>
        <v>N/A</v>
      </c>
      <c r="X3577" s="61" t="str">
        <f aca="false">IF(OR($W3577="N/A",$R3577="",$S3577=""),"N/A",IF($W3577&gt;=4,"Not Significant",IF($W3577&gt;=2,"Semi-Significant","Significant")))</f>
        <v>N/A</v>
      </c>
      <c r="Z3577" s="1" t="str">
        <f aca="false">IF($D3577="Z540.1 w/data",0,"")</f>
        <v/>
      </c>
      <c r="AA3577" s="1" t="e">
        <f aca="false">$Y3577+$Q3577+$Z3577</f>
        <v>#VALUE!</v>
      </c>
      <c r="AB3577" s="1" t="n">
        <f aca="false">$N3577+$Q3577</f>
        <v>0</v>
      </c>
      <c r="AC3577" s="1" t="str">
        <f aca="false">IF($Y3577="","",IF(AND($AA3577&gt;=$R3577,$AA3577&lt;=$S3577),"Pass","Fail"))</f>
        <v/>
      </c>
      <c r="AD3577" s="1" t="str">
        <f aca="false">IF($Y3577="","",IF($AA3577&gt;$R3577,"Pass","Fail"))</f>
        <v/>
      </c>
      <c r="AE3577" s="1" t="str">
        <f aca="false">IF($Y3577="","",IF($AA3577&gt;=$R3577,"Pass","Fail"))</f>
        <v/>
      </c>
      <c r="AF3577" s="1" t="str">
        <f aca="false">IF($Y3577="","",IF($AA3577&lt;=$S3577,"Pass","Fail"))</f>
        <v/>
      </c>
      <c r="AG3577" s="1" t="str">
        <f aca="false">IF($Y3577="","",IF($AA3577&lt;$S3577,"Pass","Fail"))</f>
        <v/>
      </c>
      <c r="AH3577" s="23" t="str">
        <f aca="true">INDIRECT(CHOOSE(MATCH($T3577,{"±","&gt;","≥","≤","&lt;"},0), "AC", "AD", "AE", "AF", "AG") &amp; ROW())</f>
        <v/>
      </c>
      <c r="AI3577" s="56" t="str">
        <f aca="false">IF($X3577="Not Significant","No Further Action Required",
IF($AH3577="","",
IF(AND($AH3577="Pass",$L3577="0 - Passed "),"Analysis performed; no further action required.",
IF(AND($AH3577="Fail",$L3577="1 - Failed "),"Analysis performed; no further action required.",
IF(AND($AH3577="Pass",$L3577="2 - Limited In Use "),"Analysis performed; no further action required.",
IF(AND($AH3577="Fail",$L3577="3 - Adjusted "),"Analysis performed; no further action required.",
"Unit fails analysis; TSM determination required."))))))</f>
        <v/>
      </c>
      <c r="AJ3577" s="58"/>
    </row>
    <row r="3578" customFormat="false" ht="15" hidden="false" customHeight="false" outlineLevel="0" collapsed="false">
      <c r="A3578" s="56"/>
      <c r="E3578" s="57" t="str">
        <f aca="false">IF(AND($F3578="",$G3578=""),"",IF($G3578="",$F3578,HYPERLINK($G3578,$F3578)))</f>
        <v/>
      </c>
      <c r="H3578" s="1" t="str">
        <f aca="false">IF($I3578="","None Attached",IF(LEFT($I3578,5)="https",HYPERLINK($I3578,"Datasheet"),HYPERLINK(_xlfn.CONCAT("https://",$I3578),"Datasheet")))</f>
        <v>None Attached</v>
      </c>
      <c r="M3578" s="56"/>
      <c r="P3578" s="58"/>
      <c r="Q3578" s="1" t="n">
        <f aca="false">$M3578-$N3578</f>
        <v>0</v>
      </c>
      <c r="R3578" s="56"/>
      <c r="T3578" s="59" t="s">
        <v>15</v>
      </c>
      <c r="U3578" s="1" t="n">
        <f aca="false">$S3578-$R3578</f>
        <v>0</v>
      </c>
      <c r="V3578" s="1" t="n">
        <f aca="false">IF($T3578="±",$Q3578*2,$Q3578)</f>
        <v>0</v>
      </c>
      <c r="W3578" s="60" t="str">
        <f aca="false">IFERROR($U3578/ABS($V3578),"N/A")</f>
        <v>N/A</v>
      </c>
      <c r="X3578" s="61" t="str">
        <f aca="false">IF(OR($W3578="N/A",$R3578="",$S3578=""),"N/A",IF($W3578&gt;=4,"Not Significant",IF($W3578&gt;=2,"Semi-Significant","Significant")))</f>
        <v>N/A</v>
      </c>
      <c r="Z3578" s="1" t="str">
        <f aca="false">IF($D3578="Z540.1 w/data",0,"")</f>
        <v/>
      </c>
      <c r="AA3578" s="1" t="e">
        <f aca="false">$Y3578+$Q3578+$Z3578</f>
        <v>#VALUE!</v>
      </c>
      <c r="AB3578" s="1" t="n">
        <f aca="false">$N3578+$Q3578</f>
        <v>0</v>
      </c>
      <c r="AC3578" s="1" t="str">
        <f aca="false">IF($Y3578="","",IF(AND($AA3578&gt;=$R3578,$AA3578&lt;=$S3578),"Pass","Fail"))</f>
        <v/>
      </c>
      <c r="AD3578" s="1" t="str">
        <f aca="false">IF($Y3578="","",IF($AA3578&gt;$R3578,"Pass","Fail"))</f>
        <v/>
      </c>
      <c r="AE3578" s="1" t="str">
        <f aca="false">IF($Y3578="","",IF($AA3578&gt;=$R3578,"Pass","Fail"))</f>
        <v/>
      </c>
      <c r="AF3578" s="1" t="str">
        <f aca="false">IF($Y3578="","",IF($AA3578&lt;=$S3578,"Pass","Fail"))</f>
        <v/>
      </c>
      <c r="AG3578" s="1" t="str">
        <f aca="false">IF($Y3578="","",IF($AA3578&lt;$S3578,"Pass","Fail"))</f>
        <v/>
      </c>
      <c r="AH3578" s="23" t="str">
        <f aca="true">INDIRECT(CHOOSE(MATCH($T3578,{"±","&gt;","≥","≤","&lt;"},0), "AC", "AD", "AE", "AF", "AG") &amp; ROW())</f>
        <v/>
      </c>
      <c r="AI3578" s="56" t="str">
        <f aca="false">IF($X3578="Not Significant","No Further Action Required",
IF($AH3578="","",
IF(AND($AH3578="Pass",$L3578="0 - Passed "),"Analysis performed; no further action required.",
IF(AND($AH3578="Fail",$L3578="1 - Failed "),"Analysis performed; no further action required.",
IF(AND($AH3578="Pass",$L3578="2 - Limited In Use "),"Analysis performed; no further action required.",
IF(AND($AH3578="Fail",$L3578="3 - Adjusted "),"Analysis performed; no further action required.",
"Unit fails analysis; TSM determination required."))))))</f>
        <v/>
      </c>
      <c r="AJ3578" s="58"/>
    </row>
    <row r="3579" customFormat="false" ht="15" hidden="false" customHeight="false" outlineLevel="0" collapsed="false">
      <c r="A3579" s="56"/>
      <c r="E3579" s="57" t="str">
        <f aca="false">IF(AND($F3579="",$G3579=""),"",IF($G3579="",$F3579,HYPERLINK($G3579,$F3579)))</f>
        <v/>
      </c>
      <c r="H3579" s="1" t="str">
        <f aca="false">IF($I3579="","None Attached",IF(LEFT($I3579,5)="https",HYPERLINK($I3579,"Datasheet"),HYPERLINK(_xlfn.CONCAT("https://",$I3579),"Datasheet")))</f>
        <v>None Attached</v>
      </c>
      <c r="M3579" s="56"/>
      <c r="P3579" s="58"/>
      <c r="Q3579" s="1" t="n">
        <f aca="false">$M3579-$N3579</f>
        <v>0</v>
      </c>
      <c r="R3579" s="56"/>
      <c r="T3579" s="59" t="s">
        <v>15</v>
      </c>
      <c r="U3579" s="1" t="n">
        <f aca="false">$S3579-$R3579</f>
        <v>0</v>
      </c>
      <c r="V3579" s="1" t="n">
        <f aca="false">IF($T3579="±",$Q3579*2,$Q3579)</f>
        <v>0</v>
      </c>
      <c r="W3579" s="60" t="str">
        <f aca="false">IFERROR($U3579/ABS($V3579),"N/A")</f>
        <v>N/A</v>
      </c>
      <c r="X3579" s="61" t="str">
        <f aca="false">IF(OR($W3579="N/A",$R3579="",$S3579=""),"N/A",IF($W3579&gt;=4,"Not Significant",IF($W3579&gt;=2,"Semi-Significant","Significant")))</f>
        <v>N/A</v>
      </c>
      <c r="Z3579" s="1" t="str">
        <f aca="false">IF($D3579="Z540.1 w/data",0,"")</f>
        <v/>
      </c>
      <c r="AA3579" s="1" t="e">
        <f aca="false">$Y3579+$Q3579+$Z3579</f>
        <v>#VALUE!</v>
      </c>
      <c r="AB3579" s="1" t="n">
        <f aca="false">$N3579+$Q3579</f>
        <v>0</v>
      </c>
      <c r="AC3579" s="1" t="str">
        <f aca="false">IF($Y3579="","",IF(AND($AA3579&gt;=$R3579,$AA3579&lt;=$S3579),"Pass","Fail"))</f>
        <v/>
      </c>
      <c r="AD3579" s="1" t="str">
        <f aca="false">IF($Y3579="","",IF($AA3579&gt;$R3579,"Pass","Fail"))</f>
        <v/>
      </c>
      <c r="AE3579" s="1" t="str">
        <f aca="false">IF($Y3579="","",IF($AA3579&gt;=$R3579,"Pass","Fail"))</f>
        <v/>
      </c>
      <c r="AF3579" s="1" t="str">
        <f aca="false">IF($Y3579="","",IF($AA3579&lt;=$S3579,"Pass","Fail"))</f>
        <v/>
      </c>
      <c r="AG3579" s="1" t="str">
        <f aca="false">IF($Y3579="","",IF($AA3579&lt;$S3579,"Pass","Fail"))</f>
        <v/>
      </c>
      <c r="AH3579" s="23" t="str">
        <f aca="true">INDIRECT(CHOOSE(MATCH($T3579,{"±","&gt;","≥","≤","&lt;"},0), "AC", "AD", "AE", "AF", "AG") &amp; ROW())</f>
        <v/>
      </c>
      <c r="AI3579" s="56" t="str">
        <f aca="false">IF($X3579="Not Significant","No Further Action Required",
IF($AH3579="","",
IF(AND($AH3579="Pass",$L3579="0 - Passed "),"Analysis performed; no further action required.",
IF(AND($AH3579="Fail",$L3579="1 - Failed "),"Analysis performed; no further action required.",
IF(AND($AH3579="Pass",$L3579="2 - Limited In Use "),"Analysis performed; no further action required.",
IF(AND($AH3579="Fail",$L3579="3 - Adjusted "),"Analysis performed; no further action required.",
"Unit fails analysis; TSM determination required."))))))</f>
        <v/>
      </c>
      <c r="AJ3579" s="58"/>
    </row>
    <row r="3580" customFormat="false" ht="15" hidden="false" customHeight="false" outlineLevel="0" collapsed="false">
      <c r="A3580" s="56"/>
      <c r="E3580" s="57" t="str">
        <f aca="false">IF(AND($F3580="",$G3580=""),"",IF($G3580="",$F3580,HYPERLINK($G3580,$F3580)))</f>
        <v/>
      </c>
      <c r="H3580" s="1" t="str">
        <f aca="false">IF($I3580="","None Attached",IF(LEFT($I3580,5)="https",HYPERLINK($I3580,"Datasheet"),HYPERLINK(_xlfn.CONCAT("https://",$I3580),"Datasheet")))</f>
        <v>None Attached</v>
      </c>
      <c r="M3580" s="56"/>
      <c r="P3580" s="58"/>
      <c r="Q3580" s="1" t="n">
        <f aca="false">$M3580-$N3580</f>
        <v>0</v>
      </c>
      <c r="R3580" s="56"/>
      <c r="T3580" s="59" t="s">
        <v>15</v>
      </c>
      <c r="U3580" s="1" t="n">
        <f aca="false">$S3580-$R3580</f>
        <v>0</v>
      </c>
      <c r="V3580" s="1" t="n">
        <f aca="false">IF($T3580="±",$Q3580*2,$Q3580)</f>
        <v>0</v>
      </c>
      <c r="W3580" s="60" t="str">
        <f aca="false">IFERROR($U3580/ABS($V3580),"N/A")</f>
        <v>N/A</v>
      </c>
      <c r="X3580" s="61" t="str">
        <f aca="false">IF(OR($W3580="N/A",$R3580="",$S3580=""),"N/A",IF($W3580&gt;=4,"Not Significant",IF($W3580&gt;=2,"Semi-Significant","Significant")))</f>
        <v>N/A</v>
      </c>
      <c r="Z3580" s="1" t="str">
        <f aca="false">IF($D3580="Z540.1 w/data",0,"")</f>
        <v/>
      </c>
      <c r="AA3580" s="1" t="e">
        <f aca="false">$Y3580+$Q3580+$Z3580</f>
        <v>#VALUE!</v>
      </c>
      <c r="AB3580" s="1" t="n">
        <f aca="false">$N3580+$Q3580</f>
        <v>0</v>
      </c>
      <c r="AC3580" s="1" t="str">
        <f aca="false">IF($Y3580="","",IF(AND($AA3580&gt;=$R3580,$AA3580&lt;=$S3580),"Pass","Fail"))</f>
        <v/>
      </c>
      <c r="AD3580" s="1" t="str">
        <f aca="false">IF($Y3580="","",IF($AA3580&gt;$R3580,"Pass","Fail"))</f>
        <v/>
      </c>
      <c r="AE3580" s="1" t="str">
        <f aca="false">IF($Y3580="","",IF($AA3580&gt;=$R3580,"Pass","Fail"))</f>
        <v/>
      </c>
      <c r="AF3580" s="1" t="str">
        <f aca="false">IF($Y3580="","",IF($AA3580&lt;=$S3580,"Pass","Fail"))</f>
        <v/>
      </c>
      <c r="AG3580" s="1" t="str">
        <f aca="false">IF($Y3580="","",IF($AA3580&lt;$S3580,"Pass","Fail"))</f>
        <v/>
      </c>
      <c r="AH3580" s="23" t="str">
        <f aca="true">INDIRECT(CHOOSE(MATCH($T3580,{"±","&gt;","≥","≤","&lt;"},0), "AC", "AD", "AE", "AF", "AG") &amp; ROW())</f>
        <v/>
      </c>
      <c r="AI3580" s="56" t="str">
        <f aca="false">IF($X3580="Not Significant","No Further Action Required",
IF($AH3580="","",
IF(AND($AH3580="Pass",$L3580="0 - Passed "),"Analysis performed; no further action required.",
IF(AND($AH3580="Fail",$L3580="1 - Failed "),"Analysis performed; no further action required.",
IF(AND($AH3580="Pass",$L3580="2 - Limited In Use "),"Analysis performed; no further action required.",
IF(AND($AH3580="Fail",$L3580="3 - Adjusted "),"Analysis performed; no further action required.",
"Unit fails analysis; TSM determination required."))))))</f>
        <v/>
      </c>
      <c r="AJ3580" s="58"/>
    </row>
    <row r="3581" customFormat="false" ht="15" hidden="false" customHeight="false" outlineLevel="0" collapsed="false">
      <c r="A3581" s="56"/>
      <c r="E3581" s="57" t="str">
        <f aca="false">IF(AND($F3581="",$G3581=""),"",IF($G3581="",$F3581,HYPERLINK($G3581,$F3581)))</f>
        <v/>
      </c>
      <c r="H3581" s="1" t="str">
        <f aca="false">IF($I3581="","None Attached",IF(LEFT($I3581,5)="https",HYPERLINK($I3581,"Datasheet"),HYPERLINK(_xlfn.CONCAT("https://",$I3581),"Datasheet")))</f>
        <v>None Attached</v>
      </c>
      <c r="M3581" s="56"/>
      <c r="P3581" s="58"/>
      <c r="Q3581" s="1" t="n">
        <f aca="false">$M3581-$N3581</f>
        <v>0</v>
      </c>
      <c r="R3581" s="56"/>
      <c r="T3581" s="59" t="s">
        <v>15</v>
      </c>
      <c r="U3581" s="1" t="n">
        <f aca="false">$S3581-$R3581</f>
        <v>0</v>
      </c>
      <c r="V3581" s="1" t="n">
        <f aca="false">IF($T3581="±",$Q3581*2,$Q3581)</f>
        <v>0</v>
      </c>
      <c r="W3581" s="60" t="str">
        <f aca="false">IFERROR($U3581/ABS($V3581),"N/A")</f>
        <v>N/A</v>
      </c>
      <c r="X3581" s="61" t="str">
        <f aca="false">IF(OR($W3581="N/A",$R3581="",$S3581=""),"N/A",IF($W3581&gt;=4,"Not Significant",IF($W3581&gt;=2,"Semi-Significant","Significant")))</f>
        <v>N/A</v>
      </c>
      <c r="Z3581" s="1" t="str">
        <f aca="false">IF($D3581="Z540.1 w/data",0,"")</f>
        <v/>
      </c>
      <c r="AA3581" s="1" t="e">
        <f aca="false">$Y3581+$Q3581+$Z3581</f>
        <v>#VALUE!</v>
      </c>
      <c r="AB3581" s="1" t="n">
        <f aca="false">$N3581+$Q3581</f>
        <v>0</v>
      </c>
      <c r="AC3581" s="1" t="str">
        <f aca="false">IF($Y3581="","",IF(AND($AA3581&gt;=$R3581,$AA3581&lt;=$S3581),"Pass","Fail"))</f>
        <v/>
      </c>
      <c r="AD3581" s="1" t="str">
        <f aca="false">IF($Y3581="","",IF($AA3581&gt;$R3581,"Pass","Fail"))</f>
        <v/>
      </c>
      <c r="AE3581" s="1" t="str">
        <f aca="false">IF($Y3581="","",IF($AA3581&gt;=$R3581,"Pass","Fail"))</f>
        <v/>
      </c>
      <c r="AF3581" s="1" t="str">
        <f aca="false">IF($Y3581="","",IF($AA3581&lt;=$S3581,"Pass","Fail"))</f>
        <v/>
      </c>
      <c r="AG3581" s="1" t="str">
        <f aca="false">IF($Y3581="","",IF($AA3581&lt;$S3581,"Pass","Fail"))</f>
        <v/>
      </c>
      <c r="AH3581" s="23" t="str">
        <f aca="true">INDIRECT(CHOOSE(MATCH($T3581,{"±","&gt;","≥","≤","&lt;"},0), "AC", "AD", "AE", "AF", "AG") &amp; ROW())</f>
        <v/>
      </c>
      <c r="AI3581" s="56" t="str">
        <f aca="false">IF($X3581="Not Significant","No Further Action Required",
IF($AH3581="","",
IF(AND($AH3581="Pass",$L3581="0 - Passed "),"Analysis performed; no further action required.",
IF(AND($AH3581="Fail",$L3581="1 - Failed "),"Analysis performed; no further action required.",
IF(AND($AH3581="Pass",$L3581="2 - Limited In Use "),"Analysis performed; no further action required.",
IF(AND($AH3581="Fail",$L3581="3 - Adjusted "),"Analysis performed; no further action required.",
"Unit fails analysis; TSM determination required."))))))</f>
        <v/>
      </c>
      <c r="AJ3581" s="58"/>
    </row>
    <row r="3582" customFormat="false" ht="15" hidden="false" customHeight="false" outlineLevel="0" collapsed="false">
      <c r="A3582" s="56"/>
      <c r="E3582" s="57" t="str">
        <f aca="false">IF(AND($F3582="",$G3582=""),"",IF($G3582="",$F3582,HYPERLINK($G3582,$F3582)))</f>
        <v/>
      </c>
      <c r="H3582" s="1" t="str">
        <f aca="false">IF($I3582="","None Attached",IF(LEFT($I3582,5)="https",HYPERLINK($I3582,"Datasheet"),HYPERLINK(_xlfn.CONCAT("https://",$I3582),"Datasheet")))</f>
        <v>None Attached</v>
      </c>
      <c r="M3582" s="56"/>
      <c r="P3582" s="58"/>
      <c r="Q3582" s="1" t="n">
        <f aca="false">$M3582-$N3582</f>
        <v>0</v>
      </c>
      <c r="R3582" s="56"/>
      <c r="T3582" s="59" t="s">
        <v>15</v>
      </c>
      <c r="U3582" s="1" t="n">
        <f aca="false">$S3582-$R3582</f>
        <v>0</v>
      </c>
      <c r="V3582" s="1" t="n">
        <f aca="false">IF($T3582="±",$Q3582*2,$Q3582)</f>
        <v>0</v>
      </c>
      <c r="W3582" s="60" t="str">
        <f aca="false">IFERROR($U3582/ABS($V3582),"N/A")</f>
        <v>N/A</v>
      </c>
      <c r="X3582" s="61" t="str">
        <f aca="false">IF(OR($W3582="N/A",$R3582="",$S3582=""),"N/A",IF($W3582&gt;=4,"Not Significant",IF($W3582&gt;=2,"Semi-Significant","Significant")))</f>
        <v>N/A</v>
      </c>
      <c r="Z3582" s="1" t="str">
        <f aca="false">IF($D3582="Z540.1 w/data",0,"")</f>
        <v/>
      </c>
      <c r="AA3582" s="1" t="e">
        <f aca="false">$Y3582+$Q3582+$Z3582</f>
        <v>#VALUE!</v>
      </c>
      <c r="AB3582" s="1" t="n">
        <f aca="false">$N3582+$Q3582</f>
        <v>0</v>
      </c>
      <c r="AC3582" s="1" t="str">
        <f aca="false">IF($Y3582="","",IF(AND($AA3582&gt;=$R3582,$AA3582&lt;=$S3582),"Pass","Fail"))</f>
        <v/>
      </c>
      <c r="AD3582" s="1" t="str">
        <f aca="false">IF($Y3582="","",IF($AA3582&gt;$R3582,"Pass","Fail"))</f>
        <v/>
      </c>
      <c r="AE3582" s="1" t="str">
        <f aca="false">IF($Y3582="","",IF($AA3582&gt;=$R3582,"Pass","Fail"))</f>
        <v/>
      </c>
      <c r="AF3582" s="1" t="str">
        <f aca="false">IF($Y3582="","",IF($AA3582&lt;=$S3582,"Pass","Fail"))</f>
        <v/>
      </c>
      <c r="AG3582" s="1" t="str">
        <f aca="false">IF($Y3582="","",IF($AA3582&lt;$S3582,"Pass","Fail"))</f>
        <v/>
      </c>
      <c r="AH3582" s="23" t="str">
        <f aca="true">INDIRECT(CHOOSE(MATCH($T3582,{"±","&gt;","≥","≤","&lt;"},0), "AC", "AD", "AE", "AF", "AG") &amp; ROW())</f>
        <v/>
      </c>
      <c r="AI3582" s="56" t="str">
        <f aca="false">IF($X3582="Not Significant","No Further Action Required",
IF($AH3582="","",
IF(AND($AH3582="Pass",$L3582="0 - Passed "),"Analysis performed; no further action required.",
IF(AND($AH3582="Fail",$L3582="1 - Failed "),"Analysis performed; no further action required.",
IF(AND($AH3582="Pass",$L3582="2 - Limited In Use "),"Analysis performed; no further action required.",
IF(AND($AH3582="Fail",$L3582="3 - Adjusted "),"Analysis performed; no further action required.",
"Unit fails analysis; TSM determination required."))))))</f>
        <v/>
      </c>
      <c r="AJ3582" s="58"/>
    </row>
    <row r="3583" customFormat="false" ht="15" hidden="false" customHeight="false" outlineLevel="0" collapsed="false">
      <c r="A3583" s="56"/>
      <c r="E3583" s="57" t="str">
        <f aca="false">IF(AND($F3583="",$G3583=""),"",IF($G3583="",$F3583,HYPERLINK($G3583,$F3583)))</f>
        <v/>
      </c>
      <c r="H3583" s="1" t="str">
        <f aca="false">IF($I3583="","None Attached",IF(LEFT($I3583,5)="https",HYPERLINK($I3583,"Datasheet"),HYPERLINK(_xlfn.CONCAT("https://",$I3583),"Datasheet")))</f>
        <v>None Attached</v>
      </c>
      <c r="M3583" s="56"/>
      <c r="P3583" s="58"/>
      <c r="Q3583" s="1" t="n">
        <f aca="false">$M3583-$N3583</f>
        <v>0</v>
      </c>
      <c r="R3583" s="56"/>
      <c r="T3583" s="59" t="s">
        <v>15</v>
      </c>
      <c r="U3583" s="1" t="n">
        <f aca="false">$S3583-$R3583</f>
        <v>0</v>
      </c>
      <c r="V3583" s="1" t="n">
        <f aca="false">IF($T3583="±",$Q3583*2,$Q3583)</f>
        <v>0</v>
      </c>
      <c r="W3583" s="60" t="str">
        <f aca="false">IFERROR($U3583/ABS($V3583),"N/A")</f>
        <v>N/A</v>
      </c>
      <c r="X3583" s="61" t="str">
        <f aca="false">IF(OR($W3583="N/A",$R3583="",$S3583=""),"N/A",IF($W3583&gt;=4,"Not Significant",IF($W3583&gt;=2,"Semi-Significant","Significant")))</f>
        <v>N/A</v>
      </c>
      <c r="Z3583" s="1" t="str">
        <f aca="false">IF($D3583="Z540.1 w/data",0,"")</f>
        <v/>
      </c>
      <c r="AA3583" s="1" t="e">
        <f aca="false">$Y3583+$Q3583+$Z3583</f>
        <v>#VALUE!</v>
      </c>
      <c r="AB3583" s="1" t="n">
        <f aca="false">$N3583+$Q3583</f>
        <v>0</v>
      </c>
      <c r="AC3583" s="1" t="str">
        <f aca="false">IF($Y3583="","",IF(AND($AA3583&gt;=$R3583,$AA3583&lt;=$S3583),"Pass","Fail"))</f>
        <v/>
      </c>
      <c r="AD3583" s="1" t="str">
        <f aca="false">IF($Y3583="","",IF($AA3583&gt;$R3583,"Pass","Fail"))</f>
        <v/>
      </c>
      <c r="AE3583" s="1" t="str">
        <f aca="false">IF($Y3583="","",IF($AA3583&gt;=$R3583,"Pass","Fail"))</f>
        <v/>
      </c>
      <c r="AF3583" s="1" t="str">
        <f aca="false">IF($Y3583="","",IF($AA3583&lt;=$S3583,"Pass","Fail"))</f>
        <v/>
      </c>
      <c r="AG3583" s="1" t="str">
        <f aca="false">IF($Y3583="","",IF($AA3583&lt;$S3583,"Pass","Fail"))</f>
        <v/>
      </c>
      <c r="AH3583" s="23" t="str">
        <f aca="true">INDIRECT(CHOOSE(MATCH($T3583,{"±","&gt;","≥","≤","&lt;"},0), "AC", "AD", "AE", "AF", "AG") &amp; ROW())</f>
        <v/>
      </c>
      <c r="AI3583" s="56" t="str">
        <f aca="false">IF($X3583="Not Significant","No Further Action Required",
IF($AH3583="","",
IF(AND($AH3583="Pass",$L3583="0 - Passed "),"Analysis performed; no further action required.",
IF(AND($AH3583="Fail",$L3583="1 - Failed "),"Analysis performed; no further action required.",
IF(AND($AH3583="Pass",$L3583="2 - Limited In Use "),"Analysis performed; no further action required.",
IF(AND($AH3583="Fail",$L3583="3 - Adjusted "),"Analysis performed; no further action required.",
"Unit fails analysis; TSM determination required."))))))</f>
        <v/>
      </c>
      <c r="AJ3583" s="58"/>
    </row>
    <row r="3584" customFormat="false" ht="15" hidden="false" customHeight="false" outlineLevel="0" collapsed="false">
      <c r="A3584" s="56"/>
      <c r="E3584" s="57" t="str">
        <f aca="false">IF(AND($F3584="",$G3584=""),"",IF($G3584="",$F3584,HYPERLINK($G3584,$F3584)))</f>
        <v/>
      </c>
      <c r="H3584" s="1" t="str">
        <f aca="false">IF($I3584="","None Attached",IF(LEFT($I3584,5)="https",HYPERLINK($I3584,"Datasheet"),HYPERLINK(_xlfn.CONCAT("https://",$I3584),"Datasheet")))</f>
        <v>None Attached</v>
      </c>
      <c r="M3584" s="56"/>
      <c r="P3584" s="58"/>
      <c r="Q3584" s="1" t="n">
        <f aca="false">$M3584-$N3584</f>
        <v>0</v>
      </c>
      <c r="R3584" s="56"/>
      <c r="T3584" s="59" t="s">
        <v>15</v>
      </c>
      <c r="U3584" s="1" t="n">
        <f aca="false">$S3584-$R3584</f>
        <v>0</v>
      </c>
      <c r="V3584" s="1" t="n">
        <f aca="false">IF($T3584="±",$Q3584*2,$Q3584)</f>
        <v>0</v>
      </c>
      <c r="W3584" s="60" t="str">
        <f aca="false">IFERROR($U3584/ABS($V3584),"N/A")</f>
        <v>N/A</v>
      </c>
      <c r="X3584" s="61" t="str">
        <f aca="false">IF(OR($W3584="N/A",$R3584="",$S3584=""),"N/A",IF($W3584&gt;=4,"Not Significant",IF($W3584&gt;=2,"Semi-Significant","Significant")))</f>
        <v>N/A</v>
      </c>
      <c r="Z3584" s="1" t="str">
        <f aca="false">IF($D3584="Z540.1 w/data",0,"")</f>
        <v/>
      </c>
      <c r="AA3584" s="1" t="e">
        <f aca="false">$Y3584+$Q3584+$Z3584</f>
        <v>#VALUE!</v>
      </c>
      <c r="AB3584" s="1" t="n">
        <f aca="false">$N3584+$Q3584</f>
        <v>0</v>
      </c>
      <c r="AC3584" s="1" t="str">
        <f aca="false">IF($Y3584="","",IF(AND($AA3584&gt;=$R3584,$AA3584&lt;=$S3584),"Pass","Fail"))</f>
        <v/>
      </c>
      <c r="AD3584" s="1" t="str">
        <f aca="false">IF($Y3584="","",IF($AA3584&gt;$R3584,"Pass","Fail"))</f>
        <v/>
      </c>
      <c r="AE3584" s="1" t="str">
        <f aca="false">IF($Y3584="","",IF($AA3584&gt;=$R3584,"Pass","Fail"))</f>
        <v/>
      </c>
      <c r="AF3584" s="1" t="str">
        <f aca="false">IF($Y3584="","",IF($AA3584&lt;=$S3584,"Pass","Fail"))</f>
        <v/>
      </c>
      <c r="AG3584" s="1" t="str">
        <f aca="false">IF($Y3584="","",IF($AA3584&lt;$S3584,"Pass","Fail"))</f>
        <v/>
      </c>
      <c r="AH3584" s="23" t="str">
        <f aca="true">INDIRECT(CHOOSE(MATCH($T3584,{"±","&gt;","≥","≤","&lt;"},0), "AC", "AD", "AE", "AF", "AG") &amp; ROW())</f>
        <v/>
      </c>
      <c r="AI3584" s="56" t="str">
        <f aca="false">IF($X3584="Not Significant","No Further Action Required",
IF($AH3584="","",
IF(AND($AH3584="Pass",$L3584="0 - Passed "),"Analysis performed; no further action required.",
IF(AND($AH3584="Fail",$L3584="1 - Failed "),"Analysis performed; no further action required.",
IF(AND($AH3584="Pass",$L3584="2 - Limited In Use "),"Analysis performed; no further action required.",
IF(AND($AH3584="Fail",$L3584="3 - Adjusted "),"Analysis performed; no further action required.",
"Unit fails analysis; TSM determination required."))))))</f>
        <v/>
      </c>
      <c r="AJ3584" s="58"/>
    </row>
    <row r="3585" customFormat="false" ht="15" hidden="false" customHeight="false" outlineLevel="0" collapsed="false">
      <c r="A3585" s="56"/>
      <c r="E3585" s="57" t="str">
        <f aca="false">IF(AND($F3585="",$G3585=""),"",IF($G3585="",$F3585,HYPERLINK($G3585,$F3585)))</f>
        <v/>
      </c>
      <c r="H3585" s="1" t="str">
        <f aca="false">IF($I3585="","None Attached",IF(LEFT($I3585,5)="https",HYPERLINK($I3585,"Datasheet"),HYPERLINK(_xlfn.CONCAT("https://",$I3585),"Datasheet")))</f>
        <v>None Attached</v>
      </c>
      <c r="M3585" s="56"/>
      <c r="P3585" s="58"/>
      <c r="Q3585" s="1" t="n">
        <f aca="false">$M3585-$N3585</f>
        <v>0</v>
      </c>
      <c r="R3585" s="56"/>
      <c r="T3585" s="59" t="s">
        <v>15</v>
      </c>
      <c r="U3585" s="1" t="n">
        <f aca="false">$S3585-$R3585</f>
        <v>0</v>
      </c>
      <c r="V3585" s="1" t="n">
        <f aca="false">IF($T3585="±",$Q3585*2,$Q3585)</f>
        <v>0</v>
      </c>
      <c r="W3585" s="60" t="str">
        <f aca="false">IFERROR($U3585/ABS($V3585),"N/A")</f>
        <v>N/A</v>
      </c>
      <c r="X3585" s="61" t="str">
        <f aca="false">IF(OR($W3585="N/A",$R3585="",$S3585=""),"N/A",IF($W3585&gt;=4,"Not Significant",IF($W3585&gt;=2,"Semi-Significant","Significant")))</f>
        <v>N/A</v>
      </c>
      <c r="Z3585" s="1" t="str">
        <f aca="false">IF($D3585="Z540.1 w/data",0,"")</f>
        <v/>
      </c>
      <c r="AA3585" s="1" t="e">
        <f aca="false">$Y3585+$Q3585+$Z3585</f>
        <v>#VALUE!</v>
      </c>
      <c r="AB3585" s="1" t="n">
        <f aca="false">$N3585+$Q3585</f>
        <v>0</v>
      </c>
      <c r="AC3585" s="1" t="str">
        <f aca="false">IF($Y3585="","",IF(AND($AA3585&gt;=$R3585,$AA3585&lt;=$S3585),"Pass","Fail"))</f>
        <v/>
      </c>
      <c r="AD3585" s="1" t="str">
        <f aca="false">IF($Y3585="","",IF($AA3585&gt;$R3585,"Pass","Fail"))</f>
        <v/>
      </c>
      <c r="AE3585" s="1" t="str">
        <f aca="false">IF($Y3585="","",IF($AA3585&gt;=$R3585,"Pass","Fail"))</f>
        <v/>
      </c>
      <c r="AF3585" s="1" t="str">
        <f aca="false">IF($Y3585="","",IF($AA3585&lt;=$S3585,"Pass","Fail"))</f>
        <v/>
      </c>
      <c r="AG3585" s="1" t="str">
        <f aca="false">IF($Y3585="","",IF($AA3585&lt;$S3585,"Pass","Fail"))</f>
        <v/>
      </c>
      <c r="AH3585" s="23" t="str">
        <f aca="true">INDIRECT(CHOOSE(MATCH($T3585,{"±","&gt;","≥","≤","&lt;"},0), "AC", "AD", "AE", "AF", "AG") &amp; ROW())</f>
        <v/>
      </c>
      <c r="AI3585" s="56" t="str">
        <f aca="false">IF($X3585="Not Significant","No Further Action Required",
IF($AH3585="","",
IF(AND($AH3585="Pass",$L3585="0 - Passed "),"Analysis performed; no further action required.",
IF(AND($AH3585="Fail",$L3585="1 - Failed "),"Analysis performed; no further action required.",
IF(AND($AH3585="Pass",$L3585="2 - Limited In Use "),"Analysis performed; no further action required.",
IF(AND($AH3585="Fail",$L3585="3 - Adjusted "),"Analysis performed; no further action required.",
"Unit fails analysis; TSM determination required."))))))</f>
        <v/>
      </c>
      <c r="AJ3585" s="58"/>
    </row>
    <row r="3586" customFormat="false" ht="15" hidden="false" customHeight="false" outlineLevel="0" collapsed="false">
      <c r="A3586" s="56"/>
      <c r="E3586" s="57" t="str">
        <f aca="false">IF(AND($F3586="",$G3586=""),"",IF($G3586="",$F3586,HYPERLINK($G3586,$F3586)))</f>
        <v/>
      </c>
      <c r="H3586" s="1" t="str">
        <f aca="false">IF($I3586="","None Attached",IF(LEFT($I3586,5)="https",HYPERLINK($I3586,"Datasheet"),HYPERLINK(_xlfn.CONCAT("https://",$I3586),"Datasheet")))</f>
        <v>None Attached</v>
      </c>
      <c r="M3586" s="56"/>
      <c r="P3586" s="58"/>
      <c r="Q3586" s="1" t="n">
        <f aca="false">$M3586-$N3586</f>
        <v>0</v>
      </c>
      <c r="R3586" s="56"/>
      <c r="T3586" s="59" t="s">
        <v>15</v>
      </c>
      <c r="U3586" s="1" t="n">
        <f aca="false">$S3586-$R3586</f>
        <v>0</v>
      </c>
      <c r="V3586" s="1" t="n">
        <f aca="false">IF($T3586="±",$Q3586*2,$Q3586)</f>
        <v>0</v>
      </c>
      <c r="W3586" s="60" t="str">
        <f aca="false">IFERROR($U3586/ABS($V3586),"N/A")</f>
        <v>N/A</v>
      </c>
      <c r="X3586" s="61" t="str">
        <f aca="false">IF(OR($W3586="N/A",$R3586="",$S3586=""),"N/A",IF($W3586&gt;=4,"Not Significant",IF($W3586&gt;=2,"Semi-Significant","Significant")))</f>
        <v>N/A</v>
      </c>
      <c r="Z3586" s="1" t="str">
        <f aca="false">IF($D3586="Z540.1 w/data",0,"")</f>
        <v/>
      </c>
      <c r="AA3586" s="1" t="e">
        <f aca="false">$Y3586+$Q3586+$Z3586</f>
        <v>#VALUE!</v>
      </c>
      <c r="AB3586" s="1" t="n">
        <f aca="false">$N3586+$Q3586</f>
        <v>0</v>
      </c>
      <c r="AC3586" s="1" t="str">
        <f aca="false">IF($Y3586="","",IF(AND($AA3586&gt;=$R3586,$AA3586&lt;=$S3586),"Pass","Fail"))</f>
        <v/>
      </c>
      <c r="AD3586" s="1" t="str">
        <f aca="false">IF($Y3586="","",IF($AA3586&gt;$R3586,"Pass","Fail"))</f>
        <v/>
      </c>
      <c r="AE3586" s="1" t="str">
        <f aca="false">IF($Y3586="","",IF($AA3586&gt;=$R3586,"Pass","Fail"))</f>
        <v/>
      </c>
      <c r="AF3586" s="1" t="str">
        <f aca="false">IF($Y3586="","",IF($AA3586&lt;=$S3586,"Pass","Fail"))</f>
        <v/>
      </c>
      <c r="AG3586" s="1" t="str">
        <f aca="false">IF($Y3586="","",IF($AA3586&lt;$S3586,"Pass","Fail"))</f>
        <v/>
      </c>
      <c r="AH3586" s="23" t="str">
        <f aca="true">INDIRECT(CHOOSE(MATCH($T3586,{"±","&gt;","≥","≤","&lt;"},0), "AC", "AD", "AE", "AF", "AG") &amp; ROW())</f>
        <v/>
      </c>
      <c r="AI3586" s="56" t="str">
        <f aca="false">IF($X3586="Not Significant","No Further Action Required",
IF($AH3586="","",
IF(AND($AH3586="Pass",$L3586="0 - Passed "),"Analysis performed; no further action required.",
IF(AND($AH3586="Fail",$L3586="1 - Failed "),"Analysis performed; no further action required.",
IF(AND($AH3586="Pass",$L3586="2 - Limited In Use "),"Analysis performed; no further action required.",
IF(AND($AH3586="Fail",$L3586="3 - Adjusted "),"Analysis performed; no further action required.",
"Unit fails analysis; TSM determination required."))))))</f>
        <v/>
      </c>
      <c r="AJ3586" s="58"/>
    </row>
    <row r="3587" customFormat="false" ht="15" hidden="false" customHeight="false" outlineLevel="0" collapsed="false">
      <c r="A3587" s="56"/>
      <c r="E3587" s="57" t="str">
        <f aca="false">IF(AND($F3587="",$G3587=""),"",IF($G3587="",$F3587,HYPERLINK($G3587,$F3587)))</f>
        <v/>
      </c>
      <c r="H3587" s="1" t="str">
        <f aca="false">IF($I3587="","None Attached",IF(LEFT($I3587,5)="https",HYPERLINK($I3587,"Datasheet"),HYPERLINK(_xlfn.CONCAT("https://",$I3587),"Datasheet")))</f>
        <v>None Attached</v>
      </c>
      <c r="M3587" s="56"/>
      <c r="P3587" s="58"/>
      <c r="Q3587" s="1" t="n">
        <f aca="false">$M3587-$N3587</f>
        <v>0</v>
      </c>
      <c r="R3587" s="56"/>
      <c r="T3587" s="59" t="s">
        <v>15</v>
      </c>
      <c r="U3587" s="1" t="n">
        <f aca="false">$S3587-$R3587</f>
        <v>0</v>
      </c>
      <c r="V3587" s="1" t="n">
        <f aca="false">IF($T3587="±",$Q3587*2,$Q3587)</f>
        <v>0</v>
      </c>
      <c r="W3587" s="60" t="str">
        <f aca="false">IFERROR($U3587/ABS($V3587),"N/A")</f>
        <v>N/A</v>
      </c>
      <c r="X3587" s="61" t="str">
        <f aca="false">IF(OR($W3587="N/A",$R3587="",$S3587=""),"N/A",IF($W3587&gt;=4,"Not Significant",IF($W3587&gt;=2,"Semi-Significant","Significant")))</f>
        <v>N/A</v>
      </c>
      <c r="Z3587" s="1" t="str">
        <f aca="false">IF($D3587="Z540.1 w/data",0,"")</f>
        <v/>
      </c>
      <c r="AA3587" s="1" t="e">
        <f aca="false">$Y3587+$Q3587+$Z3587</f>
        <v>#VALUE!</v>
      </c>
      <c r="AB3587" s="1" t="n">
        <f aca="false">$N3587+$Q3587</f>
        <v>0</v>
      </c>
      <c r="AC3587" s="1" t="str">
        <f aca="false">IF($Y3587="","",IF(AND($AA3587&gt;=$R3587,$AA3587&lt;=$S3587),"Pass","Fail"))</f>
        <v/>
      </c>
      <c r="AD3587" s="1" t="str">
        <f aca="false">IF($Y3587="","",IF($AA3587&gt;$R3587,"Pass","Fail"))</f>
        <v/>
      </c>
      <c r="AE3587" s="1" t="str">
        <f aca="false">IF($Y3587="","",IF($AA3587&gt;=$R3587,"Pass","Fail"))</f>
        <v/>
      </c>
      <c r="AF3587" s="1" t="str">
        <f aca="false">IF($Y3587="","",IF($AA3587&lt;=$S3587,"Pass","Fail"))</f>
        <v/>
      </c>
      <c r="AG3587" s="1" t="str">
        <f aca="false">IF($Y3587="","",IF($AA3587&lt;$S3587,"Pass","Fail"))</f>
        <v/>
      </c>
      <c r="AH3587" s="23" t="str">
        <f aca="true">INDIRECT(CHOOSE(MATCH($T3587,{"±","&gt;","≥","≤","&lt;"},0), "AC", "AD", "AE", "AF", "AG") &amp; ROW())</f>
        <v/>
      </c>
      <c r="AI3587" s="56" t="str">
        <f aca="false">IF($X3587="Not Significant","No Further Action Required",
IF($AH3587="","",
IF(AND($AH3587="Pass",$L3587="0 - Passed "),"Analysis performed; no further action required.",
IF(AND($AH3587="Fail",$L3587="1 - Failed "),"Analysis performed; no further action required.",
IF(AND($AH3587="Pass",$L3587="2 - Limited In Use "),"Analysis performed; no further action required.",
IF(AND($AH3587="Fail",$L3587="3 - Adjusted "),"Analysis performed; no further action required.",
"Unit fails analysis; TSM determination required."))))))</f>
        <v/>
      </c>
      <c r="AJ3587" s="58"/>
    </row>
    <row r="3588" customFormat="false" ht="15" hidden="false" customHeight="false" outlineLevel="0" collapsed="false">
      <c r="A3588" s="56"/>
      <c r="E3588" s="57" t="str">
        <f aca="false">IF(AND($F3588="",$G3588=""),"",IF($G3588="",$F3588,HYPERLINK($G3588,$F3588)))</f>
        <v/>
      </c>
      <c r="H3588" s="1" t="str">
        <f aca="false">IF($I3588="","None Attached",IF(LEFT($I3588,5)="https",HYPERLINK($I3588,"Datasheet"),HYPERLINK(_xlfn.CONCAT("https://",$I3588),"Datasheet")))</f>
        <v>None Attached</v>
      </c>
      <c r="M3588" s="56"/>
      <c r="P3588" s="58"/>
      <c r="Q3588" s="1" t="n">
        <f aca="false">$M3588-$N3588</f>
        <v>0</v>
      </c>
      <c r="R3588" s="56"/>
      <c r="T3588" s="59" t="s">
        <v>15</v>
      </c>
      <c r="U3588" s="1" t="n">
        <f aca="false">$S3588-$R3588</f>
        <v>0</v>
      </c>
      <c r="V3588" s="1" t="n">
        <f aca="false">IF($T3588="±",$Q3588*2,$Q3588)</f>
        <v>0</v>
      </c>
      <c r="W3588" s="60" t="str">
        <f aca="false">IFERROR($U3588/ABS($V3588),"N/A")</f>
        <v>N/A</v>
      </c>
      <c r="X3588" s="61" t="str">
        <f aca="false">IF(OR($W3588="N/A",$R3588="",$S3588=""),"N/A",IF($W3588&gt;=4,"Not Significant",IF($W3588&gt;=2,"Semi-Significant","Significant")))</f>
        <v>N/A</v>
      </c>
      <c r="Z3588" s="1" t="str">
        <f aca="false">IF($D3588="Z540.1 w/data",0,"")</f>
        <v/>
      </c>
      <c r="AA3588" s="1" t="e">
        <f aca="false">$Y3588+$Q3588+$Z3588</f>
        <v>#VALUE!</v>
      </c>
      <c r="AB3588" s="1" t="n">
        <f aca="false">$N3588+$Q3588</f>
        <v>0</v>
      </c>
      <c r="AC3588" s="1" t="str">
        <f aca="false">IF($Y3588="","",IF(AND($AA3588&gt;=$R3588,$AA3588&lt;=$S3588),"Pass","Fail"))</f>
        <v/>
      </c>
      <c r="AD3588" s="1" t="str">
        <f aca="false">IF($Y3588="","",IF($AA3588&gt;$R3588,"Pass","Fail"))</f>
        <v/>
      </c>
      <c r="AE3588" s="1" t="str">
        <f aca="false">IF($Y3588="","",IF($AA3588&gt;=$R3588,"Pass","Fail"))</f>
        <v/>
      </c>
      <c r="AF3588" s="1" t="str">
        <f aca="false">IF($Y3588="","",IF($AA3588&lt;=$S3588,"Pass","Fail"))</f>
        <v/>
      </c>
      <c r="AG3588" s="1" t="str">
        <f aca="false">IF($Y3588="","",IF($AA3588&lt;$S3588,"Pass","Fail"))</f>
        <v/>
      </c>
      <c r="AH3588" s="23" t="str">
        <f aca="true">INDIRECT(CHOOSE(MATCH($T3588,{"±","&gt;","≥","≤","&lt;"},0), "AC", "AD", "AE", "AF", "AG") &amp; ROW())</f>
        <v/>
      </c>
      <c r="AI3588" s="56" t="str">
        <f aca="false">IF($X3588="Not Significant","No Further Action Required",
IF($AH3588="","",
IF(AND($AH3588="Pass",$L3588="0 - Passed "),"Analysis performed; no further action required.",
IF(AND($AH3588="Fail",$L3588="1 - Failed "),"Analysis performed; no further action required.",
IF(AND($AH3588="Pass",$L3588="2 - Limited In Use "),"Analysis performed; no further action required.",
IF(AND($AH3588="Fail",$L3588="3 - Adjusted "),"Analysis performed; no further action required.",
"Unit fails analysis; TSM determination required."))))))</f>
        <v/>
      </c>
      <c r="AJ3588" s="58"/>
    </row>
    <row r="3589" customFormat="false" ht="15" hidden="false" customHeight="false" outlineLevel="0" collapsed="false">
      <c r="A3589" s="56"/>
      <c r="E3589" s="57" t="str">
        <f aca="false">IF(AND($F3589="",$G3589=""),"",IF($G3589="",$F3589,HYPERLINK($G3589,$F3589)))</f>
        <v/>
      </c>
      <c r="H3589" s="1" t="str">
        <f aca="false">IF($I3589="","None Attached",IF(LEFT($I3589,5)="https",HYPERLINK($I3589,"Datasheet"),HYPERLINK(_xlfn.CONCAT("https://",$I3589),"Datasheet")))</f>
        <v>None Attached</v>
      </c>
      <c r="M3589" s="56"/>
      <c r="P3589" s="58"/>
      <c r="Q3589" s="1" t="n">
        <f aca="false">$M3589-$N3589</f>
        <v>0</v>
      </c>
      <c r="R3589" s="56"/>
      <c r="T3589" s="59" t="s">
        <v>15</v>
      </c>
      <c r="U3589" s="1" t="n">
        <f aca="false">$S3589-$R3589</f>
        <v>0</v>
      </c>
      <c r="V3589" s="1" t="n">
        <f aca="false">IF($T3589="±",$Q3589*2,$Q3589)</f>
        <v>0</v>
      </c>
      <c r="W3589" s="60" t="str">
        <f aca="false">IFERROR($U3589/ABS($V3589),"N/A")</f>
        <v>N/A</v>
      </c>
      <c r="X3589" s="61" t="str">
        <f aca="false">IF(OR($W3589="N/A",$R3589="",$S3589=""),"N/A",IF($W3589&gt;=4,"Not Significant",IF($W3589&gt;=2,"Semi-Significant","Significant")))</f>
        <v>N/A</v>
      </c>
      <c r="Z3589" s="1" t="str">
        <f aca="false">IF($D3589="Z540.1 w/data",0,"")</f>
        <v/>
      </c>
      <c r="AA3589" s="1" t="e">
        <f aca="false">$Y3589+$Q3589+$Z3589</f>
        <v>#VALUE!</v>
      </c>
      <c r="AB3589" s="1" t="n">
        <f aca="false">$N3589+$Q3589</f>
        <v>0</v>
      </c>
      <c r="AC3589" s="1" t="str">
        <f aca="false">IF($Y3589="","",IF(AND($AA3589&gt;=$R3589,$AA3589&lt;=$S3589),"Pass","Fail"))</f>
        <v/>
      </c>
      <c r="AD3589" s="1" t="str">
        <f aca="false">IF($Y3589="","",IF($AA3589&gt;$R3589,"Pass","Fail"))</f>
        <v/>
      </c>
      <c r="AE3589" s="1" t="str">
        <f aca="false">IF($Y3589="","",IF($AA3589&gt;=$R3589,"Pass","Fail"))</f>
        <v/>
      </c>
      <c r="AF3589" s="1" t="str">
        <f aca="false">IF($Y3589="","",IF($AA3589&lt;=$S3589,"Pass","Fail"))</f>
        <v/>
      </c>
      <c r="AG3589" s="1" t="str">
        <f aca="false">IF($Y3589="","",IF($AA3589&lt;$S3589,"Pass","Fail"))</f>
        <v/>
      </c>
      <c r="AH3589" s="23" t="str">
        <f aca="true">INDIRECT(CHOOSE(MATCH($T3589,{"±","&gt;","≥","≤","&lt;"},0), "AC", "AD", "AE", "AF", "AG") &amp; ROW())</f>
        <v/>
      </c>
      <c r="AI3589" s="56" t="str">
        <f aca="false">IF($X3589="Not Significant","No Further Action Required",
IF($AH3589="","",
IF(AND($AH3589="Pass",$L3589="0 - Passed "),"Analysis performed; no further action required.",
IF(AND($AH3589="Fail",$L3589="1 - Failed "),"Analysis performed; no further action required.",
IF(AND($AH3589="Pass",$L3589="2 - Limited In Use "),"Analysis performed; no further action required.",
IF(AND($AH3589="Fail",$L3589="3 - Adjusted "),"Analysis performed; no further action required.",
"Unit fails analysis; TSM determination required."))))))</f>
        <v/>
      </c>
      <c r="AJ3589" s="58"/>
    </row>
    <row r="3590" customFormat="false" ht="15" hidden="false" customHeight="false" outlineLevel="0" collapsed="false">
      <c r="A3590" s="56"/>
      <c r="E3590" s="57" t="str">
        <f aca="false">IF(AND($F3590="",$G3590=""),"",IF($G3590="",$F3590,HYPERLINK($G3590,$F3590)))</f>
        <v/>
      </c>
      <c r="H3590" s="1" t="str">
        <f aca="false">IF($I3590="","None Attached",IF(LEFT($I3590,5)="https",HYPERLINK($I3590,"Datasheet"),HYPERLINK(_xlfn.CONCAT("https://",$I3590),"Datasheet")))</f>
        <v>None Attached</v>
      </c>
      <c r="M3590" s="56"/>
      <c r="P3590" s="58"/>
      <c r="Q3590" s="1" t="n">
        <f aca="false">$M3590-$N3590</f>
        <v>0</v>
      </c>
      <c r="R3590" s="56"/>
      <c r="T3590" s="59" t="s">
        <v>15</v>
      </c>
      <c r="U3590" s="1" t="n">
        <f aca="false">$S3590-$R3590</f>
        <v>0</v>
      </c>
      <c r="V3590" s="1" t="n">
        <f aca="false">IF($T3590="±",$Q3590*2,$Q3590)</f>
        <v>0</v>
      </c>
      <c r="W3590" s="60" t="str">
        <f aca="false">IFERROR($U3590/ABS($V3590),"N/A")</f>
        <v>N/A</v>
      </c>
      <c r="X3590" s="61" t="str">
        <f aca="false">IF(OR($W3590="N/A",$R3590="",$S3590=""),"N/A",IF($W3590&gt;=4,"Not Significant",IF($W3590&gt;=2,"Semi-Significant","Significant")))</f>
        <v>N/A</v>
      </c>
      <c r="Z3590" s="1" t="str">
        <f aca="false">IF($D3590="Z540.1 w/data",0,"")</f>
        <v/>
      </c>
      <c r="AA3590" s="1" t="e">
        <f aca="false">$Y3590+$Q3590+$Z3590</f>
        <v>#VALUE!</v>
      </c>
      <c r="AB3590" s="1" t="n">
        <f aca="false">$N3590+$Q3590</f>
        <v>0</v>
      </c>
      <c r="AC3590" s="1" t="str">
        <f aca="false">IF($Y3590="","",IF(AND($AA3590&gt;=$R3590,$AA3590&lt;=$S3590),"Pass","Fail"))</f>
        <v/>
      </c>
      <c r="AD3590" s="1" t="str">
        <f aca="false">IF($Y3590="","",IF($AA3590&gt;$R3590,"Pass","Fail"))</f>
        <v/>
      </c>
      <c r="AE3590" s="1" t="str">
        <f aca="false">IF($Y3590="","",IF($AA3590&gt;=$R3590,"Pass","Fail"))</f>
        <v/>
      </c>
      <c r="AF3590" s="1" t="str">
        <f aca="false">IF($Y3590="","",IF($AA3590&lt;=$S3590,"Pass","Fail"))</f>
        <v/>
      </c>
      <c r="AG3590" s="1" t="str">
        <f aca="false">IF($Y3590="","",IF($AA3590&lt;$S3590,"Pass","Fail"))</f>
        <v/>
      </c>
      <c r="AH3590" s="23" t="str">
        <f aca="true">INDIRECT(CHOOSE(MATCH($T3590,{"±","&gt;","≥","≤","&lt;"},0), "AC", "AD", "AE", "AF", "AG") &amp; ROW())</f>
        <v/>
      </c>
      <c r="AI3590" s="56" t="str">
        <f aca="false">IF($X3590="Not Significant","No Further Action Required",
IF($AH3590="","",
IF(AND($AH3590="Pass",$L3590="0 - Passed "),"Analysis performed; no further action required.",
IF(AND($AH3590="Fail",$L3590="1 - Failed "),"Analysis performed; no further action required.",
IF(AND($AH3590="Pass",$L3590="2 - Limited In Use "),"Analysis performed; no further action required.",
IF(AND($AH3590="Fail",$L3590="3 - Adjusted "),"Analysis performed; no further action required.",
"Unit fails analysis; TSM determination required."))))))</f>
        <v/>
      </c>
      <c r="AJ3590" s="58"/>
    </row>
    <row r="3591" customFormat="false" ht="15" hidden="false" customHeight="false" outlineLevel="0" collapsed="false">
      <c r="A3591" s="56"/>
      <c r="E3591" s="57" t="str">
        <f aca="false">IF(AND($F3591="",$G3591=""),"",IF($G3591="",$F3591,HYPERLINK($G3591,$F3591)))</f>
        <v/>
      </c>
      <c r="H3591" s="1" t="str">
        <f aca="false">IF($I3591="","None Attached",IF(LEFT($I3591,5)="https",HYPERLINK($I3591,"Datasheet"),HYPERLINK(_xlfn.CONCAT("https://",$I3591),"Datasheet")))</f>
        <v>None Attached</v>
      </c>
      <c r="M3591" s="56"/>
      <c r="P3591" s="58"/>
      <c r="Q3591" s="1" t="n">
        <f aca="false">$M3591-$N3591</f>
        <v>0</v>
      </c>
      <c r="R3591" s="56"/>
      <c r="T3591" s="59" t="s">
        <v>15</v>
      </c>
      <c r="U3591" s="1" t="n">
        <f aca="false">$S3591-$R3591</f>
        <v>0</v>
      </c>
      <c r="V3591" s="1" t="n">
        <f aca="false">IF($T3591="±",$Q3591*2,$Q3591)</f>
        <v>0</v>
      </c>
      <c r="W3591" s="60" t="str">
        <f aca="false">IFERROR($U3591/ABS($V3591),"N/A")</f>
        <v>N/A</v>
      </c>
      <c r="X3591" s="61" t="str">
        <f aca="false">IF(OR($W3591="N/A",$R3591="",$S3591=""),"N/A",IF($W3591&gt;=4,"Not Significant",IF($W3591&gt;=2,"Semi-Significant","Significant")))</f>
        <v>N/A</v>
      </c>
      <c r="Z3591" s="1" t="str">
        <f aca="false">IF($D3591="Z540.1 w/data",0,"")</f>
        <v/>
      </c>
      <c r="AA3591" s="1" t="e">
        <f aca="false">$Y3591+$Q3591+$Z3591</f>
        <v>#VALUE!</v>
      </c>
      <c r="AB3591" s="1" t="n">
        <f aca="false">$N3591+$Q3591</f>
        <v>0</v>
      </c>
      <c r="AC3591" s="1" t="str">
        <f aca="false">IF($Y3591="","",IF(AND($AA3591&gt;=$R3591,$AA3591&lt;=$S3591),"Pass","Fail"))</f>
        <v/>
      </c>
      <c r="AD3591" s="1" t="str">
        <f aca="false">IF($Y3591="","",IF($AA3591&gt;$R3591,"Pass","Fail"))</f>
        <v/>
      </c>
      <c r="AE3591" s="1" t="str">
        <f aca="false">IF($Y3591="","",IF($AA3591&gt;=$R3591,"Pass","Fail"))</f>
        <v/>
      </c>
      <c r="AF3591" s="1" t="str">
        <f aca="false">IF($Y3591="","",IF($AA3591&lt;=$S3591,"Pass","Fail"))</f>
        <v/>
      </c>
      <c r="AG3591" s="1" t="str">
        <f aca="false">IF($Y3591="","",IF($AA3591&lt;$S3591,"Pass","Fail"))</f>
        <v/>
      </c>
      <c r="AH3591" s="23" t="str">
        <f aca="true">INDIRECT(CHOOSE(MATCH($T3591,{"±","&gt;","≥","≤","&lt;"},0), "AC", "AD", "AE", "AF", "AG") &amp; ROW())</f>
        <v/>
      </c>
      <c r="AI3591" s="56" t="str">
        <f aca="false">IF($X3591="Not Significant","No Further Action Required",
IF($AH3591="","",
IF(AND($AH3591="Pass",$L3591="0 - Passed "),"Analysis performed; no further action required.",
IF(AND($AH3591="Fail",$L3591="1 - Failed "),"Analysis performed; no further action required.",
IF(AND($AH3591="Pass",$L3591="2 - Limited In Use "),"Analysis performed; no further action required.",
IF(AND($AH3591="Fail",$L3591="3 - Adjusted "),"Analysis performed; no further action required.",
"Unit fails analysis; TSM determination required."))))))</f>
        <v/>
      </c>
      <c r="AJ3591" s="58"/>
    </row>
    <row r="3592" customFormat="false" ht="15" hidden="false" customHeight="false" outlineLevel="0" collapsed="false">
      <c r="A3592" s="56"/>
      <c r="E3592" s="57" t="str">
        <f aca="false">IF(AND($F3592="",$G3592=""),"",IF($G3592="",$F3592,HYPERLINK($G3592,$F3592)))</f>
        <v/>
      </c>
      <c r="H3592" s="1" t="str">
        <f aca="false">IF($I3592="","None Attached",IF(LEFT($I3592,5)="https",HYPERLINK($I3592,"Datasheet"),HYPERLINK(_xlfn.CONCAT("https://",$I3592),"Datasheet")))</f>
        <v>None Attached</v>
      </c>
      <c r="M3592" s="56"/>
      <c r="P3592" s="58"/>
      <c r="Q3592" s="1" t="n">
        <f aca="false">$M3592-$N3592</f>
        <v>0</v>
      </c>
      <c r="R3592" s="56"/>
      <c r="T3592" s="59" t="s">
        <v>15</v>
      </c>
      <c r="U3592" s="1" t="n">
        <f aca="false">$S3592-$R3592</f>
        <v>0</v>
      </c>
      <c r="V3592" s="1" t="n">
        <f aca="false">IF($T3592="±",$Q3592*2,$Q3592)</f>
        <v>0</v>
      </c>
      <c r="W3592" s="60" t="str">
        <f aca="false">IFERROR($U3592/ABS($V3592),"N/A")</f>
        <v>N/A</v>
      </c>
      <c r="X3592" s="61" t="str">
        <f aca="false">IF(OR($W3592="N/A",$R3592="",$S3592=""),"N/A",IF($W3592&gt;=4,"Not Significant",IF($W3592&gt;=2,"Semi-Significant","Significant")))</f>
        <v>N/A</v>
      </c>
      <c r="Z3592" s="1" t="str">
        <f aca="false">IF($D3592="Z540.1 w/data",0,"")</f>
        <v/>
      </c>
      <c r="AA3592" s="1" t="e">
        <f aca="false">$Y3592+$Q3592+$Z3592</f>
        <v>#VALUE!</v>
      </c>
      <c r="AB3592" s="1" t="n">
        <f aca="false">$N3592+$Q3592</f>
        <v>0</v>
      </c>
      <c r="AC3592" s="1" t="str">
        <f aca="false">IF($Y3592="","",IF(AND($AA3592&gt;=$R3592,$AA3592&lt;=$S3592),"Pass","Fail"))</f>
        <v/>
      </c>
      <c r="AD3592" s="1" t="str">
        <f aca="false">IF($Y3592="","",IF($AA3592&gt;$R3592,"Pass","Fail"))</f>
        <v/>
      </c>
      <c r="AE3592" s="1" t="str">
        <f aca="false">IF($Y3592="","",IF($AA3592&gt;=$R3592,"Pass","Fail"))</f>
        <v/>
      </c>
      <c r="AF3592" s="1" t="str">
        <f aca="false">IF($Y3592="","",IF($AA3592&lt;=$S3592,"Pass","Fail"))</f>
        <v/>
      </c>
      <c r="AG3592" s="1" t="str">
        <f aca="false">IF($Y3592="","",IF($AA3592&lt;$S3592,"Pass","Fail"))</f>
        <v/>
      </c>
      <c r="AH3592" s="23" t="str">
        <f aca="true">INDIRECT(CHOOSE(MATCH($T3592,{"±","&gt;","≥","≤","&lt;"},0), "AC", "AD", "AE", "AF", "AG") &amp; ROW())</f>
        <v/>
      </c>
      <c r="AI3592" s="56" t="str">
        <f aca="false">IF($X3592="Not Significant","No Further Action Required",
IF($AH3592="","",
IF(AND($AH3592="Pass",$L3592="0 - Passed "),"Analysis performed; no further action required.",
IF(AND($AH3592="Fail",$L3592="1 - Failed "),"Analysis performed; no further action required.",
IF(AND($AH3592="Pass",$L3592="2 - Limited In Use "),"Analysis performed; no further action required.",
IF(AND($AH3592="Fail",$L3592="3 - Adjusted "),"Analysis performed; no further action required.",
"Unit fails analysis; TSM determination required."))))))</f>
        <v/>
      </c>
      <c r="AJ3592" s="58"/>
    </row>
    <row r="3593" customFormat="false" ht="15" hidden="false" customHeight="false" outlineLevel="0" collapsed="false">
      <c r="A3593" s="56"/>
      <c r="E3593" s="57" t="str">
        <f aca="false">IF(AND($F3593="",$G3593=""),"",IF($G3593="",$F3593,HYPERLINK($G3593,$F3593)))</f>
        <v/>
      </c>
      <c r="H3593" s="1" t="str">
        <f aca="false">IF($I3593="","None Attached",IF(LEFT($I3593,5)="https",HYPERLINK($I3593,"Datasheet"),HYPERLINK(_xlfn.CONCAT("https://",$I3593),"Datasheet")))</f>
        <v>None Attached</v>
      </c>
      <c r="M3593" s="56"/>
      <c r="P3593" s="58"/>
      <c r="Q3593" s="1" t="n">
        <f aca="false">$M3593-$N3593</f>
        <v>0</v>
      </c>
      <c r="R3593" s="56"/>
      <c r="T3593" s="59" t="s">
        <v>15</v>
      </c>
      <c r="U3593" s="1" t="n">
        <f aca="false">$S3593-$R3593</f>
        <v>0</v>
      </c>
      <c r="V3593" s="1" t="n">
        <f aca="false">IF($T3593="±",$Q3593*2,$Q3593)</f>
        <v>0</v>
      </c>
      <c r="W3593" s="60" t="str">
        <f aca="false">IFERROR($U3593/ABS($V3593),"N/A")</f>
        <v>N/A</v>
      </c>
      <c r="X3593" s="61" t="str">
        <f aca="false">IF(OR($W3593="N/A",$R3593="",$S3593=""),"N/A",IF($W3593&gt;=4,"Not Significant",IF($W3593&gt;=2,"Semi-Significant","Significant")))</f>
        <v>N/A</v>
      </c>
      <c r="Z3593" s="1" t="str">
        <f aca="false">IF($D3593="Z540.1 w/data",0,"")</f>
        <v/>
      </c>
      <c r="AA3593" s="1" t="e">
        <f aca="false">$Y3593+$Q3593+$Z3593</f>
        <v>#VALUE!</v>
      </c>
      <c r="AB3593" s="1" t="n">
        <f aca="false">$N3593+$Q3593</f>
        <v>0</v>
      </c>
      <c r="AC3593" s="1" t="str">
        <f aca="false">IF($Y3593="","",IF(AND($AA3593&gt;=$R3593,$AA3593&lt;=$S3593),"Pass","Fail"))</f>
        <v/>
      </c>
      <c r="AD3593" s="1" t="str">
        <f aca="false">IF($Y3593="","",IF($AA3593&gt;$R3593,"Pass","Fail"))</f>
        <v/>
      </c>
      <c r="AE3593" s="1" t="str">
        <f aca="false">IF($Y3593="","",IF($AA3593&gt;=$R3593,"Pass","Fail"))</f>
        <v/>
      </c>
      <c r="AF3593" s="1" t="str">
        <f aca="false">IF($Y3593="","",IF($AA3593&lt;=$S3593,"Pass","Fail"))</f>
        <v/>
      </c>
      <c r="AG3593" s="1" t="str">
        <f aca="false">IF($Y3593="","",IF($AA3593&lt;$S3593,"Pass","Fail"))</f>
        <v/>
      </c>
      <c r="AH3593" s="23" t="str">
        <f aca="true">INDIRECT(CHOOSE(MATCH($T3593,{"±","&gt;","≥","≤","&lt;"},0), "AC", "AD", "AE", "AF", "AG") &amp; ROW())</f>
        <v/>
      </c>
      <c r="AI3593" s="56" t="str">
        <f aca="false">IF($X3593="Not Significant","No Further Action Required",
IF($AH3593="","",
IF(AND($AH3593="Pass",$L3593="0 - Passed "),"Analysis performed; no further action required.",
IF(AND($AH3593="Fail",$L3593="1 - Failed "),"Analysis performed; no further action required.",
IF(AND($AH3593="Pass",$L3593="2 - Limited In Use "),"Analysis performed; no further action required.",
IF(AND($AH3593="Fail",$L3593="3 - Adjusted "),"Analysis performed; no further action required.",
"Unit fails analysis; TSM determination required."))))))</f>
        <v/>
      </c>
      <c r="AJ3593" s="58"/>
    </row>
    <row r="3594" customFormat="false" ht="15" hidden="false" customHeight="false" outlineLevel="0" collapsed="false">
      <c r="A3594" s="56"/>
      <c r="E3594" s="57" t="str">
        <f aca="false">IF(AND($F3594="",$G3594=""),"",IF($G3594="",$F3594,HYPERLINK($G3594,$F3594)))</f>
        <v/>
      </c>
      <c r="H3594" s="1" t="str">
        <f aca="false">IF($I3594="","None Attached",IF(LEFT($I3594,5)="https",HYPERLINK($I3594,"Datasheet"),HYPERLINK(_xlfn.CONCAT("https://",$I3594),"Datasheet")))</f>
        <v>None Attached</v>
      </c>
      <c r="M3594" s="56"/>
      <c r="P3594" s="58"/>
      <c r="Q3594" s="1" t="n">
        <f aca="false">$M3594-$N3594</f>
        <v>0</v>
      </c>
      <c r="R3594" s="56"/>
      <c r="T3594" s="59" t="s">
        <v>15</v>
      </c>
      <c r="U3594" s="1" t="n">
        <f aca="false">$S3594-$R3594</f>
        <v>0</v>
      </c>
      <c r="V3594" s="1" t="n">
        <f aca="false">IF($T3594="±",$Q3594*2,$Q3594)</f>
        <v>0</v>
      </c>
      <c r="W3594" s="60" t="str">
        <f aca="false">IFERROR($U3594/ABS($V3594),"N/A")</f>
        <v>N/A</v>
      </c>
      <c r="X3594" s="61" t="str">
        <f aca="false">IF(OR($W3594="N/A",$R3594="",$S3594=""),"N/A",IF($W3594&gt;=4,"Not Significant",IF($W3594&gt;=2,"Semi-Significant","Significant")))</f>
        <v>N/A</v>
      </c>
      <c r="Z3594" s="1" t="str">
        <f aca="false">IF($D3594="Z540.1 w/data",0,"")</f>
        <v/>
      </c>
      <c r="AA3594" s="1" t="e">
        <f aca="false">$Y3594+$Q3594+$Z3594</f>
        <v>#VALUE!</v>
      </c>
      <c r="AB3594" s="1" t="n">
        <f aca="false">$N3594+$Q3594</f>
        <v>0</v>
      </c>
      <c r="AC3594" s="1" t="str">
        <f aca="false">IF($Y3594="","",IF(AND($AA3594&gt;=$R3594,$AA3594&lt;=$S3594),"Pass","Fail"))</f>
        <v/>
      </c>
      <c r="AD3594" s="1" t="str">
        <f aca="false">IF($Y3594="","",IF($AA3594&gt;$R3594,"Pass","Fail"))</f>
        <v/>
      </c>
      <c r="AE3594" s="1" t="str">
        <f aca="false">IF($Y3594="","",IF($AA3594&gt;=$R3594,"Pass","Fail"))</f>
        <v/>
      </c>
      <c r="AF3594" s="1" t="str">
        <f aca="false">IF($Y3594="","",IF($AA3594&lt;=$S3594,"Pass","Fail"))</f>
        <v/>
      </c>
      <c r="AG3594" s="1" t="str">
        <f aca="false">IF($Y3594="","",IF($AA3594&lt;$S3594,"Pass","Fail"))</f>
        <v/>
      </c>
      <c r="AH3594" s="23" t="str">
        <f aca="true">INDIRECT(CHOOSE(MATCH($T3594,{"±","&gt;","≥","≤","&lt;"},0), "AC", "AD", "AE", "AF", "AG") &amp; ROW())</f>
        <v/>
      </c>
      <c r="AI3594" s="56" t="str">
        <f aca="false">IF($X3594="Not Significant","No Further Action Required",
IF($AH3594="","",
IF(AND($AH3594="Pass",$L3594="0 - Passed "),"Analysis performed; no further action required.",
IF(AND($AH3594="Fail",$L3594="1 - Failed "),"Analysis performed; no further action required.",
IF(AND($AH3594="Pass",$L3594="2 - Limited In Use "),"Analysis performed; no further action required.",
IF(AND($AH3594="Fail",$L3594="3 - Adjusted "),"Analysis performed; no further action required.",
"Unit fails analysis; TSM determination required."))))))</f>
        <v/>
      </c>
      <c r="AJ3594" s="58"/>
    </row>
    <row r="3595" customFormat="false" ht="15" hidden="false" customHeight="false" outlineLevel="0" collapsed="false">
      <c r="A3595" s="56"/>
      <c r="E3595" s="57" t="str">
        <f aca="false">IF(AND($F3595="",$G3595=""),"",IF($G3595="",$F3595,HYPERLINK($G3595,$F3595)))</f>
        <v/>
      </c>
      <c r="H3595" s="1" t="str">
        <f aca="false">IF($I3595="","None Attached",IF(LEFT($I3595,5)="https",HYPERLINK($I3595,"Datasheet"),HYPERLINK(_xlfn.CONCAT("https://",$I3595),"Datasheet")))</f>
        <v>None Attached</v>
      </c>
      <c r="M3595" s="56"/>
      <c r="P3595" s="58"/>
      <c r="Q3595" s="1" t="n">
        <f aca="false">$M3595-$N3595</f>
        <v>0</v>
      </c>
      <c r="R3595" s="56"/>
      <c r="T3595" s="59" t="s">
        <v>15</v>
      </c>
      <c r="U3595" s="1" t="n">
        <f aca="false">$S3595-$R3595</f>
        <v>0</v>
      </c>
      <c r="V3595" s="1" t="n">
        <f aca="false">IF($T3595="±",$Q3595*2,$Q3595)</f>
        <v>0</v>
      </c>
      <c r="W3595" s="60" t="str">
        <f aca="false">IFERROR($U3595/ABS($V3595),"N/A")</f>
        <v>N/A</v>
      </c>
      <c r="X3595" s="61" t="str">
        <f aca="false">IF(OR($W3595="N/A",$R3595="",$S3595=""),"N/A",IF($W3595&gt;=4,"Not Significant",IF($W3595&gt;=2,"Semi-Significant","Significant")))</f>
        <v>N/A</v>
      </c>
      <c r="Z3595" s="1" t="str">
        <f aca="false">IF($D3595="Z540.1 w/data",0,"")</f>
        <v/>
      </c>
      <c r="AA3595" s="1" t="e">
        <f aca="false">$Y3595+$Q3595+$Z3595</f>
        <v>#VALUE!</v>
      </c>
      <c r="AB3595" s="1" t="n">
        <f aca="false">$N3595+$Q3595</f>
        <v>0</v>
      </c>
      <c r="AC3595" s="1" t="str">
        <f aca="false">IF($Y3595="","",IF(AND($AA3595&gt;=$R3595,$AA3595&lt;=$S3595),"Pass","Fail"))</f>
        <v/>
      </c>
      <c r="AD3595" s="1" t="str">
        <f aca="false">IF($Y3595="","",IF($AA3595&gt;$R3595,"Pass","Fail"))</f>
        <v/>
      </c>
      <c r="AE3595" s="1" t="str">
        <f aca="false">IF($Y3595="","",IF($AA3595&gt;=$R3595,"Pass","Fail"))</f>
        <v/>
      </c>
      <c r="AF3595" s="1" t="str">
        <f aca="false">IF($Y3595="","",IF($AA3595&lt;=$S3595,"Pass","Fail"))</f>
        <v/>
      </c>
      <c r="AG3595" s="1" t="str">
        <f aca="false">IF($Y3595="","",IF($AA3595&lt;$S3595,"Pass","Fail"))</f>
        <v/>
      </c>
      <c r="AH3595" s="23" t="str">
        <f aca="true">INDIRECT(CHOOSE(MATCH($T3595,{"±","&gt;","≥","≤","&lt;"},0), "AC", "AD", "AE", "AF", "AG") &amp; ROW())</f>
        <v/>
      </c>
      <c r="AI3595" s="56" t="str">
        <f aca="false">IF($X3595="Not Significant","No Further Action Required",
IF($AH3595="","",
IF(AND($AH3595="Pass",$L3595="0 - Passed "),"Analysis performed; no further action required.",
IF(AND($AH3595="Fail",$L3595="1 - Failed "),"Analysis performed; no further action required.",
IF(AND($AH3595="Pass",$L3595="2 - Limited In Use "),"Analysis performed; no further action required.",
IF(AND($AH3595="Fail",$L3595="3 - Adjusted "),"Analysis performed; no further action required.",
"Unit fails analysis; TSM determination required."))))))</f>
        <v/>
      </c>
      <c r="AJ3595" s="58"/>
    </row>
    <row r="3596" customFormat="false" ht="15" hidden="false" customHeight="false" outlineLevel="0" collapsed="false">
      <c r="A3596" s="56"/>
      <c r="E3596" s="57" t="str">
        <f aca="false">IF(AND($F3596="",$G3596=""),"",IF($G3596="",$F3596,HYPERLINK($G3596,$F3596)))</f>
        <v/>
      </c>
      <c r="H3596" s="1" t="str">
        <f aca="false">IF($I3596="","None Attached",IF(LEFT($I3596,5)="https",HYPERLINK($I3596,"Datasheet"),HYPERLINK(_xlfn.CONCAT("https://",$I3596),"Datasheet")))</f>
        <v>None Attached</v>
      </c>
      <c r="M3596" s="56"/>
      <c r="P3596" s="58"/>
      <c r="Q3596" s="1" t="n">
        <f aca="false">$M3596-$N3596</f>
        <v>0</v>
      </c>
      <c r="R3596" s="56"/>
      <c r="T3596" s="59" t="s">
        <v>15</v>
      </c>
      <c r="U3596" s="1" t="n">
        <f aca="false">$S3596-$R3596</f>
        <v>0</v>
      </c>
      <c r="V3596" s="1" t="n">
        <f aca="false">IF($T3596="±",$Q3596*2,$Q3596)</f>
        <v>0</v>
      </c>
      <c r="W3596" s="60" t="str">
        <f aca="false">IFERROR($U3596/ABS($V3596),"N/A")</f>
        <v>N/A</v>
      </c>
      <c r="X3596" s="61" t="str">
        <f aca="false">IF(OR($W3596="N/A",$R3596="",$S3596=""),"N/A",IF($W3596&gt;=4,"Not Significant",IF($W3596&gt;=2,"Semi-Significant","Significant")))</f>
        <v>N/A</v>
      </c>
      <c r="Z3596" s="1" t="str">
        <f aca="false">IF($D3596="Z540.1 w/data",0,"")</f>
        <v/>
      </c>
      <c r="AA3596" s="1" t="e">
        <f aca="false">$Y3596+$Q3596+$Z3596</f>
        <v>#VALUE!</v>
      </c>
      <c r="AB3596" s="1" t="n">
        <f aca="false">$N3596+$Q3596</f>
        <v>0</v>
      </c>
      <c r="AC3596" s="1" t="str">
        <f aca="false">IF($Y3596="","",IF(AND($AA3596&gt;=$R3596,$AA3596&lt;=$S3596),"Pass","Fail"))</f>
        <v/>
      </c>
      <c r="AD3596" s="1" t="str">
        <f aca="false">IF($Y3596="","",IF($AA3596&gt;$R3596,"Pass","Fail"))</f>
        <v/>
      </c>
      <c r="AE3596" s="1" t="str">
        <f aca="false">IF($Y3596="","",IF($AA3596&gt;=$R3596,"Pass","Fail"))</f>
        <v/>
      </c>
      <c r="AF3596" s="1" t="str">
        <f aca="false">IF($Y3596="","",IF($AA3596&lt;=$S3596,"Pass","Fail"))</f>
        <v/>
      </c>
      <c r="AG3596" s="1" t="str">
        <f aca="false">IF($Y3596="","",IF($AA3596&lt;$S3596,"Pass","Fail"))</f>
        <v/>
      </c>
      <c r="AH3596" s="23" t="str">
        <f aca="true">INDIRECT(CHOOSE(MATCH($T3596,{"±","&gt;","≥","≤","&lt;"},0), "AC", "AD", "AE", "AF", "AG") &amp; ROW())</f>
        <v/>
      </c>
      <c r="AI3596" s="56" t="str">
        <f aca="false">IF($X3596="Not Significant","No Further Action Required",
IF($AH3596="","",
IF(AND($AH3596="Pass",$L3596="0 - Passed "),"Analysis performed; no further action required.",
IF(AND($AH3596="Fail",$L3596="1 - Failed "),"Analysis performed; no further action required.",
IF(AND($AH3596="Pass",$L3596="2 - Limited In Use "),"Analysis performed; no further action required.",
IF(AND($AH3596="Fail",$L3596="3 - Adjusted "),"Analysis performed; no further action required.",
"Unit fails analysis; TSM determination required."))))))</f>
        <v/>
      </c>
      <c r="AJ3596" s="58"/>
    </row>
    <row r="3597" customFormat="false" ht="15" hidden="false" customHeight="false" outlineLevel="0" collapsed="false">
      <c r="A3597" s="56"/>
      <c r="E3597" s="57" t="str">
        <f aca="false">IF(AND($F3597="",$G3597=""),"",IF($G3597="",$F3597,HYPERLINK($G3597,$F3597)))</f>
        <v/>
      </c>
      <c r="H3597" s="1" t="str">
        <f aca="false">IF($I3597="","None Attached",IF(LEFT($I3597,5)="https",HYPERLINK($I3597,"Datasheet"),HYPERLINK(_xlfn.CONCAT("https://",$I3597),"Datasheet")))</f>
        <v>None Attached</v>
      </c>
      <c r="M3597" s="56"/>
      <c r="P3597" s="58"/>
      <c r="Q3597" s="1" t="n">
        <f aca="false">$M3597-$N3597</f>
        <v>0</v>
      </c>
      <c r="R3597" s="56"/>
      <c r="T3597" s="59" t="s">
        <v>15</v>
      </c>
      <c r="U3597" s="1" t="n">
        <f aca="false">$S3597-$R3597</f>
        <v>0</v>
      </c>
      <c r="V3597" s="1" t="n">
        <f aca="false">IF($T3597="±",$Q3597*2,$Q3597)</f>
        <v>0</v>
      </c>
      <c r="W3597" s="60" t="str">
        <f aca="false">IFERROR($U3597/ABS($V3597),"N/A")</f>
        <v>N/A</v>
      </c>
      <c r="X3597" s="61" t="str">
        <f aca="false">IF(OR($W3597="N/A",$R3597="",$S3597=""),"N/A",IF($W3597&gt;=4,"Not Significant",IF($W3597&gt;=2,"Semi-Significant","Significant")))</f>
        <v>N/A</v>
      </c>
      <c r="Z3597" s="1" t="str">
        <f aca="false">IF($D3597="Z540.1 w/data",0,"")</f>
        <v/>
      </c>
      <c r="AA3597" s="1" t="e">
        <f aca="false">$Y3597+$Q3597+$Z3597</f>
        <v>#VALUE!</v>
      </c>
      <c r="AB3597" s="1" t="n">
        <f aca="false">$N3597+$Q3597</f>
        <v>0</v>
      </c>
      <c r="AC3597" s="1" t="str">
        <f aca="false">IF($Y3597="","",IF(AND($AA3597&gt;=$R3597,$AA3597&lt;=$S3597),"Pass","Fail"))</f>
        <v/>
      </c>
      <c r="AD3597" s="1" t="str">
        <f aca="false">IF($Y3597="","",IF($AA3597&gt;$R3597,"Pass","Fail"))</f>
        <v/>
      </c>
      <c r="AE3597" s="1" t="str">
        <f aca="false">IF($Y3597="","",IF($AA3597&gt;=$R3597,"Pass","Fail"))</f>
        <v/>
      </c>
      <c r="AF3597" s="1" t="str">
        <f aca="false">IF($Y3597="","",IF($AA3597&lt;=$S3597,"Pass","Fail"))</f>
        <v/>
      </c>
      <c r="AG3597" s="1" t="str">
        <f aca="false">IF($Y3597="","",IF($AA3597&lt;$S3597,"Pass","Fail"))</f>
        <v/>
      </c>
      <c r="AH3597" s="23" t="str">
        <f aca="true">INDIRECT(CHOOSE(MATCH($T3597,{"±","&gt;","≥","≤","&lt;"},0), "AC", "AD", "AE", "AF", "AG") &amp; ROW())</f>
        <v/>
      </c>
      <c r="AI3597" s="56" t="str">
        <f aca="false">IF($X3597="Not Significant","No Further Action Required",
IF($AH3597="","",
IF(AND($AH3597="Pass",$L3597="0 - Passed "),"Analysis performed; no further action required.",
IF(AND($AH3597="Fail",$L3597="1 - Failed "),"Analysis performed; no further action required.",
IF(AND($AH3597="Pass",$L3597="2 - Limited In Use "),"Analysis performed; no further action required.",
IF(AND($AH3597="Fail",$L3597="3 - Adjusted "),"Analysis performed; no further action required.",
"Unit fails analysis; TSM determination required."))))))</f>
        <v/>
      </c>
      <c r="AJ3597" s="58"/>
    </row>
    <row r="3598" customFormat="false" ht="15" hidden="false" customHeight="false" outlineLevel="0" collapsed="false">
      <c r="A3598" s="56"/>
      <c r="E3598" s="57" t="str">
        <f aca="false">IF(AND($F3598="",$G3598=""),"",IF($G3598="",$F3598,HYPERLINK($G3598,$F3598)))</f>
        <v/>
      </c>
      <c r="H3598" s="1" t="str">
        <f aca="false">IF($I3598="","None Attached",IF(LEFT($I3598,5)="https",HYPERLINK($I3598,"Datasheet"),HYPERLINK(_xlfn.CONCAT("https://",$I3598),"Datasheet")))</f>
        <v>None Attached</v>
      </c>
      <c r="M3598" s="56"/>
      <c r="P3598" s="58"/>
      <c r="Q3598" s="1" t="n">
        <f aca="false">$M3598-$N3598</f>
        <v>0</v>
      </c>
      <c r="R3598" s="56"/>
      <c r="T3598" s="59" t="s">
        <v>15</v>
      </c>
      <c r="U3598" s="1" t="n">
        <f aca="false">$S3598-$R3598</f>
        <v>0</v>
      </c>
      <c r="V3598" s="1" t="n">
        <f aca="false">IF($T3598="±",$Q3598*2,$Q3598)</f>
        <v>0</v>
      </c>
      <c r="W3598" s="60" t="str">
        <f aca="false">IFERROR($U3598/ABS($V3598),"N/A")</f>
        <v>N/A</v>
      </c>
      <c r="X3598" s="61" t="str">
        <f aca="false">IF(OR($W3598="N/A",$R3598="",$S3598=""),"N/A",IF($W3598&gt;=4,"Not Significant",IF($W3598&gt;=2,"Semi-Significant","Significant")))</f>
        <v>N/A</v>
      </c>
      <c r="Z3598" s="1" t="str">
        <f aca="false">IF($D3598="Z540.1 w/data",0,"")</f>
        <v/>
      </c>
      <c r="AA3598" s="1" t="e">
        <f aca="false">$Y3598+$Q3598+$Z3598</f>
        <v>#VALUE!</v>
      </c>
      <c r="AB3598" s="1" t="n">
        <f aca="false">$N3598+$Q3598</f>
        <v>0</v>
      </c>
      <c r="AC3598" s="1" t="str">
        <f aca="false">IF($Y3598="","",IF(AND($AA3598&gt;=$R3598,$AA3598&lt;=$S3598),"Pass","Fail"))</f>
        <v/>
      </c>
      <c r="AD3598" s="1" t="str">
        <f aca="false">IF($Y3598="","",IF($AA3598&gt;$R3598,"Pass","Fail"))</f>
        <v/>
      </c>
      <c r="AE3598" s="1" t="str">
        <f aca="false">IF($Y3598="","",IF($AA3598&gt;=$R3598,"Pass","Fail"))</f>
        <v/>
      </c>
      <c r="AF3598" s="1" t="str">
        <f aca="false">IF($Y3598="","",IF($AA3598&lt;=$S3598,"Pass","Fail"))</f>
        <v/>
      </c>
      <c r="AG3598" s="1" t="str">
        <f aca="false">IF($Y3598="","",IF($AA3598&lt;$S3598,"Pass","Fail"))</f>
        <v/>
      </c>
      <c r="AH3598" s="23" t="str">
        <f aca="true">INDIRECT(CHOOSE(MATCH($T3598,{"±","&gt;","≥","≤","&lt;"},0), "AC", "AD", "AE", "AF", "AG") &amp; ROW())</f>
        <v/>
      </c>
      <c r="AI3598" s="56" t="str">
        <f aca="false">IF($X3598="Not Significant","No Further Action Required",
IF($AH3598="","",
IF(AND($AH3598="Pass",$L3598="0 - Passed "),"Analysis performed; no further action required.",
IF(AND($AH3598="Fail",$L3598="1 - Failed "),"Analysis performed; no further action required.",
IF(AND($AH3598="Pass",$L3598="2 - Limited In Use "),"Analysis performed; no further action required.",
IF(AND($AH3598="Fail",$L3598="3 - Adjusted "),"Analysis performed; no further action required.",
"Unit fails analysis; TSM determination required."))))))</f>
        <v/>
      </c>
      <c r="AJ3598" s="58"/>
    </row>
    <row r="3599" customFormat="false" ht="15" hidden="false" customHeight="false" outlineLevel="0" collapsed="false">
      <c r="A3599" s="56"/>
      <c r="E3599" s="57" t="str">
        <f aca="false">IF(AND($F3599="",$G3599=""),"",IF($G3599="",$F3599,HYPERLINK($G3599,$F3599)))</f>
        <v/>
      </c>
      <c r="H3599" s="1" t="str">
        <f aca="false">IF($I3599="","None Attached",IF(LEFT($I3599,5)="https",HYPERLINK($I3599,"Datasheet"),HYPERLINK(_xlfn.CONCAT("https://",$I3599),"Datasheet")))</f>
        <v>None Attached</v>
      </c>
      <c r="M3599" s="56"/>
      <c r="P3599" s="58"/>
      <c r="Q3599" s="1" t="n">
        <f aca="false">$M3599-$N3599</f>
        <v>0</v>
      </c>
      <c r="R3599" s="56"/>
      <c r="T3599" s="59" t="s">
        <v>15</v>
      </c>
      <c r="U3599" s="1" t="n">
        <f aca="false">$S3599-$R3599</f>
        <v>0</v>
      </c>
      <c r="V3599" s="1" t="n">
        <f aca="false">IF($T3599="±",$Q3599*2,$Q3599)</f>
        <v>0</v>
      </c>
      <c r="W3599" s="60" t="str">
        <f aca="false">IFERROR($U3599/ABS($V3599),"N/A")</f>
        <v>N/A</v>
      </c>
      <c r="X3599" s="61" t="str">
        <f aca="false">IF(OR($W3599="N/A",$R3599="",$S3599=""),"N/A",IF($W3599&gt;=4,"Not Significant",IF($W3599&gt;=2,"Semi-Significant","Significant")))</f>
        <v>N/A</v>
      </c>
      <c r="Z3599" s="1" t="str">
        <f aca="false">IF($D3599="Z540.1 w/data",0,"")</f>
        <v/>
      </c>
      <c r="AA3599" s="1" t="e">
        <f aca="false">$Y3599+$Q3599+$Z3599</f>
        <v>#VALUE!</v>
      </c>
      <c r="AB3599" s="1" t="n">
        <f aca="false">$N3599+$Q3599</f>
        <v>0</v>
      </c>
      <c r="AC3599" s="1" t="str">
        <f aca="false">IF($Y3599="","",IF(AND($AA3599&gt;=$R3599,$AA3599&lt;=$S3599),"Pass","Fail"))</f>
        <v/>
      </c>
      <c r="AD3599" s="1" t="str">
        <f aca="false">IF($Y3599="","",IF($AA3599&gt;$R3599,"Pass","Fail"))</f>
        <v/>
      </c>
      <c r="AE3599" s="1" t="str">
        <f aca="false">IF($Y3599="","",IF($AA3599&gt;=$R3599,"Pass","Fail"))</f>
        <v/>
      </c>
      <c r="AF3599" s="1" t="str">
        <f aca="false">IF($Y3599="","",IF($AA3599&lt;=$S3599,"Pass","Fail"))</f>
        <v/>
      </c>
      <c r="AG3599" s="1" t="str">
        <f aca="false">IF($Y3599="","",IF($AA3599&lt;$S3599,"Pass","Fail"))</f>
        <v/>
      </c>
      <c r="AH3599" s="23" t="str">
        <f aca="true">INDIRECT(CHOOSE(MATCH($T3599,{"±","&gt;","≥","≤","&lt;"},0), "AC", "AD", "AE", "AF", "AG") &amp; ROW())</f>
        <v/>
      </c>
      <c r="AI3599" s="56" t="str">
        <f aca="false">IF($X3599="Not Significant","No Further Action Required",
IF($AH3599="","",
IF(AND($AH3599="Pass",$L3599="0 - Passed "),"Analysis performed; no further action required.",
IF(AND($AH3599="Fail",$L3599="1 - Failed "),"Analysis performed; no further action required.",
IF(AND($AH3599="Pass",$L3599="2 - Limited In Use "),"Analysis performed; no further action required.",
IF(AND($AH3599="Fail",$L3599="3 - Adjusted "),"Analysis performed; no further action required.",
"Unit fails analysis; TSM determination required."))))))</f>
        <v/>
      </c>
      <c r="AJ3599" s="58"/>
    </row>
    <row r="3600" customFormat="false" ht="15" hidden="false" customHeight="false" outlineLevel="0" collapsed="false">
      <c r="A3600" s="56"/>
      <c r="E3600" s="57" t="str">
        <f aca="false">IF(AND($F3600="",$G3600=""),"",IF($G3600="",$F3600,HYPERLINK($G3600,$F3600)))</f>
        <v/>
      </c>
      <c r="H3600" s="1" t="str">
        <f aca="false">IF($I3600="","None Attached",IF(LEFT($I3600,5)="https",HYPERLINK($I3600,"Datasheet"),HYPERLINK(_xlfn.CONCAT("https://",$I3600),"Datasheet")))</f>
        <v>None Attached</v>
      </c>
      <c r="M3600" s="56"/>
      <c r="P3600" s="58"/>
      <c r="Q3600" s="1" t="n">
        <f aca="false">$M3600-$N3600</f>
        <v>0</v>
      </c>
      <c r="R3600" s="56"/>
      <c r="T3600" s="59" t="s">
        <v>15</v>
      </c>
      <c r="U3600" s="1" t="n">
        <f aca="false">$S3600-$R3600</f>
        <v>0</v>
      </c>
      <c r="V3600" s="1" t="n">
        <f aca="false">IF($T3600="±",$Q3600*2,$Q3600)</f>
        <v>0</v>
      </c>
      <c r="W3600" s="60" t="str">
        <f aca="false">IFERROR($U3600/ABS($V3600),"N/A")</f>
        <v>N/A</v>
      </c>
      <c r="X3600" s="61" t="str">
        <f aca="false">IF(OR($W3600="N/A",$R3600="",$S3600=""),"N/A",IF($W3600&gt;=4,"Not Significant",IF($W3600&gt;=2,"Semi-Significant","Significant")))</f>
        <v>N/A</v>
      </c>
      <c r="Z3600" s="1" t="str">
        <f aca="false">IF($D3600="Z540.1 w/data",0,"")</f>
        <v/>
      </c>
      <c r="AA3600" s="1" t="e">
        <f aca="false">$Y3600+$Q3600+$Z3600</f>
        <v>#VALUE!</v>
      </c>
      <c r="AB3600" s="1" t="n">
        <f aca="false">$N3600+$Q3600</f>
        <v>0</v>
      </c>
      <c r="AC3600" s="1" t="str">
        <f aca="false">IF($Y3600="","",IF(AND($AA3600&gt;=$R3600,$AA3600&lt;=$S3600),"Pass","Fail"))</f>
        <v/>
      </c>
      <c r="AD3600" s="1" t="str">
        <f aca="false">IF($Y3600="","",IF($AA3600&gt;$R3600,"Pass","Fail"))</f>
        <v/>
      </c>
      <c r="AE3600" s="1" t="str">
        <f aca="false">IF($Y3600="","",IF($AA3600&gt;=$R3600,"Pass","Fail"))</f>
        <v/>
      </c>
      <c r="AF3600" s="1" t="str">
        <f aca="false">IF($Y3600="","",IF($AA3600&lt;=$S3600,"Pass","Fail"))</f>
        <v/>
      </c>
      <c r="AG3600" s="1" t="str">
        <f aca="false">IF($Y3600="","",IF($AA3600&lt;$S3600,"Pass","Fail"))</f>
        <v/>
      </c>
      <c r="AH3600" s="23" t="str">
        <f aca="true">INDIRECT(CHOOSE(MATCH($T3600,{"±","&gt;","≥","≤","&lt;"},0), "AC", "AD", "AE", "AF", "AG") &amp; ROW())</f>
        <v/>
      </c>
      <c r="AI3600" s="56" t="str">
        <f aca="false">IF($X3600="Not Significant","No Further Action Required",
IF($AH3600="","",
IF(AND($AH3600="Pass",$L3600="0 - Passed "),"Analysis performed; no further action required.",
IF(AND($AH3600="Fail",$L3600="1 - Failed "),"Analysis performed; no further action required.",
IF(AND($AH3600="Pass",$L3600="2 - Limited In Use "),"Analysis performed; no further action required.",
IF(AND($AH3600="Fail",$L3600="3 - Adjusted "),"Analysis performed; no further action required.",
"Unit fails analysis; TSM determination required."))))))</f>
        <v/>
      </c>
      <c r="AJ3600" s="58"/>
    </row>
    <row r="3601" customFormat="false" ht="15" hidden="false" customHeight="false" outlineLevel="0" collapsed="false">
      <c r="A3601" s="56"/>
      <c r="E3601" s="57" t="str">
        <f aca="false">IF(AND($F3601="",$G3601=""),"",IF($G3601="",$F3601,HYPERLINK($G3601,$F3601)))</f>
        <v/>
      </c>
      <c r="H3601" s="1" t="str">
        <f aca="false">IF($I3601="","None Attached",IF(LEFT($I3601,5)="https",HYPERLINK($I3601,"Datasheet"),HYPERLINK(_xlfn.CONCAT("https://",$I3601),"Datasheet")))</f>
        <v>None Attached</v>
      </c>
      <c r="M3601" s="56"/>
      <c r="P3601" s="58"/>
      <c r="Q3601" s="1" t="n">
        <f aca="false">$M3601-$N3601</f>
        <v>0</v>
      </c>
      <c r="R3601" s="56"/>
      <c r="T3601" s="59" t="s">
        <v>15</v>
      </c>
      <c r="U3601" s="1" t="n">
        <f aca="false">$S3601-$R3601</f>
        <v>0</v>
      </c>
      <c r="V3601" s="1" t="n">
        <f aca="false">IF($T3601="±",$Q3601*2,$Q3601)</f>
        <v>0</v>
      </c>
      <c r="W3601" s="60" t="str">
        <f aca="false">IFERROR($U3601/ABS($V3601),"N/A")</f>
        <v>N/A</v>
      </c>
      <c r="X3601" s="61" t="str">
        <f aca="false">IF(OR($W3601="N/A",$R3601="",$S3601=""),"N/A",IF($W3601&gt;=4,"Not Significant",IF($W3601&gt;=2,"Semi-Significant","Significant")))</f>
        <v>N/A</v>
      </c>
      <c r="Z3601" s="1" t="str">
        <f aca="false">IF($D3601="Z540.1 w/data",0,"")</f>
        <v/>
      </c>
      <c r="AA3601" s="1" t="e">
        <f aca="false">$Y3601+$Q3601+$Z3601</f>
        <v>#VALUE!</v>
      </c>
      <c r="AB3601" s="1" t="n">
        <f aca="false">$N3601+$Q3601</f>
        <v>0</v>
      </c>
      <c r="AC3601" s="1" t="str">
        <f aca="false">IF($Y3601="","",IF(AND($AA3601&gt;=$R3601,$AA3601&lt;=$S3601),"Pass","Fail"))</f>
        <v/>
      </c>
      <c r="AD3601" s="1" t="str">
        <f aca="false">IF($Y3601="","",IF($AA3601&gt;$R3601,"Pass","Fail"))</f>
        <v/>
      </c>
      <c r="AE3601" s="1" t="str">
        <f aca="false">IF($Y3601="","",IF($AA3601&gt;=$R3601,"Pass","Fail"))</f>
        <v/>
      </c>
      <c r="AF3601" s="1" t="str">
        <f aca="false">IF($Y3601="","",IF($AA3601&lt;=$S3601,"Pass","Fail"))</f>
        <v/>
      </c>
      <c r="AG3601" s="1" t="str">
        <f aca="false">IF($Y3601="","",IF($AA3601&lt;$S3601,"Pass","Fail"))</f>
        <v/>
      </c>
      <c r="AH3601" s="23" t="str">
        <f aca="true">INDIRECT(CHOOSE(MATCH($T3601,{"±","&gt;","≥","≤","&lt;"},0), "AC", "AD", "AE", "AF", "AG") &amp; ROW())</f>
        <v/>
      </c>
      <c r="AI3601" s="56" t="str">
        <f aca="false">IF($X3601="Not Significant","No Further Action Required",
IF($AH3601="","",
IF(AND($AH3601="Pass",$L3601="0 - Passed "),"Analysis performed; no further action required.",
IF(AND($AH3601="Fail",$L3601="1 - Failed "),"Analysis performed; no further action required.",
IF(AND($AH3601="Pass",$L3601="2 - Limited In Use "),"Analysis performed; no further action required.",
IF(AND($AH3601="Fail",$L3601="3 - Adjusted "),"Analysis performed; no further action required.",
"Unit fails analysis; TSM determination required."))))))</f>
        <v/>
      </c>
      <c r="AJ3601" s="58"/>
    </row>
    <row r="3602" customFormat="false" ht="15" hidden="false" customHeight="false" outlineLevel="0" collapsed="false">
      <c r="A3602" s="56"/>
      <c r="E3602" s="57" t="str">
        <f aca="false">IF(AND($F3602="",$G3602=""),"",IF($G3602="",$F3602,HYPERLINK($G3602,$F3602)))</f>
        <v/>
      </c>
      <c r="H3602" s="1" t="str">
        <f aca="false">IF($I3602="","None Attached",IF(LEFT($I3602,5)="https",HYPERLINK($I3602,"Datasheet"),HYPERLINK(_xlfn.CONCAT("https://",$I3602),"Datasheet")))</f>
        <v>None Attached</v>
      </c>
      <c r="M3602" s="56"/>
      <c r="P3602" s="58"/>
      <c r="Q3602" s="1" t="n">
        <f aca="false">$M3602-$N3602</f>
        <v>0</v>
      </c>
      <c r="R3602" s="56"/>
      <c r="T3602" s="59" t="s">
        <v>15</v>
      </c>
      <c r="U3602" s="1" t="n">
        <f aca="false">$S3602-$R3602</f>
        <v>0</v>
      </c>
      <c r="V3602" s="1" t="n">
        <f aca="false">IF($T3602="±",$Q3602*2,$Q3602)</f>
        <v>0</v>
      </c>
      <c r="W3602" s="60" t="str">
        <f aca="false">IFERROR($U3602/ABS($V3602),"N/A")</f>
        <v>N/A</v>
      </c>
      <c r="X3602" s="61" t="str">
        <f aca="false">IF(OR($W3602="N/A",$R3602="",$S3602=""),"N/A",IF($W3602&gt;=4,"Not Significant",IF($W3602&gt;=2,"Semi-Significant","Significant")))</f>
        <v>N/A</v>
      </c>
      <c r="Z3602" s="1" t="str">
        <f aca="false">IF($D3602="Z540.1 w/data",0,"")</f>
        <v/>
      </c>
      <c r="AA3602" s="1" t="e">
        <f aca="false">$Y3602+$Q3602+$Z3602</f>
        <v>#VALUE!</v>
      </c>
      <c r="AB3602" s="1" t="n">
        <f aca="false">$N3602+$Q3602</f>
        <v>0</v>
      </c>
      <c r="AC3602" s="1" t="str">
        <f aca="false">IF($Y3602="","",IF(AND($AA3602&gt;=$R3602,$AA3602&lt;=$S3602),"Pass","Fail"))</f>
        <v/>
      </c>
      <c r="AD3602" s="1" t="str">
        <f aca="false">IF($Y3602="","",IF($AA3602&gt;$R3602,"Pass","Fail"))</f>
        <v/>
      </c>
      <c r="AE3602" s="1" t="str">
        <f aca="false">IF($Y3602="","",IF($AA3602&gt;=$R3602,"Pass","Fail"))</f>
        <v/>
      </c>
      <c r="AF3602" s="1" t="str">
        <f aca="false">IF($Y3602="","",IF($AA3602&lt;=$S3602,"Pass","Fail"))</f>
        <v/>
      </c>
      <c r="AG3602" s="1" t="str">
        <f aca="false">IF($Y3602="","",IF($AA3602&lt;$S3602,"Pass","Fail"))</f>
        <v/>
      </c>
      <c r="AH3602" s="23" t="str">
        <f aca="true">INDIRECT(CHOOSE(MATCH($T3602,{"±","&gt;","≥","≤","&lt;"},0), "AC", "AD", "AE", "AF", "AG") &amp; ROW())</f>
        <v/>
      </c>
      <c r="AI3602" s="56" t="str">
        <f aca="false">IF($X3602="Not Significant","No Further Action Required",
IF($AH3602="","",
IF(AND($AH3602="Pass",$L3602="0 - Passed "),"Analysis performed; no further action required.",
IF(AND($AH3602="Fail",$L3602="1 - Failed "),"Analysis performed; no further action required.",
IF(AND($AH3602="Pass",$L3602="2 - Limited In Use "),"Analysis performed; no further action required.",
IF(AND($AH3602="Fail",$L3602="3 - Adjusted "),"Analysis performed; no further action required.",
"Unit fails analysis; TSM determination required."))))))</f>
        <v/>
      </c>
      <c r="AJ3602" s="58"/>
    </row>
    <row r="3603" customFormat="false" ht="15" hidden="false" customHeight="false" outlineLevel="0" collapsed="false">
      <c r="A3603" s="56"/>
      <c r="E3603" s="57" t="str">
        <f aca="false">IF(AND($F3603="",$G3603=""),"",IF($G3603="",$F3603,HYPERLINK($G3603,$F3603)))</f>
        <v/>
      </c>
      <c r="H3603" s="1" t="str">
        <f aca="false">IF($I3603="","None Attached",IF(LEFT($I3603,5)="https",HYPERLINK($I3603,"Datasheet"),HYPERLINK(_xlfn.CONCAT("https://",$I3603),"Datasheet")))</f>
        <v>None Attached</v>
      </c>
      <c r="M3603" s="56"/>
      <c r="P3603" s="58"/>
      <c r="Q3603" s="1" t="n">
        <f aca="false">$M3603-$N3603</f>
        <v>0</v>
      </c>
      <c r="R3603" s="56"/>
      <c r="T3603" s="59" t="s">
        <v>15</v>
      </c>
      <c r="U3603" s="1" t="n">
        <f aca="false">$S3603-$R3603</f>
        <v>0</v>
      </c>
      <c r="V3603" s="1" t="n">
        <f aca="false">IF($T3603="±",$Q3603*2,$Q3603)</f>
        <v>0</v>
      </c>
      <c r="W3603" s="60" t="str">
        <f aca="false">IFERROR($U3603/ABS($V3603),"N/A")</f>
        <v>N/A</v>
      </c>
      <c r="X3603" s="61" t="str">
        <f aca="false">IF(OR($W3603="N/A",$R3603="",$S3603=""),"N/A",IF($W3603&gt;=4,"Not Significant",IF($W3603&gt;=2,"Semi-Significant","Significant")))</f>
        <v>N/A</v>
      </c>
      <c r="Z3603" s="1" t="str">
        <f aca="false">IF($D3603="Z540.1 w/data",0,"")</f>
        <v/>
      </c>
      <c r="AA3603" s="1" t="e">
        <f aca="false">$Y3603+$Q3603+$Z3603</f>
        <v>#VALUE!</v>
      </c>
      <c r="AB3603" s="1" t="n">
        <f aca="false">$N3603+$Q3603</f>
        <v>0</v>
      </c>
      <c r="AC3603" s="1" t="str">
        <f aca="false">IF($Y3603="","",IF(AND($AA3603&gt;=$R3603,$AA3603&lt;=$S3603),"Pass","Fail"))</f>
        <v/>
      </c>
      <c r="AD3603" s="1" t="str">
        <f aca="false">IF($Y3603="","",IF($AA3603&gt;$R3603,"Pass","Fail"))</f>
        <v/>
      </c>
      <c r="AE3603" s="1" t="str">
        <f aca="false">IF($Y3603="","",IF($AA3603&gt;=$R3603,"Pass","Fail"))</f>
        <v/>
      </c>
      <c r="AF3603" s="1" t="str">
        <f aca="false">IF($Y3603="","",IF($AA3603&lt;=$S3603,"Pass","Fail"))</f>
        <v/>
      </c>
      <c r="AG3603" s="1" t="str">
        <f aca="false">IF($Y3603="","",IF($AA3603&lt;$S3603,"Pass","Fail"))</f>
        <v/>
      </c>
      <c r="AH3603" s="23" t="str">
        <f aca="true">INDIRECT(CHOOSE(MATCH($T3603,{"±","&gt;","≥","≤","&lt;"},0), "AC", "AD", "AE", "AF", "AG") &amp; ROW())</f>
        <v/>
      </c>
      <c r="AI3603" s="56" t="str">
        <f aca="false">IF($X3603="Not Significant","No Further Action Required",
IF($AH3603="","",
IF(AND($AH3603="Pass",$L3603="0 - Passed "),"Analysis performed; no further action required.",
IF(AND($AH3603="Fail",$L3603="1 - Failed "),"Analysis performed; no further action required.",
IF(AND($AH3603="Pass",$L3603="2 - Limited In Use "),"Analysis performed; no further action required.",
IF(AND($AH3603="Fail",$L3603="3 - Adjusted "),"Analysis performed; no further action required.",
"Unit fails analysis; TSM determination required."))))))</f>
        <v/>
      </c>
      <c r="AJ3603" s="58"/>
    </row>
    <row r="3604" customFormat="false" ht="15" hidden="false" customHeight="false" outlineLevel="0" collapsed="false">
      <c r="A3604" s="56"/>
      <c r="E3604" s="57" t="str">
        <f aca="false">IF(AND($F3604="",$G3604=""),"",IF($G3604="",$F3604,HYPERLINK($G3604,$F3604)))</f>
        <v/>
      </c>
      <c r="H3604" s="1" t="str">
        <f aca="false">IF($I3604="","None Attached",IF(LEFT($I3604,5)="https",HYPERLINK($I3604,"Datasheet"),HYPERLINK(_xlfn.CONCAT("https://",$I3604),"Datasheet")))</f>
        <v>None Attached</v>
      </c>
      <c r="M3604" s="56"/>
      <c r="P3604" s="58"/>
      <c r="Q3604" s="1" t="n">
        <f aca="false">$M3604-$N3604</f>
        <v>0</v>
      </c>
      <c r="R3604" s="56"/>
      <c r="T3604" s="59" t="s">
        <v>15</v>
      </c>
      <c r="U3604" s="1" t="n">
        <f aca="false">$S3604-$R3604</f>
        <v>0</v>
      </c>
      <c r="V3604" s="1" t="n">
        <f aca="false">IF($T3604="±",$Q3604*2,$Q3604)</f>
        <v>0</v>
      </c>
      <c r="W3604" s="60" t="str">
        <f aca="false">IFERROR($U3604/ABS($V3604),"N/A")</f>
        <v>N/A</v>
      </c>
      <c r="X3604" s="61" t="str">
        <f aca="false">IF(OR($W3604="N/A",$R3604="",$S3604=""),"N/A",IF($W3604&gt;=4,"Not Significant",IF($W3604&gt;=2,"Semi-Significant","Significant")))</f>
        <v>N/A</v>
      </c>
      <c r="Z3604" s="1" t="str">
        <f aca="false">IF($D3604="Z540.1 w/data",0,"")</f>
        <v/>
      </c>
      <c r="AA3604" s="1" t="e">
        <f aca="false">$Y3604+$Q3604+$Z3604</f>
        <v>#VALUE!</v>
      </c>
      <c r="AB3604" s="1" t="n">
        <f aca="false">$N3604+$Q3604</f>
        <v>0</v>
      </c>
      <c r="AC3604" s="1" t="str">
        <f aca="false">IF($Y3604="","",IF(AND($AA3604&gt;=$R3604,$AA3604&lt;=$S3604),"Pass","Fail"))</f>
        <v/>
      </c>
      <c r="AD3604" s="1" t="str">
        <f aca="false">IF($Y3604="","",IF($AA3604&gt;$R3604,"Pass","Fail"))</f>
        <v/>
      </c>
      <c r="AE3604" s="1" t="str">
        <f aca="false">IF($Y3604="","",IF($AA3604&gt;=$R3604,"Pass","Fail"))</f>
        <v/>
      </c>
      <c r="AF3604" s="1" t="str">
        <f aca="false">IF($Y3604="","",IF($AA3604&lt;=$S3604,"Pass","Fail"))</f>
        <v/>
      </c>
      <c r="AG3604" s="1" t="str">
        <f aca="false">IF($Y3604="","",IF($AA3604&lt;$S3604,"Pass","Fail"))</f>
        <v/>
      </c>
      <c r="AH3604" s="23" t="str">
        <f aca="true">INDIRECT(CHOOSE(MATCH($T3604,{"±","&gt;","≥","≤","&lt;"},0), "AC", "AD", "AE", "AF", "AG") &amp; ROW())</f>
        <v/>
      </c>
      <c r="AI3604" s="56" t="str">
        <f aca="false">IF($X3604="Not Significant","No Further Action Required",
IF($AH3604="","",
IF(AND($AH3604="Pass",$L3604="0 - Passed "),"Analysis performed; no further action required.",
IF(AND($AH3604="Fail",$L3604="1 - Failed "),"Analysis performed; no further action required.",
IF(AND($AH3604="Pass",$L3604="2 - Limited In Use "),"Analysis performed; no further action required.",
IF(AND($AH3604="Fail",$L3604="3 - Adjusted "),"Analysis performed; no further action required.",
"Unit fails analysis; TSM determination required."))))))</f>
        <v/>
      </c>
      <c r="AJ3604" s="58"/>
    </row>
    <row r="3605" customFormat="false" ht="15" hidden="false" customHeight="false" outlineLevel="0" collapsed="false">
      <c r="A3605" s="56"/>
      <c r="E3605" s="57" t="str">
        <f aca="false">IF(AND($F3605="",$G3605=""),"",IF($G3605="",$F3605,HYPERLINK($G3605,$F3605)))</f>
        <v/>
      </c>
      <c r="H3605" s="1" t="str">
        <f aca="false">IF($I3605="","None Attached",IF(LEFT($I3605,5)="https",HYPERLINK($I3605,"Datasheet"),HYPERLINK(_xlfn.CONCAT("https://",$I3605),"Datasheet")))</f>
        <v>None Attached</v>
      </c>
      <c r="M3605" s="56"/>
      <c r="P3605" s="58"/>
      <c r="Q3605" s="1" t="n">
        <f aca="false">$M3605-$N3605</f>
        <v>0</v>
      </c>
      <c r="R3605" s="56"/>
      <c r="T3605" s="59" t="s">
        <v>15</v>
      </c>
      <c r="U3605" s="1" t="n">
        <f aca="false">$S3605-$R3605</f>
        <v>0</v>
      </c>
      <c r="V3605" s="1" t="n">
        <f aca="false">IF($T3605="±",$Q3605*2,$Q3605)</f>
        <v>0</v>
      </c>
      <c r="W3605" s="60" t="str">
        <f aca="false">IFERROR($U3605/ABS($V3605),"N/A")</f>
        <v>N/A</v>
      </c>
      <c r="X3605" s="61" t="str">
        <f aca="false">IF(OR($W3605="N/A",$R3605="",$S3605=""),"N/A",IF($W3605&gt;=4,"Not Significant",IF($W3605&gt;=2,"Semi-Significant","Significant")))</f>
        <v>N/A</v>
      </c>
      <c r="Z3605" s="1" t="str">
        <f aca="false">IF($D3605="Z540.1 w/data",0,"")</f>
        <v/>
      </c>
      <c r="AA3605" s="1" t="e">
        <f aca="false">$Y3605+$Q3605+$Z3605</f>
        <v>#VALUE!</v>
      </c>
      <c r="AB3605" s="1" t="n">
        <f aca="false">$N3605+$Q3605</f>
        <v>0</v>
      </c>
      <c r="AC3605" s="1" t="str">
        <f aca="false">IF($Y3605="","",IF(AND($AA3605&gt;=$R3605,$AA3605&lt;=$S3605),"Pass","Fail"))</f>
        <v/>
      </c>
      <c r="AD3605" s="1" t="str">
        <f aca="false">IF($Y3605="","",IF($AA3605&gt;$R3605,"Pass","Fail"))</f>
        <v/>
      </c>
      <c r="AE3605" s="1" t="str">
        <f aca="false">IF($Y3605="","",IF($AA3605&gt;=$R3605,"Pass","Fail"))</f>
        <v/>
      </c>
      <c r="AF3605" s="1" t="str">
        <f aca="false">IF($Y3605="","",IF($AA3605&lt;=$S3605,"Pass","Fail"))</f>
        <v/>
      </c>
      <c r="AG3605" s="1" t="str">
        <f aca="false">IF($Y3605="","",IF($AA3605&lt;$S3605,"Pass","Fail"))</f>
        <v/>
      </c>
      <c r="AH3605" s="23" t="str">
        <f aca="true">INDIRECT(CHOOSE(MATCH($T3605,{"±","&gt;","≥","≤","&lt;"},0), "AC", "AD", "AE", "AF", "AG") &amp; ROW())</f>
        <v/>
      </c>
      <c r="AI3605" s="56" t="str">
        <f aca="false">IF($X3605="Not Significant","No Further Action Required",
IF($AH3605="","",
IF(AND($AH3605="Pass",$L3605="0 - Passed "),"Analysis performed; no further action required.",
IF(AND($AH3605="Fail",$L3605="1 - Failed "),"Analysis performed; no further action required.",
IF(AND($AH3605="Pass",$L3605="2 - Limited In Use "),"Analysis performed; no further action required.",
IF(AND($AH3605="Fail",$L3605="3 - Adjusted "),"Analysis performed; no further action required.",
"Unit fails analysis; TSM determination required."))))))</f>
        <v/>
      </c>
      <c r="AJ3605" s="58"/>
    </row>
    <row r="3606" customFormat="false" ht="15" hidden="false" customHeight="false" outlineLevel="0" collapsed="false">
      <c r="A3606" s="56"/>
      <c r="E3606" s="57" t="str">
        <f aca="false">IF(AND($F3606="",$G3606=""),"",IF($G3606="",$F3606,HYPERLINK($G3606,$F3606)))</f>
        <v/>
      </c>
      <c r="H3606" s="1" t="str">
        <f aca="false">IF($I3606="","None Attached",IF(LEFT($I3606,5)="https",HYPERLINK($I3606,"Datasheet"),HYPERLINK(_xlfn.CONCAT("https://",$I3606),"Datasheet")))</f>
        <v>None Attached</v>
      </c>
      <c r="M3606" s="56"/>
      <c r="P3606" s="58"/>
      <c r="Q3606" s="1" t="n">
        <f aca="false">$M3606-$N3606</f>
        <v>0</v>
      </c>
      <c r="R3606" s="56"/>
      <c r="T3606" s="59" t="s">
        <v>15</v>
      </c>
      <c r="U3606" s="1" t="n">
        <f aca="false">$S3606-$R3606</f>
        <v>0</v>
      </c>
      <c r="V3606" s="1" t="n">
        <f aca="false">IF($T3606="±",$Q3606*2,$Q3606)</f>
        <v>0</v>
      </c>
      <c r="W3606" s="60" t="str">
        <f aca="false">IFERROR($U3606/ABS($V3606),"N/A")</f>
        <v>N/A</v>
      </c>
      <c r="X3606" s="61" t="str">
        <f aca="false">IF(OR($W3606="N/A",$R3606="",$S3606=""),"N/A",IF($W3606&gt;=4,"Not Significant",IF($W3606&gt;=2,"Semi-Significant","Significant")))</f>
        <v>N/A</v>
      </c>
      <c r="Z3606" s="1" t="str">
        <f aca="false">IF($D3606="Z540.1 w/data",0,"")</f>
        <v/>
      </c>
      <c r="AA3606" s="1" t="e">
        <f aca="false">$Y3606+$Q3606+$Z3606</f>
        <v>#VALUE!</v>
      </c>
      <c r="AB3606" s="1" t="n">
        <f aca="false">$N3606+$Q3606</f>
        <v>0</v>
      </c>
      <c r="AC3606" s="1" t="str">
        <f aca="false">IF($Y3606="","",IF(AND($AA3606&gt;=$R3606,$AA3606&lt;=$S3606),"Pass","Fail"))</f>
        <v/>
      </c>
      <c r="AD3606" s="1" t="str">
        <f aca="false">IF($Y3606="","",IF($AA3606&gt;$R3606,"Pass","Fail"))</f>
        <v/>
      </c>
      <c r="AE3606" s="1" t="str">
        <f aca="false">IF($Y3606="","",IF($AA3606&gt;=$R3606,"Pass","Fail"))</f>
        <v/>
      </c>
      <c r="AF3606" s="1" t="str">
        <f aca="false">IF($Y3606="","",IF($AA3606&lt;=$S3606,"Pass","Fail"))</f>
        <v/>
      </c>
      <c r="AG3606" s="1" t="str">
        <f aca="false">IF($Y3606="","",IF($AA3606&lt;$S3606,"Pass","Fail"))</f>
        <v/>
      </c>
      <c r="AH3606" s="23" t="str">
        <f aca="true">INDIRECT(CHOOSE(MATCH($T3606,{"±","&gt;","≥","≤","&lt;"},0), "AC", "AD", "AE", "AF", "AG") &amp; ROW())</f>
        <v/>
      </c>
      <c r="AI3606" s="56" t="str">
        <f aca="false">IF($X3606="Not Significant","No Further Action Required",
IF($AH3606="","",
IF(AND($AH3606="Pass",$L3606="0 - Passed "),"Analysis performed; no further action required.",
IF(AND($AH3606="Fail",$L3606="1 - Failed "),"Analysis performed; no further action required.",
IF(AND($AH3606="Pass",$L3606="2 - Limited In Use "),"Analysis performed; no further action required.",
IF(AND($AH3606="Fail",$L3606="3 - Adjusted "),"Analysis performed; no further action required.",
"Unit fails analysis; TSM determination required."))))))</f>
        <v/>
      </c>
      <c r="AJ3606" s="58"/>
    </row>
    <row r="3607" customFormat="false" ht="15" hidden="false" customHeight="false" outlineLevel="0" collapsed="false">
      <c r="A3607" s="56"/>
      <c r="E3607" s="57" t="str">
        <f aca="false">IF(AND($F3607="",$G3607=""),"",IF($G3607="",$F3607,HYPERLINK($G3607,$F3607)))</f>
        <v/>
      </c>
      <c r="H3607" s="1" t="str">
        <f aca="false">IF($I3607="","None Attached",IF(LEFT($I3607,5)="https",HYPERLINK($I3607,"Datasheet"),HYPERLINK(_xlfn.CONCAT("https://",$I3607),"Datasheet")))</f>
        <v>None Attached</v>
      </c>
      <c r="M3607" s="56"/>
      <c r="P3607" s="58"/>
      <c r="Q3607" s="1" t="n">
        <f aca="false">$M3607-$N3607</f>
        <v>0</v>
      </c>
      <c r="R3607" s="56"/>
      <c r="T3607" s="59" t="s">
        <v>15</v>
      </c>
      <c r="U3607" s="1" t="n">
        <f aca="false">$S3607-$R3607</f>
        <v>0</v>
      </c>
      <c r="V3607" s="1" t="n">
        <f aca="false">IF($T3607="±",$Q3607*2,$Q3607)</f>
        <v>0</v>
      </c>
      <c r="W3607" s="60" t="str">
        <f aca="false">IFERROR($U3607/ABS($V3607),"N/A")</f>
        <v>N/A</v>
      </c>
      <c r="X3607" s="61" t="str">
        <f aca="false">IF(OR($W3607="N/A",$R3607="",$S3607=""),"N/A",IF($W3607&gt;=4,"Not Significant",IF($W3607&gt;=2,"Semi-Significant","Significant")))</f>
        <v>N/A</v>
      </c>
      <c r="Z3607" s="1" t="str">
        <f aca="false">IF($D3607="Z540.1 w/data",0,"")</f>
        <v/>
      </c>
      <c r="AA3607" s="1" t="e">
        <f aca="false">$Y3607+$Q3607+$Z3607</f>
        <v>#VALUE!</v>
      </c>
      <c r="AB3607" s="1" t="n">
        <f aca="false">$N3607+$Q3607</f>
        <v>0</v>
      </c>
      <c r="AC3607" s="1" t="str">
        <f aca="false">IF($Y3607="","",IF(AND($AA3607&gt;=$R3607,$AA3607&lt;=$S3607),"Pass","Fail"))</f>
        <v/>
      </c>
      <c r="AD3607" s="1" t="str">
        <f aca="false">IF($Y3607="","",IF($AA3607&gt;$R3607,"Pass","Fail"))</f>
        <v/>
      </c>
      <c r="AE3607" s="1" t="str">
        <f aca="false">IF($Y3607="","",IF($AA3607&gt;=$R3607,"Pass","Fail"))</f>
        <v/>
      </c>
      <c r="AF3607" s="1" t="str">
        <f aca="false">IF($Y3607="","",IF($AA3607&lt;=$S3607,"Pass","Fail"))</f>
        <v/>
      </c>
      <c r="AG3607" s="1" t="str">
        <f aca="false">IF($Y3607="","",IF($AA3607&lt;$S3607,"Pass","Fail"))</f>
        <v/>
      </c>
      <c r="AH3607" s="23" t="str">
        <f aca="true">INDIRECT(CHOOSE(MATCH($T3607,{"±","&gt;","≥","≤","&lt;"},0), "AC", "AD", "AE", "AF", "AG") &amp; ROW())</f>
        <v/>
      </c>
      <c r="AI3607" s="56" t="str">
        <f aca="false">IF($X3607="Not Significant","No Further Action Required",
IF($AH3607="","",
IF(AND($AH3607="Pass",$L3607="0 - Passed "),"Analysis performed; no further action required.",
IF(AND($AH3607="Fail",$L3607="1 - Failed "),"Analysis performed; no further action required.",
IF(AND($AH3607="Pass",$L3607="2 - Limited In Use "),"Analysis performed; no further action required.",
IF(AND($AH3607="Fail",$L3607="3 - Adjusted "),"Analysis performed; no further action required.",
"Unit fails analysis; TSM determination required."))))))</f>
        <v/>
      </c>
      <c r="AJ3607" s="58"/>
    </row>
    <row r="3608" customFormat="false" ht="15" hidden="false" customHeight="false" outlineLevel="0" collapsed="false">
      <c r="A3608" s="56"/>
      <c r="E3608" s="57" t="str">
        <f aca="false">IF(AND($F3608="",$G3608=""),"",IF($G3608="",$F3608,HYPERLINK($G3608,$F3608)))</f>
        <v/>
      </c>
      <c r="H3608" s="1" t="str">
        <f aca="false">IF($I3608="","None Attached",IF(LEFT($I3608,5)="https",HYPERLINK($I3608,"Datasheet"),HYPERLINK(_xlfn.CONCAT("https://",$I3608),"Datasheet")))</f>
        <v>None Attached</v>
      </c>
      <c r="M3608" s="56"/>
      <c r="P3608" s="58"/>
      <c r="Q3608" s="1" t="n">
        <f aca="false">$M3608-$N3608</f>
        <v>0</v>
      </c>
      <c r="R3608" s="56"/>
      <c r="T3608" s="59" t="s">
        <v>15</v>
      </c>
      <c r="U3608" s="1" t="n">
        <f aca="false">$S3608-$R3608</f>
        <v>0</v>
      </c>
      <c r="V3608" s="1" t="n">
        <f aca="false">IF($T3608="±",$Q3608*2,$Q3608)</f>
        <v>0</v>
      </c>
      <c r="W3608" s="60" t="str">
        <f aca="false">IFERROR($U3608/ABS($V3608),"N/A")</f>
        <v>N/A</v>
      </c>
      <c r="X3608" s="61" t="str">
        <f aca="false">IF(OR($W3608="N/A",$R3608="",$S3608=""),"N/A",IF($W3608&gt;=4,"Not Significant",IF($W3608&gt;=2,"Semi-Significant","Significant")))</f>
        <v>N/A</v>
      </c>
      <c r="Z3608" s="1" t="str">
        <f aca="false">IF($D3608="Z540.1 w/data",0,"")</f>
        <v/>
      </c>
      <c r="AA3608" s="1" t="e">
        <f aca="false">$Y3608+$Q3608+$Z3608</f>
        <v>#VALUE!</v>
      </c>
      <c r="AB3608" s="1" t="n">
        <f aca="false">$N3608+$Q3608</f>
        <v>0</v>
      </c>
      <c r="AC3608" s="1" t="str">
        <f aca="false">IF($Y3608="","",IF(AND($AA3608&gt;=$R3608,$AA3608&lt;=$S3608),"Pass","Fail"))</f>
        <v/>
      </c>
      <c r="AD3608" s="1" t="str">
        <f aca="false">IF($Y3608="","",IF($AA3608&gt;$R3608,"Pass","Fail"))</f>
        <v/>
      </c>
      <c r="AE3608" s="1" t="str">
        <f aca="false">IF($Y3608="","",IF($AA3608&gt;=$R3608,"Pass","Fail"))</f>
        <v/>
      </c>
      <c r="AF3608" s="1" t="str">
        <f aca="false">IF($Y3608="","",IF($AA3608&lt;=$S3608,"Pass","Fail"))</f>
        <v/>
      </c>
      <c r="AG3608" s="1" t="str">
        <f aca="false">IF($Y3608="","",IF($AA3608&lt;$S3608,"Pass","Fail"))</f>
        <v/>
      </c>
      <c r="AH3608" s="23" t="str">
        <f aca="true">INDIRECT(CHOOSE(MATCH($T3608,{"±","&gt;","≥","≤","&lt;"},0), "AC", "AD", "AE", "AF", "AG") &amp; ROW())</f>
        <v/>
      </c>
      <c r="AI3608" s="56" t="str">
        <f aca="false">IF($X3608="Not Significant","No Further Action Required",
IF($AH3608="","",
IF(AND($AH3608="Pass",$L3608="0 - Passed "),"Analysis performed; no further action required.",
IF(AND($AH3608="Fail",$L3608="1 - Failed "),"Analysis performed; no further action required.",
IF(AND($AH3608="Pass",$L3608="2 - Limited In Use "),"Analysis performed; no further action required.",
IF(AND($AH3608="Fail",$L3608="3 - Adjusted "),"Analysis performed; no further action required.",
"Unit fails analysis; TSM determination required."))))))</f>
        <v/>
      </c>
      <c r="AJ3608" s="58"/>
    </row>
    <row r="3609" customFormat="false" ht="15" hidden="false" customHeight="false" outlineLevel="0" collapsed="false">
      <c r="A3609" s="56"/>
      <c r="E3609" s="57" t="str">
        <f aca="false">IF(AND($F3609="",$G3609=""),"",IF($G3609="",$F3609,HYPERLINK($G3609,$F3609)))</f>
        <v/>
      </c>
      <c r="H3609" s="1" t="str">
        <f aca="false">IF($I3609="","None Attached",IF(LEFT($I3609,5)="https",HYPERLINK($I3609,"Datasheet"),HYPERLINK(_xlfn.CONCAT("https://",$I3609),"Datasheet")))</f>
        <v>None Attached</v>
      </c>
      <c r="M3609" s="56"/>
      <c r="P3609" s="58"/>
      <c r="Q3609" s="1" t="n">
        <f aca="false">$M3609-$N3609</f>
        <v>0</v>
      </c>
      <c r="R3609" s="56"/>
      <c r="T3609" s="59" t="s">
        <v>15</v>
      </c>
      <c r="U3609" s="1" t="n">
        <f aca="false">$S3609-$R3609</f>
        <v>0</v>
      </c>
      <c r="V3609" s="1" t="n">
        <f aca="false">IF($T3609="±",$Q3609*2,$Q3609)</f>
        <v>0</v>
      </c>
      <c r="W3609" s="60" t="str">
        <f aca="false">IFERROR($U3609/ABS($V3609),"N/A")</f>
        <v>N/A</v>
      </c>
      <c r="X3609" s="61" t="str">
        <f aca="false">IF(OR($W3609="N/A",$R3609="",$S3609=""),"N/A",IF($W3609&gt;=4,"Not Significant",IF($W3609&gt;=2,"Semi-Significant","Significant")))</f>
        <v>N/A</v>
      </c>
      <c r="Z3609" s="1" t="str">
        <f aca="false">IF($D3609="Z540.1 w/data",0,"")</f>
        <v/>
      </c>
      <c r="AA3609" s="1" t="e">
        <f aca="false">$Y3609+$Q3609+$Z3609</f>
        <v>#VALUE!</v>
      </c>
      <c r="AB3609" s="1" t="n">
        <f aca="false">$N3609+$Q3609</f>
        <v>0</v>
      </c>
      <c r="AC3609" s="1" t="str">
        <f aca="false">IF($Y3609="","",IF(AND($AA3609&gt;=$R3609,$AA3609&lt;=$S3609),"Pass","Fail"))</f>
        <v/>
      </c>
      <c r="AD3609" s="1" t="str">
        <f aca="false">IF($Y3609="","",IF($AA3609&gt;$R3609,"Pass","Fail"))</f>
        <v/>
      </c>
      <c r="AE3609" s="1" t="str">
        <f aca="false">IF($Y3609="","",IF($AA3609&gt;=$R3609,"Pass","Fail"))</f>
        <v/>
      </c>
      <c r="AF3609" s="1" t="str">
        <f aca="false">IF($Y3609="","",IF($AA3609&lt;=$S3609,"Pass","Fail"))</f>
        <v/>
      </c>
      <c r="AG3609" s="1" t="str">
        <f aca="false">IF($Y3609="","",IF($AA3609&lt;$S3609,"Pass","Fail"))</f>
        <v/>
      </c>
      <c r="AH3609" s="23" t="str">
        <f aca="true">INDIRECT(CHOOSE(MATCH($T3609,{"±","&gt;","≥","≤","&lt;"},0), "AC", "AD", "AE", "AF", "AG") &amp; ROW())</f>
        <v/>
      </c>
      <c r="AI3609" s="56" t="str">
        <f aca="false">IF($X3609="Not Significant","No Further Action Required",
IF($AH3609="","",
IF(AND($AH3609="Pass",$L3609="0 - Passed "),"Analysis performed; no further action required.",
IF(AND($AH3609="Fail",$L3609="1 - Failed "),"Analysis performed; no further action required.",
IF(AND($AH3609="Pass",$L3609="2 - Limited In Use "),"Analysis performed; no further action required.",
IF(AND($AH3609="Fail",$L3609="3 - Adjusted "),"Analysis performed; no further action required.",
"Unit fails analysis; TSM determination required."))))))</f>
        <v/>
      </c>
      <c r="AJ3609" s="58"/>
    </row>
    <row r="3610" customFormat="false" ht="15" hidden="false" customHeight="false" outlineLevel="0" collapsed="false">
      <c r="A3610" s="56"/>
      <c r="E3610" s="57" t="str">
        <f aca="false">IF(AND($F3610="",$G3610=""),"",IF($G3610="",$F3610,HYPERLINK($G3610,$F3610)))</f>
        <v/>
      </c>
      <c r="H3610" s="1" t="str">
        <f aca="false">IF($I3610="","None Attached",IF(LEFT($I3610,5)="https",HYPERLINK($I3610,"Datasheet"),HYPERLINK(_xlfn.CONCAT("https://",$I3610),"Datasheet")))</f>
        <v>None Attached</v>
      </c>
      <c r="M3610" s="56"/>
      <c r="P3610" s="58"/>
      <c r="Q3610" s="1" t="n">
        <f aca="false">$M3610-$N3610</f>
        <v>0</v>
      </c>
      <c r="R3610" s="56"/>
      <c r="T3610" s="59" t="s">
        <v>15</v>
      </c>
      <c r="U3610" s="1" t="n">
        <f aca="false">$S3610-$R3610</f>
        <v>0</v>
      </c>
      <c r="V3610" s="1" t="n">
        <f aca="false">IF($T3610="±",$Q3610*2,$Q3610)</f>
        <v>0</v>
      </c>
      <c r="W3610" s="60" t="str">
        <f aca="false">IFERROR($U3610/ABS($V3610),"N/A")</f>
        <v>N/A</v>
      </c>
      <c r="X3610" s="61" t="str">
        <f aca="false">IF(OR($W3610="N/A",$R3610="",$S3610=""),"N/A",IF($W3610&gt;=4,"Not Significant",IF($W3610&gt;=2,"Semi-Significant","Significant")))</f>
        <v>N/A</v>
      </c>
      <c r="Z3610" s="1" t="str">
        <f aca="false">IF($D3610="Z540.1 w/data",0,"")</f>
        <v/>
      </c>
      <c r="AA3610" s="1" t="e">
        <f aca="false">$Y3610+$Q3610+$Z3610</f>
        <v>#VALUE!</v>
      </c>
      <c r="AB3610" s="1" t="n">
        <f aca="false">$N3610+$Q3610</f>
        <v>0</v>
      </c>
      <c r="AC3610" s="1" t="str">
        <f aca="false">IF($Y3610="","",IF(AND($AA3610&gt;=$R3610,$AA3610&lt;=$S3610),"Pass","Fail"))</f>
        <v/>
      </c>
      <c r="AD3610" s="1" t="str">
        <f aca="false">IF($Y3610="","",IF($AA3610&gt;$R3610,"Pass","Fail"))</f>
        <v/>
      </c>
      <c r="AE3610" s="1" t="str">
        <f aca="false">IF($Y3610="","",IF($AA3610&gt;=$R3610,"Pass","Fail"))</f>
        <v/>
      </c>
      <c r="AF3610" s="1" t="str">
        <f aca="false">IF($Y3610="","",IF($AA3610&lt;=$S3610,"Pass","Fail"))</f>
        <v/>
      </c>
      <c r="AG3610" s="1" t="str">
        <f aca="false">IF($Y3610="","",IF($AA3610&lt;$S3610,"Pass","Fail"))</f>
        <v/>
      </c>
      <c r="AH3610" s="23" t="str">
        <f aca="true">INDIRECT(CHOOSE(MATCH($T3610,{"±","&gt;","≥","≤","&lt;"},0), "AC", "AD", "AE", "AF", "AG") &amp; ROW())</f>
        <v/>
      </c>
      <c r="AI3610" s="56" t="str">
        <f aca="false">IF($X3610="Not Significant","No Further Action Required",
IF($AH3610="","",
IF(AND($AH3610="Pass",$L3610="0 - Passed "),"Analysis performed; no further action required.",
IF(AND($AH3610="Fail",$L3610="1 - Failed "),"Analysis performed; no further action required.",
IF(AND($AH3610="Pass",$L3610="2 - Limited In Use "),"Analysis performed; no further action required.",
IF(AND($AH3610="Fail",$L3610="3 - Adjusted "),"Analysis performed; no further action required.",
"Unit fails analysis; TSM determination required."))))))</f>
        <v/>
      </c>
      <c r="AJ3610" s="58"/>
    </row>
    <row r="3611" customFormat="false" ht="15" hidden="false" customHeight="false" outlineLevel="0" collapsed="false">
      <c r="A3611" s="56"/>
      <c r="E3611" s="57" t="str">
        <f aca="false">IF(AND($F3611="",$G3611=""),"",IF($G3611="",$F3611,HYPERLINK($G3611,$F3611)))</f>
        <v/>
      </c>
      <c r="H3611" s="1" t="str">
        <f aca="false">IF($I3611="","None Attached",IF(LEFT($I3611,5)="https",HYPERLINK($I3611,"Datasheet"),HYPERLINK(_xlfn.CONCAT("https://",$I3611),"Datasheet")))</f>
        <v>None Attached</v>
      </c>
      <c r="M3611" s="56"/>
      <c r="P3611" s="58"/>
      <c r="Q3611" s="1" t="n">
        <f aca="false">$M3611-$N3611</f>
        <v>0</v>
      </c>
      <c r="R3611" s="56"/>
      <c r="T3611" s="59" t="s">
        <v>15</v>
      </c>
      <c r="U3611" s="1" t="n">
        <f aca="false">$S3611-$R3611</f>
        <v>0</v>
      </c>
      <c r="V3611" s="1" t="n">
        <f aca="false">IF($T3611="±",$Q3611*2,$Q3611)</f>
        <v>0</v>
      </c>
      <c r="W3611" s="60" t="str">
        <f aca="false">IFERROR($U3611/ABS($V3611),"N/A")</f>
        <v>N/A</v>
      </c>
      <c r="X3611" s="61" t="str">
        <f aca="false">IF(OR($W3611="N/A",$R3611="",$S3611=""),"N/A",IF($W3611&gt;=4,"Not Significant",IF($W3611&gt;=2,"Semi-Significant","Significant")))</f>
        <v>N/A</v>
      </c>
      <c r="Z3611" s="1" t="str">
        <f aca="false">IF($D3611="Z540.1 w/data",0,"")</f>
        <v/>
      </c>
      <c r="AA3611" s="1" t="e">
        <f aca="false">$Y3611+$Q3611+$Z3611</f>
        <v>#VALUE!</v>
      </c>
      <c r="AB3611" s="1" t="n">
        <f aca="false">$N3611+$Q3611</f>
        <v>0</v>
      </c>
      <c r="AC3611" s="1" t="str">
        <f aca="false">IF($Y3611="","",IF(AND($AA3611&gt;=$R3611,$AA3611&lt;=$S3611),"Pass","Fail"))</f>
        <v/>
      </c>
      <c r="AD3611" s="1" t="str">
        <f aca="false">IF($Y3611="","",IF($AA3611&gt;$R3611,"Pass","Fail"))</f>
        <v/>
      </c>
      <c r="AE3611" s="1" t="str">
        <f aca="false">IF($Y3611="","",IF($AA3611&gt;=$R3611,"Pass","Fail"))</f>
        <v/>
      </c>
      <c r="AF3611" s="1" t="str">
        <f aca="false">IF($Y3611="","",IF($AA3611&lt;=$S3611,"Pass","Fail"))</f>
        <v/>
      </c>
      <c r="AG3611" s="1" t="str">
        <f aca="false">IF($Y3611="","",IF($AA3611&lt;$S3611,"Pass","Fail"))</f>
        <v/>
      </c>
      <c r="AH3611" s="23" t="str">
        <f aca="true">INDIRECT(CHOOSE(MATCH($T3611,{"±","&gt;","≥","≤","&lt;"},0), "AC", "AD", "AE", "AF", "AG") &amp; ROW())</f>
        <v/>
      </c>
      <c r="AI3611" s="56" t="str">
        <f aca="false">IF($X3611="Not Significant","No Further Action Required",
IF($AH3611="","",
IF(AND($AH3611="Pass",$L3611="0 - Passed "),"Analysis performed; no further action required.",
IF(AND($AH3611="Fail",$L3611="1 - Failed "),"Analysis performed; no further action required.",
IF(AND($AH3611="Pass",$L3611="2 - Limited In Use "),"Analysis performed; no further action required.",
IF(AND($AH3611="Fail",$L3611="3 - Adjusted "),"Analysis performed; no further action required.",
"Unit fails analysis; TSM determination required."))))))</f>
        <v/>
      </c>
      <c r="AJ3611" s="58"/>
    </row>
    <row r="3612" customFormat="false" ht="15" hidden="false" customHeight="false" outlineLevel="0" collapsed="false">
      <c r="A3612" s="56"/>
      <c r="E3612" s="57" t="str">
        <f aca="false">IF(AND($F3612="",$G3612=""),"",IF($G3612="",$F3612,HYPERLINK($G3612,$F3612)))</f>
        <v/>
      </c>
      <c r="H3612" s="1" t="str">
        <f aca="false">IF($I3612="","None Attached",IF(LEFT($I3612,5)="https",HYPERLINK($I3612,"Datasheet"),HYPERLINK(_xlfn.CONCAT("https://",$I3612),"Datasheet")))</f>
        <v>None Attached</v>
      </c>
      <c r="M3612" s="56"/>
      <c r="P3612" s="58"/>
      <c r="Q3612" s="1" t="n">
        <f aca="false">$M3612-$N3612</f>
        <v>0</v>
      </c>
      <c r="R3612" s="56"/>
      <c r="T3612" s="59" t="s">
        <v>15</v>
      </c>
      <c r="U3612" s="1" t="n">
        <f aca="false">$S3612-$R3612</f>
        <v>0</v>
      </c>
      <c r="V3612" s="1" t="n">
        <f aca="false">IF($T3612="±",$Q3612*2,$Q3612)</f>
        <v>0</v>
      </c>
      <c r="W3612" s="60" t="str">
        <f aca="false">IFERROR($U3612/ABS($V3612),"N/A")</f>
        <v>N/A</v>
      </c>
      <c r="X3612" s="61" t="str">
        <f aca="false">IF(OR($W3612="N/A",$R3612="",$S3612=""),"N/A",IF($W3612&gt;=4,"Not Significant",IF($W3612&gt;=2,"Semi-Significant","Significant")))</f>
        <v>N/A</v>
      </c>
      <c r="Z3612" s="1" t="str">
        <f aca="false">IF($D3612="Z540.1 w/data",0,"")</f>
        <v/>
      </c>
      <c r="AA3612" s="1" t="e">
        <f aca="false">$Y3612+$Q3612+$Z3612</f>
        <v>#VALUE!</v>
      </c>
      <c r="AB3612" s="1" t="n">
        <f aca="false">$N3612+$Q3612</f>
        <v>0</v>
      </c>
      <c r="AC3612" s="1" t="str">
        <f aca="false">IF($Y3612="","",IF(AND($AA3612&gt;=$R3612,$AA3612&lt;=$S3612),"Pass","Fail"))</f>
        <v/>
      </c>
      <c r="AD3612" s="1" t="str">
        <f aca="false">IF($Y3612="","",IF($AA3612&gt;$R3612,"Pass","Fail"))</f>
        <v/>
      </c>
      <c r="AE3612" s="1" t="str">
        <f aca="false">IF($Y3612="","",IF($AA3612&gt;=$R3612,"Pass","Fail"))</f>
        <v/>
      </c>
      <c r="AF3612" s="1" t="str">
        <f aca="false">IF($Y3612="","",IF($AA3612&lt;=$S3612,"Pass","Fail"))</f>
        <v/>
      </c>
      <c r="AG3612" s="1" t="str">
        <f aca="false">IF($Y3612="","",IF($AA3612&lt;$S3612,"Pass","Fail"))</f>
        <v/>
      </c>
      <c r="AH3612" s="23" t="str">
        <f aca="true">INDIRECT(CHOOSE(MATCH($T3612,{"±","&gt;","≥","≤","&lt;"},0), "AC", "AD", "AE", "AF", "AG") &amp; ROW())</f>
        <v/>
      </c>
      <c r="AI3612" s="56" t="str">
        <f aca="false">IF($X3612="Not Significant","No Further Action Required",
IF($AH3612="","",
IF(AND($AH3612="Pass",$L3612="0 - Passed "),"Analysis performed; no further action required.",
IF(AND($AH3612="Fail",$L3612="1 - Failed "),"Analysis performed; no further action required.",
IF(AND($AH3612="Pass",$L3612="2 - Limited In Use "),"Analysis performed; no further action required.",
IF(AND($AH3612="Fail",$L3612="3 - Adjusted "),"Analysis performed; no further action required.",
"Unit fails analysis; TSM determination required."))))))</f>
        <v/>
      </c>
      <c r="AJ3612" s="58"/>
    </row>
    <row r="3613" customFormat="false" ht="15" hidden="false" customHeight="false" outlineLevel="0" collapsed="false">
      <c r="A3613" s="56"/>
      <c r="E3613" s="57" t="str">
        <f aca="false">IF(AND($F3613="",$G3613=""),"",IF($G3613="",$F3613,HYPERLINK($G3613,$F3613)))</f>
        <v/>
      </c>
      <c r="H3613" s="1" t="str">
        <f aca="false">IF($I3613="","None Attached",IF(LEFT($I3613,5)="https",HYPERLINK($I3613,"Datasheet"),HYPERLINK(_xlfn.CONCAT("https://",$I3613),"Datasheet")))</f>
        <v>None Attached</v>
      </c>
      <c r="M3613" s="56"/>
      <c r="P3613" s="58"/>
      <c r="Q3613" s="1" t="n">
        <f aca="false">$M3613-$N3613</f>
        <v>0</v>
      </c>
      <c r="R3613" s="56"/>
      <c r="T3613" s="59" t="s">
        <v>15</v>
      </c>
      <c r="U3613" s="1" t="n">
        <f aca="false">$S3613-$R3613</f>
        <v>0</v>
      </c>
      <c r="V3613" s="1" t="n">
        <f aca="false">IF($T3613="±",$Q3613*2,$Q3613)</f>
        <v>0</v>
      </c>
      <c r="W3613" s="60" t="str">
        <f aca="false">IFERROR($U3613/ABS($V3613),"N/A")</f>
        <v>N/A</v>
      </c>
      <c r="X3613" s="61" t="str">
        <f aca="false">IF(OR($W3613="N/A",$R3613="",$S3613=""),"N/A",IF($W3613&gt;=4,"Not Significant",IF($W3613&gt;=2,"Semi-Significant","Significant")))</f>
        <v>N/A</v>
      </c>
      <c r="Z3613" s="1" t="str">
        <f aca="false">IF($D3613="Z540.1 w/data",0,"")</f>
        <v/>
      </c>
      <c r="AA3613" s="1" t="e">
        <f aca="false">$Y3613+$Q3613+$Z3613</f>
        <v>#VALUE!</v>
      </c>
      <c r="AB3613" s="1" t="n">
        <f aca="false">$N3613+$Q3613</f>
        <v>0</v>
      </c>
      <c r="AC3613" s="1" t="str">
        <f aca="false">IF($Y3613="","",IF(AND($AA3613&gt;=$R3613,$AA3613&lt;=$S3613),"Pass","Fail"))</f>
        <v/>
      </c>
      <c r="AD3613" s="1" t="str">
        <f aca="false">IF($Y3613="","",IF($AA3613&gt;$R3613,"Pass","Fail"))</f>
        <v/>
      </c>
      <c r="AE3613" s="1" t="str">
        <f aca="false">IF($Y3613="","",IF($AA3613&gt;=$R3613,"Pass","Fail"))</f>
        <v/>
      </c>
      <c r="AF3613" s="1" t="str">
        <f aca="false">IF($Y3613="","",IF($AA3613&lt;=$S3613,"Pass","Fail"))</f>
        <v/>
      </c>
      <c r="AG3613" s="1" t="str">
        <f aca="false">IF($Y3613="","",IF($AA3613&lt;$S3613,"Pass","Fail"))</f>
        <v/>
      </c>
      <c r="AH3613" s="23" t="str">
        <f aca="true">INDIRECT(CHOOSE(MATCH($T3613,{"±","&gt;","≥","≤","&lt;"},0), "AC", "AD", "AE", "AF", "AG") &amp; ROW())</f>
        <v/>
      </c>
      <c r="AI3613" s="56" t="str">
        <f aca="false">IF($X3613="Not Significant","No Further Action Required",
IF($AH3613="","",
IF(AND($AH3613="Pass",$L3613="0 - Passed "),"Analysis performed; no further action required.",
IF(AND($AH3613="Fail",$L3613="1 - Failed "),"Analysis performed; no further action required.",
IF(AND($AH3613="Pass",$L3613="2 - Limited In Use "),"Analysis performed; no further action required.",
IF(AND($AH3613="Fail",$L3613="3 - Adjusted "),"Analysis performed; no further action required.",
"Unit fails analysis; TSM determination required."))))))</f>
        <v/>
      </c>
      <c r="AJ3613" s="58"/>
    </row>
    <row r="3614" customFormat="false" ht="15" hidden="false" customHeight="false" outlineLevel="0" collapsed="false">
      <c r="A3614" s="56"/>
      <c r="E3614" s="57" t="str">
        <f aca="false">IF(AND($F3614="",$G3614=""),"",IF($G3614="",$F3614,HYPERLINK($G3614,$F3614)))</f>
        <v/>
      </c>
      <c r="H3614" s="1" t="str">
        <f aca="false">IF($I3614="","None Attached",IF(LEFT($I3614,5)="https",HYPERLINK($I3614,"Datasheet"),HYPERLINK(_xlfn.CONCAT("https://",$I3614),"Datasheet")))</f>
        <v>None Attached</v>
      </c>
      <c r="M3614" s="56"/>
      <c r="P3614" s="58"/>
      <c r="Q3614" s="1" t="n">
        <f aca="false">$M3614-$N3614</f>
        <v>0</v>
      </c>
      <c r="R3614" s="56"/>
      <c r="T3614" s="59" t="s">
        <v>15</v>
      </c>
      <c r="U3614" s="1" t="n">
        <f aca="false">$S3614-$R3614</f>
        <v>0</v>
      </c>
      <c r="V3614" s="1" t="n">
        <f aca="false">IF($T3614="±",$Q3614*2,$Q3614)</f>
        <v>0</v>
      </c>
      <c r="W3614" s="60" t="str">
        <f aca="false">IFERROR($U3614/ABS($V3614),"N/A")</f>
        <v>N/A</v>
      </c>
      <c r="X3614" s="61" t="str">
        <f aca="false">IF(OR($W3614="N/A",$R3614="",$S3614=""),"N/A",IF($W3614&gt;=4,"Not Significant",IF($W3614&gt;=2,"Semi-Significant","Significant")))</f>
        <v>N/A</v>
      </c>
      <c r="Z3614" s="1" t="str">
        <f aca="false">IF($D3614="Z540.1 w/data",0,"")</f>
        <v/>
      </c>
      <c r="AA3614" s="1" t="e">
        <f aca="false">$Y3614+$Q3614+$Z3614</f>
        <v>#VALUE!</v>
      </c>
      <c r="AB3614" s="1" t="n">
        <f aca="false">$N3614+$Q3614</f>
        <v>0</v>
      </c>
      <c r="AC3614" s="1" t="str">
        <f aca="false">IF($Y3614="","",IF(AND($AA3614&gt;=$R3614,$AA3614&lt;=$S3614),"Pass","Fail"))</f>
        <v/>
      </c>
      <c r="AD3614" s="1" t="str">
        <f aca="false">IF($Y3614="","",IF($AA3614&gt;$R3614,"Pass","Fail"))</f>
        <v/>
      </c>
      <c r="AE3614" s="1" t="str">
        <f aca="false">IF($Y3614="","",IF($AA3614&gt;=$R3614,"Pass","Fail"))</f>
        <v/>
      </c>
      <c r="AF3614" s="1" t="str">
        <f aca="false">IF($Y3614="","",IF($AA3614&lt;=$S3614,"Pass","Fail"))</f>
        <v/>
      </c>
      <c r="AG3614" s="1" t="str">
        <f aca="false">IF($Y3614="","",IF($AA3614&lt;$S3614,"Pass","Fail"))</f>
        <v/>
      </c>
      <c r="AH3614" s="23" t="str">
        <f aca="true">INDIRECT(CHOOSE(MATCH($T3614,{"±","&gt;","≥","≤","&lt;"},0), "AC", "AD", "AE", "AF", "AG") &amp; ROW())</f>
        <v/>
      </c>
      <c r="AI3614" s="56" t="str">
        <f aca="false">IF($X3614="Not Significant","No Further Action Required",
IF($AH3614="","",
IF(AND($AH3614="Pass",$L3614="0 - Passed "),"Analysis performed; no further action required.",
IF(AND($AH3614="Fail",$L3614="1 - Failed "),"Analysis performed; no further action required.",
IF(AND($AH3614="Pass",$L3614="2 - Limited In Use "),"Analysis performed; no further action required.",
IF(AND($AH3614="Fail",$L3614="3 - Adjusted "),"Analysis performed; no further action required.",
"Unit fails analysis; TSM determination required."))))))</f>
        <v/>
      </c>
      <c r="AJ3614" s="58"/>
    </row>
    <row r="3615" customFormat="false" ht="15" hidden="false" customHeight="false" outlineLevel="0" collapsed="false">
      <c r="A3615" s="56"/>
      <c r="E3615" s="57" t="str">
        <f aca="false">IF(AND($F3615="",$G3615=""),"",IF($G3615="",$F3615,HYPERLINK($G3615,$F3615)))</f>
        <v/>
      </c>
      <c r="H3615" s="1" t="str">
        <f aca="false">IF($I3615="","None Attached",IF(LEFT($I3615,5)="https",HYPERLINK($I3615,"Datasheet"),HYPERLINK(_xlfn.CONCAT("https://",$I3615),"Datasheet")))</f>
        <v>None Attached</v>
      </c>
      <c r="M3615" s="56"/>
      <c r="P3615" s="58"/>
      <c r="Q3615" s="1" t="n">
        <f aca="false">$M3615-$N3615</f>
        <v>0</v>
      </c>
      <c r="R3615" s="56"/>
      <c r="T3615" s="59" t="s">
        <v>15</v>
      </c>
      <c r="U3615" s="1" t="n">
        <f aca="false">$S3615-$R3615</f>
        <v>0</v>
      </c>
      <c r="V3615" s="1" t="n">
        <f aca="false">IF($T3615="±",$Q3615*2,$Q3615)</f>
        <v>0</v>
      </c>
      <c r="W3615" s="60" t="str">
        <f aca="false">IFERROR($U3615/ABS($V3615),"N/A")</f>
        <v>N/A</v>
      </c>
      <c r="X3615" s="61" t="str">
        <f aca="false">IF(OR($W3615="N/A",$R3615="",$S3615=""),"N/A",IF($W3615&gt;=4,"Not Significant",IF($W3615&gt;=2,"Semi-Significant","Significant")))</f>
        <v>N/A</v>
      </c>
      <c r="Z3615" s="1" t="str">
        <f aca="false">IF($D3615="Z540.1 w/data",0,"")</f>
        <v/>
      </c>
      <c r="AA3615" s="1" t="e">
        <f aca="false">$Y3615+$Q3615+$Z3615</f>
        <v>#VALUE!</v>
      </c>
      <c r="AB3615" s="1" t="n">
        <f aca="false">$N3615+$Q3615</f>
        <v>0</v>
      </c>
      <c r="AC3615" s="1" t="str">
        <f aca="false">IF($Y3615="","",IF(AND($AA3615&gt;=$R3615,$AA3615&lt;=$S3615),"Pass","Fail"))</f>
        <v/>
      </c>
      <c r="AD3615" s="1" t="str">
        <f aca="false">IF($Y3615="","",IF($AA3615&gt;$R3615,"Pass","Fail"))</f>
        <v/>
      </c>
      <c r="AE3615" s="1" t="str">
        <f aca="false">IF($Y3615="","",IF($AA3615&gt;=$R3615,"Pass","Fail"))</f>
        <v/>
      </c>
      <c r="AF3615" s="1" t="str">
        <f aca="false">IF($Y3615="","",IF($AA3615&lt;=$S3615,"Pass","Fail"))</f>
        <v/>
      </c>
      <c r="AG3615" s="1" t="str">
        <f aca="false">IF($Y3615="","",IF($AA3615&lt;$S3615,"Pass","Fail"))</f>
        <v/>
      </c>
      <c r="AH3615" s="23" t="str">
        <f aca="true">INDIRECT(CHOOSE(MATCH($T3615,{"±","&gt;","≥","≤","&lt;"},0), "AC", "AD", "AE", "AF", "AG") &amp; ROW())</f>
        <v/>
      </c>
      <c r="AI3615" s="56" t="str">
        <f aca="false">IF($X3615="Not Significant","No Further Action Required",
IF($AH3615="","",
IF(AND($AH3615="Pass",$L3615="0 - Passed "),"Analysis performed; no further action required.",
IF(AND($AH3615="Fail",$L3615="1 - Failed "),"Analysis performed; no further action required.",
IF(AND($AH3615="Pass",$L3615="2 - Limited In Use "),"Analysis performed; no further action required.",
IF(AND($AH3615="Fail",$L3615="3 - Adjusted "),"Analysis performed; no further action required.",
"Unit fails analysis; TSM determination required."))))))</f>
        <v/>
      </c>
      <c r="AJ3615" s="58"/>
    </row>
    <row r="3616" customFormat="false" ht="15" hidden="false" customHeight="false" outlineLevel="0" collapsed="false">
      <c r="A3616" s="56"/>
      <c r="E3616" s="57" t="str">
        <f aca="false">IF(AND($F3616="",$G3616=""),"",IF($G3616="",$F3616,HYPERLINK($G3616,$F3616)))</f>
        <v/>
      </c>
      <c r="H3616" s="1" t="str">
        <f aca="false">IF($I3616="","None Attached",IF(LEFT($I3616,5)="https",HYPERLINK($I3616,"Datasheet"),HYPERLINK(_xlfn.CONCAT("https://",$I3616),"Datasheet")))</f>
        <v>None Attached</v>
      </c>
      <c r="M3616" s="56"/>
      <c r="P3616" s="58"/>
      <c r="Q3616" s="1" t="n">
        <f aca="false">$M3616-$N3616</f>
        <v>0</v>
      </c>
      <c r="R3616" s="56"/>
      <c r="T3616" s="59" t="s">
        <v>15</v>
      </c>
      <c r="U3616" s="1" t="n">
        <f aca="false">$S3616-$R3616</f>
        <v>0</v>
      </c>
      <c r="V3616" s="1" t="n">
        <f aca="false">IF($T3616="±",$Q3616*2,$Q3616)</f>
        <v>0</v>
      </c>
      <c r="W3616" s="60" t="str">
        <f aca="false">IFERROR($U3616/ABS($V3616),"N/A")</f>
        <v>N/A</v>
      </c>
      <c r="X3616" s="61" t="str">
        <f aca="false">IF(OR($W3616="N/A",$R3616="",$S3616=""),"N/A",IF($W3616&gt;=4,"Not Significant",IF($W3616&gt;=2,"Semi-Significant","Significant")))</f>
        <v>N/A</v>
      </c>
      <c r="Z3616" s="1" t="str">
        <f aca="false">IF($D3616="Z540.1 w/data",0,"")</f>
        <v/>
      </c>
      <c r="AA3616" s="1" t="e">
        <f aca="false">$Y3616+$Q3616+$Z3616</f>
        <v>#VALUE!</v>
      </c>
      <c r="AB3616" s="1" t="n">
        <f aca="false">$N3616+$Q3616</f>
        <v>0</v>
      </c>
      <c r="AC3616" s="1" t="str">
        <f aca="false">IF($Y3616="","",IF(AND($AA3616&gt;=$R3616,$AA3616&lt;=$S3616),"Pass","Fail"))</f>
        <v/>
      </c>
      <c r="AD3616" s="1" t="str">
        <f aca="false">IF($Y3616="","",IF($AA3616&gt;$R3616,"Pass","Fail"))</f>
        <v/>
      </c>
      <c r="AE3616" s="1" t="str">
        <f aca="false">IF($Y3616="","",IF($AA3616&gt;=$R3616,"Pass","Fail"))</f>
        <v/>
      </c>
      <c r="AF3616" s="1" t="str">
        <f aca="false">IF($Y3616="","",IF($AA3616&lt;=$S3616,"Pass","Fail"))</f>
        <v/>
      </c>
      <c r="AG3616" s="1" t="str">
        <f aca="false">IF($Y3616="","",IF($AA3616&lt;$S3616,"Pass","Fail"))</f>
        <v/>
      </c>
      <c r="AH3616" s="23" t="str">
        <f aca="true">INDIRECT(CHOOSE(MATCH($T3616,{"±","&gt;","≥","≤","&lt;"},0), "AC", "AD", "AE", "AF", "AG") &amp; ROW())</f>
        <v/>
      </c>
      <c r="AI3616" s="56" t="str">
        <f aca="false">IF($X3616="Not Significant","No Further Action Required",
IF($AH3616="","",
IF(AND($AH3616="Pass",$L3616="0 - Passed "),"Analysis performed; no further action required.",
IF(AND($AH3616="Fail",$L3616="1 - Failed "),"Analysis performed; no further action required.",
IF(AND($AH3616="Pass",$L3616="2 - Limited In Use "),"Analysis performed; no further action required.",
IF(AND($AH3616="Fail",$L3616="3 - Adjusted "),"Analysis performed; no further action required.",
"Unit fails analysis; TSM determination required."))))))</f>
        <v/>
      </c>
      <c r="AJ3616" s="58"/>
    </row>
    <row r="3617" customFormat="false" ht="15" hidden="false" customHeight="false" outlineLevel="0" collapsed="false">
      <c r="A3617" s="56"/>
      <c r="E3617" s="57" t="str">
        <f aca="false">IF(AND($F3617="",$G3617=""),"",IF($G3617="",$F3617,HYPERLINK($G3617,$F3617)))</f>
        <v/>
      </c>
      <c r="H3617" s="1" t="str">
        <f aca="false">IF($I3617="","None Attached",IF(LEFT($I3617,5)="https",HYPERLINK($I3617,"Datasheet"),HYPERLINK(_xlfn.CONCAT("https://",$I3617),"Datasheet")))</f>
        <v>None Attached</v>
      </c>
      <c r="M3617" s="56"/>
      <c r="P3617" s="58"/>
      <c r="Q3617" s="1" t="n">
        <f aca="false">$M3617-$N3617</f>
        <v>0</v>
      </c>
      <c r="R3617" s="56"/>
      <c r="T3617" s="59" t="s">
        <v>15</v>
      </c>
      <c r="U3617" s="1" t="n">
        <f aca="false">$S3617-$R3617</f>
        <v>0</v>
      </c>
      <c r="V3617" s="1" t="n">
        <f aca="false">IF($T3617="±",$Q3617*2,$Q3617)</f>
        <v>0</v>
      </c>
      <c r="W3617" s="60" t="str">
        <f aca="false">IFERROR($U3617/ABS($V3617),"N/A")</f>
        <v>N/A</v>
      </c>
      <c r="X3617" s="61" t="str">
        <f aca="false">IF(OR($W3617="N/A",$R3617="",$S3617=""),"N/A",IF($W3617&gt;=4,"Not Significant",IF($W3617&gt;=2,"Semi-Significant","Significant")))</f>
        <v>N/A</v>
      </c>
      <c r="Z3617" s="1" t="str">
        <f aca="false">IF($D3617="Z540.1 w/data",0,"")</f>
        <v/>
      </c>
      <c r="AA3617" s="1" t="e">
        <f aca="false">$Y3617+$Q3617+$Z3617</f>
        <v>#VALUE!</v>
      </c>
      <c r="AB3617" s="1" t="n">
        <f aca="false">$N3617+$Q3617</f>
        <v>0</v>
      </c>
      <c r="AC3617" s="1" t="str">
        <f aca="false">IF($Y3617="","",IF(AND($AA3617&gt;=$R3617,$AA3617&lt;=$S3617),"Pass","Fail"))</f>
        <v/>
      </c>
      <c r="AD3617" s="1" t="str">
        <f aca="false">IF($Y3617="","",IF($AA3617&gt;$R3617,"Pass","Fail"))</f>
        <v/>
      </c>
      <c r="AE3617" s="1" t="str">
        <f aca="false">IF($Y3617="","",IF($AA3617&gt;=$R3617,"Pass","Fail"))</f>
        <v/>
      </c>
      <c r="AF3617" s="1" t="str">
        <f aca="false">IF($Y3617="","",IF($AA3617&lt;=$S3617,"Pass","Fail"))</f>
        <v/>
      </c>
      <c r="AG3617" s="1" t="str">
        <f aca="false">IF($Y3617="","",IF($AA3617&lt;$S3617,"Pass","Fail"))</f>
        <v/>
      </c>
      <c r="AH3617" s="23" t="str">
        <f aca="true">INDIRECT(CHOOSE(MATCH($T3617,{"±","&gt;","≥","≤","&lt;"},0), "AC", "AD", "AE", "AF", "AG") &amp; ROW())</f>
        <v/>
      </c>
      <c r="AI3617" s="56" t="str">
        <f aca="false">IF($X3617="Not Significant","No Further Action Required",
IF($AH3617="","",
IF(AND($AH3617="Pass",$L3617="0 - Passed "),"Analysis performed; no further action required.",
IF(AND($AH3617="Fail",$L3617="1 - Failed "),"Analysis performed; no further action required.",
IF(AND($AH3617="Pass",$L3617="2 - Limited In Use "),"Analysis performed; no further action required.",
IF(AND($AH3617="Fail",$L3617="3 - Adjusted "),"Analysis performed; no further action required.",
"Unit fails analysis; TSM determination required."))))))</f>
        <v/>
      </c>
      <c r="AJ3617" s="58"/>
    </row>
    <row r="3618" customFormat="false" ht="15" hidden="false" customHeight="false" outlineLevel="0" collapsed="false">
      <c r="A3618" s="56"/>
      <c r="E3618" s="57" t="str">
        <f aca="false">IF(AND($F3618="",$G3618=""),"",IF($G3618="",$F3618,HYPERLINK($G3618,$F3618)))</f>
        <v/>
      </c>
      <c r="H3618" s="1" t="str">
        <f aca="false">IF($I3618="","None Attached",IF(LEFT($I3618,5)="https",HYPERLINK($I3618,"Datasheet"),HYPERLINK(_xlfn.CONCAT("https://",$I3618),"Datasheet")))</f>
        <v>None Attached</v>
      </c>
      <c r="M3618" s="56"/>
      <c r="P3618" s="58"/>
      <c r="Q3618" s="1" t="n">
        <f aca="false">$M3618-$N3618</f>
        <v>0</v>
      </c>
      <c r="R3618" s="56"/>
      <c r="T3618" s="59" t="s">
        <v>15</v>
      </c>
      <c r="U3618" s="1" t="n">
        <f aca="false">$S3618-$R3618</f>
        <v>0</v>
      </c>
      <c r="V3618" s="1" t="n">
        <f aca="false">IF($T3618="±",$Q3618*2,$Q3618)</f>
        <v>0</v>
      </c>
      <c r="W3618" s="60" t="str">
        <f aca="false">IFERROR($U3618/ABS($V3618),"N/A")</f>
        <v>N/A</v>
      </c>
      <c r="X3618" s="61" t="str">
        <f aca="false">IF(OR($W3618="N/A",$R3618="",$S3618=""),"N/A",IF($W3618&gt;=4,"Not Significant",IF($W3618&gt;=2,"Semi-Significant","Significant")))</f>
        <v>N/A</v>
      </c>
      <c r="Z3618" s="1" t="str">
        <f aca="false">IF($D3618="Z540.1 w/data",0,"")</f>
        <v/>
      </c>
      <c r="AA3618" s="1" t="e">
        <f aca="false">$Y3618+$Q3618+$Z3618</f>
        <v>#VALUE!</v>
      </c>
      <c r="AB3618" s="1" t="n">
        <f aca="false">$N3618+$Q3618</f>
        <v>0</v>
      </c>
      <c r="AC3618" s="1" t="str">
        <f aca="false">IF($Y3618="","",IF(AND($AA3618&gt;=$R3618,$AA3618&lt;=$S3618),"Pass","Fail"))</f>
        <v/>
      </c>
      <c r="AD3618" s="1" t="str">
        <f aca="false">IF($Y3618="","",IF($AA3618&gt;$R3618,"Pass","Fail"))</f>
        <v/>
      </c>
      <c r="AE3618" s="1" t="str">
        <f aca="false">IF($Y3618="","",IF($AA3618&gt;=$R3618,"Pass","Fail"))</f>
        <v/>
      </c>
      <c r="AF3618" s="1" t="str">
        <f aca="false">IF($Y3618="","",IF($AA3618&lt;=$S3618,"Pass","Fail"))</f>
        <v/>
      </c>
      <c r="AG3618" s="1" t="str">
        <f aca="false">IF($Y3618="","",IF($AA3618&lt;$S3618,"Pass","Fail"))</f>
        <v/>
      </c>
      <c r="AH3618" s="23" t="str">
        <f aca="true">INDIRECT(CHOOSE(MATCH($T3618,{"±","&gt;","≥","≤","&lt;"},0), "AC", "AD", "AE", "AF", "AG") &amp; ROW())</f>
        <v/>
      </c>
      <c r="AI3618" s="56" t="str">
        <f aca="false">IF($X3618="Not Significant","No Further Action Required",
IF($AH3618="","",
IF(AND($AH3618="Pass",$L3618="0 - Passed "),"Analysis performed; no further action required.",
IF(AND($AH3618="Fail",$L3618="1 - Failed "),"Analysis performed; no further action required.",
IF(AND($AH3618="Pass",$L3618="2 - Limited In Use "),"Analysis performed; no further action required.",
IF(AND($AH3618="Fail",$L3618="3 - Adjusted "),"Analysis performed; no further action required.",
"Unit fails analysis; TSM determination required."))))))</f>
        <v/>
      </c>
      <c r="AJ3618" s="58"/>
    </row>
    <row r="3619" customFormat="false" ht="15" hidden="false" customHeight="false" outlineLevel="0" collapsed="false">
      <c r="A3619" s="56"/>
      <c r="E3619" s="57" t="str">
        <f aca="false">IF(AND($F3619="",$G3619=""),"",IF($G3619="",$F3619,HYPERLINK($G3619,$F3619)))</f>
        <v/>
      </c>
      <c r="H3619" s="1" t="str">
        <f aca="false">IF($I3619="","None Attached",IF(LEFT($I3619,5)="https",HYPERLINK($I3619,"Datasheet"),HYPERLINK(_xlfn.CONCAT("https://",$I3619),"Datasheet")))</f>
        <v>None Attached</v>
      </c>
      <c r="M3619" s="56"/>
      <c r="P3619" s="58"/>
      <c r="Q3619" s="1" t="n">
        <f aca="false">$M3619-$N3619</f>
        <v>0</v>
      </c>
      <c r="R3619" s="56"/>
      <c r="T3619" s="59" t="s">
        <v>15</v>
      </c>
      <c r="U3619" s="1" t="n">
        <f aca="false">$S3619-$R3619</f>
        <v>0</v>
      </c>
      <c r="V3619" s="1" t="n">
        <f aca="false">IF($T3619="±",$Q3619*2,$Q3619)</f>
        <v>0</v>
      </c>
      <c r="W3619" s="60" t="str">
        <f aca="false">IFERROR($U3619/ABS($V3619),"N/A")</f>
        <v>N/A</v>
      </c>
      <c r="X3619" s="61" t="str">
        <f aca="false">IF(OR($W3619="N/A",$R3619="",$S3619=""),"N/A",IF($W3619&gt;=4,"Not Significant",IF($W3619&gt;=2,"Semi-Significant","Significant")))</f>
        <v>N/A</v>
      </c>
      <c r="Z3619" s="1" t="str">
        <f aca="false">IF($D3619="Z540.1 w/data",0,"")</f>
        <v/>
      </c>
      <c r="AA3619" s="1" t="e">
        <f aca="false">$Y3619+$Q3619+$Z3619</f>
        <v>#VALUE!</v>
      </c>
      <c r="AB3619" s="1" t="n">
        <f aca="false">$N3619+$Q3619</f>
        <v>0</v>
      </c>
      <c r="AC3619" s="1" t="str">
        <f aca="false">IF($Y3619="","",IF(AND($AA3619&gt;=$R3619,$AA3619&lt;=$S3619),"Pass","Fail"))</f>
        <v/>
      </c>
      <c r="AD3619" s="1" t="str">
        <f aca="false">IF($Y3619="","",IF($AA3619&gt;$R3619,"Pass","Fail"))</f>
        <v/>
      </c>
      <c r="AE3619" s="1" t="str">
        <f aca="false">IF($Y3619="","",IF($AA3619&gt;=$R3619,"Pass","Fail"))</f>
        <v/>
      </c>
      <c r="AF3619" s="1" t="str">
        <f aca="false">IF($Y3619="","",IF($AA3619&lt;=$S3619,"Pass","Fail"))</f>
        <v/>
      </c>
      <c r="AG3619" s="1" t="str">
        <f aca="false">IF($Y3619="","",IF($AA3619&lt;$S3619,"Pass","Fail"))</f>
        <v/>
      </c>
      <c r="AH3619" s="23" t="str">
        <f aca="true">INDIRECT(CHOOSE(MATCH($T3619,{"±","&gt;","≥","≤","&lt;"},0), "AC", "AD", "AE", "AF", "AG") &amp; ROW())</f>
        <v/>
      </c>
      <c r="AI3619" s="56" t="str">
        <f aca="false">IF($X3619="Not Significant","No Further Action Required",
IF($AH3619="","",
IF(AND($AH3619="Pass",$L3619="0 - Passed "),"Analysis performed; no further action required.",
IF(AND($AH3619="Fail",$L3619="1 - Failed "),"Analysis performed; no further action required.",
IF(AND($AH3619="Pass",$L3619="2 - Limited In Use "),"Analysis performed; no further action required.",
IF(AND($AH3619="Fail",$L3619="3 - Adjusted "),"Analysis performed; no further action required.",
"Unit fails analysis; TSM determination required."))))))</f>
        <v/>
      </c>
      <c r="AJ3619" s="58"/>
    </row>
    <row r="3620" customFormat="false" ht="15" hidden="false" customHeight="false" outlineLevel="0" collapsed="false">
      <c r="A3620" s="56"/>
      <c r="E3620" s="57" t="str">
        <f aca="false">IF(AND($F3620="",$G3620=""),"",IF($G3620="",$F3620,HYPERLINK($G3620,$F3620)))</f>
        <v/>
      </c>
      <c r="H3620" s="1" t="str">
        <f aca="false">IF($I3620="","None Attached",IF(LEFT($I3620,5)="https",HYPERLINK($I3620,"Datasheet"),HYPERLINK(_xlfn.CONCAT("https://",$I3620),"Datasheet")))</f>
        <v>None Attached</v>
      </c>
      <c r="M3620" s="56"/>
      <c r="P3620" s="58"/>
      <c r="Q3620" s="1" t="n">
        <f aca="false">$M3620-$N3620</f>
        <v>0</v>
      </c>
      <c r="R3620" s="56"/>
      <c r="T3620" s="59" t="s">
        <v>15</v>
      </c>
      <c r="U3620" s="1" t="n">
        <f aca="false">$S3620-$R3620</f>
        <v>0</v>
      </c>
      <c r="V3620" s="1" t="n">
        <f aca="false">IF($T3620="±",$Q3620*2,$Q3620)</f>
        <v>0</v>
      </c>
      <c r="W3620" s="60" t="str">
        <f aca="false">IFERROR($U3620/ABS($V3620),"N/A")</f>
        <v>N/A</v>
      </c>
      <c r="X3620" s="61" t="str">
        <f aca="false">IF(OR($W3620="N/A",$R3620="",$S3620=""),"N/A",IF($W3620&gt;=4,"Not Significant",IF($W3620&gt;=2,"Semi-Significant","Significant")))</f>
        <v>N/A</v>
      </c>
      <c r="Z3620" s="1" t="str">
        <f aca="false">IF($D3620="Z540.1 w/data",0,"")</f>
        <v/>
      </c>
      <c r="AA3620" s="1" t="e">
        <f aca="false">$Y3620+$Q3620+$Z3620</f>
        <v>#VALUE!</v>
      </c>
      <c r="AB3620" s="1" t="n">
        <f aca="false">$N3620+$Q3620</f>
        <v>0</v>
      </c>
      <c r="AC3620" s="1" t="str">
        <f aca="false">IF($Y3620="","",IF(AND($AA3620&gt;=$R3620,$AA3620&lt;=$S3620),"Pass","Fail"))</f>
        <v/>
      </c>
      <c r="AD3620" s="1" t="str">
        <f aca="false">IF($Y3620="","",IF($AA3620&gt;$R3620,"Pass","Fail"))</f>
        <v/>
      </c>
      <c r="AE3620" s="1" t="str">
        <f aca="false">IF($Y3620="","",IF($AA3620&gt;=$R3620,"Pass","Fail"))</f>
        <v/>
      </c>
      <c r="AF3620" s="1" t="str">
        <f aca="false">IF($Y3620="","",IF($AA3620&lt;=$S3620,"Pass","Fail"))</f>
        <v/>
      </c>
      <c r="AG3620" s="1" t="str">
        <f aca="false">IF($Y3620="","",IF($AA3620&lt;$S3620,"Pass","Fail"))</f>
        <v/>
      </c>
      <c r="AH3620" s="23" t="str">
        <f aca="true">INDIRECT(CHOOSE(MATCH($T3620,{"±","&gt;","≥","≤","&lt;"},0), "AC", "AD", "AE", "AF", "AG") &amp; ROW())</f>
        <v/>
      </c>
      <c r="AI3620" s="56" t="str">
        <f aca="false">IF($X3620="Not Significant","No Further Action Required",
IF($AH3620="","",
IF(AND($AH3620="Pass",$L3620="0 - Passed "),"Analysis performed; no further action required.",
IF(AND($AH3620="Fail",$L3620="1 - Failed "),"Analysis performed; no further action required.",
IF(AND($AH3620="Pass",$L3620="2 - Limited In Use "),"Analysis performed; no further action required.",
IF(AND($AH3620="Fail",$L3620="3 - Adjusted "),"Analysis performed; no further action required.",
"Unit fails analysis; TSM determination required."))))))</f>
        <v/>
      </c>
      <c r="AJ3620" s="58"/>
    </row>
    <row r="3621" customFormat="false" ht="15" hidden="false" customHeight="false" outlineLevel="0" collapsed="false">
      <c r="A3621" s="56"/>
      <c r="E3621" s="57" t="str">
        <f aca="false">IF(AND($F3621="",$G3621=""),"",IF($G3621="",$F3621,HYPERLINK($G3621,$F3621)))</f>
        <v/>
      </c>
      <c r="H3621" s="1" t="str">
        <f aca="false">IF($I3621="","None Attached",IF(LEFT($I3621,5)="https",HYPERLINK($I3621,"Datasheet"),HYPERLINK(_xlfn.CONCAT("https://",$I3621),"Datasheet")))</f>
        <v>None Attached</v>
      </c>
      <c r="M3621" s="56"/>
      <c r="P3621" s="58"/>
      <c r="Q3621" s="1" t="n">
        <f aca="false">$M3621-$N3621</f>
        <v>0</v>
      </c>
      <c r="R3621" s="56"/>
      <c r="T3621" s="59" t="s">
        <v>15</v>
      </c>
      <c r="U3621" s="1" t="n">
        <f aca="false">$S3621-$R3621</f>
        <v>0</v>
      </c>
      <c r="V3621" s="1" t="n">
        <f aca="false">IF($T3621="±",$Q3621*2,$Q3621)</f>
        <v>0</v>
      </c>
      <c r="W3621" s="60" t="str">
        <f aca="false">IFERROR($U3621/ABS($V3621),"N/A")</f>
        <v>N/A</v>
      </c>
      <c r="X3621" s="61" t="str">
        <f aca="false">IF(OR($W3621="N/A",$R3621="",$S3621=""),"N/A",IF($W3621&gt;=4,"Not Significant",IF($W3621&gt;=2,"Semi-Significant","Significant")))</f>
        <v>N/A</v>
      </c>
      <c r="Z3621" s="1" t="str">
        <f aca="false">IF($D3621="Z540.1 w/data",0,"")</f>
        <v/>
      </c>
      <c r="AA3621" s="1" t="e">
        <f aca="false">$Y3621+$Q3621+$Z3621</f>
        <v>#VALUE!</v>
      </c>
      <c r="AB3621" s="1" t="n">
        <f aca="false">$N3621+$Q3621</f>
        <v>0</v>
      </c>
      <c r="AC3621" s="1" t="str">
        <f aca="false">IF($Y3621="","",IF(AND($AA3621&gt;=$R3621,$AA3621&lt;=$S3621),"Pass","Fail"))</f>
        <v/>
      </c>
      <c r="AD3621" s="1" t="str">
        <f aca="false">IF($Y3621="","",IF($AA3621&gt;$R3621,"Pass","Fail"))</f>
        <v/>
      </c>
      <c r="AE3621" s="1" t="str">
        <f aca="false">IF($Y3621="","",IF($AA3621&gt;=$R3621,"Pass","Fail"))</f>
        <v/>
      </c>
      <c r="AF3621" s="1" t="str">
        <f aca="false">IF($Y3621="","",IF($AA3621&lt;=$S3621,"Pass","Fail"))</f>
        <v/>
      </c>
      <c r="AG3621" s="1" t="str">
        <f aca="false">IF($Y3621="","",IF($AA3621&lt;$S3621,"Pass","Fail"))</f>
        <v/>
      </c>
      <c r="AH3621" s="23" t="str">
        <f aca="true">INDIRECT(CHOOSE(MATCH($T3621,{"±","&gt;","≥","≤","&lt;"},0), "AC", "AD", "AE", "AF", "AG") &amp; ROW())</f>
        <v/>
      </c>
      <c r="AI3621" s="56" t="str">
        <f aca="false">IF($X3621="Not Significant","No Further Action Required",
IF($AH3621="","",
IF(AND($AH3621="Pass",$L3621="0 - Passed "),"Analysis performed; no further action required.",
IF(AND($AH3621="Fail",$L3621="1 - Failed "),"Analysis performed; no further action required.",
IF(AND($AH3621="Pass",$L3621="2 - Limited In Use "),"Analysis performed; no further action required.",
IF(AND($AH3621="Fail",$L3621="3 - Adjusted "),"Analysis performed; no further action required.",
"Unit fails analysis; TSM determination required."))))))</f>
        <v/>
      </c>
      <c r="AJ3621" s="58"/>
    </row>
    <row r="3622" customFormat="false" ht="15" hidden="false" customHeight="false" outlineLevel="0" collapsed="false">
      <c r="A3622" s="56"/>
      <c r="E3622" s="57" t="str">
        <f aca="false">IF(AND($F3622="",$G3622=""),"",IF($G3622="",$F3622,HYPERLINK($G3622,$F3622)))</f>
        <v/>
      </c>
      <c r="H3622" s="1" t="str">
        <f aca="false">IF($I3622="","None Attached",IF(LEFT($I3622,5)="https",HYPERLINK($I3622,"Datasheet"),HYPERLINK(_xlfn.CONCAT("https://",$I3622),"Datasheet")))</f>
        <v>None Attached</v>
      </c>
      <c r="M3622" s="56"/>
      <c r="P3622" s="58"/>
      <c r="Q3622" s="1" t="n">
        <f aca="false">$M3622-$N3622</f>
        <v>0</v>
      </c>
      <c r="R3622" s="56"/>
      <c r="T3622" s="59" t="s">
        <v>15</v>
      </c>
      <c r="U3622" s="1" t="n">
        <f aca="false">$S3622-$R3622</f>
        <v>0</v>
      </c>
      <c r="V3622" s="1" t="n">
        <f aca="false">IF($T3622="±",$Q3622*2,$Q3622)</f>
        <v>0</v>
      </c>
      <c r="W3622" s="60" t="str">
        <f aca="false">IFERROR($U3622/ABS($V3622),"N/A")</f>
        <v>N/A</v>
      </c>
      <c r="X3622" s="61" t="str">
        <f aca="false">IF(OR($W3622="N/A",$R3622="",$S3622=""),"N/A",IF($W3622&gt;=4,"Not Significant",IF($W3622&gt;=2,"Semi-Significant","Significant")))</f>
        <v>N/A</v>
      </c>
      <c r="Z3622" s="1" t="str">
        <f aca="false">IF($D3622="Z540.1 w/data",0,"")</f>
        <v/>
      </c>
      <c r="AA3622" s="1" t="e">
        <f aca="false">$Y3622+$Q3622+$Z3622</f>
        <v>#VALUE!</v>
      </c>
      <c r="AB3622" s="1" t="n">
        <f aca="false">$N3622+$Q3622</f>
        <v>0</v>
      </c>
      <c r="AC3622" s="1" t="str">
        <f aca="false">IF($Y3622="","",IF(AND($AA3622&gt;=$R3622,$AA3622&lt;=$S3622),"Pass","Fail"))</f>
        <v/>
      </c>
      <c r="AD3622" s="1" t="str">
        <f aca="false">IF($Y3622="","",IF($AA3622&gt;$R3622,"Pass","Fail"))</f>
        <v/>
      </c>
      <c r="AE3622" s="1" t="str">
        <f aca="false">IF($Y3622="","",IF($AA3622&gt;=$R3622,"Pass","Fail"))</f>
        <v/>
      </c>
      <c r="AF3622" s="1" t="str">
        <f aca="false">IF($Y3622="","",IF($AA3622&lt;=$S3622,"Pass","Fail"))</f>
        <v/>
      </c>
      <c r="AG3622" s="1" t="str">
        <f aca="false">IF($Y3622="","",IF($AA3622&lt;$S3622,"Pass","Fail"))</f>
        <v/>
      </c>
      <c r="AH3622" s="23" t="str">
        <f aca="true">INDIRECT(CHOOSE(MATCH($T3622,{"±","&gt;","≥","≤","&lt;"},0), "AC", "AD", "AE", "AF", "AG") &amp; ROW())</f>
        <v/>
      </c>
      <c r="AI3622" s="56" t="str">
        <f aca="false">IF($X3622="Not Significant","No Further Action Required",
IF($AH3622="","",
IF(AND($AH3622="Pass",$L3622="0 - Passed "),"Analysis performed; no further action required.",
IF(AND($AH3622="Fail",$L3622="1 - Failed "),"Analysis performed; no further action required.",
IF(AND($AH3622="Pass",$L3622="2 - Limited In Use "),"Analysis performed; no further action required.",
IF(AND($AH3622="Fail",$L3622="3 - Adjusted "),"Analysis performed; no further action required.",
"Unit fails analysis; TSM determination required."))))))</f>
        <v/>
      </c>
      <c r="AJ3622" s="58"/>
    </row>
    <row r="3623" customFormat="false" ht="15" hidden="false" customHeight="false" outlineLevel="0" collapsed="false">
      <c r="A3623" s="56"/>
      <c r="E3623" s="57" t="str">
        <f aca="false">IF(AND($F3623="",$G3623=""),"",IF($G3623="",$F3623,HYPERLINK($G3623,$F3623)))</f>
        <v/>
      </c>
      <c r="H3623" s="1" t="str">
        <f aca="false">IF($I3623="","None Attached",IF(LEFT($I3623,5)="https",HYPERLINK($I3623,"Datasheet"),HYPERLINK(_xlfn.CONCAT("https://",$I3623),"Datasheet")))</f>
        <v>None Attached</v>
      </c>
      <c r="M3623" s="56"/>
      <c r="P3623" s="58"/>
      <c r="Q3623" s="1" t="n">
        <f aca="false">$M3623-$N3623</f>
        <v>0</v>
      </c>
      <c r="R3623" s="56"/>
      <c r="T3623" s="59" t="s">
        <v>15</v>
      </c>
      <c r="U3623" s="1" t="n">
        <f aca="false">$S3623-$R3623</f>
        <v>0</v>
      </c>
      <c r="V3623" s="1" t="n">
        <f aca="false">IF($T3623="±",$Q3623*2,$Q3623)</f>
        <v>0</v>
      </c>
      <c r="W3623" s="60" t="str">
        <f aca="false">IFERROR($U3623/ABS($V3623),"N/A")</f>
        <v>N/A</v>
      </c>
      <c r="X3623" s="61" t="str">
        <f aca="false">IF(OR($W3623="N/A",$R3623="",$S3623=""),"N/A",IF($W3623&gt;=4,"Not Significant",IF($W3623&gt;=2,"Semi-Significant","Significant")))</f>
        <v>N/A</v>
      </c>
      <c r="Z3623" s="1" t="str">
        <f aca="false">IF($D3623="Z540.1 w/data",0,"")</f>
        <v/>
      </c>
      <c r="AA3623" s="1" t="e">
        <f aca="false">$Y3623+$Q3623+$Z3623</f>
        <v>#VALUE!</v>
      </c>
      <c r="AB3623" s="1" t="n">
        <f aca="false">$N3623+$Q3623</f>
        <v>0</v>
      </c>
      <c r="AC3623" s="1" t="str">
        <f aca="false">IF($Y3623="","",IF(AND($AA3623&gt;=$R3623,$AA3623&lt;=$S3623),"Pass","Fail"))</f>
        <v/>
      </c>
      <c r="AD3623" s="1" t="str">
        <f aca="false">IF($Y3623="","",IF($AA3623&gt;$R3623,"Pass","Fail"))</f>
        <v/>
      </c>
      <c r="AE3623" s="1" t="str">
        <f aca="false">IF($Y3623="","",IF($AA3623&gt;=$R3623,"Pass","Fail"))</f>
        <v/>
      </c>
      <c r="AF3623" s="1" t="str">
        <f aca="false">IF($Y3623="","",IF($AA3623&lt;=$S3623,"Pass","Fail"))</f>
        <v/>
      </c>
      <c r="AG3623" s="1" t="str">
        <f aca="false">IF($Y3623="","",IF($AA3623&lt;$S3623,"Pass","Fail"))</f>
        <v/>
      </c>
      <c r="AH3623" s="23" t="str">
        <f aca="true">INDIRECT(CHOOSE(MATCH($T3623,{"±","&gt;","≥","≤","&lt;"},0), "AC", "AD", "AE", "AF", "AG") &amp; ROW())</f>
        <v/>
      </c>
      <c r="AI3623" s="56" t="str">
        <f aca="false">IF($X3623="Not Significant","No Further Action Required",
IF($AH3623="","",
IF(AND($AH3623="Pass",$L3623="0 - Passed "),"Analysis performed; no further action required.",
IF(AND($AH3623="Fail",$L3623="1 - Failed "),"Analysis performed; no further action required.",
IF(AND($AH3623="Pass",$L3623="2 - Limited In Use "),"Analysis performed; no further action required.",
IF(AND($AH3623="Fail",$L3623="3 - Adjusted "),"Analysis performed; no further action required.",
"Unit fails analysis; TSM determination required."))))))</f>
        <v/>
      </c>
      <c r="AJ3623" s="58"/>
    </row>
    <row r="3624" customFormat="false" ht="15" hidden="false" customHeight="false" outlineLevel="0" collapsed="false">
      <c r="A3624" s="56"/>
      <c r="E3624" s="57" t="str">
        <f aca="false">IF(AND($F3624="",$G3624=""),"",IF($G3624="",$F3624,HYPERLINK($G3624,$F3624)))</f>
        <v/>
      </c>
      <c r="H3624" s="1" t="str">
        <f aca="false">IF($I3624="","None Attached",IF(LEFT($I3624,5)="https",HYPERLINK($I3624,"Datasheet"),HYPERLINK(_xlfn.CONCAT("https://",$I3624),"Datasheet")))</f>
        <v>None Attached</v>
      </c>
      <c r="M3624" s="56"/>
      <c r="P3624" s="58"/>
      <c r="Q3624" s="1" t="n">
        <f aca="false">$M3624-$N3624</f>
        <v>0</v>
      </c>
      <c r="R3624" s="56"/>
      <c r="T3624" s="59" t="s">
        <v>15</v>
      </c>
      <c r="U3624" s="1" t="n">
        <f aca="false">$S3624-$R3624</f>
        <v>0</v>
      </c>
      <c r="V3624" s="1" t="n">
        <f aca="false">IF($T3624="±",$Q3624*2,$Q3624)</f>
        <v>0</v>
      </c>
      <c r="W3624" s="60" t="str">
        <f aca="false">IFERROR($U3624/ABS($V3624),"N/A")</f>
        <v>N/A</v>
      </c>
      <c r="X3624" s="61" t="str">
        <f aca="false">IF(OR($W3624="N/A",$R3624="",$S3624=""),"N/A",IF($W3624&gt;=4,"Not Significant",IF($W3624&gt;=2,"Semi-Significant","Significant")))</f>
        <v>N/A</v>
      </c>
      <c r="Z3624" s="1" t="str">
        <f aca="false">IF($D3624="Z540.1 w/data",0,"")</f>
        <v/>
      </c>
      <c r="AA3624" s="1" t="e">
        <f aca="false">$Y3624+$Q3624+$Z3624</f>
        <v>#VALUE!</v>
      </c>
      <c r="AB3624" s="1" t="n">
        <f aca="false">$N3624+$Q3624</f>
        <v>0</v>
      </c>
      <c r="AC3624" s="1" t="str">
        <f aca="false">IF($Y3624="","",IF(AND($AA3624&gt;=$R3624,$AA3624&lt;=$S3624),"Pass","Fail"))</f>
        <v/>
      </c>
      <c r="AD3624" s="1" t="str">
        <f aca="false">IF($Y3624="","",IF($AA3624&gt;$R3624,"Pass","Fail"))</f>
        <v/>
      </c>
      <c r="AE3624" s="1" t="str">
        <f aca="false">IF($Y3624="","",IF($AA3624&gt;=$R3624,"Pass","Fail"))</f>
        <v/>
      </c>
      <c r="AF3624" s="1" t="str">
        <f aca="false">IF($Y3624="","",IF($AA3624&lt;=$S3624,"Pass","Fail"))</f>
        <v/>
      </c>
      <c r="AG3624" s="1" t="str">
        <f aca="false">IF($Y3624="","",IF($AA3624&lt;$S3624,"Pass","Fail"))</f>
        <v/>
      </c>
      <c r="AH3624" s="23" t="str">
        <f aca="true">INDIRECT(CHOOSE(MATCH($T3624,{"±","&gt;","≥","≤","&lt;"},0), "AC", "AD", "AE", "AF", "AG") &amp; ROW())</f>
        <v/>
      </c>
      <c r="AI3624" s="56" t="str">
        <f aca="false">IF($X3624="Not Significant","No Further Action Required",
IF($AH3624="","",
IF(AND($AH3624="Pass",$L3624="0 - Passed "),"Analysis performed; no further action required.",
IF(AND($AH3624="Fail",$L3624="1 - Failed "),"Analysis performed; no further action required.",
IF(AND($AH3624="Pass",$L3624="2 - Limited In Use "),"Analysis performed; no further action required.",
IF(AND($AH3624="Fail",$L3624="3 - Adjusted "),"Analysis performed; no further action required.",
"Unit fails analysis; TSM determination required."))))))</f>
        <v/>
      </c>
      <c r="AJ3624" s="58"/>
    </row>
    <row r="3625" customFormat="false" ht="15" hidden="false" customHeight="false" outlineLevel="0" collapsed="false">
      <c r="A3625" s="56"/>
      <c r="E3625" s="57" t="str">
        <f aca="false">IF(AND($F3625="",$G3625=""),"",IF($G3625="",$F3625,HYPERLINK($G3625,$F3625)))</f>
        <v/>
      </c>
      <c r="H3625" s="1" t="str">
        <f aca="false">IF($I3625="","None Attached",IF(LEFT($I3625,5)="https",HYPERLINK($I3625,"Datasheet"),HYPERLINK(_xlfn.CONCAT("https://",$I3625),"Datasheet")))</f>
        <v>None Attached</v>
      </c>
      <c r="M3625" s="56"/>
      <c r="P3625" s="58"/>
      <c r="Q3625" s="1" t="n">
        <f aca="false">$M3625-$N3625</f>
        <v>0</v>
      </c>
      <c r="R3625" s="56"/>
      <c r="T3625" s="59" t="s">
        <v>15</v>
      </c>
      <c r="U3625" s="1" t="n">
        <f aca="false">$S3625-$R3625</f>
        <v>0</v>
      </c>
      <c r="V3625" s="1" t="n">
        <f aca="false">IF($T3625="±",$Q3625*2,$Q3625)</f>
        <v>0</v>
      </c>
      <c r="W3625" s="60" t="str">
        <f aca="false">IFERROR($U3625/ABS($V3625),"N/A")</f>
        <v>N/A</v>
      </c>
      <c r="X3625" s="61" t="str">
        <f aca="false">IF(OR($W3625="N/A",$R3625="",$S3625=""),"N/A",IF($W3625&gt;=4,"Not Significant",IF($W3625&gt;=2,"Semi-Significant","Significant")))</f>
        <v>N/A</v>
      </c>
      <c r="Z3625" s="1" t="str">
        <f aca="false">IF($D3625="Z540.1 w/data",0,"")</f>
        <v/>
      </c>
      <c r="AA3625" s="1" t="e">
        <f aca="false">$Y3625+$Q3625+$Z3625</f>
        <v>#VALUE!</v>
      </c>
      <c r="AB3625" s="1" t="n">
        <f aca="false">$N3625+$Q3625</f>
        <v>0</v>
      </c>
      <c r="AC3625" s="1" t="str">
        <f aca="false">IF($Y3625="","",IF(AND($AA3625&gt;=$R3625,$AA3625&lt;=$S3625),"Pass","Fail"))</f>
        <v/>
      </c>
      <c r="AD3625" s="1" t="str">
        <f aca="false">IF($Y3625="","",IF($AA3625&gt;$R3625,"Pass","Fail"))</f>
        <v/>
      </c>
      <c r="AE3625" s="1" t="str">
        <f aca="false">IF($Y3625="","",IF($AA3625&gt;=$R3625,"Pass","Fail"))</f>
        <v/>
      </c>
      <c r="AF3625" s="1" t="str">
        <f aca="false">IF($Y3625="","",IF($AA3625&lt;=$S3625,"Pass","Fail"))</f>
        <v/>
      </c>
      <c r="AG3625" s="1" t="str">
        <f aca="false">IF($Y3625="","",IF($AA3625&lt;$S3625,"Pass","Fail"))</f>
        <v/>
      </c>
      <c r="AH3625" s="23" t="str">
        <f aca="true">INDIRECT(CHOOSE(MATCH($T3625,{"±","&gt;","≥","≤","&lt;"},0), "AC", "AD", "AE", "AF", "AG") &amp; ROW())</f>
        <v/>
      </c>
      <c r="AI3625" s="56" t="str">
        <f aca="false">IF($X3625="Not Significant","No Further Action Required",
IF($AH3625="","",
IF(AND($AH3625="Pass",$L3625="0 - Passed "),"Analysis performed; no further action required.",
IF(AND($AH3625="Fail",$L3625="1 - Failed "),"Analysis performed; no further action required.",
IF(AND($AH3625="Pass",$L3625="2 - Limited In Use "),"Analysis performed; no further action required.",
IF(AND($AH3625="Fail",$L3625="3 - Adjusted "),"Analysis performed; no further action required.",
"Unit fails analysis; TSM determination required."))))))</f>
        <v/>
      </c>
      <c r="AJ3625" s="58"/>
    </row>
    <row r="3626" customFormat="false" ht="15" hidden="false" customHeight="false" outlineLevel="0" collapsed="false">
      <c r="A3626" s="56"/>
      <c r="E3626" s="57" t="str">
        <f aca="false">IF(AND($F3626="",$G3626=""),"",IF($G3626="",$F3626,HYPERLINK($G3626,$F3626)))</f>
        <v/>
      </c>
      <c r="H3626" s="1" t="str">
        <f aca="false">IF($I3626="","None Attached",IF(LEFT($I3626,5)="https",HYPERLINK($I3626,"Datasheet"),HYPERLINK(_xlfn.CONCAT("https://",$I3626),"Datasheet")))</f>
        <v>None Attached</v>
      </c>
      <c r="M3626" s="56"/>
      <c r="P3626" s="58"/>
      <c r="Q3626" s="1" t="n">
        <f aca="false">$M3626-$N3626</f>
        <v>0</v>
      </c>
      <c r="R3626" s="56"/>
      <c r="T3626" s="59" t="s">
        <v>15</v>
      </c>
      <c r="U3626" s="1" t="n">
        <f aca="false">$S3626-$R3626</f>
        <v>0</v>
      </c>
      <c r="V3626" s="1" t="n">
        <f aca="false">IF($T3626="±",$Q3626*2,$Q3626)</f>
        <v>0</v>
      </c>
      <c r="W3626" s="60" t="str">
        <f aca="false">IFERROR($U3626/ABS($V3626),"N/A")</f>
        <v>N/A</v>
      </c>
      <c r="X3626" s="61" t="str">
        <f aca="false">IF(OR($W3626="N/A",$R3626="",$S3626=""),"N/A",IF($W3626&gt;=4,"Not Significant",IF($W3626&gt;=2,"Semi-Significant","Significant")))</f>
        <v>N/A</v>
      </c>
      <c r="Z3626" s="1" t="str">
        <f aca="false">IF($D3626="Z540.1 w/data",0,"")</f>
        <v/>
      </c>
      <c r="AA3626" s="1" t="e">
        <f aca="false">$Y3626+$Q3626+$Z3626</f>
        <v>#VALUE!</v>
      </c>
      <c r="AB3626" s="1" t="n">
        <f aca="false">$N3626+$Q3626</f>
        <v>0</v>
      </c>
      <c r="AC3626" s="1" t="str">
        <f aca="false">IF($Y3626="","",IF(AND($AA3626&gt;=$R3626,$AA3626&lt;=$S3626),"Pass","Fail"))</f>
        <v/>
      </c>
      <c r="AD3626" s="1" t="str">
        <f aca="false">IF($Y3626="","",IF($AA3626&gt;$R3626,"Pass","Fail"))</f>
        <v/>
      </c>
      <c r="AE3626" s="1" t="str">
        <f aca="false">IF($Y3626="","",IF($AA3626&gt;=$R3626,"Pass","Fail"))</f>
        <v/>
      </c>
      <c r="AF3626" s="1" t="str">
        <f aca="false">IF($Y3626="","",IF($AA3626&lt;=$S3626,"Pass","Fail"))</f>
        <v/>
      </c>
      <c r="AG3626" s="1" t="str">
        <f aca="false">IF($Y3626="","",IF($AA3626&lt;$S3626,"Pass","Fail"))</f>
        <v/>
      </c>
      <c r="AH3626" s="23" t="str">
        <f aca="true">INDIRECT(CHOOSE(MATCH($T3626,{"±","&gt;","≥","≤","&lt;"},0), "AC", "AD", "AE", "AF", "AG") &amp; ROW())</f>
        <v/>
      </c>
      <c r="AI3626" s="56" t="str">
        <f aca="false">IF($X3626="Not Significant","No Further Action Required",
IF($AH3626="","",
IF(AND($AH3626="Pass",$L3626="0 - Passed "),"Analysis performed; no further action required.",
IF(AND($AH3626="Fail",$L3626="1 - Failed "),"Analysis performed; no further action required.",
IF(AND($AH3626="Pass",$L3626="2 - Limited In Use "),"Analysis performed; no further action required.",
IF(AND($AH3626="Fail",$L3626="3 - Adjusted "),"Analysis performed; no further action required.",
"Unit fails analysis; TSM determination required."))))))</f>
        <v/>
      </c>
      <c r="AJ3626" s="58"/>
    </row>
    <row r="3627" customFormat="false" ht="15" hidden="false" customHeight="false" outlineLevel="0" collapsed="false">
      <c r="A3627" s="56"/>
      <c r="E3627" s="57" t="str">
        <f aca="false">IF(AND($F3627="",$G3627=""),"",IF($G3627="",$F3627,HYPERLINK($G3627,$F3627)))</f>
        <v/>
      </c>
      <c r="H3627" s="1" t="str">
        <f aca="false">IF($I3627="","None Attached",IF(LEFT($I3627,5)="https",HYPERLINK($I3627,"Datasheet"),HYPERLINK(_xlfn.CONCAT("https://",$I3627),"Datasheet")))</f>
        <v>None Attached</v>
      </c>
      <c r="M3627" s="56"/>
      <c r="P3627" s="58"/>
      <c r="Q3627" s="1" t="n">
        <f aca="false">$M3627-$N3627</f>
        <v>0</v>
      </c>
      <c r="R3627" s="56"/>
      <c r="T3627" s="59" t="s">
        <v>15</v>
      </c>
      <c r="U3627" s="1" t="n">
        <f aca="false">$S3627-$R3627</f>
        <v>0</v>
      </c>
      <c r="V3627" s="1" t="n">
        <f aca="false">IF($T3627="±",$Q3627*2,$Q3627)</f>
        <v>0</v>
      </c>
      <c r="W3627" s="60" t="str">
        <f aca="false">IFERROR($U3627/ABS($V3627),"N/A")</f>
        <v>N/A</v>
      </c>
      <c r="X3627" s="61" t="str">
        <f aca="false">IF(OR($W3627="N/A",$R3627="",$S3627=""),"N/A",IF($W3627&gt;=4,"Not Significant",IF($W3627&gt;=2,"Semi-Significant","Significant")))</f>
        <v>N/A</v>
      </c>
      <c r="Z3627" s="1" t="str">
        <f aca="false">IF($D3627="Z540.1 w/data",0,"")</f>
        <v/>
      </c>
      <c r="AA3627" s="1" t="e">
        <f aca="false">$Y3627+$Q3627+$Z3627</f>
        <v>#VALUE!</v>
      </c>
      <c r="AB3627" s="1" t="n">
        <f aca="false">$N3627+$Q3627</f>
        <v>0</v>
      </c>
      <c r="AC3627" s="1" t="str">
        <f aca="false">IF($Y3627="","",IF(AND($AA3627&gt;=$R3627,$AA3627&lt;=$S3627),"Pass","Fail"))</f>
        <v/>
      </c>
      <c r="AD3627" s="1" t="str">
        <f aca="false">IF($Y3627="","",IF($AA3627&gt;$R3627,"Pass","Fail"))</f>
        <v/>
      </c>
      <c r="AE3627" s="1" t="str">
        <f aca="false">IF($Y3627="","",IF($AA3627&gt;=$R3627,"Pass","Fail"))</f>
        <v/>
      </c>
      <c r="AF3627" s="1" t="str">
        <f aca="false">IF($Y3627="","",IF($AA3627&lt;=$S3627,"Pass","Fail"))</f>
        <v/>
      </c>
      <c r="AG3627" s="1" t="str">
        <f aca="false">IF($Y3627="","",IF($AA3627&lt;$S3627,"Pass","Fail"))</f>
        <v/>
      </c>
      <c r="AH3627" s="23" t="str">
        <f aca="true">INDIRECT(CHOOSE(MATCH($T3627,{"±","&gt;","≥","≤","&lt;"},0), "AC", "AD", "AE", "AF", "AG") &amp; ROW())</f>
        <v/>
      </c>
      <c r="AI3627" s="56" t="str">
        <f aca="false">IF($X3627="Not Significant","No Further Action Required",
IF($AH3627="","",
IF(AND($AH3627="Pass",$L3627="0 - Passed "),"Analysis performed; no further action required.",
IF(AND($AH3627="Fail",$L3627="1 - Failed "),"Analysis performed; no further action required.",
IF(AND($AH3627="Pass",$L3627="2 - Limited In Use "),"Analysis performed; no further action required.",
IF(AND($AH3627="Fail",$L3627="3 - Adjusted "),"Analysis performed; no further action required.",
"Unit fails analysis; TSM determination required."))))))</f>
        <v/>
      </c>
      <c r="AJ3627" s="58"/>
    </row>
    <row r="3628" customFormat="false" ht="15" hidden="false" customHeight="false" outlineLevel="0" collapsed="false">
      <c r="A3628" s="56"/>
      <c r="E3628" s="57" t="str">
        <f aca="false">IF(AND($F3628="",$G3628=""),"",IF($G3628="",$F3628,HYPERLINK($G3628,$F3628)))</f>
        <v/>
      </c>
      <c r="H3628" s="1" t="str">
        <f aca="false">IF($I3628="","None Attached",IF(LEFT($I3628,5)="https",HYPERLINK($I3628,"Datasheet"),HYPERLINK(_xlfn.CONCAT("https://",$I3628),"Datasheet")))</f>
        <v>None Attached</v>
      </c>
      <c r="M3628" s="56"/>
      <c r="P3628" s="58"/>
      <c r="Q3628" s="1" t="n">
        <f aca="false">$M3628-$N3628</f>
        <v>0</v>
      </c>
      <c r="R3628" s="56"/>
      <c r="T3628" s="59" t="s">
        <v>15</v>
      </c>
      <c r="U3628" s="1" t="n">
        <f aca="false">$S3628-$R3628</f>
        <v>0</v>
      </c>
      <c r="V3628" s="1" t="n">
        <f aca="false">IF($T3628="±",$Q3628*2,$Q3628)</f>
        <v>0</v>
      </c>
      <c r="W3628" s="60" t="str">
        <f aca="false">IFERROR($U3628/ABS($V3628),"N/A")</f>
        <v>N/A</v>
      </c>
      <c r="X3628" s="61" t="str">
        <f aca="false">IF(OR($W3628="N/A",$R3628="",$S3628=""),"N/A",IF($W3628&gt;=4,"Not Significant",IF($W3628&gt;=2,"Semi-Significant","Significant")))</f>
        <v>N/A</v>
      </c>
      <c r="Z3628" s="1" t="str">
        <f aca="false">IF($D3628="Z540.1 w/data",0,"")</f>
        <v/>
      </c>
      <c r="AA3628" s="1" t="e">
        <f aca="false">$Y3628+$Q3628+$Z3628</f>
        <v>#VALUE!</v>
      </c>
      <c r="AB3628" s="1" t="n">
        <f aca="false">$N3628+$Q3628</f>
        <v>0</v>
      </c>
      <c r="AC3628" s="1" t="str">
        <f aca="false">IF($Y3628="","",IF(AND($AA3628&gt;=$R3628,$AA3628&lt;=$S3628),"Pass","Fail"))</f>
        <v/>
      </c>
      <c r="AD3628" s="1" t="str">
        <f aca="false">IF($Y3628="","",IF($AA3628&gt;$R3628,"Pass","Fail"))</f>
        <v/>
      </c>
      <c r="AE3628" s="1" t="str">
        <f aca="false">IF($Y3628="","",IF($AA3628&gt;=$R3628,"Pass","Fail"))</f>
        <v/>
      </c>
      <c r="AF3628" s="1" t="str">
        <f aca="false">IF($Y3628="","",IF($AA3628&lt;=$S3628,"Pass","Fail"))</f>
        <v/>
      </c>
      <c r="AG3628" s="1" t="str">
        <f aca="false">IF($Y3628="","",IF($AA3628&lt;$S3628,"Pass","Fail"))</f>
        <v/>
      </c>
      <c r="AH3628" s="23" t="str">
        <f aca="true">INDIRECT(CHOOSE(MATCH($T3628,{"±","&gt;","≥","≤","&lt;"},0), "AC", "AD", "AE", "AF", "AG") &amp; ROW())</f>
        <v/>
      </c>
      <c r="AI3628" s="56" t="str">
        <f aca="false">IF($X3628="Not Significant","No Further Action Required",
IF($AH3628="","",
IF(AND($AH3628="Pass",$L3628="0 - Passed "),"Analysis performed; no further action required.",
IF(AND($AH3628="Fail",$L3628="1 - Failed "),"Analysis performed; no further action required.",
IF(AND($AH3628="Pass",$L3628="2 - Limited In Use "),"Analysis performed; no further action required.",
IF(AND($AH3628="Fail",$L3628="3 - Adjusted "),"Analysis performed; no further action required.",
"Unit fails analysis; TSM determination required."))))))</f>
        <v/>
      </c>
      <c r="AJ3628" s="58"/>
    </row>
    <row r="3629" customFormat="false" ht="15" hidden="false" customHeight="false" outlineLevel="0" collapsed="false">
      <c r="A3629" s="56"/>
      <c r="E3629" s="57" t="str">
        <f aca="false">IF(AND($F3629="",$G3629=""),"",IF($G3629="",$F3629,HYPERLINK($G3629,$F3629)))</f>
        <v/>
      </c>
      <c r="H3629" s="1" t="str">
        <f aca="false">IF($I3629="","None Attached",IF(LEFT($I3629,5)="https",HYPERLINK($I3629,"Datasheet"),HYPERLINK(_xlfn.CONCAT("https://",$I3629),"Datasheet")))</f>
        <v>None Attached</v>
      </c>
      <c r="M3629" s="56"/>
      <c r="P3629" s="58"/>
      <c r="Q3629" s="1" t="n">
        <f aca="false">$M3629-$N3629</f>
        <v>0</v>
      </c>
      <c r="R3629" s="56"/>
      <c r="T3629" s="59" t="s">
        <v>15</v>
      </c>
      <c r="U3629" s="1" t="n">
        <f aca="false">$S3629-$R3629</f>
        <v>0</v>
      </c>
      <c r="V3629" s="1" t="n">
        <f aca="false">IF($T3629="±",$Q3629*2,$Q3629)</f>
        <v>0</v>
      </c>
      <c r="W3629" s="60" t="str">
        <f aca="false">IFERROR($U3629/ABS($V3629),"N/A")</f>
        <v>N/A</v>
      </c>
      <c r="X3629" s="61" t="str">
        <f aca="false">IF(OR($W3629="N/A",$R3629="",$S3629=""),"N/A",IF($W3629&gt;=4,"Not Significant",IF($W3629&gt;=2,"Semi-Significant","Significant")))</f>
        <v>N/A</v>
      </c>
      <c r="Z3629" s="1" t="str">
        <f aca="false">IF($D3629="Z540.1 w/data",0,"")</f>
        <v/>
      </c>
      <c r="AA3629" s="1" t="e">
        <f aca="false">$Y3629+$Q3629+$Z3629</f>
        <v>#VALUE!</v>
      </c>
      <c r="AB3629" s="1" t="n">
        <f aca="false">$N3629+$Q3629</f>
        <v>0</v>
      </c>
      <c r="AC3629" s="1" t="str">
        <f aca="false">IF($Y3629="","",IF(AND($AA3629&gt;=$R3629,$AA3629&lt;=$S3629),"Pass","Fail"))</f>
        <v/>
      </c>
      <c r="AD3629" s="1" t="str">
        <f aca="false">IF($Y3629="","",IF($AA3629&gt;$R3629,"Pass","Fail"))</f>
        <v/>
      </c>
      <c r="AE3629" s="1" t="str">
        <f aca="false">IF($Y3629="","",IF($AA3629&gt;=$R3629,"Pass","Fail"))</f>
        <v/>
      </c>
      <c r="AF3629" s="1" t="str">
        <f aca="false">IF($Y3629="","",IF($AA3629&lt;=$S3629,"Pass","Fail"))</f>
        <v/>
      </c>
      <c r="AG3629" s="1" t="str">
        <f aca="false">IF($Y3629="","",IF($AA3629&lt;$S3629,"Pass","Fail"))</f>
        <v/>
      </c>
      <c r="AH3629" s="23" t="str">
        <f aca="true">INDIRECT(CHOOSE(MATCH($T3629,{"±","&gt;","≥","≤","&lt;"},0), "AC", "AD", "AE", "AF", "AG") &amp; ROW())</f>
        <v/>
      </c>
      <c r="AI3629" s="56" t="str">
        <f aca="false">IF($X3629="Not Significant","No Further Action Required",
IF($AH3629="","",
IF(AND($AH3629="Pass",$L3629="0 - Passed "),"Analysis performed; no further action required.",
IF(AND($AH3629="Fail",$L3629="1 - Failed "),"Analysis performed; no further action required.",
IF(AND($AH3629="Pass",$L3629="2 - Limited In Use "),"Analysis performed; no further action required.",
IF(AND($AH3629="Fail",$L3629="3 - Adjusted "),"Analysis performed; no further action required.",
"Unit fails analysis; TSM determination required."))))))</f>
        <v/>
      </c>
      <c r="AJ3629" s="58"/>
    </row>
    <row r="3630" customFormat="false" ht="15" hidden="false" customHeight="false" outlineLevel="0" collapsed="false">
      <c r="A3630" s="56"/>
      <c r="E3630" s="57" t="str">
        <f aca="false">IF(AND($F3630="",$G3630=""),"",IF($G3630="",$F3630,HYPERLINK($G3630,$F3630)))</f>
        <v/>
      </c>
      <c r="H3630" s="1" t="str">
        <f aca="false">IF($I3630="","None Attached",IF(LEFT($I3630,5)="https",HYPERLINK($I3630,"Datasheet"),HYPERLINK(_xlfn.CONCAT("https://",$I3630),"Datasheet")))</f>
        <v>None Attached</v>
      </c>
      <c r="M3630" s="56"/>
      <c r="P3630" s="58"/>
      <c r="Q3630" s="1" t="n">
        <f aca="false">$M3630-$N3630</f>
        <v>0</v>
      </c>
      <c r="R3630" s="56"/>
      <c r="T3630" s="59" t="s">
        <v>15</v>
      </c>
      <c r="U3630" s="1" t="n">
        <f aca="false">$S3630-$R3630</f>
        <v>0</v>
      </c>
      <c r="V3630" s="1" t="n">
        <f aca="false">IF($T3630="±",$Q3630*2,$Q3630)</f>
        <v>0</v>
      </c>
      <c r="W3630" s="60" t="str">
        <f aca="false">IFERROR($U3630/ABS($V3630),"N/A")</f>
        <v>N/A</v>
      </c>
      <c r="X3630" s="61" t="str">
        <f aca="false">IF(OR($W3630="N/A",$R3630="",$S3630=""),"N/A",IF($W3630&gt;=4,"Not Significant",IF($W3630&gt;=2,"Semi-Significant","Significant")))</f>
        <v>N/A</v>
      </c>
      <c r="Z3630" s="1" t="str">
        <f aca="false">IF($D3630="Z540.1 w/data",0,"")</f>
        <v/>
      </c>
      <c r="AA3630" s="1" t="e">
        <f aca="false">$Y3630+$Q3630+$Z3630</f>
        <v>#VALUE!</v>
      </c>
      <c r="AB3630" s="1" t="n">
        <f aca="false">$N3630+$Q3630</f>
        <v>0</v>
      </c>
      <c r="AC3630" s="1" t="str">
        <f aca="false">IF($Y3630="","",IF(AND($AA3630&gt;=$R3630,$AA3630&lt;=$S3630),"Pass","Fail"))</f>
        <v/>
      </c>
      <c r="AD3630" s="1" t="str">
        <f aca="false">IF($Y3630="","",IF($AA3630&gt;$R3630,"Pass","Fail"))</f>
        <v/>
      </c>
      <c r="AE3630" s="1" t="str">
        <f aca="false">IF($Y3630="","",IF($AA3630&gt;=$R3630,"Pass","Fail"))</f>
        <v/>
      </c>
      <c r="AF3630" s="1" t="str">
        <f aca="false">IF($Y3630="","",IF($AA3630&lt;=$S3630,"Pass","Fail"))</f>
        <v/>
      </c>
      <c r="AG3630" s="1" t="str">
        <f aca="false">IF($Y3630="","",IF($AA3630&lt;$S3630,"Pass","Fail"))</f>
        <v/>
      </c>
      <c r="AH3630" s="23" t="str">
        <f aca="true">INDIRECT(CHOOSE(MATCH($T3630,{"±","&gt;","≥","≤","&lt;"},0), "AC", "AD", "AE", "AF", "AG") &amp; ROW())</f>
        <v/>
      </c>
      <c r="AI3630" s="56" t="str">
        <f aca="false">IF($X3630="Not Significant","No Further Action Required",
IF($AH3630="","",
IF(AND($AH3630="Pass",$L3630="0 - Passed "),"Analysis performed; no further action required.",
IF(AND($AH3630="Fail",$L3630="1 - Failed "),"Analysis performed; no further action required.",
IF(AND($AH3630="Pass",$L3630="2 - Limited In Use "),"Analysis performed; no further action required.",
IF(AND($AH3630="Fail",$L3630="3 - Adjusted "),"Analysis performed; no further action required.",
"Unit fails analysis; TSM determination required."))))))</f>
        <v/>
      </c>
      <c r="AJ3630" s="58"/>
    </row>
    <row r="3631" customFormat="false" ht="15" hidden="false" customHeight="false" outlineLevel="0" collapsed="false">
      <c r="A3631" s="56"/>
      <c r="E3631" s="57" t="str">
        <f aca="false">IF(AND($F3631="",$G3631=""),"",IF($G3631="",$F3631,HYPERLINK($G3631,$F3631)))</f>
        <v/>
      </c>
      <c r="H3631" s="1" t="str">
        <f aca="false">IF($I3631="","None Attached",IF(LEFT($I3631,5)="https",HYPERLINK($I3631,"Datasheet"),HYPERLINK(_xlfn.CONCAT("https://",$I3631),"Datasheet")))</f>
        <v>None Attached</v>
      </c>
      <c r="M3631" s="56"/>
      <c r="P3631" s="58"/>
      <c r="Q3631" s="1" t="n">
        <f aca="false">$M3631-$N3631</f>
        <v>0</v>
      </c>
      <c r="R3631" s="56"/>
      <c r="T3631" s="59" t="s">
        <v>15</v>
      </c>
      <c r="U3631" s="1" t="n">
        <f aca="false">$S3631-$R3631</f>
        <v>0</v>
      </c>
      <c r="V3631" s="1" t="n">
        <f aca="false">IF($T3631="±",$Q3631*2,$Q3631)</f>
        <v>0</v>
      </c>
      <c r="W3631" s="60" t="str">
        <f aca="false">IFERROR($U3631/ABS($V3631),"N/A")</f>
        <v>N/A</v>
      </c>
      <c r="X3631" s="61" t="str">
        <f aca="false">IF(OR($W3631="N/A",$R3631="",$S3631=""),"N/A",IF($W3631&gt;=4,"Not Significant",IF($W3631&gt;=2,"Semi-Significant","Significant")))</f>
        <v>N/A</v>
      </c>
      <c r="Z3631" s="1" t="str">
        <f aca="false">IF($D3631="Z540.1 w/data",0,"")</f>
        <v/>
      </c>
      <c r="AA3631" s="1" t="e">
        <f aca="false">$Y3631+$Q3631+$Z3631</f>
        <v>#VALUE!</v>
      </c>
      <c r="AB3631" s="1" t="n">
        <f aca="false">$N3631+$Q3631</f>
        <v>0</v>
      </c>
      <c r="AC3631" s="1" t="str">
        <f aca="false">IF($Y3631="","",IF(AND($AA3631&gt;=$R3631,$AA3631&lt;=$S3631),"Pass","Fail"))</f>
        <v/>
      </c>
      <c r="AD3631" s="1" t="str">
        <f aca="false">IF($Y3631="","",IF($AA3631&gt;$R3631,"Pass","Fail"))</f>
        <v/>
      </c>
      <c r="AE3631" s="1" t="str">
        <f aca="false">IF($Y3631="","",IF($AA3631&gt;=$R3631,"Pass","Fail"))</f>
        <v/>
      </c>
      <c r="AF3631" s="1" t="str">
        <f aca="false">IF($Y3631="","",IF($AA3631&lt;=$S3631,"Pass","Fail"))</f>
        <v/>
      </c>
      <c r="AG3631" s="1" t="str">
        <f aca="false">IF($Y3631="","",IF($AA3631&lt;$S3631,"Pass","Fail"))</f>
        <v/>
      </c>
      <c r="AH3631" s="23" t="str">
        <f aca="true">INDIRECT(CHOOSE(MATCH($T3631,{"±","&gt;","≥","≤","&lt;"},0), "AC", "AD", "AE", "AF", "AG") &amp; ROW())</f>
        <v/>
      </c>
      <c r="AI3631" s="56" t="str">
        <f aca="false">IF($X3631="Not Significant","No Further Action Required",
IF($AH3631="","",
IF(AND($AH3631="Pass",$L3631="0 - Passed "),"Analysis performed; no further action required.",
IF(AND($AH3631="Fail",$L3631="1 - Failed "),"Analysis performed; no further action required.",
IF(AND($AH3631="Pass",$L3631="2 - Limited In Use "),"Analysis performed; no further action required.",
IF(AND($AH3631="Fail",$L3631="3 - Adjusted "),"Analysis performed; no further action required.",
"Unit fails analysis; TSM determination required."))))))</f>
        <v/>
      </c>
      <c r="AJ3631" s="58"/>
    </row>
    <row r="3632" customFormat="false" ht="15" hidden="false" customHeight="false" outlineLevel="0" collapsed="false">
      <c r="A3632" s="56"/>
      <c r="E3632" s="57" t="str">
        <f aca="false">IF(AND($F3632="",$G3632=""),"",IF($G3632="",$F3632,HYPERLINK($G3632,$F3632)))</f>
        <v/>
      </c>
      <c r="H3632" s="1" t="str">
        <f aca="false">IF($I3632="","None Attached",IF(LEFT($I3632,5)="https",HYPERLINK($I3632,"Datasheet"),HYPERLINK(_xlfn.CONCAT("https://",$I3632),"Datasheet")))</f>
        <v>None Attached</v>
      </c>
      <c r="M3632" s="56"/>
      <c r="P3632" s="58"/>
      <c r="Q3632" s="1" t="n">
        <f aca="false">$M3632-$N3632</f>
        <v>0</v>
      </c>
      <c r="R3632" s="56"/>
      <c r="T3632" s="59" t="s">
        <v>15</v>
      </c>
      <c r="U3632" s="1" t="n">
        <f aca="false">$S3632-$R3632</f>
        <v>0</v>
      </c>
      <c r="V3632" s="1" t="n">
        <f aca="false">IF($T3632="±",$Q3632*2,$Q3632)</f>
        <v>0</v>
      </c>
      <c r="W3632" s="60" t="str">
        <f aca="false">IFERROR($U3632/ABS($V3632),"N/A")</f>
        <v>N/A</v>
      </c>
      <c r="X3632" s="61" t="str">
        <f aca="false">IF(OR($W3632="N/A",$R3632="",$S3632=""),"N/A",IF($W3632&gt;=4,"Not Significant",IF($W3632&gt;=2,"Semi-Significant","Significant")))</f>
        <v>N/A</v>
      </c>
      <c r="Z3632" s="1" t="str">
        <f aca="false">IF($D3632="Z540.1 w/data",0,"")</f>
        <v/>
      </c>
      <c r="AA3632" s="1" t="e">
        <f aca="false">$Y3632+$Q3632+$Z3632</f>
        <v>#VALUE!</v>
      </c>
      <c r="AB3632" s="1" t="n">
        <f aca="false">$N3632+$Q3632</f>
        <v>0</v>
      </c>
      <c r="AC3632" s="1" t="str">
        <f aca="false">IF($Y3632="","",IF(AND($AA3632&gt;=$R3632,$AA3632&lt;=$S3632),"Pass","Fail"))</f>
        <v/>
      </c>
      <c r="AD3632" s="1" t="str">
        <f aca="false">IF($Y3632="","",IF($AA3632&gt;$R3632,"Pass","Fail"))</f>
        <v/>
      </c>
      <c r="AE3632" s="1" t="str">
        <f aca="false">IF($Y3632="","",IF($AA3632&gt;=$R3632,"Pass","Fail"))</f>
        <v/>
      </c>
      <c r="AF3632" s="1" t="str">
        <f aca="false">IF($Y3632="","",IF($AA3632&lt;=$S3632,"Pass","Fail"))</f>
        <v/>
      </c>
      <c r="AG3632" s="1" t="str">
        <f aca="false">IF($Y3632="","",IF($AA3632&lt;$S3632,"Pass","Fail"))</f>
        <v/>
      </c>
      <c r="AH3632" s="23" t="str">
        <f aca="true">INDIRECT(CHOOSE(MATCH($T3632,{"±","&gt;","≥","≤","&lt;"},0), "AC", "AD", "AE", "AF", "AG") &amp; ROW())</f>
        <v/>
      </c>
      <c r="AI3632" s="56" t="str">
        <f aca="false">IF($X3632="Not Significant","No Further Action Required",
IF($AH3632="","",
IF(AND($AH3632="Pass",$L3632="0 - Passed "),"Analysis performed; no further action required.",
IF(AND($AH3632="Fail",$L3632="1 - Failed "),"Analysis performed; no further action required.",
IF(AND($AH3632="Pass",$L3632="2 - Limited In Use "),"Analysis performed; no further action required.",
IF(AND($AH3632="Fail",$L3632="3 - Adjusted "),"Analysis performed; no further action required.",
"Unit fails analysis; TSM determination required."))))))</f>
        <v/>
      </c>
      <c r="AJ3632" s="58"/>
    </row>
    <row r="3633" customFormat="false" ht="15" hidden="false" customHeight="false" outlineLevel="0" collapsed="false">
      <c r="A3633" s="56"/>
      <c r="E3633" s="57" t="str">
        <f aca="false">IF(AND($F3633="",$G3633=""),"",IF($G3633="",$F3633,HYPERLINK($G3633,$F3633)))</f>
        <v/>
      </c>
      <c r="H3633" s="1" t="str">
        <f aca="false">IF($I3633="","None Attached",IF(LEFT($I3633,5)="https",HYPERLINK($I3633,"Datasheet"),HYPERLINK(_xlfn.CONCAT("https://",$I3633),"Datasheet")))</f>
        <v>None Attached</v>
      </c>
      <c r="M3633" s="56"/>
      <c r="P3633" s="58"/>
      <c r="Q3633" s="1" t="n">
        <f aca="false">$M3633-$N3633</f>
        <v>0</v>
      </c>
      <c r="R3633" s="56"/>
      <c r="T3633" s="59" t="s">
        <v>15</v>
      </c>
      <c r="U3633" s="1" t="n">
        <f aca="false">$S3633-$R3633</f>
        <v>0</v>
      </c>
      <c r="V3633" s="1" t="n">
        <f aca="false">IF($T3633="±",$Q3633*2,$Q3633)</f>
        <v>0</v>
      </c>
      <c r="W3633" s="60" t="str">
        <f aca="false">IFERROR($U3633/ABS($V3633),"N/A")</f>
        <v>N/A</v>
      </c>
      <c r="X3633" s="61" t="str">
        <f aca="false">IF(OR($W3633="N/A",$R3633="",$S3633=""),"N/A",IF($W3633&gt;=4,"Not Significant",IF($W3633&gt;=2,"Semi-Significant","Significant")))</f>
        <v>N/A</v>
      </c>
      <c r="Z3633" s="1" t="str">
        <f aca="false">IF($D3633="Z540.1 w/data",0,"")</f>
        <v/>
      </c>
      <c r="AA3633" s="1" t="e">
        <f aca="false">$Y3633+$Q3633+$Z3633</f>
        <v>#VALUE!</v>
      </c>
      <c r="AB3633" s="1" t="n">
        <f aca="false">$N3633+$Q3633</f>
        <v>0</v>
      </c>
      <c r="AC3633" s="1" t="str">
        <f aca="false">IF($Y3633="","",IF(AND($AA3633&gt;=$R3633,$AA3633&lt;=$S3633),"Pass","Fail"))</f>
        <v/>
      </c>
      <c r="AD3633" s="1" t="str">
        <f aca="false">IF($Y3633="","",IF($AA3633&gt;$R3633,"Pass","Fail"))</f>
        <v/>
      </c>
      <c r="AE3633" s="1" t="str">
        <f aca="false">IF($Y3633="","",IF($AA3633&gt;=$R3633,"Pass","Fail"))</f>
        <v/>
      </c>
      <c r="AF3633" s="1" t="str">
        <f aca="false">IF($Y3633="","",IF($AA3633&lt;=$S3633,"Pass","Fail"))</f>
        <v/>
      </c>
      <c r="AG3633" s="1" t="str">
        <f aca="false">IF($Y3633="","",IF($AA3633&lt;$S3633,"Pass","Fail"))</f>
        <v/>
      </c>
      <c r="AH3633" s="23" t="str">
        <f aca="true">INDIRECT(CHOOSE(MATCH($T3633,{"±","&gt;","≥","≤","&lt;"},0), "AC", "AD", "AE", "AF", "AG") &amp; ROW())</f>
        <v/>
      </c>
      <c r="AI3633" s="56" t="str">
        <f aca="false">IF($X3633="Not Significant","No Further Action Required",
IF($AH3633="","",
IF(AND($AH3633="Pass",$L3633="0 - Passed "),"Analysis performed; no further action required.",
IF(AND($AH3633="Fail",$L3633="1 - Failed "),"Analysis performed; no further action required.",
IF(AND($AH3633="Pass",$L3633="2 - Limited In Use "),"Analysis performed; no further action required.",
IF(AND($AH3633="Fail",$L3633="3 - Adjusted "),"Analysis performed; no further action required.",
"Unit fails analysis; TSM determination required."))))))</f>
        <v/>
      </c>
      <c r="AJ3633" s="58"/>
    </row>
    <row r="3634" customFormat="false" ht="15" hidden="false" customHeight="false" outlineLevel="0" collapsed="false">
      <c r="A3634" s="56"/>
      <c r="E3634" s="57" t="str">
        <f aca="false">IF(AND($F3634="",$G3634=""),"",IF($G3634="",$F3634,HYPERLINK($G3634,$F3634)))</f>
        <v/>
      </c>
      <c r="H3634" s="1" t="str">
        <f aca="false">IF($I3634="","None Attached",IF(LEFT($I3634,5)="https",HYPERLINK($I3634,"Datasheet"),HYPERLINK(_xlfn.CONCAT("https://",$I3634),"Datasheet")))</f>
        <v>None Attached</v>
      </c>
      <c r="M3634" s="56"/>
      <c r="P3634" s="58"/>
      <c r="Q3634" s="1" t="n">
        <f aca="false">$M3634-$N3634</f>
        <v>0</v>
      </c>
      <c r="R3634" s="56"/>
      <c r="T3634" s="59" t="s">
        <v>15</v>
      </c>
      <c r="U3634" s="1" t="n">
        <f aca="false">$S3634-$R3634</f>
        <v>0</v>
      </c>
      <c r="V3634" s="1" t="n">
        <f aca="false">IF($T3634="±",$Q3634*2,$Q3634)</f>
        <v>0</v>
      </c>
      <c r="W3634" s="60" t="str">
        <f aca="false">IFERROR($U3634/ABS($V3634),"N/A")</f>
        <v>N/A</v>
      </c>
      <c r="X3634" s="61" t="str">
        <f aca="false">IF(OR($W3634="N/A",$R3634="",$S3634=""),"N/A",IF($W3634&gt;=4,"Not Significant",IF($W3634&gt;=2,"Semi-Significant","Significant")))</f>
        <v>N/A</v>
      </c>
      <c r="Z3634" s="1" t="str">
        <f aca="false">IF($D3634="Z540.1 w/data",0,"")</f>
        <v/>
      </c>
      <c r="AA3634" s="1" t="e">
        <f aca="false">$Y3634+$Q3634+$Z3634</f>
        <v>#VALUE!</v>
      </c>
      <c r="AB3634" s="1" t="n">
        <f aca="false">$N3634+$Q3634</f>
        <v>0</v>
      </c>
      <c r="AC3634" s="1" t="str">
        <f aca="false">IF($Y3634="","",IF(AND($AA3634&gt;=$R3634,$AA3634&lt;=$S3634),"Pass","Fail"))</f>
        <v/>
      </c>
      <c r="AD3634" s="1" t="str">
        <f aca="false">IF($Y3634="","",IF($AA3634&gt;$R3634,"Pass","Fail"))</f>
        <v/>
      </c>
      <c r="AE3634" s="1" t="str">
        <f aca="false">IF($Y3634="","",IF($AA3634&gt;=$R3634,"Pass","Fail"))</f>
        <v/>
      </c>
      <c r="AF3634" s="1" t="str">
        <f aca="false">IF($Y3634="","",IF($AA3634&lt;=$S3634,"Pass","Fail"))</f>
        <v/>
      </c>
      <c r="AG3634" s="1" t="str">
        <f aca="false">IF($Y3634="","",IF($AA3634&lt;$S3634,"Pass","Fail"))</f>
        <v/>
      </c>
      <c r="AH3634" s="23" t="str">
        <f aca="true">INDIRECT(CHOOSE(MATCH($T3634,{"±","&gt;","≥","≤","&lt;"},0), "AC", "AD", "AE", "AF", "AG") &amp; ROW())</f>
        <v/>
      </c>
      <c r="AI3634" s="56" t="str">
        <f aca="false">IF($X3634="Not Significant","No Further Action Required",
IF($AH3634="","",
IF(AND($AH3634="Pass",$L3634="0 - Passed "),"Analysis performed; no further action required.",
IF(AND($AH3634="Fail",$L3634="1 - Failed "),"Analysis performed; no further action required.",
IF(AND($AH3634="Pass",$L3634="2 - Limited In Use "),"Analysis performed; no further action required.",
IF(AND($AH3634="Fail",$L3634="3 - Adjusted "),"Analysis performed; no further action required.",
"Unit fails analysis; TSM determination required."))))))</f>
        <v/>
      </c>
      <c r="AJ3634" s="58"/>
    </row>
    <row r="3635" customFormat="false" ht="15" hidden="false" customHeight="false" outlineLevel="0" collapsed="false">
      <c r="A3635" s="56"/>
      <c r="E3635" s="57" t="str">
        <f aca="false">IF(AND($F3635="",$G3635=""),"",IF($G3635="",$F3635,HYPERLINK($G3635,$F3635)))</f>
        <v/>
      </c>
      <c r="H3635" s="1" t="str">
        <f aca="false">IF($I3635="","None Attached",IF(LEFT($I3635,5)="https",HYPERLINK($I3635,"Datasheet"),HYPERLINK(_xlfn.CONCAT("https://",$I3635),"Datasheet")))</f>
        <v>None Attached</v>
      </c>
      <c r="M3635" s="56"/>
      <c r="P3635" s="58"/>
      <c r="Q3635" s="1" t="n">
        <f aca="false">$M3635-$N3635</f>
        <v>0</v>
      </c>
      <c r="R3635" s="56"/>
      <c r="T3635" s="59" t="s">
        <v>15</v>
      </c>
      <c r="U3635" s="1" t="n">
        <f aca="false">$S3635-$R3635</f>
        <v>0</v>
      </c>
      <c r="V3635" s="1" t="n">
        <f aca="false">IF($T3635="±",$Q3635*2,$Q3635)</f>
        <v>0</v>
      </c>
      <c r="W3635" s="60" t="str">
        <f aca="false">IFERROR($U3635/ABS($V3635),"N/A")</f>
        <v>N/A</v>
      </c>
      <c r="X3635" s="61" t="str">
        <f aca="false">IF(OR($W3635="N/A",$R3635="",$S3635=""),"N/A",IF($W3635&gt;=4,"Not Significant",IF($W3635&gt;=2,"Semi-Significant","Significant")))</f>
        <v>N/A</v>
      </c>
      <c r="Z3635" s="1" t="str">
        <f aca="false">IF($D3635="Z540.1 w/data",0,"")</f>
        <v/>
      </c>
      <c r="AA3635" s="1" t="e">
        <f aca="false">$Y3635+$Q3635+$Z3635</f>
        <v>#VALUE!</v>
      </c>
      <c r="AB3635" s="1" t="n">
        <f aca="false">$N3635+$Q3635</f>
        <v>0</v>
      </c>
      <c r="AC3635" s="1" t="str">
        <f aca="false">IF($Y3635="","",IF(AND($AA3635&gt;=$R3635,$AA3635&lt;=$S3635),"Pass","Fail"))</f>
        <v/>
      </c>
      <c r="AD3635" s="1" t="str">
        <f aca="false">IF($Y3635="","",IF($AA3635&gt;$R3635,"Pass","Fail"))</f>
        <v/>
      </c>
      <c r="AE3635" s="1" t="str">
        <f aca="false">IF($Y3635="","",IF($AA3635&gt;=$R3635,"Pass","Fail"))</f>
        <v/>
      </c>
      <c r="AF3635" s="1" t="str">
        <f aca="false">IF($Y3635="","",IF($AA3635&lt;=$S3635,"Pass","Fail"))</f>
        <v/>
      </c>
      <c r="AG3635" s="1" t="str">
        <f aca="false">IF($Y3635="","",IF($AA3635&lt;$S3635,"Pass","Fail"))</f>
        <v/>
      </c>
      <c r="AH3635" s="23" t="str">
        <f aca="true">INDIRECT(CHOOSE(MATCH($T3635,{"±","&gt;","≥","≤","&lt;"},0), "AC", "AD", "AE", "AF", "AG") &amp; ROW())</f>
        <v/>
      </c>
      <c r="AI3635" s="56" t="str">
        <f aca="false">IF($X3635="Not Significant","No Further Action Required",
IF($AH3635="","",
IF(AND($AH3635="Pass",$L3635="0 - Passed "),"Analysis performed; no further action required.",
IF(AND($AH3635="Fail",$L3635="1 - Failed "),"Analysis performed; no further action required.",
IF(AND($AH3635="Pass",$L3635="2 - Limited In Use "),"Analysis performed; no further action required.",
IF(AND($AH3635="Fail",$L3635="3 - Adjusted "),"Analysis performed; no further action required.",
"Unit fails analysis; TSM determination required."))))))</f>
        <v/>
      </c>
      <c r="AJ3635" s="58"/>
    </row>
    <row r="3636" customFormat="false" ht="15" hidden="false" customHeight="false" outlineLevel="0" collapsed="false">
      <c r="A3636" s="56"/>
      <c r="E3636" s="57" t="str">
        <f aca="false">IF(AND($F3636="",$G3636=""),"",IF($G3636="",$F3636,HYPERLINK($G3636,$F3636)))</f>
        <v/>
      </c>
      <c r="H3636" s="1" t="str">
        <f aca="false">IF($I3636="","None Attached",IF(LEFT($I3636,5)="https",HYPERLINK($I3636,"Datasheet"),HYPERLINK(_xlfn.CONCAT("https://",$I3636),"Datasheet")))</f>
        <v>None Attached</v>
      </c>
      <c r="M3636" s="56"/>
      <c r="P3636" s="58"/>
      <c r="Q3636" s="1" t="n">
        <f aca="false">$M3636-$N3636</f>
        <v>0</v>
      </c>
      <c r="R3636" s="56"/>
      <c r="T3636" s="59" t="s">
        <v>15</v>
      </c>
      <c r="U3636" s="1" t="n">
        <f aca="false">$S3636-$R3636</f>
        <v>0</v>
      </c>
      <c r="V3636" s="1" t="n">
        <f aca="false">IF($T3636="±",$Q3636*2,$Q3636)</f>
        <v>0</v>
      </c>
      <c r="W3636" s="60" t="str">
        <f aca="false">IFERROR($U3636/ABS($V3636),"N/A")</f>
        <v>N/A</v>
      </c>
      <c r="X3636" s="61" t="str">
        <f aca="false">IF(OR($W3636="N/A",$R3636="",$S3636=""),"N/A",IF($W3636&gt;=4,"Not Significant",IF($W3636&gt;=2,"Semi-Significant","Significant")))</f>
        <v>N/A</v>
      </c>
      <c r="Z3636" s="1" t="str">
        <f aca="false">IF($D3636="Z540.1 w/data",0,"")</f>
        <v/>
      </c>
      <c r="AA3636" s="1" t="e">
        <f aca="false">$Y3636+$Q3636+$Z3636</f>
        <v>#VALUE!</v>
      </c>
      <c r="AB3636" s="1" t="n">
        <f aca="false">$N3636+$Q3636</f>
        <v>0</v>
      </c>
      <c r="AC3636" s="1" t="str">
        <f aca="false">IF($Y3636="","",IF(AND($AA3636&gt;=$R3636,$AA3636&lt;=$S3636),"Pass","Fail"))</f>
        <v/>
      </c>
      <c r="AD3636" s="1" t="str">
        <f aca="false">IF($Y3636="","",IF($AA3636&gt;$R3636,"Pass","Fail"))</f>
        <v/>
      </c>
      <c r="AE3636" s="1" t="str">
        <f aca="false">IF($Y3636="","",IF($AA3636&gt;=$R3636,"Pass","Fail"))</f>
        <v/>
      </c>
      <c r="AF3636" s="1" t="str">
        <f aca="false">IF($Y3636="","",IF($AA3636&lt;=$S3636,"Pass","Fail"))</f>
        <v/>
      </c>
      <c r="AG3636" s="1" t="str">
        <f aca="false">IF($Y3636="","",IF($AA3636&lt;$S3636,"Pass","Fail"))</f>
        <v/>
      </c>
      <c r="AH3636" s="23" t="str">
        <f aca="true">INDIRECT(CHOOSE(MATCH($T3636,{"±","&gt;","≥","≤","&lt;"},0), "AC", "AD", "AE", "AF", "AG") &amp; ROW())</f>
        <v/>
      </c>
      <c r="AI3636" s="56" t="str">
        <f aca="false">IF($X3636="Not Significant","No Further Action Required",
IF($AH3636="","",
IF(AND($AH3636="Pass",$L3636="0 - Passed "),"Analysis performed; no further action required.",
IF(AND($AH3636="Fail",$L3636="1 - Failed "),"Analysis performed; no further action required.",
IF(AND($AH3636="Pass",$L3636="2 - Limited In Use "),"Analysis performed; no further action required.",
IF(AND($AH3636="Fail",$L3636="3 - Adjusted "),"Analysis performed; no further action required.",
"Unit fails analysis; TSM determination required."))))))</f>
        <v/>
      </c>
      <c r="AJ3636" s="58"/>
    </row>
    <row r="3637" customFormat="false" ht="15" hidden="false" customHeight="false" outlineLevel="0" collapsed="false">
      <c r="A3637" s="56"/>
      <c r="E3637" s="57" t="str">
        <f aca="false">IF(AND($F3637="",$G3637=""),"",IF($G3637="",$F3637,HYPERLINK($G3637,$F3637)))</f>
        <v/>
      </c>
      <c r="H3637" s="1" t="str">
        <f aca="false">IF($I3637="","None Attached",IF(LEFT($I3637,5)="https",HYPERLINK($I3637,"Datasheet"),HYPERLINK(_xlfn.CONCAT("https://",$I3637),"Datasheet")))</f>
        <v>None Attached</v>
      </c>
      <c r="M3637" s="56"/>
      <c r="P3637" s="58"/>
      <c r="Q3637" s="1" t="n">
        <f aca="false">$M3637-$N3637</f>
        <v>0</v>
      </c>
      <c r="R3637" s="56"/>
      <c r="T3637" s="59" t="s">
        <v>15</v>
      </c>
      <c r="U3637" s="1" t="n">
        <f aca="false">$S3637-$R3637</f>
        <v>0</v>
      </c>
      <c r="V3637" s="1" t="n">
        <f aca="false">IF($T3637="±",$Q3637*2,$Q3637)</f>
        <v>0</v>
      </c>
      <c r="W3637" s="60" t="str">
        <f aca="false">IFERROR($U3637/ABS($V3637),"N/A")</f>
        <v>N/A</v>
      </c>
      <c r="X3637" s="61" t="str">
        <f aca="false">IF(OR($W3637="N/A",$R3637="",$S3637=""),"N/A",IF($W3637&gt;=4,"Not Significant",IF($W3637&gt;=2,"Semi-Significant","Significant")))</f>
        <v>N/A</v>
      </c>
      <c r="Z3637" s="1" t="str">
        <f aca="false">IF($D3637="Z540.1 w/data",0,"")</f>
        <v/>
      </c>
      <c r="AA3637" s="1" t="e">
        <f aca="false">$Y3637+$Q3637+$Z3637</f>
        <v>#VALUE!</v>
      </c>
      <c r="AB3637" s="1" t="n">
        <f aca="false">$N3637+$Q3637</f>
        <v>0</v>
      </c>
      <c r="AC3637" s="1" t="str">
        <f aca="false">IF($Y3637="","",IF(AND($AA3637&gt;=$R3637,$AA3637&lt;=$S3637),"Pass","Fail"))</f>
        <v/>
      </c>
      <c r="AD3637" s="1" t="str">
        <f aca="false">IF($Y3637="","",IF($AA3637&gt;$R3637,"Pass","Fail"))</f>
        <v/>
      </c>
      <c r="AE3637" s="1" t="str">
        <f aca="false">IF($Y3637="","",IF($AA3637&gt;=$R3637,"Pass","Fail"))</f>
        <v/>
      </c>
      <c r="AF3637" s="1" t="str">
        <f aca="false">IF($Y3637="","",IF($AA3637&lt;=$S3637,"Pass","Fail"))</f>
        <v/>
      </c>
      <c r="AG3637" s="1" t="str">
        <f aca="false">IF($Y3637="","",IF($AA3637&lt;$S3637,"Pass","Fail"))</f>
        <v/>
      </c>
      <c r="AH3637" s="23" t="str">
        <f aca="true">INDIRECT(CHOOSE(MATCH($T3637,{"±","&gt;","≥","≤","&lt;"},0), "AC", "AD", "AE", "AF", "AG") &amp; ROW())</f>
        <v/>
      </c>
      <c r="AI3637" s="56" t="str">
        <f aca="false">IF($X3637="Not Significant","No Further Action Required",
IF($AH3637="","",
IF(AND($AH3637="Pass",$L3637="0 - Passed "),"Analysis performed; no further action required.",
IF(AND($AH3637="Fail",$L3637="1 - Failed "),"Analysis performed; no further action required.",
IF(AND($AH3637="Pass",$L3637="2 - Limited In Use "),"Analysis performed; no further action required.",
IF(AND($AH3637="Fail",$L3637="3 - Adjusted "),"Analysis performed; no further action required.",
"Unit fails analysis; TSM determination required."))))))</f>
        <v/>
      </c>
      <c r="AJ3637" s="58"/>
    </row>
    <row r="3638" customFormat="false" ht="15" hidden="false" customHeight="false" outlineLevel="0" collapsed="false">
      <c r="A3638" s="56"/>
      <c r="E3638" s="57" t="str">
        <f aca="false">IF(AND($F3638="",$G3638=""),"",IF($G3638="",$F3638,HYPERLINK($G3638,$F3638)))</f>
        <v/>
      </c>
      <c r="H3638" s="1" t="str">
        <f aca="false">IF($I3638="","None Attached",IF(LEFT($I3638,5)="https",HYPERLINK($I3638,"Datasheet"),HYPERLINK(_xlfn.CONCAT("https://",$I3638),"Datasheet")))</f>
        <v>None Attached</v>
      </c>
      <c r="M3638" s="56"/>
      <c r="P3638" s="58"/>
      <c r="Q3638" s="1" t="n">
        <f aca="false">$M3638-$N3638</f>
        <v>0</v>
      </c>
      <c r="R3638" s="56"/>
      <c r="T3638" s="59" t="s">
        <v>15</v>
      </c>
      <c r="U3638" s="1" t="n">
        <f aca="false">$S3638-$R3638</f>
        <v>0</v>
      </c>
      <c r="V3638" s="1" t="n">
        <f aca="false">IF($T3638="±",$Q3638*2,$Q3638)</f>
        <v>0</v>
      </c>
      <c r="W3638" s="60" t="str">
        <f aca="false">IFERROR($U3638/ABS($V3638),"N/A")</f>
        <v>N/A</v>
      </c>
      <c r="X3638" s="61" t="str">
        <f aca="false">IF(OR($W3638="N/A",$R3638="",$S3638=""),"N/A",IF($W3638&gt;=4,"Not Significant",IF($W3638&gt;=2,"Semi-Significant","Significant")))</f>
        <v>N/A</v>
      </c>
      <c r="Z3638" s="1" t="str">
        <f aca="false">IF($D3638="Z540.1 w/data",0,"")</f>
        <v/>
      </c>
      <c r="AA3638" s="1" t="e">
        <f aca="false">$Y3638+$Q3638+$Z3638</f>
        <v>#VALUE!</v>
      </c>
      <c r="AB3638" s="1" t="n">
        <f aca="false">$N3638+$Q3638</f>
        <v>0</v>
      </c>
      <c r="AC3638" s="1" t="str">
        <f aca="false">IF($Y3638="","",IF(AND($AA3638&gt;=$R3638,$AA3638&lt;=$S3638),"Pass","Fail"))</f>
        <v/>
      </c>
      <c r="AD3638" s="1" t="str">
        <f aca="false">IF($Y3638="","",IF($AA3638&gt;$R3638,"Pass","Fail"))</f>
        <v/>
      </c>
      <c r="AE3638" s="1" t="str">
        <f aca="false">IF($Y3638="","",IF($AA3638&gt;=$R3638,"Pass","Fail"))</f>
        <v/>
      </c>
      <c r="AF3638" s="1" t="str">
        <f aca="false">IF($Y3638="","",IF($AA3638&lt;=$S3638,"Pass","Fail"))</f>
        <v/>
      </c>
      <c r="AG3638" s="1" t="str">
        <f aca="false">IF($Y3638="","",IF($AA3638&lt;$S3638,"Pass","Fail"))</f>
        <v/>
      </c>
      <c r="AH3638" s="23" t="str">
        <f aca="true">INDIRECT(CHOOSE(MATCH($T3638,{"±","&gt;","≥","≤","&lt;"},0), "AC", "AD", "AE", "AF", "AG") &amp; ROW())</f>
        <v/>
      </c>
      <c r="AI3638" s="56" t="str">
        <f aca="false">IF($X3638="Not Significant","No Further Action Required",
IF($AH3638="","",
IF(AND($AH3638="Pass",$L3638="0 - Passed "),"Analysis performed; no further action required.",
IF(AND($AH3638="Fail",$L3638="1 - Failed "),"Analysis performed; no further action required.",
IF(AND($AH3638="Pass",$L3638="2 - Limited In Use "),"Analysis performed; no further action required.",
IF(AND($AH3638="Fail",$L3638="3 - Adjusted "),"Analysis performed; no further action required.",
"Unit fails analysis; TSM determination required."))))))</f>
        <v/>
      </c>
      <c r="AJ3638" s="58"/>
    </row>
    <row r="3639" customFormat="false" ht="15" hidden="false" customHeight="false" outlineLevel="0" collapsed="false">
      <c r="A3639" s="56"/>
      <c r="E3639" s="57" t="str">
        <f aca="false">IF(AND($F3639="",$G3639=""),"",IF($G3639="",$F3639,HYPERLINK($G3639,$F3639)))</f>
        <v/>
      </c>
      <c r="H3639" s="1" t="str">
        <f aca="false">IF($I3639="","None Attached",IF(LEFT($I3639,5)="https",HYPERLINK($I3639,"Datasheet"),HYPERLINK(_xlfn.CONCAT("https://",$I3639),"Datasheet")))</f>
        <v>None Attached</v>
      </c>
      <c r="M3639" s="56"/>
      <c r="P3639" s="58"/>
      <c r="Q3639" s="1" t="n">
        <f aca="false">$M3639-$N3639</f>
        <v>0</v>
      </c>
      <c r="R3639" s="56"/>
      <c r="T3639" s="59" t="s">
        <v>15</v>
      </c>
      <c r="U3639" s="1" t="n">
        <f aca="false">$S3639-$R3639</f>
        <v>0</v>
      </c>
      <c r="V3639" s="1" t="n">
        <f aca="false">IF($T3639="±",$Q3639*2,$Q3639)</f>
        <v>0</v>
      </c>
      <c r="W3639" s="60" t="str">
        <f aca="false">IFERROR($U3639/ABS($V3639),"N/A")</f>
        <v>N/A</v>
      </c>
      <c r="X3639" s="61" t="str">
        <f aca="false">IF(OR($W3639="N/A",$R3639="",$S3639=""),"N/A",IF($W3639&gt;=4,"Not Significant",IF($W3639&gt;=2,"Semi-Significant","Significant")))</f>
        <v>N/A</v>
      </c>
      <c r="Z3639" s="1" t="str">
        <f aca="false">IF($D3639="Z540.1 w/data",0,"")</f>
        <v/>
      </c>
      <c r="AA3639" s="1" t="e">
        <f aca="false">$Y3639+$Q3639+$Z3639</f>
        <v>#VALUE!</v>
      </c>
      <c r="AB3639" s="1" t="n">
        <f aca="false">$N3639+$Q3639</f>
        <v>0</v>
      </c>
      <c r="AC3639" s="1" t="str">
        <f aca="false">IF($Y3639="","",IF(AND($AA3639&gt;=$R3639,$AA3639&lt;=$S3639),"Pass","Fail"))</f>
        <v/>
      </c>
      <c r="AD3639" s="1" t="str">
        <f aca="false">IF($Y3639="","",IF($AA3639&gt;$R3639,"Pass","Fail"))</f>
        <v/>
      </c>
      <c r="AE3639" s="1" t="str">
        <f aca="false">IF($Y3639="","",IF($AA3639&gt;=$R3639,"Pass","Fail"))</f>
        <v/>
      </c>
      <c r="AF3639" s="1" t="str">
        <f aca="false">IF($Y3639="","",IF($AA3639&lt;=$S3639,"Pass","Fail"))</f>
        <v/>
      </c>
      <c r="AG3639" s="1" t="str">
        <f aca="false">IF($Y3639="","",IF($AA3639&lt;$S3639,"Pass","Fail"))</f>
        <v/>
      </c>
      <c r="AH3639" s="23" t="str">
        <f aca="true">INDIRECT(CHOOSE(MATCH($T3639,{"±","&gt;","≥","≤","&lt;"},0), "AC", "AD", "AE", "AF", "AG") &amp; ROW())</f>
        <v/>
      </c>
      <c r="AI3639" s="56" t="str">
        <f aca="false">IF($X3639="Not Significant","No Further Action Required",
IF($AH3639="","",
IF(AND($AH3639="Pass",$L3639="0 - Passed "),"Analysis performed; no further action required.",
IF(AND($AH3639="Fail",$L3639="1 - Failed "),"Analysis performed; no further action required.",
IF(AND($AH3639="Pass",$L3639="2 - Limited In Use "),"Analysis performed; no further action required.",
IF(AND($AH3639="Fail",$L3639="3 - Adjusted "),"Analysis performed; no further action required.",
"Unit fails analysis; TSM determination required."))))))</f>
        <v/>
      </c>
      <c r="AJ3639" s="58"/>
    </row>
    <row r="3640" customFormat="false" ht="15" hidden="false" customHeight="false" outlineLevel="0" collapsed="false">
      <c r="A3640" s="56"/>
      <c r="E3640" s="57" t="str">
        <f aca="false">IF(AND($F3640="",$G3640=""),"",IF($G3640="",$F3640,HYPERLINK($G3640,$F3640)))</f>
        <v/>
      </c>
      <c r="H3640" s="1" t="str">
        <f aca="false">IF($I3640="","None Attached",IF(LEFT($I3640,5)="https",HYPERLINK($I3640,"Datasheet"),HYPERLINK(_xlfn.CONCAT("https://",$I3640),"Datasheet")))</f>
        <v>None Attached</v>
      </c>
      <c r="M3640" s="56"/>
      <c r="P3640" s="58"/>
      <c r="Q3640" s="1" t="n">
        <f aca="false">$M3640-$N3640</f>
        <v>0</v>
      </c>
      <c r="R3640" s="56"/>
      <c r="T3640" s="59" t="s">
        <v>15</v>
      </c>
      <c r="U3640" s="1" t="n">
        <f aca="false">$S3640-$R3640</f>
        <v>0</v>
      </c>
      <c r="V3640" s="1" t="n">
        <f aca="false">IF($T3640="±",$Q3640*2,$Q3640)</f>
        <v>0</v>
      </c>
      <c r="W3640" s="60" t="str">
        <f aca="false">IFERROR($U3640/ABS($V3640),"N/A")</f>
        <v>N/A</v>
      </c>
      <c r="X3640" s="61" t="str">
        <f aca="false">IF(OR($W3640="N/A",$R3640="",$S3640=""),"N/A",IF($W3640&gt;=4,"Not Significant",IF($W3640&gt;=2,"Semi-Significant","Significant")))</f>
        <v>N/A</v>
      </c>
      <c r="Z3640" s="1" t="str">
        <f aca="false">IF($D3640="Z540.1 w/data",0,"")</f>
        <v/>
      </c>
      <c r="AA3640" s="1" t="e">
        <f aca="false">$Y3640+$Q3640+$Z3640</f>
        <v>#VALUE!</v>
      </c>
      <c r="AB3640" s="1" t="n">
        <f aca="false">$N3640+$Q3640</f>
        <v>0</v>
      </c>
      <c r="AC3640" s="1" t="str">
        <f aca="false">IF($Y3640="","",IF(AND($AA3640&gt;=$R3640,$AA3640&lt;=$S3640),"Pass","Fail"))</f>
        <v/>
      </c>
      <c r="AD3640" s="1" t="str">
        <f aca="false">IF($Y3640="","",IF($AA3640&gt;$R3640,"Pass","Fail"))</f>
        <v/>
      </c>
      <c r="AE3640" s="1" t="str">
        <f aca="false">IF($Y3640="","",IF($AA3640&gt;=$R3640,"Pass","Fail"))</f>
        <v/>
      </c>
      <c r="AF3640" s="1" t="str">
        <f aca="false">IF($Y3640="","",IF($AA3640&lt;=$S3640,"Pass","Fail"))</f>
        <v/>
      </c>
      <c r="AG3640" s="1" t="str">
        <f aca="false">IF($Y3640="","",IF($AA3640&lt;$S3640,"Pass","Fail"))</f>
        <v/>
      </c>
      <c r="AH3640" s="23" t="str">
        <f aca="true">INDIRECT(CHOOSE(MATCH($T3640,{"±","&gt;","≥","≤","&lt;"},0), "AC", "AD", "AE", "AF", "AG") &amp; ROW())</f>
        <v/>
      </c>
      <c r="AI3640" s="56" t="str">
        <f aca="false">IF($X3640="Not Significant","No Further Action Required",
IF($AH3640="","",
IF(AND($AH3640="Pass",$L3640="0 - Passed "),"Analysis performed; no further action required.",
IF(AND($AH3640="Fail",$L3640="1 - Failed "),"Analysis performed; no further action required.",
IF(AND($AH3640="Pass",$L3640="2 - Limited In Use "),"Analysis performed; no further action required.",
IF(AND($AH3640="Fail",$L3640="3 - Adjusted "),"Analysis performed; no further action required.",
"Unit fails analysis; TSM determination required."))))))</f>
        <v/>
      </c>
      <c r="AJ3640" s="58"/>
    </row>
    <row r="3641" customFormat="false" ht="15" hidden="false" customHeight="false" outlineLevel="0" collapsed="false">
      <c r="A3641" s="56"/>
      <c r="E3641" s="57" t="str">
        <f aca="false">IF(AND($F3641="",$G3641=""),"",IF($G3641="",$F3641,HYPERLINK($G3641,$F3641)))</f>
        <v/>
      </c>
      <c r="H3641" s="1" t="str">
        <f aca="false">IF($I3641="","None Attached",IF(LEFT($I3641,5)="https",HYPERLINK($I3641,"Datasheet"),HYPERLINK(_xlfn.CONCAT("https://",$I3641),"Datasheet")))</f>
        <v>None Attached</v>
      </c>
      <c r="M3641" s="56"/>
      <c r="P3641" s="58"/>
      <c r="Q3641" s="1" t="n">
        <f aca="false">$M3641-$N3641</f>
        <v>0</v>
      </c>
      <c r="R3641" s="56"/>
      <c r="T3641" s="59" t="s">
        <v>15</v>
      </c>
      <c r="U3641" s="1" t="n">
        <f aca="false">$S3641-$R3641</f>
        <v>0</v>
      </c>
      <c r="V3641" s="1" t="n">
        <f aca="false">IF($T3641="±",$Q3641*2,$Q3641)</f>
        <v>0</v>
      </c>
      <c r="W3641" s="60" t="str">
        <f aca="false">IFERROR($U3641/ABS($V3641),"N/A")</f>
        <v>N/A</v>
      </c>
      <c r="X3641" s="61" t="str">
        <f aca="false">IF(OR($W3641="N/A",$R3641="",$S3641=""),"N/A",IF($W3641&gt;=4,"Not Significant",IF($W3641&gt;=2,"Semi-Significant","Significant")))</f>
        <v>N/A</v>
      </c>
      <c r="Z3641" s="1" t="str">
        <f aca="false">IF($D3641="Z540.1 w/data",0,"")</f>
        <v/>
      </c>
      <c r="AA3641" s="1" t="e">
        <f aca="false">$Y3641+$Q3641+$Z3641</f>
        <v>#VALUE!</v>
      </c>
      <c r="AB3641" s="1" t="n">
        <f aca="false">$N3641+$Q3641</f>
        <v>0</v>
      </c>
      <c r="AC3641" s="1" t="str">
        <f aca="false">IF($Y3641="","",IF(AND($AA3641&gt;=$R3641,$AA3641&lt;=$S3641),"Pass","Fail"))</f>
        <v/>
      </c>
      <c r="AD3641" s="1" t="str">
        <f aca="false">IF($Y3641="","",IF($AA3641&gt;$R3641,"Pass","Fail"))</f>
        <v/>
      </c>
      <c r="AE3641" s="1" t="str">
        <f aca="false">IF($Y3641="","",IF($AA3641&gt;=$R3641,"Pass","Fail"))</f>
        <v/>
      </c>
      <c r="AF3641" s="1" t="str">
        <f aca="false">IF($Y3641="","",IF($AA3641&lt;=$S3641,"Pass","Fail"))</f>
        <v/>
      </c>
      <c r="AG3641" s="1" t="str">
        <f aca="false">IF($Y3641="","",IF($AA3641&lt;$S3641,"Pass","Fail"))</f>
        <v/>
      </c>
      <c r="AH3641" s="23" t="str">
        <f aca="true">INDIRECT(CHOOSE(MATCH($T3641,{"±","&gt;","≥","≤","&lt;"},0), "AC", "AD", "AE", "AF", "AG") &amp; ROW())</f>
        <v/>
      </c>
      <c r="AI3641" s="56" t="str">
        <f aca="false">IF($X3641="Not Significant","No Further Action Required",
IF($AH3641="","",
IF(AND($AH3641="Pass",$L3641="0 - Passed "),"Analysis performed; no further action required.",
IF(AND($AH3641="Fail",$L3641="1 - Failed "),"Analysis performed; no further action required.",
IF(AND($AH3641="Pass",$L3641="2 - Limited In Use "),"Analysis performed; no further action required.",
IF(AND($AH3641="Fail",$L3641="3 - Adjusted "),"Analysis performed; no further action required.",
"Unit fails analysis; TSM determination required."))))))</f>
        <v/>
      </c>
      <c r="AJ3641" s="58"/>
    </row>
    <row r="3642" customFormat="false" ht="15" hidden="false" customHeight="false" outlineLevel="0" collapsed="false">
      <c r="A3642" s="56"/>
      <c r="E3642" s="57" t="str">
        <f aca="false">IF(AND($F3642="",$G3642=""),"",IF($G3642="",$F3642,HYPERLINK($G3642,$F3642)))</f>
        <v/>
      </c>
      <c r="H3642" s="1" t="str">
        <f aca="false">IF($I3642="","None Attached",IF(LEFT($I3642,5)="https",HYPERLINK($I3642,"Datasheet"),HYPERLINK(_xlfn.CONCAT("https://",$I3642),"Datasheet")))</f>
        <v>None Attached</v>
      </c>
      <c r="M3642" s="56"/>
      <c r="P3642" s="58"/>
      <c r="Q3642" s="1" t="n">
        <f aca="false">$M3642-$N3642</f>
        <v>0</v>
      </c>
      <c r="R3642" s="56"/>
      <c r="T3642" s="59" t="s">
        <v>15</v>
      </c>
      <c r="U3642" s="1" t="n">
        <f aca="false">$S3642-$R3642</f>
        <v>0</v>
      </c>
      <c r="V3642" s="1" t="n">
        <f aca="false">IF($T3642="±",$Q3642*2,$Q3642)</f>
        <v>0</v>
      </c>
      <c r="W3642" s="60" t="str">
        <f aca="false">IFERROR($U3642/ABS($V3642),"N/A")</f>
        <v>N/A</v>
      </c>
      <c r="X3642" s="61" t="str">
        <f aca="false">IF(OR($W3642="N/A",$R3642="",$S3642=""),"N/A",IF($W3642&gt;=4,"Not Significant",IF($W3642&gt;=2,"Semi-Significant","Significant")))</f>
        <v>N/A</v>
      </c>
      <c r="Z3642" s="1" t="str">
        <f aca="false">IF($D3642="Z540.1 w/data",0,"")</f>
        <v/>
      </c>
      <c r="AA3642" s="1" t="e">
        <f aca="false">$Y3642+$Q3642+$Z3642</f>
        <v>#VALUE!</v>
      </c>
      <c r="AB3642" s="1" t="n">
        <f aca="false">$N3642+$Q3642</f>
        <v>0</v>
      </c>
      <c r="AC3642" s="1" t="str">
        <f aca="false">IF($Y3642="","",IF(AND($AA3642&gt;=$R3642,$AA3642&lt;=$S3642),"Pass","Fail"))</f>
        <v/>
      </c>
      <c r="AD3642" s="1" t="str">
        <f aca="false">IF($Y3642="","",IF($AA3642&gt;$R3642,"Pass","Fail"))</f>
        <v/>
      </c>
      <c r="AE3642" s="1" t="str">
        <f aca="false">IF($Y3642="","",IF($AA3642&gt;=$R3642,"Pass","Fail"))</f>
        <v/>
      </c>
      <c r="AF3642" s="1" t="str">
        <f aca="false">IF($Y3642="","",IF($AA3642&lt;=$S3642,"Pass","Fail"))</f>
        <v/>
      </c>
      <c r="AG3642" s="1" t="str">
        <f aca="false">IF($Y3642="","",IF($AA3642&lt;$S3642,"Pass","Fail"))</f>
        <v/>
      </c>
      <c r="AH3642" s="23" t="str">
        <f aca="true">INDIRECT(CHOOSE(MATCH($T3642,{"±","&gt;","≥","≤","&lt;"},0), "AC", "AD", "AE", "AF", "AG") &amp; ROW())</f>
        <v/>
      </c>
      <c r="AI3642" s="56" t="str">
        <f aca="false">IF($X3642="Not Significant","No Further Action Required",
IF($AH3642="","",
IF(AND($AH3642="Pass",$L3642="0 - Passed "),"Analysis performed; no further action required.",
IF(AND($AH3642="Fail",$L3642="1 - Failed "),"Analysis performed; no further action required.",
IF(AND($AH3642="Pass",$L3642="2 - Limited In Use "),"Analysis performed; no further action required.",
IF(AND($AH3642="Fail",$L3642="3 - Adjusted "),"Analysis performed; no further action required.",
"Unit fails analysis; TSM determination required."))))))</f>
        <v/>
      </c>
      <c r="AJ3642" s="58"/>
    </row>
    <row r="3643" customFormat="false" ht="15" hidden="false" customHeight="false" outlineLevel="0" collapsed="false">
      <c r="A3643" s="56"/>
      <c r="E3643" s="57" t="str">
        <f aca="false">IF(AND($F3643="",$G3643=""),"",IF($G3643="",$F3643,HYPERLINK($G3643,$F3643)))</f>
        <v/>
      </c>
      <c r="H3643" s="1" t="str">
        <f aca="false">IF($I3643="","None Attached",IF(LEFT($I3643,5)="https",HYPERLINK($I3643,"Datasheet"),HYPERLINK(_xlfn.CONCAT("https://",$I3643),"Datasheet")))</f>
        <v>None Attached</v>
      </c>
      <c r="M3643" s="56"/>
      <c r="P3643" s="58"/>
      <c r="Q3643" s="1" t="n">
        <f aca="false">$M3643-$N3643</f>
        <v>0</v>
      </c>
      <c r="R3643" s="56"/>
      <c r="T3643" s="59" t="s">
        <v>15</v>
      </c>
      <c r="U3643" s="1" t="n">
        <f aca="false">$S3643-$R3643</f>
        <v>0</v>
      </c>
      <c r="V3643" s="1" t="n">
        <f aca="false">IF($T3643="±",$Q3643*2,$Q3643)</f>
        <v>0</v>
      </c>
      <c r="W3643" s="60" t="str">
        <f aca="false">IFERROR($U3643/ABS($V3643),"N/A")</f>
        <v>N/A</v>
      </c>
      <c r="X3643" s="61" t="str">
        <f aca="false">IF(OR($W3643="N/A",$R3643="",$S3643=""),"N/A",IF($W3643&gt;=4,"Not Significant",IF($W3643&gt;=2,"Semi-Significant","Significant")))</f>
        <v>N/A</v>
      </c>
      <c r="Z3643" s="1" t="str">
        <f aca="false">IF($D3643="Z540.1 w/data",0,"")</f>
        <v/>
      </c>
      <c r="AA3643" s="1" t="e">
        <f aca="false">$Y3643+$Q3643+$Z3643</f>
        <v>#VALUE!</v>
      </c>
      <c r="AB3643" s="1" t="n">
        <f aca="false">$N3643+$Q3643</f>
        <v>0</v>
      </c>
      <c r="AC3643" s="1" t="str">
        <f aca="false">IF($Y3643="","",IF(AND($AA3643&gt;=$R3643,$AA3643&lt;=$S3643),"Pass","Fail"))</f>
        <v/>
      </c>
      <c r="AD3643" s="1" t="str">
        <f aca="false">IF($Y3643="","",IF($AA3643&gt;$R3643,"Pass","Fail"))</f>
        <v/>
      </c>
      <c r="AE3643" s="1" t="str">
        <f aca="false">IF($Y3643="","",IF($AA3643&gt;=$R3643,"Pass","Fail"))</f>
        <v/>
      </c>
      <c r="AF3643" s="1" t="str">
        <f aca="false">IF($Y3643="","",IF($AA3643&lt;=$S3643,"Pass","Fail"))</f>
        <v/>
      </c>
      <c r="AG3643" s="1" t="str">
        <f aca="false">IF($Y3643="","",IF($AA3643&lt;$S3643,"Pass","Fail"))</f>
        <v/>
      </c>
      <c r="AH3643" s="23" t="str">
        <f aca="true">INDIRECT(CHOOSE(MATCH($T3643,{"±","&gt;","≥","≤","&lt;"},0), "AC", "AD", "AE", "AF", "AG") &amp; ROW())</f>
        <v/>
      </c>
      <c r="AI3643" s="56" t="str">
        <f aca="false">IF($X3643="Not Significant","No Further Action Required",
IF($AH3643="","",
IF(AND($AH3643="Pass",$L3643="0 - Passed "),"Analysis performed; no further action required.",
IF(AND($AH3643="Fail",$L3643="1 - Failed "),"Analysis performed; no further action required.",
IF(AND($AH3643="Pass",$L3643="2 - Limited In Use "),"Analysis performed; no further action required.",
IF(AND($AH3643="Fail",$L3643="3 - Adjusted "),"Analysis performed; no further action required.",
"Unit fails analysis; TSM determination required."))))))</f>
        <v/>
      </c>
      <c r="AJ3643" s="58"/>
    </row>
    <row r="3644" customFormat="false" ht="15" hidden="false" customHeight="false" outlineLevel="0" collapsed="false">
      <c r="A3644" s="56"/>
      <c r="E3644" s="57" t="str">
        <f aca="false">IF(AND($F3644="",$G3644=""),"",IF($G3644="",$F3644,HYPERLINK($G3644,$F3644)))</f>
        <v/>
      </c>
      <c r="H3644" s="1" t="str">
        <f aca="false">IF($I3644="","None Attached",IF(LEFT($I3644,5)="https",HYPERLINK($I3644,"Datasheet"),HYPERLINK(_xlfn.CONCAT("https://",$I3644),"Datasheet")))</f>
        <v>None Attached</v>
      </c>
      <c r="M3644" s="56"/>
      <c r="P3644" s="58"/>
      <c r="Q3644" s="1" t="n">
        <f aca="false">$M3644-$N3644</f>
        <v>0</v>
      </c>
      <c r="R3644" s="56"/>
      <c r="T3644" s="59" t="s">
        <v>15</v>
      </c>
      <c r="U3644" s="1" t="n">
        <f aca="false">$S3644-$R3644</f>
        <v>0</v>
      </c>
      <c r="V3644" s="1" t="n">
        <f aca="false">IF($T3644="±",$Q3644*2,$Q3644)</f>
        <v>0</v>
      </c>
      <c r="W3644" s="60" t="str">
        <f aca="false">IFERROR($U3644/ABS($V3644),"N/A")</f>
        <v>N/A</v>
      </c>
      <c r="X3644" s="61" t="str">
        <f aca="false">IF(OR($W3644="N/A",$R3644="",$S3644=""),"N/A",IF($W3644&gt;=4,"Not Significant",IF($W3644&gt;=2,"Semi-Significant","Significant")))</f>
        <v>N/A</v>
      </c>
      <c r="Z3644" s="1" t="str">
        <f aca="false">IF($D3644="Z540.1 w/data",0,"")</f>
        <v/>
      </c>
      <c r="AA3644" s="1" t="e">
        <f aca="false">$Y3644+$Q3644+$Z3644</f>
        <v>#VALUE!</v>
      </c>
      <c r="AB3644" s="1" t="n">
        <f aca="false">$N3644+$Q3644</f>
        <v>0</v>
      </c>
      <c r="AC3644" s="1" t="str">
        <f aca="false">IF($Y3644="","",IF(AND($AA3644&gt;=$R3644,$AA3644&lt;=$S3644),"Pass","Fail"))</f>
        <v/>
      </c>
      <c r="AD3644" s="1" t="str">
        <f aca="false">IF($Y3644="","",IF($AA3644&gt;$R3644,"Pass","Fail"))</f>
        <v/>
      </c>
      <c r="AE3644" s="1" t="str">
        <f aca="false">IF($Y3644="","",IF($AA3644&gt;=$R3644,"Pass","Fail"))</f>
        <v/>
      </c>
      <c r="AF3644" s="1" t="str">
        <f aca="false">IF($Y3644="","",IF($AA3644&lt;=$S3644,"Pass","Fail"))</f>
        <v/>
      </c>
      <c r="AG3644" s="1" t="str">
        <f aca="false">IF($Y3644="","",IF($AA3644&lt;$S3644,"Pass","Fail"))</f>
        <v/>
      </c>
      <c r="AH3644" s="23" t="str">
        <f aca="true">INDIRECT(CHOOSE(MATCH($T3644,{"±","&gt;","≥","≤","&lt;"},0), "AC", "AD", "AE", "AF", "AG") &amp; ROW())</f>
        <v/>
      </c>
      <c r="AI3644" s="56" t="str">
        <f aca="false">IF($X3644="Not Significant","No Further Action Required",
IF($AH3644="","",
IF(AND($AH3644="Pass",$L3644="0 - Passed "),"Analysis performed; no further action required.",
IF(AND($AH3644="Fail",$L3644="1 - Failed "),"Analysis performed; no further action required.",
IF(AND($AH3644="Pass",$L3644="2 - Limited In Use "),"Analysis performed; no further action required.",
IF(AND($AH3644="Fail",$L3644="3 - Adjusted "),"Analysis performed; no further action required.",
"Unit fails analysis; TSM determination required."))))))</f>
        <v/>
      </c>
      <c r="AJ3644" s="58"/>
    </row>
    <row r="3645" customFormat="false" ht="15" hidden="false" customHeight="false" outlineLevel="0" collapsed="false">
      <c r="A3645" s="56"/>
      <c r="E3645" s="57" t="str">
        <f aca="false">IF(AND($F3645="",$G3645=""),"",IF($G3645="",$F3645,HYPERLINK($G3645,$F3645)))</f>
        <v/>
      </c>
      <c r="H3645" s="1" t="str">
        <f aca="false">IF($I3645="","None Attached",IF(LEFT($I3645,5)="https",HYPERLINK($I3645,"Datasheet"),HYPERLINK(_xlfn.CONCAT("https://",$I3645),"Datasheet")))</f>
        <v>None Attached</v>
      </c>
      <c r="M3645" s="56"/>
      <c r="P3645" s="58"/>
      <c r="Q3645" s="1" t="n">
        <f aca="false">$M3645-$N3645</f>
        <v>0</v>
      </c>
      <c r="R3645" s="56"/>
      <c r="T3645" s="59" t="s">
        <v>15</v>
      </c>
      <c r="U3645" s="1" t="n">
        <f aca="false">$S3645-$R3645</f>
        <v>0</v>
      </c>
      <c r="V3645" s="1" t="n">
        <f aca="false">IF($T3645="±",$Q3645*2,$Q3645)</f>
        <v>0</v>
      </c>
      <c r="W3645" s="60" t="str">
        <f aca="false">IFERROR($U3645/ABS($V3645),"N/A")</f>
        <v>N/A</v>
      </c>
      <c r="X3645" s="61" t="str">
        <f aca="false">IF(OR($W3645="N/A",$R3645="",$S3645=""),"N/A",IF($W3645&gt;=4,"Not Significant",IF($W3645&gt;=2,"Semi-Significant","Significant")))</f>
        <v>N/A</v>
      </c>
      <c r="Z3645" s="1" t="str">
        <f aca="false">IF($D3645="Z540.1 w/data",0,"")</f>
        <v/>
      </c>
      <c r="AA3645" s="1" t="e">
        <f aca="false">$Y3645+$Q3645+$Z3645</f>
        <v>#VALUE!</v>
      </c>
      <c r="AB3645" s="1" t="n">
        <f aca="false">$N3645+$Q3645</f>
        <v>0</v>
      </c>
      <c r="AC3645" s="1" t="str">
        <f aca="false">IF($Y3645="","",IF(AND($AA3645&gt;=$R3645,$AA3645&lt;=$S3645),"Pass","Fail"))</f>
        <v/>
      </c>
      <c r="AD3645" s="1" t="str">
        <f aca="false">IF($Y3645="","",IF($AA3645&gt;$R3645,"Pass","Fail"))</f>
        <v/>
      </c>
      <c r="AE3645" s="1" t="str">
        <f aca="false">IF($Y3645="","",IF($AA3645&gt;=$R3645,"Pass","Fail"))</f>
        <v/>
      </c>
      <c r="AF3645" s="1" t="str">
        <f aca="false">IF($Y3645="","",IF($AA3645&lt;=$S3645,"Pass","Fail"))</f>
        <v/>
      </c>
      <c r="AG3645" s="1" t="str">
        <f aca="false">IF($Y3645="","",IF($AA3645&lt;$S3645,"Pass","Fail"))</f>
        <v/>
      </c>
      <c r="AH3645" s="23" t="str">
        <f aca="true">INDIRECT(CHOOSE(MATCH($T3645,{"±","&gt;","≥","≤","&lt;"},0), "AC", "AD", "AE", "AF", "AG") &amp; ROW())</f>
        <v/>
      </c>
      <c r="AI3645" s="56" t="str">
        <f aca="false">IF($X3645="Not Significant","No Further Action Required",
IF($AH3645="","",
IF(AND($AH3645="Pass",$L3645="0 - Passed "),"Analysis performed; no further action required.",
IF(AND($AH3645="Fail",$L3645="1 - Failed "),"Analysis performed; no further action required.",
IF(AND($AH3645="Pass",$L3645="2 - Limited In Use "),"Analysis performed; no further action required.",
IF(AND($AH3645="Fail",$L3645="3 - Adjusted "),"Analysis performed; no further action required.",
"Unit fails analysis; TSM determination required."))))))</f>
        <v/>
      </c>
      <c r="AJ3645" s="58"/>
    </row>
    <row r="3646" customFormat="false" ht="15" hidden="false" customHeight="false" outlineLevel="0" collapsed="false">
      <c r="A3646" s="56"/>
      <c r="E3646" s="57" t="str">
        <f aca="false">IF(AND($F3646="",$G3646=""),"",IF($G3646="",$F3646,HYPERLINK($G3646,$F3646)))</f>
        <v/>
      </c>
      <c r="H3646" s="1" t="str">
        <f aca="false">IF($I3646="","None Attached",IF(LEFT($I3646,5)="https",HYPERLINK($I3646,"Datasheet"),HYPERLINK(_xlfn.CONCAT("https://",$I3646),"Datasheet")))</f>
        <v>None Attached</v>
      </c>
      <c r="M3646" s="56"/>
      <c r="P3646" s="58"/>
      <c r="Q3646" s="1" t="n">
        <f aca="false">$M3646-$N3646</f>
        <v>0</v>
      </c>
      <c r="R3646" s="56"/>
      <c r="T3646" s="59" t="s">
        <v>15</v>
      </c>
      <c r="U3646" s="1" t="n">
        <f aca="false">$S3646-$R3646</f>
        <v>0</v>
      </c>
      <c r="V3646" s="1" t="n">
        <f aca="false">IF($T3646="±",$Q3646*2,$Q3646)</f>
        <v>0</v>
      </c>
      <c r="W3646" s="60" t="str">
        <f aca="false">IFERROR($U3646/ABS($V3646),"N/A")</f>
        <v>N/A</v>
      </c>
      <c r="X3646" s="61" t="str">
        <f aca="false">IF(OR($W3646="N/A",$R3646="",$S3646=""),"N/A",IF($W3646&gt;=4,"Not Significant",IF($W3646&gt;=2,"Semi-Significant","Significant")))</f>
        <v>N/A</v>
      </c>
      <c r="Z3646" s="1" t="str">
        <f aca="false">IF($D3646="Z540.1 w/data",0,"")</f>
        <v/>
      </c>
      <c r="AA3646" s="1" t="e">
        <f aca="false">$Y3646+$Q3646+$Z3646</f>
        <v>#VALUE!</v>
      </c>
      <c r="AB3646" s="1" t="n">
        <f aca="false">$N3646+$Q3646</f>
        <v>0</v>
      </c>
      <c r="AC3646" s="1" t="str">
        <f aca="false">IF($Y3646="","",IF(AND($AA3646&gt;=$R3646,$AA3646&lt;=$S3646),"Pass","Fail"))</f>
        <v/>
      </c>
      <c r="AD3646" s="1" t="str">
        <f aca="false">IF($Y3646="","",IF($AA3646&gt;$R3646,"Pass","Fail"))</f>
        <v/>
      </c>
      <c r="AE3646" s="1" t="str">
        <f aca="false">IF($Y3646="","",IF($AA3646&gt;=$R3646,"Pass","Fail"))</f>
        <v/>
      </c>
      <c r="AF3646" s="1" t="str">
        <f aca="false">IF($Y3646="","",IF($AA3646&lt;=$S3646,"Pass","Fail"))</f>
        <v/>
      </c>
      <c r="AG3646" s="1" t="str">
        <f aca="false">IF($Y3646="","",IF($AA3646&lt;$S3646,"Pass","Fail"))</f>
        <v/>
      </c>
      <c r="AH3646" s="23" t="str">
        <f aca="true">INDIRECT(CHOOSE(MATCH($T3646,{"±","&gt;","≥","≤","&lt;"},0), "AC", "AD", "AE", "AF", "AG") &amp; ROW())</f>
        <v/>
      </c>
      <c r="AI3646" s="56" t="str">
        <f aca="false">IF($X3646="Not Significant","No Further Action Required",
IF($AH3646="","",
IF(AND($AH3646="Pass",$L3646="0 - Passed "),"Analysis performed; no further action required.",
IF(AND($AH3646="Fail",$L3646="1 - Failed "),"Analysis performed; no further action required.",
IF(AND($AH3646="Pass",$L3646="2 - Limited In Use "),"Analysis performed; no further action required.",
IF(AND($AH3646="Fail",$L3646="3 - Adjusted "),"Analysis performed; no further action required.",
"Unit fails analysis; TSM determination required."))))))</f>
        <v/>
      </c>
      <c r="AJ3646" s="58"/>
    </row>
    <row r="3647" customFormat="false" ht="15" hidden="false" customHeight="false" outlineLevel="0" collapsed="false">
      <c r="A3647" s="56"/>
      <c r="E3647" s="57" t="str">
        <f aca="false">IF(AND($F3647="",$G3647=""),"",IF($G3647="",$F3647,HYPERLINK($G3647,$F3647)))</f>
        <v/>
      </c>
      <c r="H3647" s="1" t="str">
        <f aca="false">IF($I3647="","None Attached",IF(LEFT($I3647,5)="https",HYPERLINK($I3647,"Datasheet"),HYPERLINK(_xlfn.CONCAT("https://",$I3647),"Datasheet")))</f>
        <v>None Attached</v>
      </c>
      <c r="M3647" s="56"/>
      <c r="P3647" s="58"/>
      <c r="Q3647" s="1" t="n">
        <f aca="false">$M3647-$N3647</f>
        <v>0</v>
      </c>
      <c r="R3647" s="56"/>
      <c r="T3647" s="59" t="s">
        <v>15</v>
      </c>
      <c r="U3647" s="1" t="n">
        <f aca="false">$S3647-$R3647</f>
        <v>0</v>
      </c>
      <c r="V3647" s="1" t="n">
        <f aca="false">IF($T3647="±",$Q3647*2,$Q3647)</f>
        <v>0</v>
      </c>
      <c r="W3647" s="60" t="str">
        <f aca="false">IFERROR($U3647/ABS($V3647),"N/A")</f>
        <v>N/A</v>
      </c>
      <c r="X3647" s="61" t="str">
        <f aca="false">IF(OR($W3647="N/A",$R3647="",$S3647=""),"N/A",IF($W3647&gt;=4,"Not Significant",IF($W3647&gt;=2,"Semi-Significant","Significant")))</f>
        <v>N/A</v>
      </c>
      <c r="Z3647" s="1" t="str">
        <f aca="false">IF($D3647="Z540.1 w/data",0,"")</f>
        <v/>
      </c>
      <c r="AA3647" s="1" t="e">
        <f aca="false">$Y3647+$Q3647+$Z3647</f>
        <v>#VALUE!</v>
      </c>
      <c r="AB3647" s="1" t="n">
        <f aca="false">$N3647+$Q3647</f>
        <v>0</v>
      </c>
      <c r="AC3647" s="1" t="str">
        <f aca="false">IF($Y3647="","",IF(AND($AA3647&gt;=$R3647,$AA3647&lt;=$S3647),"Pass","Fail"))</f>
        <v/>
      </c>
      <c r="AD3647" s="1" t="str">
        <f aca="false">IF($Y3647="","",IF($AA3647&gt;$R3647,"Pass","Fail"))</f>
        <v/>
      </c>
      <c r="AE3647" s="1" t="str">
        <f aca="false">IF($Y3647="","",IF($AA3647&gt;=$R3647,"Pass","Fail"))</f>
        <v/>
      </c>
      <c r="AF3647" s="1" t="str">
        <f aca="false">IF($Y3647="","",IF($AA3647&lt;=$S3647,"Pass","Fail"))</f>
        <v/>
      </c>
      <c r="AG3647" s="1" t="str">
        <f aca="false">IF($Y3647="","",IF($AA3647&lt;$S3647,"Pass","Fail"))</f>
        <v/>
      </c>
      <c r="AH3647" s="23" t="str">
        <f aca="true">INDIRECT(CHOOSE(MATCH($T3647,{"±","&gt;","≥","≤","&lt;"},0), "AC", "AD", "AE", "AF", "AG") &amp; ROW())</f>
        <v/>
      </c>
      <c r="AI3647" s="56" t="str">
        <f aca="false">IF($X3647="Not Significant","No Further Action Required",
IF($AH3647="","",
IF(AND($AH3647="Pass",$L3647="0 - Passed "),"Analysis performed; no further action required.",
IF(AND($AH3647="Fail",$L3647="1 - Failed "),"Analysis performed; no further action required.",
IF(AND($AH3647="Pass",$L3647="2 - Limited In Use "),"Analysis performed; no further action required.",
IF(AND($AH3647="Fail",$L3647="3 - Adjusted "),"Analysis performed; no further action required.",
"Unit fails analysis; TSM determination required."))))))</f>
        <v/>
      </c>
      <c r="AJ3647" s="58"/>
    </row>
    <row r="3648" customFormat="false" ht="15" hidden="false" customHeight="false" outlineLevel="0" collapsed="false">
      <c r="A3648" s="56"/>
      <c r="E3648" s="57" t="str">
        <f aca="false">IF(AND($F3648="",$G3648=""),"",IF($G3648="",$F3648,HYPERLINK($G3648,$F3648)))</f>
        <v/>
      </c>
      <c r="H3648" s="1" t="str">
        <f aca="false">IF($I3648="","None Attached",IF(LEFT($I3648,5)="https",HYPERLINK($I3648,"Datasheet"),HYPERLINK(_xlfn.CONCAT("https://",$I3648),"Datasheet")))</f>
        <v>None Attached</v>
      </c>
      <c r="M3648" s="56"/>
      <c r="P3648" s="58"/>
      <c r="Q3648" s="1" t="n">
        <f aca="false">$M3648-$N3648</f>
        <v>0</v>
      </c>
      <c r="R3648" s="56"/>
      <c r="T3648" s="59" t="s">
        <v>15</v>
      </c>
      <c r="U3648" s="1" t="n">
        <f aca="false">$S3648-$R3648</f>
        <v>0</v>
      </c>
      <c r="V3648" s="1" t="n">
        <f aca="false">IF($T3648="±",$Q3648*2,$Q3648)</f>
        <v>0</v>
      </c>
      <c r="W3648" s="60" t="str">
        <f aca="false">IFERROR($U3648/ABS($V3648),"N/A")</f>
        <v>N/A</v>
      </c>
      <c r="X3648" s="61" t="str">
        <f aca="false">IF(OR($W3648="N/A",$R3648="",$S3648=""),"N/A",IF($W3648&gt;=4,"Not Significant",IF($W3648&gt;=2,"Semi-Significant","Significant")))</f>
        <v>N/A</v>
      </c>
      <c r="Z3648" s="1" t="str">
        <f aca="false">IF($D3648="Z540.1 w/data",0,"")</f>
        <v/>
      </c>
      <c r="AA3648" s="1" t="e">
        <f aca="false">$Y3648+$Q3648+$Z3648</f>
        <v>#VALUE!</v>
      </c>
      <c r="AB3648" s="1" t="n">
        <f aca="false">$N3648+$Q3648</f>
        <v>0</v>
      </c>
      <c r="AC3648" s="1" t="str">
        <f aca="false">IF($Y3648="","",IF(AND($AA3648&gt;=$R3648,$AA3648&lt;=$S3648),"Pass","Fail"))</f>
        <v/>
      </c>
      <c r="AD3648" s="1" t="str">
        <f aca="false">IF($Y3648="","",IF($AA3648&gt;$R3648,"Pass","Fail"))</f>
        <v/>
      </c>
      <c r="AE3648" s="1" t="str">
        <f aca="false">IF($Y3648="","",IF($AA3648&gt;=$R3648,"Pass","Fail"))</f>
        <v/>
      </c>
      <c r="AF3648" s="1" t="str">
        <f aca="false">IF($Y3648="","",IF($AA3648&lt;=$S3648,"Pass","Fail"))</f>
        <v/>
      </c>
      <c r="AG3648" s="1" t="str">
        <f aca="false">IF($Y3648="","",IF($AA3648&lt;$S3648,"Pass","Fail"))</f>
        <v/>
      </c>
      <c r="AH3648" s="23" t="str">
        <f aca="true">INDIRECT(CHOOSE(MATCH($T3648,{"±","&gt;","≥","≤","&lt;"},0), "AC", "AD", "AE", "AF", "AG") &amp; ROW())</f>
        <v/>
      </c>
      <c r="AI3648" s="56" t="str">
        <f aca="false">IF($X3648="Not Significant","No Further Action Required",
IF($AH3648="","",
IF(AND($AH3648="Pass",$L3648="0 - Passed "),"Analysis performed; no further action required.",
IF(AND($AH3648="Fail",$L3648="1 - Failed "),"Analysis performed; no further action required.",
IF(AND($AH3648="Pass",$L3648="2 - Limited In Use "),"Analysis performed; no further action required.",
IF(AND($AH3648="Fail",$L3648="3 - Adjusted "),"Analysis performed; no further action required.",
"Unit fails analysis; TSM determination required."))))))</f>
        <v/>
      </c>
      <c r="AJ3648" s="58"/>
    </row>
    <row r="3649" customFormat="false" ht="15" hidden="false" customHeight="false" outlineLevel="0" collapsed="false">
      <c r="A3649" s="56"/>
      <c r="E3649" s="57" t="str">
        <f aca="false">IF(AND($F3649="",$G3649=""),"",IF($G3649="",$F3649,HYPERLINK($G3649,$F3649)))</f>
        <v/>
      </c>
      <c r="H3649" s="1" t="str">
        <f aca="false">IF($I3649="","None Attached",IF(LEFT($I3649,5)="https",HYPERLINK($I3649,"Datasheet"),HYPERLINK(_xlfn.CONCAT("https://",$I3649),"Datasheet")))</f>
        <v>None Attached</v>
      </c>
      <c r="M3649" s="56"/>
      <c r="P3649" s="58"/>
      <c r="Q3649" s="1" t="n">
        <f aca="false">$M3649-$N3649</f>
        <v>0</v>
      </c>
      <c r="R3649" s="56"/>
      <c r="T3649" s="59" t="s">
        <v>15</v>
      </c>
      <c r="U3649" s="1" t="n">
        <f aca="false">$S3649-$R3649</f>
        <v>0</v>
      </c>
      <c r="V3649" s="1" t="n">
        <f aca="false">IF($T3649="±",$Q3649*2,$Q3649)</f>
        <v>0</v>
      </c>
      <c r="W3649" s="60" t="str">
        <f aca="false">IFERROR($U3649/ABS($V3649),"N/A")</f>
        <v>N/A</v>
      </c>
      <c r="X3649" s="61" t="str">
        <f aca="false">IF(OR($W3649="N/A",$R3649="",$S3649=""),"N/A",IF($W3649&gt;=4,"Not Significant",IF($W3649&gt;=2,"Semi-Significant","Significant")))</f>
        <v>N/A</v>
      </c>
      <c r="Z3649" s="1" t="str">
        <f aca="false">IF($D3649="Z540.1 w/data",0,"")</f>
        <v/>
      </c>
      <c r="AA3649" s="1" t="e">
        <f aca="false">$Y3649+$Q3649+$Z3649</f>
        <v>#VALUE!</v>
      </c>
      <c r="AB3649" s="1" t="n">
        <f aca="false">$N3649+$Q3649</f>
        <v>0</v>
      </c>
      <c r="AC3649" s="1" t="str">
        <f aca="false">IF($Y3649="","",IF(AND($AA3649&gt;=$R3649,$AA3649&lt;=$S3649),"Pass","Fail"))</f>
        <v/>
      </c>
      <c r="AD3649" s="1" t="str">
        <f aca="false">IF($Y3649="","",IF($AA3649&gt;$R3649,"Pass","Fail"))</f>
        <v/>
      </c>
      <c r="AE3649" s="1" t="str">
        <f aca="false">IF($Y3649="","",IF($AA3649&gt;=$R3649,"Pass","Fail"))</f>
        <v/>
      </c>
      <c r="AF3649" s="1" t="str">
        <f aca="false">IF($Y3649="","",IF($AA3649&lt;=$S3649,"Pass","Fail"))</f>
        <v/>
      </c>
      <c r="AG3649" s="1" t="str">
        <f aca="false">IF($Y3649="","",IF($AA3649&lt;$S3649,"Pass","Fail"))</f>
        <v/>
      </c>
      <c r="AH3649" s="23" t="str">
        <f aca="true">INDIRECT(CHOOSE(MATCH($T3649,{"±","&gt;","≥","≤","&lt;"},0), "AC", "AD", "AE", "AF", "AG") &amp; ROW())</f>
        <v/>
      </c>
      <c r="AI3649" s="56" t="str">
        <f aca="false">IF($X3649="Not Significant","No Further Action Required",
IF($AH3649="","",
IF(AND($AH3649="Pass",$L3649="0 - Passed "),"Analysis performed; no further action required.",
IF(AND($AH3649="Fail",$L3649="1 - Failed "),"Analysis performed; no further action required.",
IF(AND($AH3649="Pass",$L3649="2 - Limited In Use "),"Analysis performed; no further action required.",
IF(AND($AH3649="Fail",$L3649="3 - Adjusted "),"Analysis performed; no further action required.",
"Unit fails analysis; TSM determination required."))))))</f>
        <v/>
      </c>
      <c r="AJ3649" s="58"/>
    </row>
    <row r="3650" customFormat="false" ht="15" hidden="false" customHeight="false" outlineLevel="0" collapsed="false">
      <c r="A3650" s="56"/>
      <c r="E3650" s="57" t="str">
        <f aca="false">IF(AND($F3650="",$G3650=""),"",IF($G3650="",$F3650,HYPERLINK($G3650,$F3650)))</f>
        <v/>
      </c>
      <c r="H3650" s="1" t="str">
        <f aca="false">IF($I3650="","None Attached",IF(LEFT($I3650,5)="https",HYPERLINK($I3650,"Datasheet"),HYPERLINK(_xlfn.CONCAT("https://",$I3650),"Datasheet")))</f>
        <v>None Attached</v>
      </c>
      <c r="M3650" s="56"/>
      <c r="P3650" s="58"/>
      <c r="Q3650" s="1" t="n">
        <f aca="false">$M3650-$N3650</f>
        <v>0</v>
      </c>
      <c r="R3650" s="56"/>
      <c r="T3650" s="59" t="s">
        <v>15</v>
      </c>
      <c r="U3650" s="1" t="n">
        <f aca="false">$S3650-$R3650</f>
        <v>0</v>
      </c>
      <c r="V3650" s="1" t="n">
        <f aca="false">IF($T3650="±",$Q3650*2,$Q3650)</f>
        <v>0</v>
      </c>
      <c r="W3650" s="60" t="str">
        <f aca="false">IFERROR($U3650/ABS($V3650),"N/A")</f>
        <v>N/A</v>
      </c>
      <c r="X3650" s="61" t="str">
        <f aca="false">IF(OR($W3650="N/A",$R3650="",$S3650=""),"N/A",IF($W3650&gt;=4,"Not Significant",IF($W3650&gt;=2,"Semi-Significant","Significant")))</f>
        <v>N/A</v>
      </c>
      <c r="Z3650" s="1" t="str">
        <f aca="false">IF($D3650="Z540.1 w/data",0,"")</f>
        <v/>
      </c>
      <c r="AA3650" s="1" t="e">
        <f aca="false">$Y3650+$Q3650+$Z3650</f>
        <v>#VALUE!</v>
      </c>
      <c r="AB3650" s="1" t="n">
        <f aca="false">$N3650+$Q3650</f>
        <v>0</v>
      </c>
      <c r="AC3650" s="1" t="str">
        <f aca="false">IF($Y3650="","",IF(AND($AA3650&gt;=$R3650,$AA3650&lt;=$S3650),"Pass","Fail"))</f>
        <v/>
      </c>
      <c r="AD3650" s="1" t="str">
        <f aca="false">IF($Y3650="","",IF($AA3650&gt;$R3650,"Pass","Fail"))</f>
        <v/>
      </c>
      <c r="AE3650" s="1" t="str">
        <f aca="false">IF($Y3650="","",IF($AA3650&gt;=$R3650,"Pass","Fail"))</f>
        <v/>
      </c>
      <c r="AF3650" s="1" t="str">
        <f aca="false">IF($Y3650="","",IF($AA3650&lt;=$S3650,"Pass","Fail"))</f>
        <v/>
      </c>
      <c r="AG3650" s="1" t="str">
        <f aca="false">IF($Y3650="","",IF($AA3650&lt;$S3650,"Pass","Fail"))</f>
        <v/>
      </c>
      <c r="AH3650" s="23" t="str">
        <f aca="true">INDIRECT(CHOOSE(MATCH($T3650,{"±","&gt;","≥","≤","&lt;"},0), "AC", "AD", "AE", "AF", "AG") &amp; ROW())</f>
        <v/>
      </c>
      <c r="AI3650" s="56" t="str">
        <f aca="false">IF($X3650="Not Significant","No Further Action Required",
IF($AH3650="","",
IF(AND($AH3650="Pass",$L3650="0 - Passed "),"Analysis performed; no further action required.",
IF(AND($AH3650="Fail",$L3650="1 - Failed "),"Analysis performed; no further action required.",
IF(AND($AH3650="Pass",$L3650="2 - Limited In Use "),"Analysis performed; no further action required.",
IF(AND($AH3650="Fail",$L3650="3 - Adjusted "),"Analysis performed; no further action required.",
"Unit fails analysis; TSM determination required."))))))</f>
        <v/>
      </c>
      <c r="AJ3650" s="58"/>
    </row>
    <row r="3651" customFormat="false" ht="15" hidden="false" customHeight="false" outlineLevel="0" collapsed="false">
      <c r="A3651" s="56"/>
      <c r="E3651" s="57" t="str">
        <f aca="false">IF(AND($F3651="",$G3651=""),"",IF($G3651="",$F3651,HYPERLINK($G3651,$F3651)))</f>
        <v/>
      </c>
      <c r="H3651" s="1" t="str">
        <f aca="false">IF($I3651="","None Attached",IF(LEFT($I3651,5)="https",HYPERLINK($I3651,"Datasheet"),HYPERLINK(_xlfn.CONCAT("https://",$I3651),"Datasheet")))</f>
        <v>None Attached</v>
      </c>
      <c r="M3651" s="56"/>
      <c r="P3651" s="58"/>
      <c r="Q3651" s="1" t="n">
        <f aca="false">$M3651-$N3651</f>
        <v>0</v>
      </c>
      <c r="R3651" s="56"/>
      <c r="T3651" s="59" t="s">
        <v>15</v>
      </c>
      <c r="U3651" s="1" t="n">
        <f aca="false">$S3651-$R3651</f>
        <v>0</v>
      </c>
      <c r="V3651" s="1" t="n">
        <f aca="false">IF($T3651="±",$Q3651*2,$Q3651)</f>
        <v>0</v>
      </c>
      <c r="W3651" s="60" t="str">
        <f aca="false">IFERROR($U3651/ABS($V3651),"N/A")</f>
        <v>N/A</v>
      </c>
      <c r="X3651" s="61" t="str">
        <f aca="false">IF(OR($W3651="N/A",$R3651="",$S3651=""),"N/A",IF($W3651&gt;=4,"Not Significant",IF($W3651&gt;=2,"Semi-Significant","Significant")))</f>
        <v>N/A</v>
      </c>
      <c r="Z3651" s="1" t="str">
        <f aca="false">IF($D3651="Z540.1 w/data",0,"")</f>
        <v/>
      </c>
      <c r="AA3651" s="1" t="e">
        <f aca="false">$Y3651+$Q3651+$Z3651</f>
        <v>#VALUE!</v>
      </c>
      <c r="AB3651" s="1" t="n">
        <f aca="false">$N3651+$Q3651</f>
        <v>0</v>
      </c>
      <c r="AC3651" s="1" t="str">
        <f aca="false">IF($Y3651="","",IF(AND($AA3651&gt;=$R3651,$AA3651&lt;=$S3651),"Pass","Fail"))</f>
        <v/>
      </c>
      <c r="AD3651" s="1" t="str">
        <f aca="false">IF($Y3651="","",IF($AA3651&gt;$R3651,"Pass","Fail"))</f>
        <v/>
      </c>
      <c r="AE3651" s="1" t="str">
        <f aca="false">IF($Y3651="","",IF($AA3651&gt;=$R3651,"Pass","Fail"))</f>
        <v/>
      </c>
      <c r="AF3651" s="1" t="str">
        <f aca="false">IF($Y3651="","",IF($AA3651&lt;=$S3651,"Pass","Fail"))</f>
        <v/>
      </c>
      <c r="AG3651" s="1" t="str">
        <f aca="false">IF($Y3651="","",IF($AA3651&lt;$S3651,"Pass","Fail"))</f>
        <v/>
      </c>
      <c r="AH3651" s="23" t="str">
        <f aca="true">INDIRECT(CHOOSE(MATCH($T3651,{"±","&gt;","≥","≤","&lt;"},0), "AC", "AD", "AE", "AF", "AG") &amp; ROW())</f>
        <v/>
      </c>
      <c r="AI3651" s="56" t="str">
        <f aca="false">IF($X3651="Not Significant","No Further Action Required",
IF($AH3651="","",
IF(AND($AH3651="Pass",$L3651="0 - Passed "),"Analysis performed; no further action required.",
IF(AND($AH3651="Fail",$L3651="1 - Failed "),"Analysis performed; no further action required.",
IF(AND($AH3651="Pass",$L3651="2 - Limited In Use "),"Analysis performed; no further action required.",
IF(AND($AH3651="Fail",$L3651="3 - Adjusted "),"Analysis performed; no further action required.",
"Unit fails analysis; TSM determination required."))))))</f>
        <v/>
      </c>
      <c r="AJ3651" s="58"/>
    </row>
    <row r="3652" customFormat="false" ht="15" hidden="false" customHeight="false" outlineLevel="0" collapsed="false">
      <c r="A3652" s="56"/>
      <c r="E3652" s="57" t="str">
        <f aca="false">IF(AND($F3652="",$G3652=""),"",IF($G3652="",$F3652,HYPERLINK($G3652,$F3652)))</f>
        <v/>
      </c>
      <c r="H3652" s="1" t="str">
        <f aca="false">IF($I3652="","None Attached",IF(LEFT($I3652,5)="https",HYPERLINK($I3652,"Datasheet"),HYPERLINK(_xlfn.CONCAT("https://",$I3652),"Datasheet")))</f>
        <v>None Attached</v>
      </c>
      <c r="M3652" s="56"/>
      <c r="P3652" s="58"/>
      <c r="Q3652" s="1" t="n">
        <f aca="false">$M3652-$N3652</f>
        <v>0</v>
      </c>
      <c r="R3652" s="56"/>
      <c r="T3652" s="59" t="s">
        <v>15</v>
      </c>
      <c r="U3652" s="1" t="n">
        <f aca="false">$S3652-$R3652</f>
        <v>0</v>
      </c>
      <c r="V3652" s="1" t="n">
        <f aca="false">IF($T3652="±",$Q3652*2,$Q3652)</f>
        <v>0</v>
      </c>
      <c r="W3652" s="60" t="str">
        <f aca="false">IFERROR($U3652/ABS($V3652),"N/A")</f>
        <v>N/A</v>
      </c>
      <c r="X3652" s="61" t="str">
        <f aca="false">IF(OR($W3652="N/A",$R3652="",$S3652=""),"N/A",IF($W3652&gt;=4,"Not Significant",IF($W3652&gt;=2,"Semi-Significant","Significant")))</f>
        <v>N/A</v>
      </c>
      <c r="Z3652" s="1" t="str">
        <f aca="false">IF($D3652="Z540.1 w/data",0,"")</f>
        <v/>
      </c>
      <c r="AA3652" s="1" t="e">
        <f aca="false">$Y3652+$Q3652+$Z3652</f>
        <v>#VALUE!</v>
      </c>
      <c r="AB3652" s="1" t="n">
        <f aca="false">$N3652+$Q3652</f>
        <v>0</v>
      </c>
      <c r="AC3652" s="1" t="str">
        <f aca="false">IF($Y3652="","",IF(AND($AA3652&gt;=$R3652,$AA3652&lt;=$S3652),"Pass","Fail"))</f>
        <v/>
      </c>
      <c r="AD3652" s="1" t="str">
        <f aca="false">IF($Y3652="","",IF($AA3652&gt;$R3652,"Pass","Fail"))</f>
        <v/>
      </c>
      <c r="AE3652" s="1" t="str">
        <f aca="false">IF($Y3652="","",IF($AA3652&gt;=$R3652,"Pass","Fail"))</f>
        <v/>
      </c>
      <c r="AF3652" s="1" t="str">
        <f aca="false">IF($Y3652="","",IF($AA3652&lt;=$S3652,"Pass","Fail"))</f>
        <v/>
      </c>
      <c r="AG3652" s="1" t="str">
        <f aca="false">IF($Y3652="","",IF($AA3652&lt;$S3652,"Pass","Fail"))</f>
        <v/>
      </c>
      <c r="AH3652" s="23" t="str">
        <f aca="true">INDIRECT(CHOOSE(MATCH($T3652,{"±","&gt;","≥","≤","&lt;"},0), "AC", "AD", "AE", "AF", "AG") &amp; ROW())</f>
        <v/>
      </c>
      <c r="AI3652" s="56" t="str">
        <f aca="false">IF($X3652="Not Significant","No Further Action Required",
IF($AH3652="","",
IF(AND($AH3652="Pass",$L3652="0 - Passed "),"Analysis performed; no further action required.",
IF(AND($AH3652="Fail",$L3652="1 - Failed "),"Analysis performed; no further action required.",
IF(AND($AH3652="Pass",$L3652="2 - Limited In Use "),"Analysis performed; no further action required.",
IF(AND($AH3652="Fail",$L3652="3 - Adjusted "),"Analysis performed; no further action required.",
"Unit fails analysis; TSM determination required."))))))</f>
        <v/>
      </c>
      <c r="AJ3652" s="58"/>
    </row>
    <row r="3653" customFormat="false" ht="15" hidden="false" customHeight="false" outlineLevel="0" collapsed="false">
      <c r="A3653" s="56"/>
      <c r="E3653" s="57" t="str">
        <f aca="false">IF(AND($F3653="",$G3653=""),"",IF($G3653="",$F3653,HYPERLINK($G3653,$F3653)))</f>
        <v/>
      </c>
      <c r="H3653" s="1" t="str">
        <f aca="false">IF($I3653="","None Attached",IF(LEFT($I3653,5)="https",HYPERLINK($I3653,"Datasheet"),HYPERLINK(_xlfn.CONCAT("https://",$I3653),"Datasheet")))</f>
        <v>None Attached</v>
      </c>
      <c r="M3653" s="56"/>
      <c r="P3653" s="58"/>
      <c r="Q3653" s="1" t="n">
        <f aca="false">$M3653-$N3653</f>
        <v>0</v>
      </c>
      <c r="R3653" s="56"/>
      <c r="T3653" s="59" t="s">
        <v>15</v>
      </c>
      <c r="U3653" s="1" t="n">
        <f aca="false">$S3653-$R3653</f>
        <v>0</v>
      </c>
      <c r="V3653" s="1" t="n">
        <f aca="false">IF($T3653="±",$Q3653*2,$Q3653)</f>
        <v>0</v>
      </c>
      <c r="W3653" s="60" t="str">
        <f aca="false">IFERROR($U3653/ABS($V3653),"N/A")</f>
        <v>N/A</v>
      </c>
      <c r="X3653" s="61" t="str">
        <f aca="false">IF(OR($W3653="N/A",$R3653="",$S3653=""),"N/A",IF($W3653&gt;=4,"Not Significant",IF($W3653&gt;=2,"Semi-Significant","Significant")))</f>
        <v>N/A</v>
      </c>
      <c r="Z3653" s="1" t="str">
        <f aca="false">IF($D3653="Z540.1 w/data",0,"")</f>
        <v/>
      </c>
      <c r="AA3653" s="1" t="e">
        <f aca="false">$Y3653+$Q3653+$Z3653</f>
        <v>#VALUE!</v>
      </c>
      <c r="AB3653" s="1" t="n">
        <f aca="false">$N3653+$Q3653</f>
        <v>0</v>
      </c>
      <c r="AC3653" s="1" t="str">
        <f aca="false">IF($Y3653="","",IF(AND($AA3653&gt;=$R3653,$AA3653&lt;=$S3653),"Pass","Fail"))</f>
        <v/>
      </c>
      <c r="AD3653" s="1" t="str">
        <f aca="false">IF($Y3653="","",IF($AA3653&gt;$R3653,"Pass","Fail"))</f>
        <v/>
      </c>
      <c r="AE3653" s="1" t="str">
        <f aca="false">IF($Y3653="","",IF($AA3653&gt;=$R3653,"Pass","Fail"))</f>
        <v/>
      </c>
      <c r="AF3653" s="1" t="str">
        <f aca="false">IF($Y3653="","",IF($AA3653&lt;=$S3653,"Pass","Fail"))</f>
        <v/>
      </c>
      <c r="AG3653" s="1" t="str">
        <f aca="false">IF($Y3653="","",IF($AA3653&lt;$S3653,"Pass","Fail"))</f>
        <v/>
      </c>
      <c r="AH3653" s="23" t="str">
        <f aca="true">INDIRECT(CHOOSE(MATCH($T3653,{"±","&gt;","≥","≤","&lt;"},0), "AC", "AD", "AE", "AF", "AG") &amp; ROW())</f>
        <v/>
      </c>
      <c r="AI3653" s="56" t="str">
        <f aca="false">IF($X3653="Not Significant","No Further Action Required",
IF($AH3653="","",
IF(AND($AH3653="Pass",$L3653="0 - Passed "),"Analysis performed; no further action required.",
IF(AND($AH3653="Fail",$L3653="1 - Failed "),"Analysis performed; no further action required.",
IF(AND($AH3653="Pass",$L3653="2 - Limited In Use "),"Analysis performed; no further action required.",
IF(AND($AH3653="Fail",$L3653="3 - Adjusted "),"Analysis performed; no further action required.",
"Unit fails analysis; TSM determination required."))))))</f>
        <v/>
      </c>
      <c r="AJ3653" s="58"/>
    </row>
    <row r="3654" customFormat="false" ht="15" hidden="false" customHeight="false" outlineLevel="0" collapsed="false">
      <c r="A3654" s="56"/>
      <c r="E3654" s="57" t="str">
        <f aca="false">IF(AND($F3654="",$G3654=""),"",IF($G3654="",$F3654,HYPERLINK($G3654,$F3654)))</f>
        <v/>
      </c>
      <c r="H3654" s="1" t="str">
        <f aca="false">IF($I3654="","None Attached",IF(LEFT($I3654,5)="https",HYPERLINK($I3654,"Datasheet"),HYPERLINK(_xlfn.CONCAT("https://",$I3654),"Datasheet")))</f>
        <v>None Attached</v>
      </c>
      <c r="M3654" s="56"/>
      <c r="P3654" s="58"/>
      <c r="Q3654" s="1" t="n">
        <f aca="false">$M3654-$N3654</f>
        <v>0</v>
      </c>
      <c r="R3654" s="56"/>
      <c r="T3654" s="59" t="s">
        <v>15</v>
      </c>
      <c r="U3654" s="1" t="n">
        <f aca="false">$S3654-$R3654</f>
        <v>0</v>
      </c>
      <c r="V3654" s="1" t="n">
        <f aca="false">IF($T3654="±",$Q3654*2,$Q3654)</f>
        <v>0</v>
      </c>
      <c r="W3654" s="60" t="str">
        <f aca="false">IFERROR($U3654/ABS($V3654),"N/A")</f>
        <v>N/A</v>
      </c>
      <c r="X3654" s="61" t="str">
        <f aca="false">IF(OR($W3654="N/A",$R3654="",$S3654=""),"N/A",IF($W3654&gt;=4,"Not Significant",IF($W3654&gt;=2,"Semi-Significant","Significant")))</f>
        <v>N/A</v>
      </c>
      <c r="Z3654" s="1" t="str">
        <f aca="false">IF($D3654="Z540.1 w/data",0,"")</f>
        <v/>
      </c>
      <c r="AA3654" s="1" t="e">
        <f aca="false">$Y3654+$Q3654+$Z3654</f>
        <v>#VALUE!</v>
      </c>
      <c r="AB3654" s="1" t="n">
        <f aca="false">$N3654+$Q3654</f>
        <v>0</v>
      </c>
      <c r="AC3654" s="1" t="str">
        <f aca="false">IF($Y3654="","",IF(AND($AA3654&gt;=$R3654,$AA3654&lt;=$S3654),"Pass","Fail"))</f>
        <v/>
      </c>
      <c r="AD3654" s="1" t="str">
        <f aca="false">IF($Y3654="","",IF($AA3654&gt;$R3654,"Pass","Fail"))</f>
        <v/>
      </c>
      <c r="AE3654" s="1" t="str">
        <f aca="false">IF($Y3654="","",IF($AA3654&gt;=$R3654,"Pass","Fail"))</f>
        <v/>
      </c>
      <c r="AF3654" s="1" t="str">
        <f aca="false">IF($Y3654="","",IF($AA3654&lt;=$S3654,"Pass","Fail"))</f>
        <v/>
      </c>
      <c r="AG3654" s="1" t="str">
        <f aca="false">IF($Y3654="","",IF($AA3654&lt;$S3654,"Pass","Fail"))</f>
        <v/>
      </c>
      <c r="AH3654" s="23" t="str">
        <f aca="true">INDIRECT(CHOOSE(MATCH($T3654,{"±","&gt;","≥","≤","&lt;"},0), "AC", "AD", "AE", "AF", "AG") &amp; ROW())</f>
        <v/>
      </c>
      <c r="AI3654" s="56" t="str">
        <f aca="false">IF($X3654="Not Significant","No Further Action Required",
IF($AH3654="","",
IF(AND($AH3654="Pass",$L3654="0 - Passed "),"Analysis performed; no further action required.",
IF(AND($AH3654="Fail",$L3654="1 - Failed "),"Analysis performed; no further action required.",
IF(AND($AH3654="Pass",$L3654="2 - Limited In Use "),"Analysis performed; no further action required.",
IF(AND($AH3654="Fail",$L3654="3 - Adjusted "),"Analysis performed; no further action required.",
"Unit fails analysis; TSM determination required."))))))</f>
        <v/>
      </c>
      <c r="AJ3654" s="58"/>
    </row>
    <row r="3655" customFormat="false" ht="15" hidden="false" customHeight="false" outlineLevel="0" collapsed="false">
      <c r="A3655" s="56"/>
      <c r="E3655" s="57" t="str">
        <f aca="false">IF(AND($F3655="",$G3655=""),"",IF($G3655="",$F3655,HYPERLINK($G3655,$F3655)))</f>
        <v/>
      </c>
      <c r="H3655" s="1" t="str">
        <f aca="false">IF($I3655="","None Attached",IF(LEFT($I3655,5)="https",HYPERLINK($I3655,"Datasheet"),HYPERLINK(_xlfn.CONCAT("https://",$I3655),"Datasheet")))</f>
        <v>None Attached</v>
      </c>
      <c r="M3655" s="56"/>
      <c r="P3655" s="58"/>
      <c r="Q3655" s="1" t="n">
        <f aca="false">$M3655-$N3655</f>
        <v>0</v>
      </c>
      <c r="R3655" s="56"/>
      <c r="T3655" s="59" t="s">
        <v>15</v>
      </c>
      <c r="U3655" s="1" t="n">
        <f aca="false">$S3655-$R3655</f>
        <v>0</v>
      </c>
      <c r="V3655" s="1" t="n">
        <f aca="false">IF($T3655="±",$Q3655*2,$Q3655)</f>
        <v>0</v>
      </c>
      <c r="W3655" s="60" t="str">
        <f aca="false">IFERROR($U3655/ABS($V3655),"N/A")</f>
        <v>N/A</v>
      </c>
      <c r="X3655" s="61" t="str">
        <f aca="false">IF(OR($W3655="N/A",$R3655="",$S3655=""),"N/A",IF($W3655&gt;=4,"Not Significant",IF($W3655&gt;=2,"Semi-Significant","Significant")))</f>
        <v>N/A</v>
      </c>
      <c r="Z3655" s="1" t="str">
        <f aca="false">IF($D3655="Z540.1 w/data",0,"")</f>
        <v/>
      </c>
      <c r="AA3655" s="1" t="e">
        <f aca="false">$Y3655+$Q3655+$Z3655</f>
        <v>#VALUE!</v>
      </c>
      <c r="AB3655" s="1" t="n">
        <f aca="false">$N3655+$Q3655</f>
        <v>0</v>
      </c>
      <c r="AC3655" s="1" t="str">
        <f aca="false">IF($Y3655="","",IF(AND($AA3655&gt;=$R3655,$AA3655&lt;=$S3655),"Pass","Fail"))</f>
        <v/>
      </c>
      <c r="AD3655" s="1" t="str">
        <f aca="false">IF($Y3655="","",IF($AA3655&gt;$R3655,"Pass","Fail"))</f>
        <v/>
      </c>
      <c r="AE3655" s="1" t="str">
        <f aca="false">IF($Y3655="","",IF($AA3655&gt;=$R3655,"Pass","Fail"))</f>
        <v/>
      </c>
      <c r="AF3655" s="1" t="str">
        <f aca="false">IF($Y3655="","",IF($AA3655&lt;=$S3655,"Pass","Fail"))</f>
        <v/>
      </c>
      <c r="AG3655" s="1" t="str">
        <f aca="false">IF($Y3655="","",IF($AA3655&lt;$S3655,"Pass","Fail"))</f>
        <v/>
      </c>
      <c r="AH3655" s="23" t="str">
        <f aca="true">INDIRECT(CHOOSE(MATCH($T3655,{"±","&gt;","≥","≤","&lt;"},0), "AC", "AD", "AE", "AF", "AG") &amp; ROW())</f>
        <v/>
      </c>
      <c r="AI3655" s="56" t="str">
        <f aca="false">IF($X3655="Not Significant","No Further Action Required",
IF($AH3655="","",
IF(AND($AH3655="Pass",$L3655="0 - Passed "),"Analysis performed; no further action required.",
IF(AND($AH3655="Fail",$L3655="1 - Failed "),"Analysis performed; no further action required.",
IF(AND($AH3655="Pass",$L3655="2 - Limited In Use "),"Analysis performed; no further action required.",
IF(AND($AH3655="Fail",$L3655="3 - Adjusted "),"Analysis performed; no further action required.",
"Unit fails analysis; TSM determination required."))))))</f>
        <v/>
      </c>
      <c r="AJ3655" s="58"/>
    </row>
    <row r="3656" customFormat="false" ht="15" hidden="false" customHeight="false" outlineLevel="0" collapsed="false">
      <c r="A3656" s="56"/>
      <c r="E3656" s="57" t="str">
        <f aca="false">IF(AND($F3656="",$G3656=""),"",IF($G3656="",$F3656,HYPERLINK($G3656,$F3656)))</f>
        <v/>
      </c>
      <c r="H3656" s="1" t="str">
        <f aca="false">IF($I3656="","None Attached",IF(LEFT($I3656,5)="https",HYPERLINK($I3656,"Datasheet"),HYPERLINK(_xlfn.CONCAT("https://",$I3656),"Datasheet")))</f>
        <v>None Attached</v>
      </c>
      <c r="M3656" s="56"/>
      <c r="P3656" s="58"/>
      <c r="Q3656" s="1" t="n">
        <f aca="false">$M3656-$N3656</f>
        <v>0</v>
      </c>
      <c r="R3656" s="56"/>
      <c r="T3656" s="59" t="s">
        <v>15</v>
      </c>
      <c r="U3656" s="1" t="n">
        <f aca="false">$S3656-$R3656</f>
        <v>0</v>
      </c>
      <c r="V3656" s="1" t="n">
        <f aca="false">IF($T3656="±",$Q3656*2,$Q3656)</f>
        <v>0</v>
      </c>
      <c r="W3656" s="60" t="str">
        <f aca="false">IFERROR($U3656/ABS($V3656),"N/A")</f>
        <v>N/A</v>
      </c>
      <c r="X3656" s="61" t="str">
        <f aca="false">IF(OR($W3656="N/A",$R3656="",$S3656=""),"N/A",IF($W3656&gt;=4,"Not Significant",IF($W3656&gt;=2,"Semi-Significant","Significant")))</f>
        <v>N/A</v>
      </c>
      <c r="Z3656" s="1" t="str">
        <f aca="false">IF($D3656="Z540.1 w/data",0,"")</f>
        <v/>
      </c>
      <c r="AA3656" s="1" t="e">
        <f aca="false">$Y3656+$Q3656+$Z3656</f>
        <v>#VALUE!</v>
      </c>
      <c r="AB3656" s="1" t="n">
        <f aca="false">$N3656+$Q3656</f>
        <v>0</v>
      </c>
      <c r="AC3656" s="1" t="str">
        <f aca="false">IF($Y3656="","",IF(AND($AA3656&gt;=$R3656,$AA3656&lt;=$S3656),"Pass","Fail"))</f>
        <v/>
      </c>
      <c r="AD3656" s="1" t="str">
        <f aca="false">IF($Y3656="","",IF($AA3656&gt;$R3656,"Pass","Fail"))</f>
        <v/>
      </c>
      <c r="AE3656" s="1" t="str">
        <f aca="false">IF($Y3656="","",IF($AA3656&gt;=$R3656,"Pass","Fail"))</f>
        <v/>
      </c>
      <c r="AF3656" s="1" t="str">
        <f aca="false">IF($Y3656="","",IF($AA3656&lt;=$S3656,"Pass","Fail"))</f>
        <v/>
      </c>
      <c r="AG3656" s="1" t="str">
        <f aca="false">IF($Y3656="","",IF($AA3656&lt;$S3656,"Pass","Fail"))</f>
        <v/>
      </c>
      <c r="AH3656" s="23" t="str">
        <f aca="true">INDIRECT(CHOOSE(MATCH($T3656,{"±","&gt;","≥","≤","&lt;"},0), "AC", "AD", "AE", "AF", "AG") &amp; ROW())</f>
        <v/>
      </c>
      <c r="AI3656" s="56" t="str">
        <f aca="false">IF($X3656="Not Significant","No Further Action Required",
IF($AH3656="","",
IF(AND($AH3656="Pass",$L3656="0 - Passed "),"Analysis performed; no further action required.",
IF(AND($AH3656="Fail",$L3656="1 - Failed "),"Analysis performed; no further action required.",
IF(AND($AH3656="Pass",$L3656="2 - Limited In Use "),"Analysis performed; no further action required.",
IF(AND($AH3656="Fail",$L3656="3 - Adjusted "),"Analysis performed; no further action required.",
"Unit fails analysis; TSM determination required."))))))</f>
        <v/>
      </c>
      <c r="AJ3656" s="58"/>
    </row>
    <row r="3657" customFormat="false" ht="15" hidden="false" customHeight="false" outlineLevel="0" collapsed="false">
      <c r="A3657" s="56"/>
      <c r="E3657" s="57" t="str">
        <f aca="false">IF(AND($F3657="",$G3657=""),"",IF($G3657="",$F3657,HYPERLINK($G3657,$F3657)))</f>
        <v/>
      </c>
      <c r="H3657" s="1" t="str">
        <f aca="false">IF($I3657="","None Attached",IF(LEFT($I3657,5)="https",HYPERLINK($I3657,"Datasheet"),HYPERLINK(_xlfn.CONCAT("https://",$I3657),"Datasheet")))</f>
        <v>None Attached</v>
      </c>
      <c r="M3657" s="56"/>
      <c r="P3657" s="58"/>
      <c r="Q3657" s="1" t="n">
        <f aca="false">$M3657-$N3657</f>
        <v>0</v>
      </c>
      <c r="R3657" s="56"/>
      <c r="T3657" s="59" t="s">
        <v>15</v>
      </c>
      <c r="U3657" s="1" t="n">
        <f aca="false">$S3657-$R3657</f>
        <v>0</v>
      </c>
      <c r="V3657" s="1" t="n">
        <f aca="false">IF($T3657="±",$Q3657*2,$Q3657)</f>
        <v>0</v>
      </c>
      <c r="W3657" s="60" t="str">
        <f aca="false">IFERROR($U3657/ABS($V3657),"N/A")</f>
        <v>N/A</v>
      </c>
      <c r="X3657" s="61" t="str">
        <f aca="false">IF(OR($W3657="N/A",$R3657="",$S3657=""),"N/A",IF($W3657&gt;=4,"Not Significant",IF($W3657&gt;=2,"Semi-Significant","Significant")))</f>
        <v>N/A</v>
      </c>
      <c r="Z3657" s="1" t="str">
        <f aca="false">IF($D3657="Z540.1 w/data",0,"")</f>
        <v/>
      </c>
      <c r="AA3657" s="1" t="e">
        <f aca="false">$Y3657+$Q3657+$Z3657</f>
        <v>#VALUE!</v>
      </c>
      <c r="AB3657" s="1" t="n">
        <f aca="false">$N3657+$Q3657</f>
        <v>0</v>
      </c>
      <c r="AC3657" s="1" t="str">
        <f aca="false">IF($Y3657="","",IF(AND($AA3657&gt;=$R3657,$AA3657&lt;=$S3657),"Pass","Fail"))</f>
        <v/>
      </c>
      <c r="AD3657" s="1" t="str">
        <f aca="false">IF($Y3657="","",IF($AA3657&gt;$R3657,"Pass","Fail"))</f>
        <v/>
      </c>
      <c r="AE3657" s="1" t="str">
        <f aca="false">IF($Y3657="","",IF($AA3657&gt;=$R3657,"Pass","Fail"))</f>
        <v/>
      </c>
      <c r="AF3657" s="1" t="str">
        <f aca="false">IF($Y3657="","",IF($AA3657&lt;=$S3657,"Pass","Fail"))</f>
        <v/>
      </c>
      <c r="AG3657" s="1" t="str">
        <f aca="false">IF($Y3657="","",IF($AA3657&lt;$S3657,"Pass","Fail"))</f>
        <v/>
      </c>
      <c r="AH3657" s="23" t="str">
        <f aca="true">INDIRECT(CHOOSE(MATCH($T3657,{"±","&gt;","≥","≤","&lt;"},0), "AC", "AD", "AE", "AF", "AG") &amp; ROW())</f>
        <v/>
      </c>
      <c r="AI3657" s="56" t="str">
        <f aca="false">IF($X3657="Not Significant","No Further Action Required",
IF($AH3657="","",
IF(AND($AH3657="Pass",$L3657="0 - Passed "),"Analysis performed; no further action required.",
IF(AND($AH3657="Fail",$L3657="1 - Failed "),"Analysis performed; no further action required.",
IF(AND($AH3657="Pass",$L3657="2 - Limited In Use "),"Analysis performed; no further action required.",
IF(AND($AH3657="Fail",$L3657="3 - Adjusted "),"Analysis performed; no further action required.",
"Unit fails analysis; TSM determination required."))))))</f>
        <v/>
      </c>
      <c r="AJ3657" s="58"/>
    </row>
    <row r="3658" customFormat="false" ht="15" hidden="false" customHeight="false" outlineLevel="0" collapsed="false">
      <c r="A3658" s="56"/>
      <c r="E3658" s="57" t="str">
        <f aca="false">IF(AND($F3658="",$G3658=""),"",IF($G3658="",$F3658,HYPERLINK($G3658,$F3658)))</f>
        <v/>
      </c>
      <c r="H3658" s="1" t="str">
        <f aca="false">IF($I3658="","None Attached",IF(LEFT($I3658,5)="https",HYPERLINK($I3658,"Datasheet"),HYPERLINK(_xlfn.CONCAT("https://",$I3658),"Datasheet")))</f>
        <v>None Attached</v>
      </c>
      <c r="M3658" s="56"/>
      <c r="P3658" s="58"/>
      <c r="Q3658" s="1" t="n">
        <f aca="false">$M3658-$N3658</f>
        <v>0</v>
      </c>
      <c r="R3658" s="56"/>
      <c r="T3658" s="59" t="s">
        <v>15</v>
      </c>
      <c r="U3658" s="1" t="n">
        <f aca="false">$S3658-$R3658</f>
        <v>0</v>
      </c>
      <c r="V3658" s="1" t="n">
        <f aca="false">IF($T3658="±",$Q3658*2,$Q3658)</f>
        <v>0</v>
      </c>
      <c r="W3658" s="60" t="str">
        <f aca="false">IFERROR($U3658/ABS($V3658),"N/A")</f>
        <v>N/A</v>
      </c>
      <c r="X3658" s="61" t="str">
        <f aca="false">IF(OR($W3658="N/A",$R3658="",$S3658=""),"N/A",IF($W3658&gt;=4,"Not Significant",IF($W3658&gt;=2,"Semi-Significant","Significant")))</f>
        <v>N/A</v>
      </c>
      <c r="Z3658" s="1" t="str">
        <f aca="false">IF($D3658="Z540.1 w/data",0,"")</f>
        <v/>
      </c>
      <c r="AA3658" s="1" t="e">
        <f aca="false">$Y3658+$Q3658+$Z3658</f>
        <v>#VALUE!</v>
      </c>
      <c r="AB3658" s="1" t="n">
        <f aca="false">$N3658+$Q3658</f>
        <v>0</v>
      </c>
      <c r="AC3658" s="1" t="str">
        <f aca="false">IF($Y3658="","",IF(AND($AA3658&gt;=$R3658,$AA3658&lt;=$S3658),"Pass","Fail"))</f>
        <v/>
      </c>
      <c r="AD3658" s="1" t="str">
        <f aca="false">IF($Y3658="","",IF($AA3658&gt;$R3658,"Pass","Fail"))</f>
        <v/>
      </c>
      <c r="AE3658" s="1" t="str">
        <f aca="false">IF($Y3658="","",IF($AA3658&gt;=$R3658,"Pass","Fail"))</f>
        <v/>
      </c>
      <c r="AF3658" s="1" t="str">
        <f aca="false">IF($Y3658="","",IF($AA3658&lt;=$S3658,"Pass","Fail"))</f>
        <v/>
      </c>
      <c r="AG3658" s="1" t="str">
        <f aca="false">IF($Y3658="","",IF($AA3658&lt;$S3658,"Pass","Fail"))</f>
        <v/>
      </c>
      <c r="AH3658" s="23" t="str">
        <f aca="true">INDIRECT(CHOOSE(MATCH($T3658,{"±","&gt;","≥","≤","&lt;"},0), "AC", "AD", "AE", "AF", "AG") &amp; ROW())</f>
        <v/>
      </c>
      <c r="AI3658" s="56" t="str">
        <f aca="false">IF($X3658="Not Significant","No Further Action Required",
IF($AH3658="","",
IF(AND($AH3658="Pass",$L3658="0 - Passed "),"Analysis performed; no further action required.",
IF(AND($AH3658="Fail",$L3658="1 - Failed "),"Analysis performed; no further action required.",
IF(AND($AH3658="Pass",$L3658="2 - Limited In Use "),"Analysis performed; no further action required.",
IF(AND($AH3658="Fail",$L3658="3 - Adjusted "),"Analysis performed; no further action required.",
"Unit fails analysis; TSM determination required."))))))</f>
        <v/>
      </c>
      <c r="AJ3658" s="58"/>
    </row>
    <row r="3659" customFormat="false" ht="15" hidden="false" customHeight="false" outlineLevel="0" collapsed="false">
      <c r="A3659" s="56"/>
      <c r="E3659" s="57" t="str">
        <f aca="false">IF(AND($F3659="",$G3659=""),"",IF($G3659="",$F3659,HYPERLINK($G3659,$F3659)))</f>
        <v/>
      </c>
      <c r="H3659" s="1" t="str">
        <f aca="false">IF($I3659="","None Attached",IF(LEFT($I3659,5)="https",HYPERLINK($I3659,"Datasheet"),HYPERLINK(_xlfn.CONCAT("https://",$I3659),"Datasheet")))</f>
        <v>None Attached</v>
      </c>
      <c r="M3659" s="56"/>
      <c r="P3659" s="58"/>
      <c r="Q3659" s="1" t="n">
        <f aca="false">$M3659-$N3659</f>
        <v>0</v>
      </c>
      <c r="R3659" s="56"/>
      <c r="T3659" s="59" t="s">
        <v>15</v>
      </c>
      <c r="U3659" s="1" t="n">
        <f aca="false">$S3659-$R3659</f>
        <v>0</v>
      </c>
      <c r="V3659" s="1" t="n">
        <f aca="false">IF($T3659="±",$Q3659*2,$Q3659)</f>
        <v>0</v>
      </c>
      <c r="W3659" s="60" t="str">
        <f aca="false">IFERROR($U3659/ABS($V3659),"N/A")</f>
        <v>N/A</v>
      </c>
      <c r="X3659" s="61" t="str">
        <f aca="false">IF(OR($W3659="N/A",$R3659="",$S3659=""),"N/A",IF($W3659&gt;=4,"Not Significant",IF($W3659&gt;=2,"Semi-Significant","Significant")))</f>
        <v>N/A</v>
      </c>
      <c r="Z3659" s="1" t="str">
        <f aca="false">IF($D3659="Z540.1 w/data",0,"")</f>
        <v/>
      </c>
      <c r="AA3659" s="1" t="e">
        <f aca="false">$Y3659+$Q3659+$Z3659</f>
        <v>#VALUE!</v>
      </c>
      <c r="AB3659" s="1" t="n">
        <f aca="false">$N3659+$Q3659</f>
        <v>0</v>
      </c>
      <c r="AC3659" s="1" t="str">
        <f aca="false">IF($Y3659="","",IF(AND($AA3659&gt;=$R3659,$AA3659&lt;=$S3659),"Pass","Fail"))</f>
        <v/>
      </c>
      <c r="AD3659" s="1" t="str">
        <f aca="false">IF($Y3659="","",IF($AA3659&gt;$R3659,"Pass","Fail"))</f>
        <v/>
      </c>
      <c r="AE3659" s="1" t="str">
        <f aca="false">IF($Y3659="","",IF($AA3659&gt;=$R3659,"Pass","Fail"))</f>
        <v/>
      </c>
      <c r="AF3659" s="1" t="str">
        <f aca="false">IF($Y3659="","",IF($AA3659&lt;=$S3659,"Pass","Fail"))</f>
        <v/>
      </c>
      <c r="AG3659" s="1" t="str">
        <f aca="false">IF($Y3659="","",IF($AA3659&lt;$S3659,"Pass","Fail"))</f>
        <v/>
      </c>
      <c r="AH3659" s="23" t="str">
        <f aca="true">INDIRECT(CHOOSE(MATCH($T3659,{"±","&gt;","≥","≤","&lt;"},0), "AC", "AD", "AE", "AF", "AG") &amp; ROW())</f>
        <v/>
      </c>
      <c r="AI3659" s="56" t="str">
        <f aca="false">IF($X3659="Not Significant","No Further Action Required",
IF($AH3659="","",
IF(AND($AH3659="Pass",$L3659="0 - Passed "),"Analysis performed; no further action required.",
IF(AND($AH3659="Fail",$L3659="1 - Failed "),"Analysis performed; no further action required.",
IF(AND($AH3659="Pass",$L3659="2 - Limited In Use "),"Analysis performed; no further action required.",
IF(AND($AH3659="Fail",$L3659="3 - Adjusted "),"Analysis performed; no further action required.",
"Unit fails analysis; TSM determination required."))))))</f>
        <v/>
      </c>
      <c r="AJ3659" s="58"/>
    </row>
    <row r="3660" customFormat="false" ht="15" hidden="false" customHeight="false" outlineLevel="0" collapsed="false">
      <c r="A3660" s="56"/>
      <c r="E3660" s="57" t="str">
        <f aca="false">IF(AND($F3660="",$G3660=""),"",IF($G3660="",$F3660,HYPERLINK($G3660,$F3660)))</f>
        <v/>
      </c>
      <c r="H3660" s="1" t="str">
        <f aca="false">IF($I3660="","None Attached",IF(LEFT($I3660,5)="https",HYPERLINK($I3660,"Datasheet"),HYPERLINK(_xlfn.CONCAT("https://",$I3660),"Datasheet")))</f>
        <v>None Attached</v>
      </c>
      <c r="M3660" s="56"/>
      <c r="P3660" s="58"/>
      <c r="Q3660" s="1" t="n">
        <f aca="false">$M3660-$N3660</f>
        <v>0</v>
      </c>
      <c r="R3660" s="56"/>
      <c r="T3660" s="59" t="s">
        <v>15</v>
      </c>
      <c r="U3660" s="1" t="n">
        <f aca="false">$S3660-$R3660</f>
        <v>0</v>
      </c>
      <c r="V3660" s="1" t="n">
        <f aca="false">IF($T3660="±",$Q3660*2,$Q3660)</f>
        <v>0</v>
      </c>
      <c r="W3660" s="60" t="str">
        <f aca="false">IFERROR($U3660/ABS($V3660),"N/A")</f>
        <v>N/A</v>
      </c>
      <c r="X3660" s="61" t="str">
        <f aca="false">IF(OR($W3660="N/A",$R3660="",$S3660=""),"N/A",IF($W3660&gt;=4,"Not Significant",IF($W3660&gt;=2,"Semi-Significant","Significant")))</f>
        <v>N/A</v>
      </c>
      <c r="Z3660" s="1" t="str">
        <f aca="false">IF($D3660="Z540.1 w/data",0,"")</f>
        <v/>
      </c>
      <c r="AA3660" s="1" t="e">
        <f aca="false">$Y3660+$Q3660+$Z3660</f>
        <v>#VALUE!</v>
      </c>
      <c r="AB3660" s="1" t="n">
        <f aca="false">$N3660+$Q3660</f>
        <v>0</v>
      </c>
      <c r="AC3660" s="1" t="str">
        <f aca="false">IF($Y3660="","",IF(AND($AA3660&gt;=$R3660,$AA3660&lt;=$S3660),"Pass","Fail"))</f>
        <v/>
      </c>
      <c r="AD3660" s="1" t="str">
        <f aca="false">IF($Y3660="","",IF($AA3660&gt;$R3660,"Pass","Fail"))</f>
        <v/>
      </c>
      <c r="AE3660" s="1" t="str">
        <f aca="false">IF($Y3660="","",IF($AA3660&gt;=$R3660,"Pass","Fail"))</f>
        <v/>
      </c>
      <c r="AF3660" s="1" t="str">
        <f aca="false">IF($Y3660="","",IF($AA3660&lt;=$S3660,"Pass","Fail"))</f>
        <v/>
      </c>
      <c r="AG3660" s="1" t="str">
        <f aca="false">IF($Y3660="","",IF($AA3660&lt;$S3660,"Pass","Fail"))</f>
        <v/>
      </c>
      <c r="AH3660" s="23" t="str">
        <f aca="true">INDIRECT(CHOOSE(MATCH($T3660,{"±","&gt;","≥","≤","&lt;"},0), "AC", "AD", "AE", "AF", "AG") &amp; ROW())</f>
        <v/>
      </c>
      <c r="AI3660" s="56" t="str">
        <f aca="false">IF($X3660="Not Significant","No Further Action Required",
IF($AH3660="","",
IF(AND($AH3660="Pass",$L3660="0 - Passed "),"Analysis performed; no further action required.",
IF(AND($AH3660="Fail",$L3660="1 - Failed "),"Analysis performed; no further action required.",
IF(AND($AH3660="Pass",$L3660="2 - Limited In Use "),"Analysis performed; no further action required.",
IF(AND($AH3660="Fail",$L3660="3 - Adjusted "),"Analysis performed; no further action required.",
"Unit fails analysis; TSM determination required."))))))</f>
        <v/>
      </c>
      <c r="AJ3660" s="58"/>
    </row>
    <row r="3661" customFormat="false" ht="15" hidden="false" customHeight="false" outlineLevel="0" collapsed="false">
      <c r="A3661" s="56"/>
      <c r="E3661" s="57" t="str">
        <f aca="false">IF(AND($F3661="",$G3661=""),"",IF($G3661="",$F3661,HYPERLINK($G3661,$F3661)))</f>
        <v/>
      </c>
      <c r="H3661" s="1" t="str">
        <f aca="false">IF($I3661="","None Attached",IF(LEFT($I3661,5)="https",HYPERLINK($I3661,"Datasheet"),HYPERLINK(_xlfn.CONCAT("https://",$I3661),"Datasheet")))</f>
        <v>None Attached</v>
      </c>
      <c r="M3661" s="56"/>
      <c r="P3661" s="58"/>
      <c r="Q3661" s="1" t="n">
        <f aca="false">$M3661-$N3661</f>
        <v>0</v>
      </c>
      <c r="R3661" s="56"/>
      <c r="T3661" s="59" t="s">
        <v>15</v>
      </c>
      <c r="U3661" s="1" t="n">
        <f aca="false">$S3661-$R3661</f>
        <v>0</v>
      </c>
      <c r="V3661" s="1" t="n">
        <f aca="false">IF($T3661="±",$Q3661*2,$Q3661)</f>
        <v>0</v>
      </c>
      <c r="W3661" s="60" t="str">
        <f aca="false">IFERROR($U3661/ABS($V3661),"N/A")</f>
        <v>N/A</v>
      </c>
      <c r="X3661" s="61" t="str">
        <f aca="false">IF(OR($W3661="N/A",$R3661="",$S3661=""),"N/A",IF($W3661&gt;=4,"Not Significant",IF($W3661&gt;=2,"Semi-Significant","Significant")))</f>
        <v>N/A</v>
      </c>
      <c r="Z3661" s="1" t="str">
        <f aca="false">IF($D3661="Z540.1 w/data",0,"")</f>
        <v/>
      </c>
      <c r="AA3661" s="1" t="e">
        <f aca="false">$Y3661+$Q3661+$Z3661</f>
        <v>#VALUE!</v>
      </c>
      <c r="AB3661" s="1" t="n">
        <f aca="false">$N3661+$Q3661</f>
        <v>0</v>
      </c>
      <c r="AC3661" s="1" t="str">
        <f aca="false">IF($Y3661="","",IF(AND($AA3661&gt;=$R3661,$AA3661&lt;=$S3661),"Pass","Fail"))</f>
        <v/>
      </c>
      <c r="AD3661" s="1" t="str">
        <f aca="false">IF($Y3661="","",IF($AA3661&gt;$R3661,"Pass","Fail"))</f>
        <v/>
      </c>
      <c r="AE3661" s="1" t="str">
        <f aca="false">IF($Y3661="","",IF($AA3661&gt;=$R3661,"Pass","Fail"))</f>
        <v/>
      </c>
      <c r="AF3661" s="1" t="str">
        <f aca="false">IF($Y3661="","",IF($AA3661&lt;=$S3661,"Pass","Fail"))</f>
        <v/>
      </c>
      <c r="AG3661" s="1" t="str">
        <f aca="false">IF($Y3661="","",IF($AA3661&lt;$S3661,"Pass","Fail"))</f>
        <v/>
      </c>
      <c r="AH3661" s="23" t="str">
        <f aca="true">INDIRECT(CHOOSE(MATCH($T3661,{"±","&gt;","≥","≤","&lt;"},0), "AC", "AD", "AE", "AF", "AG") &amp; ROW())</f>
        <v/>
      </c>
      <c r="AI3661" s="56" t="str">
        <f aca="false">IF($X3661="Not Significant","No Further Action Required",
IF($AH3661="","",
IF(AND($AH3661="Pass",$L3661="0 - Passed "),"Analysis performed; no further action required.",
IF(AND($AH3661="Fail",$L3661="1 - Failed "),"Analysis performed; no further action required.",
IF(AND($AH3661="Pass",$L3661="2 - Limited In Use "),"Analysis performed; no further action required.",
IF(AND($AH3661="Fail",$L3661="3 - Adjusted "),"Analysis performed; no further action required.",
"Unit fails analysis; TSM determination required."))))))</f>
        <v/>
      </c>
      <c r="AJ3661" s="58"/>
    </row>
    <row r="3662" customFormat="false" ht="15" hidden="false" customHeight="false" outlineLevel="0" collapsed="false">
      <c r="A3662" s="56"/>
      <c r="E3662" s="57" t="str">
        <f aca="false">IF(AND($F3662="",$G3662=""),"",IF($G3662="",$F3662,HYPERLINK($G3662,$F3662)))</f>
        <v/>
      </c>
      <c r="H3662" s="1" t="str">
        <f aca="false">IF($I3662="","None Attached",IF(LEFT($I3662,5)="https",HYPERLINK($I3662,"Datasheet"),HYPERLINK(_xlfn.CONCAT("https://",$I3662),"Datasheet")))</f>
        <v>None Attached</v>
      </c>
      <c r="M3662" s="56"/>
      <c r="P3662" s="58"/>
      <c r="Q3662" s="1" t="n">
        <f aca="false">$M3662-$N3662</f>
        <v>0</v>
      </c>
      <c r="R3662" s="56"/>
      <c r="T3662" s="59" t="s">
        <v>15</v>
      </c>
      <c r="U3662" s="1" t="n">
        <f aca="false">$S3662-$R3662</f>
        <v>0</v>
      </c>
      <c r="V3662" s="1" t="n">
        <f aca="false">IF($T3662="±",$Q3662*2,$Q3662)</f>
        <v>0</v>
      </c>
      <c r="W3662" s="60" t="str">
        <f aca="false">IFERROR($U3662/ABS($V3662),"N/A")</f>
        <v>N/A</v>
      </c>
      <c r="X3662" s="61" t="str">
        <f aca="false">IF(OR($W3662="N/A",$R3662="",$S3662=""),"N/A",IF($W3662&gt;=4,"Not Significant",IF($W3662&gt;=2,"Semi-Significant","Significant")))</f>
        <v>N/A</v>
      </c>
      <c r="Z3662" s="1" t="str">
        <f aca="false">IF($D3662="Z540.1 w/data",0,"")</f>
        <v/>
      </c>
      <c r="AA3662" s="1" t="e">
        <f aca="false">$Y3662+$Q3662+$Z3662</f>
        <v>#VALUE!</v>
      </c>
      <c r="AB3662" s="1" t="n">
        <f aca="false">$N3662+$Q3662</f>
        <v>0</v>
      </c>
      <c r="AC3662" s="1" t="str">
        <f aca="false">IF($Y3662="","",IF(AND($AA3662&gt;=$R3662,$AA3662&lt;=$S3662),"Pass","Fail"))</f>
        <v/>
      </c>
      <c r="AD3662" s="1" t="str">
        <f aca="false">IF($Y3662="","",IF($AA3662&gt;$R3662,"Pass","Fail"))</f>
        <v/>
      </c>
      <c r="AE3662" s="1" t="str">
        <f aca="false">IF($Y3662="","",IF($AA3662&gt;=$R3662,"Pass","Fail"))</f>
        <v/>
      </c>
      <c r="AF3662" s="1" t="str">
        <f aca="false">IF($Y3662="","",IF($AA3662&lt;=$S3662,"Pass","Fail"))</f>
        <v/>
      </c>
      <c r="AG3662" s="1" t="str">
        <f aca="false">IF($Y3662="","",IF($AA3662&lt;$S3662,"Pass","Fail"))</f>
        <v/>
      </c>
      <c r="AH3662" s="23" t="str">
        <f aca="true">INDIRECT(CHOOSE(MATCH($T3662,{"±","&gt;","≥","≤","&lt;"},0), "AC", "AD", "AE", "AF", "AG") &amp; ROW())</f>
        <v/>
      </c>
      <c r="AI3662" s="56" t="str">
        <f aca="false">IF($X3662="Not Significant","No Further Action Required",
IF($AH3662="","",
IF(AND($AH3662="Pass",$L3662="0 - Passed "),"Analysis performed; no further action required.",
IF(AND($AH3662="Fail",$L3662="1 - Failed "),"Analysis performed; no further action required.",
IF(AND($AH3662="Pass",$L3662="2 - Limited In Use "),"Analysis performed; no further action required.",
IF(AND($AH3662="Fail",$L3662="3 - Adjusted "),"Analysis performed; no further action required.",
"Unit fails analysis; TSM determination required."))))))</f>
        <v/>
      </c>
      <c r="AJ3662" s="58"/>
    </row>
    <row r="3663" customFormat="false" ht="15" hidden="false" customHeight="false" outlineLevel="0" collapsed="false">
      <c r="A3663" s="56"/>
      <c r="E3663" s="57" t="str">
        <f aca="false">IF(AND($F3663="",$G3663=""),"",IF($G3663="",$F3663,HYPERLINK($G3663,$F3663)))</f>
        <v/>
      </c>
      <c r="H3663" s="1" t="str">
        <f aca="false">IF($I3663="","None Attached",IF(LEFT($I3663,5)="https",HYPERLINK($I3663,"Datasheet"),HYPERLINK(_xlfn.CONCAT("https://",$I3663),"Datasheet")))</f>
        <v>None Attached</v>
      </c>
      <c r="M3663" s="56"/>
      <c r="P3663" s="58"/>
      <c r="Q3663" s="1" t="n">
        <f aca="false">$M3663-$N3663</f>
        <v>0</v>
      </c>
      <c r="R3663" s="56"/>
      <c r="T3663" s="59" t="s">
        <v>15</v>
      </c>
      <c r="U3663" s="1" t="n">
        <f aca="false">$S3663-$R3663</f>
        <v>0</v>
      </c>
      <c r="V3663" s="1" t="n">
        <f aca="false">IF($T3663="±",$Q3663*2,$Q3663)</f>
        <v>0</v>
      </c>
      <c r="W3663" s="60" t="str">
        <f aca="false">IFERROR($U3663/ABS($V3663),"N/A")</f>
        <v>N/A</v>
      </c>
      <c r="X3663" s="61" t="str">
        <f aca="false">IF(OR($W3663="N/A",$R3663="",$S3663=""),"N/A",IF($W3663&gt;=4,"Not Significant",IF($W3663&gt;=2,"Semi-Significant","Significant")))</f>
        <v>N/A</v>
      </c>
      <c r="Z3663" s="1" t="str">
        <f aca="false">IF($D3663="Z540.1 w/data",0,"")</f>
        <v/>
      </c>
      <c r="AA3663" s="1" t="e">
        <f aca="false">$Y3663+$Q3663+$Z3663</f>
        <v>#VALUE!</v>
      </c>
      <c r="AB3663" s="1" t="n">
        <f aca="false">$N3663+$Q3663</f>
        <v>0</v>
      </c>
      <c r="AC3663" s="1" t="str">
        <f aca="false">IF($Y3663="","",IF(AND($AA3663&gt;=$R3663,$AA3663&lt;=$S3663),"Pass","Fail"))</f>
        <v/>
      </c>
      <c r="AD3663" s="1" t="str">
        <f aca="false">IF($Y3663="","",IF($AA3663&gt;$R3663,"Pass","Fail"))</f>
        <v/>
      </c>
      <c r="AE3663" s="1" t="str">
        <f aca="false">IF($Y3663="","",IF($AA3663&gt;=$R3663,"Pass","Fail"))</f>
        <v/>
      </c>
      <c r="AF3663" s="1" t="str">
        <f aca="false">IF($Y3663="","",IF($AA3663&lt;=$S3663,"Pass","Fail"))</f>
        <v/>
      </c>
      <c r="AG3663" s="1" t="str">
        <f aca="false">IF($Y3663="","",IF($AA3663&lt;$S3663,"Pass","Fail"))</f>
        <v/>
      </c>
      <c r="AH3663" s="23" t="str">
        <f aca="true">INDIRECT(CHOOSE(MATCH($T3663,{"±","&gt;","≥","≤","&lt;"},0), "AC", "AD", "AE", "AF", "AG") &amp; ROW())</f>
        <v/>
      </c>
      <c r="AI3663" s="56" t="str">
        <f aca="false">IF($X3663="Not Significant","No Further Action Required",
IF($AH3663="","",
IF(AND($AH3663="Pass",$L3663="0 - Passed "),"Analysis performed; no further action required.",
IF(AND($AH3663="Fail",$L3663="1 - Failed "),"Analysis performed; no further action required.",
IF(AND($AH3663="Pass",$L3663="2 - Limited In Use "),"Analysis performed; no further action required.",
IF(AND($AH3663="Fail",$L3663="3 - Adjusted "),"Analysis performed; no further action required.",
"Unit fails analysis; TSM determination required."))))))</f>
        <v/>
      </c>
      <c r="AJ3663" s="58"/>
    </row>
    <row r="3664" customFormat="false" ht="15" hidden="false" customHeight="false" outlineLevel="0" collapsed="false">
      <c r="A3664" s="56"/>
      <c r="E3664" s="57" t="str">
        <f aca="false">IF(AND($F3664="",$G3664=""),"",IF($G3664="",$F3664,HYPERLINK($G3664,$F3664)))</f>
        <v/>
      </c>
      <c r="H3664" s="1" t="str">
        <f aca="false">IF($I3664="","None Attached",IF(LEFT($I3664,5)="https",HYPERLINK($I3664,"Datasheet"),HYPERLINK(_xlfn.CONCAT("https://",$I3664),"Datasheet")))</f>
        <v>None Attached</v>
      </c>
      <c r="M3664" s="56"/>
      <c r="P3664" s="58"/>
      <c r="Q3664" s="1" t="n">
        <f aca="false">$M3664-$N3664</f>
        <v>0</v>
      </c>
      <c r="R3664" s="56"/>
      <c r="T3664" s="59" t="s">
        <v>15</v>
      </c>
      <c r="U3664" s="1" t="n">
        <f aca="false">$S3664-$R3664</f>
        <v>0</v>
      </c>
      <c r="V3664" s="1" t="n">
        <f aca="false">IF($T3664="±",$Q3664*2,$Q3664)</f>
        <v>0</v>
      </c>
      <c r="W3664" s="60" t="str">
        <f aca="false">IFERROR($U3664/ABS($V3664),"N/A")</f>
        <v>N/A</v>
      </c>
      <c r="X3664" s="61" t="str">
        <f aca="false">IF(OR($W3664="N/A",$R3664="",$S3664=""),"N/A",IF($W3664&gt;=4,"Not Significant",IF($W3664&gt;=2,"Semi-Significant","Significant")))</f>
        <v>N/A</v>
      </c>
      <c r="Z3664" s="1" t="str">
        <f aca="false">IF($D3664="Z540.1 w/data",0,"")</f>
        <v/>
      </c>
      <c r="AA3664" s="1" t="e">
        <f aca="false">$Y3664+$Q3664+$Z3664</f>
        <v>#VALUE!</v>
      </c>
      <c r="AB3664" s="1" t="n">
        <f aca="false">$N3664+$Q3664</f>
        <v>0</v>
      </c>
      <c r="AC3664" s="1" t="str">
        <f aca="false">IF($Y3664="","",IF(AND($AA3664&gt;=$R3664,$AA3664&lt;=$S3664),"Pass","Fail"))</f>
        <v/>
      </c>
      <c r="AD3664" s="1" t="str">
        <f aca="false">IF($Y3664="","",IF($AA3664&gt;$R3664,"Pass","Fail"))</f>
        <v/>
      </c>
      <c r="AE3664" s="1" t="str">
        <f aca="false">IF($Y3664="","",IF($AA3664&gt;=$R3664,"Pass","Fail"))</f>
        <v/>
      </c>
      <c r="AF3664" s="1" t="str">
        <f aca="false">IF($Y3664="","",IF($AA3664&lt;=$S3664,"Pass","Fail"))</f>
        <v/>
      </c>
      <c r="AG3664" s="1" t="str">
        <f aca="false">IF($Y3664="","",IF($AA3664&lt;$S3664,"Pass","Fail"))</f>
        <v/>
      </c>
      <c r="AH3664" s="23" t="str">
        <f aca="true">INDIRECT(CHOOSE(MATCH($T3664,{"±","&gt;","≥","≤","&lt;"},0), "AC", "AD", "AE", "AF", "AG") &amp; ROW())</f>
        <v/>
      </c>
      <c r="AI3664" s="56" t="str">
        <f aca="false">IF($X3664="Not Significant","No Further Action Required",
IF($AH3664="","",
IF(AND($AH3664="Pass",$L3664="0 - Passed "),"Analysis performed; no further action required.",
IF(AND($AH3664="Fail",$L3664="1 - Failed "),"Analysis performed; no further action required.",
IF(AND($AH3664="Pass",$L3664="2 - Limited In Use "),"Analysis performed; no further action required.",
IF(AND($AH3664="Fail",$L3664="3 - Adjusted "),"Analysis performed; no further action required.",
"Unit fails analysis; TSM determination required."))))))</f>
        <v/>
      </c>
      <c r="AJ3664" s="58"/>
    </row>
    <row r="3665" customFormat="false" ht="15" hidden="false" customHeight="false" outlineLevel="0" collapsed="false">
      <c r="A3665" s="56"/>
      <c r="E3665" s="57" t="str">
        <f aca="false">IF(AND($F3665="",$G3665=""),"",IF($G3665="",$F3665,HYPERLINK($G3665,$F3665)))</f>
        <v/>
      </c>
      <c r="H3665" s="1" t="str">
        <f aca="false">IF($I3665="","None Attached",IF(LEFT($I3665,5)="https",HYPERLINK($I3665,"Datasheet"),HYPERLINK(_xlfn.CONCAT("https://",$I3665),"Datasheet")))</f>
        <v>None Attached</v>
      </c>
      <c r="M3665" s="56"/>
      <c r="P3665" s="58"/>
      <c r="Q3665" s="1" t="n">
        <f aca="false">$M3665-$N3665</f>
        <v>0</v>
      </c>
      <c r="R3665" s="56"/>
      <c r="T3665" s="59" t="s">
        <v>15</v>
      </c>
      <c r="U3665" s="1" t="n">
        <f aca="false">$S3665-$R3665</f>
        <v>0</v>
      </c>
      <c r="V3665" s="1" t="n">
        <f aca="false">IF($T3665="±",$Q3665*2,$Q3665)</f>
        <v>0</v>
      </c>
      <c r="W3665" s="60" t="str">
        <f aca="false">IFERROR($U3665/ABS($V3665),"N/A")</f>
        <v>N/A</v>
      </c>
      <c r="X3665" s="61" t="str">
        <f aca="false">IF(OR($W3665="N/A",$R3665="",$S3665=""),"N/A",IF($W3665&gt;=4,"Not Significant",IF($W3665&gt;=2,"Semi-Significant","Significant")))</f>
        <v>N/A</v>
      </c>
      <c r="Z3665" s="1" t="str">
        <f aca="false">IF($D3665="Z540.1 w/data",0,"")</f>
        <v/>
      </c>
      <c r="AA3665" s="1" t="e">
        <f aca="false">$Y3665+$Q3665+$Z3665</f>
        <v>#VALUE!</v>
      </c>
      <c r="AB3665" s="1" t="n">
        <f aca="false">$N3665+$Q3665</f>
        <v>0</v>
      </c>
      <c r="AC3665" s="1" t="str">
        <f aca="false">IF($Y3665="","",IF(AND($AA3665&gt;=$R3665,$AA3665&lt;=$S3665),"Pass","Fail"))</f>
        <v/>
      </c>
      <c r="AD3665" s="1" t="str">
        <f aca="false">IF($Y3665="","",IF($AA3665&gt;$R3665,"Pass","Fail"))</f>
        <v/>
      </c>
      <c r="AE3665" s="1" t="str">
        <f aca="false">IF($Y3665="","",IF($AA3665&gt;=$R3665,"Pass","Fail"))</f>
        <v/>
      </c>
      <c r="AF3665" s="1" t="str">
        <f aca="false">IF($Y3665="","",IF($AA3665&lt;=$S3665,"Pass","Fail"))</f>
        <v/>
      </c>
      <c r="AG3665" s="1" t="str">
        <f aca="false">IF($Y3665="","",IF($AA3665&lt;$S3665,"Pass","Fail"))</f>
        <v/>
      </c>
      <c r="AH3665" s="23" t="str">
        <f aca="true">INDIRECT(CHOOSE(MATCH($T3665,{"±","&gt;","≥","≤","&lt;"},0), "AC", "AD", "AE", "AF", "AG") &amp; ROW())</f>
        <v/>
      </c>
      <c r="AI3665" s="56" t="str">
        <f aca="false">IF($X3665="Not Significant","No Further Action Required",
IF($AH3665="","",
IF(AND($AH3665="Pass",$L3665="0 - Passed "),"Analysis performed; no further action required.",
IF(AND($AH3665="Fail",$L3665="1 - Failed "),"Analysis performed; no further action required.",
IF(AND($AH3665="Pass",$L3665="2 - Limited In Use "),"Analysis performed; no further action required.",
IF(AND($AH3665="Fail",$L3665="3 - Adjusted "),"Analysis performed; no further action required.",
"Unit fails analysis; TSM determination required."))))))</f>
        <v/>
      </c>
      <c r="AJ3665" s="58"/>
    </row>
    <row r="3666" customFormat="false" ht="15" hidden="false" customHeight="false" outlineLevel="0" collapsed="false">
      <c r="A3666" s="56"/>
      <c r="E3666" s="57" t="str">
        <f aca="false">IF(AND($F3666="",$G3666=""),"",IF($G3666="",$F3666,HYPERLINK($G3666,$F3666)))</f>
        <v/>
      </c>
      <c r="H3666" s="1" t="str">
        <f aca="false">IF($I3666="","None Attached",IF(LEFT($I3666,5)="https",HYPERLINK($I3666,"Datasheet"),HYPERLINK(_xlfn.CONCAT("https://",$I3666),"Datasheet")))</f>
        <v>None Attached</v>
      </c>
      <c r="M3666" s="56"/>
      <c r="P3666" s="58"/>
      <c r="Q3666" s="1" t="n">
        <f aca="false">$M3666-$N3666</f>
        <v>0</v>
      </c>
      <c r="R3666" s="56"/>
      <c r="T3666" s="59" t="s">
        <v>15</v>
      </c>
      <c r="U3666" s="1" t="n">
        <f aca="false">$S3666-$R3666</f>
        <v>0</v>
      </c>
      <c r="V3666" s="1" t="n">
        <f aca="false">IF($T3666="±",$Q3666*2,$Q3666)</f>
        <v>0</v>
      </c>
      <c r="W3666" s="60" t="str">
        <f aca="false">IFERROR($U3666/ABS($V3666),"N/A")</f>
        <v>N/A</v>
      </c>
      <c r="X3666" s="61" t="str">
        <f aca="false">IF(OR($W3666="N/A",$R3666="",$S3666=""),"N/A",IF($W3666&gt;=4,"Not Significant",IF($W3666&gt;=2,"Semi-Significant","Significant")))</f>
        <v>N/A</v>
      </c>
      <c r="Z3666" s="1" t="str">
        <f aca="false">IF($D3666="Z540.1 w/data",0,"")</f>
        <v/>
      </c>
      <c r="AA3666" s="1" t="e">
        <f aca="false">$Y3666+$Q3666+$Z3666</f>
        <v>#VALUE!</v>
      </c>
      <c r="AB3666" s="1" t="n">
        <f aca="false">$N3666+$Q3666</f>
        <v>0</v>
      </c>
      <c r="AC3666" s="1" t="str">
        <f aca="false">IF($Y3666="","",IF(AND($AA3666&gt;=$R3666,$AA3666&lt;=$S3666),"Pass","Fail"))</f>
        <v/>
      </c>
      <c r="AD3666" s="1" t="str">
        <f aca="false">IF($Y3666="","",IF($AA3666&gt;$R3666,"Pass","Fail"))</f>
        <v/>
      </c>
      <c r="AE3666" s="1" t="str">
        <f aca="false">IF($Y3666="","",IF($AA3666&gt;=$R3666,"Pass","Fail"))</f>
        <v/>
      </c>
      <c r="AF3666" s="1" t="str">
        <f aca="false">IF($Y3666="","",IF($AA3666&lt;=$S3666,"Pass","Fail"))</f>
        <v/>
      </c>
      <c r="AG3666" s="1" t="str">
        <f aca="false">IF($Y3666="","",IF($AA3666&lt;$S3666,"Pass","Fail"))</f>
        <v/>
      </c>
      <c r="AH3666" s="23" t="str">
        <f aca="true">INDIRECT(CHOOSE(MATCH($T3666,{"±","&gt;","≥","≤","&lt;"},0), "AC", "AD", "AE", "AF", "AG") &amp; ROW())</f>
        <v/>
      </c>
      <c r="AI3666" s="56" t="str">
        <f aca="false">IF($X3666="Not Significant","No Further Action Required",
IF($AH3666="","",
IF(AND($AH3666="Pass",$L3666="0 - Passed "),"Analysis performed; no further action required.",
IF(AND($AH3666="Fail",$L3666="1 - Failed "),"Analysis performed; no further action required.",
IF(AND($AH3666="Pass",$L3666="2 - Limited In Use "),"Analysis performed; no further action required.",
IF(AND($AH3666="Fail",$L3666="3 - Adjusted "),"Analysis performed; no further action required.",
"Unit fails analysis; TSM determination required."))))))</f>
        <v/>
      </c>
      <c r="AJ3666" s="58"/>
    </row>
    <row r="3667" customFormat="false" ht="15" hidden="false" customHeight="false" outlineLevel="0" collapsed="false">
      <c r="A3667" s="56"/>
      <c r="E3667" s="57" t="str">
        <f aca="false">IF(AND($F3667="",$G3667=""),"",IF($G3667="",$F3667,HYPERLINK($G3667,$F3667)))</f>
        <v/>
      </c>
      <c r="H3667" s="1" t="str">
        <f aca="false">IF($I3667="","None Attached",IF(LEFT($I3667,5)="https",HYPERLINK($I3667,"Datasheet"),HYPERLINK(_xlfn.CONCAT("https://",$I3667),"Datasheet")))</f>
        <v>None Attached</v>
      </c>
      <c r="M3667" s="56"/>
      <c r="P3667" s="58"/>
      <c r="Q3667" s="1" t="n">
        <f aca="false">$M3667-$N3667</f>
        <v>0</v>
      </c>
      <c r="R3667" s="56"/>
      <c r="T3667" s="59" t="s">
        <v>15</v>
      </c>
      <c r="U3667" s="1" t="n">
        <f aca="false">$S3667-$R3667</f>
        <v>0</v>
      </c>
      <c r="V3667" s="1" t="n">
        <f aca="false">IF($T3667="±",$Q3667*2,$Q3667)</f>
        <v>0</v>
      </c>
      <c r="W3667" s="60" t="str">
        <f aca="false">IFERROR($U3667/ABS($V3667),"N/A")</f>
        <v>N/A</v>
      </c>
      <c r="X3667" s="61" t="str">
        <f aca="false">IF(OR($W3667="N/A",$R3667="",$S3667=""),"N/A",IF($W3667&gt;=4,"Not Significant",IF($W3667&gt;=2,"Semi-Significant","Significant")))</f>
        <v>N/A</v>
      </c>
      <c r="Z3667" s="1" t="str">
        <f aca="false">IF($D3667="Z540.1 w/data",0,"")</f>
        <v/>
      </c>
      <c r="AA3667" s="1" t="e">
        <f aca="false">$Y3667+$Q3667+$Z3667</f>
        <v>#VALUE!</v>
      </c>
      <c r="AB3667" s="1" t="n">
        <f aca="false">$N3667+$Q3667</f>
        <v>0</v>
      </c>
      <c r="AC3667" s="1" t="str">
        <f aca="false">IF($Y3667="","",IF(AND($AA3667&gt;=$R3667,$AA3667&lt;=$S3667),"Pass","Fail"))</f>
        <v/>
      </c>
      <c r="AD3667" s="1" t="str">
        <f aca="false">IF($Y3667="","",IF($AA3667&gt;$R3667,"Pass","Fail"))</f>
        <v/>
      </c>
      <c r="AE3667" s="1" t="str">
        <f aca="false">IF($Y3667="","",IF($AA3667&gt;=$R3667,"Pass","Fail"))</f>
        <v/>
      </c>
      <c r="AF3667" s="1" t="str">
        <f aca="false">IF($Y3667="","",IF($AA3667&lt;=$S3667,"Pass","Fail"))</f>
        <v/>
      </c>
      <c r="AG3667" s="1" t="str">
        <f aca="false">IF($Y3667="","",IF($AA3667&lt;$S3667,"Pass","Fail"))</f>
        <v/>
      </c>
      <c r="AH3667" s="23" t="str">
        <f aca="true">INDIRECT(CHOOSE(MATCH($T3667,{"±","&gt;","≥","≤","&lt;"},0), "AC", "AD", "AE", "AF", "AG") &amp; ROW())</f>
        <v/>
      </c>
      <c r="AI3667" s="56" t="str">
        <f aca="false">IF($X3667="Not Significant","No Further Action Required",
IF($AH3667="","",
IF(AND($AH3667="Pass",$L3667="0 - Passed "),"Analysis performed; no further action required.",
IF(AND($AH3667="Fail",$L3667="1 - Failed "),"Analysis performed; no further action required.",
IF(AND($AH3667="Pass",$L3667="2 - Limited In Use "),"Analysis performed; no further action required.",
IF(AND($AH3667="Fail",$L3667="3 - Adjusted "),"Analysis performed; no further action required.",
"Unit fails analysis; TSM determination required."))))))</f>
        <v/>
      </c>
      <c r="AJ3667" s="58"/>
    </row>
    <row r="3668" customFormat="false" ht="15" hidden="false" customHeight="false" outlineLevel="0" collapsed="false">
      <c r="A3668" s="56"/>
      <c r="E3668" s="57" t="str">
        <f aca="false">IF(AND($F3668="",$G3668=""),"",IF($G3668="",$F3668,HYPERLINK($G3668,$F3668)))</f>
        <v/>
      </c>
      <c r="H3668" s="1" t="str">
        <f aca="false">IF($I3668="","None Attached",IF(LEFT($I3668,5)="https",HYPERLINK($I3668,"Datasheet"),HYPERLINK(_xlfn.CONCAT("https://",$I3668),"Datasheet")))</f>
        <v>None Attached</v>
      </c>
      <c r="M3668" s="56"/>
      <c r="P3668" s="58"/>
      <c r="Q3668" s="1" t="n">
        <f aca="false">$M3668-$N3668</f>
        <v>0</v>
      </c>
      <c r="R3668" s="56"/>
      <c r="T3668" s="59" t="s">
        <v>15</v>
      </c>
      <c r="U3668" s="1" t="n">
        <f aca="false">$S3668-$R3668</f>
        <v>0</v>
      </c>
      <c r="V3668" s="1" t="n">
        <f aca="false">IF($T3668="±",$Q3668*2,$Q3668)</f>
        <v>0</v>
      </c>
      <c r="W3668" s="60" t="str">
        <f aca="false">IFERROR($U3668/ABS($V3668),"N/A")</f>
        <v>N/A</v>
      </c>
      <c r="X3668" s="61" t="str">
        <f aca="false">IF(OR($W3668="N/A",$R3668="",$S3668=""),"N/A",IF($W3668&gt;=4,"Not Significant",IF($W3668&gt;=2,"Semi-Significant","Significant")))</f>
        <v>N/A</v>
      </c>
      <c r="Z3668" s="1" t="str">
        <f aca="false">IF($D3668="Z540.1 w/data",0,"")</f>
        <v/>
      </c>
      <c r="AA3668" s="1" t="e">
        <f aca="false">$Y3668+$Q3668+$Z3668</f>
        <v>#VALUE!</v>
      </c>
      <c r="AB3668" s="1" t="n">
        <f aca="false">$N3668+$Q3668</f>
        <v>0</v>
      </c>
      <c r="AC3668" s="1" t="str">
        <f aca="false">IF($Y3668="","",IF(AND($AA3668&gt;=$R3668,$AA3668&lt;=$S3668),"Pass","Fail"))</f>
        <v/>
      </c>
      <c r="AD3668" s="1" t="str">
        <f aca="false">IF($Y3668="","",IF($AA3668&gt;$R3668,"Pass","Fail"))</f>
        <v/>
      </c>
      <c r="AE3668" s="1" t="str">
        <f aca="false">IF($Y3668="","",IF($AA3668&gt;=$R3668,"Pass","Fail"))</f>
        <v/>
      </c>
      <c r="AF3668" s="1" t="str">
        <f aca="false">IF($Y3668="","",IF($AA3668&lt;=$S3668,"Pass","Fail"))</f>
        <v/>
      </c>
      <c r="AG3668" s="1" t="str">
        <f aca="false">IF($Y3668="","",IF($AA3668&lt;$S3668,"Pass","Fail"))</f>
        <v/>
      </c>
      <c r="AH3668" s="23" t="str">
        <f aca="true">INDIRECT(CHOOSE(MATCH($T3668,{"±","&gt;","≥","≤","&lt;"},0), "AC", "AD", "AE", "AF", "AG") &amp; ROW())</f>
        <v/>
      </c>
      <c r="AI3668" s="56" t="str">
        <f aca="false">IF($X3668="Not Significant","No Further Action Required",
IF($AH3668="","",
IF(AND($AH3668="Pass",$L3668="0 - Passed "),"Analysis performed; no further action required.",
IF(AND($AH3668="Fail",$L3668="1 - Failed "),"Analysis performed; no further action required.",
IF(AND($AH3668="Pass",$L3668="2 - Limited In Use "),"Analysis performed; no further action required.",
IF(AND($AH3668="Fail",$L3668="3 - Adjusted "),"Analysis performed; no further action required.",
"Unit fails analysis; TSM determination required."))))))</f>
        <v/>
      </c>
      <c r="AJ3668" s="58"/>
    </row>
    <row r="3669" customFormat="false" ht="15" hidden="false" customHeight="false" outlineLevel="0" collapsed="false">
      <c r="A3669" s="56"/>
      <c r="E3669" s="57" t="str">
        <f aca="false">IF(AND($F3669="",$G3669=""),"",IF($G3669="",$F3669,HYPERLINK($G3669,$F3669)))</f>
        <v/>
      </c>
      <c r="H3669" s="1" t="str">
        <f aca="false">IF($I3669="","None Attached",IF(LEFT($I3669,5)="https",HYPERLINK($I3669,"Datasheet"),HYPERLINK(_xlfn.CONCAT("https://",$I3669),"Datasheet")))</f>
        <v>None Attached</v>
      </c>
      <c r="M3669" s="56"/>
      <c r="P3669" s="58"/>
      <c r="Q3669" s="1" t="n">
        <f aca="false">$M3669-$N3669</f>
        <v>0</v>
      </c>
      <c r="R3669" s="56"/>
      <c r="T3669" s="59" t="s">
        <v>15</v>
      </c>
      <c r="U3669" s="1" t="n">
        <f aca="false">$S3669-$R3669</f>
        <v>0</v>
      </c>
      <c r="V3669" s="1" t="n">
        <f aca="false">IF($T3669="±",$Q3669*2,$Q3669)</f>
        <v>0</v>
      </c>
      <c r="W3669" s="60" t="str">
        <f aca="false">IFERROR($U3669/ABS($V3669),"N/A")</f>
        <v>N/A</v>
      </c>
      <c r="X3669" s="61" t="str">
        <f aca="false">IF(OR($W3669="N/A",$R3669="",$S3669=""),"N/A",IF($W3669&gt;=4,"Not Significant",IF($W3669&gt;=2,"Semi-Significant","Significant")))</f>
        <v>N/A</v>
      </c>
      <c r="Z3669" s="1" t="str">
        <f aca="false">IF($D3669="Z540.1 w/data",0,"")</f>
        <v/>
      </c>
      <c r="AA3669" s="1" t="e">
        <f aca="false">$Y3669+$Q3669+$Z3669</f>
        <v>#VALUE!</v>
      </c>
      <c r="AB3669" s="1" t="n">
        <f aca="false">$N3669+$Q3669</f>
        <v>0</v>
      </c>
      <c r="AC3669" s="1" t="str">
        <f aca="false">IF($Y3669="","",IF(AND($AA3669&gt;=$R3669,$AA3669&lt;=$S3669),"Pass","Fail"))</f>
        <v/>
      </c>
      <c r="AD3669" s="1" t="str">
        <f aca="false">IF($Y3669="","",IF($AA3669&gt;$R3669,"Pass","Fail"))</f>
        <v/>
      </c>
      <c r="AE3669" s="1" t="str">
        <f aca="false">IF($Y3669="","",IF($AA3669&gt;=$R3669,"Pass","Fail"))</f>
        <v/>
      </c>
      <c r="AF3669" s="1" t="str">
        <f aca="false">IF($Y3669="","",IF($AA3669&lt;=$S3669,"Pass","Fail"))</f>
        <v/>
      </c>
      <c r="AG3669" s="1" t="str">
        <f aca="false">IF($Y3669="","",IF($AA3669&lt;$S3669,"Pass","Fail"))</f>
        <v/>
      </c>
      <c r="AH3669" s="23" t="str">
        <f aca="true">INDIRECT(CHOOSE(MATCH($T3669,{"±","&gt;","≥","≤","&lt;"},0), "AC", "AD", "AE", "AF", "AG") &amp; ROW())</f>
        <v/>
      </c>
      <c r="AI3669" s="56" t="str">
        <f aca="false">IF($X3669="Not Significant","No Further Action Required",
IF($AH3669="","",
IF(AND($AH3669="Pass",$L3669="0 - Passed "),"Analysis performed; no further action required.",
IF(AND($AH3669="Fail",$L3669="1 - Failed "),"Analysis performed; no further action required.",
IF(AND($AH3669="Pass",$L3669="2 - Limited In Use "),"Analysis performed; no further action required.",
IF(AND($AH3669="Fail",$L3669="3 - Adjusted "),"Analysis performed; no further action required.",
"Unit fails analysis; TSM determination required."))))))</f>
        <v/>
      </c>
      <c r="AJ3669" s="58"/>
    </row>
    <row r="3670" customFormat="false" ht="15" hidden="false" customHeight="false" outlineLevel="0" collapsed="false">
      <c r="A3670" s="56"/>
      <c r="E3670" s="57" t="str">
        <f aca="false">IF(AND($F3670="",$G3670=""),"",IF($G3670="",$F3670,HYPERLINK($G3670,$F3670)))</f>
        <v/>
      </c>
      <c r="H3670" s="1" t="str">
        <f aca="false">IF($I3670="","None Attached",IF(LEFT($I3670,5)="https",HYPERLINK($I3670,"Datasheet"),HYPERLINK(_xlfn.CONCAT("https://",$I3670),"Datasheet")))</f>
        <v>None Attached</v>
      </c>
      <c r="M3670" s="56"/>
      <c r="P3670" s="58"/>
      <c r="Q3670" s="1" t="n">
        <f aca="false">$M3670-$N3670</f>
        <v>0</v>
      </c>
      <c r="R3670" s="56"/>
      <c r="T3670" s="59" t="s">
        <v>15</v>
      </c>
      <c r="U3670" s="1" t="n">
        <f aca="false">$S3670-$R3670</f>
        <v>0</v>
      </c>
      <c r="V3670" s="1" t="n">
        <f aca="false">IF($T3670="±",$Q3670*2,$Q3670)</f>
        <v>0</v>
      </c>
      <c r="W3670" s="60" t="str">
        <f aca="false">IFERROR($U3670/ABS($V3670),"N/A")</f>
        <v>N/A</v>
      </c>
      <c r="X3670" s="61" t="str">
        <f aca="false">IF(OR($W3670="N/A",$R3670="",$S3670=""),"N/A",IF($W3670&gt;=4,"Not Significant",IF($W3670&gt;=2,"Semi-Significant","Significant")))</f>
        <v>N/A</v>
      </c>
      <c r="Z3670" s="1" t="str">
        <f aca="false">IF($D3670="Z540.1 w/data",0,"")</f>
        <v/>
      </c>
      <c r="AA3670" s="1" t="e">
        <f aca="false">$Y3670+$Q3670+$Z3670</f>
        <v>#VALUE!</v>
      </c>
      <c r="AB3670" s="1" t="n">
        <f aca="false">$N3670+$Q3670</f>
        <v>0</v>
      </c>
      <c r="AC3670" s="1" t="str">
        <f aca="false">IF($Y3670="","",IF(AND($AA3670&gt;=$R3670,$AA3670&lt;=$S3670),"Pass","Fail"))</f>
        <v/>
      </c>
      <c r="AD3670" s="1" t="str">
        <f aca="false">IF($Y3670="","",IF($AA3670&gt;$R3670,"Pass","Fail"))</f>
        <v/>
      </c>
      <c r="AE3670" s="1" t="str">
        <f aca="false">IF($Y3670="","",IF($AA3670&gt;=$R3670,"Pass","Fail"))</f>
        <v/>
      </c>
      <c r="AF3670" s="1" t="str">
        <f aca="false">IF($Y3670="","",IF($AA3670&lt;=$S3670,"Pass","Fail"))</f>
        <v/>
      </c>
      <c r="AG3670" s="1" t="str">
        <f aca="false">IF($Y3670="","",IF($AA3670&lt;$S3670,"Pass","Fail"))</f>
        <v/>
      </c>
      <c r="AH3670" s="23" t="str">
        <f aca="true">INDIRECT(CHOOSE(MATCH($T3670,{"±","&gt;","≥","≤","&lt;"},0), "AC", "AD", "AE", "AF", "AG") &amp; ROW())</f>
        <v/>
      </c>
      <c r="AI3670" s="56" t="str">
        <f aca="false">IF($X3670="Not Significant","No Further Action Required",
IF($AH3670="","",
IF(AND($AH3670="Pass",$L3670="0 - Passed "),"Analysis performed; no further action required.",
IF(AND($AH3670="Fail",$L3670="1 - Failed "),"Analysis performed; no further action required.",
IF(AND($AH3670="Pass",$L3670="2 - Limited In Use "),"Analysis performed; no further action required.",
IF(AND($AH3670="Fail",$L3670="3 - Adjusted "),"Analysis performed; no further action required.",
"Unit fails analysis; TSM determination required."))))))</f>
        <v/>
      </c>
      <c r="AJ3670" s="58"/>
    </row>
    <row r="3671" customFormat="false" ht="15" hidden="false" customHeight="false" outlineLevel="0" collapsed="false">
      <c r="A3671" s="56"/>
      <c r="E3671" s="57" t="str">
        <f aca="false">IF(AND($F3671="",$G3671=""),"",IF($G3671="",$F3671,HYPERLINK($G3671,$F3671)))</f>
        <v/>
      </c>
      <c r="H3671" s="1" t="str">
        <f aca="false">IF($I3671="","None Attached",IF(LEFT($I3671,5)="https",HYPERLINK($I3671,"Datasheet"),HYPERLINK(_xlfn.CONCAT("https://",$I3671),"Datasheet")))</f>
        <v>None Attached</v>
      </c>
      <c r="M3671" s="56"/>
      <c r="P3671" s="58"/>
      <c r="Q3671" s="1" t="n">
        <f aca="false">$M3671-$N3671</f>
        <v>0</v>
      </c>
      <c r="R3671" s="56"/>
      <c r="T3671" s="59" t="s">
        <v>15</v>
      </c>
      <c r="U3671" s="1" t="n">
        <f aca="false">$S3671-$R3671</f>
        <v>0</v>
      </c>
      <c r="V3671" s="1" t="n">
        <f aca="false">IF($T3671="±",$Q3671*2,$Q3671)</f>
        <v>0</v>
      </c>
      <c r="W3671" s="60" t="str">
        <f aca="false">IFERROR($U3671/ABS($V3671),"N/A")</f>
        <v>N/A</v>
      </c>
      <c r="X3671" s="61" t="str">
        <f aca="false">IF(OR($W3671="N/A",$R3671="",$S3671=""),"N/A",IF($W3671&gt;=4,"Not Significant",IF($W3671&gt;=2,"Semi-Significant","Significant")))</f>
        <v>N/A</v>
      </c>
      <c r="Z3671" s="1" t="str">
        <f aca="false">IF($D3671="Z540.1 w/data",0,"")</f>
        <v/>
      </c>
      <c r="AA3671" s="1" t="e">
        <f aca="false">$Y3671+$Q3671+$Z3671</f>
        <v>#VALUE!</v>
      </c>
      <c r="AB3671" s="1" t="n">
        <f aca="false">$N3671+$Q3671</f>
        <v>0</v>
      </c>
      <c r="AC3671" s="1" t="str">
        <f aca="false">IF($Y3671="","",IF(AND($AA3671&gt;=$R3671,$AA3671&lt;=$S3671),"Pass","Fail"))</f>
        <v/>
      </c>
      <c r="AD3671" s="1" t="str">
        <f aca="false">IF($Y3671="","",IF($AA3671&gt;$R3671,"Pass","Fail"))</f>
        <v/>
      </c>
      <c r="AE3671" s="1" t="str">
        <f aca="false">IF($Y3671="","",IF($AA3671&gt;=$R3671,"Pass","Fail"))</f>
        <v/>
      </c>
      <c r="AF3671" s="1" t="str">
        <f aca="false">IF($Y3671="","",IF($AA3671&lt;=$S3671,"Pass","Fail"))</f>
        <v/>
      </c>
      <c r="AG3671" s="1" t="str">
        <f aca="false">IF($Y3671="","",IF($AA3671&lt;$S3671,"Pass","Fail"))</f>
        <v/>
      </c>
      <c r="AH3671" s="23" t="str">
        <f aca="true">INDIRECT(CHOOSE(MATCH($T3671,{"±","&gt;","≥","≤","&lt;"},0), "AC", "AD", "AE", "AF", "AG") &amp; ROW())</f>
        <v/>
      </c>
      <c r="AI3671" s="56" t="str">
        <f aca="false">IF($X3671="Not Significant","No Further Action Required",
IF($AH3671="","",
IF(AND($AH3671="Pass",$L3671="0 - Passed "),"Analysis performed; no further action required.",
IF(AND($AH3671="Fail",$L3671="1 - Failed "),"Analysis performed; no further action required.",
IF(AND($AH3671="Pass",$L3671="2 - Limited In Use "),"Analysis performed; no further action required.",
IF(AND($AH3671="Fail",$L3671="3 - Adjusted "),"Analysis performed; no further action required.",
"Unit fails analysis; TSM determination required."))))))</f>
        <v/>
      </c>
      <c r="AJ3671" s="58"/>
    </row>
    <row r="3672" customFormat="false" ht="15" hidden="false" customHeight="false" outlineLevel="0" collapsed="false">
      <c r="A3672" s="56"/>
      <c r="E3672" s="57" t="str">
        <f aca="false">IF(AND($F3672="",$G3672=""),"",IF($G3672="",$F3672,HYPERLINK($G3672,$F3672)))</f>
        <v/>
      </c>
      <c r="H3672" s="1" t="str">
        <f aca="false">IF($I3672="","None Attached",IF(LEFT($I3672,5)="https",HYPERLINK($I3672,"Datasheet"),HYPERLINK(_xlfn.CONCAT("https://",$I3672),"Datasheet")))</f>
        <v>None Attached</v>
      </c>
      <c r="M3672" s="56"/>
      <c r="P3672" s="58"/>
      <c r="Q3672" s="1" t="n">
        <f aca="false">$M3672-$N3672</f>
        <v>0</v>
      </c>
      <c r="R3672" s="56"/>
      <c r="T3672" s="59" t="s">
        <v>15</v>
      </c>
      <c r="U3672" s="1" t="n">
        <f aca="false">$S3672-$R3672</f>
        <v>0</v>
      </c>
      <c r="V3672" s="1" t="n">
        <f aca="false">IF($T3672="±",$Q3672*2,$Q3672)</f>
        <v>0</v>
      </c>
      <c r="W3672" s="60" t="str">
        <f aca="false">IFERROR($U3672/ABS($V3672),"N/A")</f>
        <v>N/A</v>
      </c>
      <c r="X3672" s="61" t="str">
        <f aca="false">IF(OR($W3672="N/A",$R3672="",$S3672=""),"N/A",IF($W3672&gt;=4,"Not Significant",IF($W3672&gt;=2,"Semi-Significant","Significant")))</f>
        <v>N/A</v>
      </c>
      <c r="Z3672" s="1" t="str">
        <f aca="false">IF($D3672="Z540.1 w/data",0,"")</f>
        <v/>
      </c>
      <c r="AA3672" s="1" t="e">
        <f aca="false">$Y3672+$Q3672+$Z3672</f>
        <v>#VALUE!</v>
      </c>
      <c r="AB3672" s="1" t="n">
        <f aca="false">$N3672+$Q3672</f>
        <v>0</v>
      </c>
      <c r="AC3672" s="1" t="str">
        <f aca="false">IF($Y3672="","",IF(AND($AA3672&gt;=$R3672,$AA3672&lt;=$S3672),"Pass","Fail"))</f>
        <v/>
      </c>
      <c r="AD3672" s="1" t="str">
        <f aca="false">IF($Y3672="","",IF($AA3672&gt;$R3672,"Pass","Fail"))</f>
        <v/>
      </c>
      <c r="AE3672" s="1" t="str">
        <f aca="false">IF($Y3672="","",IF($AA3672&gt;=$R3672,"Pass","Fail"))</f>
        <v/>
      </c>
      <c r="AF3672" s="1" t="str">
        <f aca="false">IF($Y3672="","",IF($AA3672&lt;=$S3672,"Pass","Fail"))</f>
        <v/>
      </c>
      <c r="AG3672" s="1" t="str">
        <f aca="false">IF($Y3672="","",IF($AA3672&lt;$S3672,"Pass","Fail"))</f>
        <v/>
      </c>
      <c r="AH3672" s="23" t="str">
        <f aca="true">INDIRECT(CHOOSE(MATCH($T3672,{"±","&gt;","≥","≤","&lt;"},0), "AC", "AD", "AE", "AF", "AG") &amp; ROW())</f>
        <v/>
      </c>
      <c r="AI3672" s="56" t="str">
        <f aca="false">IF($X3672="Not Significant","No Further Action Required",
IF($AH3672="","",
IF(AND($AH3672="Pass",$L3672="0 - Passed "),"Analysis performed; no further action required.",
IF(AND($AH3672="Fail",$L3672="1 - Failed "),"Analysis performed; no further action required.",
IF(AND($AH3672="Pass",$L3672="2 - Limited In Use "),"Analysis performed; no further action required.",
IF(AND($AH3672="Fail",$L3672="3 - Adjusted "),"Analysis performed; no further action required.",
"Unit fails analysis; TSM determination required."))))))</f>
        <v/>
      </c>
      <c r="AJ3672" s="58"/>
    </row>
    <row r="3673" customFormat="false" ht="15" hidden="false" customHeight="false" outlineLevel="0" collapsed="false">
      <c r="A3673" s="56"/>
      <c r="E3673" s="57" t="str">
        <f aca="false">IF(AND($F3673="",$G3673=""),"",IF($G3673="",$F3673,HYPERLINK($G3673,$F3673)))</f>
        <v/>
      </c>
      <c r="H3673" s="1" t="str">
        <f aca="false">IF($I3673="","None Attached",IF(LEFT($I3673,5)="https",HYPERLINK($I3673,"Datasheet"),HYPERLINK(_xlfn.CONCAT("https://",$I3673),"Datasheet")))</f>
        <v>None Attached</v>
      </c>
      <c r="M3673" s="56"/>
      <c r="P3673" s="58"/>
      <c r="Q3673" s="1" t="n">
        <f aca="false">$M3673-$N3673</f>
        <v>0</v>
      </c>
      <c r="R3673" s="56"/>
      <c r="T3673" s="59" t="s">
        <v>15</v>
      </c>
      <c r="U3673" s="1" t="n">
        <f aca="false">$S3673-$R3673</f>
        <v>0</v>
      </c>
      <c r="V3673" s="1" t="n">
        <f aca="false">IF($T3673="±",$Q3673*2,$Q3673)</f>
        <v>0</v>
      </c>
      <c r="W3673" s="60" t="str">
        <f aca="false">IFERROR($U3673/ABS($V3673),"N/A")</f>
        <v>N/A</v>
      </c>
      <c r="X3673" s="61" t="str">
        <f aca="false">IF(OR($W3673="N/A",$R3673="",$S3673=""),"N/A",IF($W3673&gt;=4,"Not Significant",IF($W3673&gt;=2,"Semi-Significant","Significant")))</f>
        <v>N/A</v>
      </c>
      <c r="Z3673" s="1" t="str">
        <f aca="false">IF($D3673="Z540.1 w/data",0,"")</f>
        <v/>
      </c>
      <c r="AA3673" s="1" t="e">
        <f aca="false">$Y3673+$Q3673+$Z3673</f>
        <v>#VALUE!</v>
      </c>
      <c r="AB3673" s="1" t="n">
        <f aca="false">$N3673+$Q3673</f>
        <v>0</v>
      </c>
      <c r="AC3673" s="1" t="str">
        <f aca="false">IF($Y3673="","",IF(AND($AA3673&gt;=$R3673,$AA3673&lt;=$S3673),"Pass","Fail"))</f>
        <v/>
      </c>
      <c r="AD3673" s="1" t="str">
        <f aca="false">IF($Y3673="","",IF($AA3673&gt;$R3673,"Pass","Fail"))</f>
        <v/>
      </c>
      <c r="AE3673" s="1" t="str">
        <f aca="false">IF($Y3673="","",IF($AA3673&gt;=$R3673,"Pass","Fail"))</f>
        <v/>
      </c>
      <c r="AF3673" s="1" t="str">
        <f aca="false">IF($Y3673="","",IF($AA3673&lt;=$S3673,"Pass","Fail"))</f>
        <v/>
      </c>
      <c r="AG3673" s="1" t="str">
        <f aca="false">IF($Y3673="","",IF($AA3673&lt;$S3673,"Pass","Fail"))</f>
        <v/>
      </c>
      <c r="AH3673" s="23" t="str">
        <f aca="true">INDIRECT(CHOOSE(MATCH($T3673,{"±","&gt;","≥","≤","&lt;"},0), "AC", "AD", "AE", "AF", "AG") &amp; ROW())</f>
        <v/>
      </c>
      <c r="AI3673" s="56" t="str">
        <f aca="false">IF($X3673="Not Significant","No Further Action Required",
IF($AH3673="","",
IF(AND($AH3673="Pass",$L3673="0 - Passed "),"Analysis performed; no further action required.",
IF(AND($AH3673="Fail",$L3673="1 - Failed "),"Analysis performed; no further action required.",
IF(AND($AH3673="Pass",$L3673="2 - Limited In Use "),"Analysis performed; no further action required.",
IF(AND($AH3673="Fail",$L3673="3 - Adjusted "),"Analysis performed; no further action required.",
"Unit fails analysis; TSM determination required."))))))</f>
        <v/>
      </c>
      <c r="AJ3673" s="58"/>
    </row>
    <row r="3674" customFormat="false" ht="15" hidden="false" customHeight="false" outlineLevel="0" collapsed="false">
      <c r="A3674" s="56"/>
      <c r="E3674" s="57" t="str">
        <f aca="false">IF(AND($F3674="",$G3674=""),"",IF($G3674="",$F3674,HYPERLINK($G3674,$F3674)))</f>
        <v/>
      </c>
      <c r="H3674" s="1" t="str">
        <f aca="false">IF($I3674="","None Attached",IF(LEFT($I3674,5)="https",HYPERLINK($I3674,"Datasheet"),HYPERLINK(_xlfn.CONCAT("https://",$I3674),"Datasheet")))</f>
        <v>None Attached</v>
      </c>
      <c r="M3674" s="56"/>
      <c r="P3674" s="58"/>
      <c r="Q3674" s="1" t="n">
        <f aca="false">$M3674-$N3674</f>
        <v>0</v>
      </c>
      <c r="R3674" s="56"/>
      <c r="T3674" s="59" t="s">
        <v>15</v>
      </c>
      <c r="U3674" s="1" t="n">
        <f aca="false">$S3674-$R3674</f>
        <v>0</v>
      </c>
      <c r="V3674" s="1" t="n">
        <f aca="false">IF($T3674="±",$Q3674*2,$Q3674)</f>
        <v>0</v>
      </c>
      <c r="W3674" s="60" t="str">
        <f aca="false">IFERROR($U3674/ABS($V3674),"N/A")</f>
        <v>N/A</v>
      </c>
      <c r="X3674" s="61" t="str">
        <f aca="false">IF(OR($W3674="N/A",$R3674="",$S3674=""),"N/A",IF($W3674&gt;=4,"Not Significant",IF($W3674&gt;=2,"Semi-Significant","Significant")))</f>
        <v>N/A</v>
      </c>
      <c r="Z3674" s="1" t="str">
        <f aca="false">IF($D3674="Z540.1 w/data",0,"")</f>
        <v/>
      </c>
      <c r="AA3674" s="1" t="e">
        <f aca="false">$Y3674+$Q3674+$Z3674</f>
        <v>#VALUE!</v>
      </c>
      <c r="AB3674" s="1" t="n">
        <f aca="false">$N3674+$Q3674</f>
        <v>0</v>
      </c>
      <c r="AC3674" s="1" t="str">
        <f aca="false">IF($Y3674="","",IF(AND($AA3674&gt;=$R3674,$AA3674&lt;=$S3674),"Pass","Fail"))</f>
        <v/>
      </c>
      <c r="AD3674" s="1" t="str">
        <f aca="false">IF($Y3674="","",IF($AA3674&gt;$R3674,"Pass","Fail"))</f>
        <v/>
      </c>
      <c r="AE3674" s="1" t="str">
        <f aca="false">IF($Y3674="","",IF($AA3674&gt;=$R3674,"Pass","Fail"))</f>
        <v/>
      </c>
      <c r="AF3674" s="1" t="str">
        <f aca="false">IF($Y3674="","",IF($AA3674&lt;=$S3674,"Pass","Fail"))</f>
        <v/>
      </c>
      <c r="AG3674" s="1" t="str">
        <f aca="false">IF($Y3674="","",IF($AA3674&lt;$S3674,"Pass","Fail"))</f>
        <v/>
      </c>
      <c r="AH3674" s="23" t="str">
        <f aca="true">INDIRECT(CHOOSE(MATCH($T3674,{"±","&gt;","≥","≤","&lt;"},0), "AC", "AD", "AE", "AF", "AG") &amp; ROW())</f>
        <v/>
      </c>
      <c r="AI3674" s="56" t="str">
        <f aca="false">IF($X3674="Not Significant","No Further Action Required",
IF($AH3674="","",
IF(AND($AH3674="Pass",$L3674="0 - Passed "),"Analysis performed; no further action required.",
IF(AND($AH3674="Fail",$L3674="1 - Failed "),"Analysis performed; no further action required.",
IF(AND($AH3674="Pass",$L3674="2 - Limited In Use "),"Analysis performed; no further action required.",
IF(AND($AH3674="Fail",$L3674="3 - Adjusted "),"Analysis performed; no further action required.",
"Unit fails analysis; TSM determination required."))))))</f>
        <v/>
      </c>
      <c r="AJ3674" s="58"/>
    </row>
    <row r="3675" customFormat="false" ht="15" hidden="false" customHeight="false" outlineLevel="0" collapsed="false">
      <c r="A3675" s="56"/>
      <c r="E3675" s="57" t="str">
        <f aca="false">IF(AND($F3675="",$G3675=""),"",IF($G3675="",$F3675,HYPERLINK($G3675,$F3675)))</f>
        <v/>
      </c>
      <c r="H3675" s="1" t="str">
        <f aca="false">IF($I3675="","None Attached",IF(LEFT($I3675,5)="https",HYPERLINK($I3675,"Datasheet"),HYPERLINK(_xlfn.CONCAT("https://",$I3675),"Datasheet")))</f>
        <v>None Attached</v>
      </c>
      <c r="M3675" s="56"/>
      <c r="P3675" s="58"/>
      <c r="Q3675" s="1" t="n">
        <f aca="false">$M3675-$N3675</f>
        <v>0</v>
      </c>
      <c r="R3675" s="56"/>
      <c r="T3675" s="59" t="s">
        <v>15</v>
      </c>
      <c r="U3675" s="1" t="n">
        <f aca="false">$S3675-$R3675</f>
        <v>0</v>
      </c>
      <c r="V3675" s="1" t="n">
        <f aca="false">IF($T3675="±",$Q3675*2,$Q3675)</f>
        <v>0</v>
      </c>
      <c r="W3675" s="60" t="str">
        <f aca="false">IFERROR($U3675/ABS($V3675),"N/A")</f>
        <v>N/A</v>
      </c>
      <c r="X3675" s="61" t="str">
        <f aca="false">IF(OR($W3675="N/A",$R3675="",$S3675=""),"N/A",IF($W3675&gt;=4,"Not Significant",IF($W3675&gt;=2,"Semi-Significant","Significant")))</f>
        <v>N/A</v>
      </c>
      <c r="Z3675" s="1" t="str">
        <f aca="false">IF($D3675="Z540.1 w/data",0,"")</f>
        <v/>
      </c>
      <c r="AA3675" s="1" t="e">
        <f aca="false">$Y3675+$Q3675+$Z3675</f>
        <v>#VALUE!</v>
      </c>
      <c r="AB3675" s="1" t="n">
        <f aca="false">$N3675+$Q3675</f>
        <v>0</v>
      </c>
      <c r="AC3675" s="1" t="str">
        <f aca="false">IF($Y3675="","",IF(AND($AA3675&gt;=$R3675,$AA3675&lt;=$S3675),"Pass","Fail"))</f>
        <v/>
      </c>
      <c r="AD3675" s="1" t="str">
        <f aca="false">IF($Y3675="","",IF($AA3675&gt;$R3675,"Pass","Fail"))</f>
        <v/>
      </c>
      <c r="AE3675" s="1" t="str">
        <f aca="false">IF($Y3675="","",IF($AA3675&gt;=$R3675,"Pass","Fail"))</f>
        <v/>
      </c>
      <c r="AF3675" s="1" t="str">
        <f aca="false">IF($Y3675="","",IF($AA3675&lt;=$S3675,"Pass","Fail"))</f>
        <v/>
      </c>
      <c r="AG3675" s="1" t="str">
        <f aca="false">IF($Y3675="","",IF($AA3675&lt;$S3675,"Pass","Fail"))</f>
        <v/>
      </c>
      <c r="AH3675" s="23" t="str">
        <f aca="true">INDIRECT(CHOOSE(MATCH($T3675,{"±","&gt;","≥","≤","&lt;"},0), "AC", "AD", "AE", "AF", "AG") &amp; ROW())</f>
        <v/>
      </c>
      <c r="AI3675" s="56" t="str">
        <f aca="false">IF($X3675="Not Significant","No Further Action Required",
IF($AH3675="","",
IF(AND($AH3675="Pass",$L3675="0 - Passed "),"Analysis performed; no further action required.",
IF(AND($AH3675="Fail",$L3675="1 - Failed "),"Analysis performed; no further action required.",
IF(AND($AH3675="Pass",$L3675="2 - Limited In Use "),"Analysis performed; no further action required.",
IF(AND($AH3675="Fail",$L3675="3 - Adjusted "),"Analysis performed; no further action required.",
"Unit fails analysis; TSM determination required."))))))</f>
        <v/>
      </c>
      <c r="AJ3675" s="58"/>
    </row>
    <row r="3676" customFormat="false" ht="15" hidden="false" customHeight="false" outlineLevel="0" collapsed="false">
      <c r="A3676" s="56"/>
      <c r="E3676" s="57" t="str">
        <f aca="false">IF(AND($F3676="",$G3676=""),"",IF($G3676="",$F3676,HYPERLINK($G3676,$F3676)))</f>
        <v/>
      </c>
      <c r="H3676" s="1" t="str">
        <f aca="false">IF($I3676="","None Attached",IF(LEFT($I3676,5)="https",HYPERLINK($I3676,"Datasheet"),HYPERLINK(_xlfn.CONCAT("https://",$I3676),"Datasheet")))</f>
        <v>None Attached</v>
      </c>
      <c r="M3676" s="56"/>
      <c r="P3676" s="58"/>
      <c r="Q3676" s="1" t="n">
        <f aca="false">$M3676-$N3676</f>
        <v>0</v>
      </c>
      <c r="R3676" s="56"/>
      <c r="T3676" s="59" t="s">
        <v>15</v>
      </c>
      <c r="U3676" s="1" t="n">
        <f aca="false">$S3676-$R3676</f>
        <v>0</v>
      </c>
      <c r="V3676" s="1" t="n">
        <f aca="false">IF($T3676="±",$Q3676*2,$Q3676)</f>
        <v>0</v>
      </c>
      <c r="W3676" s="60" t="str">
        <f aca="false">IFERROR($U3676/ABS($V3676),"N/A")</f>
        <v>N/A</v>
      </c>
      <c r="X3676" s="61" t="str">
        <f aca="false">IF(OR($W3676="N/A",$R3676="",$S3676=""),"N/A",IF($W3676&gt;=4,"Not Significant",IF($W3676&gt;=2,"Semi-Significant","Significant")))</f>
        <v>N/A</v>
      </c>
      <c r="Z3676" s="1" t="str">
        <f aca="false">IF($D3676="Z540.1 w/data",0,"")</f>
        <v/>
      </c>
      <c r="AA3676" s="1" t="e">
        <f aca="false">$Y3676+$Q3676+$Z3676</f>
        <v>#VALUE!</v>
      </c>
      <c r="AB3676" s="1" t="n">
        <f aca="false">$N3676+$Q3676</f>
        <v>0</v>
      </c>
      <c r="AC3676" s="1" t="str">
        <f aca="false">IF($Y3676="","",IF(AND($AA3676&gt;=$R3676,$AA3676&lt;=$S3676),"Pass","Fail"))</f>
        <v/>
      </c>
      <c r="AD3676" s="1" t="str">
        <f aca="false">IF($Y3676="","",IF($AA3676&gt;$R3676,"Pass","Fail"))</f>
        <v/>
      </c>
      <c r="AE3676" s="1" t="str">
        <f aca="false">IF($Y3676="","",IF($AA3676&gt;=$R3676,"Pass","Fail"))</f>
        <v/>
      </c>
      <c r="AF3676" s="1" t="str">
        <f aca="false">IF($Y3676="","",IF($AA3676&lt;=$S3676,"Pass","Fail"))</f>
        <v/>
      </c>
      <c r="AG3676" s="1" t="str">
        <f aca="false">IF($Y3676="","",IF($AA3676&lt;$S3676,"Pass","Fail"))</f>
        <v/>
      </c>
      <c r="AH3676" s="23" t="str">
        <f aca="true">INDIRECT(CHOOSE(MATCH($T3676,{"±","&gt;","≥","≤","&lt;"},0), "AC", "AD", "AE", "AF", "AG") &amp; ROW())</f>
        <v/>
      </c>
      <c r="AI3676" s="56" t="str">
        <f aca="false">IF($X3676="Not Significant","No Further Action Required",
IF($AH3676="","",
IF(AND($AH3676="Pass",$L3676="0 - Passed "),"Analysis performed; no further action required.",
IF(AND($AH3676="Fail",$L3676="1 - Failed "),"Analysis performed; no further action required.",
IF(AND($AH3676="Pass",$L3676="2 - Limited In Use "),"Analysis performed; no further action required.",
IF(AND($AH3676="Fail",$L3676="3 - Adjusted "),"Analysis performed; no further action required.",
"Unit fails analysis; TSM determination required."))))))</f>
        <v/>
      </c>
      <c r="AJ3676" s="58"/>
    </row>
    <row r="3677" customFormat="false" ht="15" hidden="false" customHeight="false" outlineLevel="0" collapsed="false">
      <c r="A3677" s="56"/>
      <c r="E3677" s="57" t="str">
        <f aca="false">IF(AND($F3677="",$G3677=""),"",IF($G3677="",$F3677,HYPERLINK($G3677,$F3677)))</f>
        <v/>
      </c>
      <c r="H3677" s="1" t="str">
        <f aca="false">IF($I3677="","None Attached",IF(LEFT($I3677,5)="https",HYPERLINK($I3677,"Datasheet"),HYPERLINK(_xlfn.CONCAT("https://",$I3677),"Datasheet")))</f>
        <v>None Attached</v>
      </c>
      <c r="M3677" s="56"/>
      <c r="P3677" s="58"/>
      <c r="Q3677" s="1" t="n">
        <f aca="false">$M3677-$N3677</f>
        <v>0</v>
      </c>
      <c r="R3677" s="56"/>
      <c r="T3677" s="59" t="s">
        <v>15</v>
      </c>
      <c r="U3677" s="1" t="n">
        <f aca="false">$S3677-$R3677</f>
        <v>0</v>
      </c>
      <c r="V3677" s="1" t="n">
        <f aca="false">IF($T3677="±",$Q3677*2,$Q3677)</f>
        <v>0</v>
      </c>
      <c r="W3677" s="60" t="str">
        <f aca="false">IFERROR($U3677/ABS($V3677),"N/A")</f>
        <v>N/A</v>
      </c>
      <c r="X3677" s="61" t="str">
        <f aca="false">IF(OR($W3677="N/A",$R3677="",$S3677=""),"N/A",IF($W3677&gt;=4,"Not Significant",IF($W3677&gt;=2,"Semi-Significant","Significant")))</f>
        <v>N/A</v>
      </c>
      <c r="Z3677" s="1" t="str">
        <f aca="false">IF($D3677="Z540.1 w/data",0,"")</f>
        <v/>
      </c>
      <c r="AA3677" s="1" t="e">
        <f aca="false">$Y3677+$Q3677+$Z3677</f>
        <v>#VALUE!</v>
      </c>
      <c r="AB3677" s="1" t="n">
        <f aca="false">$N3677+$Q3677</f>
        <v>0</v>
      </c>
      <c r="AC3677" s="1" t="str">
        <f aca="false">IF($Y3677="","",IF(AND($AA3677&gt;=$R3677,$AA3677&lt;=$S3677),"Pass","Fail"))</f>
        <v/>
      </c>
      <c r="AD3677" s="1" t="str">
        <f aca="false">IF($Y3677="","",IF($AA3677&gt;$R3677,"Pass","Fail"))</f>
        <v/>
      </c>
      <c r="AE3677" s="1" t="str">
        <f aca="false">IF($Y3677="","",IF($AA3677&gt;=$R3677,"Pass","Fail"))</f>
        <v/>
      </c>
      <c r="AF3677" s="1" t="str">
        <f aca="false">IF($Y3677="","",IF($AA3677&lt;=$S3677,"Pass","Fail"))</f>
        <v/>
      </c>
      <c r="AG3677" s="1" t="str">
        <f aca="false">IF($Y3677="","",IF($AA3677&lt;$S3677,"Pass","Fail"))</f>
        <v/>
      </c>
      <c r="AH3677" s="23" t="str">
        <f aca="true">INDIRECT(CHOOSE(MATCH($T3677,{"±","&gt;","≥","≤","&lt;"},0), "AC", "AD", "AE", "AF", "AG") &amp; ROW())</f>
        <v/>
      </c>
      <c r="AI3677" s="56" t="str">
        <f aca="false">IF($X3677="Not Significant","No Further Action Required",
IF($AH3677="","",
IF(AND($AH3677="Pass",$L3677="0 - Passed "),"Analysis performed; no further action required.",
IF(AND($AH3677="Fail",$L3677="1 - Failed "),"Analysis performed; no further action required.",
IF(AND($AH3677="Pass",$L3677="2 - Limited In Use "),"Analysis performed; no further action required.",
IF(AND($AH3677="Fail",$L3677="3 - Adjusted "),"Analysis performed; no further action required.",
"Unit fails analysis; TSM determination required."))))))</f>
        <v/>
      </c>
      <c r="AJ3677" s="58"/>
    </row>
    <row r="3678" customFormat="false" ht="15" hidden="false" customHeight="false" outlineLevel="0" collapsed="false">
      <c r="A3678" s="56"/>
      <c r="E3678" s="57" t="str">
        <f aca="false">IF(AND($F3678="",$G3678=""),"",IF($G3678="",$F3678,HYPERLINK($G3678,$F3678)))</f>
        <v/>
      </c>
      <c r="H3678" s="1" t="str">
        <f aca="false">IF($I3678="","None Attached",IF(LEFT($I3678,5)="https",HYPERLINK($I3678,"Datasheet"),HYPERLINK(_xlfn.CONCAT("https://",$I3678),"Datasheet")))</f>
        <v>None Attached</v>
      </c>
      <c r="M3678" s="56"/>
      <c r="P3678" s="58"/>
      <c r="Q3678" s="1" t="n">
        <f aca="false">$M3678-$N3678</f>
        <v>0</v>
      </c>
      <c r="R3678" s="56"/>
      <c r="T3678" s="59" t="s">
        <v>15</v>
      </c>
      <c r="U3678" s="1" t="n">
        <f aca="false">$S3678-$R3678</f>
        <v>0</v>
      </c>
      <c r="V3678" s="1" t="n">
        <f aca="false">IF($T3678="±",$Q3678*2,$Q3678)</f>
        <v>0</v>
      </c>
      <c r="W3678" s="60" t="str">
        <f aca="false">IFERROR($U3678/ABS($V3678),"N/A")</f>
        <v>N/A</v>
      </c>
      <c r="X3678" s="61" t="str">
        <f aca="false">IF(OR($W3678="N/A",$R3678="",$S3678=""),"N/A",IF($W3678&gt;=4,"Not Significant",IF($W3678&gt;=2,"Semi-Significant","Significant")))</f>
        <v>N/A</v>
      </c>
      <c r="Z3678" s="1" t="str">
        <f aca="false">IF($D3678="Z540.1 w/data",0,"")</f>
        <v/>
      </c>
      <c r="AA3678" s="1" t="e">
        <f aca="false">$Y3678+$Q3678+$Z3678</f>
        <v>#VALUE!</v>
      </c>
      <c r="AB3678" s="1" t="n">
        <f aca="false">$N3678+$Q3678</f>
        <v>0</v>
      </c>
      <c r="AC3678" s="1" t="str">
        <f aca="false">IF($Y3678="","",IF(AND($AA3678&gt;=$R3678,$AA3678&lt;=$S3678),"Pass","Fail"))</f>
        <v/>
      </c>
      <c r="AD3678" s="1" t="str">
        <f aca="false">IF($Y3678="","",IF($AA3678&gt;$R3678,"Pass","Fail"))</f>
        <v/>
      </c>
      <c r="AE3678" s="1" t="str">
        <f aca="false">IF($Y3678="","",IF($AA3678&gt;=$R3678,"Pass","Fail"))</f>
        <v/>
      </c>
      <c r="AF3678" s="1" t="str">
        <f aca="false">IF($Y3678="","",IF($AA3678&lt;=$S3678,"Pass","Fail"))</f>
        <v/>
      </c>
      <c r="AG3678" s="1" t="str">
        <f aca="false">IF($Y3678="","",IF($AA3678&lt;$S3678,"Pass","Fail"))</f>
        <v/>
      </c>
      <c r="AH3678" s="23" t="str">
        <f aca="true">INDIRECT(CHOOSE(MATCH($T3678,{"±","&gt;","≥","≤","&lt;"},0), "AC", "AD", "AE", "AF", "AG") &amp; ROW())</f>
        <v/>
      </c>
      <c r="AI3678" s="56" t="str">
        <f aca="false">IF($X3678="Not Significant","No Further Action Required",
IF($AH3678="","",
IF(AND($AH3678="Pass",$L3678="0 - Passed "),"Analysis performed; no further action required.",
IF(AND($AH3678="Fail",$L3678="1 - Failed "),"Analysis performed; no further action required.",
IF(AND($AH3678="Pass",$L3678="2 - Limited In Use "),"Analysis performed; no further action required.",
IF(AND($AH3678="Fail",$L3678="3 - Adjusted "),"Analysis performed; no further action required.",
"Unit fails analysis; TSM determination required."))))))</f>
        <v/>
      </c>
      <c r="AJ3678" s="58"/>
    </row>
    <row r="3679" customFormat="false" ht="15" hidden="false" customHeight="false" outlineLevel="0" collapsed="false">
      <c r="A3679" s="56"/>
      <c r="E3679" s="57" t="str">
        <f aca="false">IF(AND($F3679="",$G3679=""),"",IF($G3679="",$F3679,HYPERLINK($G3679,$F3679)))</f>
        <v/>
      </c>
      <c r="H3679" s="1" t="str">
        <f aca="false">IF($I3679="","None Attached",IF(LEFT($I3679,5)="https",HYPERLINK($I3679,"Datasheet"),HYPERLINK(_xlfn.CONCAT("https://",$I3679),"Datasheet")))</f>
        <v>None Attached</v>
      </c>
      <c r="M3679" s="56"/>
      <c r="P3679" s="58"/>
      <c r="Q3679" s="1" t="n">
        <f aca="false">$M3679-$N3679</f>
        <v>0</v>
      </c>
      <c r="R3679" s="56"/>
      <c r="T3679" s="59" t="s">
        <v>15</v>
      </c>
      <c r="U3679" s="1" t="n">
        <f aca="false">$S3679-$R3679</f>
        <v>0</v>
      </c>
      <c r="V3679" s="1" t="n">
        <f aca="false">IF($T3679="±",$Q3679*2,$Q3679)</f>
        <v>0</v>
      </c>
      <c r="W3679" s="60" t="str">
        <f aca="false">IFERROR($U3679/ABS($V3679),"N/A")</f>
        <v>N/A</v>
      </c>
      <c r="X3679" s="61" t="str">
        <f aca="false">IF(OR($W3679="N/A",$R3679="",$S3679=""),"N/A",IF($W3679&gt;=4,"Not Significant",IF($W3679&gt;=2,"Semi-Significant","Significant")))</f>
        <v>N/A</v>
      </c>
      <c r="Z3679" s="1" t="str">
        <f aca="false">IF($D3679="Z540.1 w/data",0,"")</f>
        <v/>
      </c>
      <c r="AA3679" s="1" t="e">
        <f aca="false">$Y3679+$Q3679+$Z3679</f>
        <v>#VALUE!</v>
      </c>
      <c r="AB3679" s="1" t="n">
        <f aca="false">$N3679+$Q3679</f>
        <v>0</v>
      </c>
      <c r="AC3679" s="1" t="str">
        <f aca="false">IF($Y3679="","",IF(AND($AA3679&gt;=$R3679,$AA3679&lt;=$S3679),"Pass","Fail"))</f>
        <v/>
      </c>
      <c r="AD3679" s="1" t="str">
        <f aca="false">IF($Y3679="","",IF($AA3679&gt;$R3679,"Pass","Fail"))</f>
        <v/>
      </c>
      <c r="AE3679" s="1" t="str">
        <f aca="false">IF($Y3679="","",IF($AA3679&gt;=$R3679,"Pass","Fail"))</f>
        <v/>
      </c>
      <c r="AF3679" s="1" t="str">
        <f aca="false">IF($Y3679="","",IF($AA3679&lt;=$S3679,"Pass","Fail"))</f>
        <v/>
      </c>
      <c r="AG3679" s="1" t="str">
        <f aca="false">IF($Y3679="","",IF($AA3679&lt;$S3679,"Pass","Fail"))</f>
        <v/>
      </c>
      <c r="AH3679" s="23" t="str">
        <f aca="true">INDIRECT(CHOOSE(MATCH($T3679,{"±","&gt;","≥","≤","&lt;"},0), "AC", "AD", "AE", "AF", "AG") &amp; ROW())</f>
        <v/>
      </c>
      <c r="AI3679" s="56" t="str">
        <f aca="false">IF($X3679="Not Significant","No Further Action Required",
IF($AH3679="","",
IF(AND($AH3679="Pass",$L3679="0 - Passed "),"Analysis performed; no further action required.",
IF(AND($AH3679="Fail",$L3679="1 - Failed "),"Analysis performed; no further action required.",
IF(AND($AH3679="Pass",$L3679="2 - Limited In Use "),"Analysis performed; no further action required.",
IF(AND($AH3679="Fail",$L3679="3 - Adjusted "),"Analysis performed; no further action required.",
"Unit fails analysis; TSM determination required."))))))</f>
        <v/>
      </c>
      <c r="AJ3679" s="58"/>
    </row>
    <row r="3680" customFormat="false" ht="15" hidden="false" customHeight="false" outlineLevel="0" collapsed="false">
      <c r="A3680" s="56"/>
      <c r="E3680" s="57" t="str">
        <f aca="false">IF(AND($F3680="",$G3680=""),"",IF($G3680="",$F3680,HYPERLINK($G3680,$F3680)))</f>
        <v/>
      </c>
      <c r="H3680" s="1" t="str">
        <f aca="false">IF($I3680="","None Attached",IF(LEFT($I3680,5)="https",HYPERLINK($I3680,"Datasheet"),HYPERLINK(_xlfn.CONCAT("https://",$I3680),"Datasheet")))</f>
        <v>None Attached</v>
      </c>
      <c r="M3680" s="56"/>
      <c r="P3680" s="58"/>
      <c r="Q3680" s="1" t="n">
        <f aca="false">$M3680-$N3680</f>
        <v>0</v>
      </c>
      <c r="R3680" s="56"/>
      <c r="T3680" s="59" t="s">
        <v>15</v>
      </c>
      <c r="U3680" s="1" t="n">
        <f aca="false">$S3680-$R3680</f>
        <v>0</v>
      </c>
      <c r="V3680" s="1" t="n">
        <f aca="false">IF($T3680="±",$Q3680*2,$Q3680)</f>
        <v>0</v>
      </c>
      <c r="W3680" s="60" t="str">
        <f aca="false">IFERROR($U3680/ABS($V3680),"N/A")</f>
        <v>N/A</v>
      </c>
      <c r="X3680" s="61" t="str">
        <f aca="false">IF(OR($W3680="N/A",$R3680="",$S3680=""),"N/A",IF($W3680&gt;=4,"Not Significant",IF($W3680&gt;=2,"Semi-Significant","Significant")))</f>
        <v>N/A</v>
      </c>
      <c r="Z3680" s="1" t="str">
        <f aca="false">IF($D3680="Z540.1 w/data",0,"")</f>
        <v/>
      </c>
      <c r="AA3680" s="1" t="e">
        <f aca="false">$Y3680+$Q3680+$Z3680</f>
        <v>#VALUE!</v>
      </c>
      <c r="AB3680" s="1" t="n">
        <f aca="false">$N3680+$Q3680</f>
        <v>0</v>
      </c>
      <c r="AC3680" s="1" t="str">
        <f aca="false">IF($Y3680="","",IF(AND($AA3680&gt;=$R3680,$AA3680&lt;=$S3680),"Pass","Fail"))</f>
        <v/>
      </c>
      <c r="AD3680" s="1" t="str">
        <f aca="false">IF($Y3680="","",IF($AA3680&gt;$R3680,"Pass","Fail"))</f>
        <v/>
      </c>
      <c r="AE3680" s="1" t="str">
        <f aca="false">IF($Y3680="","",IF($AA3680&gt;=$R3680,"Pass","Fail"))</f>
        <v/>
      </c>
      <c r="AF3680" s="1" t="str">
        <f aca="false">IF($Y3680="","",IF($AA3680&lt;=$S3680,"Pass","Fail"))</f>
        <v/>
      </c>
      <c r="AG3680" s="1" t="str">
        <f aca="false">IF($Y3680="","",IF($AA3680&lt;$S3680,"Pass","Fail"))</f>
        <v/>
      </c>
      <c r="AH3680" s="23" t="str">
        <f aca="true">INDIRECT(CHOOSE(MATCH($T3680,{"±","&gt;","≥","≤","&lt;"},0), "AC", "AD", "AE", "AF", "AG") &amp; ROW())</f>
        <v/>
      </c>
      <c r="AI3680" s="56" t="str">
        <f aca="false">IF($X3680="Not Significant","No Further Action Required",
IF($AH3680="","",
IF(AND($AH3680="Pass",$L3680="0 - Passed "),"Analysis performed; no further action required.",
IF(AND($AH3680="Fail",$L3680="1 - Failed "),"Analysis performed; no further action required.",
IF(AND($AH3680="Pass",$L3680="2 - Limited In Use "),"Analysis performed; no further action required.",
IF(AND($AH3680="Fail",$L3680="3 - Adjusted "),"Analysis performed; no further action required.",
"Unit fails analysis; TSM determination required."))))))</f>
        <v/>
      </c>
      <c r="AJ3680" s="58"/>
    </row>
    <row r="3681" customFormat="false" ht="15" hidden="false" customHeight="false" outlineLevel="0" collapsed="false">
      <c r="A3681" s="56"/>
      <c r="E3681" s="57" t="str">
        <f aca="false">IF(AND($F3681="",$G3681=""),"",IF($G3681="",$F3681,HYPERLINK($G3681,$F3681)))</f>
        <v/>
      </c>
      <c r="H3681" s="1" t="str">
        <f aca="false">IF($I3681="","None Attached",IF(LEFT($I3681,5)="https",HYPERLINK($I3681,"Datasheet"),HYPERLINK(_xlfn.CONCAT("https://",$I3681),"Datasheet")))</f>
        <v>None Attached</v>
      </c>
      <c r="M3681" s="56"/>
      <c r="P3681" s="58"/>
      <c r="Q3681" s="1" t="n">
        <f aca="false">$M3681-$N3681</f>
        <v>0</v>
      </c>
      <c r="R3681" s="56"/>
      <c r="T3681" s="59" t="s">
        <v>15</v>
      </c>
      <c r="U3681" s="1" t="n">
        <f aca="false">$S3681-$R3681</f>
        <v>0</v>
      </c>
      <c r="V3681" s="1" t="n">
        <f aca="false">IF($T3681="±",$Q3681*2,$Q3681)</f>
        <v>0</v>
      </c>
      <c r="W3681" s="60" t="str">
        <f aca="false">IFERROR($U3681/ABS($V3681),"N/A")</f>
        <v>N/A</v>
      </c>
      <c r="X3681" s="61" t="str">
        <f aca="false">IF(OR($W3681="N/A",$R3681="",$S3681=""),"N/A",IF($W3681&gt;=4,"Not Significant",IF($W3681&gt;=2,"Semi-Significant","Significant")))</f>
        <v>N/A</v>
      </c>
      <c r="Z3681" s="1" t="str">
        <f aca="false">IF($D3681="Z540.1 w/data",0,"")</f>
        <v/>
      </c>
      <c r="AA3681" s="1" t="e">
        <f aca="false">$Y3681+$Q3681+$Z3681</f>
        <v>#VALUE!</v>
      </c>
      <c r="AB3681" s="1" t="n">
        <f aca="false">$N3681+$Q3681</f>
        <v>0</v>
      </c>
      <c r="AC3681" s="1" t="str">
        <f aca="false">IF($Y3681="","",IF(AND($AA3681&gt;=$R3681,$AA3681&lt;=$S3681),"Pass","Fail"))</f>
        <v/>
      </c>
      <c r="AD3681" s="1" t="str">
        <f aca="false">IF($Y3681="","",IF($AA3681&gt;$R3681,"Pass","Fail"))</f>
        <v/>
      </c>
      <c r="AE3681" s="1" t="str">
        <f aca="false">IF($Y3681="","",IF($AA3681&gt;=$R3681,"Pass","Fail"))</f>
        <v/>
      </c>
      <c r="AF3681" s="1" t="str">
        <f aca="false">IF($Y3681="","",IF($AA3681&lt;=$S3681,"Pass","Fail"))</f>
        <v/>
      </c>
      <c r="AG3681" s="1" t="str">
        <f aca="false">IF($Y3681="","",IF($AA3681&lt;$S3681,"Pass","Fail"))</f>
        <v/>
      </c>
      <c r="AH3681" s="23" t="str">
        <f aca="true">INDIRECT(CHOOSE(MATCH($T3681,{"±","&gt;","≥","≤","&lt;"},0), "AC", "AD", "AE", "AF", "AG") &amp; ROW())</f>
        <v/>
      </c>
      <c r="AI3681" s="56" t="str">
        <f aca="false">IF($X3681="Not Significant","No Further Action Required",
IF($AH3681="","",
IF(AND($AH3681="Pass",$L3681="0 - Passed "),"Analysis performed; no further action required.",
IF(AND($AH3681="Fail",$L3681="1 - Failed "),"Analysis performed; no further action required.",
IF(AND($AH3681="Pass",$L3681="2 - Limited In Use "),"Analysis performed; no further action required.",
IF(AND($AH3681="Fail",$L3681="3 - Adjusted "),"Analysis performed; no further action required.",
"Unit fails analysis; TSM determination required."))))))</f>
        <v/>
      </c>
      <c r="AJ3681" s="58"/>
    </row>
    <row r="3682" customFormat="false" ht="15" hidden="false" customHeight="false" outlineLevel="0" collapsed="false">
      <c r="A3682" s="56"/>
      <c r="E3682" s="57" t="str">
        <f aca="false">IF(AND($F3682="",$G3682=""),"",IF($G3682="",$F3682,HYPERLINK($G3682,$F3682)))</f>
        <v/>
      </c>
      <c r="H3682" s="1" t="str">
        <f aca="false">IF($I3682="","None Attached",IF(LEFT($I3682,5)="https",HYPERLINK($I3682,"Datasheet"),HYPERLINK(_xlfn.CONCAT("https://",$I3682),"Datasheet")))</f>
        <v>None Attached</v>
      </c>
      <c r="M3682" s="56"/>
      <c r="P3682" s="58"/>
      <c r="Q3682" s="1" t="n">
        <f aca="false">$M3682-$N3682</f>
        <v>0</v>
      </c>
      <c r="R3682" s="56"/>
      <c r="T3682" s="59" t="s">
        <v>15</v>
      </c>
      <c r="U3682" s="1" t="n">
        <f aca="false">$S3682-$R3682</f>
        <v>0</v>
      </c>
      <c r="V3682" s="1" t="n">
        <f aca="false">IF($T3682="±",$Q3682*2,$Q3682)</f>
        <v>0</v>
      </c>
      <c r="W3682" s="60" t="str">
        <f aca="false">IFERROR($U3682/ABS($V3682),"N/A")</f>
        <v>N/A</v>
      </c>
      <c r="X3682" s="61" t="str">
        <f aca="false">IF(OR($W3682="N/A",$R3682="",$S3682=""),"N/A",IF($W3682&gt;=4,"Not Significant",IF($W3682&gt;=2,"Semi-Significant","Significant")))</f>
        <v>N/A</v>
      </c>
      <c r="Z3682" s="1" t="str">
        <f aca="false">IF($D3682="Z540.1 w/data",0,"")</f>
        <v/>
      </c>
      <c r="AA3682" s="1" t="e">
        <f aca="false">$Y3682+$Q3682+$Z3682</f>
        <v>#VALUE!</v>
      </c>
      <c r="AB3682" s="1" t="n">
        <f aca="false">$N3682+$Q3682</f>
        <v>0</v>
      </c>
      <c r="AC3682" s="1" t="str">
        <f aca="false">IF($Y3682="","",IF(AND($AA3682&gt;=$R3682,$AA3682&lt;=$S3682),"Pass","Fail"))</f>
        <v/>
      </c>
      <c r="AD3682" s="1" t="str">
        <f aca="false">IF($Y3682="","",IF($AA3682&gt;$R3682,"Pass","Fail"))</f>
        <v/>
      </c>
      <c r="AE3682" s="1" t="str">
        <f aca="false">IF($Y3682="","",IF($AA3682&gt;=$R3682,"Pass","Fail"))</f>
        <v/>
      </c>
      <c r="AF3682" s="1" t="str">
        <f aca="false">IF($Y3682="","",IF($AA3682&lt;=$S3682,"Pass","Fail"))</f>
        <v/>
      </c>
      <c r="AG3682" s="1" t="str">
        <f aca="false">IF($Y3682="","",IF($AA3682&lt;$S3682,"Pass","Fail"))</f>
        <v/>
      </c>
      <c r="AH3682" s="23" t="str">
        <f aca="true">INDIRECT(CHOOSE(MATCH($T3682,{"±","&gt;","≥","≤","&lt;"},0), "AC", "AD", "AE", "AF", "AG") &amp; ROW())</f>
        <v/>
      </c>
      <c r="AI3682" s="56" t="str">
        <f aca="false">IF($X3682="Not Significant","No Further Action Required",
IF($AH3682="","",
IF(AND($AH3682="Pass",$L3682="0 - Passed "),"Analysis performed; no further action required.",
IF(AND($AH3682="Fail",$L3682="1 - Failed "),"Analysis performed; no further action required.",
IF(AND($AH3682="Pass",$L3682="2 - Limited In Use "),"Analysis performed; no further action required.",
IF(AND($AH3682="Fail",$L3682="3 - Adjusted "),"Analysis performed; no further action required.",
"Unit fails analysis; TSM determination required."))))))</f>
        <v/>
      </c>
      <c r="AJ3682" s="58"/>
    </row>
    <row r="3683" customFormat="false" ht="15" hidden="false" customHeight="false" outlineLevel="0" collapsed="false">
      <c r="A3683" s="56"/>
      <c r="E3683" s="57" t="str">
        <f aca="false">IF(AND($F3683="",$G3683=""),"",IF($G3683="",$F3683,HYPERLINK($G3683,$F3683)))</f>
        <v/>
      </c>
      <c r="H3683" s="1" t="str">
        <f aca="false">IF($I3683="","None Attached",IF(LEFT($I3683,5)="https",HYPERLINK($I3683,"Datasheet"),HYPERLINK(_xlfn.CONCAT("https://",$I3683),"Datasheet")))</f>
        <v>None Attached</v>
      </c>
      <c r="M3683" s="56"/>
      <c r="P3683" s="58"/>
      <c r="Q3683" s="1" t="n">
        <f aca="false">$M3683-$N3683</f>
        <v>0</v>
      </c>
      <c r="R3683" s="56"/>
      <c r="T3683" s="59" t="s">
        <v>15</v>
      </c>
      <c r="U3683" s="1" t="n">
        <f aca="false">$S3683-$R3683</f>
        <v>0</v>
      </c>
      <c r="V3683" s="1" t="n">
        <f aca="false">IF($T3683="±",$Q3683*2,$Q3683)</f>
        <v>0</v>
      </c>
      <c r="W3683" s="60" t="str">
        <f aca="false">IFERROR($U3683/ABS($V3683),"N/A")</f>
        <v>N/A</v>
      </c>
      <c r="X3683" s="61" t="str">
        <f aca="false">IF(OR($W3683="N/A",$R3683="",$S3683=""),"N/A",IF($W3683&gt;=4,"Not Significant",IF($W3683&gt;=2,"Semi-Significant","Significant")))</f>
        <v>N/A</v>
      </c>
      <c r="Z3683" s="1" t="str">
        <f aca="false">IF($D3683="Z540.1 w/data",0,"")</f>
        <v/>
      </c>
      <c r="AA3683" s="1" t="e">
        <f aca="false">$Y3683+$Q3683+$Z3683</f>
        <v>#VALUE!</v>
      </c>
      <c r="AB3683" s="1" t="n">
        <f aca="false">$N3683+$Q3683</f>
        <v>0</v>
      </c>
      <c r="AC3683" s="1" t="str">
        <f aca="false">IF($Y3683="","",IF(AND($AA3683&gt;=$R3683,$AA3683&lt;=$S3683),"Pass","Fail"))</f>
        <v/>
      </c>
      <c r="AD3683" s="1" t="str">
        <f aca="false">IF($Y3683="","",IF($AA3683&gt;$R3683,"Pass","Fail"))</f>
        <v/>
      </c>
      <c r="AE3683" s="1" t="str">
        <f aca="false">IF($Y3683="","",IF($AA3683&gt;=$R3683,"Pass","Fail"))</f>
        <v/>
      </c>
      <c r="AF3683" s="1" t="str">
        <f aca="false">IF($Y3683="","",IF($AA3683&lt;=$S3683,"Pass","Fail"))</f>
        <v/>
      </c>
      <c r="AG3683" s="1" t="str">
        <f aca="false">IF($Y3683="","",IF($AA3683&lt;$S3683,"Pass","Fail"))</f>
        <v/>
      </c>
      <c r="AH3683" s="23" t="str">
        <f aca="true">INDIRECT(CHOOSE(MATCH($T3683,{"±","&gt;","≥","≤","&lt;"},0), "AC", "AD", "AE", "AF", "AG") &amp; ROW())</f>
        <v/>
      </c>
      <c r="AI3683" s="56" t="str">
        <f aca="false">IF($X3683="Not Significant","No Further Action Required",
IF($AH3683="","",
IF(AND($AH3683="Pass",$L3683="0 - Passed "),"Analysis performed; no further action required.",
IF(AND($AH3683="Fail",$L3683="1 - Failed "),"Analysis performed; no further action required.",
IF(AND($AH3683="Pass",$L3683="2 - Limited In Use "),"Analysis performed; no further action required.",
IF(AND($AH3683="Fail",$L3683="3 - Adjusted "),"Analysis performed; no further action required.",
"Unit fails analysis; TSM determination required."))))))</f>
        <v/>
      </c>
      <c r="AJ3683" s="58"/>
    </row>
    <row r="3684" customFormat="false" ht="15" hidden="false" customHeight="false" outlineLevel="0" collapsed="false">
      <c r="A3684" s="56"/>
      <c r="E3684" s="57" t="str">
        <f aca="false">IF(AND($F3684="",$G3684=""),"",IF($G3684="",$F3684,HYPERLINK($G3684,$F3684)))</f>
        <v/>
      </c>
      <c r="H3684" s="1" t="str">
        <f aca="false">IF($I3684="","None Attached",IF(LEFT($I3684,5)="https",HYPERLINK($I3684,"Datasheet"),HYPERLINK(_xlfn.CONCAT("https://",$I3684),"Datasheet")))</f>
        <v>None Attached</v>
      </c>
      <c r="M3684" s="56"/>
      <c r="P3684" s="58"/>
      <c r="Q3684" s="1" t="n">
        <f aca="false">$M3684-$N3684</f>
        <v>0</v>
      </c>
      <c r="R3684" s="56"/>
      <c r="T3684" s="59" t="s">
        <v>15</v>
      </c>
      <c r="U3684" s="1" t="n">
        <f aca="false">$S3684-$R3684</f>
        <v>0</v>
      </c>
      <c r="V3684" s="1" t="n">
        <f aca="false">IF($T3684="±",$Q3684*2,$Q3684)</f>
        <v>0</v>
      </c>
      <c r="W3684" s="60" t="str">
        <f aca="false">IFERROR($U3684/ABS($V3684),"N/A")</f>
        <v>N/A</v>
      </c>
      <c r="X3684" s="61" t="str">
        <f aca="false">IF(OR($W3684="N/A",$R3684="",$S3684=""),"N/A",IF($W3684&gt;=4,"Not Significant",IF($W3684&gt;=2,"Semi-Significant","Significant")))</f>
        <v>N/A</v>
      </c>
      <c r="Z3684" s="1" t="str">
        <f aca="false">IF($D3684="Z540.1 w/data",0,"")</f>
        <v/>
      </c>
      <c r="AA3684" s="1" t="e">
        <f aca="false">$Y3684+$Q3684+$Z3684</f>
        <v>#VALUE!</v>
      </c>
      <c r="AB3684" s="1" t="n">
        <f aca="false">$N3684+$Q3684</f>
        <v>0</v>
      </c>
      <c r="AC3684" s="1" t="str">
        <f aca="false">IF($Y3684="","",IF(AND($AA3684&gt;=$R3684,$AA3684&lt;=$S3684),"Pass","Fail"))</f>
        <v/>
      </c>
      <c r="AD3684" s="1" t="str">
        <f aca="false">IF($Y3684="","",IF($AA3684&gt;$R3684,"Pass","Fail"))</f>
        <v/>
      </c>
      <c r="AE3684" s="1" t="str">
        <f aca="false">IF($Y3684="","",IF($AA3684&gt;=$R3684,"Pass","Fail"))</f>
        <v/>
      </c>
      <c r="AF3684" s="1" t="str">
        <f aca="false">IF($Y3684="","",IF($AA3684&lt;=$S3684,"Pass","Fail"))</f>
        <v/>
      </c>
      <c r="AG3684" s="1" t="str">
        <f aca="false">IF($Y3684="","",IF($AA3684&lt;$S3684,"Pass","Fail"))</f>
        <v/>
      </c>
      <c r="AH3684" s="23" t="str">
        <f aca="true">INDIRECT(CHOOSE(MATCH($T3684,{"±","&gt;","≥","≤","&lt;"},0), "AC", "AD", "AE", "AF", "AG") &amp; ROW())</f>
        <v/>
      </c>
      <c r="AI3684" s="56" t="str">
        <f aca="false">IF($X3684="Not Significant","No Further Action Required",
IF($AH3684="","",
IF(AND($AH3684="Pass",$L3684="0 - Passed "),"Analysis performed; no further action required.",
IF(AND($AH3684="Fail",$L3684="1 - Failed "),"Analysis performed; no further action required.",
IF(AND($AH3684="Pass",$L3684="2 - Limited In Use "),"Analysis performed; no further action required.",
IF(AND($AH3684="Fail",$L3684="3 - Adjusted "),"Analysis performed; no further action required.",
"Unit fails analysis; TSM determination required."))))))</f>
        <v/>
      </c>
      <c r="AJ3684" s="58"/>
    </row>
    <row r="3685" customFormat="false" ht="15" hidden="false" customHeight="false" outlineLevel="0" collapsed="false">
      <c r="A3685" s="56"/>
      <c r="E3685" s="57" t="str">
        <f aca="false">IF(AND($F3685="",$G3685=""),"",IF($G3685="",$F3685,HYPERLINK($G3685,$F3685)))</f>
        <v/>
      </c>
      <c r="H3685" s="1" t="str">
        <f aca="false">IF($I3685="","None Attached",IF(LEFT($I3685,5)="https",HYPERLINK($I3685,"Datasheet"),HYPERLINK(_xlfn.CONCAT("https://",$I3685),"Datasheet")))</f>
        <v>None Attached</v>
      </c>
      <c r="M3685" s="56"/>
      <c r="P3685" s="58"/>
      <c r="Q3685" s="1" t="n">
        <f aca="false">$M3685-$N3685</f>
        <v>0</v>
      </c>
      <c r="R3685" s="56"/>
      <c r="T3685" s="59" t="s">
        <v>15</v>
      </c>
      <c r="U3685" s="1" t="n">
        <f aca="false">$S3685-$R3685</f>
        <v>0</v>
      </c>
      <c r="V3685" s="1" t="n">
        <f aca="false">IF($T3685="±",$Q3685*2,$Q3685)</f>
        <v>0</v>
      </c>
      <c r="W3685" s="60" t="str">
        <f aca="false">IFERROR($U3685/ABS($V3685),"N/A")</f>
        <v>N/A</v>
      </c>
      <c r="X3685" s="61" t="str">
        <f aca="false">IF(OR($W3685="N/A",$R3685="",$S3685=""),"N/A",IF($W3685&gt;=4,"Not Significant",IF($W3685&gt;=2,"Semi-Significant","Significant")))</f>
        <v>N/A</v>
      </c>
      <c r="Z3685" s="1" t="str">
        <f aca="false">IF($D3685="Z540.1 w/data",0,"")</f>
        <v/>
      </c>
      <c r="AA3685" s="1" t="e">
        <f aca="false">$Y3685+$Q3685+$Z3685</f>
        <v>#VALUE!</v>
      </c>
      <c r="AB3685" s="1" t="n">
        <f aca="false">$N3685+$Q3685</f>
        <v>0</v>
      </c>
      <c r="AC3685" s="1" t="str">
        <f aca="false">IF($Y3685="","",IF(AND($AA3685&gt;=$R3685,$AA3685&lt;=$S3685),"Pass","Fail"))</f>
        <v/>
      </c>
      <c r="AD3685" s="1" t="str">
        <f aca="false">IF($Y3685="","",IF($AA3685&gt;$R3685,"Pass","Fail"))</f>
        <v/>
      </c>
      <c r="AE3685" s="1" t="str">
        <f aca="false">IF($Y3685="","",IF($AA3685&gt;=$R3685,"Pass","Fail"))</f>
        <v/>
      </c>
      <c r="AF3685" s="1" t="str">
        <f aca="false">IF($Y3685="","",IF($AA3685&lt;=$S3685,"Pass","Fail"))</f>
        <v/>
      </c>
      <c r="AG3685" s="1" t="str">
        <f aca="false">IF($Y3685="","",IF($AA3685&lt;$S3685,"Pass","Fail"))</f>
        <v/>
      </c>
      <c r="AH3685" s="23" t="str">
        <f aca="true">INDIRECT(CHOOSE(MATCH($T3685,{"±","&gt;","≥","≤","&lt;"},0), "AC", "AD", "AE", "AF", "AG") &amp; ROW())</f>
        <v/>
      </c>
      <c r="AI3685" s="56" t="str">
        <f aca="false">IF($X3685="Not Significant","No Further Action Required",
IF($AH3685="","",
IF(AND($AH3685="Pass",$L3685="0 - Passed "),"Analysis performed; no further action required.",
IF(AND($AH3685="Fail",$L3685="1 - Failed "),"Analysis performed; no further action required.",
IF(AND($AH3685="Pass",$L3685="2 - Limited In Use "),"Analysis performed; no further action required.",
IF(AND($AH3685="Fail",$L3685="3 - Adjusted "),"Analysis performed; no further action required.",
"Unit fails analysis; TSM determination required."))))))</f>
        <v/>
      </c>
      <c r="AJ3685" s="58"/>
    </row>
    <row r="3686" customFormat="false" ht="15" hidden="false" customHeight="false" outlineLevel="0" collapsed="false">
      <c r="A3686" s="56"/>
      <c r="E3686" s="57" t="str">
        <f aca="false">IF(AND($F3686="",$G3686=""),"",IF($G3686="",$F3686,HYPERLINK($G3686,$F3686)))</f>
        <v/>
      </c>
      <c r="H3686" s="1" t="str">
        <f aca="false">IF($I3686="","None Attached",IF(LEFT($I3686,5)="https",HYPERLINK($I3686,"Datasheet"),HYPERLINK(_xlfn.CONCAT("https://",$I3686),"Datasheet")))</f>
        <v>None Attached</v>
      </c>
      <c r="M3686" s="56"/>
      <c r="P3686" s="58"/>
      <c r="Q3686" s="1" t="n">
        <f aca="false">$M3686-$N3686</f>
        <v>0</v>
      </c>
      <c r="R3686" s="56"/>
      <c r="T3686" s="59" t="s">
        <v>15</v>
      </c>
      <c r="U3686" s="1" t="n">
        <f aca="false">$S3686-$R3686</f>
        <v>0</v>
      </c>
      <c r="V3686" s="1" t="n">
        <f aca="false">IF($T3686="±",$Q3686*2,$Q3686)</f>
        <v>0</v>
      </c>
      <c r="W3686" s="60" t="str">
        <f aca="false">IFERROR($U3686/ABS($V3686),"N/A")</f>
        <v>N/A</v>
      </c>
      <c r="X3686" s="61" t="str">
        <f aca="false">IF(OR($W3686="N/A",$R3686="",$S3686=""),"N/A",IF($W3686&gt;=4,"Not Significant",IF($W3686&gt;=2,"Semi-Significant","Significant")))</f>
        <v>N/A</v>
      </c>
      <c r="Z3686" s="1" t="str">
        <f aca="false">IF($D3686="Z540.1 w/data",0,"")</f>
        <v/>
      </c>
      <c r="AA3686" s="1" t="e">
        <f aca="false">$Y3686+$Q3686+$Z3686</f>
        <v>#VALUE!</v>
      </c>
      <c r="AB3686" s="1" t="n">
        <f aca="false">$N3686+$Q3686</f>
        <v>0</v>
      </c>
      <c r="AC3686" s="1" t="str">
        <f aca="false">IF($Y3686="","",IF(AND($AA3686&gt;=$R3686,$AA3686&lt;=$S3686),"Pass","Fail"))</f>
        <v/>
      </c>
      <c r="AD3686" s="1" t="str">
        <f aca="false">IF($Y3686="","",IF($AA3686&gt;$R3686,"Pass","Fail"))</f>
        <v/>
      </c>
      <c r="AE3686" s="1" t="str">
        <f aca="false">IF($Y3686="","",IF($AA3686&gt;=$R3686,"Pass","Fail"))</f>
        <v/>
      </c>
      <c r="AF3686" s="1" t="str">
        <f aca="false">IF($Y3686="","",IF($AA3686&lt;=$S3686,"Pass","Fail"))</f>
        <v/>
      </c>
      <c r="AG3686" s="1" t="str">
        <f aca="false">IF($Y3686="","",IF($AA3686&lt;$S3686,"Pass","Fail"))</f>
        <v/>
      </c>
      <c r="AH3686" s="23" t="str">
        <f aca="true">INDIRECT(CHOOSE(MATCH($T3686,{"±","&gt;","≥","≤","&lt;"},0), "AC", "AD", "AE", "AF", "AG") &amp; ROW())</f>
        <v/>
      </c>
      <c r="AI3686" s="56" t="str">
        <f aca="false">IF($X3686="Not Significant","No Further Action Required",
IF($AH3686="","",
IF(AND($AH3686="Pass",$L3686="0 - Passed "),"Analysis performed; no further action required.",
IF(AND($AH3686="Fail",$L3686="1 - Failed "),"Analysis performed; no further action required.",
IF(AND($AH3686="Pass",$L3686="2 - Limited In Use "),"Analysis performed; no further action required.",
IF(AND($AH3686="Fail",$L3686="3 - Adjusted "),"Analysis performed; no further action required.",
"Unit fails analysis; TSM determination required."))))))</f>
        <v/>
      </c>
      <c r="AJ3686" s="58"/>
    </row>
    <row r="3687" customFormat="false" ht="15" hidden="false" customHeight="false" outlineLevel="0" collapsed="false">
      <c r="A3687" s="56"/>
      <c r="E3687" s="57" t="str">
        <f aca="false">IF(AND($F3687="",$G3687=""),"",IF($G3687="",$F3687,HYPERLINK($G3687,$F3687)))</f>
        <v/>
      </c>
      <c r="H3687" s="1" t="str">
        <f aca="false">IF($I3687="","None Attached",IF(LEFT($I3687,5)="https",HYPERLINK($I3687,"Datasheet"),HYPERLINK(_xlfn.CONCAT("https://",$I3687),"Datasheet")))</f>
        <v>None Attached</v>
      </c>
      <c r="M3687" s="56"/>
      <c r="P3687" s="58"/>
      <c r="Q3687" s="1" t="n">
        <f aca="false">$M3687-$N3687</f>
        <v>0</v>
      </c>
      <c r="R3687" s="56"/>
      <c r="T3687" s="59" t="s">
        <v>15</v>
      </c>
      <c r="U3687" s="1" t="n">
        <f aca="false">$S3687-$R3687</f>
        <v>0</v>
      </c>
      <c r="V3687" s="1" t="n">
        <f aca="false">IF($T3687="±",$Q3687*2,$Q3687)</f>
        <v>0</v>
      </c>
      <c r="W3687" s="60" t="str">
        <f aca="false">IFERROR($U3687/ABS($V3687),"N/A")</f>
        <v>N/A</v>
      </c>
      <c r="X3687" s="61" t="str">
        <f aca="false">IF(OR($W3687="N/A",$R3687="",$S3687=""),"N/A",IF($W3687&gt;=4,"Not Significant",IF($W3687&gt;=2,"Semi-Significant","Significant")))</f>
        <v>N/A</v>
      </c>
      <c r="Z3687" s="1" t="str">
        <f aca="false">IF($D3687="Z540.1 w/data",0,"")</f>
        <v/>
      </c>
      <c r="AA3687" s="1" t="e">
        <f aca="false">$Y3687+$Q3687+$Z3687</f>
        <v>#VALUE!</v>
      </c>
      <c r="AB3687" s="1" t="n">
        <f aca="false">$N3687+$Q3687</f>
        <v>0</v>
      </c>
      <c r="AC3687" s="1" t="str">
        <f aca="false">IF($Y3687="","",IF(AND($AA3687&gt;=$R3687,$AA3687&lt;=$S3687),"Pass","Fail"))</f>
        <v/>
      </c>
      <c r="AD3687" s="1" t="str">
        <f aca="false">IF($Y3687="","",IF($AA3687&gt;$R3687,"Pass","Fail"))</f>
        <v/>
      </c>
      <c r="AE3687" s="1" t="str">
        <f aca="false">IF($Y3687="","",IF($AA3687&gt;=$R3687,"Pass","Fail"))</f>
        <v/>
      </c>
      <c r="AF3687" s="1" t="str">
        <f aca="false">IF($Y3687="","",IF($AA3687&lt;=$S3687,"Pass","Fail"))</f>
        <v/>
      </c>
      <c r="AG3687" s="1" t="str">
        <f aca="false">IF($Y3687="","",IF($AA3687&lt;$S3687,"Pass","Fail"))</f>
        <v/>
      </c>
      <c r="AH3687" s="23" t="str">
        <f aca="true">INDIRECT(CHOOSE(MATCH($T3687,{"±","&gt;","≥","≤","&lt;"},0), "AC", "AD", "AE", "AF", "AG") &amp; ROW())</f>
        <v/>
      </c>
      <c r="AI3687" s="56" t="str">
        <f aca="false">IF($X3687="Not Significant","No Further Action Required",
IF($AH3687="","",
IF(AND($AH3687="Pass",$L3687="0 - Passed "),"Analysis performed; no further action required.",
IF(AND($AH3687="Fail",$L3687="1 - Failed "),"Analysis performed; no further action required.",
IF(AND($AH3687="Pass",$L3687="2 - Limited In Use "),"Analysis performed; no further action required.",
IF(AND($AH3687="Fail",$L3687="3 - Adjusted "),"Analysis performed; no further action required.",
"Unit fails analysis; TSM determination required."))))))</f>
        <v/>
      </c>
      <c r="AJ3687" s="58"/>
    </row>
    <row r="3688" customFormat="false" ht="15" hidden="false" customHeight="false" outlineLevel="0" collapsed="false">
      <c r="A3688" s="56"/>
      <c r="E3688" s="57" t="str">
        <f aca="false">IF(AND($F3688="",$G3688=""),"",IF($G3688="",$F3688,HYPERLINK($G3688,$F3688)))</f>
        <v/>
      </c>
      <c r="H3688" s="1" t="str">
        <f aca="false">IF($I3688="","None Attached",IF(LEFT($I3688,5)="https",HYPERLINK($I3688,"Datasheet"),HYPERLINK(_xlfn.CONCAT("https://",$I3688),"Datasheet")))</f>
        <v>None Attached</v>
      </c>
      <c r="M3688" s="56"/>
      <c r="P3688" s="58"/>
      <c r="Q3688" s="1" t="n">
        <f aca="false">$M3688-$N3688</f>
        <v>0</v>
      </c>
      <c r="R3688" s="56"/>
      <c r="T3688" s="59" t="s">
        <v>15</v>
      </c>
      <c r="U3688" s="1" t="n">
        <f aca="false">$S3688-$R3688</f>
        <v>0</v>
      </c>
      <c r="V3688" s="1" t="n">
        <f aca="false">IF($T3688="±",$Q3688*2,$Q3688)</f>
        <v>0</v>
      </c>
      <c r="W3688" s="60" t="str">
        <f aca="false">IFERROR($U3688/ABS($V3688),"N/A")</f>
        <v>N/A</v>
      </c>
      <c r="X3688" s="61" t="str">
        <f aca="false">IF(OR($W3688="N/A",$R3688="",$S3688=""),"N/A",IF($W3688&gt;=4,"Not Significant",IF($W3688&gt;=2,"Semi-Significant","Significant")))</f>
        <v>N/A</v>
      </c>
      <c r="Z3688" s="1" t="str">
        <f aca="false">IF($D3688="Z540.1 w/data",0,"")</f>
        <v/>
      </c>
      <c r="AA3688" s="1" t="e">
        <f aca="false">$Y3688+$Q3688+$Z3688</f>
        <v>#VALUE!</v>
      </c>
      <c r="AB3688" s="1" t="n">
        <f aca="false">$N3688+$Q3688</f>
        <v>0</v>
      </c>
      <c r="AC3688" s="1" t="str">
        <f aca="false">IF($Y3688="","",IF(AND($AA3688&gt;=$R3688,$AA3688&lt;=$S3688),"Pass","Fail"))</f>
        <v/>
      </c>
      <c r="AD3688" s="1" t="str">
        <f aca="false">IF($Y3688="","",IF($AA3688&gt;$R3688,"Pass","Fail"))</f>
        <v/>
      </c>
      <c r="AE3688" s="1" t="str">
        <f aca="false">IF($Y3688="","",IF($AA3688&gt;=$R3688,"Pass","Fail"))</f>
        <v/>
      </c>
      <c r="AF3688" s="1" t="str">
        <f aca="false">IF($Y3688="","",IF($AA3688&lt;=$S3688,"Pass","Fail"))</f>
        <v/>
      </c>
      <c r="AG3688" s="1" t="str">
        <f aca="false">IF($Y3688="","",IF($AA3688&lt;$S3688,"Pass","Fail"))</f>
        <v/>
      </c>
      <c r="AH3688" s="23" t="str">
        <f aca="true">INDIRECT(CHOOSE(MATCH($T3688,{"±","&gt;","≥","≤","&lt;"},0), "AC", "AD", "AE", "AF", "AG") &amp; ROW())</f>
        <v/>
      </c>
      <c r="AI3688" s="56" t="str">
        <f aca="false">IF($X3688="Not Significant","No Further Action Required",
IF($AH3688="","",
IF(AND($AH3688="Pass",$L3688="0 - Passed "),"Analysis performed; no further action required.",
IF(AND($AH3688="Fail",$L3688="1 - Failed "),"Analysis performed; no further action required.",
IF(AND($AH3688="Pass",$L3688="2 - Limited In Use "),"Analysis performed; no further action required.",
IF(AND($AH3688="Fail",$L3688="3 - Adjusted "),"Analysis performed; no further action required.",
"Unit fails analysis; TSM determination required."))))))</f>
        <v/>
      </c>
      <c r="AJ3688" s="58"/>
    </row>
    <row r="3689" customFormat="false" ht="15" hidden="false" customHeight="false" outlineLevel="0" collapsed="false">
      <c r="A3689" s="56"/>
      <c r="E3689" s="57" t="str">
        <f aca="false">IF(AND($F3689="",$G3689=""),"",IF($G3689="",$F3689,HYPERLINK($G3689,$F3689)))</f>
        <v/>
      </c>
      <c r="H3689" s="1" t="str">
        <f aca="false">IF($I3689="","None Attached",IF(LEFT($I3689,5)="https",HYPERLINK($I3689,"Datasheet"),HYPERLINK(_xlfn.CONCAT("https://",$I3689),"Datasheet")))</f>
        <v>None Attached</v>
      </c>
      <c r="M3689" s="56"/>
      <c r="P3689" s="58"/>
      <c r="Q3689" s="1" t="n">
        <f aca="false">$M3689-$N3689</f>
        <v>0</v>
      </c>
      <c r="R3689" s="56"/>
      <c r="T3689" s="59" t="s">
        <v>15</v>
      </c>
      <c r="U3689" s="1" t="n">
        <f aca="false">$S3689-$R3689</f>
        <v>0</v>
      </c>
      <c r="V3689" s="1" t="n">
        <f aca="false">IF($T3689="±",$Q3689*2,$Q3689)</f>
        <v>0</v>
      </c>
      <c r="W3689" s="60" t="str">
        <f aca="false">IFERROR($U3689/ABS($V3689),"N/A")</f>
        <v>N/A</v>
      </c>
      <c r="X3689" s="61" t="str">
        <f aca="false">IF(OR($W3689="N/A",$R3689="",$S3689=""),"N/A",IF($W3689&gt;=4,"Not Significant",IF($W3689&gt;=2,"Semi-Significant","Significant")))</f>
        <v>N/A</v>
      </c>
      <c r="Z3689" s="1" t="str">
        <f aca="false">IF($D3689="Z540.1 w/data",0,"")</f>
        <v/>
      </c>
      <c r="AA3689" s="1" t="e">
        <f aca="false">$Y3689+$Q3689+$Z3689</f>
        <v>#VALUE!</v>
      </c>
      <c r="AB3689" s="1" t="n">
        <f aca="false">$N3689+$Q3689</f>
        <v>0</v>
      </c>
      <c r="AC3689" s="1" t="str">
        <f aca="false">IF($Y3689="","",IF(AND($AA3689&gt;=$R3689,$AA3689&lt;=$S3689),"Pass","Fail"))</f>
        <v/>
      </c>
      <c r="AD3689" s="1" t="str">
        <f aca="false">IF($Y3689="","",IF($AA3689&gt;$R3689,"Pass","Fail"))</f>
        <v/>
      </c>
      <c r="AE3689" s="1" t="str">
        <f aca="false">IF($Y3689="","",IF($AA3689&gt;=$R3689,"Pass","Fail"))</f>
        <v/>
      </c>
      <c r="AF3689" s="1" t="str">
        <f aca="false">IF($Y3689="","",IF($AA3689&lt;=$S3689,"Pass","Fail"))</f>
        <v/>
      </c>
      <c r="AG3689" s="1" t="str">
        <f aca="false">IF($Y3689="","",IF($AA3689&lt;$S3689,"Pass","Fail"))</f>
        <v/>
      </c>
      <c r="AH3689" s="23" t="str">
        <f aca="true">INDIRECT(CHOOSE(MATCH($T3689,{"±","&gt;","≥","≤","&lt;"},0), "AC", "AD", "AE", "AF", "AG") &amp; ROW())</f>
        <v/>
      </c>
      <c r="AI3689" s="56" t="str">
        <f aca="false">IF($X3689="Not Significant","No Further Action Required",
IF($AH3689="","",
IF(AND($AH3689="Pass",$L3689="0 - Passed "),"Analysis performed; no further action required.",
IF(AND($AH3689="Fail",$L3689="1 - Failed "),"Analysis performed; no further action required.",
IF(AND($AH3689="Pass",$L3689="2 - Limited In Use "),"Analysis performed; no further action required.",
IF(AND($AH3689="Fail",$L3689="3 - Adjusted "),"Analysis performed; no further action required.",
"Unit fails analysis; TSM determination required."))))))</f>
        <v/>
      </c>
      <c r="AJ3689" s="58"/>
    </row>
    <row r="3690" customFormat="false" ht="15" hidden="false" customHeight="false" outlineLevel="0" collapsed="false">
      <c r="A3690" s="56"/>
      <c r="E3690" s="57" t="str">
        <f aca="false">IF(AND($F3690="",$G3690=""),"",IF($G3690="",$F3690,HYPERLINK($G3690,$F3690)))</f>
        <v/>
      </c>
      <c r="H3690" s="1" t="str">
        <f aca="false">IF($I3690="","None Attached",IF(LEFT($I3690,5)="https",HYPERLINK($I3690,"Datasheet"),HYPERLINK(_xlfn.CONCAT("https://",$I3690),"Datasheet")))</f>
        <v>None Attached</v>
      </c>
      <c r="M3690" s="56"/>
      <c r="P3690" s="58"/>
      <c r="Q3690" s="1" t="n">
        <f aca="false">$M3690-$N3690</f>
        <v>0</v>
      </c>
      <c r="R3690" s="56"/>
      <c r="T3690" s="59" t="s">
        <v>15</v>
      </c>
      <c r="U3690" s="1" t="n">
        <f aca="false">$S3690-$R3690</f>
        <v>0</v>
      </c>
      <c r="V3690" s="1" t="n">
        <f aca="false">IF($T3690="±",$Q3690*2,$Q3690)</f>
        <v>0</v>
      </c>
      <c r="W3690" s="60" t="str">
        <f aca="false">IFERROR($U3690/ABS($V3690),"N/A")</f>
        <v>N/A</v>
      </c>
      <c r="X3690" s="61" t="str">
        <f aca="false">IF(OR($W3690="N/A",$R3690="",$S3690=""),"N/A",IF($W3690&gt;=4,"Not Significant",IF($W3690&gt;=2,"Semi-Significant","Significant")))</f>
        <v>N/A</v>
      </c>
      <c r="Z3690" s="1" t="str">
        <f aca="false">IF($D3690="Z540.1 w/data",0,"")</f>
        <v/>
      </c>
      <c r="AA3690" s="1" t="e">
        <f aca="false">$Y3690+$Q3690+$Z3690</f>
        <v>#VALUE!</v>
      </c>
      <c r="AB3690" s="1" t="n">
        <f aca="false">$N3690+$Q3690</f>
        <v>0</v>
      </c>
      <c r="AC3690" s="1" t="str">
        <f aca="false">IF($Y3690="","",IF(AND($AA3690&gt;=$R3690,$AA3690&lt;=$S3690),"Pass","Fail"))</f>
        <v/>
      </c>
      <c r="AD3690" s="1" t="str">
        <f aca="false">IF($Y3690="","",IF($AA3690&gt;$R3690,"Pass","Fail"))</f>
        <v/>
      </c>
      <c r="AE3690" s="1" t="str">
        <f aca="false">IF($Y3690="","",IF($AA3690&gt;=$R3690,"Pass","Fail"))</f>
        <v/>
      </c>
      <c r="AF3690" s="1" t="str">
        <f aca="false">IF($Y3690="","",IF($AA3690&lt;=$S3690,"Pass","Fail"))</f>
        <v/>
      </c>
      <c r="AG3690" s="1" t="str">
        <f aca="false">IF($Y3690="","",IF($AA3690&lt;$S3690,"Pass","Fail"))</f>
        <v/>
      </c>
      <c r="AH3690" s="23" t="str">
        <f aca="true">INDIRECT(CHOOSE(MATCH($T3690,{"±","&gt;","≥","≤","&lt;"},0), "AC", "AD", "AE", "AF", "AG") &amp; ROW())</f>
        <v/>
      </c>
      <c r="AI3690" s="56" t="str">
        <f aca="false">IF($X3690="Not Significant","No Further Action Required",
IF($AH3690="","",
IF(AND($AH3690="Pass",$L3690="0 - Passed "),"Analysis performed; no further action required.",
IF(AND($AH3690="Fail",$L3690="1 - Failed "),"Analysis performed; no further action required.",
IF(AND($AH3690="Pass",$L3690="2 - Limited In Use "),"Analysis performed; no further action required.",
IF(AND($AH3690="Fail",$L3690="3 - Adjusted "),"Analysis performed; no further action required.",
"Unit fails analysis; TSM determination required."))))))</f>
        <v/>
      </c>
      <c r="AJ3690" s="58"/>
    </row>
    <row r="3691" customFormat="false" ht="15" hidden="false" customHeight="false" outlineLevel="0" collapsed="false">
      <c r="A3691" s="56"/>
      <c r="E3691" s="57" t="str">
        <f aca="false">IF(AND($F3691="",$G3691=""),"",IF($G3691="",$F3691,HYPERLINK($G3691,$F3691)))</f>
        <v/>
      </c>
      <c r="H3691" s="1" t="str">
        <f aca="false">IF($I3691="","None Attached",IF(LEFT($I3691,5)="https",HYPERLINK($I3691,"Datasheet"),HYPERLINK(_xlfn.CONCAT("https://",$I3691),"Datasheet")))</f>
        <v>None Attached</v>
      </c>
      <c r="M3691" s="56"/>
      <c r="P3691" s="58"/>
      <c r="Q3691" s="1" t="n">
        <f aca="false">$M3691-$N3691</f>
        <v>0</v>
      </c>
      <c r="R3691" s="56"/>
      <c r="T3691" s="59" t="s">
        <v>15</v>
      </c>
      <c r="U3691" s="1" t="n">
        <f aca="false">$S3691-$R3691</f>
        <v>0</v>
      </c>
      <c r="V3691" s="1" t="n">
        <f aca="false">IF($T3691="±",$Q3691*2,$Q3691)</f>
        <v>0</v>
      </c>
      <c r="W3691" s="60" t="str">
        <f aca="false">IFERROR($U3691/ABS($V3691),"N/A")</f>
        <v>N/A</v>
      </c>
      <c r="X3691" s="61" t="str">
        <f aca="false">IF(OR($W3691="N/A",$R3691="",$S3691=""),"N/A",IF($W3691&gt;=4,"Not Significant",IF($W3691&gt;=2,"Semi-Significant","Significant")))</f>
        <v>N/A</v>
      </c>
      <c r="Z3691" s="1" t="str">
        <f aca="false">IF($D3691="Z540.1 w/data",0,"")</f>
        <v/>
      </c>
      <c r="AA3691" s="1" t="e">
        <f aca="false">$Y3691+$Q3691+$Z3691</f>
        <v>#VALUE!</v>
      </c>
      <c r="AB3691" s="1" t="n">
        <f aca="false">$N3691+$Q3691</f>
        <v>0</v>
      </c>
      <c r="AC3691" s="1" t="str">
        <f aca="false">IF($Y3691="","",IF(AND($AA3691&gt;=$R3691,$AA3691&lt;=$S3691),"Pass","Fail"))</f>
        <v/>
      </c>
      <c r="AD3691" s="1" t="str">
        <f aca="false">IF($Y3691="","",IF($AA3691&gt;$R3691,"Pass","Fail"))</f>
        <v/>
      </c>
      <c r="AE3691" s="1" t="str">
        <f aca="false">IF($Y3691="","",IF($AA3691&gt;=$R3691,"Pass","Fail"))</f>
        <v/>
      </c>
      <c r="AF3691" s="1" t="str">
        <f aca="false">IF($Y3691="","",IF($AA3691&lt;=$S3691,"Pass","Fail"))</f>
        <v/>
      </c>
      <c r="AG3691" s="1" t="str">
        <f aca="false">IF($Y3691="","",IF($AA3691&lt;$S3691,"Pass","Fail"))</f>
        <v/>
      </c>
      <c r="AH3691" s="23" t="str">
        <f aca="true">INDIRECT(CHOOSE(MATCH($T3691,{"±","&gt;","≥","≤","&lt;"},0), "AC", "AD", "AE", "AF", "AG") &amp; ROW())</f>
        <v/>
      </c>
      <c r="AI3691" s="56" t="str">
        <f aca="false">IF($X3691="Not Significant","No Further Action Required",
IF($AH3691="","",
IF(AND($AH3691="Pass",$L3691="0 - Passed "),"Analysis performed; no further action required.",
IF(AND($AH3691="Fail",$L3691="1 - Failed "),"Analysis performed; no further action required.",
IF(AND($AH3691="Pass",$L3691="2 - Limited In Use "),"Analysis performed; no further action required.",
IF(AND($AH3691="Fail",$L3691="3 - Adjusted "),"Analysis performed; no further action required.",
"Unit fails analysis; TSM determination required."))))))</f>
        <v/>
      </c>
      <c r="AJ3691" s="58"/>
    </row>
    <row r="3692" customFormat="false" ht="15" hidden="false" customHeight="false" outlineLevel="0" collapsed="false">
      <c r="A3692" s="56"/>
      <c r="E3692" s="57" t="str">
        <f aca="false">IF(AND($F3692="",$G3692=""),"",IF($G3692="",$F3692,HYPERLINK($G3692,$F3692)))</f>
        <v/>
      </c>
      <c r="H3692" s="1" t="str">
        <f aca="false">IF($I3692="","None Attached",IF(LEFT($I3692,5)="https",HYPERLINK($I3692,"Datasheet"),HYPERLINK(_xlfn.CONCAT("https://",$I3692),"Datasheet")))</f>
        <v>None Attached</v>
      </c>
      <c r="M3692" s="56"/>
      <c r="P3692" s="58"/>
      <c r="Q3692" s="1" t="n">
        <f aca="false">$M3692-$N3692</f>
        <v>0</v>
      </c>
      <c r="R3692" s="56"/>
      <c r="T3692" s="59" t="s">
        <v>15</v>
      </c>
      <c r="U3692" s="1" t="n">
        <f aca="false">$S3692-$R3692</f>
        <v>0</v>
      </c>
      <c r="V3692" s="1" t="n">
        <f aca="false">IF($T3692="±",$Q3692*2,$Q3692)</f>
        <v>0</v>
      </c>
      <c r="W3692" s="60" t="str">
        <f aca="false">IFERROR($U3692/ABS($V3692),"N/A")</f>
        <v>N/A</v>
      </c>
      <c r="X3692" s="61" t="str">
        <f aca="false">IF(OR($W3692="N/A",$R3692="",$S3692=""),"N/A",IF($W3692&gt;=4,"Not Significant",IF($W3692&gt;=2,"Semi-Significant","Significant")))</f>
        <v>N/A</v>
      </c>
      <c r="Z3692" s="1" t="str">
        <f aca="false">IF($D3692="Z540.1 w/data",0,"")</f>
        <v/>
      </c>
      <c r="AA3692" s="1" t="e">
        <f aca="false">$Y3692+$Q3692+$Z3692</f>
        <v>#VALUE!</v>
      </c>
      <c r="AB3692" s="1" t="n">
        <f aca="false">$N3692+$Q3692</f>
        <v>0</v>
      </c>
      <c r="AC3692" s="1" t="str">
        <f aca="false">IF($Y3692="","",IF(AND($AA3692&gt;=$R3692,$AA3692&lt;=$S3692),"Pass","Fail"))</f>
        <v/>
      </c>
      <c r="AD3692" s="1" t="str">
        <f aca="false">IF($Y3692="","",IF($AA3692&gt;$R3692,"Pass","Fail"))</f>
        <v/>
      </c>
      <c r="AE3692" s="1" t="str">
        <f aca="false">IF($Y3692="","",IF($AA3692&gt;=$R3692,"Pass","Fail"))</f>
        <v/>
      </c>
      <c r="AF3692" s="1" t="str">
        <f aca="false">IF($Y3692="","",IF($AA3692&lt;=$S3692,"Pass","Fail"))</f>
        <v/>
      </c>
      <c r="AG3692" s="1" t="str">
        <f aca="false">IF($Y3692="","",IF($AA3692&lt;$S3692,"Pass","Fail"))</f>
        <v/>
      </c>
      <c r="AH3692" s="23" t="str">
        <f aca="true">INDIRECT(CHOOSE(MATCH($T3692,{"±","&gt;","≥","≤","&lt;"},0), "AC", "AD", "AE", "AF", "AG") &amp; ROW())</f>
        <v/>
      </c>
      <c r="AI3692" s="56" t="str">
        <f aca="false">IF($X3692="Not Significant","No Further Action Required",
IF($AH3692="","",
IF(AND($AH3692="Pass",$L3692="0 - Passed "),"Analysis performed; no further action required.",
IF(AND($AH3692="Fail",$L3692="1 - Failed "),"Analysis performed; no further action required.",
IF(AND($AH3692="Pass",$L3692="2 - Limited In Use "),"Analysis performed; no further action required.",
IF(AND($AH3692="Fail",$L3692="3 - Adjusted "),"Analysis performed; no further action required.",
"Unit fails analysis; TSM determination required."))))))</f>
        <v/>
      </c>
      <c r="AJ3692" s="58"/>
    </row>
    <row r="3693" customFormat="false" ht="15" hidden="false" customHeight="false" outlineLevel="0" collapsed="false">
      <c r="A3693" s="56"/>
      <c r="E3693" s="57" t="str">
        <f aca="false">IF(AND($F3693="",$G3693=""),"",IF($G3693="",$F3693,HYPERLINK($G3693,$F3693)))</f>
        <v/>
      </c>
      <c r="H3693" s="1" t="str">
        <f aca="false">IF($I3693="","None Attached",IF(LEFT($I3693,5)="https",HYPERLINK($I3693,"Datasheet"),HYPERLINK(_xlfn.CONCAT("https://",$I3693),"Datasheet")))</f>
        <v>None Attached</v>
      </c>
      <c r="M3693" s="56"/>
      <c r="P3693" s="58"/>
      <c r="Q3693" s="1" t="n">
        <f aca="false">$M3693-$N3693</f>
        <v>0</v>
      </c>
      <c r="R3693" s="56"/>
      <c r="T3693" s="59" t="s">
        <v>15</v>
      </c>
      <c r="U3693" s="1" t="n">
        <f aca="false">$S3693-$R3693</f>
        <v>0</v>
      </c>
      <c r="V3693" s="1" t="n">
        <f aca="false">IF($T3693="±",$Q3693*2,$Q3693)</f>
        <v>0</v>
      </c>
      <c r="W3693" s="60" t="str">
        <f aca="false">IFERROR($U3693/ABS($V3693),"N/A")</f>
        <v>N/A</v>
      </c>
      <c r="X3693" s="61" t="str">
        <f aca="false">IF(OR($W3693="N/A",$R3693="",$S3693=""),"N/A",IF($W3693&gt;=4,"Not Significant",IF($W3693&gt;=2,"Semi-Significant","Significant")))</f>
        <v>N/A</v>
      </c>
      <c r="Z3693" s="1" t="str">
        <f aca="false">IF($D3693="Z540.1 w/data",0,"")</f>
        <v/>
      </c>
      <c r="AA3693" s="1" t="e">
        <f aca="false">$Y3693+$Q3693+$Z3693</f>
        <v>#VALUE!</v>
      </c>
      <c r="AB3693" s="1" t="n">
        <f aca="false">$N3693+$Q3693</f>
        <v>0</v>
      </c>
      <c r="AC3693" s="1" t="str">
        <f aca="false">IF($Y3693="","",IF(AND($AA3693&gt;=$R3693,$AA3693&lt;=$S3693),"Pass","Fail"))</f>
        <v/>
      </c>
      <c r="AD3693" s="1" t="str">
        <f aca="false">IF($Y3693="","",IF($AA3693&gt;$R3693,"Pass","Fail"))</f>
        <v/>
      </c>
      <c r="AE3693" s="1" t="str">
        <f aca="false">IF($Y3693="","",IF($AA3693&gt;=$R3693,"Pass","Fail"))</f>
        <v/>
      </c>
      <c r="AF3693" s="1" t="str">
        <f aca="false">IF($Y3693="","",IF($AA3693&lt;=$S3693,"Pass","Fail"))</f>
        <v/>
      </c>
      <c r="AG3693" s="1" t="str">
        <f aca="false">IF($Y3693="","",IF($AA3693&lt;$S3693,"Pass","Fail"))</f>
        <v/>
      </c>
      <c r="AH3693" s="23" t="str">
        <f aca="true">INDIRECT(CHOOSE(MATCH($T3693,{"±","&gt;","≥","≤","&lt;"},0), "AC", "AD", "AE", "AF", "AG") &amp; ROW())</f>
        <v/>
      </c>
      <c r="AI3693" s="56" t="str">
        <f aca="false">IF($X3693="Not Significant","No Further Action Required",
IF($AH3693="","",
IF(AND($AH3693="Pass",$L3693="0 - Passed "),"Analysis performed; no further action required.",
IF(AND($AH3693="Fail",$L3693="1 - Failed "),"Analysis performed; no further action required.",
IF(AND($AH3693="Pass",$L3693="2 - Limited In Use "),"Analysis performed; no further action required.",
IF(AND($AH3693="Fail",$L3693="3 - Adjusted "),"Analysis performed; no further action required.",
"Unit fails analysis; TSM determination required."))))))</f>
        <v/>
      </c>
      <c r="AJ3693" s="58"/>
    </row>
    <row r="3694" customFormat="false" ht="15" hidden="false" customHeight="false" outlineLevel="0" collapsed="false">
      <c r="A3694" s="56"/>
      <c r="E3694" s="57" t="str">
        <f aca="false">IF(AND($F3694="",$G3694=""),"",IF($G3694="",$F3694,HYPERLINK($G3694,$F3694)))</f>
        <v/>
      </c>
      <c r="H3694" s="1" t="str">
        <f aca="false">IF($I3694="","None Attached",IF(LEFT($I3694,5)="https",HYPERLINK($I3694,"Datasheet"),HYPERLINK(_xlfn.CONCAT("https://",$I3694),"Datasheet")))</f>
        <v>None Attached</v>
      </c>
      <c r="M3694" s="56"/>
      <c r="P3694" s="58"/>
      <c r="Q3694" s="1" t="n">
        <f aca="false">$M3694-$N3694</f>
        <v>0</v>
      </c>
      <c r="R3694" s="56"/>
      <c r="T3694" s="59" t="s">
        <v>15</v>
      </c>
      <c r="U3694" s="1" t="n">
        <f aca="false">$S3694-$R3694</f>
        <v>0</v>
      </c>
      <c r="V3694" s="1" t="n">
        <f aca="false">IF($T3694="±",$Q3694*2,$Q3694)</f>
        <v>0</v>
      </c>
      <c r="W3694" s="60" t="str">
        <f aca="false">IFERROR($U3694/ABS($V3694),"N/A")</f>
        <v>N/A</v>
      </c>
      <c r="X3694" s="61" t="str">
        <f aca="false">IF(OR($W3694="N/A",$R3694="",$S3694=""),"N/A",IF($W3694&gt;=4,"Not Significant",IF($W3694&gt;=2,"Semi-Significant","Significant")))</f>
        <v>N/A</v>
      </c>
      <c r="Z3694" s="1" t="str">
        <f aca="false">IF($D3694="Z540.1 w/data",0,"")</f>
        <v/>
      </c>
      <c r="AA3694" s="1" t="e">
        <f aca="false">$Y3694+$Q3694+$Z3694</f>
        <v>#VALUE!</v>
      </c>
      <c r="AB3694" s="1" t="n">
        <f aca="false">$N3694+$Q3694</f>
        <v>0</v>
      </c>
      <c r="AC3694" s="1" t="str">
        <f aca="false">IF($Y3694="","",IF(AND($AA3694&gt;=$R3694,$AA3694&lt;=$S3694),"Pass","Fail"))</f>
        <v/>
      </c>
      <c r="AD3694" s="1" t="str">
        <f aca="false">IF($Y3694="","",IF($AA3694&gt;$R3694,"Pass","Fail"))</f>
        <v/>
      </c>
      <c r="AE3694" s="1" t="str">
        <f aca="false">IF($Y3694="","",IF($AA3694&gt;=$R3694,"Pass","Fail"))</f>
        <v/>
      </c>
      <c r="AF3694" s="1" t="str">
        <f aca="false">IF($Y3694="","",IF($AA3694&lt;=$S3694,"Pass","Fail"))</f>
        <v/>
      </c>
      <c r="AG3694" s="1" t="str">
        <f aca="false">IF($Y3694="","",IF($AA3694&lt;$S3694,"Pass","Fail"))</f>
        <v/>
      </c>
      <c r="AH3694" s="23" t="str">
        <f aca="true">INDIRECT(CHOOSE(MATCH($T3694,{"±","&gt;","≥","≤","&lt;"},0), "AC", "AD", "AE", "AF", "AG") &amp; ROW())</f>
        <v/>
      </c>
      <c r="AI3694" s="56" t="str">
        <f aca="false">IF($X3694="Not Significant","No Further Action Required",
IF($AH3694="","",
IF(AND($AH3694="Pass",$L3694="0 - Passed "),"Analysis performed; no further action required.",
IF(AND($AH3694="Fail",$L3694="1 - Failed "),"Analysis performed; no further action required.",
IF(AND($AH3694="Pass",$L3694="2 - Limited In Use "),"Analysis performed; no further action required.",
IF(AND($AH3694="Fail",$L3694="3 - Adjusted "),"Analysis performed; no further action required.",
"Unit fails analysis; TSM determination required."))))))</f>
        <v/>
      </c>
      <c r="AJ3694" s="58"/>
    </row>
    <row r="3695" customFormat="false" ht="15" hidden="false" customHeight="false" outlineLevel="0" collapsed="false">
      <c r="A3695" s="56"/>
      <c r="E3695" s="57" t="str">
        <f aca="false">IF(AND($F3695="",$G3695=""),"",IF($G3695="",$F3695,HYPERLINK($G3695,$F3695)))</f>
        <v/>
      </c>
      <c r="H3695" s="1" t="str">
        <f aca="false">IF($I3695="","None Attached",IF(LEFT($I3695,5)="https",HYPERLINK($I3695,"Datasheet"),HYPERLINK(_xlfn.CONCAT("https://",$I3695),"Datasheet")))</f>
        <v>None Attached</v>
      </c>
      <c r="M3695" s="56"/>
      <c r="P3695" s="58"/>
      <c r="Q3695" s="1" t="n">
        <f aca="false">$M3695-$N3695</f>
        <v>0</v>
      </c>
      <c r="R3695" s="56"/>
      <c r="T3695" s="59" t="s">
        <v>15</v>
      </c>
      <c r="U3695" s="1" t="n">
        <f aca="false">$S3695-$R3695</f>
        <v>0</v>
      </c>
      <c r="V3695" s="1" t="n">
        <f aca="false">IF($T3695="±",$Q3695*2,$Q3695)</f>
        <v>0</v>
      </c>
      <c r="W3695" s="60" t="str">
        <f aca="false">IFERROR($U3695/ABS($V3695),"N/A")</f>
        <v>N/A</v>
      </c>
      <c r="X3695" s="61" t="str">
        <f aca="false">IF(OR($W3695="N/A",$R3695="",$S3695=""),"N/A",IF($W3695&gt;=4,"Not Significant",IF($W3695&gt;=2,"Semi-Significant","Significant")))</f>
        <v>N/A</v>
      </c>
      <c r="Z3695" s="1" t="str">
        <f aca="false">IF($D3695="Z540.1 w/data",0,"")</f>
        <v/>
      </c>
      <c r="AA3695" s="1" t="e">
        <f aca="false">$Y3695+$Q3695+$Z3695</f>
        <v>#VALUE!</v>
      </c>
      <c r="AB3695" s="1" t="n">
        <f aca="false">$N3695+$Q3695</f>
        <v>0</v>
      </c>
      <c r="AC3695" s="1" t="str">
        <f aca="false">IF($Y3695="","",IF(AND($AA3695&gt;=$R3695,$AA3695&lt;=$S3695),"Pass","Fail"))</f>
        <v/>
      </c>
      <c r="AD3695" s="1" t="str">
        <f aca="false">IF($Y3695="","",IF($AA3695&gt;$R3695,"Pass","Fail"))</f>
        <v/>
      </c>
      <c r="AE3695" s="1" t="str">
        <f aca="false">IF($Y3695="","",IF($AA3695&gt;=$R3695,"Pass","Fail"))</f>
        <v/>
      </c>
      <c r="AF3695" s="1" t="str">
        <f aca="false">IF($Y3695="","",IF($AA3695&lt;=$S3695,"Pass","Fail"))</f>
        <v/>
      </c>
      <c r="AG3695" s="1" t="str">
        <f aca="false">IF($Y3695="","",IF($AA3695&lt;$S3695,"Pass","Fail"))</f>
        <v/>
      </c>
      <c r="AH3695" s="23" t="str">
        <f aca="true">INDIRECT(CHOOSE(MATCH($T3695,{"±","&gt;","≥","≤","&lt;"},0), "AC", "AD", "AE", "AF", "AG") &amp; ROW())</f>
        <v/>
      </c>
      <c r="AI3695" s="56" t="str">
        <f aca="false">IF($X3695="Not Significant","No Further Action Required",
IF($AH3695="","",
IF(AND($AH3695="Pass",$L3695="0 - Passed "),"Analysis performed; no further action required.",
IF(AND($AH3695="Fail",$L3695="1 - Failed "),"Analysis performed; no further action required.",
IF(AND($AH3695="Pass",$L3695="2 - Limited In Use "),"Analysis performed; no further action required.",
IF(AND($AH3695="Fail",$L3695="3 - Adjusted "),"Analysis performed; no further action required.",
"Unit fails analysis; TSM determination required."))))))</f>
        <v/>
      </c>
      <c r="AJ3695" s="58"/>
    </row>
    <row r="3696" customFormat="false" ht="15" hidden="false" customHeight="false" outlineLevel="0" collapsed="false">
      <c r="A3696" s="56"/>
      <c r="E3696" s="57" t="str">
        <f aca="false">IF(AND($F3696="",$G3696=""),"",IF($G3696="",$F3696,HYPERLINK($G3696,$F3696)))</f>
        <v/>
      </c>
      <c r="H3696" s="1" t="str">
        <f aca="false">IF($I3696="","None Attached",IF(LEFT($I3696,5)="https",HYPERLINK($I3696,"Datasheet"),HYPERLINK(_xlfn.CONCAT("https://",$I3696),"Datasheet")))</f>
        <v>None Attached</v>
      </c>
      <c r="M3696" s="56"/>
      <c r="P3696" s="58"/>
      <c r="Q3696" s="1" t="n">
        <f aca="false">$M3696-$N3696</f>
        <v>0</v>
      </c>
      <c r="R3696" s="56"/>
      <c r="T3696" s="59" t="s">
        <v>15</v>
      </c>
      <c r="U3696" s="1" t="n">
        <f aca="false">$S3696-$R3696</f>
        <v>0</v>
      </c>
      <c r="V3696" s="1" t="n">
        <f aca="false">IF($T3696="±",$Q3696*2,$Q3696)</f>
        <v>0</v>
      </c>
      <c r="W3696" s="60" t="str">
        <f aca="false">IFERROR($U3696/ABS($V3696),"N/A")</f>
        <v>N/A</v>
      </c>
      <c r="X3696" s="61" t="str">
        <f aca="false">IF(OR($W3696="N/A",$R3696="",$S3696=""),"N/A",IF($W3696&gt;=4,"Not Significant",IF($W3696&gt;=2,"Semi-Significant","Significant")))</f>
        <v>N/A</v>
      </c>
      <c r="Z3696" s="1" t="str">
        <f aca="false">IF($D3696="Z540.1 w/data",0,"")</f>
        <v/>
      </c>
      <c r="AA3696" s="1" t="e">
        <f aca="false">$Y3696+$Q3696+$Z3696</f>
        <v>#VALUE!</v>
      </c>
      <c r="AB3696" s="1" t="n">
        <f aca="false">$N3696+$Q3696</f>
        <v>0</v>
      </c>
      <c r="AC3696" s="1" t="str">
        <f aca="false">IF($Y3696="","",IF(AND($AA3696&gt;=$R3696,$AA3696&lt;=$S3696),"Pass","Fail"))</f>
        <v/>
      </c>
      <c r="AD3696" s="1" t="str">
        <f aca="false">IF($Y3696="","",IF($AA3696&gt;$R3696,"Pass","Fail"))</f>
        <v/>
      </c>
      <c r="AE3696" s="1" t="str">
        <f aca="false">IF($Y3696="","",IF($AA3696&gt;=$R3696,"Pass","Fail"))</f>
        <v/>
      </c>
      <c r="AF3696" s="1" t="str">
        <f aca="false">IF($Y3696="","",IF($AA3696&lt;=$S3696,"Pass","Fail"))</f>
        <v/>
      </c>
      <c r="AG3696" s="1" t="str">
        <f aca="false">IF($Y3696="","",IF($AA3696&lt;$S3696,"Pass","Fail"))</f>
        <v/>
      </c>
      <c r="AH3696" s="23" t="str">
        <f aca="true">INDIRECT(CHOOSE(MATCH($T3696,{"±","&gt;","≥","≤","&lt;"},0), "AC", "AD", "AE", "AF", "AG") &amp; ROW())</f>
        <v/>
      </c>
      <c r="AI3696" s="56" t="str">
        <f aca="false">IF($X3696="Not Significant","No Further Action Required",
IF($AH3696="","",
IF(AND($AH3696="Pass",$L3696="0 - Passed "),"Analysis performed; no further action required.",
IF(AND($AH3696="Fail",$L3696="1 - Failed "),"Analysis performed; no further action required.",
IF(AND($AH3696="Pass",$L3696="2 - Limited In Use "),"Analysis performed; no further action required.",
IF(AND($AH3696="Fail",$L3696="3 - Adjusted "),"Analysis performed; no further action required.",
"Unit fails analysis; TSM determination required."))))))</f>
        <v/>
      </c>
      <c r="AJ3696" s="58"/>
    </row>
    <row r="3697" customFormat="false" ht="15" hidden="false" customHeight="false" outlineLevel="0" collapsed="false">
      <c r="A3697" s="56"/>
      <c r="E3697" s="57" t="str">
        <f aca="false">IF(AND($F3697="",$G3697=""),"",IF($G3697="",$F3697,HYPERLINK($G3697,$F3697)))</f>
        <v/>
      </c>
      <c r="H3697" s="1" t="str">
        <f aca="false">IF($I3697="","None Attached",IF(LEFT($I3697,5)="https",HYPERLINK($I3697,"Datasheet"),HYPERLINK(_xlfn.CONCAT("https://",$I3697),"Datasheet")))</f>
        <v>None Attached</v>
      </c>
      <c r="M3697" s="56"/>
      <c r="P3697" s="58"/>
      <c r="Q3697" s="1" t="n">
        <f aca="false">$M3697-$N3697</f>
        <v>0</v>
      </c>
      <c r="R3697" s="56"/>
      <c r="T3697" s="59" t="s">
        <v>15</v>
      </c>
      <c r="U3697" s="1" t="n">
        <f aca="false">$S3697-$R3697</f>
        <v>0</v>
      </c>
      <c r="V3697" s="1" t="n">
        <f aca="false">IF($T3697="±",$Q3697*2,$Q3697)</f>
        <v>0</v>
      </c>
      <c r="W3697" s="60" t="str">
        <f aca="false">IFERROR($U3697/ABS($V3697),"N/A")</f>
        <v>N/A</v>
      </c>
      <c r="X3697" s="61" t="str">
        <f aca="false">IF(OR($W3697="N/A",$R3697="",$S3697=""),"N/A",IF($W3697&gt;=4,"Not Significant",IF($W3697&gt;=2,"Semi-Significant","Significant")))</f>
        <v>N/A</v>
      </c>
      <c r="Z3697" s="1" t="str">
        <f aca="false">IF($D3697="Z540.1 w/data",0,"")</f>
        <v/>
      </c>
      <c r="AA3697" s="1" t="e">
        <f aca="false">$Y3697+$Q3697+$Z3697</f>
        <v>#VALUE!</v>
      </c>
      <c r="AB3697" s="1" t="n">
        <f aca="false">$N3697+$Q3697</f>
        <v>0</v>
      </c>
      <c r="AC3697" s="1" t="str">
        <f aca="false">IF($Y3697="","",IF(AND($AA3697&gt;=$R3697,$AA3697&lt;=$S3697),"Pass","Fail"))</f>
        <v/>
      </c>
      <c r="AD3697" s="1" t="str">
        <f aca="false">IF($Y3697="","",IF($AA3697&gt;$R3697,"Pass","Fail"))</f>
        <v/>
      </c>
      <c r="AE3697" s="1" t="str">
        <f aca="false">IF($Y3697="","",IF($AA3697&gt;=$R3697,"Pass","Fail"))</f>
        <v/>
      </c>
      <c r="AF3697" s="1" t="str">
        <f aca="false">IF($Y3697="","",IF($AA3697&lt;=$S3697,"Pass","Fail"))</f>
        <v/>
      </c>
      <c r="AG3697" s="1" t="str">
        <f aca="false">IF($Y3697="","",IF($AA3697&lt;$S3697,"Pass","Fail"))</f>
        <v/>
      </c>
      <c r="AH3697" s="23" t="str">
        <f aca="true">INDIRECT(CHOOSE(MATCH($T3697,{"±","&gt;","≥","≤","&lt;"},0), "AC", "AD", "AE", "AF", "AG") &amp; ROW())</f>
        <v/>
      </c>
      <c r="AI3697" s="56" t="str">
        <f aca="false">IF($X3697="Not Significant","No Further Action Required",
IF($AH3697="","",
IF(AND($AH3697="Pass",$L3697="0 - Passed "),"Analysis performed; no further action required.",
IF(AND($AH3697="Fail",$L3697="1 - Failed "),"Analysis performed; no further action required.",
IF(AND($AH3697="Pass",$L3697="2 - Limited In Use "),"Analysis performed; no further action required.",
IF(AND($AH3697="Fail",$L3697="3 - Adjusted "),"Analysis performed; no further action required.",
"Unit fails analysis; TSM determination required."))))))</f>
        <v/>
      </c>
      <c r="AJ3697" s="58"/>
    </row>
    <row r="3698" customFormat="false" ht="15" hidden="false" customHeight="false" outlineLevel="0" collapsed="false">
      <c r="A3698" s="56"/>
      <c r="E3698" s="57" t="str">
        <f aca="false">IF(AND($F3698="",$G3698=""),"",IF($G3698="",$F3698,HYPERLINK($G3698,$F3698)))</f>
        <v/>
      </c>
      <c r="H3698" s="1" t="str">
        <f aca="false">IF($I3698="","None Attached",IF(LEFT($I3698,5)="https",HYPERLINK($I3698,"Datasheet"),HYPERLINK(_xlfn.CONCAT("https://",$I3698),"Datasheet")))</f>
        <v>None Attached</v>
      </c>
      <c r="M3698" s="56"/>
      <c r="P3698" s="58"/>
      <c r="Q3698" s="1" t="n">
        <f aca="false">$M3698-$N3698</f>
        <v>0</v>
      </c>
      <c r="R3698" s="56"/>
      <c r="T3698" s="59" t="s">
        <v>15</v>
      </c>
      <c r="U3698" s="1" t="n">
        <f aca="false">$S3698-$R3698</f>
        <v>0</v>
      </c>
      <c r="V3698" s="1" t="n">
        <f aca="false">IF($T3698="±",$Q3698*2,$Q3698)</f>
        <v>0</v>
      </c>
      <c r="W3698" s="60" t="str">
        <f aca="false">IFERROR($U3698/ABS($V3698),"N/A")</f>
        <v>N/A</v>
      </c>
      <c r="X3698" s="61" t="str">
        <f aca="false">IF(OR($W3698="N/A",$R3698="",$S3698=""),"N/A",IF($W3698&gt;=4,"Not Significant",IF($W3698&gt;=2,"Semi-Significant","Significant")))</f>
        <v>N/A</v>
      </c>
      <c r="Z3698" s="1" t="str">
        <f aca="false">IF($D3698="Z540.1 w/data",0,"")</f>
        <v/>
      </c>
      <c r="AA3698" s="1" t="e">
        <f aca="false">$Y3698+$Q3698+$Z3698</f>
        <v>#VALUE!</v>
      </c>
      <c r="AB3698" s="1" t="n">
        <f aca="false">$N3698+$Q3698</f>
        <v>0</v>
      </c>
      <c r="AC3698" s="1" t="str">
        <f aca="false">IF($Y3698="","",IF(AND($AA3698&gt;=$R3698,$AA3698&lt;=$S3698),"Pass","Fail"))</f>
        <v/>
      </c>
      <c r="AD3698" s="1" t="str">
        <f aca="false">IF($Y3698="","",IF($AA3698&gt;$R3698,"Pass","Fail"))</f>
        <v/>
      </c>
      <c r="AE3698" s="1" t="str">
        <f aca="false">IF($Y3698="","",IF($AA3698&gt;=$R3698,"Pass","Fail"))</f>
        <v/>
      </c>
      <c r="AF3698" s="1" t="str">
        <f aca="false">IF($Y3698="","",IF($AA3698&lt;=$S3698,"Pass","Fail"))</f>
        <v/>
      </c>
      <c r="AG3698" s="1" t="str">
        <f aca="false">IF($Y3698="","",IF($AA3698&lt;$S3698,"Pass","Fail"))</f>
        <v/>
      </c>
      <c r="AH3698" s="23" t="str">
        <f aca="true">INDIRECT(CHOOSE(MATCH($T3698,{"±","&gt;","≥","≤","&lt;"},0), "AC", "AD", "AE", "AF", "AG") &amp; ROW())</f>
        <v/>
      </c>
      <c r="AI3698" s="56" t="str">
        <f aca="false">IF($X3698="Not Significant","No Further Action Required",
IF($AH3698="","",
IF(AND($AH3698="Pass",$L3698="0 - Passed "),"Analysis performed; no further action required.",
IF(AND($AH3698="Fail",$L3698="1 - Failed "),"Analysis performed; no further action required.",
IF(AND($AH3698="Pass",$L3698="2 - Limited In Use "),"Analysis performed; no further action required.",
IF(AND($AH3698="Fail",$L3698="3 - Adjusted "),"Analysis performed; no further action required.",
"Unit fails analysis; TSM determination required."))))))</f>
        <v/>
      </c>
      <c r="AJ3698" s="58"/>
    </row>
    <row r="3699" customFormat="false" ht="15" hidden="false" customHeight="false" outlineLevel="0" collapsed="false">
      <c r="A3699" s="56"/>
      <c r="E3699" s="57" t="str">
        <f aca="false">IF(AND($F3699="",$G3699=""),"",IF($G3699="",$F3699,HYPERLINK($G3699,$F3699)))</f>
        <v/>
      </c>
      <c r="H3699" s="1" t="str">
        <f aca="false">IF($I3699="","None Attached",IF(LEFT($I3699,5)="https",HYPERLINK($I3699,"Datasheet"),HYPERLINK(_xlfn.CONCAT("https://",$I3699),"Datasheet")))</f>
        <v>None Attached</v>
      </c>
      <c r="M3699" s="56"/>
      <c r="P3699" s="58"/>
      <c r="Q3699" s="1" t="n">
        <f aca="false">$M3699-$N3699</f>
        <v>0</v>
      </c>
      <c r="R3699" s="56"/>
      <c r="T3699" s="59" t="s">
        <v>15</v>
      </c>
      <c r="U3699" s="1" t="n">
        <f aca="false">$S3699-$R3699</f>
        <v>0</v>
      </c>
      <c r="V3699" s="1" t="n">
        <f aca="false">IF($T3699="±",$Q3699*2,$Q3699)</f>
        <v>0</v>
      </c>
      <c r="W3699" s="60" t="str">
        <f aca="false">IFERROR($U3699/ABS($V3699),"N/A")</f>
        <v>N/A</v>
      </c>
      <c r="X3699" s="61" t="str">
        <f aca="false">IF(OR($W3699="N/A",$R3699="",$S3699=""),"N/A",IF($W3699&gt;=4,"Not Significant",IF($W3699&gt;=2,"Semi-Significant","Significant")))</f>
        <v>N/A</v>
      </c>
      <c r="Z3699" s="1" t="str">
        <f aca="false">IF($D3699="Z540.1 w/data",0,"")</f>
        <v/>
      </c>
      <c r="AA3699" s="1" t="e">
        <f aca="false">$Y3699+$Q3699+$Z3699</f>
        <v>#VALUE!</v>
      </c>
      <c r="AB3699" s="1" t="n">
        <f aca="false">$N3699+$Q3699</f>
        <v>0</v>
      </c>
      <c r="AC3699" s="1" t="str">
        <f aca="false">IF($Y3699="","",IF(AND($AA3699&gt;=$R3699,$AA3699&lt;=$S3699),"Pass","Fail"))</f>
        <v/>
      </c>
      <c r="AD3699" s="1" t="str">
        <f aca="false">IF($Y3699="","",IF($AA3699&gt;$R3699,"Pass","Fail"))</f>
        <v/>
      </c>
      <c r="AE3699" s="1" t="str">
        <f aca="false">IF($Y3699="","",IF($AA3699&gt;=$R3699,"Pass","Fail"))</f>
        <v/>
      </c>
      <c r="AF3699" s="1" t="str">
        <f aca="false">IF($Y3699="","",IF($AA3699&lt;=$S3699,"Pass","Fail"))</f>
        <v/>
      </c>
      <c r="AG3699" s="1" t="str">
        <f aca="false">IF($Y3699="","",IF($AA3699&lt;$S3699,"Pass","Fail"))</f>
        <v/>
      </c>
      <c r="AH3699" s="23" t="str">
        <f aca="true">INDIRECT(CHOOSE(MATCH($T3699,{"±","&gt;","≥","≤","&lt;"},0), "AC", "AD", "AE", "AF", "AG") &amp; ROW())</f>
        <v/>
      </c>
      <c r="AI3699" s="56" t="str">
        <f aca="false">IF($X3699="Not Significant","No Further Action Required",
IF($AH3699="","",
IF(AND($AH3699="Pass",$L3699="0 - Passed "),"Analysis performed; no further action required.",
IF(AND($AH3699="Fail",$L3699="1 - Failed "),"Analysis performed; no further action required.",
IF(AND($AH3699="Pass",$L3699="2 - Limited In Use "),"Analysis performed; no further action required.",
IF(AND($AH3699="Fail",$L3699="3 - Adjusted "),"Analysis performed; no further action required.",
"Unit fails analysis; TSM determination required."))))))</f>
        <v/>
      </c>
      <c r="AJ3699" s="58"/>
    </row>
    <row r="3700" customFormat="false" ht="15" hidden="false" customHeight="false" outlineLevel="0" collapsed="false">
      <c r="A3700" s="56"/>
      <c r="E3700" s="57" t="str">
        <f aca="false">IF(AND($F3700="",$G3700=""),"",IF($G3700="",$F3700,HYPERLINK($G3700,$F3700)))</f>
        <v/>
      </c>
      <c r="H3700" s="1" t="str">
        <f aca="false">IF($I3700="","None Attached",IF(LEFT($I3700,5)="https",HYPERLINK($I3700,"Datasheet"),HYPERLINK(_xlfn.CONCAT("https://",$I3700),"Datasheet")))</f>
        <v>None Attached</v>
      </c>
      <c r="M3700" s="56"/>
      <c r="P3700" s="58"/>
      <c r="Q3700" s="1" t="n">
        <f aca="false">$M3700-$N3700</f>
        <v>0</v>
      </c>
      <c r="R3700" s="56"/>
      <c r="T3700" s="59" t="s">
        <v>15</v>
      </c>
      <c r="U3700" s="1" t="n">
        <f aca="false">$S3700-$R3700</f>
        <v>0</v>
      </c>
      <c r="V3700" s="1" t="n">
        <f aca="false">IF($T3700="±",$Q3700*2,$Q3700)</f>
        <v>0</v>
      </c>
      <c r="W3700" s="60" t="str">
        <f aca="false">IFERROR($U3700/ABS($V3700),"N/A")</f>
        <v>N/A</v>
      </c>
      <c r="X3700" s="61" t="str">
        <f aca="false">IF(OR($W3700="N/A",$R3700="",$S3700=""),"N/A",IF($W3700&gt;=4,"Not Significant",IF($W3700&gt;=2,"Semi-Significant","Significant")))</f>
        <v>N/A</v>
      </c>
      <c r="Z3700" s="1" t="str">
        <f aca="false">IF($D3700="Z540.1 w/data",0,"")</f>
        <v/>
      </c>
      <c r="AA3700" s="1" t="e">
        <f aca="false">$Y3700+$Q3700+$Z3700</f>
        <v>#VALUE!</v>
      </c>
      <c r="AB3700" s="1" t="n">
        <f aca="false">$N3700+$Q3700</f>
        <v>0</v>
      </c>
      <c r="AC3700" s="1" t="str">
        <f aca="false">IF($Y3700="","",IF(AND($AA3700&gt;=$R3700,$AA3700&lt;=$S3700),"Pass","Fail"))</f>
        <v/>
      </c>
      <c r="AD3700" s="1" t="str">
        <f aca="false">IF($Y3700="","",IF($AA3700&gt;$R3700,"Pass","Fail"))</f>
        <v/>
      </c>
      <c r="AE3700" s="1" t="str">
        <f aca="false">IF($Y3700="","",IF($AA3700&gt;=$R3700,"Pass","Fail"))</f>
        <v/>
      </c>
      <c r="AF3700" s="1" t="str">
        <f aca="false">IF($Y3700="","",IF($AA3700&lt;=$S3700,"Pass","Fail"))</f>
        <v/>
      </c>
      <c r="AG3700" s="1" t="str">
        <f aca="false">IF($Y3700="","",IF($AA3700&lt;$S3700,"Pass","Fail"))</f>
        <v/>
      </c>
      <c r="AH3700" s="23" t="str">
        <f aca="true">INDIRECT(CHOOSE(MATCH($T3700,{"±","&gt;","≥","≤","&lt;"},0), "AC", "AD", "AE", "AF", "AG") &amp; ROW())</f>
        <v/>
      </c>
      <c r="AI3700" s="56" t="str">
        <f aca="false">IF($X3700="Not Significant","No Further Action Required",
IF($AH3700="","",
IF(AND($AH3700="Pass",$L3700="0 - Passed "),"Analysis performed; no further action required.",
IF(AND($AH3700="Fail",$L3700="1 - Failed "),"Analysis performed; no further action required.",
IF(AND($AH3700="Pass",$L3700="2 - Limited In Use "),"Analysis performed; no further action required.",
IF(AND($AH3700="Fail",$L3700="3 - Adjusted "),"Analysis performed; no further action required.",
"Unit fails analysis; TSM determination required."))))))</f>
        <v/>
      </c>
      <c r="AJ3700" s="58"/>
    </row>
    <row r="3701" customFormat="false" ht="15" hidden="false" customHeight="false" outlineLevel="0" collapsed="false">
      <c r="A3701" s="56"/>
      <c r="E3701" s="57" t="str">
        <f aca="false">IF(AND($F3701="",$G3701=""),"",IF($G3701="",$F3701,HYPERLINK($G3701,$F3701)))</f>
        <v/>
      </c>
      <c r="H3701" s="1" t="str">
        <f aca="false">IF($I3701="","None Attached",IF(LEFT($I3701,5)="https",HYPERLINK($I3701,"Datasheet"),HYPERLINK(_xlfn.CONCAT("https://",$I3701),"Datasheet")))</f>
        <v>None Attached</v>
      </c>
      <c r="M3701" s="56"/>
      <c r="P3701" s="58"/>
      <c r="Q3701" s="1" t="n">
        <f aca="false">$M3701-$N3701</f>
        <v>0</v>
      </c>
      <c r="R3701" s="56"/>
      <c r="T3701" s="59" t="s">
        <v>15</v>
      </c>
      <c r="U3701" s="1" t="n">
        <f aca="false">$S3701-$R3701</f>
        <v>0</v>
      </c>
      <c r="V3701" s="1" t="n">
        <f aca="false">IF($T3701="±",$Q3701*2,$Q3701)</f>
        <v>0</v>
      </c>
      <c r="W3701" s="60" t="str">
        <f aca="false">IFERROR($U3701/ABS($V3701),"N/A")</f>
        <v>N/A</v>
      </c>
      <c r="X3701" s="61" t="str">
        <f aca="false">IF(OR($W3701="N/A",$R3701="",$S3701=""),"N/A",IF($W3701&gt;=4,"Not Significant",IF($W3701&gt;=2,"Semi-Significant","Significant")))</f>
        <v>N/A</v>
      </c>
      <c r="Z3701" s="1" t="str">
        <f aca="false">IF($D3701="Z540.1 w/data",0,"")</f>
        <v/>
      </c>
      <c r="AA3701" s="1" t="e">
        <f aca="false">$Y3701+$Q3701+$Z3701</f>
        <v>#VALUE!</v>
      </c>
      <c r="AB3701" s="1" t="n">
        <f aca="false">$N3701+$Q3701</f>
        <v>0</v>
      </c>
      <c r="AC3701" s="1" t="str">
        <f aca="false">IF($Y3701="","",IF(AND($AA3701&gt;=$R3701,$AA3701&lt;=$S3701),"Pass","Fail"))</f>
        <v/>
      </c>
      <c r="AD3701" s="1" t="str">
        <f aca="false">IF($Y3701="","",IF($AA3701&gt;$R3701,"Pass","Fail"))</f>
        <v/>
      </c>
      <c r="AE3701" s="1" t="str">
        <f aca="false">IF($Y3701="","",IF($AA3701&gt;=$R3701,"Pass","Fail"))</f>
        <v/>
      </c>
      <c r="AF3701" s="1" t="str">
        <f aca="false">IF($Y3701="","",IF($AA3701&lt;=$S3701,"Pass","Fail"))</f>
        <v/>
      </c>
      <c r="AG3701" s="1" t="str">
        <f aca="false">IF($Y3701="","",IF($AA3701&lt;$S3701,"Pass","Fail"))</f>
        <v/>
      </c>
      <c r="AH3701" s="23" t="str">
        <f aca="true">INDIRECT(CHOOSE(MATCH($T3701,{"±","&gt;","≥","≤","&lt;"},0), "AC", "AD", "AE", "AF", "AG") &amp; ROW())</f>
        <v/>
      </c>
      <c r="AI3701" s="56" t="str">
        <f aca="false">IF($X3701="Not Significant","No Further Action Required",
IF($AH3701="","",
IF(AND($AH3701="Pass",$L3701="0 - Passed "),"Analysis performed; no further action required.",
IF(AND($AH3701="Fail",$L3701="1 - Failed "),"Analysis performed; no further action required.",
IF(AND($AH3701="Pass",$L3701="2 - Limited In Use "),"Analysis performed; no further action required.",
IF(AND($AH3701="Fail",$L3701="3 - Adjusted "),"Analysis performed; no further action required.",
"Unit fails analysis; TSM determination required."))))))</f>
        <v/>
      </c>
      <c r="AJ3701" s="58"/>
    </row>
    <row r="3702" customFormat="false" ht="15" hidden="false" customHeight="false" outlineLevel="0" collapsed="false">
      <c r="A3702" s="56"/>
      <c r="E3702" s="57" t="str">
        <f aca="false">IF(AND($F3702="",$G3702=""),"",IF($G3702="",$F3702,HYPERLINK($G3702,$F3702)))</f>
        <v/>
      </c>
      <c r="H3702" s="1" t="str">
        <f aca="false">IF($I3702="","None Attached",IF(LEFT($I3702,5)="https",HYPERLINK($I3702,"Datasheet"),HYPERLINK(_xlfn.CONCAT("https://",$I3702),"Datasheet")))</f>
        <v>None Attached</v>
      </c>
      <c r="M3702" s="56"/>
      <c r="P3702" s="58"/>
      <c r="Q3702" s="1" t="n">
        <f aca="false">$M3702-$N3702</f>
        <v>0</v>
      </c>
      <c r="R3702" s="56"/>
      <c r="T3702" s="59" t="s">
        <v>15</v>
      </c>
      <c r="U3702" s="1" t="n">
        <f aca="false">$S3702-$R3702</f>
        <v>0</v>
      </c>
      <c r="V3702" s="1" t="n">
        <f aca="false">IF($T3702="±",$Q3702*2,$Q3702)</f>
        <v>0</v>
      </c>
      <c r="W3702" s="60" t="str">
        <f aca="false">IFERROR($U3702/ABS($V3702),"N/A")</f>
        <v>N/A</v>
      </c>
      <c r="X3702" s="61" t="str">
        <f aca="false">IF(OR($W3702="N/A",$R3702="",$S3702=""),"N/A",IF($W3702&gt;=4,"Not Significant",IF($W3702&gt;=2,"Semi-Significant","Significant")))</f>
        <v>N/A</v>
      </c>
      <c r="Z3702" s="1" t="str">
        <f aca="false">IF($D3702="Z540.1 w/data",0,"")</f>
        <v/>
      </c>
      <c r="AA3702" s="1" t="e">
        <f aca="false">$Y3702+$Q3702+$Z3702</f>
        <v>#VALUE!</v>
      </c>
      <c r="AB3702" s="1" t="n">
        <f aca="false">$N3702+$Q3702</f>
        <v>0</v>
      </c>
      <c r="AC3702" s="1" t="str">
        <f aca="false">IF($Y3702="","",IF(AND($AA3702&gt;=$R3702,$AA3702&lt;=$S3702),"Pass","Fail"))</f>
        <v/>
      </c>
      <c r="AD3702" s="1" t="str">
        <f aca="false">IF($Y3702="","",IF($AA3702&gt;$R3702,"Pass","Fail"))</f>
        <v/>
      </c>
      <c r="AE3702" s="1" t="str">
        <f aca="false">IF($Y3702="","",IF($AA3702&gt;=$R3702,"Pass","Fail"))</f>
        <v/>
      </c>
      <c r="AF3702" s="1" t="str">
        <f aca="false">IF($Y3702="","",IF($AA3702&lt;=$S3702,"Pass","Fail"))</f>
        <v/>
      </c>
      <c r="AG3702" s="1" t="str">
        <f aca="false">IF($Y3702="","",IF($AA3702&lt;$S3702,"Pass","Fail"))</f>
        <v/>
      </c>
      <c r="AH3702" s="23" t="str">
        <f aca="true">INDIRECT(CHOOSE(MATCH($T3702,{"±","&gt;","≥","≤","&lt;"},0), "AC", "AD", "AE", "AF", "AG") &amp; ROW())</f>
        <v/>
      </c>
      <c r="AI3702" s="56" t="str">
        <f aca="false">IF($X3702="Not Significant","No Further Action Required",
IF($AH3702="","",
IF(AND($AH3702="Pass",$L3702="0 - Passed "),"Analysis performed; no further action required.",
IF(AND($AH3702="Fail",$L3702="1 - Failed "),"Analysis performed; no further action required.",
IF(AND($AH3702="Pass",$L3702="2 - Limited In Use "),"Analysis performed; no further action required.",
IF(AND($AH3702="Fail",$L3702="3 - Adjusted "),"Analysis performed; no further action required.",
"Unit fails analysis; TSM determination required."))))))</f>
        <v/>
      </c>
      <c r="AJ3702" s="58"/>
    </row>
    <row r="3703" customFormat="false" ht="15" hidden="false" customHeight="false" outlineLevel="0" collapsed="false">
      <c r="A3703" s="56"/>
      <c r="E3703" s="57" t="str">
        <f aca="false">IF(AND($F3703="",$G3703=""),"",IF($G3703="",$F3703,HYPERLINK($G3703,$F3703)))</f>
        <v/>
      </c>
      <c r="H3703" s="1" t="str">
        <f aca="false">IF($I3703="","None Attached",IF(LEFT($I3703,5)="https",HYPERLINK($I3703,"Datasheet"),HYPERLINK(_xlfn.CONCAT("https://",$I3703),"Datasheet")))</f>
        <v>None Attached</v>
      </c>
      <c r="M3703" s="56"/>
      <c r="P3703" s="58"/>
      <c r="Q3703" s="1" t="n">
        <f aca="false">$M3703-$N3703</f>
        <v>0</v>
      </c>
      <c r="R3703" s="56"/>
      <c r="T3703" s="59" t="s">
        <v>15</v>
      </c>
      <c r="U3703" s="1" t="n">
        <f aca="false">$S3703-$R3703</f>
        <v>0</v>
      </c>
      <c r="V3703" s="1" t="n">
        <f aca="false">IF($T3703="±",$Q3703*2,$Q3703)</f>
        <v>0</v>
      </c>
      <c r="W3703" s="60" t="str">
        <f aca="false">IFERROR($U3703/ABS($V3703),"N/A")</f>
        <v>N/A</v>
      </c>
      <c r="X3703" s="61" t="str">
        <f aca="false">IF(OR($W3703="N/A",$R3703="",$S3703=""),"N/A",IF($W3703&gt;=4,"Not Significant",IF($W3703&gt;=2,"Semi-Significant","Significant")))</f>
        <v>N/A</v>
      </c>
      <c r="Z3703" s="1" t="str">
        <f aca="false">IF($D3703="Z540.1 w/data",0,"")</f>
        <v/>
      </c>
      <c r="AA3703" s="1" t="e">
        <f aca="false">$Y3703+$Q3703+$Z3703</f>
        <v>#VALUE!</v>
      </c>
      <c r="AB3703" s="1" t="n">
        <f aca="false">$N3703+$Q3703</f>
        <v>0</v>
      </c>
      <c r="AC3703" s="1" t="str">
        <f aca="false">IF($Y3703="","",IF(AND($AA3703&gt;=$R3703,$AA3703&lt;=$S3703),"Pass","Fail"))</f>
        <v/>
      </c>
      <c r="AD3703" s="1" t="str">
        <f aca="false">IF($Y3703="","",IF($AA3703&gt;$R3703,"Pass","Fail"))</f>
        <v/>
      </c>
      <c r="AE3703" s="1" t="str">
        <f aca="false">IF($Y3703="","",IF($AA3703&gt;=$R3703,"Pass","Fail"))</f>
        <v/>
      </c>
      <c r="AF3703" s="1" t="str">
        <f aca="false">IF($Y3703="","",IF($AA3703&lt;=$S3703,"Pass","Fail"))</f>
        <v/>
      </c>
      <c r="AG3703" s="1" t="str">
        <f aca="false">IF($Y3703="","",IF($AA3703&lt;$S3703,"Pass","Fail"))</f>
        <v/>
      </c>
      <c r="AH3703" s="23" t="str">
        <f aca="true">INDIRECT(CHOOSE(MATCH($T3703,{"±","&gt;","≥","≤","&lt;"},0), "AC", "AD", "AE", "AF", "AG") &amp; ROW())</f>
        <v/>
      </c>
      <c r="AI3703" s="56" t="str">
        <f aca="false">IF($X3703="Not Significant","No Further Action Required",
IF($AH3703="","",
IF(AND($AH3703="Pass",$L3703="0 - Passed "),"Analysis performed; no further action required.",
IF(AND($AH3703="Fail",$L3703="1 - Failed "),"Analysis performed; no further action required.",
IF(AND($AH3703="Pass",$L3703="2 - Limited In Use "),"Analysis performed; no further action required.",
IF(AND($AH3703="Fail",$L3703="3 - Adjusted "),"Analysis performed; no further action required.",
"Unit fails analysis; TSM determination required."))))))</f>
        <v/>
      </c>
      <c r="AJ3703" s="58"/>
    </row>
    <row r="3704" customFormat="false" ht="15" hidden="false" customHeight="false" outlineLevel="0" collapsed="false">
      <c r="A3704" s="56"/>
      <c r="E3704" s="57" t="str">
        <f aca="false">IF(AND($F3704="",$G3704=""),"",IF($G3704="",$F3704,HYPERLINK($G3704,$F3704)))</f>
        <v/>
      </c>
      <c r="H3704" s="1" t="str">
        <f aca="false">IF($I3704="","None Attached",IF(LEFT($I3704,5)="https",HYPERLINK($I3704,"Datasheet"),HYPERLINK(_xlfn.CONCAT("https://",$I3704),"Datasheet")))</f>
        <v>None Attached</v>
      </c>
      <c r="M3704" s="56"/>
      <c r="P3704" s="58"/>
      <c r="Q3704" s="1" t="n">
        <f aca="false">$M3704-$N3704</f>
        <v>0</v>
      </c>
      <c r="R3704" s="56"/>
      <c r="T3704" s="59" t="s">
        <v>15</v>
      </c>
      <c r="U3704" s="1" t="n">
        <f aca="false">$S3704-$R3704</f>
        <v>0</v>
      </c>
      <c r="V3704" s="1" t="n">
        <f aca="false">IF($T3704="±",$Q3704*2,$Q3704)</f>
        <v>0</v>
      </c>
      <c r="W3704" s="60" t="str">
        <f aca="false">IFERROR($U3704/ABS($V3704),"N/A")</f>
        <v>N/A</v>
      </c>
      <c r="X3704" s="61" t="str">
        <f aca="false">IF(OR($W3704="N/A",$R3704="",$S3704=""),"N/A",IF($W3704&gt;=4,"Not Significant",IF($W3704&gt;=2,"Semi-Significant","Significant")))</f>
        <v>N/A</v>
      </c>
      <c r="Z3704" s="1" t="str">
        <f aca="false">IF($D3704="Z540.1 w/data",0,"")</f>
        <v/>
      </c>
      <c r="AA3704" s="1" t="e">
        <f aca="false">$Y3704+$Q3704+$Z3704</f>
        <v>#VALUE!</v>
      </c>
      <c r="AB3704" s="1" t="n">
        <f aca="false">$N3704+$Q3704</f>
        <v>0</v>
      </c>
      <c r="AC3704" s="1" t="str">
        <f aca="false">IF($Y3704="","",IF(AND($AA3704&gt;=$R3704,$AA3704&lt;=$S3704),"Pass","Fail"))</f>
        <v/>
      </c>
      <c r="AD3704" s="1" t="str">
        <f aca="false">IF($Y3704="","",IF($AA3704&gt;$R3704,"Pass","Fail"))</f>
        <v/>
      </c>
      <c r="AE3704" s="1" t="str">
        <f aca="false">IF($Y3704="","",IF($AA3704&gt;=$R3704,"Pass","Fail"))</f>
        <v/>
      </c>
      <c r="AF3704" s="1" t="str">
        <f aca="false">IF($Y3704="","",IF($AA3704&lt;=$S3704,"Pass","Fail"))</f>
        <v/>
      </c>
      <c r="AG3704" s="1" t="str">
        <f aca="false">IF($Y3704="","",IF($AA3704&lt;$S3704,"Pass","Fail"))</f>
        <v/>
      </c>
      <c r="AH3704" s="23" t="str">
        <f aca="true">INDIRECT(CHOOSE(MATCH($T3704,{"±","&gt;","≥","≤","&lt;"},0), "AC", "AD", "AE", "AF", "AG") &amp; ROW())</f>
        <v/>
      </c>
      <c r="AI3704" s="56" t="str">
        <f aca="false">IF($X3704="Not Significant","No Further Action Required",
IF($AH3704="","",
IF(AND($AH3704="Pass",$L3704="0 - Passed "),"Analysis performed; no further action required.",
IF(AND($AH3704="Fail",$L3704="1 - Failed "),"Analysis performed; no further action required.",
IF(AND($AH3704="Pass",$L3704="2 - Limited In Use "),"Analysis performed; no further action required.",
IF(AND($AH3704="Fail",$L3704="3 - Adjusted "),"Analysis performed; no further action required.",
"Unit fails analysis; TSM determination required."))))))</f>
        <v/>
      </c>
      <c r="AJ3704" s="58"/>
    </row>
    <row r="3705" customFormat="false" ht="15" hidden="false" customHeight="false" outlineLevel="0" collapsed="false">
      <c r="A3705" s="56"/>
      <c r="E3705" s="57" t="str">
        <f aca="false">IF(AND($F3705="",$G3705=""),"",IF($G3705="",$F3705,HYPERLINK($G3705,$F3705)))</f>
        <v/>
      </c>
      <c r="H3705" s="1" t="str">
        <f aca="false">IF($I3705="","None Attached",IF(LEFT($I3705,5)="https",HYPERLINK($I3705,"Datasheet"),HYPERLINK(_xlfn.CONCAT("https://",$I3705),"Datasheet")))</f>
        <v>None Attached</v>
      </c>
      <c r="M3705" s="56"/>
      <c r="P3705" s="58"/>
      <c r="Q3705" s="1" t="n">
        <f aca="false">$M3705-$N3705</f>
        <v>0</v>
      </c>
      <c r="R3705" s="56"/>
      <c r="T3705" s="59" t="s">
        <v>15</v>
      </c>
      <c r="U3705" s="1" t="n">
        <f aca="false">$S3705-$R3705</f>
        <v>0</v>
      </c>
      <c r="V3705" s="1" t="n">
        <f aca="false">IF($T3705="±",$Q3705*2,$Q3705)</f>
        <v>0</v>
      </c>
      <c r="W3705" s="60" t="str">
        <f aca="false">IFERROR($U3705/ABS($V3705),"N/A")</f>
        <v>N/A</v>
      </c>
      <c r="X3705" s="61" t="str">
        <f aca="false">IF(OR($W3705="N/A",$R3705="",$S3705=""),"N/A",IF($W3705&gt;=4,"Not Significant",IF($W3705&gt;=2,"Semi-Significant","Significant")))</f>
        <v>N/A</v>
      </c>
      <c r="Z3705" s="1" t="str">
        <f aca="false">IF($D3705="Z540.1 w/data",0,"")</f>
        <v/>
      </c>
      <c r="AA3705" s="1" t="e">
        <f aca="false">$Y3705+$Q3705+$Z3705</f>
        <v>#VALUE!</v>
      </c>
      <c r="AB3705" s="1" t="n">
        <f aca="false">$N3705+$Q3705</f>
        <v>0</v>
      </c>
      <c r="AC3705" s="1" t="str">
        <f aca="false">IF($Y3705="","",IF(AND($AA3705&gt;=$R3705,$AA3705&lt;=$S3705),"Pass","Fail"))</f>
        <v/>
      </c>
      <c r="AD3705" s="1" t="str">
        <f aca="false">IF($Y3705="","",IF($AA3705&gt;$R3705,"Pass","Fail"))</f>
        <v/>
      </c>
      <c r="AE3705" s="1" t="str">
        <f aca="false">IF($Y3705="","",IF($AA3705&gt;=$R3705,"Pass","Fail"))</f>
        <v/>
      </c>
      <c r="AF3705" s="1" t="str">
        <f aca="false">IF($Y3705="","",IF($AA3705&lt;=$S3705,"Pass","Fail"))</f>
        <v/>
      </c>
      <c r="AG3705" s="1" t="str">
        <f aca="false">IF($Y3705="","",IF($AA3705&lt;$S3705,"Pass","Fail"))</f>
        <v/>
      </c>
      <c r="AH3705" s="23" t="str">
        <f aca="true">INDIRECT(CHOOSE(MATCH($T3705,{"±","&gt;","≥","≤","&lt;"},0), "AC", "AD", "AE", "AF", "AG") &amp; ROW())</f>
        <v/>
      </c>
      <c r="AI3705" s="56" t="str">
        <f aca="false">IF($X3705="Not Significant","No Further Action Required",
IF($AH3705="","",
IF(AND($AH3705="Pass",$L3705="0 - Passed "),"Analysis performed; no further action required.",
IF(AND($AH3705="Fail",$L3705="1 - Failed "),"Analysis performed; no further action required.",
IF(AND($AH3705="Pass",$L3705="2 - Limited In Use "),"Analysis performed; no further action required.",
IF(AND($AH3705="Fail",$L3705="3 - Adjusted "),"Analysis performed; no further action required.",
"Unit fails analysis; TSM determination required."))))))</f>
        <v/>
      </c>
      <c r="AJ3705" s="58"/>
    </row>
    <row r="3706" customFormat="false" ht="15" hidden="false" customHeight="false" outlineLevel="0" collapsed="false">
      <c r="A3706" s="56"/>
      <c r="E3706" s="57" t="str">
        <f aca="false">IF(AND($F3706="",$G3706=""),"",IF($G3706="",$F3706,HYPERLINK($G3706,$F3706)))</f>
        <v/>
      </c>
      <c r="H3706" s="1" t="str">
        <f aca="false">IF($I3706="","None Attached",IF(LEFT($I3706,5)="https",HYPERLINK($I3706,"Datasheet"),HYPERLINK(_xlfn.CONCAT("https://",$I3706),"Datasheet")))</f>
        <v>None Attached</v>
      </c>
      <c r="M3706" s="56"/>
      <c r="P3706" s="58"/>
      <c r="Q3706" s="1" t="n">
        <f aca="false">$M3706-$N3706</f>
        <v>0</v>
      </c>
      <c r="R3706" s="56"/>
      <c r="T3706" s="59" t="s">
        <v>15</v>
      </c>
      <c r="U3706" s="1" t="n">
        <f aca="false">$S3706-$R3706</f>
        <v>0</v>
      </c>
      <c r="V3706" s="1" t="n">
        <f aca="false">IF($T3706="±",$Q3706*2,$Q3706)</f>
        <v>0</v>
      </c>
      <c r="W3706" s="60" t="str">
        <f aca="false">IFERROR($U3706/ABS($V3706),"N/A")</f>
        <v>N/A</v>
      </c>
      <c r="X3706" s="61" t="str">
        <f aca="false">IF(OR($W3706="N/A",$R3706="",$S3706=""),"N/A",IF($W3706&gt;=4,"Not Significant",IF($W3706&gt;=2,"Semi-Significant","Significant")))</f>
        <v>N/A</v>
      </c>
      <c r="Z3706" s="1" t="str">
        <f aca="false">IF($D3706="Z540.1 w/data",0,"")</f>
        <v/>
      </c>
      <c r="AA3706" s="1" t="e">
        <f aca="false">$Y3706+$Q3706+$Z3706</f>
        <v>#VALUE!</v>
      </c>
      <c r="AB3706" s="1" t="n">
        <f aca="false">$N3706+$Q3706</f>
        <v>0</v>
      </c>
      <c r="AC3706" s="1" t="str">
        <f aca="false">IF($Y3706="","",IF(AND($AA3706&gt;=$R3706,$AA3706&lt;=$S3706),"Pass","Fail"))</f>
        <v/>
      </c>
      <c r="AD3706" s="1" t="str">
        <f aca="false">IF($Y3706="","",IF($AA3706&gt;$R3706,"Pass","Fail"))</f>
        <v/>
      </c>
      <c r="AE3706" s="1" t="str">
        <f aca="false">IF($Y3706="","",IF($AA3706&gt;=$R3706,"Pass","Fail"))</f>
        <v/>
      </c>
      <c r="AF3706" s="1" t="str">
        <f aca="false">IF($Y3706="","",IF($AA3706&lt;=$S3706,"Pass","Fail"))</f>
        <v/>
      </c>
      <c r="AG3706" s="1" t="str">
        <f aca="false">IF($Y3706="","",IF($AA3706&lt;$S3706,"Pass","Fail"))</f>
        <v/>
      </c>
      <c r="AH3706" s="23" t="str">
        <f aca="true">INDIRECT(CHOOSE(MATCH($T3706,{"±","&gt;","≥","≤","&lt;"},0), "AC", "AD", "AE", "AF", "AG") &amp; ROW())</f>
        <v/>
      </c>
      <c r="AI3706" s="56" t="str">
        <f aca="false">IF($X3706="Not Significant","No Further Action Required",
IF($AH3706="","",
IF(AND($AH3706="Pass",$L3706="0 - Passed "),"Analysis performed; no further action required.",
IF(AND($AH3706="Fail",$L3706="1 - Failed "),"Analysis performed; no further action required.",
IF(AND($AH3706="Pass",$L3706="2 - Limited In Use "),"Analysis performed; no further action required.",
IF(AND($AH3706="Fail",$L3706="3 - Adjusted "),"Analysis performed; no further action required.",
"Unit fails analysis; TSM determination required."))))))</f>
        <v/>
      </c>
      <c r="AJ3706" s="58"/>
    </row>
    <row r="3707" customFormat="false" ht="15" hidden="false" customHeight="false" outlineLevel="0" collapsed="false">
      <c r="A3707" s="56"/>
      <c r="E3707" s="57" t="str">
        <f aca="false">IF(AND($F3707="",$G3707=""),"",IF($G3707="",$F3707,HYPERLINK($G3707,$F3707)))</f>
        <v/>
      </c>
      <c r="H3707" s="1" t="str">
        <f aca="false">IF($I3707="","None Attached",IF(LEFT($I3707,5)="https",HYPERLINK($I3707,"Datasheet"),HYPERLINK(_xlfn.CONCAT("https://",$I3707),"Datasheet")))</f>
        <v>None Attached</v>
      </c>
      <c r="M3707" s="56"/>
      <c r="P3707" s="58"/>
      <c r="Q3707" s="1" t="n">
        <f aca="false">$M3707-$N3707</f>
        <v>0</v>
      </c>
      <c r="R3707" s="56"/>
      <c r="T3707" s="59" t="s">
        <v>15</v>
      </c>
      <c r="U3707" s="1" t="n">
        <f aca="false">$S3707-$R3707</f>
        <v>0</v>
      </c>
      <c r="V3707" s="1" t="n">
        <f aca="false">IF($T3707="±",$Q3707*2,$Q3707)</f>
        <v>0</v>
      </c>
      <c r="W3707" s="60" t="str">
        <f aca="false">IFERROR($U3707/ABS($V3707),"N/A")</f>
        <v>N/A</v>
      </c>
      <c r="X3707" s="61" t="str">
        <f aca="false">IF(OR($W3707="N/A",$R3707="",$S3707=""),"N/A",IF($W3707&gt;=4,"Not Significant",IF($W3707&gt;=2,"Semi-Significant","Significant")))</f>
        <v>N/A</v>
      </c>
      <c r="Z3707" s="1" t="str">
        <f aca="false">IF($D3707="Z540.1 w/data",0,"")</f>
        <v/>
      </c>
      <c r="AA3707" s="1" t="e">
        <f aca="false">$Y3707+$Q3707+$Z3707</f>
        <v>#VALUE!</v>
      </c>
      <c r="AB3707" s="1" t="n">
        <f aca="false">$N3707+$Q3707</f>
        <v>0</v>
      </c>
      <c r="AC3707" s="1" t="str">
        <f aca="false">IF($Y3707="","",IF(AND($AA3707&gt;=$R3707,$AA3707&lt;=$S3707),"Pass","Fail"))</f>
        <v/>
      </c>
      <c r="AD3707" s="1" t="str">
        <f aca="false">IF($Y3707="","",IF($AA3707&gt;$R3707,"Pass","Fail"))</f>
        <v/>
      </c>
      <c r="AE3707" s="1" t="str">
        <f aca="false">IF($Y3707="","",IF($AA3707&gt;=$R3707,"Pass","Fail"))</f>
        <v/>
      </c>
      <c r="AF3707" s="1" t="str">
        <f aca="false">IF($Y3707="","",IF($AA3707&lt;=$S3707,"Pass","Fail"))</f>
        <v/>
      </c>
      <c r="AG3707" s="1" t="str">
        <f aca="false">IF($Y3707="","",IF($AA3707&lt;$S3707,"Pass","Fail"))</f>
        <v/>
      </c>
      <c r="AH3707" s="23" t="str">
        <f aca="true">INDIRECT(CHOOSE(MATCH($T3707,{"±","&gt;","≥","≤","&lt;"},0), "AC", "AD", "AE", "AF", "AG") &amp; ROW())</f>
        <v/>
      </c>
      <c r="AI3707" s="56" t="str">
        <f aca="false">IF($X3707="Not Significant","No Further Action Required",
IF($AH3707="","",
IF(AND($AH3707="Pass",$L3707="0 - Passed "),"Analysis performed; no further action required.",
IF(AND($AH3707="Fail",$L3707="1 - Failed "),"Analysis performed; no further action required.",
IF(AND($AH3707="Pass",$L3707="2 - Limited In Use "),"Analysis performed; no further action required.",
IF(AND($AH3707="Fail",$L3707="3 - Adjusted "),"Analysis performed; no further action required.",
"Unit fails analysis; TSM determination required."))))))</f>
        <v/>
      </c>
      <c r="AJ3707" s="58"/>
    </row>
    <row r="3708" customFormat="false" ht="15" hidden="false" customHeight="false" outlineLevel="0" collapsed="false">
      <c r="A3708" s="56"/>
      <c r="E3708" s="57" t="str">
        <f aca="false">IF(AND($F3708="",$G3708=""),"",IF($G3708="",$F3708,HYPERLINK($G3708,$F3708)))</f>
        <v/>
      </c>
      <c r="H3708" s="1" t="str">
        <f aca="false">IF($I3708="","None Attached",IF(LEFT($I3708,5)="https",HYPERLINK($I3708,"Datasheet"),HYPERLINK(_xlfn.CONCAT("https://",$I3708),"Datasheet")))</f>
        <v>None Attached</v>
      </c>
      <c r="M3708" s="56"/>
      <c r="P3708" s="58"/>
      <c r="Q3708" s="1" t="n">
        <f aca="false">$M3708-$N3708</f>
        <v>0</v>
      </c>
      <c r="R3708" s="56"/>
      <c r="T3708" s="59" t="s">
        <v>15</v>
      </c>
      <c r="U3708" s="1" t="n">
        <f aca="false">$S3708-$R3708</f>
        <v>0</v>
      </c>
      <c r="V3708" s="1" t="n">
        <f aca="false">IF($T3708="±",$Q3708*2,$Q3708)</f>
        <v>0</v>
      </c>
      <c r="W3708" s="60" t="str">
        <f aca="false">IFERROR($U3708/ABS($V3708),"N/A")</f>
        <v>N/A</v>
      </c>
      <c r="X3708" s="61" t="str">
        <f aca="false">IF(OR($W3708="N/A",$R3708="",$S3708=""),"N/A",IF($W3708&gt;=4,"Not Significant",IF($W3708&gt;=2,"Semi-Significant","Significant")))</f>
        <v>N/A</v>
      </c>
      <c r="Z3708" s="1" t="str">
        <f aca="false">IF($D3708="Z540.1 w/data",0,"")</f>
        <v/>
      </c>
      <c r="AA3708" s="1" t="e">
        <f aca="false">$Y3708+$Q3708+$Z3708</f>
        <v>#VALUE!</v>
      </c>
      <c r="AB3708" s="1" t="n">
        <f aca="false">$N3708+$Q3708</f>
        <v>0</v>
      </c>
      <c r="AC3708" s="1" t="str">
        <f aca="false">IF($Y3708="","",IF(AND($AA3708&gt;=$R3708,$AA3708&lt;=$S3708),"Pass","Fail"))</f>
        <v/>
      </c>
      <c r="AD3708" s="1" t="str">
        <f aca="false">IF($Y3708="","",IF($AA3708&gt;$R3708,"Pass","Fail"))</f>
        <v/>
      </c>
      <c r="AE3708" s="1" t="str">
        <f aca="false">IF($Y3708="","",IF($AA3708&gt;=$R3708,"Pass","Fail"))</f>
        <v/>
      </c>
      <c r="AF3708" s="1" t="str">
        <f aca="false">IF($Y3708="","",IF($AA3708&lt;=$S3708,"Pass","Fail"))</f>
        <v/>
      </c>
      <c r="AG3708" s="1" t="str">
        <f aca="false">IF($Y3708="","",IF($AA3708&lt;$S3708,"Pass","Fail"))</f>
        <v/>
      </c>
      <c r="AH3708" s="23" t="str">
        <f aca="true">INDIRECT(CHOOSE(MATCH($T3708,{"±","&gt;","≥","≤","&lt;"},0), "AC", "AD", "AE", "AF", "AG") &amp; ROW())</f>
        <v/>
      </c>
      <c r="AI3708" s="56" t="str">
        <f aca="false">IF($X3708="Not Significant","No Further Action Required",
IF($AH3708="","",
IF(AND($AH3708="Pass",$L3708="0 - Passed "),"Analysis performed; no further action required.",
IF(AND($AH3708="Fail",$L3708="1 - Failed "),"Analysis performed; no further action required.",
IF(AND($AH3708="Pass",$L3708="2 - Limited In Use "),"Analysis performed; no further action required.",
IF(AND($AH3708="Fail",$L3708="3 - Adjusted "),"Analysis performed; no further action required.",
"Unit fails analysis; TSM determination required."))))))</f>
        <v/>
      </c>
      <c r="AJ3708" s="58"/>
    </row>
    <row r="3709" customFormat="false" ht="15" hidden="false" customHeight="false" outlineLevel="0" collapsed="false">
      <c r="A3709" s="56"/>
      <c r="E3709" s="57" t="str">
        <f aca="false">IF(AND($F3709="",$G3709=""),"",IF($G3709="",$F3709,HYPERLINK($G3709,$F3709)))</f>
        <v/>
      </c>
      <c r="H3709" s="1" t="str">
        <f aca="false">IF($I3709="","None Attached",IF(LEFT($I3709,5)="https",HYPERLINK($I3709,"Datasheet"),HYPERLINK(_xlfn.CONCAT("https://",$I3709),"Datasheet")))</f>
        <v>None Attached</v>
      </c>
      <c r="M3709" s="56"/>
      <c r="P3709" s="58"/>
      <c r="Q3709" s="1" t="n">
        <f aca="false">$M3709-$N3709</f>
        <v>0</v>
      </c>
      <c r="R3709" s="56"/>
      <c r="T3709" s="59" t="s">
        <v>15</v>
      </c>
      <c r="U3709" s="1" t="n">
        <f aca="false">$S3709-$R3709</f>
        <v>0</v>
      </c>
      <c r="V3709" s="1" t="n">
        <f aca="false">IF($T3709="±",$Q3709*2,$Q3709)</f>
        <v>0</v>
      </c>
      <c r="W3709" s="60" t="str">
        <f aca="false">IFERROR($U3709/ABS($V3709),"N/A")</f>
        <v>N/A</v>
      </c>
      <c r="X3709" s="61" t="str">
        <f aca="false">IF(OR($W3709="N/A",$R3709="",$S3709=""),"N/A",IF($W3709&gt;=4,"Not Significant",IF($W3709&gt;=2,"Semi-Significant","Significant")))</f>
        <v>N/A</v>
      </c>
      <c r="Z3709" s="1" t="str">
        <f aca="false">IF($D3709="Z540.1 w/data",0,"")</f>
        <v/>
      </c>
      <c r="AA3709" s="1" t="e">
        <f aca="false">$Y3709+$Q3709+$Z3709</f>
        <v>#VALUE!</v>
      </c>
      <c r="AB3709" s="1" t="n">
        <f aca="false">$N3709+$Q3709</f>
        <v>0</v>
      </c>
      <c r="AC3709" s="1" t="str">
        <f aca="false">IF($Y3709="","",IF(AND($AA3709&gt;=$R3709,$AA3709&lt;=$S3709),"Pass","Fail"))</f>
        <v/>
      </c>
      <c r="AD3709" s="1" t="str">
        <f aca="false">IF($Y3709="","",IF($AA3709&gt;$R3709,"Pass","Fail"))</f>
        <v/>
      </c>
      <c r="AE3709" s="1" t="str">
        <f aca="false">IF($Y3709="","",IF($AA3709&gt;=$R3709,"Pass","Fail"))</f>
        <v/>
      </c>
      <c r="AF3709" s="1" t="str">
        <f aca="false">IF($Y3709="","",IF($AA3709&lt;=$S3709,"Pass","Fail"))</f>
        <v/>
      </c>
      <c r="AG3709" s="1" t="str">
        <f aca="false">IF($Y3709="","",IF($AA3709&lt;$S3709,"Pass","Fail"))</f>
        <v/>
      </c>
      <c r="AH3709" s="23" t="str">
        <f aca="true">INDIRECT(CHOOSE(MATCH($T3709,{"±","&gt;","≥","≤","&lt;"},0), "AC", "AD", "AE", "AF", "AG") &amp; ROW())</f>
        <v/>
      </c>
      <c r="AI3709" s="56" t="str">
        <f aca="false">IF($X3709="Not Significant","No Further Action Required",
IF($AH3709="","",
IF(AND($AH3709="Pass",$L3709="0 - Passed "),"Analysis performed; no further action required.",
IF(AND($AH3709="Fail",$L3709="1 - Failed "),"Analysis performed; no further action required.",
IF(AND($AH3709="Pass",$L3709="2 - Limited In Use "),"Analysis performed; no further action required.",
IF(AND($AH3709="Fail",$L3709="3 - Adjusted "),"Analysis performed; no further action required.",
"Unit fails analysis; TSM determination required."))))))</f>
        <v/>
      </c>
      <c r="AJ3709" s="58"/>
    </row>
    <row r="3710" customFormat="false" ht="15" hidden="false" customHeight="false" outlineLevel="0" collapsed="false">
      <c r="A3710" s="56"/>
      <c r="E3710" s="57" t="str">
        <f aca="false">IF(AND($F3710="",$G3710=""),"",IF($G3710="",$F3710,HYPERLINK($G3710,$F3710)))</f>
        <v/>
      </c>
      <c r="H3710" s="1" t="str">
        <f aca="false">IF($I3710="","None Attached",IF(LEFT($I3710,5)="https",HYPERLINK($I3710,"Datasheet"),HYPERLINK(_xlfn.CONCAT("https://",$I3710),"Datasheet")))</f>
        <v>None Attached</v>
      </c>
      <c r="M3710" s="56"/>
      <c r="P3710" s="58"/>
      <c r="Q3710" s="1" t="n">
        <f aca="false">$M3710-$N3710</f>
        <v>0</v>
      </c>
      <c r="R3710" s="56"/>
      <c r="T3710" s="59" t="s">
        <v>15</v>
      </c>
      <c r="U3710" s="1" t="n">
        <f aca="false">$S3710-$R3710</f>
        <v>0</v>
      </c>
      <c r="V3710" s="1" t="n">
        <f aca="false">IF($T3710="±",$Q3710*2,$Q3710)</f>
        <v>0</v>
      </c>
      <c r="W3710" s="60" t="str">
        <f aca="false">IFERROR($U3710/ABS($V3710),"N/A")</f>
        <v>N/A</v>
      </c>
      <c r="X3710" s="61" t="str">
        <f aca="false">IF(OR($W3710="N/A",$R3710="",$S3710=""),"N/A",IF($W3710&gt;=4,"Not Significant",IF($W3710&gt;=2,"Semi-Significant","Significant")))</f>
        <v>N/A</v>
      </c>
      <c r="Z3710" s="1" t="str">
        <f aca="false">IF($D3710="Z540.1 w/data",0,"")</f>
        <v/>
      </c>
      <c r="AA3710" s="1" t="e">
        <f aca="false">$Y3710+$Q3710+$Z3710</f>
        <v>#VALUE!</v>
      </c>
      <c r="AB3710" s="1" t="n">
        <f aca="false">$N3710+$Q3710</f>
        <v>0</v>
      </c>
      <c r="AC3710" s="1" t="str">
        <f aca="false">IF($Y3710="","",IF(AND($AA3710&gt;=$R3710,$AA3710&lt;=$S3710),"Pass","Fail"))</f>
        <v/>
      </c>
      <c r="AD3710" s="1" t="str">
        <f aca="false">IF($Y3710="","",IF($AA3710&gt;$R3710,"Pass","Fail"))</f>
        <v/>
      </c>
      <c r="AE3710" s="1" t="str">
        <f aca="false">IF($Y3710="","",IF($AA3710&gt;=$R3710,"Pass","Fail"))</f>
        <v/>
      </c>
      <c r="AF3710" s="1" t="str">
        <f aca="false">IF($Y3710="","",IF($AA3710&lt;=$S3710,"Pass","Fail"))</f>
        <v/>
      </c>
      <c r="AG3710" s="1" t="str">
        <f aca="false">IF($Y3710="","",IF($AA3710&lt;$S3710,"Pass","Fail"))</f>
        <v/>
      </c>
      <c r="AH3710" s="23" t="str">
        <f aca="true">INDIRECT(CHOOSE(MATCH($T3710,{"±","&gt;","≥","≤","&lt;"},0), "AC", "AD", "AE", "AF", "AG") &amp; ROW())</f>
        <v/>
      </c>
      <c r="AI3710" s="56" t="str">
        <f aca="false">IF($X3710="Not Significant","No Further Action Required",
IF($AH3710="","",
IF(AND($AH3710="Pass",$L3710="0 - Passed "),"Analysis performed; no further action required.",
IF(AND($AH3710="Fail",$L3710="1 - Failed "),"Analysis performed; no further action required.",
IF(AND($AH3710="Pass",$L3710="2 - Limited In Use "),"Analysis performed; no further action required.",
IF(AND($AH3710="Fail",$L3710="3 - Adjusted "),"Analysis performed; no further action required.",
"Unit fails analysis; TSM determination required."))))))</f>
        <v/>
      </c>
      <c r="AJ3710" s="58"/>
    </row>
    <row r="3711" customFormat="false" ht="15" hidden="false" customHeight="false" outlineLevel="0" collapsed="false">
      <c r="A3711" s="56"/>
      <c r="E3711" s="57" t="str">
        <f aca="false">IF(AND($F3711="",$G3711=""),"",IF($G3711="",$F3711,HYPERLINK($G3711,$F3711)))</f>
        <v/>
      </c>
      <c r="H3711" s="1" t="str">
        <f aca="false">IF($I3711="","None Attached",IF(LEFT($I3711,5)="https",HYPERLINK($I3711,"Datasheet"),HYPERLINK(_xlfn.CONCAT("https://",$I3711),"Datasheet")))</f>
        <v>None Attached</v>
      </c>
      <c r="M3711" s="56"/>
      <c r="P3711" s="58"/>
      <c r="Q3711" s="1" t="n">
        <f aca="false">$M3711-$N3711</f>
        <v>0</v>
      </c>
      <c r="R3711" s="56"/>
      <c r="T3711" s="59" t="s">
        <v>15</v>
      </c>
      <c r="U3711" s="1" t="n">
        <f aca="false">$S3711-$R3711</f>
        <v>0</v>
      </c>
      <c r="V3711" s="1" t="n">
        <f aca="false">IF($T3711="±",$Q3711*2,$Q3711)</f>
        <v>0</v>
      </c>
      <c r="W3711" s="60" t="str">
        <f aca="false">IFERROR($U3711/ABS($V3711),"N/A")</f>
        <v>N/A</v>
      </c>
      <c r="X3711" s="61" t="str">
        <f aca="false">IF(OR($W3711="N/A",$R3711="",$S3711=""),"N/A",IF($W3711&gt;=4,"Not Significant",IF($W3711&gt;=2,"Semi-Significant","Significant")))</f>
        <v>N/A</v>
      </c>
      <c r="Z3711" s="1" t="str">
        <f aca="false">IF($D3711="Z540.1 w/data",0,"")</f>
        <v/>
      </c>
      <c r="AA3711" s="1" t="e">
        <f aca="false">$Y3711+$Q3711+$Z3711</f>
        <v>#VALUE!</v>
      </c>
      <c r="AB3711" s="1" t="n">
        <f aca="false">$N3711+$Q3711</f>
        <v>0</v>
      </c>
      <c r="AC3711" s="1" t="str">
        <f aca="false">IF($Y3711="","",IF(AND($AA3711&gt;=$R3711,$AA3711&lt;=$S3711),"Pass","Fail"))</f>
        <v/>
      </c>
      <c r="AD3711" s="1" t="str">
        <f aca="false">IF($Y3711="","",IF($AA3711&gt;$R3711,"Pass","Fail"))</f>
        <v/>
      </c>
      <c r="AE3711" s="1" t="str">
        <f aca="false">IF($Y3711="","",IF($AA3711&gt;=$R3711,"Pass","Fail"))</f>
        <v/>
      </c>
      <c r="AF3711" s="1" t="str">
        <f aca="false">IF($Y3711="","",IF($AA3711&lt;=$S3711,"Pass","Fail"))</f>
        <v/>
      </c>
      <c r="AG3711" s="1" t="str">
        <f aca="false">IF($Y3711="","",IF($AA3711&lt;$S3711,"Pass","Fail"))</f>
        <v/>
      </c>
      <c r="AH3711" s="23" t="str">
        <f aca="true">INDIRECT(CHOOSE(MATCH($T3711,{"±","&gt;","≥","≤","&lt;"},0), "AC", "AD", "AE", "AF", "AG") &amp; ROW())</f>
        <v/>
      </c>
      <c r="AI3711" s="56" t="str">
        <f aca="false">IF($X3711="Not Significant","No Further Action Required",
IF($AH3711="","",
IF(AND($AH3711="Pass",$L3711="0 - Passed "),"Analysis performed; no further action required.",
IF(AND($AH3711="Fail",$L3711="1 - Failed "),"Analysis performed; no further action required.",
IF(AND($AH3711="Pass",$L3711="2 - Limited In Use "),"Analysis performed; no further action required.",
IF(AND($AH3711="Fail",$L3711="3 - Adjusted "),"Analysis performed; no further action required.",
"Unit fails analysis; TSM determination required."))))))</f>
        <v/>
      </c>
      <c r="AJ3711" s="58"/>
    </row>
    <row r="3712" customFormat="false" ht="15" hidden="false" customHeight="false" outlineLevel="0" collapsed="false">
      <c r="A3712" s="56"/>
      <c r="E3712" s="57" t="str">
        <f aca="false">IF(AND($F3712="",$G3712=""),"",IF($G3712="",$F3712,HYPERLINK($G3712,$F3712)))</f>
        <v/>
      </c>
      <c r="H3712" s="1" t="str">
        <f aca="false">IF($I3712="","None Attached",IF(LEFT($I3712,5)="https",HYPERLINK($I3712,"Datasheet"),HYPERLINK(_xlfn.CONCAT("https://",$I3712),"Datasheet")))</f>
        <v>None Attached</v>
      </c>
      <c r="M3712" s="56"/>
      <c r="P3712" s="58"/>
      <c r="Q3712" s="1" t="n">
        <f aca="false">$M3712-$N3712</f>
        <v>0</v>
      </c>
      <c r="R3712" s="56"/>
      <c r="T3712" s="59" t="s">
        <v>15</v>
      </c>
      <c r="U3712" s="1" t="n">
        <f aca="false">$S3712-$R3712</f>
        <v>0</v>
      </c>
      <c r="V3712" s="1" t="n">
        <f aca="false">IF($T3712="±",$Q3712*2,$Q3712)</f>
        <v>0</v>
      </c>
      <c r="W3712" s="60" t="str">
        <f aca="false">IFERROR($U3712/ABS($V3712),"N/A")</f>
        <v>N/A</v>
      </c>
      <c r="X3712" s="61" t="str">
        <f aca="false">IF(OR($W3712="N/A",$R3712="",$S3712=""),"N/A",IF($W3712&gt;=4,"Not Significant",IF($W3712&gt;=2,"Semi-Significant","Significant")))</f>
        <v>N/A</v>
      </c>
      <c r="Z3712" s="1" t="str">
        <f aca="false">IF($D3712="Z540.1 w/data",0,"")</f>
        <v/>
      </c>
      <c r="AA3712" s="1" t="e">
        <f aca="false">$Y3712+$Q3712+$Z3712</f>
        <v>#VALUE!</v>
      </c>
      <c r="AB3712" s="1" t="n">
        <f aca="false">$N3712+$Q3712</f>
        <v>0</v>
      </c>
      <c r="AC3712" s="1" t="str">
        <f aca="false">IF($Y3712="","",IF(AND($AA3712&gt;=$R3712,$AA3712&lt;=$S3712),"Pass","Fail"))</f>
        <v/>
      </c>
      <c r="AD3712" s="1" t="str">
        <f aca="false">IF($Y3712="","",IF($AA3712&gt;$R3712,"Pass","Fail"))</f>
        <v/>
      </c>
      <c r="AE3712" s="1" t="str">
        <f aca="false">IF($Y3712="","",IF($AA3712&gt;=$R3712,"Pass","Fail"))</f>
        <v/>
      </c>
      <c r="AF3712" s="1" t="str">
        <f aca="false">IF($Y3712="","",IF($AA3712&lt;=$S3712,"Pass","Fail"))</f>
        <v/>
      </c>
      <c r="AG3712" s="1" t="str">
        <f aca="false">IF($Y3712="","",IF($AA3712&lt;$S3712,"Pass","Fail"))</f>
        <v/>
      </c>
      <c r="AH3712" s="23" t="str">
        <f aca="true">INDIRECT(CHOOSE(MATCH($T3712,{"±","&gt;","≥","≤","&lt;"},0), "AC", "AD", "AE", "AF", "AG") &amp; ROW())</f>
        <v/>
      </c>
      <c r="AI3712" s="56" t="str">
        <f aca="false">IF($X3712="Not Significant","No Further Action Required",
IF($AH3712="","",
IF(AND($AH3712="Pass",$L3712="0 - Passed "),"Analysis performed; no further action required.",
IF(AND($AH3712="Fail",$L3712="1 - Failed "),"Analysis performed; no further action required.",
IF(AND($AH3712="Pass",$L3712="2 - Limited In Use "),"Analysis performed; no further action required.",
IF(AND($AH3712="Fail",$L3712="3 - Adjusted "),"Analysis performed; no further action required.",
"Unit fails analysis; TSM determination required."))))))</f>
        <v/>
      </c>
      <c r="AJ3712" s="58"/>
    </row>
    <row r="3713" customFormat="false" ht="15" hidden="false" customHeight="false" outlineLevel="0" collapsed="false">
      <c r="A3713" s="56"/>
      <c r="E3713" s="57" t="str">
        <f aca="false">IF(AND($F3713="",$G3713=""),"",IF($G3713="",$F3713,HYPERLINK($G3713,$F3713)))</f>
        <v/>
      </c>
      <c r="H3713" s="1" t="str">
        <f aca="false">IF($I3713="","None Attached",IF(LEFT($I3713,5)="https",HYPERLINK($I3713,"Datasheet"),HYPERLINK(_xlfn.CONCAT("https://",$I3713),"Datasheet")))</f>
        <v>None Attached</v>
      </c>
      <c r="M3713" s="56"/>
      <c r="P3713" s="58"/>
      <c r="Q3713" s="1" t="n">
        <f aca="false">$M3713-$N3713</f>
        <v>0</v>
      </c>
      <c r="R3713" s="56"/>
      <c r="T3713" s="59" t="s">
        <v>15</v>
      </c>
      <c r="U3713" s="1" t="n">
        <f aca="false">$S3713-$R3713</f>
        <v>0</v>
      </c>
      <c r="V3713" s="1" t="n">
        <f aca="false">IF($T3713="±",$Q3713*2,$Q3713)</f>
        <v>0</v>
      </c>
      <c r="W3713" s="60" t="str">
        <f aca="false">IFERROR($U3713/ABS($V3713),"N/A")</f>
        <v>N/A</v>
      </c>
      <c r="X3713" s="61" t="str">
        <f aca="false">IF(OR($W3713="N/A",$R3713="",$S3713=""),"N/A",IF($W3713&gt;=4,"Not Significant",IF($W3713&gt;=2,"Semi-Significant","Significant")))</f>
        <v>N/A</v>
      </c>
      <c r="Z3713" s="1" t="str">
        <f aca="false">IF($D3713="Z540.1 w/data",0,"")</f>
        <v/>
      </c>
      <c r="AA3713" s="1" t="e">
        <f aca="false">$Y3713+$Q3713+$Z3713</f>
        <v>#VALUE!</v>
      </c>
      <c r="AB3713" s="1" t="n">
        <f aca="false">$N3713+$Q3713</f>
        <v>0</v>
      </c>
      <c r="AC3713" s="1" t="str">
        <f aca="false">IF($Y3713="","",IF(AND($AA3713&gt;=$R3713,$AA3713&lt;=$S3713),"Pass","Fail"))</f>
        <v/>
      </c>
      <c r="AD3713" s="1" t="str">
        <f aca="false">IF($Y3713="","",IF($AA3713&gt;$R3713,"Pass","Fail"))</f>
        <v/>
      </c>
      <c r="AE3713" s="1" t="str">
        <f aca="false">IF($Y3713="","",IF($AA3713&gt;=$R3713,"Pass","Fail"))</f>
        <v/>
      </c>
      <c r="AF3713" s="1" t="str">
        <f aca="false">IF($Y3713="","",IF($AA3713&lt;=$S3713,"Pass","Fail"))</f>
        <v/>
      </c>
      <c r="AG3713" s="1" t="str">
        <f aca="false">IF($Y3713="","",IF($AA3713&lt;$S3713,"Pass","Fail"))</f>
        <v/>
      </c>
      <c r="AH3713" s="23" t="str">
        <f aca="true">INDIRECT(CHOOSE(MATCH($T3713,{"±","&gt;","≥","≤","&lt;"},0), "AC", "AD", "AE", "AF", "AG") &amp; ROW())</f>
        <v/>
      </c>
      <c r="AI3713" s="56" t="str">
        <f aca="false">IF($X3713="Not Significant","No Further Action Required",
IF($AH3713="","",
IF(AND($AH3713="Pass",$L3713="0 - Passed "),"Analysis performed; no further action required.",
IF(AND($AH3713="Fail",$L3713="1 - Failed "),"Analysis performed; no further action required.",
IF(AND($AH3713="Pass",$L3713="2 - Limited In Use "),"Analysis performed; no further action required.",
IF(AND($AH3713="Fail",$L3713="3 - Adjusted "),"Analysis performed; no further action required.",
"Unit fails analysis; TSM determination required."))))))</f>
        <v/>
      </c>
      <c r="AJ3713" s="58"/>
    </row>
    <row r="3714" customFormat="false" ht="15" hidden="false" customHeight="false" outlineLevel="0" collapsed="false">
      <c r="A3714" s="56"/>
      <c r="E3714" s="57" t="str">
        <f aca="false">IF(AND($F3714="",$G3714=""),"",IF($G3714="",$F3714,HYPERLINK($G3714,$F3714)))</f>
        <v/>
      </c>
      <c r="H3714" s="1" t="str">
        <f aca="false">IF($I3714="","None Attached",IF(LEFT($I3714,5)="https",HYPERLINK($I3714,"Datasheet"),HYPERLINK(_xlfn.CONCAT("https://",$I3714),"Datasheet")))</f>
        <v>None Attached</v>
      </c>
      <c r="M3714" s="56"/>
      <c r="P3714" s="58"/>
      <c r="Q3714" s="1" t="n">
        <f aca="false">$M3714-$N3714</f>
        <v>0</v>
      </c>
      <c r="R3714" s="56"/>
      <c r="T3714" s="59" t="s">
        <v>15</v>
      </c>
      <c r="U3714" s="1" t="n">
        <f aca="false">$S3714-$R3714</f>
        <v>0</v>
      </c>
      <c r="V3714" s="1" t="n">
        <f aca="false">IF($T3714="±",$Q3714*2,$Q3714)</f>
        <v>0</v>
      </c>
      <c r="W3714" s="60" t="str">
        <f aca="false">IFERROR($U3714/ABS($V3714),"N/A")</f>
        <v>N/A</v>
      </c>
      <c r="X3714" s="61" t="str">
        <f aca="false">IF(OR($W3714="N/A",$R3714="",$S3714=""),"N/A",IF($W3714&gt;=4,"Not Significant",IF($W3714&gt;=2,"Semi-Significant","Significant")))</f>
        <v>N/A</v>
      </c>
      <c r="Z3714" s="1" t="str">
        <f aca="false">IF($D3714="Z540.1 w/data",0,"")</f>
        <v/>
      </c>
      <c r="AA3714" s="1" t="e">
        <f aca="false">$Y3714+$Q3714+$Z3714</f>
        <v>#VALUE!</v>
      </c>
      <c r="AB3714" s="1" t="n">
        <f aca="false">$N3714+$Q3714</f>
        <v>0</v>
      </c>
      <c r="AC3714" s="1" t="str">
        <f aca="false">IF($Y3714="","",IF(AND($AA3714&gt;=$R3714,$AA3714&lt;=$S3714),"Pass","Fail"))</f>
        <v/>
      </c>
      <c r="AD3714" s="1" t="str">
        <f aca="false">IF($Y3714="","",IF($AA3714&gt;$R3714,"Pass","Fail"))</f>
        <v/>
      </c>
      <c r="AE3714" s="1" t="str">
        <f aca="false">IF($Y3714="","",IF($AA3714&gt;=$R3714,"Pass","Fail"))</f>
        <v/>
      </c>
      <c r="AF3714" s="1" t="str">
        <f aca="false">IF($Y3714="","",IF($AA3714&lt;=$S3714,"Pass","Fail"))</f>
        <v/>
      </c>
      <c r="AG3714" s="1" t="str">
        <f aca="false">IF($Y3714="","",IF($AA3714&lt;$S3714,"Pass","Fail"))</f>
        <v/>
      </c>
      <c r="AH3714" s="23" t="str">
        <f aca="true">INDIRECT(CHOOSE(MATCH($T3714,{"±","&gt;","≥","≤","&lt;"},0), "AC", "AD", "AE", "AF", "AG") &amp; ROW())</f>
        <v/>
      </c>
      <c r="AI3714" s="56" t="str">
        <f aca="false">IF($X3714="Not Significant","No Further Action Required",
IF($AH3714="","",
IF(AND($AH3714="Pass",$L3714="0 - Passed "),"Analysis performed; no further action required.",
IF(AND($AH3714="Fail",$L3714="1 - Failed "),"Analysis performed; no further action required.",
IF(AND($AH3714="Pass",$L3714="2 - Limited In Use "),"Analysis performed; no further action required.",
IF(AND($AH3714="Fail",$L3714="3 - Adjusted "),"Analysis performed; no further action required.",
"Unit fails analysis; TSM determination required."))))))</f>
        <v/>
      </c>
      <c r="AJ3714" s="58"/>
    </row>
    <row r="3715" customFormat="false" ht="15" hidden="false" customHeight="false" outlineLevel="0" collapsed="false">
      <c r="A3715" s="56"/>
      <c r="E3715" s="57" t="str">
        <f aca="false">IF(AND($F3715="",$G3715=""),"",IF($G3715="",$F3715,HYPERLINK($G3715,$F3715)))</f>
        <v/>
      </c>
      <c r="H3715" s="1" t="str">
        <f aca="false">IF($I3715="","None Attached",IF(LEFT($I3715,5)="https",HYPERLINK($I3715,"Datasheet"),HYPERLINK(_xlfn.CONCAT("https://",$I3715),"Datasheet")))</f>
        <v>None Attached</v>
      </c>
      <c r="M3715" s="56"/>
      <c r="P3715" s="58"/>
      <c r="Q3715" s="1" t="n">
        <f aca="false">$M3715-$N3715</f>
        <v>0</v>
      </c>
      <c r="R3715" s="56"/>
      <c r="T3715" s="59" t="s">
        <v>15</v>
      </c>
      <c r="U3715" s="1" t="n">
        <f aca="false">$S3715-$R3715</f>
        <v>0</v>
      </c>
      <c r="V3715" s="1" t="n">
        <f aca="false">IF($T3715="±",$Q3715*2,$Q3715)</f>
        <v>0</v>
      </c>
      <c r="W3715" s="60" t="str">
        <f aca="false">IFERROR($U3715/ABS($V3715),"N/A")</f>
        <v>N/A</v>
      </c>
      <c r="X3715" s="61" t="str">
        <f aca="false">IF(OR($W3715="N/A",$R3715="",$S3715=""),"N/A",IF($W3715&gt;=4,"Not Significant",IF($W3715&gt;=2,"Semi-Significant","Significant")))</f>
        <v>N/A</v>
      </c>
      <c r="Z3715" s="1" t="str">
        <f aca="false">IF($D3715="Z540.1 w/data",0,"")</f>
        <v/>
      </c>
      <c r="AA3715" s="1" t="e">
        <f aca="false">$Y3715+$Q3715+$Z3715</f>
        <v>#VALUE!</v>
      </c>
      <c r="AB3715" s="1" t="n">
        <f aca="false">$N3715+$Q3715</f>
        <v>0</v>
      </c>
      <c r="AC3715" s="1" t="str">
        <f aca="false">IF($Y3715="","",IF(AND($AA3715&gt;=$R3715,$AA3715&lt;=$S3715),"Pass","Fail"))</f>
        <v/>
      </c>
      <c r="AD3715" s="1" t="str">
        <f aca="false">IF($Y3715="","",IF($AA3715&gt;$R3715,"Pass","Fail"))</f>
        <v/>
      </c>
      <c r="AE3715" s="1" t="str">
        <f aca="false">IF($Y3715="","",IF($AA3715&gt;=$R3715,"Pass","Fail"))</f>
        <v/>
      </c>
      <c r="AF3715" s="1" t="str">
        <f aca="false">IF($Y3715="","",IF($AA3715&lt;=$S3715,"Pass","Fail"))</f>
        <v/>
      </c>
      <c r="AG3715" s="1" t="str">
        <f aca="false">IF($Y3715="","",IF($AA3715&lt;$S3715,"Pass","Fail"))</f>
        <v/>
      </c>
      <c r="AH3715" s="23" t="str">
        <f aca="true">INDIRECT(CHOOSE(MATCH($T3715,{"±","&gt;","≥","≤","&lt;"},0), "AC", "AD", "AE", "AF", "AG") &amp; ROW())</f>
        <v/>
      </c>
      <c r="AI3715" s="56" t="str">
        <f aca="false">IF($X3715="Not Significant","No Further Action Required",
IF($AH3715="","",
IF(AND($AH3715="Pass",$L3715="0 - Passed "),"Analysis performed; no further action required.",
IF(AND($AH3715="Fail",$L3715="1 - Failed "),"Analysis performed; no further action required.",
IF(AND($AH3715="Pass",$L3715="2 - Limited In Use "),"Analysis performed; no further action required.",
IF(AND($AH3715="Fail",$L3715="3 - Adjusted "),"Analysis performed; no further action required.",
"Unit fails analysis; TSM determination required."))))))</f>
        <v/>
      </c>
      <c r="AJ3715" s="58"/>
    </row>
    <row r="3716" customFormat="false" ht="15" hidden="false" customHeight="false" outlineLevel="0" collapsed="false">
      <c r="A3716" s="56"/>
      <c r="E3716" s="57" t="str">
        <f aca="false">IF(AND($F3716="",$G3716=""),"",IF($G3716="",$F3716,HYPERLINK($G3716,$F3716)))</f>
        <v/>
      </c>
      <c r="H3716" s="1" t="str">
        <f aca="false">IF($I3716="","None Attached",IF(LEFT($I3716,5)="https",HYPERLINK($I3716,"Datasheet"),HYPERLINK(_xlfn.CONCAT("https://",$I3716),"Datasheet")))</f>
        <v>None Attached</v>
      </c>
      <c r="M3716" s="56"/>
      <c r="P3716" s="58"/>
      <c r="Q3716" s="1" t="n">
        <f aca="false">$M3716-$N3716</f>
        <v>0</v>
      </c>
      <c r="R3716" s="56"/>
      <c r="T3716" s="59" t="s">
        <v>15</v>
      </c>
      <c r="U3716" s="1" t="n">
        <f aca="false">$S3716-$R3716</f>
        <v>0</v>
      </c>
      <c r="V3716" s="1" t="n">
        <f aca="false">IF($T3716="±",$Q3716*2,$Q3716)</f>
        <v>0</v>
      </c>
      <c r="W3716" s="60" t="str">
        <f aca="false">IFERROR($U3716/ABS($V3716),"N/A")</f>
        <v>N/A</v>
      </c>
      <c r="X3716" s="61" t="str">
        <f aca="false">IF(OR($W3716="N/A",$R3716="",$S3716=""),"N/A",IF($W3716&gt;=4,"Not Significant",IF($W3716&gt;=2,"Semi-Significant","Significant")))</f>
        <v>N/A</v>
      </c>
      <c r="Z3716" s="1" t="str">
        <f aca="false">IF($D3716="Z540.1 w/data",0,"")</f>
        <v/>
      </c>
      <c r="AA3716" s="1" t="e">
        <f aca="false">$Y3716+$Q3716+$Z3716</f>
        <v>#VALUE!</v>
      </c>
      <c r="AB3716" s="1" t="n">
        <f aca="false">$N3716+$Q3716</f>
        <v>0</v>
      </c>
      <c r="AC3716" s="1" t="str">
        <f aca="false">IF($Y3716="","",IF(AND($AA3716&gt;=$R3716,$AA3716&lt;=$S3716),"Pass","Fail"))</f>
        <v/>
      </c>
      <c r="AD3716" s="1" t="str">
        <f aca="false">IF($Y3716="","",IF($AA3716&gt;$R3716,"Pass","Fail"))</f>
        <v/>
      </c>
      <c r="AE3716" s="1" t="str">
        <f aca="false">IF($Y3716="","",IF($AA3716&gt;=$R3716,"Pass","Fail"))</f>
        <v/>
      </c>
      <c r="AF3716" s="1" t="str">
        <f aca="false">IF($Y3716="","",IF($AA3716&lt;=$S3716,"Pass","Fail"))</f>
        <v/>
      </c>
      <c r="AG3716" s="1" t="str">
        <f aca="false">IF($Y3716="","",IF($AA3716&lt;$S3716,"Pass","Fail"))</f>
        <v/>
      </c>
      <c r="AH3716" s="23" t="str">
        <f aca="true">INDIRECT(CHOOSE(MATCH($T3716,{"±","&gt;","≥","≤","&lt;"},0), "AC", "AD", "AE", "AF", "AG") &amp; ROW())</f>
        <v/>
      </c>
      <c r="AI3716" s="56" t="str">
        <f aca="false">IF($X3716="Not Significant","No Further Action Required",
IF($AH3716="","",
IF(AND($AH3716="Pass",$L3716="0 - Passed "),"Analysis performed; no further action required.",
IF(AND($AH3716="Fail",$L3716="1 - Failed "),"Analysis performed; no further action required.",
IF(AND($AH3716="Pass",$L3716="2 - Limited In Use "),"Analysis performed; no further action required.",
IF(AND($AH3716="Fail",$L3716="3 - Adjusted "),"Analysis performed; no further action required.",
"Unit fails analysis; TSM determination required."))))))</f>
        <v/>
      </c>
      <c r="AJ3716" s="58"/>
    </row>
    <row r="3717" customFormat="false" ht="15" hidden="false" customHeight="false" outlineLevel="0" collapsed="false">
      <c r="A3717" s="56"/>
      <c r="E3717" s="57" t="str">
        <f aca="false">IF(AND($F3717="",$G3717=""),"",IF($G3717="",$F3717,HYPERLINK($G3717,$F3717)))</f>
        <v/>
      </c>
      <c r="H3717" s="1" t="str">
        <f aca="false">IF($I3717="","None Attached",IF(LEFT($I3717,5)="https",HYPERLINK($I3717,"Datasheet"),HYPERLINK(_xlfn.CONCAT("https://",$I3717),"Datasheet")))</f>
        <v>None Attached</v>
      </c>
      <c r="M3717" s="56"/>
      <c r="P3717" s="58"/>
      <c r="Q3717" s="1" t="n">
        <f aca="false">$M3717-$N3717</f>
        <v>0</v>
      </c>
      <c r="R3717" s="56"/>
      <c r="T3717" s="59" t="s">
        <v>15</v>
      </c>
      <c r="U3717" s="1" t="n">
        <f aca="false">$S3717-$R3717</f>
        <v>0</v>
      </c>
      <c r="V3717" s="1" t="n">
        <f aca="false">IF($T3717="±",$Q3717*2,$Q3717)</f>
        <v>0</v>
      </c>
      <c r="W3717" s="60" t="str">
        <f aca="false">IFERROR($U3717/ABS($V3717),"N/A")</f>
        <v>N/A</v>
      </c>
      <c r="X3717" s="61" t="str">
        <f aca="false">IF(OR($W3717="N/A",$R3717="",$S3717=""),"N/A",IF($W3717&gt;=4,"Not Significant",IF($W3717&gt;=2,"Semi-Significant","Significant")))</f>
        <v>N/A</v>
      </c>
      <c r="Z3717" s="1" t="str">
        <f aca="false">IF($D3717="Z540.1 w/data",0,"")</f>
        <v/>
      </c>
      <c r="AA3717" s="1" t="e">
        <f aca="false">$Y3717+$Q3717+$Z3717</f>
        <v>#VALUE!</v>
      </c>
      <c r="AB3717" s="1" t="n">
        <f aca="false">$N3717+$Q3717</f>
        <v>0</v>
      </c>
      <c r="AC3717" s="1" t="str">
        <f aca="false">IF($Y3717="","",IF(AND($AA3717&gt;=$R3717,$AA3717&lt;=$S3717),"Pass","Fail"))</f>
        <v/>
      </c>
      <c r="AD3717" s="1" t="str">
        <f aca="false">IF($Y3717="","",IF($AA3717&gt;$R3717,"Pass","Fail"))</f>
        <v/>
      </c>
      <c r="AE3717" s="1" t="str">
        <f aca="false">IF($Y3717="","",IF($AA3717&gt;=$R3717,"Pass","Fail"))</f>
        <v/>
      </c>
      <c r="AF3717" s="1" t="str">
        <f aca="false">IF($Y3717="","",IF($AA3717&lt;=$S3717,"Pass","Fail"))</f>
        <v/>
      </c>
      <c r="AG3717" s="1" t="str">
        <f aca="false">IF($Y3717="","",IF($AA3717&lt;$S3717,"Pass","Fail"))</f>
        <v/>
      </c>
      <c r="AH3717" s="23" t="str">
        <f aca="true">INDIRECT(CHOOSE(MATCH($T3717,{"±","&gt;","≥","≤","&lt;"},0), "AC", "AD", "AE", "AF", "AG") &amp; ROW())</f>
        <v/>
      </c>
      <c r="AI3717" s="56" t="str">
        <f aca="false">IF($X3717="Not Significant","No Further Action Required",
IF($AH3717="","",
IF(AND($AH3717="Pass",$L3717="0 - Passed "),"Analysis performed; no further action required.",
IF(AND($AH3717="Fail",$L3717="1 - Failed "),"Analysis performed; no further action required.",
IF(AND($AH3717="Pass",$L3717="2 - Limited In Use "),"Analysis performed; no further action required.",
IF(AND($AH3717="Fail",$L3717="3 - Adjusted "),"Analysis performed; no further action required.",
"Unit fails analysis; TSM determination required."))))))</f>
        <v/>
      </c>
      <c r="AJ3717" s="58"/>
    </row>
    <row r="3718" customFormat="false" ht="15" hidden="false" customHeight="false" outlineLevel="0" collapsed="false">
      <c r="A3718" s="56"/>
      <c r="E3718" s="57" t="str">
        <f aca="false">IF(AND($F3718="",$G3718=""),"",IF($G3718="",$F3718,HYPERLINK($G3718,$F3718)))</f>
        <v/>
      </c>
      <c r="H3718" s="1" t="str">
        <f aca="false">IF($I3718="","None Attached",IF(LEFT($I3718,5)="https",HYPERLINK($I3718,"Datasheet"),HYPERLINK(_xlfn.CONCAT("https://",$I3718),"Datasheet")))</f>
        <v>None Attached</v>
      </c>
      <c r="M3718" s="56"/>
      <c r="P3718" s="58"/>
      <c r="Q3718" s="1" t="n">
        <f aca="false">$M3718-$N3718</f>
        <v>0</v>
      </c>
      <c r="R3718" s="56"/>
      <c r="T3718" s="59" t="s">
        <v>15</v>
      </c>
      <c r="U3718" s="1" t="n">
        <f aca="false">$S3718-$R3718</f>
        <v>0</v>
      </c>
      <c r="V3718" s="1" t="n">
        <f aca="false">IF($T3718="±",$Q3718*2,$Q3718)</f>
        <v>0</v>
      </c>
      <c r="W3718" s="60" t="str">
        <f aca="false">IFERROR($U3718/ABS($V3718),"N/A")</f>
        <v>N/A</v>
      </c>
      <c r="X3718" s="61" t="str">
        <f aca="false">IF(OR($W3718="N/A",$R3718="",$S3718=""),"N/A",IF($W3718&gt;=4,"Not Significant",IF($W3718&gt;=2,"Semi-Significant","Significant")))</f>
        <v>N/A</v>
      </c>
      <c r="Z3718" s="1" t="str">
        <f aca="false">IF($D3718="Z540.1 w/data",0,"")</f>
        <v/>
      </c>
      <c r="AA3718" s="1" t="e">
        <f aca="false">$Y3718+$Q3718+$Z3718</f>
        <v>#VALUE!</v>
      </c>
      <c r="AB3718" s="1" t="n">
        <f aca="false">$N3718+$Q3718</f>
        <v>0</v>
      </c>
      <c r="AC3718" s="1" t="str">
        <f aca="false">IF($Y3718="","",IF(AND($AA3718&gt;=$R3718,$AA3718&lt;=$S3718),"Pass","Fail"))</f>
        <v/>
      </c>
      <c r="AD3718" s="1" t="str">
        <f aca="false">IF($Y3718="","",IF($AA3718&gt;$R3718,"Pass","Fail"))</f>
        <v/>
      </c>
      <c r="AE3718" s="1" t="str">
        <f aca="false">IF($Y3718="","",IF($AA3718&gt;=$R3718,"Pass","Fail"))</f>
        <v/>
      </c>
      <c r="AF3718" s="1" t="str">
        <f aca="false">IF($Y3718="","",IF($AA3718&lt;=$S3718,"Pass","Fail"))</f>
        <v/>
      </c>
      <c r="AG3718" s="1" t="str">
        <f aca="false">IF($Y3718="","",IF($AA3718&lt;$S3718,"Pass","Fail"))</f>
        <v/>
      </c>
      <c r="AH3718" s="23" t="str">
        <f aca="true">INDIRECT(CHOOSE(MATCH($T3718,{"±","&gt;","≥","≤","&lt;"},0), "AC", "AD", "AE", "AF", "AG") &amp; ROW())</f>
        <v/>
      </c>
      <c r="AI3718" s="56" t="str">
        <f aca="false">IF($X3718="Not Significant","No Further Action Required",
IF($AH3718="","",
IF(AND($AH3718="Pass",$L3718="0 - Passed "),"Analysis performed; no further action required.",
IF(AND($AH3718="Fail",$L3718="1 - Failed "),"Analysis performed; no further action required.",
IF(AND($AH3718="Pass",$L3718="2 - Limited In Use "),"Analysis performed; no further action required.",
IF(AND($AH3718="Fail",$L3718="3 - Adjusted "),"Analysis performed; no further action required.",
"Unit fails analysis; TSM determination required."))))))</f>
        <v/>
      </c>
      <c r="AJ3718" s="58"/>
    </row>
    <row r="3719" customFormat="false" ht="15" hidden="false" customHeight="false" outlineLevel="0" collapsed="false">
      <c r="A3719" s="56"/>
      <c r="E3719" s="57" t="str">
        <f aca="false">IF(AND($F3719="",$G3719=""),"",IF($G3719="",$F3719,HYPERLINK($G3719,$F3719)))</f>
        <v/>
      </c>
      <c r="H3719" s="1" t="str">
        <f aca="false">IF($I3719="","None Attached",IF(LEFT($I3719,5)="https",HYPERLINK($I3719,"Datasheet"),HYPERLINK(_xlfn.CONCAT("https://",$I3719),"Datasheet")))</f>
        <v>None Attached</v>
      </c>
      <c r="M3719" s="56"/>
      <c r="P3719" s="58"/>
      <c r="Q3719" s="1" t="n">
        <f aca="false">$M3719-$N3719</f>
        <v>0</v>
      </c>
      <c r="R3719" s="56"/>
      <c r="T3719" s="59" t="s">
        <v>15</v>
      </c>
      <c r="U3719" s="1" t="n">
        <f aca="false">$S3719-$R3719</f>
        <v>0</v>
      </c>
      <c r="V3719" s="1" t="n">
        <f aca="false">IF($T3719="±",$Q3719*2,$Q3719)</f>
        <v>0</v>
      </c>
      <c r="W3719" s="60" t="str">
        <f aca="false">IFERROR($U3719/ABS($V3719),"N/A")</f>
        <v>N/A</v>
      </c>
      <c r="X3719" s="61" t="str">
        <f aca="false">IF(OR($W3719="N/A",$R3719="",$S3719=""),"N/A",IF($W3719&gt;=4,"Not Significant",IF($W3719&gt;=2,"Semi-Significant","Significant")))</f>
        <v>N/A</v>
      </c>
      <c r="Z3719" s="1" t="str">
        <f aca="false">IF($D3719="Z540.1 w/data",0,"")</f>
        <v/>
      </c>
      <c r="AA3719" s="1" t="e">
        <f aca="false">$Y3719+$Q3719+$Z3719</f>
        <v>#VALUE!</v>
      </c>
      <c r="AB3719" s="1" t="n">
        <f aca="false">$N3719+$Q3719</f>
        <v>0</v>
      </c>
      <c r="AC3719" s="1" t="str">
        <f aca="false">IF($Y3719="","",IF(AND($AA3719&gt;=$R3719,$AA3719&lt;=$S3719),"Pass","Fail"))</f>
        <v/>
      </c>
      <c r="AD3719" s="1" t="str">
        <f aca="false">IF($Y3719="","",IF($AA3719&gt;$R3719,"Pass","Fail"))</f>
        <v/>
      </c>
      <c r="AE3719" s="1" t="str">
        <f aca="false">IF($Y3719="","",IF($AA3719&gt;=$R3719,"Pass","Fail"))</f>
        <v/>
      </c>
      <c r="AF3719" s="1" t="str">
        <f aca="false">IF($Y3719="","",IF($AA3719&lt;=$S3719,"Pass","Fail"))</f>
        <v/>
      </c>
      <c r="AG3719" s="1" t="str">
        <f aca="false">IF($Y3719="","",IF($AA3719&lt;$S3719,"Pass","Fail"))</f>
        <v/>
      </c>
      <c r="AH3719" s="23" t="str">
        <f aca="true">INDIRECT(CHOOSE(MATCH($T3719,{"±","&gt;","≥","≤","&lt;"},0), "AC", "AD", "AE", "AF", "AG") &amp; ROW())</f>
        <v/>
      </c>
      <c r="AI3719" s="56" t="str">
        <f aca="false">IF($X3719="Not Significant","No Further Action Required",
IF($AH3719="","",
IF(AND($AH3719="Pass",$L3719="0 - Passed "),"Analysis performed; no further action required.",
IF(AND($AH3719="Fail",$L3719="1 - Failed "),"Analysis performed; no further action required.",
IF(AND($AH3719="Pass",$L3719="2 - Limited In Use "),"Analysis performed; no further action required.",
IF(AND($AH3719="Fail",$L3719="3 - Adjusted "),"Analysis performed; no further action required.",
"Unit fails analysis; TSM determination required."))))))</f>
        <v/>
      </c>
      <c r="AJ3719" s="58"/>
    </row>
    <row r="3720" customFormat="false" ht="15" hidden="false" customHeight="false" outlineLevel="0" collapsed="false">
      <c r="A3720" s="56"/>
      <c r="E3720" s="57" t="str">
        <f aca="false">IF(AND($F3720="",$G3720=""),"",IF($G3720="",$F3720,HYPERLINK($G3720,$F3720)))</f>
        <v/>
      </c>
      <c r="H3720" s="1" t="str">
        <f aca="false">IF($I3720="","None Attached",IF(LEFT($I3720,5)="https",HYPERLINK($I3720,"Datasheet"),HYPERLINK(_xlfn.CONCAT("https://",$I3720),"Datasheet")))</f>
        <v>None Attached</v>
      </c>
      <c r="M3720" s="56"/>
      <c r="P3720" s="58"/>
      <c r="Q3720" s="1" t="n">
        <f aca="false">$M3720-$N3720</f>
        <v>0</v>
      </c>
      <c r="R3720" s="56"/>
      <c r="T3720" s="59" t="s">
        <v>15</v>
      </c>
      <c r="U3720" s="1" t="n">
        <f aca="false">$S3720-$R3720</f>
        <v>0</v>
      </c>
      <c r="V3720" s="1" t="n">
        <f aca="false">IF($T3720="±",$Q3720*2,$Q3720)</f>
        <v>0</v>
      </c>
      <c r="W3720" s="60" t="str">
        <f aca="false">IFERROR($U3720/ABS($V3720),"N/A")</f>
        <v>N/A</v>
      </c>
      <c r="X3720" s="61" t="str">
        <f aca="false">IF(OR($W3720="N/A",$R3720="",$S3720=""),"N/A",IF($W3720&gt;=4,"Not Significant",IF($W3720&gt;=2,"Semi-Significant","Significant")))</f>
        <v>N/A</v>
      </c>
      <c r="Z3720" s="1" t="str">
        <f aca="false">IF($D3720="Z540.1 w/data",0,"")</f>
        <v/>
      </c>
      <c r="AA3720" s="1" t="e">
        <f aca="false">$Y3720+$Q3720+$Z3720</f>
        <v>#VALUE!</v>
      </c>
      <c r="AB3720" s="1" t="n">
        <f aca="false">$N3720+$Q3720</f>
        <v>0</v>
      </c>
      <c r="AC3720" s="1" t="str">
        <f aca="false">IF($Y3720="","",IF(AND($AA3720&gt;=$R3720,$AA3720&lt;=$S3720),"Pass","Fail"))</f>
        <v/>
      </c>
      <c r="AD3720" s="1" t="str">
        <f aca="false">IF($Y3720="","",IF($AA3720&gt;$R3720,"Pass","Fail"))</f>
        <v/>
      </c>
      <c r="AE3720" s="1" t="str">
        <f aca="false">IF($Y3720="","",IF($AA3720&gt;=$R3720,"Pass","Fail"))</f>
        <v/>
      </c>
      <c r="AF3720" s="1" t="str">
        <f aca="false">IF($Y3720="","",IF($AA3720&lt;=$S3720,"Pass","Fail"))</f>
        <v/>
      </c>
      <c r="AG3720" s="1" t="str">
        <f aca="false">IF($Y3720="","",IF($AA3720&lt;$S3720,"Pass","Fail"))</f>
        <v/>
      </c>
      <c r="AH3720" s="23" t="str">
        <f aca="true">INDIRECT(CHOOSE(MATCH($T3720,{"±","&gt;","≥","≤","&lt;"},0), "AC", "AD", "AE", "AF", "AG") &amp; ROW())</f>
        <v/>
      </c>
      <c r="AI3720" s="56" t="str">
        <f aca="false">IF($X3720="Not Significant","No Further Action Required",
IF($AH3720="","",
IF(AND($AH3720="Pass",$L3720="0 - Passed "),"Analysis performed; no further action required.",
IF(AND($AH3720="Fail",$L3720="1 - Failed "),"Analysis performed; no further action required.",
IF(AND($AH3720="Pass",$L3720="2 - Limited In Use "),"Analysis performed; no further action required.",
IF(AND($AH3720="Fail",$L3720="3 - Adjusted "),"Analysis performed; no further action required.",
"Unit fails analysis; TSM determination required."))))))</f>
        <v/>
      </c>
      <c r="AJ3720" s="58"/>
    </row>
    <row r="3721" customFormat="false" ht="15" hidden="false" customHeight="false" outlineLevel="0" collapsed="false">
      <c r="A3721" s="56"/>
      <c r="E3721" s="57" t="str">
        <f aca="false">IF(AND($F3721="",$G3721=""),"",IF($G3721="",$F3721,HYPERLINK($G3721,$F3721)))</f>
        <v/>
      </c>
      <c r="H3721" s="1" t="str">
        <f aca="false">IF($I3721="","None Attached",IF(LEFT($I3721,5)="https",HYPERLINK($I3721,"Datasheet"),HYPERLINK(_xlfn.CONCAT("https://",$I3721),"Datasheet")))</f>
        <v>None Attached</v>
      </c>
      <c r="M3721" s="56"/>
      <c r="P3721" s="58"/>
      <c r="Q3721" s="1" t="n">
        <f aca="false">$M3721-$N3721</f>
        <v>0</v>
      </c>
      <c r="R3721" s="56"/>
      <c r="T3721" s="59" t="s">
        <v>15</v>
      </c>
      <c r="U3721" s="1" t="n">
        <f aca="false">$S3721-$R3721</f>
        <v>0</v>
      </c>
      <c r="V3721" s="1" t="n">
        <f aca="false">IF($T3721="±",$Q3721*2,$Q3721)</f>
        <v>0</v>
      </c>
      <c r="W3721" s="60" t="str">
        <f aca="false">IFERROR($U3721/ABS($V3721),"N/A")</f>
        <v>N/A</v>
      </c>
      <c r="X3721" s="61" t="str">
        <f aca="false">IF(OR($W3721="N/A",$R3721="",$S3721=""),"N/A",IF($W3721&gt;=4,"Not Significant",IF($W3721&gt;=2,"Semi-Significant","Significant")))</f>
        <v>N/A</v>
      </c>
      <c r="Z3721" s="1" t="str">
        <f aca="false">IF($D3721="Z540.1 w/data",0,"")</f>
        <v/>
      </c>
      <c r="AA3721" s="1" t="e">
        <f aca="false">$Y3721+$Q3721+$Z3721</f>
        <v>#VALUE!</v>
      </c>
      <c r="AB3721" s="1" t="n">
        <f aca="false">$N3721+$Q3721</f>
        <v>0</v>
      </c>
      <c r="AC3721" s="1" t="str">
        <f aca="false">IF($Y3721="","",IF(AND($AA3721&gt;=$R3721,$AA3721&lt;=$S3721),"Pass","Fail"))</f>
        <v/>
      </c>
      <c r="AD3721" s="1" t="str">
        <f aca="false">IF($Y3721="","",IF($AA3721&gt;$R3721,"Pass","Fail"))</f>
        <v/>
      </c>
      <c r="AE3721" s="1" t="str">
        <f aca="false">IF($Y3721="","",IF($AA3721&gt;=$R3721,"Pass","Fail"))</f>
        <v/>
      </c>
      <c r="AF3721" s="1" t="str">
        <f aca="false">IF($Y3721="","",IF($AA3721&lt;=$S3721,"Pass","Fail"))</f>
        <v/>
      </c>
      <c r="AG3721" s="1" t="str">
        <f aca="false">IF($Y3721="","",IF($AA3721&lt;$S3721,"Pass","Fail"))</f>
        <v/>
      </c>
      <c r="AH3721" s="23" t="str">
        <f aca="true">INDIRECT(CHOOSE(MATCH($T3721,{"±","&gt;","≥","≤","&lt;"},0), "AC", "AD", "AE", "AF", "AG") &amp; ROW())</f>
        <v/>
      </c>
      <c r="AI3721" s="56" t="str">
        <f aca="false">IF($X3721="Not Significant","No Further Action Required",
IF($AH3721="","",
IF(AND($AH3721="Pass",$L3721="0 - Passed "),"Analysis performed; no further action required.",
IF(AND($AH3721="Fail",$L3721="1 - Failed "),"Analysis performed; no further action required.",
IF(AND($AH3721="Pass",$L3721="2 - Limited In Use "),"Analysis performed; no further action required.",
IF(AND($AH3721="Fail",$L3721="3 - Adjusted "),"Analysis performed; no further action required.",
"Unit fails analysis; TSM determination required."))))))</f>
        <v/>
      </c>
      <c r="AJ3721" s="58"/>
    </row>
    <row r="3722" customFormat="false" ht="15" hidden="false" customHeight="false" outlineLevel="0" collapsed="false">
      <c r="A3722" s="56"/>
      <c r="E3722" s="57" t="str">
        <f aca="false">IF(AND($F3722="",$G3722=""),"",IF($G3722="",$F3722,HYPERLINK($G3722,$F3722)))</f>
        <v/>
      </c>
      <c r="H3722" s="1" t="str">
        <f aca="false">IF($I3722="","None Attached",IF(LEFT($I3722,5)="https",HYPERLINK($I3722,"Datasheet"),HYPERLINK(_xlfn.CONCAT("https://",$I3722),"Datasheet")))</f>
        <v>None Attached</v>
      </c>
      <c r="M3722" s="56"/>
      <c r="P3722" s="58"/>
      <c r="Q3722" s="1" t="n">
        <f aca="false">$M3722-$N3722</f>
        <v>0</v>
      </c>
      <c r="R3722" s="56"/>
      <c r="T3722" s="59" t="s">
        <v>15</v>
      </c>
      <c r="U3722" s="1" t="n">
        <f aca="false">$S3722-$R3722</f>
        <v>0</v>
      </c>
      <c r="V3722" s="1" t="n">
        <f aca="false">IF($T3722="±",$Q3722*2,$Q3722)</f>
        <v>0</v>
      </c>
      <c r="W3722" s="60" t="str">
        <f aca="false">IFERROR($U3722/ABS($V3722),"N/A")</f>
        <v>N/A</v>
      </c>
      <c r="X3722" s="61" t="str">
        <f aca="false">IF(OR($W3722="N/A",$R3722="",$S3722=""),"N/A",IF($W3722&gt;=4,"Not Significant",IF($W3722&gt;=2,"Semi-Significant","Significant")))</f>
        <v>N/A</v>
      </c>
      <c r="Z3722" s="1" t="str">
        <f aca="false">IF($D3722="Z540.1 w/data",0,"")</f>
        <v/>
      </c>
      <c r="AA3722" s="1" t="e">
        <f aca="false">$Y3722+$Q3722+$Z3722</f>
        <v>#VALUE!</v>
      </c>
      <c r="AB3722" s="1" t="n">
        <f aca="false">$N3722+$Q3722</f>
        <v>0</v>
      </c>
      <c r="AC3722" s="1" t="str">
        <f aca="false">IF($Y3722="","",IF(AND($AA3722&gt;=$R3722,$AA3722&lt;=$S3722),"Pass","Fail"))</f>
        <v/>
      </c>
      <c r="AD3722" s="1" t="str">
        <f aca="false">IF($Y3722="","",IF($AA3722&gt;$R3722,"Pass","Fail"))</f>
        <v/>
      </c>
      <c r="AE3722" s="1" t="str">
        <f aca="false">IF($Y3722="","",IF($AA3722&gt;=$R3722,"Pass","Fail"))</f>
        <v/>
      </c>
      <c r="AF3722" s="1" t="str">
        <f aca="false">IF($Y3722="","",IF($AA3722&lt;=$S3722,"Pass","Fail"))</f>
        <v/>
      </c>
      <c r="AG3722" s="1" t="str">
        <f aca="false">IF($Y3722="","",IF($AA3722&lt;$S3722,"Pass","Fail"))</f>
        <v/>
      </c>
      <c r="AH3722" s="23" t="str">
        <f aca="true">INDIRECT(CHOOSE(MATCH($T3722,{"±","&gt;","≥","≤","&lt;"},0), "AC", "AD", "AE", "AF", "AG") &amp; ROW())</f>
        <v/>
      </c>
      <c r="AI3722" s="56" t="str">
        <f aca="false">IF($X3722="Not Significant","No Further Action Required",
IF($AH3722="","",
IF(AND($AH3722="Pass",$L3722="0 - Passed "),"Analysis performed; no further action required.",
IF(AND($AH3722="Fail",$L3722="1 - Failed "),"Analysis performed; no further action required.",
IF(AND($AH3722="Pass",$L3722="2 - Limited In Use "),"Analysis performed; no further action required.",
IF(AND($AH3722="Fail",$L3722="3 - Adjusted "),"Analysis performed; no further action required.",
"Unit fails analysis; TSM determination required."))))))</f>
        <v/>
      </c>
      <c r="AJ3722" s="58"/>
    </row>
    <row r="3723" customFormat="false" ht="15" hidden="false" customHeight="false" outlineLevel="0" collapsed="false">
      <c r="A3723" s="56"/>
      <c r="E3723" s="57" t="str">
        <f aca="false">IF(AND($F3723="",$G3723=""),"",IF($G3723="",$F3723,HYPERLINK($G3723,$F3723)))</f>
        <v/>
      </c>
      <c r="H3723" s="1" t="str">
        <f aca="false">IF($I3723="","None Attached",IF(LEFT($I3723,5)="https",HYPERLINK($I3723,"Datasheet"),HYPERLINK(_xlfn.CONCAT("https://",$I3723),"Datasheet")))</f>
        <v>None Attached</v>
      </c>
      <c r="M3723" s="56"/>
      <c r="P3723" s="58"/>
      <c r="Q3723" s="1" t="n">
        <f aca="false">$M3723-$N3723</f>
        <v>0</v>
      </c>
      <c r="R3723" s="56"/>
      <c r="T3723" s="59" t="s">
        <v>15</v>
      </c>
      <c r="U3723" s="1" t="n">
        <f aca="false">$S3723-$R3723</f>
        <v>0</v>
      </c>
      <c r="V3723" s="1" t="n">
        <f aca="false">IF($T3723="±",$Q3723*2,$Q3723)</f>
        <v>0</v>
      </c>
      <c r="W3723" s="60" t="str">
        <f aca="false">IFERROR($U3723/ABS($V3723),"N/A")</f>
        <v>N/A</v>
      </c>
      <c r="X3723" s="61" t="str">
        <f aca="false">IF(OR($W3723="N/A",$R3723="",$S3723=""),"N/A",IF($W3723&gt;=4,"Not Significant",IF($W3723&gt;=2,"Semi-Significant","Significant")))</f>
        <v>N/A</v>
      </c>
      <c r="Z3723" s="1" t="str">
        <f aca="false">IF($D3723="Z540.1 w/data",0,"")</f>
        <v/>
      </c>
      <c r="AA3723" s="1" t="e">
        <f aca="false">$Y3723+$Q3723+$Z3723</f>
        <v>#VALUE!</v>
      </c>
      <c r="AB3723" s="1" t="n">
        <f aca="false">$N3723+$Q3723</f>
        <v>0</v>
      </c>
      <c r="AC3723" s="1" t="str">
        <f aca="false">IF($Y3723="","",IF(AND($AA3723&gt;=$R3723,$AA3723&lt;=$S3723),"Pass","Fail"))</f>
        <v/>
      </c>
      <c r="AD3723" s="1" t="str">
        <f aca="false">IF($Y3723="","",IF($AA3723&gt;$R3723,"Pass","Fail"))</f>
        <v/>
      </c>
      <c r="AE3723" s="1" t="str">
        <f aca="false">IF($Y3723="","",IF($AA3723&gt;=$R3723,"Pass","Fail"))</f>
        <v/>
      </c>
      <c r="AF3723" s="1" t="str">
        <f aca="false">IF($Y3723="","",IF($AA3723&lt;=$S3723,"Pass","Fail"))</f>
        <v/>
      </c>
      <c r="AG3723" s="1" t="str">
        <f aca="false">IF($Y3723="","",IF($AA3723&lt;$S3723,"Pass","Fail"))</f>
        <v/>
      </c>
      <c r="AH3723" s="23" t="str">
        <f aca="true">INDIRECT(CHOOSE(MATCH($T3723,{"±","&gt;","≥","≤","&lt;"},0), "AC", "AD", "AE", "AF", "AG") &amp; ROW())</f>
        <v/>
      </c>
      <c r="AI3723" s="56" t="str">
        <f aca="false">IF($X3723="Not Significant","No Further Action Required",
IF($AH3723="","",
IF(AND($AH3723="Pass",$L3723="0 - Passed "),"Analysis performed; no further action required.",
IF(AND($AH3723="Fail",$L3723="1 - Failed "),"Analysis performed; no further action required.",
IF(AND($AH3723="Pass",$L3723="2 - Limited In Use "),"Analysis performed; no further action required.",
IF(AND($AH3723="Fail",$L3723="3 - Adjusted "),"Analysis performed; no further action required.",
"Unit fails analysis; TSM determination required."))))))</f>
        <v/>
      </c>
      <c r="AJ3723" s="58"/>
    </row>
    <row r="3724" customFormat="false" ht="15" hidden="false" customHeight="false" outlineLevel="0" collapsed="false">
      <c r="A3724" s="56"/>
      <c r="E3724" s="57" t="str">
        <f aca="false">IF(AND($F3724="",$G3724=""),"",IF($G3724="",$F3724,HYPERLINK($G3724,$F3724)))</f>
        <v/>
      </c>
      <c r="H3724" s="1" t="str">
        <f aca="false">IF($I3724="","None Attached",IF(LEFT($I3724,5)="https",HYPERLINK($I3724,"Datasheet"),HYPERLINK(_xlfn.CONCAT("https://",$I3724),"Datasheet")))</f>
        <v>None Attached</v>
      </c>
      <c r="M3724" s="56"/>
      <c r="P3724" s="58"/>
      <c r="Q3724" s="1" t="n">
        <f aca="false">$M3724-$N3724</f>
        <v>0</v>
      </c>
      <c r="R3724" s="56"/>
      <c r="T3724" s="59" t="s">
        <v>15</v>
      </c>
      <c r="U3724" s="1" t="n">
        <f aca="false">$S3724-$R3724</f>
        <v>0</v>
      </c>
      <c r="V3724" s="1" t="n">
        <f aca="false">IF($T3724="±",$Q3724*2,$Q3724)</f>
        <v>0</v>
      </c>
      <c r="W3724" s="60" t="str">
        <f aca="false">IFERROR($U3724/ABS($V3724),"N/A")</f>
        <v>N/A</v>
      </c>
      <c r="X3724" s="61" t="str">
        <f aca="false">IF(OR($W3724="N/A",$R3724="",$S3724=""),"N/A",IF($W3724&gt;=4,"Not Significant",IF($W3724&gt;=2,"Semi-Significant","Significant")))</f>
        <v>N/A</v>
      </c>
      <c r="Z3724" s="1" t="str">
        <f aca="false">IF($D3724="Z540.1 w/data",0,"")</f>
        <v/>
      </c>
      <c r="AA3724" s="1" t="e">
        <f aca="false">$Y3724+$Q3724+$Z3724</f>
        <v>#VALUE!</v>
      </c>
      <c r="AB3724" s="1" t="n">
        <f aca="false">$N3724+$Q3724</f>
        <v>0</v>
      </c>
      <c r="AC3724" s="1" t="str">
        <f aca="false">IF($Y3724="","",IF(AND($AA3724&gt;=$R3724,$AA3724&lt;=$S3724),"Pass","Fail"))</f>
        <v/>
      </c>
      <c r="AD3724" s="1" t="str">
        <f aca="false">IF($Y3724="","",IF($AA3724&gt;$R3724,"Pass","Fail"))</f>
        <v/>
      </c>
      <c r="AE3724" s="1" t="str">
        <f aca="false">IF($Y3724="","",IF($AA3724&gt;=$R3724,"Pass","Fail"))</f>
        <v/>
      </c>
      <c r="AF3724" s="1" t="str">
        <f aca="false">IF($Y3724="","",IF($AA3724&lt;=$S3724,"Pass","Fail"))</f>
        <v/>
      </c>
      <c r="AG3724" s="1" t="str">
        <f aca="false">IF($Y3724="","",IF($AA3724&lt;$S3724,"Pass","Fail"))</f>
        <v/>
      </c>
      <c r="AH3724" s="23" t="str">
        <f aca="true">INDIRECT(CHOOSE(MATCH($T3724,{"±","&gt;","≥","≤","&lt;"},0), "AC", "AD", "AE", "AF", "AG") &amp; ROW())</f>
        <v/>
      </c>
      <c r="AI3724" s="56" t="str">
        <f aca="false">IF($X3724="Not Significant","No Further Action Required",
IF($AH3724="","",
IF(AND($AH3724="Pass",$L3724="0 - Passed "),"Analysis performed; no further action required.",
IF(AND($AH3724="Fail",$L3724="1 - Failed "),"Analysis performed; no further action required.",
IF(AND($AH3724="Pass",$L3724="2 - Limited In Use "),"Analysis performed; no further action required.",
IF(AND($AH3724="Fail",$L3724="3 - Adjusted "),"Analysis performed; no further action required.",
"Unit fails analysis; TSM determination required."))))))</f>
        <v/>
      </c>
      <c r="AJ3724" s="58"/>
    </row>
    <row r="3725" customFormat="false" ht="15" hidden="false" customHeight="false" outlineLevel="0" collapsed="false">
      <c r="A3725" s="56"/>
      <c r="E3725" s="57" t="str">
        <f aca="false">IF(AND($F3725="",$G3725=""),"",IF($G3725="",$F3725,HYPERLINK($G3725,$F3725)))</f>
        <v/>
      </c>
      <c r="H3725" s="1" t="str">
        <f aca="false">IF($I3725="","None Attached",IF(LEFT($I3725,5)="https",HYPERLINK($I3725,"Datasheet"),HYPERLINK(_xlfn.CONCAT("https://",$I3725),"Datasheet")))</f>
        <v>None Attached</v>
      </c>
      <c r="M3725" s="56"/>
      <c r="P3725" s="58"/>
      <c r="Q3725" s="1" t="n">
        <f aca="false">$M3725-$N3725</f>
        <v>0</v>
      </c>
      <c r="R3725" s="56"/>
      <c r="T3725" s="59" t="s">
        <v>15</v>
      </c>
      <c r="U3725" s="1" t="n">
        <f aca="false">$S3725-$R3725</f>
        <v>0</v>
      </c>
      <c r="V3725" s="1" t="n">
        <f aca="false">IF($T3725="±",$Q3725*2,$Q3725)</f>
        <v>0</v>
      </c>
      <c r="W3725" s="60" t="str">
        <f aca="false">IFERROR($U3725/ABS($V3725),"N/A")</f>
        <v>N/A</v>
      </c>
      <c r="X3725" s="61" t="str">
        <f aca="false">IF(OR($W3725="N/A",$R3725="",$S3725=""),"N/A",IF($W3725&gt;=4,"Not Significant",IF($W3725&gt;=2,"Semi-Significant","Significant")))</f>
        <v>N/A</v>
      </c>
      <c r="Z3725" s="1" t="str">
        <f aca="false">IF($D3725="Z540.1 w/data",0,"")</f>
        <v/>
      </c>
      <c r="AA3725" s="1" t="e">
        <f aca="false">$Y3725+$Q3725+$Z3725</f>
        <v>#VALUE!</v>
      </c>
      <c r="AB3725" s="1" t="n">
        <f aca="false">$N3725+$Q3725</f>
        <v>0</v>
      </c>
      <c r="AC3725" s="1" t="str">
        <f aca="false">IF($Y3725="","",IF(AND($AA3725&gt;=$R3725,$AA3725&lt;=$S3725),"Pass","Fail"))</f>
        <v/>
      </c>
      <c r="AD3725" s="1" t="str">
        <f aca="false">IF($Y3725="","",IF($AA3725&gt;$R3725,"Pass","Fail"))</f>
        <v/>
      </c>
      <c r="AE3725" s="1" t="str">
        <f aca="false">IF($Y3725="","",IF($AA3725&gt;=$R3725,"Pass","Fail"))</f>
        <v/>
      </c>
      <c r="AF3725" s="1" t="str">
        <f aca="false">IF($Y3725="","",IF($AA3725&lt;=$S3725,"Pass","Fail"))</f>
        <v/>
      </c>
      <c r="AG3725" s="1" t="str">
        <f aca="false">IF($Y3725="","",IF($AA3725&lt;$S3725,"Pass","Fail"))</f>
        <v/>
      </c>
      <c r="AH3725" s="23" t="str">
        <f aca="true">INDIRECT(CHOOSE(MATCH($T3725,{"±","&gt;","≥","≤","&lt;"},0), "AC", "AD", "AE", "AF", "AG") &amp; ROW())</f>
        <v/>
      </c>
      <c r="AI3725" s="56" t="str">
        <f aca="false">IF($X3725="Not Significant","No Further Action Required",
IF($AH3725="","",
IF(AND($AH3725="Pass",$L3725="0 - Passed "),"Analysis performed; no further action required.",
IF(AND($AH3725="Fail",$L3725="1 - Failed "),"Analysis performed; no further action required.",
IF(AND($AH3725="Pass",$L3725="2 - Limited In Use "),"Analysis performed; no further action required.",
IF(AND($AH3725="Fail",$L3725="3 - Adjusted "),"Analysis performed; no further action required.",
"Unit fails analysis; TSM determination required."))))))</f>
        <v/>
      </c>
      <c r="AJ3725" s="58"/>
    </row>
    <row r="3726" customFormat="false" ht="15" hidden="false" customHeight="false" outlineLevel="0" collapsed="false">
      <c r="A3726" s="56"/>
      <c r="E3726" s="57" t="str">
        <f aca="false">IF(AND($F3726="",$G3726=""),"",IF($G3726="",$F3726,HYPERLINK($G3726,$F3726)))</f>
        <v/>
      </c>
      <c r="H3726" s="1" t="str">
        <f aca="false">IF($I3726="","None Attached",IF(LEFT($I3726,5)="https",HYPERLINK($I3726,"Datasheet"),HYPERLINK(_xlfn.CONCAT("https://",$I3726),"Datasheet")))</f>
        <v>None Attached</v>
      </c>
      <c r="M3726" s="56"/>
      <c r="P3726" s="58"/>
      <c r="Q3726" s="1" t="n">
        <f aca="false">$M3726-$N3726</f>
        <v>0</v>
      </c>
      <c r="R3726" s="56"/>
      <c r="T3726" s="59" t="s">
        <v>15</v>
      </c>
      <c r="U3726" s="1" t="n">
        <f aca="false">$S3726-$R3726</f>
        <v>0</v>
      </c>
      <c r="V3726" s="1" t="n">
        <f aca="false">IF($T3726="±",$Q3726*2,$Q3726)</f>
        <v>0</v>
      </c>
      <c r="W3726" s="60" t="str">
        <f aca="false">IFERROR($U3726/ABS($V3726),"N/A")</f>
        <v>N/A</v>
      </c>
      <c r="X3726" s="61" t="str">
        <f aca="false">IF(OR($W3726="N/A",$R3726="",$S3726=""),"N/A",IF($W3726&gt;=4,"Not Significant",IF($W3726&gt;=2,"Semi-Significant","Significant")))</f>
        <v>N/A</v>
      </c>
      <c r="Z3726" s="1" t="str">
        <f aca="false">IF($D3726="Z540.1 w/data",0,"")</f>
        <v/>
      </c>
      <c r="AA3726" s="1" t="e">
        <f aca="false">$Y3726+$Q3726+$Z3726</f>
        <v>#VALUE!</v>
      </c>
      <c r="AB3726" s="1" t="n">
        <f aca="false">$N3726+$Q3726</f>
        <v>0</v>
      </c>
      <c r="AC3726" s="1" t="str">
        <f aca="false">IF($Y3726="","",IF(AND($AA3726&gt;=$R3726,$AA3726&lt;=$S3726),"Pass","Fail"))</f>
        <v/>
      </c>
      <c r="AD3726" s="1" t="str">
        <f aca="false">IF($Y3726="","",IF($AA3726&gt;$R3726,"Pass","Fail"))</f>
        <v/>
      </c>
      <c r="AE3726" s="1" t="str">
        <f aca="false">IF($Y3726="","",IF($AA3726&gt;=$R3726,"Pass","Fail"))</f>
        <v/>
      </c>
      <c r="AF3726" s="1" t="str">
        <f aca="false">IF($Y3726="","",IF($AA3726&lt;=$S3726,"Pass","Fail"))</f>
        <v/>
      </c>
      <c r="AG3726" s="1" t="str">
        <f aca="false">IF($Y3726="","",IF($AA3726&lt;$S3726,"Pass","Fail"))</f>
        <v/>
      </c>
      <c r="AH3726" s="23" t="str">
        <f aca="true">INDIRECT(CHOOSE(MATCH($T3726,{"±","&gt;","≥","≤","&lt;"},0), "AC", "AD", "AE", "AF", "AG") &amp; ROW())</f>
        <v/>
      </c>
      <c r="AI3726" s="56" t="str">
        <f aca="false">IF($X3726="Not Significant","No Further Action Required",
IF($AH3726="","",
IF(AND($AH3726="Pass",$L3726="0 - Passed "),"Analysis performed; no further action required.",
IF(AND($AH3726="Fail",$L3726="1 - Failed "),"Analysis performed; no further action required.",
IF(AND($AH3726="Pass",$L3726="2 - Limited In Use "),"Analysis performed; no further action required.",
IF(AND($AH3726="Fail",$L3726="3 - Adjusted "),"Analysis performed; no further action required.",
"Unit fails analysis; TSM determination required."))))))</f>
        <v/>
      </c>
      <c r="AJ3726" s="58"/>
    </row>
    <row r="3727" customFormat="false" ht="15" hidden="false" customHeight="false" outlineLevel="0" collapsed="false">
      <c r="A3727" s="56"/>
      <c r="E3727" s="57" t="str">
        <f aca="false">IF(AND($F3727="",$G3727=""),"",IF($G3727="",$F3727,HYPERLINK($G3727,$F3727)))</f>
        <v/>
      </c>
      <c r="H3727" s="1" t="str">
        <f aca="false">IF($I3727="","None Attached",IF(LEFT($I3727,5)="https",HYPERLINK($I3727,"Datasheet"),HYPERLINK(_xlfn.CONCAT("https://",$I3727),"Datasheet")))</f>
        <v>None Attached</v>
      </c>
      <c r="M3727" s="56"/>
      <c r="P3727" s="58"/>
      <c r="Q3727" s="1" t="n">
        <f aca="false">$M3727-$N3727</f>
        <v>0</v>
      </c>
      <c r="R3727" s="56"/>
      <c r="T3727" s="59" t="s">
        <v>15</v>
      </c>
      <c r="U3727" s="1" t="n">
        <f aca="false">$S3727-$R3727</f>
        <v>0</v>
      </c>
      <c r="V3727" s="1" t="n">
        <f aca="false">IF($T3727="±",$Q3727*2,$Q3727)</f>
        <v>0</v>
      </c>
      <c r="W3727" s="60" t="str">
        <f aca="false">IFERROR($U3727/ABS($V3727),"N/A")</f>
        <v>N/A</v>
      </c>
      <c r="X3727" s="61" t="str">
        <f aca="false">IF(OR($W3727="N/A",$R3727="",$S3727=""),"N/A",IF($W3727&gt;=4,"Not Significant",IF($W3727&gt;=2,"Semi-Significant","Significant")))</f>
        <v>N/A</v>
      </c>
      <c r="Z3727" s="1" t="str">
        <f aca="false">IF($D3727="Z540.1 w/data",0,"")</f>
        <v/>
      </c>
      <c r="AA3727" s="1" t="e">
        <f aca="false">$Y3727+$Q3727+$Z3727</f>
        <v>#VALUE!</v>
      </c>
      <c r="AB3727" s="1" t="n">
        <f aca="false">$N3727+$Q3727</f>
        <v>0</v>
      </c>
      <c r="AC3727" s="1" t="str">
        <f aca="false">IF($Y3727="","",IF(AND($AA3727&gt;=$R3727,$AA3727&lt;=$S3727),"Pass","Fail"))</f>
        <v/>
      </c>
      <c r="AD3727" s="1" t="str">
        <f aca="false">IF($Y3727="","",IF($AA3727&gt;$R3727,"Pass","Fail"))</f>
        <v/>
      </c>
      <c r="AE3727" s="1" t="str">
        <f aca="false">IF($Y3727="","",IF($AA3727&gt;=$R3727,"Pass","Fail"))</f>
        <v/>
      </c>
      <c r="AF3727" s="1" t="str">
        <f aca="false">IF($Y3727="","",IF($AA3727&lt;=$S3727,"Pass","Fail"))</f>
        <v/>
      </c>
      <c r="AG3727" s="1" t="str">
        <f aca="false">IF($Y3727="","",IF($AA3727&lt;$S3727,"Pass","Fail"))</f>
        <v/>
      </c>
      <c r="AH3727" s="23" t="str">
        <f aca="true">INDIRECT(CHOOSE(MATCH($T3727,{"±","&gt;","≥","≤","&lt;"},0), "AC", "AD", "AE", "AF", "AG") &amp; ROW())</f>
        <v/>
      </c>
      <c r="AI3727" s="56" t="str">
        <f aca="false">IF($X3727="Not Significant","No Further Action Required",
IF($AH3727="","",
IF(AND($AH3727="Pass",$L3727="0 - Passed "),"Analysis performed; no further action required.",
IF(AND($AH3727="Fail",$L3727="1 - Failed "),"Analysis performed; no further action required.",
IF(AND($AH3727="Pass",$L3727="2 - Limited In Use "),"Analysis performed; no further action required.",
IF(AND($AH3727="Fail",$L3727="3 - Adjusted "),"Analysis performed; no further action required.",
"Unit fails analysis; TSM determination required."))))))</f>
        <v/>
      </c>
      <c r="AJ3727" s="58"/>
    </row>
    <row r="3728" customFormat="false" ht="15" hidden="false" customHeight="false" outlineLevel="0" collapsed="false">
      <c r="A3728" s="56"/>
      <c r="E3728" s="57" t="str">
        <f aca="false">IF(AND($F3728="",$G3728=""),"",IF($G3728="",$F3728,HYPERLINK($G3728,$F3728)))</f>
        <v/>
      </c>
      <c r="H3728" s="1" t="str">
        <f aca="false">IF($I3728="","None Attached",IF(LEFT($I3728,5)="https",HYPERLINK($I3728,"Datasheet"),HYPERLINK(_xlfn.CONCAT("https://",$I3728),"Datasheet")))</f>
        <v>None Attached</v>
      </c>
      <c r="M3728" s="56"/>
      <c r="P3728" s="58"/>
      <c r="Q3728" s="1" t="n">
        <f aca="false">$M3728-$N3728</f>
        <v>0</v>
      </c>
      <c r="R3728" s="56"/>
      <c r="T3728" s="59" t="s">
        <v>15</v>
      </c>
      <c r="U3728" s="1" t="n">
        <f aca="false">$S3728-$R3728</f>
        <v>0</v>
      </c>
      <c r="V3728" s="1" t="n">
        <f aca="false">IF($T3728="±",$Q3728*2,$Q3728)</f>
        <v>0</v>
      </c>
      <c r="W3728" s="60" t="str">
        <f aca="false">IFERROR($U3728/ABS($V3728),"N/A")</f>
        <v>N/A</v>
      </c>
      <c r="X3728" s="61" t="str">
        <f aca="false">IF(OR($W3728="N/A",$R3728="",$S3728=""),"N/A",IF($W3728&gt;=4,"Not Significant",IF($W3728&gt;=2,"Semi-Significant","Significant")))</f>
        <v>N/A</v>
      </c>
      <c r="Z3728" s="1" t="str">
        <f aca="false">IF($D3728="Z540.1 w/data",0,"")</f>
        <v/>
      </c>
      <c r="AA3728" s="1" t="e">
        <f aca="false">$Y3728+$Q3728+$Z3728</f>
        <v>#VALUE!</v>
      </c>
      <c r="AB3728" s="1" t="n">
        <f aca="false">$N3728+$Q3728</f>
        <v>0</v>
      </c>
      <c r="AC3728" s="1" t="str">
        <f aca="false">IF($Y3728="","",IF(AND($AA3728&gt;=$R3728,$AA3728&lt;=$S3728),"Pass","Fail"))</f>
        <v/>
      </c>
      <c r="AD3728" s="1" t="str">
        <f aca="false">IF($Y3728="","",IF($AA3728&gt;$R3728,"Pass","Fail"))</f>
        <v/>
      </c>
      <c r="AE3728" s="1" t="str">
        <f aca="false">IF($Y3728="","",IF($AA3728&gt;=$R3728,"Pass","Fail"))</f>
        <v/>
      </c>
      <c r="AF3728" s="1" t="str">
        <f aca="false">IF($Y3728="","",IF($AA3728&lt;=$S3728,"Pass","Fail"))</f>
        <v/>
      </c>
      <c r="AG3728" s="1" t="str">
        <f aca="false">IF($Y3728="","",IF($AA3728&lt;$S3728,"Pass","Fail"))</f>
        <v/>
      </c>
      <c r="AH3728" s="23" t="str">
        <f aca="true">INDIRECT(CHOOSE(MATCH($T3728,{"±","&gt;","≥","≤","&lt;"},0), "AC", "AD", "AE", "AF", "AG") &amp; ROW())</f>
        <v/>
      </c>
      <c r="AI3728" s="56" t="str">
        <f aca="false">IF($X3728="Not Significant","No Further Action Required",
IF($AH3728="","",
IF(AND($AH3728="Pass",$L3728="0 - Passed "),"Analysis performed; no further action required.",
IF(AND($AH3728="Fail",$L3728="1 - Failed "),"Analysis performed; no further action required.",
IF(AND($AH3728="Pass",$L3728="2 - Limited In Use "),"Analysis performed; no further action required.",
IF(AND($AH3728="Fail",$L3728="3 - Adjusted "),"Analysis performed; no further action required.",
"Unit fails analysis; TSM determination required."))))))</f>
        <v/>
      </c>
      <c r="AJ3728" s="58"/>
    </row>
    <row r="3729" customFormat="false" ht="15" hidden="false" customHeight="false" outlineLevel="0" collapsed="false">
      <c r="A3729" s="56"/>
      <c r="E3729" s="57" t="str">
        <f aca="false">IF(AND($F3729="",$G3729=""),"",IF($G3729="",$F3729,HYPERLINK($G3729,$F3729)))</f>
        <v/>
      </c>
      <c r="H3729" s="1" t="str">
        <f aca="false">IF($I3729="","None Attached",IF(LEFT($I3729,5)="https",HYPERLINK($I3729,"Datasheet"),HYPERLINK(_xlfn.CONCAT("https://",$I3729),"Datasheet")))</f>
        <v>None Attached</v>
      </c>
      <c r="M3729" s="56"/>
      <c r="P3729" s="58"/>
      <c r="Q3729" s="1" t="n">
        <f aca="false">$M3729-$N3729</f>
        <v>0</v>
      </c>
      <c r="R3729" s="56"/>
      <c r="T3729" s="59" t="s">
        <v>15</v>
      </c>
      <c r="U3729" s="1" t="n">
        <f aca="false">$S3729-$R3729</f>
        <v>0</v>
      </c>
      <c r="V3729" s="1" t="n">
        <f aca="false">IF($T3729="±",$Q3729*2,$Q3729)</f>
        <v>0</v>
      </c>
      <c r="W3729" s="60" t="str">
        <f aca="false">IFERROR($U3729/ABS($V3729),"N/A")</f>
        <v>N/A</v>
      </c>
      <c r="X3729" s="61" t="str">
        <f aca="false">IF(OR($W3729="N/A",$R3729="",$S3729=""),"N/A",IF($W3729&gt;=4,"Not Significant",IF($W3729&gt;=2,"Semi-Significant","Significant")))</f>
        <v>N/A</v>
      </c>
      <c r="Z3729" s="1" t="str">
        <f aca="false">IF($D3729="Z540.1 w/data",0,"")</f>
        <v/>
      </c>
      <c r="AA3729" s="1" t="e">
        <f aca="false">$Y3729+$Q3729+$Z3729</f>
        <v>#VALUE!</v>
      </c>
      <c r="AB3729" s="1" t="n">
        <f aca="false">$N3729+$Q3729</f>
        <v>0</v>
      </c>
      <c r="AC3729" s="1" t="str">
        <f aca="false">IF($Y3729="","",IF(AND($AA3729&gt;=$R3729,$AA3729&lt;=$S3729),"Pass","Fail"))</f>
        <v/>
      </c>
      <c r="AD3729" s="1" t="str">
        <f aca="false">IF($Y3729="","",IF($AA3729&gt;$R3729,"Pass","Fail"))</f>
        <v/>
      </c>
      <c r="AE3729" s="1" t="str">
        <f aca="false">IF($Y3729="","",IF($AA3729&gt;=$R3729,"Pass","Fail"))</f>
        <v/>
      </c>
      <c r="AF3729" s="1" t="str">
        <f aca="false">IF($Y3729="","",IF($AA3729&lt;=$S3729,"Pass","Fail"))</f>
        <v/>
      </c>
      <c r="AG3729" s="1" t="str">
        <f aca="false">IF($Y3729="","",IF($AA3729&lt;$S3729,"Pass","Fail"))</f>
        <v/>
      </c>
      <c r="AH3729" s="23" t="str">
        <f aca="true">INDIRECT(CHOOSE(MATCH($T3729,{"±","&gt;","≥","≤","&lt;"},0), "AC", "AD", "AE", "AF", "AG") &amp; ROW())</f>
        <v/>
      </c>
      <c r="AI3729" s="56" t="str">
        <f aca="false">IF($X3729="Not Significant","No Further Action Required",
IF($AH3729="","",
IF(AND($AH3729="Pass",$L3729="0 - Passed "),"Analysis performed; no further action required.",
IF(AND($AH3729="Fail",$L3729="1 - Failed "),"Analysis performed; no further action required.",
IF(AND($AH3729="Pass",$L3729="2 - Limited In Use "),"Analysis performed; no further action required.",
IF(AND($AH3729="Fail",$L3729="3 - Adjusted "),"Analysis performed; no further action required.",
"Unit fails analysis; TSM determination required."))))))</f>
        <v/>
      </c>
      <c r="AJ3729" s="58"/>
    </row>
    <row r="3730" customFormat="false" ht="15" hidden="false" customHeight="false" outlineLevel="0" collapsed="false">
      <c r="A3730" s="56"/>
      <c r="E3730" s="57" t="str">
        <f aca="false">IF(AND($F3730="",$G3730=""),"",IF($G3730="",$F3730,HYPERLINK($G3730,$F3730)))</f>
        <v/>
      </c>
      <c r="H3730" s="1" t="str">
        <f aca="false">IF($I3730="","None Attached",IF(LEFT($I3730,5)="https",HYPERLINK($I3730,"Datasheet"),HYPERLINK(_xlfn.CONCAT("https://",$I3730),"Datasheet")))</f>
        <v>None Attached</v>
      </c>
      <c r="M3730" s="56"/>
      <c r="P3730" s="58"/>
      <c r="Q3730" s="1" t="n">
        <f aca="false">$M3730-$N3730</f>
        <v>0</v>
      </c>
      <c r="R3730" s="56"/>
      <c r="T3730" s="59" t="s">
        <v>15</v>
      </c>
      <c r="U3730" s="1" t="n">
        <f aca="false">$S3730-$R3730</f>
        <v>0</v>
      </c>
      <c r="V3730" s="1" t="n">
        <f aca="false">IF($T3730="±",$Q3730*2,$Q3730)</f>
        <v>0</v>
      </c>
      <c r="W3730" s="60" t="str">
        <f aca="false">IFERROR($U3730/ABS($V3730),"N/A")</f>
        <v>N/A</v>
      </c>
      <c r="X3730" s="61" t="str">
        <f aca="false">IF(OR($W3730="N/A",$R3730="",$S3730=""),"N/A",IF($W3730&gt;=4,"Not Significant",IF($W3730&gt;=2,"Semi-Significant","Significant")))</f>
        <v>N/A</v>
      </c>
      <c r="Z3730" s="1" t="str">
        <f aca="false">IF($D3730="Z540.1 w/data",0,"")</f>
        <v/>
      </c>
      <c r="AA3730" s="1" t="e">
        <f aca="false">$Y3730+$Q3730+$Z3730</f>
        <v>#VALUE!</v>
      </c>
      <c r="AB3730" s="1" t="n">
        <f aca="false">$N3730+$Q3730</f>
        <v>0</v>
      </c>
      <c r="AC3730" s="1" t="str">
        <f aca="false">IF($Y3730="","",IF(AND($AA3730&gt;=$R3730,$AA3730&lt;=$S3730),"Pass","Fail"))</f>
        <v/>
      </c>
      <c r="AD3730" s="1" t="str">
        <f aca="false">IF($Y3730="","",IF($AA3730&gt;$R3730,"Pass","Fail"))</f>
        <v/>
      </c>
      <c r="AE3730" s="1" t="str">
        <f aca="false">IF($Y3730="","",IF($AA3730&gt;=$R3730,"Pass","Fail"))</f>
        <v/>
      </c>
      <c r="AF3730" s="1" t="str">
        <f aca="false">IF($Y3730="","",IF($AA3730&lt;=$S3730,"Pass","Fail"))</f>
        <v/>
      </c>
      <c r="AG3730" s="1" t="str">
        <f aca="false">IF($Y3730="","",IF($AA3730&lt;$S3730,"Pass","Fail"))</f>
        <v/>
      </c>
      <c r="AH3730" s="23" t="str">
        <f aca="true">INDIRECT(CHOOSE(MATCH($T3730,{"±","&gt;","≥","≤","&lt;"},0), "AC", "AD", "AE", "AF", "AG") &amp; ROW())</f>
        <v/>
      </c>
      <c r="AI3730" s="56" t="str">
        <f aca="false">IF($X3730="Not Significant","No Further Action Required",
IF($AH3730="","",
IF(AND($AH3730="Pass",$L3730="0 - Passed "),"Analysis performed; no further action required.",
IF(AND($AH3730="Fail",$L3730="1 - Failed "),"Analysis performed; no further action required.",
IF(AND($AH3730="Pass",$L3730="2 - Limited In Use "),"Analysis performed; no further action required.",
IF(AND($AH3730="Fail",$L3730="3 - Adjusted "),"Analysis performed; no further action required.",
"Unit fails analysis; TSM determination required."))))))</f>
        <v/>
      </c>
      <c r="AJ3730" s="58"/>
    </row>
    <row r="3731" customFormat="false" ht="15" hidden="false" customHeight="false" outlineLevel="0" collapsed="false">
      <c r="A3731" s="56"/>
      <c r="E3731" s="57" t="str">
        <f aca="false">IF(AND($F3731="",$G3731=""),"",IF($G3731="",$F3731,HYPERLINK($G3731,$F3731)))</f>
        <v/>
      </c>
      <c r="H3731" s="1" t="str">
        <f aca="false">IF($I3731="","None Attached",IF(LEFT($I3731,5)="https",HYPERLINK($I3731,"Datasheet"),HYPERLINK(_xlfn.CONCAT("https://",$I3731),"Datasheet")))</f>
        <v>None Attached</v>
      </c>
      <c r="M3731" s="56"/>
      <c r="P3731" s="58"/>
      <c r="Q3731" s="1" t="n">
        <f aca="false">$M3731-$N3731</f>
        <v>0</v>
      </c>
      <c r="R3731" s="56"/>
      <c r="T3731" s="59" t="s">
        <v>15</v>
      </c>
      <c r="U3731" s="1" t="n">
        <f aca="false">$S3731-$R3731</f>
        <v>0</v>
      </c>
      <c r="V3731" s="1" t="n">
        <f aca="false">IF($T3731="±",$Q3731*2,$Q3731)</f>
        <v>0</v>
      </c>
      <c r="W3731" s="60" t="str">
        <f aca="false">IFERROR($U3731/ABS($V3731),"N/A")</f>
        <v>N/A</v>
      </c>
      <c r="X3731" s="61" t="str">
        <f aca="false">IF(OR($W3731="N/A",$R3731="",$S3731=""),"N/A",IF($W3731&gt;=4,"Not Significant",IF($W3731&gt;=2,"Semi-Significant","Significant")))</f>
        <v>N/A</v>
      </c>
      <c r="Z3731" s="1" t="str">
        <f aca="false">IF($D3731="Z540.1 w/data",0,"")</f>
        <v/>
      </c>
      <c r="AA3731" s="1" t="e">
        <f aca="false">$Y3731+$Q3731+$Z3731</f>
        <v>#VALUE!</v>
      </c>
      <c r="AB3731" s="1" t="n">
        <f aca="false">$N3731+$Q3731</f>
        <v>0</v>
      </c>
      <c r="AC3731" s="1" t="str">
        <f aca="false">IF($Y3731="","",IF(AND($AA3731&gt;=$R3731,$AA3731&lt;=$S3731),"Pass","Fail"))</f>
        <v/>
      </c>
      <c r="AD3731" s="1" t="str">
        <f aca="false">IF($Y3731="","",IF($AA3731&gt;$R3731,"Pass","Fail"))</f>
        <v/>
      </c>
      <c r="AE3731" s="1" t="str">
        <f aca="false">IF($Y3731="","",IF($AA3731&gt;=$R3731,"Pass","Fail"))</f>
        <v/>
      </c>
      <c r="AF3731" s="1" t="str">
        <f aca="false">IF($Y3731="","",IF($AA3731&lt;=$S3731,"Pass","Fail"))</f>
        <v/>
      </c>
      <c r="AG3731" s="1" t="str">
        <f aca="false">IF($Y3731="","",IF($AA3731&lt;$S3731,"Pass","Fail"))</f>
        <v/>
      </c>
      <c r="AH3731" s="23" t="str">
        <f aca="true">INDIRECT(CHOOSE(MATCH($T3731,{"±","&gt;","≥","≤","&lt;"},0), "AC", "AD", "AE", "AF", "AG") &amp; ROW())</f>
        <v/>
      </c>
      <c r="AI3731" s="56" t="str">
        <f aca="false">IF($X3731="Not Significant","No Further Action Required",
IF($AH3731="","",
IF(AND($AH3731="Pass",$L3731="0 - Passed "),"Analysis performed; no further action required.",
IF(AND($AH3731="Fail",$L3731="1 - Failed "),"Analysis performed; no further action required.",
IF(AND($AH3731="Pass",$L3731="2 - Limited In Use "),"Analysis performed; no further action required.",
IF(AND($AH3731="Fail",$L3731="3 - Adjusted "),"Analysis performed; no further action required.",
"Unit fails analysis; TSM determination required."))))))</f>
        <v/>
      </c>
      <c r="AJ3731" s="58"/>
    </row>
    <row r="3732" customFormat="false" ht="15" hidden="false" customHeight="false" outlineLevel="0" collapsed="false">
      <c r="A3732" s="56"/>
      <c r="E3732" s="57" t="str">
        <f aca="false">IF(AND($F3732="",$G3732=""),"",IF($G3732="",$F3732,HYPERLINK($G3732,$F3732)))</f>
        <v/>
      </c>
      <c r="H3732" s="1" t="str">
        <f aca="false">IF($I3732="","None Attached",IF(LEFT($I3732,5)="https",HYPERLINK($I3732,"Datasheet"),HYPERLINK(_xlfn.CONCAT("https://",$I3732),"Datasheet")))</f>
        <v>None Attached</v>
      </c>
      <c r="M3732" s="56"/>
      <c r="P3732" s="58"/>
      <c r="Q3732" s="1" t="n">
        <f aca="false">$M3732-$N3732</f>
        <v>0</v>
      </c>
      <c r="R3732" s="56"/>
      <c r="T3732" s="59" t="s">
        <v>15</v>
      </c>
      <c r="U3732" s="1" t="n">
        <f aca="false">$S3732-$R3732</f>
        <v>0</v>
      </c>
      <c r="V3732" s="1" t="n">
        <f aca="false">IF($T3732="±",$Q3732*2,$Q3732)</f>
        <v>0</v>
      </c>
      <c r="W3732" s="60" t="str">
        <f aca="false">IFERROR($U3732/ABS($V3732),"N/A")</f>
        <v>N/A</v>
      </c>
      <c r="X3732" s="61" t="str">
        <f aca="false">IF(OR($W3732="N/A",$R3732="",$S3732=""),"N/A",IF($W3732&gt;=4,"Not Significant",IF($W3732&gt;=2,"Semi-Significant","Significant")))</f>
        <v>N/A</v>
      </c>
      <c r="Z3732" s="1" t="str">
        <f aca="false">IF($D3732="Z540.1 w/data",0,"")</f>
        <v/>
      </c>
      <c r="AA3732" s="1" t="e">
        <f aca="false">$Y3732+$Q3732+$Z3732</f>
        <v>#VALUE!</v>
      </c>
      <c r="AB3732" s="1" t="n">
        <f aca="false">$N3732+$Q3732</f>
        <v>0</v>
      </c>
      <c r="AC3732" s="1" t="str">
        <f aca="false">IF($Y3732="","",IF(AND($AA3732&gt;=$R3732,$AA3732&lt;=$S3732),"Pass","Fail"))</f>
        <v/>
      </c>
      <c r="AD3732" s="1" t="str">
        <f aca="false">IF($Y3732="","",IF($AA3732&gt;$R3732,"Pass","Fail"))</f>
        <v/>
      </c>
      <c r="AE3732" s="1" t="str">
        <f aca="false">IF($Y3732="","",IF($AA3732&gt;=$R3732,"Pass","Fail"))</f>
        <v/>
      </c>
      <c r="AF3732" s="1" t="str">
        <f aca="false">IF($Y3732="","",IF($AA3732&lt;=$S3732,"Pass","Fail"))</f>
        <v/>
      </c>
      <c r="AG3732" s="1" t="str">
        <f aca="false">IF($Y3732="","",IF($AA3732&lt;$S3732,"Pass","Fail"))</f>
        <v/>
      </c>
      <c r="AH3732" s="23" t="str">
        <f aca="true">INDIRECT(CHOOSE(MATCH($T3732,{"±","&gt;","≥","≤","&lt;"},0), "AC", "AD", "AE", "AF", "AG") &amp; ROW())</f>
        <v/>
      </c>
      <c r="AI3732" s="56" t="str">
        <f aca="false">IF($X3732="Not Significant","No Further Action Required",
IF($AH3732="","",
IF(AND($AH3732="Pass",$L3732="0 - Passed "),"Analysis performed; no further action required.",
IF(AND($AH3732="Fail",$L3732="1 - Failed "),"Analysis performed; no further action required.",
IF(AND($AH3732="Pass",$L3732="2 - Limited In Use "),"Analysis performed; no further action required.",
IF(AND($AH3732="Fail",$L3732="3 - Adjusted "),"Analysis performed; no further action required.",
"Unit fails analysis; TSM determination required."))))))</f>
        <v/>
      </c>
      <c r="AJ3732" s="58"/>
    </row>
    <row r="3733" customFormat="false" ht="15" hidden="false" customHeight="false" outlineLevel="0" collapsed="false">
      <c r="A3733" s="56"/>
      <c r="E3733" s="57" t="str">
        <f aca="false">IF(AND($F3733="",$G3733=""),"",IF($G3733="",$F3733,HYPERLINK($G3733,$F3733)))</f>
        <v/>
      </c>
      <c r="H3733" s="1" t="str">
        <f aca="false">IF($I3733="","None Attached",IF(LEFT($I3733,5)="https",HYPERLINK($I3733,"Datasheet"),HYPERLINK(_xlfn.CONCAT("https://",$I3733),"Datasheet")))</f>
        <v>None Attached</v>
      </c>
      <c r="M3733" s="56"/>
      <c r="P3733" s="58"/>
      <c r="Q3733" s="1" t="n">
        <f aca="false">$M3733-$N3733</f>
        <v>0</v>
      </c>
      <c r="R3733" s="56"/>
      <c r="T3733" s="59" t="s">
        <v>15</v>
      </c>
      <c r="U3733" s="1" t="n">
        <f aca="false">$S3733-$R3733</f>
        <v>0</v>
      </c>
      <c r="V3733" s="1" t="n">
        <f aca="false">IF($T3733="±",$Q3733*2,$Q3733)</f>
        <v>0</v>
      </c>
      <c r="W3733" s="60" t="str">
        <f aca="false">IFERROR($U3733/ABS($V3733),"N/A")</f>
        <v>N/A</v>
      </c>
      <c r="X3733" s="61" t="str">
        <f aca="false">IF(OR($W3733="N/A",$R3733="",$S3733=""),"N/A",IF($W3733&gt;=4,"Not Significant",IF($W3733&gt;=2,"Semi-Significant","Significant")))</f>
        <v>N/A</v>
      </c>
      <c r="Z3733" s="1" t="str">
        <f aca="false">IF($D3733="Z540.1 w/data",0,"")</f>
        <v/>
      </c>
      <c r="AA3733" s="1" t="e">
        <f aca="false">$Y3733+$Q3733+$Z3733</f>
        <v>#VALUE!</v>
      </c>
      <c r="AB3733" s="1" t="n">
        <f aca="false">$N3733+$Q3733</f>
        <v>0</v>
      </c>
      <c r="AC3733" s="1" t="str">
        <f aca="false">IF($Y3733="","",IF(AND($AA3733&gt;=$R3733,$AA3733&lt;=$S3733),"Pass","Fail"))</f>
        <v/>
      </c>
      <c r="AD3733" s="1" t="str">
        <f aca="false">IF($Y3733="","",IF($AA3733&gt;$R3733,"Pass","Fail"))</f>
        <v/>
      </c>
      <c r="AE3733" s="1" t="str">
        <f aca="false">IF($Y3733="","",IF($AA3733&gt;=$R3733,"Pass","Fail"))</f>
        <v/>
      </c>
      <c r="AF3733" s="1" t="str">
        <f aca="false">IF($Y3733="","",IF($AA3733&lt;=$S3733,"Pass","Fail"))</f>
        <v/>
      </c>
      <c r="AG3733" s="1" t="str">
        <f aca="false">IF($Y3733="","",IF($AA3733&lt;$S3733,"Pass","Fail"))</f>
        <v/>
      </c>
      <c r="AH3733" s="23" t="str">
        <f aca="true">INDIRECT(CHOOSE(MATCH($T3733,{"±","&gt;","≥","≤","&lt;"},0), "AC", "AD", "AE", "AF", "AG") &amp; ROW())</f>
        <v/>
      </c>
      <c r="AI3733" s="56" t="str">
        <f aca="false">IF($X3733="Not Significant","No Further Action Required",
IF($AH3733="","",
IF(AND($AH3733="Pass",$L3733="0 - Passed "),"Analysis performed; no further action required.",
IF(AND($AH3733="Fail",$L3733="1 - Failed "),"Analysis performed; no further action required.",
IF(AND($AH3733="Pass",$L3733="2 - Limited In Use "),"Analysis performed; no further action required.",
IF(AND($AH3733="Fail",$L3733="3 - Adjusted "),"Analysis performed; no further action required.",
"Unit fails analysis; TSM determination required."))))))</f>
        <v/>
      </c>
      <c r="AJ3733" s="58"/>
    </row>
    <row r="3734" customFormat="false" ht="15" hidden="false" customHeight="false" outlineLevel="0" collapsed="false">
      <c r="A3734" s="56"/>
      <c r="E3734" s="57" t="str">
        <f aca="false">IF(AND($F3734="",$G3734=""),"",IF($G3734="",$F3734,HYPERLINK($G3734,$F3734)))</f>
        <v/>
      </c>
      <c r="H3734" s="1" t="str">
        <f aca="false">IF($I3734="","None Attached",IF(LEFT($I3734,5)="https",HYPERLINK($I3734,"Datasheet"),HYPERLINK(_xlfn.CONCAT("https://",$I3734),"Datasheet")))</f>
        <v>None Attached</v>
      </c>
      <c r="M3734" s="56"/>
      <c r="P3734" s="58"/>
      <c r="Q3734" s="1" t="n">
        <f aca="false">$M3734-$N3734</f>
        <v>0</v>
      </c>
      <c r="R3734" s="56"/>
      <c r="T3734" s="59" t="s">
        <v>15</v>
      </c>
      <c r="U3734" s="1" t="n">
        <f aca="false">$S3734-$R3734</f>
        <v>0</v>
      </c>
      <c r="V3734" s="1" t="n">
        <f aca="false">IF($T3734="±",$Q3734*2,$Q3734)</f>
        <v>0</v>
      </c>
      <c r="W3734" s="60" t="str">
        <f aca="false">IFERROR($U3734/ABS($V3734),"N/A")</f>
        <v>N/A</v>
      </c>
      <c r="X3734" s="61" t="str">
        <f aca="false">IF(OR($W3734="N/A",$R3734="",$S3734=""),"N/A",IF($W3734&gt;=4,"Not Significant",IF($W3734&gt;=2,"Semi-Significant","Significant")))</f>
        <v>N/A</v>
      </c>
      <c r="Z3734" s="1" t="str">
        <f aca="false">IF($D3734="Z540.1 w/data",0,"")</f>
        <v/>
      </c>
      <c r="AA3734" s="1" t="e">
        <f aca="false">$Y3734+$Q3734+$Z3734</f>
        <v>#VALUE!</v>
      </c>
      <c r="AB3734" s="1" t="n">
        <f aca="false">$N3734+$Q3734</f>
        <v>0</v>
      </c>
      <c r="AC3734" s="1" t="str">
        <f aca="false">IF($Y3734="","",IF(AND($AA3734&gt;=$R3734,$AA3734&lt;=$S3734),"Pass","Fail"))</f>
        <v/>
      </c>
      <c r="AD3734" s="1" t="str">
        <f aca="false">IF($Y3734="","",IF($AA3734&gt;$R3734,"Pass","Fail"))</f>
        <v/>
      </c>
      <c r="AE3734" s="1" t="str">
        <f aca="false">IF($Y3734="","",IF($AA3734&gt;=$R3734,"Pass","Fail"))</f>
        <v/>
      </c>
      <c r="AF3734" s="1" t="str">
        <f aca="false">IF($Y3734="","",IF($AA3734&lt;=$S3734,"Pass","Fail"))</f>
        <v/>
      </c>
      <c r="AG3734" s="1" t="str">
        <f aca="false">IF($Y3734="","",IF($AA3734&lt;$S3734,"Pass","Fail"))</f>
        <v/>
      </c>
      <c r="AH3734" s="23" t="str">
        <f aca="true">INDIRECT(CHOOSE(MATCH($T3734,{"±","&gt;","≥","≤","&lt;"},0), "AC", "AD", "AE", "AF", "AG") &amp; ROW())</f>
        <v/>
      </c>
      <c r="AI3734" s="56" t="str">
        <f aca="false">IF($X3734="Not Significant","No Further Action Required",
IF($AH3734="","",
IF(AND($AH3734="Pass",$L3734="0 - Passed "),"Analysis performed; no further action required.",
IF(AND($AH3734="Fail",$L3734="1 - Failed "),"Analysis performed; no further action required.",
IF(AND($AH3734="Pass",$L3734="2 - Limited In Use "),"Analysis performed; no further action required.",
IF(AND($AH3734="Fail",$L3734="3 - Adjusted "),"Analysis performed; no further action required.",
"Unit fails analysis; TSM determination required."))))))</f>
        <v/>
      </c>
      <c r="AJ3734" s="58"/>
    </row>
    <row r="3735" customFormat="false" ht="15" hidden="false" customHeight="false" outlineLevel="0" collapsed="false">
      <c r="A3735" s="56"/>
      <c r="E3735" s="57" t="str">
        <f aca="false">IF(AND($F3735="",$G3735=""),"",IF($G3735="",$F3735,HYPERLINK($G3735,$F3735)))</f>
        <v/>
      </c>
      <c r="H3735" s="1" t="str">
        <f aca="false">IF($I3735="","None Attached",IF(LEFT($I3735,5)="https",HYPERLINK($I3735,"Datasheet"),HYPERLINK(_xlfn.CONCAT("https://",$I3735),"Datasheet")))</f>
        <v>None Attached</v>
      </c>
      <c r="M3735" s="56"/>
      <c r="P3735" s="58"/>
      <c r="Q3735" s="1" t="n">
        <f aca="false">$M3735-$N3735</f>
        <v>0</v>
      </c>
      <c r="R3735" s="56"/>
      <c r="T3735" s="59" t="s">
        <v>15</v>
      </c>
      <c r="U3735" s="1" t="n">
        <f aca="false">$S3735-$R3735</f>
        <v>0</v>
      </c>
      <c r="V3735" s="1" t="n">
        <f aca="false">IF($T3735="±",$Q3735*2,$Q3735)</f>
        <v>0</v>
      </c>
      <c r="W3735" s="60" t="str">
        <f aca="false">IFERROR($U3735/ABS($V3735),"N/A")</f>
        <v>N/A</v>
      </c>
      <c r="X3735" s="61" t="str">
        <f aca="false">IF(OR($W3735="N/A",$R3735="",$S3735=""),"N/A",IF($W3735&gt;=4,"Not Significant",IF($W3735&gt;=2,"Semi-Significant","Significant")))</f>
        <v>N/A</v>
      </c>
      <c r="Z3735" s="1" t="str">
        <f aca="false">IF($D3735="Z540.1 w/data",0,"")</f>
        <v/>
      </c>
      <c r="AA3735" s="1" t="e">
        <f aca="false">$Y3735+$Q3735+$Z3735</f>
        <v>#VALUE!</v>
      </c>
      <c r="AB3735" s="1" t="n">
        <f aca="false">$N3735+$Q3735</f>
        <v>0</v>
      </c>
      <c r="AC3735" s="1" t="str">
        <f aca="false">IF($Y3735="","",IF(AND($AA3735&gt;=$R3735,$AA3735&lt;=$S3735),"Pass","Fail"))</f>
        <v/>
      </c>
      <c r="AD3735" s="1" t="str">
        <f aca="false">IF($Y3735="","",IF($AA3735&gt;$R3735,"Pass","Fail"))</f>
        <v/>
      </c>
      <c r="AE3735" s="1" t="str">
        <f aca="false">IF($Y3735="","",IF($AA3735&gt;=$R3735,"Pass","Fail"))</f>
        <v/>
      </c>
      <c r="AF3735" s="1" t="str">
        <f aca="false">IF($Y3735="","",IF($AA3735&lt;=$S3735,"Pass","Fail"))</f>
        <v/>
      </c>
      <c r="AG3735" s="1" t="str">
        <f aca="false">IF($Y3735="","",IF($AA3735&lt;$S3735,"Pass","Fail"))</f>
        <v/>
      </c>
      <c r="AH3735" s="23" t="str">
        <f aca="true">INDIRECT(CHOOSE(MATCH($T3735,{"±","&gt;","≥","≤","&lt;"},0), "AC", "AD", "AE", "AF", "AG") &amp; ROW())</f>
        <v/>
      </c>
      <c r="AI3735" s="56" t="str">
        <f aca="false">IF($X3735="Not Significant","No Further Action Required",
IF($AH3735="","",
IF(AND($AH3735="Pass",$L3735="0 - Passed "),"Analysis performed; no further action required.",
IF(AND($AH3735="Fail",$L3735="1 - Failed "),"Analysis performed; no further action required.",
IF(AND($AH3735="Pass",$L3735="2 - Limited In Use "),"Analysis performed; no further action required.",
IF(AND($AH3735="Fail",$L3735="3 - Adjusted "),"Analysis performed; no further action required.",
"Unit fails analysis; TSM determination required."))))))</f>
        <v/>
      </c>
      <c r="AJ3735" s="58"/>
    </row>
    <row r="3736" customFormat="false" ht="15" hidden="false" customHeight="false" outlineLevel="0" collapsed="false">
      <c r="A3736" s="56"/>
      <c r="E3736" s="57" t="str">
        <f aca="false">IF(AND($F3736="",$G3736=""),"",IF($G3736="",$F3736,HYPERLINK($G3736,$F3736)))</f>
        <v/>
      </c>
      <c r="H3736" s="1" t="str">
        <f aca="false">IF($I3736="","None Attached",IF(LEFT($I3736,5)="https",HYPERLINK($I3736,"Datasheet"),HYPERLINK(_xlfn.CONCAT("https://",$I3736),"Datasheet")))</f>
        <v>None Attached</v>
      </c>
      <c r="M3736" s="56"/>
      <c r="P3736" s="58"/>
      <c r="Q3736" s="1" t="n">
        <f aca="false">$M3736-$N3736</f>
        <v>0</v>
      </c>
      <c r="R3736" s="56"/>
      <c r="T3736" s="59" t="s">
        <v>15</v>
      </c>
      <c r="U3736" s="1" t="n">
        <f aca="false">$S3736-$R3736</f>
        <v>0</v>
      </c>
      <c r="V3736" s="1" t="n">
        <f aca="false">IF($T3736="±",$Q3736*2,$Q3736)</f>
        <v>0</v>
      </c>
      <c r="W3736" s="60" t="str">
        <f aca="false">IFERROR($U3736/ABS($V3736),"N/A")</f>
        <v>N/A</v>
      </c>
      <c r="X3736" s="61" t="str">
        <f aca="false">IF(OR($W3736="N/A",$R3736="",$S3736=""),"N/A",IF($W3736&gt;=4,"Not Significant",IF($W3736&gt;=2,"Semi-Significant","Significant")))</f>
        <v>N/A</v>
      </c>
      <c r="Z3736" s="1" t="str">
        <f aca="false">IF($D3736="Z540.1 w/data",0,"")</f>
        <v/>
      </c>
      <c r="AA3736" s="1" t="e">
        <f aca="false">$Y3736+$Q3736+$Z3736</f>
        <v>#VALUE!</v>
      </c>
      <c r="AB3736" s="1" t="n">
        <f aca="false">$N3736+$Q3736</f>
        <v>0</v>
      </c>
      <c r="AC3736" s="1" t="str">
        <f aca="false">IF($Y3736="","",IF(AND($AA3736&gt;=$R3736,$AA3736&lt;=$S3736),"Pass","Fail"))</f>
        <v/>
      </c>
      <c r="AD3736" s="1" t="str">
        <f aca="false">IF($Y3736="","",IF($AA3736&gt;$R3736,"Pass","Fail"))</f>
        <v/>
      </c>
      <c r="AE3736" s="1" t="str">
        <f aca="false">IF($Y3736="","",IF($AA3736&gt;=$R3736,"Pass","Fail"))</f>
        <v/>
      </c>
      <c r="AF3736" s="1" t="str">
        <f aca="false">IF($Y3736="","",IF($AA3736&lt;=$S3736,"Pass","Fail"))</f>
        <v/>
      </c>
      <c r="AG3736" s="1" t="str">
        <f aca="false">IF($Y3736="","",IF($AA3736&lt;$S3736,"Pass","Fail"))</f>
        <v/>
      </c>
      <c r="AH3736" s="23" t="str">
        <f aca="true">INDIRECT(CHOOSE(MATCH($T3736,{"±","&gt;","≥","≤","&lt;"},0), "AC", "AD", "AE", "AF", "AG") &amp; ROW())</f>
        <v/>
      </c>
      <c r="AI3736" s="56" t="str">
        <f aca="false">IF($X3736="Not Significant","No Further Action Required",
IF($AH3736="","",
IF(AND($AH3736="Pass",$L3736="0 - Passed "),"Analysis performed; no further action required.",
IF(AND($AH3736="Fail",$L3736="1 - Failed "),"Analysis performed; no further action required.",
IF(AND($AH3736="Pass",$L3736="2 - Limited In Use "),"Analysis performed; no further action required.",
IF(AND($AH3736="Fail",$L3736="3 - Adjusted "),"Analysis performed; no further action required.",
"Unit fails analysis; TSM determination required."))))))</f>
        <v/>
      </c>
      <c r="AJ3736" s="58"/>
    </row>
    <row r="3737" customFormat="false" ht="15" hidden="false" customHeight="false" outlineLevel="0" collapsed="false">
      <c r="A3737" s="56"/>
      <c r="E3737" s="57" t="str">
        <f aca="false">IF(AND($F3737="",$G3737=""),"",IF($G3737="",$F3737,HYPERLINK($G3737,$F3737)))</f>
        <v/>
      </c>
      <c r="H3737" s="1" t="str">
        <f aca="false">IF($I3737="","None Attached",IF(LEFT($I3737,5)="https",HYPERLINK($I3737,"Datasheet"),HYPERLINK(_xlfn.CONCAT("https://",$I3737),"Datasheet")))</f>
        <v>None Attached</v>
      </c>
      <c r="M3737" s="56"/>
      <c r="P3737" s="58"/>
      <c r="Q3737" s="1" t="n">
        <f aca="false">$M3737-$N3737</f>
        <v>0</v>
      </c>
      <c r="R3737" s="56"/>
      <c r="T3737" s="59" t="s">
        <v>15</v>
      </c>
      <c r="U3737" s="1" t="n">
        <f aca="false">$S3737-$R3737</f>
        <v>0</v>
      </c>
      <c r="V3737" s="1" t="n">
        <f aca="false">IF($T3737="±",$Q3737*2,$Q3737)</f>
        <v>0</v>
      </c>
      <c r="W3737" s="60" t="str">
        <f aca="false">IFERROR($U3737/ABS($V3737),"N/A")</f>
        <v>N/A</v>
      </c>
      <c r="X3737" s="61" t="str">
        <f aca="false">IF(OR($W3737="N/A",$R3737="",$S3737=""),"N/A",IF($W3737&gt;=4,"Not Significant",IF($W3737&gt;=2,"Semi-Significant","Significant")))</f>
        <v>N/A</v>
      </c>
      <c r="Z3737" s="1" t="str">
        <f aca="false">IF($D3737="Z540.1 w/data",0,"")</f>
        <v/>
      </c>
      <c r="AA3737" s="1" t="e">
        <f aca="false">$Y3737+$Q3737+$Z3737</f>
        <v>#VALUE!</v>
      </c>
      <c r="AB3737" s="1" t="n">
        <f aca="false">$N3737+$Q3737</f>
        <v>0</v>
      </c>
      <c r="AC3737" s="1" t="str">
        <f aca="false">IF($Y3737="","",IF(AND($AA3737&gt;=$R3737,$AA3737&lt;=$S3737),"Pass","Fail"))</f>
        <v/>
      </c>
      <c r="AD3737" s="1" t="str">
        <f aca="false">IF($Y3737="","",IF($AA3737&gt;$R3737,"Pass","Fail"))</f>
        <v/>
      </c>
      <c r="AE3737" s="1" t="str">
        <f aca="false">IF($Y3737="","",IF($AA3737&gt;=$R3737,"Pass","Fail"))</f>
        <v/>
      </c>
      <c r="AF3737" s="1" t="str">
        <f aca="false">IF($Y3737="","",IF($AA3737&lt;=$S3737,"Pass","Fail"))</f>
        <v/>
      </c>
      <c r="AG3737" s="1" t="str">
        <f aca="false">IF($Y3737="","",IF($AA3737&lt;$S3737,"Pass","Fail"))</f>
        <v/>
      </c>
      <c r="AH3737" s="23" t="str">
        <f aca="true">INDIRECT(CHOOSE(MATCH($T3737,{"±","&gt;","≥","≤","&lt;"},0), "AC", "AD", "AE", "AF", "AG") &amp; ROW())</f>
        <v/>
      </c>
      <c r="AI3737" s="56" t="str">
        <f aca="false">IF($X3737="Not Significant","No Further Action Required",
IF($AH3737="","",
IF(AND($AH3737="Pass",$L3737="0 - Passed "),"Analysis performed; no further action required.",
IF(AND($AH3737="Fail",$L3737="1 - Failed "),"Analysis performed; no further action required.",
IF(AND($AH3737="Pass",$L3737="2 - Limited In Use "),"Analysis performed; no further action required.",
IF(AND($AH3737="Fail",$L3737="3 - Adjusted "),"Analysis performed; no further action required.",
"Unit fails analysis; TSM determination required."))))))</f>
        <v/>
      </c>
      <c r="AJ3737" s="58"/>
    </row>
    <row r="3738" customFormat="false" ht="15" hidden="false" customHeight="false" outlineLevel="0" collapsed="false">
      <c r="A3738" s="56"/>
      <c r="E3738" s="57" t="str">
        <f aca="false">IF(AND($F3738="",$G3738=""),"",IF($G3738="",$F3738,HYPERLINK($G3738,$F3738)))</f>
        <v/>
      </c>
      <c r="H3738" s="1" t="str">
        <f aca="false">IF($I3738="","None Attached",IF(LEFT($I3738,5)="https",HYPERLINK($I3738,"Datasheet"),HYPERLINK(_xlfn.CONCAT("https://",$I3738),"Datasheet")))</f>
        <v>None Attached</v>
      </c>
      <c r="M3738" s="56"/>
      <c r="P3738" s="58"/>
      <c r="Q3738" s="1" t="n">
        <f aca="false">$M3738-$N3738</f>
        <v>0</v>
      </c>
      <c r="R3738" s="56"/>
      <c r="T3738" s="59" t="s">
        <v>15</v>
      </c>
      <c r="U3738" s="1" t="n">
        <f aca="false">$S3738-$R3738</f>
        <v>0</v>
      </c>
      <c r="V3738" s="1" t="n">
        <f aca="false">IF($T3738="±",$Q3738*2,$Q3738)</f>
        <v>0</v>
      </c>
      <c r="W3738" s="60" t="str">
        <f aca="false">IFERROR($U3738/ABS($V3738),"N/A")</f>
        <v>N/A</v>
      </c>
      <c r="X3738" s="61" t="str">
        <f aca="false">IF(OR($W3738="N/A",$R3738="",$S3738=""),"N/A",IF($W3738&gt;=4,"Not Significant",IF($W3738&gt;=2,"Semi-Significant","Significant")))</f>
        <v>N/A</v>
      </c>
      <c r="Z3738" s="1" t="str">
        <f aca="false">IF($D3738="Z540.1 w/data",0,"")</f>
        <v/>
      </c>
      <c r="AA3738" s="1" t="e">
        <f aca="false">$Y3738+$Q3738+$Z3738</f>
        <v>#VALUE!</v>
      </c>
      <c r="AB3738" s="1" t="n">
        <f aca="false">$N3738+$Q3738</f>
        <v>0</v>
      </c>
      <c r="AC3738" s="1" t="str">
        <f aca="false">IF($Y3738="","",IF(AND($AA3738&gt;=$R3738,$AA3738&lt;=$S3738),"Pass","Fail"))</f>
        <v/>
      </c>
      <c r="AD3738" s="1" t="str">
        <f aca="false">IF($Y3738="","",IF($AA3738&gt;$R3738,"Pass","Fail"))</f>
        <v/>
      </c>
      <c r="AE3738" s="1" t="str">
        <f aca="false">IF($Y3738="","",IF($AA3738&gt;=$R3738,"Pass","Fail"))</f>
        <v/>
      </c>
      <c r="AF3738" s="1" t="str">
        <f aca="false">IF($Y3738="","",IF($AA3738&lt;=$S3738,"Pass","Fail"))</f>
        <v/>
      </c>
      <c r="AG3738" s="1" t="str">
        <f aca="false">IF($Y3738="","",IF($AA3738&lt;$S3738,"Pass","Fail"))</f>
        <v/>
      </c>
      <c r="AH3738" s="23" t="str">
        <f aca="true">INDIRECT(CHOOSE(MATCH($T3738,{"±","&gt;","≥","≤","&lt;"},0), "AC", "AD", "AE", "AF", "AG") &amp; ROW())</f>
        <v/>
      </c>
      <c r="AI3738" s="56" t="str">
        <f aca="false">IF($X3738="Not Significant","No Further Action Required",
IF($AH3738="","",
IF(AND($AH3738="Pass",$L3738="0 - Passed "),"Analysis performed; no further action required.",
IF(AND($AH3738="Fail",$L3738="1 - Failed "),"Analysis performed; no further action required.",
IF(AND($AH3738="Pass",$L3738="2 - Limited In Use "),"Analysis performed; no further action required.",
IF(AND($AH3738="Fail",$L3738="3 - Adjusted "),"Analysis performed; no further action required.",
"Unit fails analysis; TSM determination required."))))))</f>
        <v/>
      </c>
      <c r="AJ3738" s="58"/>
    </row>
    <row r="3739" customFormat="false" ht="15" hidden="false" customHeight="false" outlineLevel="0" collapsed="false">
      <c r="A3739" s="56"/>
      <c r="E3739" s="57" t="str">
        <f aca="false">IF(AND($F3739="",$G3739=""),"",IF($G3739="",$F3739,HYPERLINK($G3739,$F3739)))</f>
        <v/>
      </c>
      <c r="H3739" s="1" t="str">
        <f aca="false">IF($I3739="","None Attached",IF(LEFT($I3739,5)="https",HYPERLINK($I3739,"Datasheet"),HYPERLINK(_xlfn.CONCAT("https://",$I3739),"Datasheet")))</f>
        <v>None Attached</v>
      </c>
      <c r="M3739" s="56"/>
      <c r="P3739" s="58"/>
      <c r="Q3739" s="1" t="n">
        <f aca="false">$M3739-$N3739</f>
        <v>0</v>
      </c>
      <c r="R3739" s="56"/>
      <c r="T3739" s="59" t="s">
        <v>15</v>
      </c>
      <c r="U3739" s="1" t="n">
        <f aca="false">$S3739-$R3739</f>
        <v>0</v>
      </c>
      <c r="V3739" s="1" t="n">
        <f aca="false">IF($T3739="±",$Q3739*2,$Q3739)</f>
        <v>0</v>
      </c>
      <c r="W3739" s="60" t="str">
        <f aca="false">IFERROR($U3739/ABS($V3739),"N/A")</f>
        <v>N/A</v>
      </c>
      <c r="X3739" s="61" t="str">
        <f aca="false">IF(OR($W3739="N/A",$R3739="",$S3739=""),"N/A",IF($W3739&gt;=4,"Not Significant",IF($W3739&gt;=2,"Semi-Significant","Significant")))</f>
        <v>N/A</v>
      </c>
      <c r="Z3739" s="1" t="str">
        <f aca="false">IF($D3739="Z540.1 w/data",0,"")</f>
        <v/>
      </c>
      <c r="AA3739" s="1" t="e">
        <f aca="false">$Y3739+$Q3739+$Z3739</f>
        <v>#VALUE!</v>
      </c>
      <c r="AB3739" s="1" t="n">
        <f aca="false">$N3739+$Q3739</f>
        <v>0</v>
      </c>
      <c r="AC3739" s="1" t="str">
        <f aca="false">IF($Y3739="","",IF(AND($AA3739&gt;=$R3739,$AA3739&lt;=$S3739),"Pass","Fail"))</f>
        <v/>
      </c>
      <c r="AD3739" s="1" t="str">
        <f aca="false">IF($Y3739="","",IF($AA3739&gt;$R3739,"Pass","Fail"))</f>
        <v/>
      </c>
      <c r="AE3739" s="1" t="str">
        <f aca="false">IF($Y3739="","",IF($AA3739&gt;=$R3739,"Pass","Fail"))</f>
        <v/>
      </c>
      <c r="AF3739" s="1" t="str">
        <f aca="false">IF($Y3739="","",IF($AA3739&lt;=$S3739,"Pass","Fail"))</f>
        <v/>
      </c>
      <c r="AG3739" s="1" t="str">
        <f aca="false">IF($Y3739="","",IF($AA3739&lt;$S3739,"Pass","Fail"))</f>
        <v/>
      </c>
      <c r="AH3739" s="23" t="str">
        <f aca="true">INDIRECT(CHOOSE(MATCH($T3739,{"±","&gt;","≥","≤","&lt;"},0), "AC", "AD", "AE", "AF", "AG") &amp; ROW())</f>
        <v/>
      </c>
      <c r="AI3739" s="56" t="str">
        <f aca="false">IF($X3739="Not Significant","No Further Action Required",
IF($AH3739="","",
IF(AND($AH3739="Pass",$L3739="0 - Passed "),"Analysis performed; no further action required.",
IF(AND($AH3739="Fail",$L3739="1 - Failed "),"Analysis performed; no further action required.",
IF(AND($AH3739="Pass",$L3739="2 - Limited In Use "),"Analysis performed; no further action required.",
IF(AND($AH3739="Fail",$L3739="3 - Adjusted "),"Analysis performed; no further action required.",
"Unit fails analysis; TSM determination required."))))))</f>
        <v/>
      </c>
      <c r="AJ3739" s="58"/>
    </row>
    <row r="3740" customFormat="false" ht="15" hidden="false" customHeight="false" outlineLevel="0" collapsed="false">
      <c r="A3740" s="56"/>
      <c r="E3740" s="57" t="str">
        <f aca="false">IF(AND($F3740="",$G3740=""),"",IF($G3740="",$F3740,HYPERLINK($G3740,$F3740)))</f>
        <v/>
      </c>
      <c r="H3740" s="1" t="str">
        <f aca="false">IF($I3740="","None Attached",IF(LEFT($I3740,5)="https",HYPERLINK($I3740,"Datasheet"),HYPERLINK(_xlfn.CONCAT("https://",$I3740),"Datasheet")))</f>
        <v>None Attached</v>
      </c>
      <c r="M3740" s="56"/>
      <c r="P3740" s="58"/>
      <c r="Q3740" s="1" t="n">
        <f aca="false">$M3740-$N3740</f>
        <v>0</v>
      </c>
      <c r="R3740" s="56"/>
      <c r="T3740" s="59" t="s">
        <v>15</v>
      </c>
      <c r="U3740" s="1" t="n">
        <f aca="false">$S3740-$R3740</f>
        <v>0</v>
      </c>
      <c r="V3740" s="1" t="n">
        <f aca="false">IF($T3740="±",$Q3740*2,$Q3740)</f>
        <v>0</v>
      </c>
      <c r="W3740" s="60" t="str">
        <f aca="false">IFERROR($U3740/ABS($V3740),"N/A")</f>
        <v>N/A</v>
      </c>
      <c r="X3740" s="61" t="str">
        <f aca="false">IF(OR($W3740="N/A",$R3740="",$S3740=""),"N/A",IF($W3740&gt;=4,"Not Significant",IF($W3740&gt;=2,"Semi-Significant","Significant")))</f>
        <v>N/A</v>
      </c>
      <c r="Z3740" s="1" t="str">
        <f aca="false">IF($D3740="Z540.1 w/data",0,"")</f>
        <v/>
      </c>
      <c r="AA3740" s="1" t="e">
        <f aca="false">$Y3740+$Q3740+$Z3740</f>
        <v>#VALUE!</v>
      </c>
      <c r="AB3740" s="1" t="n">
        <f aca="false">$N3740+$Q3740</f>
        <v>0</v>
      </c>
      <c r="AC3740" s="1" t="str">
        <f aca="false">IF($Y3740="","",IF(AND($AA3740&gt;=$R3740,$AA3740&lt;=$S3740),"Pass","Fail"))</f>
        <v/>
      </c>
      <c r="AD3740" s="1" t="str">
        <f aca="false">IF($Y3740="","",IF($AA3740&gt;$R3740,"Pass","Fail"))</f>
        <v/>
      </c>
      <c r="AE3740" s="1" t="str">
        <f aca="false">IF($Y3740="","",IF($AA3740&gt;=$R3740,"Pass","Fail"))</f>
        <v/>
      </c>
      <c r="AF3740" s="1" t="str">
        <f aca="false">IF($Y3740="","",IF($AA3740&lt;=$S3740,"Pass","Fail"))</f>
        <v/>
      </c>
      <c r="AG3740" s="1" t="str">
        <f aca="false">IF($Y3740="","",IF($AA3740&lt;$S3740,"Pass","Fail"))</f>
        <v/>
      </c>
      <c r="AH3740" s="23" t="str">
        <f aca="true">INDIRECT(CHOOSE(MATCH($T3740,{"±","&gt;","≥","≤","&lt;"},0), "AC", "AD", "AE", "AF", "AG") &amp; ROW())</f>
        <v/>
      </c>
      <c r="AI3740" s="56" t="str">
        <f aca="false">IF($X3740="Not Significant","No Further Action Required",
IF($AH3740="","",
IF(AND($AH3740="Pass",$L3740="0 - Passed "),"Analysis performed; no further action required.",
IF(AND($AH3740="Fail",$L3740="1 - Failed "),"Analysis performed; no further action required.",
IF(AND($AH3740="Pass",$L3740="2 - Limited In Use "),"Analysis performed; no further action required.",
IF(AND($AH3740="Fail",$L3740="3 - Adjusted "),"Analysis performed; no further action required.",
"Unit fails analysis; TSM determination required."))))))</f>
        <v/>
      </c>
      <c r="AJ3740" s="58"/>
    </row>
    <row r="3741" customFormat="false" ht="15" hidden="false" customHeight="false" outlineLevel="0" collapsed="false">
      <c r="A3741" s="56"/>
      <c r="E3741" s="57" t="str">
        <f aca="false">IF(AND($F3741="",$G3741=""),"",IF($G3741="",$F3741,HYPERLINK($G3741,$F3741)))</f>
        <v/>
      </c>
      <c r="H3741" s="1" t="str">
        <f aca="false">IF($I3741="","None Attached",IF(LEFT($I3741,5)="https",HYPERLINK($I3741,"Datasheet"),HYPERLINK(_xlfn.CONCAT("https://",$I3741),"Datasheet")))</f>
        <v>None Attached</v>
      </c>
      <c r="M3741" s="56"/>
      <c r="P3741" s="58"/>
      <c r="Q3741" s="1" t="n">
        <f aca="false">$M3741-$N3741</f>
        <v>0</v>
      </c>
      <c r="R3741" s="56"/>
      <c r="T3741" s="59" t="s">
        <v>15</v>
      </c>
      <c r="U3741" s="1" t="n">
        <f aca="false">$S3741-$R3741</f>
        <v>0</v>
      </c>
      <c r="V3741" s="1" t="n">
        <f aca="false">IF($T3741="±",$Q3741*2,$Q3741)</f>
        <v>0</v>
      </c>
      <c r="W3741" s="60" t="str">
        <f aca="false">IFERROR($U3741/ABS($V3741),"N/A")</f>
        <v>N/A</v>
      </c>
      <c r="X3741" s="61" t="str">
        <f aca="false">IF(OR($W3741="N/A",$R3741="",$S3741=""),"N/A",IF($W3741&gt;=4,"Not Significant",IF($W3741&gt;=2,"Semi-Significant","Significant")))</f>
        <v>N/A</v>
      </c>
      <c r="Z3741" s="1" t="str">
        <f aca="false">IF($D3741="Z540.1 w/data",0,"")</f>
        <v/>
      </c>
      <c r="AA3741" s="1" t="e">
        <f aca="false">$Y3741+$Q3741+$Z3741</f>
        <v>#VALUE!</v>
      </c>
      <c r="AB3741" s="1" t="n">
        <f aca="false">$N3741+$Q3741</f>
        <v>0</v>
      </c>
      <c r="AC3741" s="1" t="str">
        <f aca="false">IF($Y3741="","",IF(AND($AA3741&gt;=$R3741,$AA3741&lt;=$S3741),"Pass","Fail"))</f>
        <v/>
      </c>
      <c r="AD3741" s="1" t="str">
        <f aca="false">IF($Y3741="","",IF($AA3741&gt;$R3741,"Pass","Fail"))</f>
        <v/>
      </c>
      <c r="AE3741" s="1" t="str">
        <f aca="false">IF($Y3741="","",IF($AA3741&gt;=$R3741,"Pass","Fail"))</f>
        <v/>
      </c>
      <c r="AF3741" s="1" t="str">
        <f aca="false">IF($Y3741="","",IF($AA3741&lt;=$S3741,"Pass","Fail"))</f>
        <v/>
      </c>
      <c r="AG3741" s="1" t="str">
        <f aca="false">IF($Y3741="","",IF($AA3741&lt;$S3741,"Pass","Fail"))</f>
        <v/>
      </c>
      <c r="AH3741" s="23" t="str">
        <f aca="true">INDIRECT(CHOOSE(MATCH($T3741,{"±","&gt;","≥","≤","&lt;"},0), "AC", "AD", "AE", "AF", "AG") &amp; ROW())</f>
        <v/>
      </c>
      <c r="AI3741" s="56" t="str">
        <f aca="false">IF($X3741="Not Significant","No Further Action Required",
IF($AH3741="","",
IF(AND($AH3741="Pass",$L3741="0 - Passed "),"Analysis performed; no further action required.",
IF(AND($AH3741="Fail",$L3741="1 - Failed "),"Analysis performed; no further action required.",
IF(AND($AH3741="Pass",$L3741="2 - Limited In Use "),"Analysis performed; no further action required.",
IF(AND($AH3741="Fail",$L3741="3 - Adjusted "),"Analysis performed; no further action required.",
"Unit fails analysis; TSM determination required."))))))</f>
        <v/>
      </c>
      <c r="AJ3741" s="58"/>
    </row>
    <row r="3742" customFormat="false" ht="15" hidden="false" customHeight="false" outlineLevel="0" collapsed="false">
      <c r="A3742" s="56"/>
      <c r="E3742" s="57" t="str">
        <f aca="false">IF(AND($F3742="",$G3742=""),"",IF($G3742="",$F3742,HYPERLINK($G3742,$F3742)))</f>
        <v/>
      </c>
      <c r="H3742" s="1" t="str">
        <f aca="false">IF($I3742="","None Attached",IF(LEFT($I3742,5)="https",HYPERLINK($I3742,"Datasheet"),HYPERLINK(_xlfn.CONCAT("https://",$I3742),"Datasheet")))</f>
        <v>None Attached</v>
      </c>
      <c r="M3742" s="56"/>
      <c r="P3742" s="58"/>
      <c r="Q3742" s="1" t="n">
        <f aca="false">$M3742-$N3742</f>
        <v>0</v>
      </c>
      <c r="R3742" s="56"/>
      <c r="T3742" s="59" t="s">
        <v>15</v>
      </c>
      <c r="U3742" s="1" t="n">
        <f aca="false">$S3742-$R3742</f>
        <v>0</v>
      </c>
      <c r="V3742" s="1" t="n">
        <f aca="false">IF($T3742="±",$Q3742*2,$Q3742)</f>
        <v>0</v>
      </c>
      <c r="W3742" s="60" t="str">
        <f aca="false">IFERROR($U3742/ABS($V3742),"N/A")</f>
        <v>N/A</v>
      </c>
      <c r="X3742" s="61" t="str">
        <f aca="false">IF(OR($W3742="N/A",$R3742="",$S3742=""),"N/A",IF($W3742&gt;=4,"Not Significant",IF($W3742&gt;=2,"Semi-Significant","Significant")))</f>
        <v>N/A</v>
      </c>
      <c r="Z3742" s="1" t="str">
        <f aca="false">IF($D3742="Z540.1 w/data",0,"")</f>
        <v/>
      </c>
      <c r="AA3742" s="1" t="e">
        <f aca="false">$Y3742+$Q3742+$Z3742</f>
        <v>#VALUE!</v>
      </c>
      <c r="AB3742" s="1" t="n">
        <f aca="false">$N3742+$Q3742</f>
        <v>0</v>
      </c>
      <c r="AC3742" s="1" t="str">
        <f aca="false">IF($Y3742="","",IF(AND($AA3742&gt;=$R3742,$AA3742&lt;=$S3742),"Pass","Fail"))</f>
        <v/>
      </c>
      <c r="AD3742" s="1" t="str">
        <f aca="false">IF($Y3742="","",IF($AA3742&gt;$R3742,"Pass","Fail"))</f>
        <v/>
      </c>
      <c r="AE3742" s="1" t="str">
        <f aca="false">IF($Y3742="","",IF($AA3742&gt;=$R3742,"Pass","Fail"))</f>
        <v/>
      </c>
      <c r="AF3742" s="1" t="str">
        <f aca="false">IF($Y3742="","",IF($AA3742&lt;=$S3742,"Pass","Fail"))</f>
        <v/>
      </c>
      <c r="AG3742" s="1" t="str">
        <f aca="false">IF($Y3742="","",IF($AA3742&lt;$S3742,"Pass","Fail"))</f>
        <v/>
      </c>
      <c r="AH3742" s="23" t="str">
        <f aca="true">INDIRECT(CHOOSE(MATCH($T3742,{"±","&gt;","≥","≤","&lt;"},0), "AC", "AD", "AE", "AF", "AG") &amp; ROW())</f>
        <v/>
      </c>
      <c r="AI3742" s="56" t="str">
        <f aca="false">IF($X3742="Not Significant","No Further Action Required",
IF($AH3742="","",
IF(AND($AH3742="Pass",$L3742="0 - Passed "),"Analysis performed; no further action required.",
IF(AND($AH3742="Fail",$L3742="1 - Failed "),"Analysis performed; no further action required.",
IF(AND($AH3742="Pass",$L3742="2 - Limited In Use "),"Analysis performed; no further action required.",
IF(AND($AH3742="Fail",$L3742="3 - Adjusted "),"Analysis performed; no further action required.",
"Unit fails analysis; TSM determination required."))))))</f>
        <v/>
      </c>
      <c r="AJ3742" s="58"/>
    </row>
    <row r="3743" customFormat="false" ht="15" hidden="false" customHeight="false" outlineLevel="0" collapsed="false">
      <c r="A3743" s="56"/>
      <c r="E3743" s="57" t="str">
        <f aca="false">IF(AND($F3743="",$G3743=""),"",IF($G3743="",$F3743,HYPERLINK($G3743,$F3743)))</f>
        <v/>
      </c>
      <c r="H3743" s="1" t="str">
        <f aca="false">IF($I3743="","None Attached",IF(LEFT($I3743,5)="https",HYPERLINK($I3743,"Datasheet"),HYPERLINK(_xlfn.CONCAT("https://",$I3743),"Datasheet")))</f>
        <v>None Attached</v>
      </c>
      <c r="M3743" s="56"/>
      <c r="P3743" s="58"/>
      <c r="Q3743" s="1" t="n">
        <f aca="false">$M3743-$N3743</f>
        <v>0</v>
      </c>
      <c r="R3743" s="56"/>
      <c r="T3743" s="59" t="s">
        <v>15</v>
      </c>
      <c r="U3743" s="1" t="n">
        <f aca="false">$S3743-$R3743</f>
        <v>0</v>
      </c>
      <c r="V3743" s="1" t="n">
        <f aca="false">IF($T3743="±",$Q3743*2,$Q3743)</f>
        <v>0</v>
      </c>
      <c r="W3743" s="60" t="str">
        <f aca="false">IFERROR($U3743/ABS($V3743),"N/A")</f>
        <v>N/A</v>
      </c>
      <c r="X3743" s="61" t="str">
        <f aca="false">IF(OR($W3743="N/A",$R3743="",$S3743=""),"N/A",IF($W3743&gt;=4,"Not Significant",IF($W3743&gt;=2,"Semi-Significant","Significant")))</f>
        <v>N/A</v>
      </c>
      <c r="Z3743" s="1" t="str">
        <f aca="false">IF($D3743="Z540.1 w/data",0,"")</f>
        <v/>
      </c>
      <c r="AA3743" s="1" t="e">
        <f aca="false">$Y3743+$Q3743+$Z3743</f>
        <v>#VALUE!</v>
      </c>
      <c r="AB3743" s="1" t="n">
        <f aca="false">$N3743+$Q3743</f>
        <v>0</v>
      </c>
      <c r="AC3743" s="1" t="str">
        <f aca="false">IF($Y3743="","",IF(AND($AA3743&gt;=$R3743,$AA3743&lt;=$S3743),"Pass","Fail"))</f>
        <v/>
      </c>
      <c r="AD3743" s="1" t="str">
        <f aca="false">IF($Y3743="","",IF($AA3743&gt;$R3743,"Pass","Fail"))</f>
        <v/>
      </c>
      <c r="AE3743" s="1" t="str">
        <f aca="false">IF($Y3743="","",IF($AA3743&gt;=$R3743,"Pass","Fail"))</f>
        <v/>
      </c>
      <c r="AF3743" s="1" t="str">
        <f aca="false">IF($Y3743="","",IF($AA3743&lt;=$S3743,"Pass","Fail"))</f>
        <v/>
      </c>
      <c r="AG3743" s="1" t="str">
        <f aca="false">IF($Y3743="","",IF($AA3743&lt;$S3743,"Pass","Fail"))</f>
        <v/>
      </c>
      <c r="AH3743" s="23" t="str">
        <f aca="true">INDIRECT(CHOOSE(MATCH($T3743,{"±","&gt;","≥","≤","&lt;"},0), "AC", "AD", "AE", "AF", "AG") &amp; ROW())</f>
        <v/>
      </c>
      <c r="AI3743" s="56" t="str">
        <f aca="false">IF($X3743="Not Significant","No Further Action Required",
IF($AH3743="","",
IF(AND($AH3743="Pass",$L3743="0 - Passed "),"Analysis performed; no further action required.",
IF(AND($AH3743="Fail",$L3743="1 - Failed "),"Analysis performed; no further action required.",
IF(AND($AH3743="Pass",$L3743="2 - Limited In Use "),"Analysis performed; no further action required.",
IF(AND($AH3743="Fail",$L3743="3 - Adjusted "),"Analysis performed; no further action required.",
"Unit fails analysis; TSM determination required."))))))</f>
        <v/>
      </c>
      <c r="AJ3743" s="58"/>
    </row>
    <row r="3744" customFormat="false" ht="15" hidden="false" customHeight="false" outlineLevel="0" collapsed="false">
      <c r="A3744" s="56"/>
      <c r="E3744" s="57" t="str">
        <f aca="false">IF(AND($F3744="",$G3744=""),"",IF($G3744="",$F3744,HYPERLINK($G3744,$F3744)))</f>
        <v/>
      </c>
      <c r="H3744" s="1" t="str">
        <f aca="false">IF($I3744="","None Attached",IF(LEFT($I3744,5)="https",HYPERLINK($I3744,"Datasheet"),HYPERLINK(_xlfn.CONCAT("https://",$I3744),"Datasheet")))</f>
        <v>None Attached</v>
      </c>
      <c r="M3744" s="56"/>
      <c r="P3744" s="58"/>
      <c r="Q3744" s="1" t="n">
        <f aca="false">$M3744-$N3744</f>
        <v>0</v>
      </c>
      <c r="R3744" s="56"/>
      <c r="T3744" s="59" t="s">
        <v>15</v>
      </c>
      <c r="U3744" s="1" t="n">
        <f aca="false">$S3744-$R3744</f>
        <v>0</v>
      </c>
      <c r="V3744" s="1" t="n">
        <f aca="false">IF($T3744="±",$Q3744*2,$Q3744)</f>
        <v>0</v>
      </c>
      <c r="W3744" s="60" t="str">
        <f aca="false">IFERROR($U3744/ABS($V3744),"N/A")</f>
        <v>N/A</v>
      </c>
      <c r="X3744" s="61" t="str">
        <f aca="false">IF(OR($W3744="N/A",$R3744="",$S3744=""),"N/A",IF($W3744&gt;=4,"Not Significant",IF($W3744&gt;=2,"Semi-Significant","Significant")))</f>
        <v>N/A</v>
      </c>
      <c r="Z3744" s="1" t="str">
        <f aca="false">IF($D3744="Z540.1 w/data",0,"")</f>
        <v/>
      </c>
      <c r="AA3744" s="1" t="e">
        <f aca="false">$Y3744+$Q3744+$Z3744</f>
        <v>#VALUE!</v>
      </c>
      <c r="AB3744" s="1" t="n">
        <f aca="false">$N3744+$Q3744</f>
        <v>0</v>
      </c>
      <c r="AC3744" s="1" t="str">
        <f aca="false">IF($Y3744="","",IF(AND($AA3744&gt;=$R3744,$AA3744&lt;=$S3744),"Pass","Fail"))</f>
        <v/>
      </c>
      <c r="AD3744" s="1" t="str">
        <f aca="false">IF($Y3744="","",IF($AA3744&gt;$R3744,"Pass","Fail"))</f>
        <v/>
      </c>
      <c r="AE3744" s="1" t="str">
        <f aca="false">IF($Y3744="","",IF($AA3744&gt;=$R3744,"Pass","Fail"))</f>
        <v/>
      </c>
      <c r="AF3744" s="1" t="str">
        <f aca="false">IF($Y3744="","",IF($AA3744&lt;=$S3744,"Pass","Fail"))</f>
        <v/>
      </c>
      <c r="AG3744" s="1" t="str">
        <f aca="false">IF($Y3744="","",IF($AA3744&lt;$S3744,"Pass","Fail"))</f>
        <v/>
      </c>
      <c r="AH3744" s="23" t="str">
        <f aca="true">INDIRECT(CHOOSE(MATCH($T3744,{"±","&gt;","≥","≤","&lt;"},0), "AC", "AD", "AE", "AF", "AG") &amp; ROW())</f>
        <v/>
      </c>
      <c r="AI3744" s="56" t="str">
        <f aca="false">IF($X3744="Not Significant","No Further Action Required",
IF($AH3744="","",
IF(AND($AH3744="Pass",$L3744="0 - Passed "),"Analysis performed; no further action required.",
IF(AND($AH3744="Fail",$L3744="1 - Failed "),"Analysis performed; no further action required.",
IF(AND($AH3744="Pass",$L3744="2 - Limited In Use "),"Analysis performed; no further action required.",
IF(AND($AH3744="Fail",$L3744="3 - Adjusted "),"Analysis performed; no further action required.",
"Unit fails analysis; TSM determination required."))))))</f>
        <v/>
      </c>
      <c r="AJ3744" s="58"/>
    </row>
    <row r="3745" customFormat="false" ht="15" hidden="false" customHeight="false" outlineLevel="0" collapsed="false">
      <c r="A3745" s="56"/>
      <c r="E3745" s="57" t="str">
        <f aca="false">IF(AND($F3745="",$G3745=""),"",IF($G3745="",$F3745,HYPERLINK($G3745,$F3745)))</f>
        <v/>
      </c>
      <c r="H3745" s="1" t="str">
        <f aca="false">IF($I3745="","None Attached",IF(LEFT($I3745,5)="https",HYPERLINK($I3745,"Datasheet"),HYPERLINK(_xlfn.CONCAT("https://",$I3745),"Datasheet")))</f>
        <v>None Attached</v>
      </c>
      <c r="M3745" s="56"/>
      <c r="P3745" s="58"/>
      <c r="Q3745" s="1" t="n">
        <f aca="false">$M3745-$N3745</f>
        <v>0</v>
      </c>
      <c r="R3745" s="56"/>
      <c r="T3745" s="59" t="s">
        <v>15</v>
      </c>
      <c r="U3745" s="1" t="n">
        <f aca="false">$S3745-$R3745</f>
        <v>0</v>
      </c>
      <c r="V3745" s="1" t="n">
        <f aca="false">IF($T3745="±",$Q3745*2,$Q3745)</f>
        <v>0</v>
      </c>
      <c r="W3745" s="60" t="str">
        <f aca="false">IFERROR($U3745/ABS($V3745),"N/A")</f>
        <v>N/A</v>
      </c>
      <c r="X3745" s="61" t="str">
        <f aca="false">IF(OR($W3745="N/A",$R3745="",$S3745=""),"N/A",IF($W3745&gt;=4,"Not Significant",IF($W3745&gt;=2,"Semi-Significant","Significant")))</f>
        <v>N/A</v>
      </c>
      <c r="Z3745" s="1" t="str">
        <f aca="false">IF($D3745="Z540.1 w/data",0,"")</f>
        <v/>
      </c>
      <c r="AA3745" s="1" t="e">
        <f aca="false">$Y3745+$Q3745+$Z3745</f>
        <v>#VALUE!</v>
      </c>
      <c r="AB3745" s="1" t="n">
        <f aca="false">$N3745+$Q3745</f>
        <v>0</v>
      </c>
      <c r="AC3745" s="1" t="str">
        <f aca="false">IF($Y3745="","",IF(AND($AA3745&gt;=$R3745,$AA3745&lt;=$S3745),"Pass","Fail"))</f>
        <v/>
      </c>
      <c r="AD3745" s="1" t="str">
        <f aca="false">IF($Y3745="","",IF($AA3745&gt;$R3745,"Pass","Fail"))</f>
        <v/>
      </c>
      <c r="AE3745" s="1" t="str">
        <f aca="false">IF($Y3745="","",IF($AA3745&gt;=$R3745,"Pass","Fail"))</f>
        <v/>
      </c>
      <c r="AF3745" s="1" t="str">
        <f aca="false">IF($Y3745="","",IF($AA3745&lt;=$S3745,"Pass","Fail"))</f>
        <v/>
      </c>
      <c r="AG3745" s="1" t="str">
        <f aca="false">IF($Y3745="","",IF($AA3745&lt;$S3745,"Pass","Fail"))</f>
        <v/>
      </c>
      <c r="AH3745" s="23" t="str">
        <f aca="true">INDIRECT(CHOOSE(MATCH($T3745,{"±","&gt;","≥","≤","&lt;"},0), "AC", "AD", "AE", "AF", "AG") &amp; ROW())</f>
        <v/>
      </c>
      <c r="AI3745" s="56" t="str">
        <f aca="false">IF($X3745="Not Significant","No Further Action Required",
IF($AH3745="","",
IF(AND($AH3745="Pass",$L3745="0 - Passed "),"Analysis performed; no further action required.",
IF(AND($AH3745="Fail",$L3745="1 - Failed "),"Analysis performed; no further action required.",
IF(AND($AH3745="Pass",$L3745="2 - Limited In Use "),"Analysis performed; no further action required.",
IF(AND($AH3745="Fail",$L3745="3 - Adjusted "),"Analysis performed; no further action required.",
"Unit fails analysis; TSM determination required."))))))</f>
        <v/>
      </c>
      <c r="AJ3745" s="58"/>
    </row>
    <row r="3746" customFormat="false" ht="15" hidden="false" customHeight="false" outlineLevel="0" collapsed="false">
      <c r="A3746" s="56"/>
      <c r="E3746" s="57" t="str">
        <f aca="false">IF(AND($F3746="",$G3746=""),"",IF($G3746="",$F3746,HYPERLINK($G3746,$F3746)))</f>
        <v/>
      </c>
      <c r="H3746" s="1" t="str">
        <f aca="false">IF($I3746="","None Attached",IF(LEFT($I3746,5)="https",HYPERLINK($I3746,"Datasheet"),HYPERLINK(_xlfn.CONCAT("https://",$I3746),"Datasheet")))</f>
        <v>None Attached</v>
      </c>
      <c r="M3746" s="56"/>
      <c r="P3746" s="58"/>
      <c r="Q3746" s="1" t="n">
        <f aca="false">$M3746-$N3746</f>
        <v>0</v>
      </c>
      <c r="R3746" s="56"/>
      <c r="T3746" s="59" t="s">
        <v>15</v>
      </c>
      <c r="U3746" s="1" t="n">
        <f aca="false">$S3746-$R3746</f>
        <v>0</v>
      </c>
      <c r="V3746" s="1" t="n">
        <f aca="false">IF($T3746="±",$Q3746*2,$Q3746)</f>
        <v>0</v>
      </c>
      <c r="W3746" s="60" t="str">
        <f aca="false">IFERROR($U3746/ABS($V3746),"N/A")</f>
        <v>N/A</v>
      </c>
      <c r="X3746" s="61" t="str">
        <f aca="false">IF(OR($W3746="N/A",$R3746="",$S3746=""),"N/A",IF($W3746&gt;=4,"Not Significant",IF($W3746&gt;=2,"Semi-Significant","Significant")))</f>
        <v>N/A</v>
      </c>
      <c r="Z3746" s="1" t="str">
        <f aca="false">IF($D3746="Z540.1 w/data",0,"")</f>
        <v/>
      </c>
      <c r="AA3746" s="1" t="e">
        <f aca="false">$Y3746+$Q3746+$Z3746</f>
        <v>#VALUE!</v>
      </c>
      <c r="AB3746" s="1" t="n">
        <f aca="false">$N3746+$Q3746</f>
        <v>0</v>
      </c>
      <c r="AC3746" s="1" t="str">
        <f aca="false">IF($Y3746="","",IF(AND($AA3746&gt;=$R3746,$AA3746&lt;=$S3746),"Pass","Fail"))</f>
        <v/>
      </c>
      <c r="AD3746" s="1" t="str">
        <f aca="false">IF($Y3746="","",IF($AA3746&gt;$R3746,"Pass","Fail"))</f>
        <v/>
      </c>
      <c r="AE3746" s="1" t="str">
        <f aca="false">IF($Y3746="","",IF($AA3746&gt;=$R3746,"Pass","Fail"))</f>
        <v/>
      </c>
      <c r="AF3746" s="1" t="str">
        <f aca="false">IF($Y3746="","",IF($AA3746&lt;=$S3746,"Pass","Fail"))</f>
        <v/>
      </c>
      <c r="AG3746" s="1" t="str">
        <f aca="false">IF($Y3746="","",IF($AA3746&lt;$S3746,"Pass","Fail"))</f>
        <v/>
      </c>
      <c r="AH3746" s="23" t="str">
        <f aca="true">INDIRECT(CHOOSE(MATCH($T3746,{"±","&gt;","≥","≤","&lt;"},0), "AC", "AD", "AE", "AF", "AG") &amp; ROW())</f>
        <v/>
      </c>
      <c r="AI3746" s="56" t="str">
        <f aca="false">IF($X3746="Not Significant","No Further Action Required",
IF($AH3746="","",
IF(AND($AH3746="Pass",$L3746="0 - Passed "),"Analysis performed; no further action required.",
IF(AND($AH3746="Fail",$L3746="1 - Failed "),"Analysis performed; no further action required.",
IF(AND($AH3746="Pass",$L3746="2 - Limited In Use "),"Analysis performed; no further action required.",
IF(AND($AH3746="Fail",$L3746="3 - Adjusted "),"Analysis performed; no further action required.",
"Unit fails analysis; TSM determination required."))))))</f>
        <v/>
      </c>
      <c r="AJ3746" s="58"/>
    </row>
    <row r="3747" customFormat="false" ht="15" hidden="false" customHeight="false" outlineLevel="0" collapsed="false">
      <c r="A3747" s="56"/>
      <c r="E3747" s="57" t="str">
        <f aca="false">IF(AND($F3747="",$G3747=""),"",IF($G3747="",$F3747,HYPERLINK($G3747,$F3747)))</f>
        <v/>
      </c>
      <c r="H3747" s="1" t="str">
        <f aca="false">IF($I3747="","None Attached",IF(LEFT($I3747,5)="https",HYPERLINK($I3747,"Datasheet"),HYPERLINK(_xlfn.CONCAT("https://",$I3747),"Datasheet")))</f>
        <v>None Attached</v>
      </c>
      <c r="M3747" s="56"/>
      <c r="P3747" s="58"/>
      <c r="Q3747" s="1" t="n">
        <f aca="false">$M3747-$N3747</f>
        <v>0</v>
      </c>
      <c r="R3747" s="56"/>
      <c r="T3747" s="59" t="s">
        <v>15</v>
      </c>
      <c r="U3747" s="1" t="n">
        <f aca="false">$S3747-$R3747</f>
        <v>0</v>
      </c>
      <c r="V3747" s="1" t="n">
        <f aca="false">IF($T3747="±",$Q3747*2,$Q3747)</f>
        <v>0</v>
      </c>
      <c r="W3747" s="60" t="str">
        <f aca="false">IFERROR($U3747/ABS($V3747),"N/A")</f>
        <v>N/A</v>
      </c>
      <c r="X3747" s="61" t="str">
        <f aca="false">IF(OR($W3747="N/A",$R3747="",$S3747=""),"N/A",IF($W3747&gt;=4,"Not Significant",IF($W3747&gt;=2,"Semi-Significant","Significant")))</f>
        <v>N/A</v>
      </c>
      <c r="Z3747" s="1" t="str">
        <f aca="false">IF($D3747="Z540.1 w/data",0,"")</f>
        <v/>
      </c>
      <c r="AA3747" s="1" t="e">
        <f aca="false">$Y3747+$Q3747+$Z3747</f>
        <v>#VALUE!</v>
      </c>
      <c r="AB3747" s="1" t="n">
        <f aca="false">$N3747+$Q3747</f>
        <v>0</v>
      </c>
      <c r="AC3747" s="1" t="str">
        <f aca="false">IF($Y3747="","",IF(AND($AA3747&gt;=$R3747,$AA3747&lt;=$S3747),"Pass","Fail"))</f>
        <v/>
      </c>
      <c r="AD3747" s="1" t="str">
        <f aca="false">IF($Y3747="","",IF($AA3747&gt;$R3747,"Pass","Fail"))</f>
        <v/>
      </c>
      <c r="AE3747" s="1" t="str">
        <f aca="false">IF($Y3747="","",IF($AA3747&gt;=$R3747,"Pass","Fail"))</f>
        <v/>
      </c>
      <c r="AF3747" s="1" t="str">
        <f aca="false">IF($Y3747="","",IF($AA3747&lt;=$S3747,"Pass","Fail"))</f>
        <v/>
      </c>
      <c r="AG3747" s="1" t="str">
        <f aca="false">IF($Y3747="","",IF($AA3747&lt;$S3747,"Pass","Fail"))</f>
        <v/>
      </c>
      <c r="AH3747" s="23" t="str">
        <f aca="true">INDIRECT(CHOOSE(MATCH($T3747,{"±","&gt;","≥","≤","&lt;"},0), "AC", "AD", "AE", "AF", "AG") &amp; ROW())</f>
        <v/>
      </c>
      <c r="AI3747" s="56" t="str">
        <f aca="false">IF($X3747="Not Significant","No Further Action Required",
IF($AH3747="","",
IF(AND($AH3747="Pass",$L3747="0 - Passed "),"Analysis performed; no further action required.",
IF(AND($AH3747="Fail",$L3747="1 - Failed "),"Analysis performed; no further action required.",
IF(AND($AH3747="Pass",$L3747="2 - Limited In Use "),"Analysis performed; no further action required.",
IF(AND($AH3747="Fail",$L3747="3 - Adjusted "),"Analysis performed; no further action required.",
"Unit fails analysis; TSM determination required."))))))</f>
        <v/>
      </c>
      <c r="AJ3747" s="58"/>
    </row>
    <row r="3748" customFormat="false" ht="15" hidden="false" customHeight="false" outlineLevel="0" collapsed="false">
      <c r="A3748" s="56"/>
      <c r="E3748" s="57" t="str">
        <f aca="false">IF(AND($F3748="",$G3748=""),"",IF($G3748="",$F3748,HYPERLINK($G3748,$F3748)))</f>
        <v/>
      </c>
      <c r="H3748" s="1" t="str">
        <f aca="false">IF($I3748="","None Attached",IF(LEFT($I3748,5)="https",HYPERLINK($I3748,"Datasheet"),HYPERLINK(_xlfn.CONCAT("https://",$I3748),"Datasheet")))</f>
        <v>None Attached</v>
      </c>
      <c r="M3748" s="56"/>
      <c r="P3748" s="58"/>
      <c r="Q3748" s="1" t="n">
        <f aca="false">$M3748-$N3748</f>
        <v>0</v>
      </c>
      <c r="R3748" s="56"/>
      <c r="T3748" s="59" t="s">
        <v>15</v>
      </c>
      <c r="U3748" s="1" t="n">
        <f aca="false">$S3748-$R3748</f>
        <v>0</v>
      </c>
      <c r="V3748" s="1" t="n">
        <f aca="false">IF($T3748="±",$Q3748*2,$Q3748)</f>
        <v>0</v>
      </c>
      <c r="W3748" s="60" t="str">
        <f aca="false">IFERROR($U3748/ABS($V3748),"N/A")</f>
        <v>N/A</v>
      </c>
      <c r="X3748" s="61" t="str">
        <f aca="false">IF(OR($W3748="N/A",$R3748="",$S3748=""),"N/A",IF($W3748&gt;=4,"Not Significant",IF($W3748&gt;=2,"Semi-Significant","Significant")))</f>
        <v>N/A</v>
      </c>
      <c r="Z3748" s="1" t="str">
        <f aca="false">IF($D3748="Z540.1 w/data",0,"")</f>
        <v/>
      </c>
      <c r="AA3748" s="1" t="e">
        <f aca="false">$Y3748+$Q3748+$Z3748</f>
        <v>#VALUE!</v>
      </c>
      <c r="AB3748" s="1" t="n">
        <f aca="false">$N3748+$Q3748</f>
        <v>0</v>
      </c>
      <c r="AC3748" s="1" t="str">
        <f aca="false">IF($Y3748="","",IF(AND($AA3748&gt;=$R3748,$AA3748&lt;=$S3748),"Pass","Fail"))</f>
        <v/>
      </c>
      <c r="AD3748" s="1" t="str">
        <f aca="false">IF($Y3748="","",IF($AA3748&gt;$R3748,"Pass","Fail"))</f>
        <v/>
      </c>
      <c r="AE3748" s="1" t="str">
        <f aca="false">IF($Y3748="","",IF($AA3748&gt;=$R3748,"Pass","Fail"))</f>
        <v/>
      </c>
      <c r="AF3748" s="1" t="str">
        <f aca="false">IF($Y3748="","",IF($AA3748&lt;=$S3748,"Pass","Fail"))</f>
        <v/>
      </c>
      <c r="AG3748" s="1" t="str">
        <f aca="false">IF($Y3748="","",IF($AA3748&lt;$S3748,"Pass","Fail"))</f>
        <v/>
      </c>
      <c r="AH3748" s="23" t="str">
        <f aca="true">INDIRECT(CHOOSE(MATCH($T3748,{"±","&gt;","≥","≤","&lt;"},0), "AC", "AD", "AE", "AF", "AG") &amp; ROW())</f>
        <v/>
      </c>
      <c r="AI3748" s="56" t="str">
        <f aca="false">IF($X3748="Not Significant","No Further Action Required",
IF($AH3748="","",
IF(AND($AH3748="Pass",$L3748="0 - Passed "),"Analysis performed; no further action required.",
IF(AND($AH3748="Fail",$L3748="1 - Failed "),"Analysis performed; no further action required.",
IF(AND($AH3748="Pass",$L3748="2 - Limited In Use "),"Analysis performed; no further action required.",
IF(AND($AH3748="Fail",$L3748="3 - Adjusted "),"Analysis performed; no further action required.",
"Unit fails analysis; TSM determination required."))))))</f>
        <v/>
      </c>
      <c r="AJ3748" s="58"/>
    </row>
    <row r="3749" customFormat="false" ht="15" hidden="false" customHeight="false" outlineLevel="0" collapsed="false">
      <c r="A3749" s="56"/>
      <c r="E3749" s="57" t="str">
        <f aca="false">IF(AND($F3749="",$G3749=""),"",IF($G3749="",$F3749,HYPERLINK($G3749,$F3749)))</f>
        <v/>
      </c>
      <c r="H3749" s="1" t="str">
        <f aca="false">IF($I3749="","None Attached",IF(LEFT($I3749,5)="https",HYPERLINK($I3749,"Datasheet"),HYPERLINK(_xlfn.CONCAT("https://",$I3749),"Datasheet")))</f>
        <v>None Attached</v>
      </c>
      <c r="M3749" s="56"/>
      <c r="P3749" s="58"/>
      <c r="Q3749" s="1" t="n">
        <f aca="false">$M3749-$N3749</f>
        <v>0</v>
      </c>
      <c r="R3749" s="56"/>
      <c r="T3749" s="59" t="s">
        <v>15</v>
      </c>
      <c r="U3749" s="1" t="n">
        <f aca="false">$S3749-$R3749</f>
        <v>0</v>
      </c>
      <c r="V3749" s="1" t="n">
        <f aca="false">IF($T3749="±",$Q3749*2,$Q3749)</f>
        <v>0</v>
      </c>
      <c r="W3749" s="60" t="str">
        <f aca="false">IFERROR($U3749/ABS($V3749),"N/A")</f>
        <v>N/A</v>
      </c>
      <c r="X3749" s="61" t="str">
        <f aca="false">IF(OR($W3749="N/A",$R3749="",$S3749=""),"N/A",IF($W3749&gt;=4,"Not Significant",IF($W3749&gt;=2,"Semi-Significant","Significant")))</f>
        <v>N/A</v>
      </c>
      <c r="Z3749" s="1" t="str">
        <f aca="false">IF($D3749="Z540.1 w/data",0,"")</f>
        <v/>
      </c>
      <c r="AA3749" s="1" t="e">
        <f aca="false">$Y3749+$Q3749+$Z3749</f>
        <v>#VALUE!</v>
      </c>
      <c r="AB3749" s="1" t="n">
        <f aca="false">$N3749+$Q3749</f>
        <v>0</v>
      </c>
      <c r="AC3749" s="1" t="str">
        <f aca="false">IF($Y3749="","",IF(AND($AA3749&gt;=$R3749,$AA3749&lt;=$S3749),"Pass","Fail"))</f>
        <v/>
      </c>
      <c r="AD3749" s="1" t="str">
        <f aca="false">IF($Y3749="","",IF($AA3749&gt;$R3749,"Pass","Fail"))</f>
        <v/>
      </c>
      <c r="AE3749" s="1" t="str">
        <f aca="false">IF($Y3749="","",IF($AA3749&gt;=$R3749,"Pass","Fail"))</f>
        <v/>
      </c>
      <c r="AF3749" s="1" t="str">
        <f aca="false">IF($Y3749="","",IF($AA3749&lt;=$S3749,"Pass","Fail"))</f>
        <v/>
      </c>
      <c r="AG3749" s="1" t="str">
        <f aca="false">IF($Y3749="","",IF($AA3749&lt;$S3749,"Pass","Fail"))</f>
        <v/>
      </c>
      <c r="AH3749" s="23" t="str">
        <f aca="true">INDIRECT(CHOOSE(MATCH($T3749,{"±","&gt;","≥","≤","&lt;"},0), "AC", "AD", "AE", "AF", "AG") &amp; ROW())</f>
        <v/>
      </c>
      <c r="AI3749" s="56" t="str">
        <f aca="false">IF($X3749="Not Significant","No Further Action Required",
IF($AH3749="","",
IF(AND($AH3749="Pass",$L3749="0 - Passed "),"Analysis performed; no further action required.",
IF(AND($AH3749="Fail",$L3749="1 - Failed "),"Analysis performed; no further action required.",
IF(AND($AH3749="Pass",$L3749="2 - Limited In Use "),"Analysis performed; no further action required.",
IF(AND($AH3749="Fail",$L3749="3 - Adjusted "),"Analysis performed; no further action required.",
"Unit fails analysis; TSM determination required."))))))</f>
        <v/>
      </c>
      <c r="AJ3749" s="58"/>
    </row>
    <row r="3750" customFormat="false" ht="15" hidden="false" customHeight="false" outlineLevel="0" collapsed="false">
      <c r="A3750" s="56"/>
      <c r="E3750" s="57" t="str">
        <f aca="false">IF(AND($F3750="",$G3750=""),"",IF($G3750="",$F3750,HYPERLINK($G3750,$F3750)))</f>
        <v/>
      </c>
      <c r="H3750" s="1" t="str">
        <f aca="false">IF($I3750="","None Attached",IF(LEFT($I3750,5)="https",HYPERLINK($I3750,"Datasheet"),HYPERLINK(_xlfn.CONCAT("https://",$I3750),"Datasheet")))</f>
        <v>None Attached</v>
      </c>
      <c r="M3750" s="56"/>
      <c r="P3750" s="58"/>
      <c r="Q3750" s="1" t="n">
        <f aca="false">$M3750-$N3750</f>
        <v>0</v>
      </c>
      <c r="R3750" s="56"/>
      <c r="T3750" s="59" t="s">
        <v>15</v>
      </c>
      <c r="U3750" s="1" t="n">
        <f aca="false">$S3750-$R3750</f>
        <v>0</v>
      </c>
      <c r="V3750" s="1" t="n">
        <f aca="false">IF($T3750="±",$Q3750*2,$Q3750)</f>
        <v>0</v>
      </c>
      <c r="W3750" s="60" t="str">
        <f aca="false">IFERROR($U3750/ABS($V3750),"N/A")</f>
        <v>N/A</v>
      </c>
      <c r="X3750" s="61" t="str">
        <f aca="false">IF(OR($W3750="N/A",$R3750="",$S3750=""),"N/A",IF($W3750&gt;=4,"Not Significant",IF($W3750&gt;=2,"Semi-Significant","Significant")))</f>
        <v>N/A</v>
      </c>
      <c r="Z3750" s="1" t="str">
        <f aca="false">IF($D3750="Z540.1 w/data",0,"")</f>
        <v/>
      </c>
      <c r="AA3750" s="1" t="e">
        <f aca="false">$Y3750+$Q3750+$Z3750</f>
        <v>#VALUE!</v>
      </c>
      <c r="AB3750" s="1" t="n">
        <f aca="false">$N3750+$Q3750</f>
        <v>0</v>
      </c>
      <c r="AC3750" s="1" t="str">
        <f aca="false">IF($Y3750="","",IF(AND($AA3750&gt;=$R3750,$AA3750&lt;=$S3750),"Pass","Fail"))</f>
        <v/>
      </c>
      <c r="AD3750" s="1" t="str">
        <f aca="false">IF($Y3750="","",IF($AA3750&gt;$R3750,"Pass","Fail"))</f>
        <v/>
      </c>
      <c r="AE3750" s="1" t="str">
        <f aca="false">IF($Y3750="","",IF($AA3750&gt;=$R3750,"Pass","Fail"))</f>
        <v/>
      </c>
      <c r="AF3750" s="1" t="str">
        <f aca="false">IF($Y3750="","",IF($AA3750&lt;=$S3750,"Pass","Fail"))</f>
        <v/>
      </c>
      <c r="AG3750" s="1" t="str">
        <f aca="false">IF($Y3750="","",IF($AA3750&lt;$S3750,"Pass","Fail"))</f>
        <v/>
      </c>
      <c r="AH3750" s="23" t="str">
        <f aca="true">INDIRECT(CHOOSE(MATCH($T3750,{"±","&gt;","≥","≤","&lt;"},0), "AC", "AD", "AE", "AF", "AG") &amp; ROW())</f>
        <v/>
      </c>
      <c r="AI3750" s="56" t="str">
        <f aca="false">IF($X3750="Not Significant","No Further Action Required",
IF($AH3750="","",
IF(AND($AH3750="Pass",$L3750="0 - Passed "),"Analysis performed; no further action required.",
IF(AND($AH3750="Fail",$L3750="1 - Failed "),"Analysis performed; no further action required.",
IF(AND($AH3750="Pass",$L3750="2 - Limited In Use "),"Analysis performed; no further action required.",
IF(AND($AH3750="Fail",$L3750="3 - Adjusted "),"Analysis performed; no further action required.",
"Unit fails analysis; TSM determination required."))))))</f>
        <v/>
      </c>
      <c r="AJ3750" s="58"/>
    </row>
    <row r="3751" customFormat="false" ht="15" hidden="false" customHeight="false" outlineLevel="0" collapsed="false">
      <c r="A3751" s="56"/>
      <c r="E3751" s="57" t="str">
        <f aca="false">IF(AND($F3751="",$G3751=""),"",IF($G3751="",$F3751,HYPERLINK($G3751,$F3751)))</f>
        <v/>
      </c>
      <c r="H3751" s="1" t="str">
        <f aca="false">IF($I3751="","None Attached",IF(LEFT($I3751,5)="https",HYPERLINK($I3751,"Datasheet"),HYPERLINK(_xlfn.CONCAT("https://",$I3751),"Datasheet")))</f>
        <v>None Attached</v>
      </c>
      <c r="M3751" s="56"/>
      <c r="P3751" s="58"/>
      <c r="Q3751" s="1" t="n">
        <f aca="false">$M3751-$N3751</f>
        <v>0</v>
      </c>
      <c r="R3751" s="56"/>
      <c r="T3751" s="59" t="s">
        <v>15</v>
      </c>
      <c r="U3751" s="1" t="n">
        <f aca="false">$S3751-$R3751</f>
        <v>0</v>
      </c>
      <c r="V3751" s="1" t="n">
        <f aca="false">IF($T3751="±",$Q3751*2,$Q3751)</f>
        <v>0</v>
      </c>
      <c r="W3751" s="60" t="str">
        <f aca="false">IFERROR($U3751/ABS($V3751),"N/A")</f>
        <v>N/A</v>
      </c>
      <c r="X3751" s="61" t="str">
        <f aca="false">IF(OR($W3751="N/A",$R3751="",$S3751=""),"N/A",IF($W3751&gt;=4,"Not Significant",IF($W3751&gt;=2,"Semi-Significant","Significant")))</f>
        <v>N/A</v>
      </c>
      <c r="Z3751" s="1" t="str">
        <f aca="false">IF($D3751="Z540.1 w/data",0,"")</f>
        <v/>
      </c>
      <c r="AA3751" s="1" t="e">
        <f aca="false">$Y3751+$Q3751+$Z3751</f>
        <v>#VALUE!</v>
      </c>
      <c r="AB3751" s="1" t="n">
        <f aca="false">$N3751+$Q3751</f>
        <v>0</v>
      </c>
      <c r="AC3751" s="1" t="str">
        <f aca="false">IF($Y3751="","",IF(AND($AA3751&gt;=$R3751,$AA3751&lt;=$S3751),"Pass","Fail"))</f>
        <v/>
      </c>
      <c r="AD3751" s="1" t="str">
        <f aca="false">IF($Y3751="","",IF($AA3751&gt;$R3751,"Pass","Fail"))</f>
        <v/>
      </c>
      <c r="AE3751" s="1" t="str">
        <f aca="false">IF($Y3751="","",IF($AA3751&gt;=$R3751,"Pass","Fail"))</f>
        <v/>
      </c>
      <c r="AF3751" s="1" t="str">
        <f aca="false">IF($Y3751="","",IF($AA3751&lt;=$S3751,"Pass","Fail"))</f>
        <v/>
      </c>
      <c r="AG3751" s="1" t="str">
        <f aca="false">IF($Y3751="","",IF($AA3751&lt;$S3751,"Pass","Fail"))</f>
        <v/>
      </c>
      <c r="AH3751" s="23" t="str">
        <f aca="true">INDIRECT(CHOOSE(MATCH($T3751,{"±","&gt;","≥","≤","&lt;"},0), "AC", "AD", "AE", "AF", "AG") &amp; ROW())</f>
        <v/>
      </c>
      <c r="AI3751" s="56" t="str">
        <f aca="false">IF($X3751="Not Significant","No Further Action Required",
IF($AH3751="","",
IF(AND($AH3751="Pass",$L3751="0 - Passed "),"Analysis performed; no further action required.",
IF(AND($AH3751="Fail",$L3751="1 - Failed "),"Analysis performed; no further action required.",
IF(AND($AH3751="Pass",$L3751="2 - Limited In Use "),"Analysis performed; no further action required.",
IF(AND($AH3751="Fail",$L3751="3 - Adjusted "),"Analysis performed; no further action required.",
"Unit fails analysis; TSM determination required."))))))</f>
        <v/>
      </c>
      <c r="AJ3751" s="58"/>
    </row>
    <row r="3752" customFormat="false" ht="15" hidden="false" customHeight="false" outlineLevel="0" collapsed="false">
      <c r="A3752" s="56"/>
      <c r="E3752" s="57" t="str">
        <f aca="false">IF(AND($F3752="",$G3752=""),"",IF($G3752="",$F3752,HYPERLINK($G3752,$F3752)))</f>
        <v/>
      </c>
      <c r="H3752" s="1" t="str">
        <f aca="false">IF($I3752="","None Attached",IF(LEFT($I3752,5)="https",HYPERLINK($I3752,"Datasheet"),HYPERLINK(_xlfn.CONCAT("https://",$I3752),"Datasheet")))</f>
        <v>None Attached</v>
      </c>
      <c r="M3752" s="56"/>
      <c r="P3752" s="58"/>
      <c r="Q3752" s="1" t="n">
        <f aca="false">$M3752-$N3752</f>
        <v>0</v>
      </c>
      <c r="R3752" s="56"/>
      <c r="T3752" s="59" t="s">
        <v>15</v>
      </c>
      <c r="U3752" s="1" t="n">
        <f aca="false">$S3752-$R3752</f>
        <v>0</v>
      </c>
      <c r="V3752" s="1" t="n">
        <f aca="false">IF($T3752="±",$Q3752*2,$Q3752)</f>
        <v>0</v>
      </c>
      <c r="W3752" s="60" t="str">
        <f aca="false">IFERROR($U3752/ABS($V3752),"N/A")</f>
        <v>N/A</v>
      </c>
      <c r="X3752" s="61" t="str">
        <f aca="false">IF(OR($W3752="N/A",$R3752="",$S3752=""),"N/A",IF($W3752&gt;=4,"Not Significant",IF($W3752&gt;=2,"Semi-Significant","Significant")))</f>
        <v>N/A</v>
      </c>
      <c r="Z3752" s="1" t="str">
        <f aca="false">IF($D3752="Z540.1 w/data",0,"")</f>
        <v/>
      </c>
      <c r="AA3752" s="1" t="e">
        <f aca="false">$Y3752+$Q3752+$Z3752</f>
        <v>#VALUE!</v>
      </c>
      <c r="AB3752" s="1" t="n">
        <f aca="false">$N3752+$Q3752</f>
        <v>0</v>
      </c>
      <c r="AC3752" s="1" t="str">
        <f aca="false">IF($Y3752="","",IF(AND($AA3752&gt;=$R3752,$AA3752&lt;=$S3752),"Pass","Fail"))</f>
        <v/>
      </c>
      <c r="AD3752" s="1" t="str">
        <f aca="false">IF($Y3752="","",IF($AA3752&gt;$R3752,"Pass","Fail"))</f>
        <v/>
      </c>
      <c r="AE3752" s="1" t="str">
        <f aca="false">IF($Y3752="","",IF($AA3752&gt;=$R3752,"Pass","Fail"))</f>
        <v/>
      </c>
      <c r="AF3752" s="1" t="str">
        <f aca="false">IF($Y3752="","",IF($AA3752&lt;=$S3752,"Pass","Fail"))</f>
        <v/>
      </c>
      <c r="AG3752" s="1" t="str">
        <f aca="false">IF($Y3752="","",IF($AA3752&lt;$S3752,"Pass","Fail"))</f>
        <v/>
      </c>
      <c r="AH3752" s="23" t="str">
        <f aca="true">INDIRECT(CHOOSE(MATCH($T3752,{"±","&gt;","≥","≤","&lt;"},0), "AC", "AD", "AE", "AF", "AG") &amp; ROW())</f>
        <v/>
      </c>
      <c r="AI3752" s="56" t="str">
        <f aca="false">IF($X3752="Not Significant","No Further Action Required",
IF($AH3752="","",
IF(AND($AH3752="Pass",$L3752="0 - Passed "),"Analysis performed; no further action required.",
IF(AND($AH3752="Fail",$L3752="1 - Failed "),"Analysis performed; no further action required.",
IF(AND($AH3752="Pass",$L3752="2 - Limited In Use "),"Analysis performed; no further action required.",
IF(AND($AH3752="Fail",$L3752="3 - Adjusted "),"Analysis performed; no further action required.",
"Unit fails analysis; TSM determination required."))))))</f>
        <v/>
      </c>
      <c r="AJ3752" s="58"/>
    </row>
    <row r="3753" customFormat="false" ht="15" hidden="false" customHeight="false" outlineLevel="0" collapsed="false">
      <c r="A3753" s="56"/>
      <c r="E3753" s="57" t="str">
        <f aca="false">IF(AND($F3753="",$G3753=""),"",IF($G3753="",$F3753,HYPERLINK($G3753,$F3753)))</f>
        <v/>
      </c>
      <c r="H3753" s="1" t="str">
        <f aca="false">IF($I3753="","None Attached",IF(LEFT($I3753,5)="https",HYPERLINK($I3753,"Datasheet"),HYPERLINK(_xlfn.CONCAT("https://",$I3753),"Datasheet")))</f>
        <v>None Attached</v>
      </c>
      <c r="M3753" s="56"/>
      <c r="P3753" s="58"/>
      <c r="Q3753" s="1" t="n">
        <f aca="false">$M3753-$N3753</f>
        <v>0</v>
      </c>
      <c r="R3753" s="56"/>
      <c r="T3753" s="59" t="s">
        <v>15</v>
      </c>
      <c r="U3753" s="1" t="n">
        <f aca="false">$S3753-$R3753</f>
        <v>0</v>
      </c>
      <c r="V3753" s="1" t="n">
        <f aca="false">IF($T3753="±",$Q3753*2,$Q3753)</f>
        <v>0</v>
      </c>
      <c r="W3753" s="60" t="str">
        <f aca="false">IFERROR($U3753/ABS($V3753),"N/A")</f>
        <v>N/A</v>
      </c>
      <c r="X3753" s="61" t="str">
        <f aca="false">IF(OR($W3753="N/A",$R3753="",$S3753=""),"N/A",IF($W3753&gt;=4,"Not Significant",IF($W3753&gt;=2,"Semi-Significant","Significant")))</f>
        <v>N/A</v>
      </c>
      <c r="Z3753" s="1" t="str">
        <f aca="false">IF($D3753="Z540.1 w/data",0,"")</f>
        <v/>
      </c>
      <c r="AA3753" s="1" t="e">
        <f aca="false">$Y3753+$Q3753+$Z3753</f>
        <v>#VALUE!</v>
      </c>
      <c r="AB3753" s="1" t="n">
        <f aca="false">$N3753+$Q3753</f>
        <v>0</v>
      </c>
      <c r="AC3753" s="1" t="str">
        <f aca="false">IF($Y3753="","",IF(AND($AA3753&gt;=$R3753,$AA3753&lt;=$S3753),"Pass","Fail"))</f>
        <v/>
      </c>
      <c r="AD3753" s="1" t="str">
        <f aca="false">IF($Y3753="","",IF($AA3753&gt;$R3753,"Pass","Fail"))</f>
        <v/>
      </c>
      <c r="AE3753" s="1" t="str">
        <f aca="false">IF($Y3753="","",IF($AA3753&gt;=$R3753,"Pass","Fail"))</f>
        <v/>
      </c>
      <c r="AF3753" s="1" t="str">
        <f aca="false">IF($Y3753="","",IF($AA3753&lt;=$S3753,"Pass","Fail"))</f>
        <v/>
      </c>
      <c r="AG3753" s="1" t="str">
        <f aca="false">IF($Y3753="","",IF($AA3753&lt;$S3753,"Pass","Fail"))</f>
        <v/>
      </c>
      <c r="AH3753" s="23" t="str">
        <f aca="true">INDIRECT(CHOOSE(MATCH($T3753,{"±","&gt;","≥","≤","&lt;"},0), "AC", "AD", "AE", "AF", "AG") &amp; ROW())</f>
        <v/>
      </c>
      <c r="AI3753" s="56" t="str">
        <f aca="false">IF($X3753="Not Significant","No Further Action Required",
IF($AH3753="","",
IF(AND($AH3753="Pass",$L3753="0 - Passed "),"Analysis performed; no further action required.",
IF(AND($AH3753="Fail",$L3753="1 - Failed "),"Analysis performed; no further action required.",
IF(AND($AH3753="Pass",$L3753="2 - Limited In Use "),"Analysis performed; no further action required.",
IF(AND($AH3753="Fail",$L3753="3 - Adjusted "),"Analysis performed; no further action required.",
"Unit fails analysis; TSM determination required."))))))</f>
        <v/>
      </c>
      <c r="AJ3753" s="58"/>
    </row>
    <row r="3754" customFormat="false" ht="15" hidden="false" customHeight="false" outlineLevel="0" collapsed="false">
      <c r="A3754" s="56"/>
      <c r="E3754" s="57" t="str">
        <f aca="false">IF(AND($F3754="",$G3754=""),"",IF($G3754="",$F3754,HYPERLINK($G3754,$F3754)))</f>
        <v/>
      </c>
      <c r="H3754" s="1" t="str">
        <f aca="false">IF($I3754="","None Attached",IF(LEFT($I3754,5)="https",HYPERLINK($I3754,"Datasheet"),HYPERLINK(_xlfn.CONCAT("https://",$I3754),"Datasheet")))</f>
        <v>None Attached</v>
      </c>
      <c r="M3754" s="56"/>
      <c r="P3754" s="58"/>
      <c r="Q3754" s="1" t="n">
        <f aca="false">$M3754-$N3754</f>
        <v>0</v>
      </c>
      <c r="R3754" s="56"/>
      <c r="T3754" s="59" t="s">
        <v>15</v>
      </c>
      <c r="U3754" s="1" t="n">
        <f aca="false">$S3754-$R3754</f>
        <v>0</v>
      </c>
      <c r="V3754" s="1" t="n">
        <f aca="false">IF($T3754="±",$Q3754*2,$Q3754)</f>
        <v>0</v>
      </c>
      <c r="W3754" s="60" t="str">
        <f aca="false">IFERROR($U3754/ABS($V3754),"N/A")</f>
        <v>N/A</v>
      </c>
      <c r="X3754" s="61" t="str">
        <f aca="false">IF(OR($W3754="N/A",$R3754="",$S3754=""),"N/A",IF($W3754&gt;=4,"Not Significant",IF($W3754&gt;=2,"Semi-Significant","Significant")))</f>
        <v>N/A</v>
      </c>
      <c r="Z3754" s="1" t="str">
        <f aca="false">IF($D3754="Z540.1 w/data",0,"")</f>
        <v/>
      </c>
      <c r="AA3754" s="1" t="e">
        <f aca="false">$Y3754+$Q3754+$Z3754</f>
        <v>#VALUE!</v>
      </c>
      <c r="AB3754" s="1" t="n">
        <f aca="false">$N3754+$Q3754</f>
        <v>0</v>
      </c>
      <c r="AC3754" s="1" t="str">
        <f aca="false">IF($Y3754="","",IF(AND($AA3754&gt;=$R3754,$AA3754&lt;=$S3754),"Pass","Fail"))</f>
        <v/>
      </c>
      <c r="AD3754" s="1" t="str">
        <f aca="false">IF($Y3754="","",IF($AA3754&gt;$R3754,"Pass","Fail"))</f>
        <v/>
      </c>
      <c r="AE3754" s="1" t="str">
        <f aca="false">IF($Y3754="","",IF($AA3754&gt;=$R3754,"Pass","Fail"))</f>
        <v/>
      </c>
      <c r="AF3754" s="1" t="str">
        <f aca="false">IF($Y3754="","",IF($AA3754&lt;=$S3754,"Pass","Fail"))</f>
        <v/>
      </c>
      <c r="AG3754" s="1" t="str">
        <f aca="false">IF($Y3754="","",IF($AA3754&lt;$S3754,"Pass","Fail"))</f>
        <v/>
      </c>
      <c r="AH3754" s="23" t="str">
        <f aca="true">INDIRECT(CHOOSE(MATCH($T3754,{"±","&gt;","≥","≤","&lt;"},0), "AC", "AD", "AE", "AF", "AG") &amp; ROW())</f>
        <v/>
      </c>
      <c r="AI3754" s="56" t="str">
        <f aca="false">IF($X3754="Not Significant","No Further Action Required",
IF($AH3754="","",
IF(AND($AH3754="Pass",$L3754="0 - Passed "),"Analysis performed; no further action required.",
IF(AND($AH3754="Fail",$L3754="1 - Failed "),"Analysis performed; no further action required.",
IF(AND($AH3754="Pass",$L3754="2 - Limited In Use "),"Analysis performed; no further action required.",
IF(AND($AH3754="Fail",$L3754="3 - Adjusted "),"Analysis performed; no further action required.",
"Unit fails analysis; TSM determination required."))))))</f>
        <v/>
      </c>
      <c r="AJ3754" s="58"/>
    </row>
    <row r="3755" customFormat="false" ht="15" hidden="false" customHeight="false" outlineLevel="0" collapsed="false">
      <c r="A3755" s="56"/>
      <c r="E3755" s="57" t="str">
        <f aca="false">IF(AND($F3755="",$G3755=""),"",IF($G3755="",$F3755,HYPERLINK($G3755,$F3755)))</f>
        <v/>
      </c>
      <c r="H3755" s="1" t="str">
        <f aca="false">IF($I3755="","None Attached",IF(LEFT($I3755,5)="https",HYPERLINK($I3755,"Datasheet"),HYPERLINK(_xlfn.CONCAT("https://",$I3755),"Datasheet")))</f>
        <v>None Attached</v>
      </c>
      <c r="M3755" s="56"/>
      <c r="P3755" s="58"/>
      <c r="Q3755" s="1" t="n">
        <f aca="false">$M3755-$N3755</f>
        <v>0</v>
      </c>
      <c r="R3755" s="56"/>
      <c r="T3755" s="59" t="s">
        <v>15</v>
      </c>
      <c r="U3755" s="1" t="n">
        <f aca="false">$S3755-$R3755</f>
        <v>0</v>
      </c>
      <c r="V3755" s="1" t="n">
        <f aca="false">IF($T3755="±",$Q3755*2,$Q3755)</f>
        <v>0</v>
      </c>
      <c r="W3755" s="60" t="str">
        <f aca="false">IFERROR($U3755/ABS($V3755),"N/A")</f>
        <v>N/A</v>
      </c>
      <c r="X3755" s="61" t="str">
        <f aca="false">IF(OR($W3755="N/A",$R3755="",$S3755=""),"N/A",IF($W3755&gt;=4,"Not Significant",IF($W3755&gt;=2,"Semi-Significant","Significant")))</f>
        <v>N/A</v>
      </c>
      <c r="Z3755" s="1" t="str">
        <f aca="false">IF($D3755="Z540.1 w/data",0,"")</f>
        <v/>
      </c>
      <c r="AA3755" s="1" t="e">
        <f aca="false">$Y3755+$Q3755+$Z3755</f>
        <v>#VALUE!</v>
      </c>
      <c r="AB3755" s="1" t="n">
        <f aca="false">$N3755+$Q3755</f>
        <v>0</v>
      </c>
      <c r="AC3755" s="1" t="str">
        <f aca="false">IF($Y3755="","",IF(AND($AA3755&gt;=$R3755,$AA3755&lt;=$S3755),"Pass","Fail"))</f>
        <v/>
      </c>
      <c r="AD3755" s="1" t="str">
        <f aca="false">IF($Y3755="","",IF($AA3755&gt;$R3755,"Pass","Fail"))</f>
        <v/>
      </c>
      <c r="AE3755" s="1" t="str">
        <f aca="false">IF($Y3755="","",IF($AA3755&gt;=$R3755,"Pass","Fail"))</f>
        <v/>
      </c>
      <c r="AF3755" s="1" t="str">
        <f aca="false">IF($Y3755="","",IF($AA3755&lt;=$S3755,"Pass","Fail"))</f>
        <v/>
      </c>
      <c r="AG3755" s="1" t="str">
        <f aca="false">IF($Y3755="","",IF($AA3755&lt;$S3755,"Pass","Fail"))</f>
        <v/>
      </c>
      <c r="AH3755" s="23" t="str">
        <f aca="true">INDIRECT(CHOOSE(MATCH($T3755,{"±","&gt;","≥","≤","&lt;"},0), "AC", "AD", "AE", "AF", "AG") &amp; ROW())</f>
        <v/>
      </c>
      <c r="AI3755" s="56" t="str">
        <f aca="false">IF($X3755="Not Significant","No Further Action Required",
IF($AH3755="","",
IF(AND($AH3755="Pass",$L3755="0 - Passed "),"Analysis performed; no further action required.",
IF(AND($AH3755="Fail",$L3755="1 - Failed "),"Analysis performed; no further action required.",
IF(AND($AH3755="Pass",$L3755="2 - Limited In Use "),"Analysis performed; no further action required.",
IF(AND($AH3755="Fail",$L3755="3 - Adjusted "),"Analysis performed; no further action required.",
"Unit fails analysis; TSM determination required."))))))</f>
        <v/>
      </c>
      <c r="AJ3755" s="58"/>
    </row>
    <row r="3756" customFormat="false" ht="15" hidden="false" customHeight="false" outlineLevel="0" collapsed="false">
      <c r="A3756" s="56"/>
      <c r="E3756" s="57" t="str">
        <f aca="false">IF(AND($F3756="",$G3756=""),"",IF($G3756="",$F3756,HYPERLINK($G3756,$F3756)))</f>
        <v/>
      </c>
      <c r="H3756" s="1" t="str">
        <f aca="false">IF($I3756="","None Attached",IF(LEFT($I3756,5)="https",HYPERLINK($I3756,"Datasheet"),HYPERLINK(_xlfn.CONCAT("https://",$I3756),"Datasheet")))</f>
        <v>None Attached</v>
      </c>
      <c r="M3756" s="56"/>
      <c r="P3756" s="58"/>
      <c r="Q3756" s="1" t="n">
        <f aca="false">$M3756-$N3756</f>
        <v>0</v>
      </c>
      <c r="R3756" s="56"/>
      <c r="T3756" s="59" t="s">
        <v>15</v>
      </c>
      <c r="U3756" s="1" t="n">
        <f aca="false">$S3756-$R3756</f>
        <v>0</v>
      </c>
      <c r="V3756" s="1" t="n">
        <f aca="false">IF($T3756="±",$Q3756*2,$Q3756)</f>
        <v>0</v>
      </c>
      <c r="W3756" s="60" t="str">
        <f aca="false">IFERROR($U3756/ABS($V3756),"N/A")</f>
        <v>N/A</v>
      </c>
      <c r="X3756" s="61" t="str">
        <f aca="false">IF(OR($W3756="N/A",$R3756="",$S3756=""),"N/A",IF($W3756&gt;=4,"Not Significant",IF($W3756&gt;=2,"Semi-Significant","Significant")))</f>
        <v>N/A</v>
      </c>
      <c r="Z3756" s="1" t="str">
        <f aca="false">IF($D3756="Z540.1 w/data",0,"")</f>
        <v/>
      </c>
      <c r="AA3756" s="1" t="e">
        <f aca="false">$Y3756+$Q3756+$Z3756</f>
        <v>#VALUE!</v>
      </c>
      <c r="AB3756" s="1" t="n">
        <f aca="false">$N3756+$Q3756</f>
        <v>0</v>
      </c>
      <c r="AC3756" s="1" t="str">
        <f aca="false">IF($Y3756="","",IF(AND($AA3756&gt;=$R3756,$AA3756&lt;=$S3756),"Pass","Fail"))</f>
        <v/>
      </c>
      <c r="AD3756" s="1" t="str">
        <f aca="false">IF($Y3756="","",IF($AA3756&gt;$R3756,"Pass","Fail"))</f>
        <v/>
      </c>
      <c r="AE3756" s="1" t="str">
        <f aca="false">IF($Y3756="","",IF($AA3756&gt;=$R3756,"Pass","Fail"))</f>
        <v/>
      </c>
      <c r="AF3756" s="1" t="str">
        <f aca="false">IF($Y3756="","",IF($AA3756&lt;=$S3756,"Pass","Fail"))</f>
        <v/>
      </c>
      <c r="AG3756" s="1" t="str">
        <f aca="false">IF($Y3756="","",IF($AA3756&lt;$S3756,"Pass","Fail"))</f>
        <v/>
      </c>
      <c r="AH3756" s="23" t="str">
        <f aca="true">INDIRECT(CHOOSE(MATCH($T3756,{"±","&gt;","≥","≤","&lt;"},0), "AC", "AD", "AE", "AF", "AG") &amp; ROW())</f>
        <v/>
      </c>
      <c r="AI3756" s="56" t="str">
        <f aca="false">IF($X3756="Not Significant","No Further Action Required",
IF($AH3756="","",
IF(AND($AH3756="Pass",$L3756="0 - Passed "),"Analysis performed; no further action required.",
IF(AND($AH3756="Fail",$L3756="1 - Failed "),"Analysis performed; no further action required.",
IF(AND($AH3756="Pass",$L3756="2 - Limited In Use "),"Analysis performed; no further action required.",
IF(AND($AH3756="Fail",$L3756="3 - Adjusted "),"Analysis performed; no further action required.",
"Unit fails analysis; TSM determination required."))))))</f>
        <v/>
      </c>
      <c r="AJ3756" s="58"/>
    </row>
    <row r="3757" customFormat="false" ht="15" hidden="false" customHeight="false" outlineLevel="0" collapsed="false">
      <c r="A3757" s="56"/>
      <c r="E3757" s="57" t="str">
        <f aca="false">IF(AND($F3757="",$G3757=""),"",IF($G3757="",$F3757,HYPERLINK($G3757,$F3757)))</f>
        <v/>
      </c>
      <c r="H3757" s="1" t="str">
        <f aca="false">IF($I3757="","None Attached",IF(LEFT($I3757,5)="https",HYPERLINK($I3757,"Datasheet"),HYPERLINK(_xlfn.CONCAT("https://",$I3757),"Datasheet")))</f>
        <v>None Attached</v>
      </c>
      <c r="M3757" s="56"/>
      <c r="P3757" s="58"/>
      <c r="Q3757" s="1" t="n">
        <f aca="false">$M3757-$N3757</f>
        <v>0</v>
      </c>
      <c r="R3757" s="56"/>
      <c r="T3757" s="59" t="s">
        <v>15</v>
      </c>
      <c r="U3757" s="1" t="n">
        <f aca="false">$S3757-$R3757</f>
        <v>0</v>
      </c>
      <c r="V3757" s="1" t="n">
        <f aca="false">IF($T3757="±",$Q3757*2,$Q3757)</f>
        <v>0</v>
      </c>
      <c r="W3757" s="60" t="str">
        <f aca="false">IFERROR($U3757/ABS($V3757),"N/A")</f>
        <v>N/A</v>
      </c>
      <c r="X3757" s="61" t="str">
        <f aca="false">IF(OR($W3757="N/A",$R3757="",$S3757=""),"N/A",IF($W3757&gt;=4,"Not Significant",IF($W3757&gt;=2,"Semi-Significant","Significant")))</f>
        <v>N/A</v>
      </c>
      <c r="Z3757" s="1" t="str">
        <f aca="false">IF($D3757="Z540.1 w/data",0,"")</f>
        <v/>
      </c>
      <c r="AA3757" s="1" t="e">
        <f aca="false">$Y3757+$Q3757+$Z3757</f>
        <v>#VALUE!</v>
      </c>
      <c r="AB3757" s="1" t="n">
        <f aca="false">$N3757+$Q3757</f>
        <v>0</v>
      </c>
      <c r="AC3757" s="1" t="str">
        <f aca="false">IF($Y3757="","",IF(AND($AA3757&gt;=$R3757,$AA3757&lt;=$S3757),"Pass","Fail"))</f>
        <v/>
      </c>
      <c r="AD3757" s="1" t="str">
        <f aca="false">IF($Y3757="","",IF($AA3757&gt;$R3757,"Pass","Fail"))</f>
        <v/>
      </c>
      <c r="AE3757" s="1" t="str">
        <f aca="false">IF($Y3757="","",IF($AA3757&gt;=$R3757,"Pass","Fail"))</f>
        <v/>
      </c>
      <c r="AF3757" s="1" t="str">
        <f aca="false">IF($Y3757="","",IF($AA3757&lt;=$S3757,"Pass","Fail"))</f>
        <v/>
      </c>
      <c r="AG3757" s="1" t="str">
        <f aca="false">IF($Y3757="","",IF($AA3757&lt;$S3757,"Pass","Fail"))</f>
        <v/>
      </c>
      <c r="AH3757" s="23" t="str">
        <f aca="true">INDIRECT(CHOOSE(MATCH($T3757,{"±","&gt;","≥","≤","&lt;"},0), "AC", "AD", "AE", "AF", "AG") &amp; ROW())</f>
        <v/>
      </c>
      <c r="AI3757" s="56" t="str">
        <f aca="false">IF($X3757="Not Significant","No Further Action Required",
IF($AH3757="","",
IF(AND($AH3757="Pass",$L3757="0 - Passed "),"Analysis performed; no further action required.",
IF(AND($AH3757="Fail",$L3757="1 - Failed "),"Analysis performed; no further action required.",
IF(AND($AH3757="Pass",$L3757="2 - Limited In Use "),"Analysis performed; no further action required.",
IF(AND($AH3757="Fail",$L3757="3 - Adjusted "),"Analysis performed; no further action required.",
"Unit fails analysis; TSM determination required."))))))</f>
        <v/>
      </c>
      <c r="AJ3757" s="58"/>
    </row>
    <row r="3758" customFormat="false" ht="15" hidden="false" customHeight="false" outlineLevel="0" collapsed="false">
      <c r="A3758" s="56"/>
      <c r="E3758" s="57" t="str">
        <f aca="false">IF(AND($F3758="",$G3758=""),"",IF($G3758="",$F3758,HYPERLINK($G3758,$F3758)))</f>
        <v/>
      </c>
      <c r="H3758" s="1" t="str">
        <f aca="false">IF($I3758="","None Attached",IF(LEFT($I3758,5)="https",HYPERLINK($I3758,"Datasheet"),HYPERLINK(_xlfn.CONCAT("https://",$I3758),"Datasheet")))</f>
        <v>None Attached</v>
      </c>
      <c r="M3758" s="56"/>
      <c r="P3758" s="58"/>
      <c r="Q3758" s="1" t="n">
        <f aca="false">$M3758-$N3758</f>
        <v>0</v>
      </c>
      <c r="R3758" s="56"/>
      <c r="T3758" s="59" t="s">
        <v>15</v>
      </c>
      <c r="U3758" s="1" t="n">
        <f aca="false">$S3758-$R3758</f>
        <v>0</v>
      </c>
      <c r="V3758" s="1" t="n">
        <f aca="false">IF($T3758="±",$Q3758*2,$Q3758)</f>
        <v>0</v>
      </c>
      <c r="W3758" s="60" t="str">
        <f aca="false">IFERROR($U3758/ABS($V3758),"N/A")</f>
        <v>N/A</v>
      </c>
      <c r="X3758" s="61" t="str">
        <f aca="false">IF(OR($W3758="N/A",$R3758="",$S3758=""),"N/A",IF($W3758&gt;=4,"Not Significant",IF($W3758&gt;=2,"Semi-Significant","Significant")))</f>
        <v>N/A</v>
      </c>
      <c r="Z3758" s="1" t="str">
        <f aca="false">IF($D3758="Z540.1 w/data",0,"")</f>
        <v/>
      </c>
      <c r="AA3758" s="1" t="e">
        <f aca="false">$Y3758+$Q3758+$Z3758</f>
        <v>#VALUE!</v>
      </c>
      <c r="AB3758" s="1" t="n">
        <f aca="false">$N3758+$Q3758</f>
        <v>0</v>
      </c>
      <c r="AC3758" s="1" t="str">
        <f aca="false">IF($Y3758="","",IF(AND($AA3758&gt;=$R3758,$AA3758&lt;=$S3758),"Pass","Fail"))</f>
        <v/>
      </c>
      <c r="AD3758" s="1" t="str">
        <f aca="false">IF($Y3758="","",IF($AA3758&gt;$R3758,"Pass","Fail"))</f>
        <v/>
      </c>
      <c r="AE3758" s="1" t="str">
        <f aca="false">IF($Y3758="","",IF($AA3758&gt;=$R3758,"Pass","Fail"))</f>
        <v/>
      </c>
      <c r="AF3758" s="1" t="str">
        <f aca="false">IF($Y3758="","",IF($AA3758&lt;=$S3758,"Pass","Fail"))</f>
        <v/>
      </c>
      <c r="AG3758" s="1" t="str">
        <f aca="false">IF($Y3758="","",IF($AA3758&lt;$S3758,"Pass","Fail"))</f>
        <v/>
      </c>
      <c r="AH3758" s="23" t="str">
        <f aca="true">INDIRECT(CHOOSE(MATCH($T3758,{"±","&gt;","≥","≤","&lt;"},0), "AC", "AD", "AE", "AF", "AG") &amp; ROW())</f>
        <v/>
      </c>
      <c r="AI3758" s="56" t="str">
        <f aca="false">IF($X3758="Not Significant","No Further Action Required",
IF($AH3758="","",
IF(AND($AH3758="Pass",$L3758="0 - Passed "),"Analysis performed; no further action required.",
IF(AND($AH3758="Fail",$L3758="1 - Failed "),"Analysis performed; no further action required.",
IF(AND($AH3758="Pass",$L3758="2 - Limited In Use "),"Analysis performed; no further action required.",
IF(AND($AH3758="Fail",$L3758="3 - Adjusted "),"Analysis performed; no further action required.",
"Unit fails analysis; TSM determination required."))))))</f>
        <v/>
      </c>
      <c r="AJ3758" s="58"/>
    </row>
    <row r="3759" customFormat="false" ht="15" hidden="false" customHeight="false" outlineLevel="0" collapsed="false">
      <c r="A3759" s="56"/>
      <c r="E3759" s="57" t="str">
        <f aca="false">IF(AND($F3759="",$G3759=""),"",IF($G3759="",$F3759,HYPERLINK($G3759,$F3759)))</f>
        <v/>
      </c>
      <c r="H3759" s="1" t="str">
        <f aca="false">IF($I3759="","None Attached",IF(LEFT($I3759,5)="https",HYPERLINK($I3759,"Datasheet"),HYPERLINK(_xlfn.CONCAT("https://",$I3759),"Datasheet")))</f>
        <v>None Attached</v>
      </c>
      <c r="M3759" s="56"/>
      <c r="P3759" s="58"/>
      <c r="Q3759" s="1" t="n">
        <f aca="false">$M3759-$N3759</f>
        <v>0</v>
      </c>
      <c r="R3759" s="56"/>
      <c r="T3759" s="59" t="s">
        <v>15</v>
      </c>
      <c r="U3759" s="1" t="n">
        <f aca="false">$S3759-$R3759</f>
        <v>0</v>
      </c>
      <c r="V3759" s="1" t="n">
        <f aca="false">IF($T3759="±",$Q3759*2,$Q3759)</f>
        <v>0</v>
      </c>
      <c r="W3759" s="60" t="str">
        <f aca="false">IFERROR($U3759/ABS($V3759),"N/A")</f>
        <v>N/A</v>
      </c>
      <c r="X3759" s="61" t="str">
        <f aca="false">IF(OR($W3759="N/A",$R3759="",$S3759=""),"N/A",IF($W3759&gt;=4,"Not Significant",IF($W3759&gt;=2,"Semi-Significant","Significant")))</f>
        <v>N/A</v>
      </c>
      <c r="Z3759" s="1" t="str">
        <f aca="false">IF($D3759="Z540.1 w/data",0,"")</f>
        <v/>
      </c>
      <c r="AA3759" s="1" t="e">
        <f aca="false">$Y3759+$Q3759+$Z3759</f>
        <v>#VALUE!</v>
      </c>
      <c r="AB3759" s="1" t="n">
        <f aca="false">$N3759+$Q3759</f>
        <v>0</v>
      </c>
      <c r="AC3759" s="1" t="str">
        <f aca="false">IF($Y3759="","",IF(AND($AA3759&gt;=$R3759,$AA3759&lt;=$S3759),"Pass","Fail"))</f>
        <v/>
      </c>
      <c r="AD3759" s="1" t="str">
        <f aca="false">IF($Y3759="","",IF($AA3759&gt;$R3759,"Pass","Fail"))</f>
        <v/>
      </c>
      <c r="AE3759" s="1" t="str">
        <f aca="false">IF($Y3759="","",IF($AA3759&gt;=$R3759,"Pass","Fail"))</f>
        <v/>
      </c>
      <c r="AF3759" s="1" t="str">
        <f aca="false">IF($Y3759="","",IF($AA3759&lt;=$S3759,"Pass","Fail"))</f>
        <v/>
      </c>
      <c r="AG3759" s="1" t="str">
        <f aca="false">IF($Y3759="","",IF($AA3759&lt;$S3759,"Pass","Fail"))</f>
        <v/>
      </c>
      <c r="AH3759" s="23" t="str">
        <f aca="true">INDIRECT(CHOOSE(MATCH($T3759,{"±","&gt;","≥","≤","&lt;"},0), "AC", "AD", "AE", "AF", "AG") &amp; ROW())</f>
        <v/>
      </c>
      <c r="AI3759" s="56" t="str">
        <f aca="false">IF($X3759="Not Significant","No Further Action Required",
IF($AH3759="","",
IF(AND($AH3759="Pass",$L3759="0 - Passed "),"Analysis performed; no further action required.",
IF(AND($AH3759="Fail",$L3759="1 - Failed "),"Analysis performed; no further action required.",
IF(AND($AH3759="Pass",$L3759="2 - Limited In Use "),"Analysis performed; no further action required.",
IF(AND($AH3759="Fail",$L3759="3 - Adjusted "),"Analysis performed; no further action required.",
"Unit fails analysis; TSM determination required."))))))</f>
        <v/>
      </c>
      <c r="AJ3759" s="58"/>
    </row>
    <row r="3760" customFormat="false" ht="15" hidden="false" customHeight="false" outlineLevel="0" collapsed="false">
      <c r="A3760" s="56"/>
      <c r="E3760" s="57" t="str">
        <f aca="false">IF(AND($F3760="",$G3760=""),"",IF($G3760="",$F3760,HYPERLINK($G3760,$F3760)))</f>
        <v/>
      </c>
      <c r="H3760" s="1" t="str">
        <f aca="false">IF($I3760="","None Attached",IF(LEFT($I3760,5)="https",HYPERLINK($I3760,"Datasheet"),HYPERLINK(_xlfn.CONCAT("https://",$I3760),"Datasheet")))</f>
        <v>None Attached</v>
      </c>
      <c r="M3760" s="56"/>
      <c r="P3760" s="58"/>
      <c r="Q3760" s="1" t="n">
        <f aca="false">$M3760-$N3760</f>
        <v>0</v>
      </c>
      <c r="R3760" s="56"/>
      <c r="T3760" s="59" t="s">
        <v>15</v>
      </c>
      <c r="U3760" s="1" t="n">
        <f aca="false">$S3760-$R3760</f>
        <v>0</v>
      </c>
      <c r="V3760" s="1" t="n">
        <f aca="false">IF($T3760="±",$Q3760*2,$Q3760)</f>
        <v>0</v>
      </c>
      <c r="W3760" s="60" t="str">
        <f aca="false">IFERROR($U3760/ABS($V3760),"N/A")</f>
        <v>N/A</v>
      </c>
      <c r="X3760" s="61" t="str">
        <f aca="false">IF(OR($W3760="N/A",$R3760="",$S3760=""),"N/A",IF($W3760&gt;=4,"Not Significant",IF($W3760&gt;=2,"Semi-Significant","Significant")))</f>
        <v>N/A</v>
      </c>
      <c r="Z3760" s="1" t="str">
        <f aca="false">IF($D3760="Z540.1 w/data",0,"")</f>
        <v/>
      </c>
      <c r="AA3760" s="1" t="e">
        <f aca="false">$Y3760+$Q3760+$Z3760</f>
        <v>#VALUE!</v>
      </c>
      <c r="AB3760" s="1" t="n">
        <f aca="false">$N3760+$Q3760</f>
        <v>0</v>
      </c>
      <c r="AC3760" s="1" t="str">
        <f aca="false">IF($Y3760="","",IF(AND($AA3760&gt;=$R3760,$AA3760&lt;=$S3760),"Pass","Fail"))</f>
        <v/>
      </c>
      <c r="AD3760" s="1" t="str">
        <f aca="false">IF($Y3760="","",IF($AA3760&gt;$R3760,"Pass","Fail"))</f>
        <v/>
      </c>
      <c r="AE3760" s="1" t="str">
        <f aca="false">IF($Y3760="","",IF($AA3760&gt;=$R3760,"Pass","Fail"))</f>
        <v/>
      </c>
      <c r="AF3760" s="1" t="str">
        <f aca="false">IF($Y3760="","",IF($AA3760&lt;=$S3760,"Pass","Fail"))</f>
        <v/>
      </c>
      <c r="AG3760" s="1" t="str">
        <f aca="false">IF($Y3760="","",IF($AA3760&lt;$S3760,"Pass","Fail"))</f>
        <v/>
      </c>
      <c r="AH3760" s="23" t="str">
        <f aca="true">INDIRECT(CHOOSE(MATCH($T3760,{"±","&gt;","≥","≤","&lt;"},0), "AC", "AD", "AE", "AF", "AG") &amp; ROW())</f>
        <v/>
      </c>
      <c r="AI3760" s="56" t="str">
        <f aca="false">IF($X3760="Not Significant","No Further Action Required",
IF($AH3760="","",
IF(AND($AH3760="Pass",$L3760="0 - Passed "),"Analysis performed; no further action required.",
IF(AND($AH3760="Fail",$L3760="1 - Failed "),"Analysis performed; no further action required.",
IF(AND($AH3760="Pass",$L3760="2 - Limited In Use "),"Analysis performed; no further action required.",
IF(AND($AH3760="Fail",$L3760="3 - Adjusted "),"Analysis performed; no further action required.",
"Unit fails analysis; TSM determination required."))))))</f>
        <v/>
      </c>
      <c r="AJ3760" s="58"/>
    </row>
    <row r="3761" customFormat="false" ht="15" hidden="false" customHeight="false" outlineLevel="0" collapsed="false">
      <c r="A3761" s="56"/>
      <c r="E3761" s="57" t="str">
        <f aca="false">IF(AND($F3761="",$G3761=""),"",IF($G3761="",$F3761,HYPERLINK($G3761,$F3761)))</f>
        <v/>
      </c>
      <c r="H3761" s="1" t="str">
        <f aca="false">IF($I3761="","None Attached",IF(LEFT($I3761,5)="https",HYPERLINK($I3761,"Datasheet"),HYPERLINK(_xlfn.CONCAT("https://",$I3761),"Datasheet")))</f>
        <v>None Attached</v>
      </c>
      <c r="M3761" s="56"/>
      <c r="P3761" s="58"/>
      <c r="Q3761" s="1" t="n">
        <f aca="false">$M3761-$N3761</f>
        <v>0</v>
      </c>
      <c r="R3761" s="56"/>
      <c r="T3761" s="59" t="s">
        <v>15</v>
      </c>
      <c r="U3761" s="1" t="n">
        <f aca="false">$S3761-$R3761</f>
        <v>0</v>
      </c>
      <c r="V3761" s="1" t="n">
        <f aca="false">IF($T3761="±",$Q3761*2,$Q3761)</f>
        <v>0</v>
      </c>
      <c r="W3761" s="60" t="str">
        <f aca="false">IFERROR($U3761/ABS($V3761),"N/A")</f>
        <v>N/A</v>
      </c>
      <c r="X3761" s="61" t="str">
        <f aca="false">IF(OR($W3761="N/A",$R3761="",$S3761=""),"N/A",IF($W3761&gt;=4,"Not Significant",IF($W3761&gt;=2,"Semi-Significant","Significant")))</f>
        <v>N/A</v>
      </c>
      <c r="Z3761" s="1" t="str">
        <f aca="false">IF($D3761="Z540.1 w/data",0,"")</f>
        <v/>
      </c>
      <c r="AA3761" s="1" t="e">
        <f aca="false">$Y3761+$Q3761+$Z3761</f>
        <v>#VALUE!</v>
      </c>
      <c r="AB3761" s="1" t="n">
        <f aca="false">$N3761+$Q3761</f>
        <v>0</v>
      </c>
      <c r="AC3761" s="1" t="str">
        <f aca="false">IF($Y3761="","",IF(AND($AA3761&gt;=$R3761,$AA3761&lt;=$S3761),"Pass","Fail"))</f>
        <v/>
      </c>
      <c r="AD3761" s="1" t="str">
        <f aca="false">IF($Y3761="","",IF($AA3761&gt;$R3761,"Pass","Fail"))</f>
        <v/>
      </c>
      <c r="AE3761" s="1" t="str">
        <f aca="false">IF($Y3761="","",IF($AA3761&gt;=$R3761,"Pass","Fail"))</f>
        <v/>
      </c>
      <c r="AF3761" s="1" t="str">
        <f aca="false">IF($Y3761="","",IF($AA3761&lt;=$S3761,"Pass","Fail"))</f>
        <v/>
      </c>
      <c r="AG3761" s="1" t="str">
        <f aca="false">IF($Y3761="","",IF($AA3761&lt;$S3761,"Pass","Fail"))</f>
        <v/>
      </c>
      <c r="AH3761" s="23" t="str">
        <f aca="true">INDIRECT(CHOOSE(MATCH($T3761,{"±","&gt;","≥","≤","&lt;"},0), "AC", "AD", "AE", "AF", "AG") &amp; ROW())</f>
        <v/>
      </c>
      <c r="AI3761" s="56" t="str">
        <f aca="false">IF($X3761="Not Significant","No Further Action Required",
IF($AH3761="","",
IF(AND($AH3761="Pass",$L3761="0 - Passed "),"Analysis performed; no further action required.",
IF(AND($AH3761="Fail",$L3761="1 - Failed "),"Analysis performed; no further action required.",
IF(AND($AH3761="Pass",$L3761="2 - Limited In Use "),"Analysis performed; no further action required.",
IF(AND($AH3761="Fail",$L3761="3 - Adjusted "),"Analysis performed; no further action required.",
"Unit fails analysis; TSM determination required."))))))</f>
        <v/>
      </c>
      <c r="AJ3761" s="58"/>
    </row>
    <row r="3762" customFormat="false" ht="15" hidden="false" customHeight="false" outlineLevel="0" collapsed="false">
      <c r="A3762" s="56"/>
      <c r="E3762" s="57" t="str">
        <f aca="false">IF(AND($F3762="",$G3762=""),"",IF($G3762="",$F3762,HYPERLINK($G3762,$F3762)))</f>
        <v/>
      </c>
      <c r="H3762" s="1" t="str">
        <f aca="false">IF($I3762="","None Attached",IF(LEFT($I3762,5)="https",HYPERLINK($I3762,"Datasheet"),HYPERLINK(_xlfn.CONCAT("https://",$I3762),"Datasheet")))</f>
        <v>None Attached</v>
      </c>
      <c r="M3762" s="56"/>
      <c r="P3762" s="58"/>
      <c r="Q3762" s="1" t="n">
        <f aca="false">$M3762-$N3762</f>
        <v>0</v>
      </c>
      <c r="R3762" s="56"/>
      <c r="T3762" s="59" t="s">
        <v>15</v>
      </c>
      <c r="U3762" s="1" t="n">
        <f aca="false">$S3762-$R3762</f>
        <v>0</v>
      </c>
      <c r="V3762" s="1" t="n">
        <f aca="false">IF($T3762="±",$Q3762*2,$Q3762)</f>
        <v>0</v>
      </c>
      <c r="W3762" s="60" t="str">
        <f aca="false">IFERROR($U3762/ABS($V3762),"N/A")</f>
        <v>N/A</v>
      </c>
      <c r="X3762" s="61" t="str">
        <f aca="false">IF(OR($W3762="N/A",$R3762="",$S3762=""),"N/A",IF($W3762&gt;=4,"Not Significant",IF($W3762&gt;=2,"Semi-Significant","Significant")))</f>
        <v>N/A</v>
      </c>
      <c r="Z3762" s="1" t="str">
        <f aca="false">IF($D3762="Z540.1 w/data",0,"")</f>
        <v/>
      </c>
      <c r="AA3762" s="1" t="e">
        <f aca="false">$Y3762+$Q3762+$Z3762</f>
        <v>#VALUE!</v>
      </c>
      <c r="AB3762" s="1" t="n">
        <f aca="false">$N3762+$Q3762</f>
        <v>0</v>
      </c>
      <c r="AC3762" s="1" t="str">
        <f aca="false">IF($Y3762="","",IF(AND($AA3762&gt;=$R3762,$AA3762&lt;=$S3762),"Pass","Fail"))</f>
        <v/>
      </c>
      <c r="AD3762" s="1" t="str">
        <f aca="false">IF($Y3762="","",IF($AA3762&gt;$R3762,"Pass","Fail"))</f>
        <v/>
      </c>
      <c r="AE3762" s="1" t="str">
        <f aca="false">IF($Y3762="","",IF($AA3762&gt;=$R3762,"Pass","Fail"))</f>
        <v/>
      </c>
      <c r="AF3762" s="1" t="str">
        <f aca="false">IF($Y3762="","",IF($AA3762&lt;=$S3762,"Pass","Fail"))</f>
        <v/>
      </c>
      <c r="AG3762" s="1" t="str">
        <f aca="false">IF($Y3762="","",IF($AA3762&lt;$S3762,"Pass","Fail"))</f>
        <v/>
      </c>
      <c r="AH3762" s="23" t="str">
        <f aca="true">INDIRECT(CHOOSE(MATCH($T3762,{"±","&gt;","≥","≤","&lt;"},0), "AC", "AD", "AE", "AF", "AG") &amp; ROW())</f>
        <v/>
      </c>
      <c r="AI3762" s="56" t="str">
        <f aca="false">IF($X3762="Not Significant","No Further Action Required",
IF($AH3762="","",
IF(AND($AH3762="Pass",$L3762="0 - Passed "),"Analysis performed; no further action required.",
IF(AND($AH3762="Fail",$L3762="1 - Failed "),"Analysis performed; no further action required.",
IF(AND($AH3762="Pass",$L3762="2 - Limited In Use "),"Analysis performed; no further action required.",
IF(AND($AH3762="Fail",$L3762="3 - Adjusted "),"Analysis performed; no further action required.",
"Unit fails analysis; TSM determination required."))))))</f>
        <v/>
      </c>
      <c r="AJ3762" s="58"/>
    </row>
    <row r="3763" customFormat="false" ht="15" hidden="false" customHeight="false" outlineLevel="0" collapsed="false">
      <c r="A3763" s="56"/>
      <c r="E3763" s="57" t="str">
        <f aca="false">IF(AND($F3763="",$G3763=""),"",IF($G3763="",$F3763,HYPERLINK($G3763,$F3763)))</f>
        <v/>
      </c>
      <c r="H3763" s="1" t="str">
        <f aca="false">IF($I3763="","None Attached",IF(LEFT($I3763,5)="https",HYPERLINK($I3763,"Datasheet"),HYPERLINK(_xlfn.CONCAT("https://",$I3763),"Datasheet")))</f>
        <v>None Attached</v>
      </c>
      <c r="M3763" s="56"/>
      <c r="P3763" s="58"/>
      <c r="Q3763" s="1" t="n">
        <f aca="false">$M3763-$N3763</f>
        <v>0</v>
      </c>
      <c r="R3763" s="56"/>
      <c r="T3763" s="59" t="s">
        <v>15</v>
      </c>
      <c r="U3763" s="1" t="n">
        <f aca="false">$S3763-$R3763</f>
        <v>0</v>
      </c>
      <c r="V3763" s="1" t="n">
        <f aca="false">IF($T3763="±",$Q3763*2,$Q3763)</f>
        <v>0</v>
      </c>
      <c r="W3763" s="60" t="str">
        <f aca="false">IFERROR($U3763/ABS($V3763),"N/A")</f>
        <v>N/A</v>
      </c>
      <c r="X3763" s="61" t="str">
        <f aca="false">IF(OR($W3763="N/A",$R3763="",$S3763=""),"N/A",IF($W3763&gt;=4,"Not Significant",IF($W3763&gt;=2,"Semi-Significant","Significant")))</f>
        <v>N/A</v>
      </c>
      <c r="Z3763" s="1" t="str">
        <f aca="false">IF($D3763="Z540.1 w/data",0,"")</f>
        <v/>
      </c>
      <c r="AA3763" s="1" t="e">
        <f aca="false">$Y3763+$Q3763+$Z3763</f>
        <v>#VALUE!</v>
      </c>
      <c r="AB3763" s="1" t="n">
        <f aca="false">$N3763+$Q3763</f>
        <v>0</v>
      </c>
      <c r="AC3763" s="1" t="str">
        <f aca="false">IF($Y3763="","",IF(AND($AA3763&gt;=$R3763,$AA3763&lt;=$S3763),"Pass","Fail"))</f>
        <v/>
      </c>
      <c r="AD3763" s="1" t="str">
        <f aca="false">IF($Y3763="","",IF($AA3763&gt;$R3763,"Pass","Fail"))</f>
        <v/>
      </c>
      <c r="AE3763" s="1" t="str">
        <f aca="false">IF($Y3763="","",IF($AA3763&gt;=$R3763,"Pass","Fail"))</f>
        <v/>
      </c>
      <c r="AF3763" s="1" t="str">
        <f aca="false">IF($Y3763="","",IF($AA3763&lt;=$S3763,"Pass","Fail"))</f>
        <v/>
      </c>
      <c r="AG3763" s="1" t="str">
        <f aca="false">IF($Y3763="","",IF($AA3763&lt;$S3763,"Pass","Fail"))</f>
        <v/>
      </c>
      <c r="AH3763" s="23" t="str">
        <f aca="true">INDIRECT(CHOOSE(MATCH($T3763,{"±","&gt;","≥","≤","&lt;"},0), "AC", "AD", "AE", "AF", "AG") &amp; ROW())</f>
        <v/>
      </c>
      <c r="AI3763" s="56" t="str">
        <f aca="false">IF($X3763="Not Significant","No Further Action Required",
IF($AH3763="","",
IF(AND($AH3763="Pass",$L3763="0 - Passed "),"Analysis performed; no further action required.",
IF(AND($AH3763="Fail",$L3763="1 - Failed "),"Analysis performed; no further action required.",
IF(AND($AH3763="Pass",$L3763="2 - Limited In Use "),"Analysis performed; no further action required.",
IF(AND($AH3763="Fail",$L3763="3 - Adjusted "),"Analysis performed; no further action required.",
"Unit fails analysis; TSM determination required."))))))</f>
        <v/>
      </c>
      <c r="AJ3763" s="58"/>
    </row>
    <row r="3764" customFormat="false" ht="15" hidden="false" customHeight="false" outlineLevel="0" collapsed="false">
      <c r="A3764" s="56"/>
      <c r="E3764" s="57" t="str">
        <f aca="false">IF(AND($F3764="",$G3764=""),"",IF($G3764="",$F3764,HYPERLINK($G3764,$F3764)))</f>
        <v/>
      </c>
      <c r="H3764" s="1" t="str">
        <f aca="false">IF($I3764="","None Attached",IF(LEFT($I3764,5)="https",HYPERLINK($I3764,"Datasheet"),HYPERLINK(_xlfn.CONCAT("https://",$I3764),"Datasheet")))</f>
        <v>None Attached</v>
      </c>
      <c r="M3764" s="56"/>
      <c r="P3764" s="58"/>
      <c r="Q3764" s="1" t="n">
        <f aca="false">$M3764-$N3764</f>
        <v>0</v>
      </c>
      <c r="R3764" s="56"/>
      <c r="T3764" s="59" t="s">
        <v>15</v>
      </c>
      <c r="U3764" s="1" t="n">
        <f aca="false">$S3764-$R3764</f>
        <v>0</v>
      </c>
      <c r="V3764" s="1" t="n">
        <f aca="false">IF($T3764="±",$Q3764*2,$Q3764)</f>
        <v>0</v>
      </c>
      <c r="W3764" s="60" t="str">
        <f aca="false">IFERROR($U3764/ABS($V3764),"N/A")</f>
        <v>N/A</v>
      </c>
      <c r="X3764" s="61" t="str">
        <f aca="false">IF(OR($W3764="N/A",$R3764="",$S3764=""),"N/A",IF($W3764&gt;=4,"Not Significant",IF($W3764&gt;=2,"Semi-Significant","Significant")))</f>
        <v>N/A</v>
      </c>
      <c r="Z3764" s="1" t="str">
        <f aca="false">IF($D3764="Z540.1 w/data",0,"")</f>
        <v/>
      </c>
      <c r="AA3764" s="1" t="e">
        <f aca="false">$Y3764+$Q3764+$Z3764</f>
        <v>#VALUE!</v>
      </c>
      <c r="AB3764" s="1" t="n">
        <f aca="false">$N3764+$Q3764</f>
        <v>0</v>
      </c>
      <c r="AC3764" s="1" t="str">
        <f aca="false">IF($Y3764="","",IF(AND($AA3764&gt;=$R3764,$AA3764&lt;=$S3764),"Pass","Fail"))</f>
        <v/>
      </c>
      <c r="AD3764" s="1" t="str">
        <f aca="false">IF($Y3764="","",IF($AA3764&gt;$R3764,"Pass","Fail"))</f>
        <v/>
      </c>
      <c r="AE3764" s="1" t="str">
        <f aca="false">IF($Y3764="","",IF($AA3764&gt;=$R3764,"Pass","Fail"))</f>
        <v/>
      </c>
      <c r="AF3764" s="1" t="str">
        <f aca="false">IF($Y3764="","",IF($AA3764&lt;=$S3764,"Pass","Fail"))</f>
        <v/>
      </c>
      <c r="AG3764" s="1" t="str">
        <f aca="false">IF($Y3764="","",IF($AA3764&lt;$S3764,"Pass","Fail"))</f>
        <v/>
      </c>
      <c r="AH3764" s="23" t="str">
        <f aca="true">INDIRECT(CHOOSE(MATCH($T3764,{"±","&gt;","≥","≤","&lt;"},0), "AC", "AD", "AE", "AF", "AG") &amp; ROW())</f>
        <v/>
      </c>
      <c r="AI3764" s="56" t="str">
        <f aca="false">IF($X3764="Not Significant","No Further Action Required",
IF($AH3764="","",
IF(AND($AH3764="Pass",$L3764="0 - Passed "),"Analysis performed; no further action required.",
IF(AND($AH3764="Fail",$L3764="1 - Failed "),"Analysis performed; no further action required.",
IF(AND($AH3764="Pass",$L3764="2 - Limited In Use "),"Analysis performed; no further action required.",
IF(AND($AH3764="Fail",$L3764="3 - Adjusted "),"Analysis performed; no further action required.",
"Unit fails analysis; TSM determination required."))))))</f>
        <v/>
      </c>
      <c r="AJ3764" s="58"/>
    </row>
    <row r="3765" customFormat="false" ht="15" hidden="false" customHeight="false" outlineLevel="0" collapsed="false">
      <c r="A3765" s="56"/>
      <c r="E3765" s="57" t="str">
        <f aca="false">IF(AND($F3765="",$G3765=""),"",IF($G3765="",$F3765,HYPERLINK($G3765,$F3765)))</f>
        <v/>
      </c>
      <c r="H3765" s="1" t="str">
        <f aca="false">IF($I3765="","None Attached",IF(LEFT($I3765,5)="https",HYPERLINK($I3765,"Datasheet"),HYPERLINK(_xlfn.CONCAT("https://",$I3765),"Datasheet")))</f>
        <v>None Attached</v>
      </c>
      <c r="M3765" s="56"/>
      <c r="P3765" s="58"/>
      <c r="Q3765" s="1" t="n">
        <f aca="false">$M3765-$N3765</f>
        <v>0</v>
      </c>
      <c r="R3765" s="56"/>
      <c r="T3765" s="59" t="s">
        <v>15</v>
      </c>
      <c r="U3765" s="1" t="n">
        <f aca="false">$S3765-$R3765</f>
        <v>0</v>
      </c>
      <c r="V3765" s="1" t="n">
        <f aca="false">IF($T3765="±",$Q3765*2,$Q3765)</f>
        <v>0</v>
      </c>
      <c r="W3765" s="60" t="str">
        <f aca="false">IFERROR($U3765/ABS($V3765),"N/A")</f>
        <v>N/A</v>
      </c>
      <c r="X3765" s="61" t="str">
        <f aca="false">IF(OR($W3765="N/A",$R3765="",$S3765=""),"N/A",IF($W3765&gt;=4,"Not Significant",IF($W3765&gt;=2,"Semi-Significant","Significant")))</f>
        <v>N/A</v>
      </c>
      <c r="Z3765" s="1" t="str">
        <f aca="false">IF($D3765="Z540.1 w/data",0,"")</f>
        <v/>
      </c>
      <c r="AA3765" s="1" t="e">
        <f aca="false">$Y3765+$Q3765+$Z3765</f>
        <v>#VALUE!</v>
      </c>
      <c r="AB3765" s="1" t="n">
        <f aca="false">$N3765+$Q3765</f>
        <v>0</v>
      </c>
      <c r="AC3765" s="1" t="str">
        <f aca="false">IF($Y3765="","",IF(AND($AA3765&gt;=$R3765,$AA3765&lt;=$S3765),"Pass","Fail"))</f>
        <v/>
      </c>
      <c r="AD3765" s="1" t="str">
        <f aca="false">IF($Y3765="","",IF($AA3765&gt;$R3765,"Pass","Fail"))</f>
        <v/>
      </c>
      <c r="AE3765" s="1" t="str">
        <f aca="false">IF($Y3765="","",IF($AA3765&gt;=$R3765,"Pass","Fail"))</f>
        <v/>
      </c>
      <c r="AF3765" s="1" t="str">
        <f aca="false">IF($Y3765="","",IF($AA3765&lt;=$S3765,"Pass","Fail"))</f>
        <v/>
      </c>
      <c r="AG3765" s="1" t="str">
        <f aca="false">IF($Y3765="","",IF($AA3765&lt;$S3765,"Pass","Fail"))</f>
        <v/>
      </c>
      <c r="AH3765" s="23" t="str">
        <f aca="true">INDIRECT(CHOOSE(MATCH($T3765,{"±","&gt;","≥","≤","&lt;"},0), "AC", "AD", "AE", "AF", "AG") &amp; ROW())</f>
        <v/>
      </c>
      <c r="AI3765" s="56" t="str">
        <f aca="false">IF($X3765="Not Significant","No Further Action Required",
IF($AH3765="","",
IF(AND($AH3765="Pass",$L3765="0 - Passed "),"Analysis performed; no further action required.",
IF(AND($AH3765="Fail",$L3765="1 - Failed "),"Analysis performed; no further action required.",
IF(AND($AH3765="Pass",$L3765="2 - Limited In Use "),"Analysis performed; no further action required.",
IF(AND($AH3765="Fail",$L3765="3 - Adjusted "),"Analysis performed; no further action required.",
"Unit fails analysis; TSM determination required."))))))</f>
        <v/>
      </c>
      <c r="AJ3765" s="58"/>
    </row>
    <row r="3766" customFormat="false" ht="15" hidden="false" customHeight="false" outlineLevel="0" collapsed="false">
      <c r="A3766" s="56"/>
      <c r="E3766" s="57" t="str">
        <f aca="false">IF(AND($F3766="",$G3766=""),"",IF($G3766="",$F3766,HYPERLINK($G3766,$F3766)))</f>
        <v/>
      </c>
      <c r="H3766" s="1" t="str">
        <f aca="false">IF($I3766="","None Attached",IF(LEFT($I3766,5)="https",HYPERLINK($I3766,"Datasheet"),HYPERLINK(_xlfn.CONCAT("https://",$I3766),"Datasheet")))</f>
        <v>None Attached</v>
      </c>
      <c r="M3766" s="56"/>
      <c r="P3766" s="58"/>
      <c r="Q3766" s="1" t="n">
        <f aca="false">$M3766-$N3766</f>
        <v>0</v>
      </c>
      <c r="R3766" s="56"/>
      <c r="T3766" s="59" t="s">
        <v>15</v>
      </c>
      <c r="U3766" s="1" t="n">
        <f aca="false">$S3766-$R3766</f>
        <v>0</v>
      </c>
      <c r="V3766" s="1" t="n">
        <f aca="false">IF($T3766="±",$Q3766*2,$Q3766)</f>
        <v>0</v>
      </c>
      <c r="W3766" s="60" t="str">
        <f aca="false">IFERROR($U3766/ABS($V3766),"N/A")</f>
        <v>N/A</v>
      </c>
      <c r="X3766" s="61" t="str">
        <f aca="false">IF(OR($W3766="N/A",$R3766="",$S3766=""),"N/A",IF($W3766&gt;=4,"Not Significant",IF($W3766&gt;=2,"Semi-Significant","Significant")))</f>
        <v>N/A</v>
      </c>
      <c r="Z3766" s="1" t="str">
        <f aca="false">IF($D3766="Z540.1 w/data",0,"")</f>
        <v/>
      </c>
      <c r="AA3766" s="1" t="e">
        <f aca="false">$Y3766+$Q3766+$Z3766</f>
        <v>#VALUE!</v>
      </c>
      <c r="AB3766" s="1" t="n">
        <f aca="false">$N3766+$Q3766</f>
        <v>0</v>
      </c>
      <c r="AC3766" s="1" t="str">
        <f aca="false">IF($Y3766="","",IF(AND($AA3766&gt;=$R3766,$AA3766&lt;=$S3766),"Pass","Fail"))</f>
        <v/>
      </c>
      <c r="AD3766" s="1" t="str">
        <f aca="false">IF($Y3766="","",IF($AA3766&gt;$R3766,"Pass","Fail"))</f>
        <v/>
      </c>
      <c r="AE3766" s="1" t="str">
        <f aca="false">IF($Y3766="","",IF($AA3766&gt;=$R3766,"Pass","Fail"))</f>
        <v/>
      </c>
      <c r="AF3766" s="1" t="str">
        <f aca="false">IF($Y3766="","",IF($AA3766&lt;=$S3766,"Pass","Fail"))</f>
        <v/>
      </c>
      <c r="AG3766" s="1" t="str">
        <f aca="false">IF($Y3766="","",IF($AA3766&lt;$S3766,"Pass","Fail"))</f>
        <v/>
      </c>
      <c r="AH3766" s="23" t="str">
        <f aca="true">INDIRECT(CHOOSE(MATCH($T3766,{"±","&gt;","≥","≤","&lt;"},0), "AC", "AD", "AE", "AF", "AG") &amp; ROW())</f>
        <v/>
      </c>
      <c r="AI3766" s="56" t="str">
        <f aca="false">IF($X3766="Not Significant","No Further Action Required",
IF($AH3766="","",
IF(AND($AH3766="Pass",$L3766="0 - Passed "),"Analysis performed; no further action required.",
IF(AND($AH3766="Fail",$L3766="1 - Failed "),"Analysis performed; no further action required.",
IF(AND($AH3766="Pass",$L3766="2 - Limited In Use "),"Analysis performed; no further action required.",
IF(AND($AH3766="Fail",$L3766="3 - Adjusted "),"Analysis performed; no further action required.",
"Unit fails analysis; TSM determination required."))))))</f>
        <v/>
      </c>
      <c r="AJ3766" s="58"/>
    </row>
    <row r="3767" customFormat="false" ht="15" hidden="false" customHeight="false" outlineLevel="0" collapsed="false">
      <c r="A3767" s="56"/>
      <c r="E3767" s="57" t="str">
        <f aca="false">IF(AND($F3767="",$G3767=""),"",IF($G3767="",$F3767,HYPERLINK($G3767,$F3767)))</f>
        <v/>
      </c>
      <c r="H3767" s="1" t="str">
        <f aca="false">IF($I3767="","None Attached",IF(LEFT($I3767,5)="https",HYPERLINK($I3767,"Datasheet"),HYPERLINK(_xlfn.CONCAT("https://",$I3767),"Datasheet")))</f>
        <v>None Attached</v>
      </c>
      <c r="M3767" s="56"/>
      <c r="P3767" s="58"/>
      <c r="Q3767" s="1" t="n">
        <f aca="false">$M3767-$N3767</f>
        <v>0</v>
      </c>
      <c r="R3767" s="56"/>
      <c r="T3767" s="59" t="s">
        <v>15</v>
      </c>
      <c r="U3767" s="1" t="n">
        <f aca="false">$S3767-$R3767</f>
        <v>0</v>
      </c>
      <c r="V3767" s="1" t="n">
        <f aca="false">IF($T3767="±",$Q3767*2,$Q3767)</f>
        <v>0</v>
      </c>
      <c r="W3767" s="60" t="str">
        <f aca="false">IFERROR($U3767/ABS($V3767),"N/A")</f>
        <v>N/A</v>
      </c>
      <c r="X3767" s="61" t="str">
        <f aca="false">IF(OR($W3767="N/A",$R3767="",$S3767=""),"N/A",IF($W3767&gt;=4,"Not Significant",IF($W3767&gt;=2,"Semi-Significant","Significant")))</f>
        <v>N/A</v>
      </c>
      <c r="Z3767" s="1" t="str">
        <f aca="false">IF($D3767="Z540.1 w/data",0,"")</f>
        <v/>
      </c>
      <c r="AA3767" s="1" t="e">
        <f aca="false">$Y3767+$Q3767+$Z3767</f>
        <v>#VALUE!</v>
      </c>
      <c r="AB3767" s="1" t="n">
        <f aca="false">$N3767+$Q3767</f>
        <v>0</v>
      </c>
      <c r="AC3767" s="1" t="str">
        <f aca="false">IF($Y3767="","",IF(AND($AA3767&gt;=$R3767,$AA3767&lt;=$S3767),"Pass","Fail"))</f>
        <v/>
      </c>
      <c r="AD3767" s="1" t="str">
        <f aca="false">IF($Y3767="","",IF($AA3767&gt;$R3767,"Pass","Fail"))</f>
        <v/>
      </c>
      <c r="AE3767" s="1" t="str">
        <f aca="false">IF($Y3767="","",IF($AA3767&gt;=$R3767,"Pass","Fail"))</f>
        <v/>
      </c>
      <c r="AF3767" s="1" t="str">
        <f aca="false">IF($Y3767="","",IF($AA3767&lt;=$S3767,"Pass","Fail"))</f>
        <v/>
      </c>
      <c r="AG3767" s="1" t="str">
        <f aca="false">IF($Y3767="","",IF($AA3767&lt;$S3767,"Pass","Fail"))</f>
        <v/>
      </c>
      <c r="AH3767" s="23" t="str">
        <f aca="true">INDIRECT(CHOOSE(MATCH($T3767,{"±","&gt;","≥","≤","&lt;"},0), "AC", "AD", "AE", "AF", "AG") &amp; ROW())</f>
        <v/>
      </c>
      <c r="AI3767" s="56" t="str">
        <f aca="false">IF($X3767="Not Significant","No Further Action Required",
IF($AH3767="","",
IF(AND($AH3767="Pass",$L3767="0 - Passed "),"Analysis performed; no further action required.",
IF(AND($AH3767="Fail",$L3767="1 - Failed "),"Analysis performed; no further action required.",
IF(AND($AH3767="Pass",$L3767="2 - Limited In Use "),"Analysis performed; no further action required.",
IF(AND($AH3767="Fail",$L3767="3 - Adjusted "),"Analysis performed; no further action required.",
"Unit fails analysis; TSM determination required."))))))</f>
        <v/>
      </c>
      <c r="AJ3767" s="58"/>
    </row>
    <row r="3768" customFormat="false" ht="15" hidden="false" customHeight="false" outlineLevel="0" collapsed="false">
      <c r="A3768" s="56"/>
      <c r="E3768" s="57" t="str">
        <f aca="false">IF(AND($F3768="",$G3768=""),"",IF($G3768="",$F3768,HYPERLINK($G3768,$F3768)))</f>
        <v/>
      </c>
      <c r="H3768" s="1" t="str">
        <f aca="false">IF($I3768="","None Attached",IF(LEFT($I3768,5)="https",HYPERLINK($I3768,"Datasheet"),HYPERLINK(_xlfn.CONCAT("https://",$I3768),"Datasheet")))</f>
        <v>None Attached</v>
      </c>
      <c r="M3768" s="56"/>
      <c r="P3768" s="58"/>
      <c r="Q3768" s="1" t="n">
        <f aca="false">$M3768-$N3768</f>
        <v>0</v>
      </c>
      <c r="R3768" s="56"/>
      <c r="T3768" s="59" t="s">
        <v>15</v>
      </c>
      <c r="U3768" s="1" t="n">
        <f aca="false">$S3768-$R3768</f>
        <v>0</v>
      </c>
      <c r="V3768" s="1" t="n">
        <f aca="false">IF($T3768="±",$Q3768*2,$Q3768)</f>
        <v>0</v>
      </c>
      <c r="W3768" s="60" t="str">
        <f aca="false">IFERROR($U3768/ABS($V3768),"N/A")</f>
        <v>N/A</v>
      </c>
      <c r="X3768" s="61" t="str">
        <f aca="false">IF(OR($W3768="N/A",$R3768="",$S3768=""),"N/A",IF($W3768&gt;=4,"Not Significant",IF($W3768&gt;=2,"Semi-Significant","Significant")))</f>
        <v>N/A</v>
      </c>
      <c r="Z3768" s="1" t="str">
        <f aca="false">IF($D3768="Z540.1 w/data",0,"")</f>
        <v/>
      </c>
      <c r="AA3768" s="1" t="e">
        <f aca="false">$Y3768+$Q3768+$Z3768</f>
        <v>#VALUE!</v>
      </c>
      <c r="AB3768" s="1" t="n">
        <f aca="false">$N3768+$Q3768</f>
        <v>0</v>
      </c>
      <c r="AC3768" s="1" t="str">
        <f aca="false">IF($Y3768="","",IF(AND($AA3768&gt;=$R3768,$AA3768&lt;=$S3768),"Pass","Fail"))</f>
        <v/>
      </c>
      <c r="AD3768" s="1" t="str">
        <f aca="false">IF($Y3768="","",IF($AA3768&gt;$R3768,"Pass","Fail"))</f>
        <v/>
      </c>
      <c r="AE3768" s="1" t="str">
        <f aca="false">IF($Y3768="","",IF($AA3768&gt;=$R3768,"Pass","Fail"))</f>
        <v/>
      </c>
      <c r="AF3768" s="1" t="str">
        <f aca="false">IF($Y3768="","",IF($AA3768&lt;=$S3768,"Pass","Fail"))</f>
        <v/>
      </c>
      <c r="AG3768" s="1" t="str">
        <f aca="false">IF($Y3768="","",IF($AA3768&lt;$S3768,"Pass","Fail"))</f>
        <v/>
      </c>
      <c r="AH3768" s="23" t="str">
        <f aca="true">INDIRECT(CHOOSE(MATCH($T3768,{"±","&gt;","≥","≤","&lt;"},0), "AC", "AD", "AE", "AF", "AG") &amp; ROW())</f>
        <v/>
      </c>
      <c r="AI3768" s="56" t="str">
        <f aca="false">IF($X3768="Not Significant","No Further Action Required",
IF($AH3768="","",
IF(AND($AH3768="Pass",$L3768="0 - Passed "),"Analysis performed; no further action required.",
IF(AND($AH3768="Fail",$L3768="1 - Failed "),"Analysis performed; no further action required.",
IF(AND($AH3768="Pass",$L3768="2 - Limited In Use "),"Analysis performed; no further action required.",
IF(AND($AH3768="Fail",$L3768="3 - Adjusted "),"Analysis performed; no further action required.",
"Unit fails analysis; TSM determination required."))))))</f>
        <v/>
      </c>
      <c r="AJ3768" s="58"/>
    </row>
    <row r="3769" customFormat="false" ht="15" hidden="false" customHeight="false" outlineLevel="0" collapsed="false">
      <c r="A3769" s="56"/>
      <c r="E3769" s="57" t="str">
        <f aca="false">IF(AND($F3769="",$G3769=""),"",IF($G3769="",$F3769,HYPERLINK($G3769,$F3769)))</f>
        <v/>
      </c>
      <c r="H3769" s="1" t="str">
        <f aca="false">IF($I3769="","None Attached",IF(LEFT($I3769,5)="https",HYPERLINK($I3769,"Datasheet"),HYPERLINK(_xlfn.CONCAT("https://",$I3769),"Datasheet")))</f>
        <v>None Attached</v>
      </c>
      <c r="M3769" s="56"/>
      <c r="P3769" s="58"/>
      <c r="Q3769" s="1" t="n">
        <f aca="false">$M3769-$N3769</f>
        <v>0</v>
      </c>
      <c r="R3769" s="56"/>
      <c r="T3769" s="59" t="s">
        <v>15</v>
      </c>
      <c r="U3769" s="1" t="n">
        <f aca="false">$S3769-$R3769</f>
        <v>0</v>
      </c>
      <c r="V3769" s="1" t="n">
        <f aca="false">IF($T3769="±",$Q3769*2,$Q3769)</f>
        <v>0</v>
      </c>
      <c r="W3769" s="60" t="str">
        <f aca="false">IFERROR($U3769/ABS($V3769),"N/A")</f>
        <v>N/A</v>
      </c>
      <c r="X3769" s="61" t="str">
        <f aca="false">IF(OR($W3769="N/A",$R3769="",$S3769=""),"N/A",IF($W3769&gt;=4,"Not Significant",IF($W3769&gt;=2,"Semi-Significant","Significant")))</f>
        <v>N/A</v>
      </c>
      <c r="Z3769" s="1" t="str">
        <f aca="false">IF($D3769="Z540.1 w/data",0,"")</f>
        <v/>
      </c>
      <c r="AA3769" s="1" t="e">
        <f aca="false">$Y3769+$Q3769+$Z3769</f>
        <v>#VALUE!</v>
      </c>
      <c r="AB3769" s="1" t="n">
        <f aca="false">$N3769+$Q3769</f>
        <v>0</v>
      </c>
      <c r="AC3769" s="1" t="str">
        <f aca="false">IF($Y3769="","",IF(AND($AA3769&gt;=$R3769,$AA3769&lt;=$S3769),"Pass","Fail"))</f>
        <v/>
      </c>
      <c r="AD3769" s="1" t="str">
        <f aca="false">IF($Y3769="","",IF($AA3769&gt;$R3769,"Pass","Fail"))</f>
        <v/>
      </c>
      <c r="AE3769" s="1" t="str">
        <f aca="false">IF($Y3769="","",IF($AA3769&gt;=$R3769,"Pass","Fail"))</f>
        <v/>
      </c>
      <c r="AF3769" s="1" t="str">
        <f aca="false">IF($Y3769="","",IF($AA3769&lt;=$S3769,"Pass","Fail"))</f>
        <v/>
      </c>
      <c r="AG3769" s="1" t="str">
        <f aca="false">IF($Y3769="","",IF($AA3769&lt;$S3769,"Pass","Fail"))</f>
        <v/>
      </c>
      <c r="AH3769" s="23" t="str">
        <f aca="true">INDIRECT(CHOOSE(MATCH($T3769,{"±","&gt;","≥","≤","&lt;"},0), "AC", "AD", "AE", "AF", "AG") &amp; ROW())</f>
        <v/>
      </c>
      <c r="AI3769" s="56" t="str">
        <f aca="false">IF($X3769="Not Significant","No Further Action Required",
IF($AH3769="","",
IF(AND($AH3769="Pass",$L3769="0 - Passed "),"Analysis performed; no further action required.",
IF(AND($AH3769="Fail",$L3769="1 - Failed "),"Analysis performed; no further action required.",
IF(AND($AH3769="Pass",$L3769="2 - Limited In Use "),"Analysis performed; no further action required.",
IF(AND($AH3769="Fail",$L3769="3 - Adjusted "),"Analysis performed; no further action required.",
"Unit fails analysis; TSM determination required."))))))</f>
        <v/>
      </c>
      <c r="AJ3769" s="58"/>
    </row>
    <row r="3770" customFormat="false" ht="15" hidden="false" customHeight="false" outlineLevel="0" collapsed="false">
      <c r="A3770" s="56"/>
      <c r="E3770" s="57" t="str">
        <f aca="false">IF(AND($F3770="",$G3770=""),"",IF($G3770="",$F3770,HYPERLINK($G3770,$F3770)))</f>
        <v/>
      </c>
      <c r="H3770" s="1" t="str">
        <f aca="false">IF($I3770="","None Attached",IF(LEFT($I3770,5)="https",HYPERLINK($I3770,"Datasheet"),HYPERLINK(_xlfn.CONCAT("https://",$I3770),"Datasheet")))</f>
        <v>None Attached</v>
      </c>
      <c r="M3770" s="56"/>
      <c r="P3770" s="58"/>
      <c r="Q3770" s="1" t="n">
        <f aca="false">$M3770-$N3770</f>
        <v>0</v>
      </c>
      <c r="R3770" s="56"/>
      <c r="T3770" s="59" t="s">
        <v>15</v>
      </c>
      <c r="U3770" s="1" t="n">
        <f aca="false">$S3770-$R3770</f>
        <v>0</v>
      </c>
      <c r="V3770" s="1" t="n">
        <f aca="false">IF($T3770="±",$Q3770*2,$Q3770)</f>
        <v>0</v>
      </c>
      <c r="W3770" s="60" t="str">
        <f aca="false">IFERROR($U3770/ABS($V3770),"N/A")</f>
        <v>N/A</v>
      </c>
      <c r="X3770" s="61" t="str">
        <f aca="false">IF(OR($W3770="N/A",$R3770="",$S3770=""),"N/A",IF($W3770&gt;=4,"Not Significant",IF($W3770&gt;=2,"Semi-Significant","Significant")))</f>
        <v>N/A</v>
      </c>
      <c r="Z3770" s="1" t="str">
        <f aca="false">IF($D3770="Z540.1 w/data",0,"")</f>
        <v/>
      </c>
      <c r="AA3770" s="1" t="e">
        <f aca="false">$Y3770+$Q3770+$Z3770</f>
        <v>#VALUE!</v>
      </c>
      <c r="AB3770" s="1" t="n">
        <f aca="false">$N3770+$Q3770</f>
        <v>0</v>
      </c>
      <c r="AC3770" s="1" t="str">
        <f aca="false">IF($Y3770="","",IF(AND($AA3770&gt;=$R3770,$AA3770&lt;=$S3770),"Pass","Fail"))</f>
        <v/>
      </c>
      <c r="AD3770" s="1" t="str">
        <f aca="false">IF($Y3770="","",IF($AA3770&gt;$R3770,"Pass","Fail"))</f>
        <v/>
      </c>
      <c r="AE3770" s="1" t="str">
        <f aca="false">IF($Y3770="","",IF($AA3770&gt;=$R3770,"Pass","Fail"))</f>
        <v/>
      </c>
      <c r="AF3770" s="1" t="str">
        <f aca="false">IF($Y3770="","",IF($AA3770&lt;=$S3770,"Pass","Fail"))</f>
        <v/>
      </c>
      <c r="AG3770" s="1" t="str">
        <f aca="false">IF($Y3770="","",IF($AA3770&lt;$S3770,"Pass","Fail"))</f>
        <v/>
      </c>
      <c r="AH3770" s="23" t="str">
        <f aca="true">INDIRECT(CHOOSE(MATCH($T3770,{"±","&gt;","≥","≤","&lt;"},0), "AC", "AD", "AE", "AF", "AG") &amp; ROW())</f>
        <v/>
      </c>
      <c r="AI3770" s="56" t="str">
        <f aca="false">IF($X3770="Not Significant","No Further Action Required",
IF($AH3770="","",
IF(AND($AH3770="Pass",$L3770="0 - Passed "),"Analysis performed; no further action required.",
IF(AND($AH3770="Fail",$L3770="1 - Failed "),"Analysis performed; no further action required.",
IF(AND($AH3770="Pass",$L3770="2 - Limited In Use "),"Analysis performed; no further action required.",
IF(AND($AH3770="Fail",$L3770="3 - Adjusted "),"Analysis performed; no further action required.",
"Unit fails analysis; TSM determination required."))))))</f>
        <v/>
      </c>
      <c r="AJ3770" s="58"/>
    </row>
    <row r="3771" customFormat="false" ht="15" hidden="false" customHeight="false" outlineLevel="0" collapsed="false">
      <c r="A3771" s="56"/>
      <c r="E3771" s="57" t="str">
        <f aca="false">IF(AND($F3771="",$G3771=""),"",IF($G3771="",$F3771,HYPERLINK($G3771,$F3771)))</f>
        <v/>
      </c>
      <c r="H3771" s="1" t="str">
        <f aca="false">IF($I3771="","None Attached",IF(LEFT($I3771,5)="https",HYPERLINK($I3771,"Datasheet"),HYPERLINK(_xlfn.CONCAT("https://",$I3771),"Datasheet")))</f>
        <v>None Attached</v>
      </c>
      <c r="M3771" s="56"/>
      <c r="P3771" s="58"/>
      <c r="Q3771" s="1" t="n">
        <f aca="false">$M3771-$N3771</f>
        <v>0</v>
      </c>
      <c r="R3771" s="56"/>
      <c r="T3771" s="59" t="s">
        <v>15</v>
      </c>
      <c r="U3771" s="1" t="n">
        <f aca="false">$S3771-$R3771</f>
        <v>0</v>
      </c>
      <c r="V3771" s="1" t="n">
        <f aca="false">IF($T3771="±",$Q3771*2,$Q3771)</f>
        <v>0</v>
      </c>
      <c r="W3771" s="60" t="str">
        <f aca="false">IFERROR($U3771/ABS($V3771),"N/A")</f>
        <v>N/A</v>
      </c>
      <c r="X3771" s="61" t="str">
        <f aca="false">IF(OR($W3771="N/A",$R3771="",$S3771=""),"N/A",IF($W3771&gt;=4,"Not Significant",IF($W3771&gt;=2,"Semi-Significant","Significant")))</f>
        <v>N/A</v>
      </c>
      <c r="Z3771" s="1" t="str">
        <f aca="false">IF($D3771="Z540.1 w/data",0,"")</f>
        <v/>
      </c>
      <c r="AA3771" s="1" t="e">
        <f aca="false">$Y3771+$Q3771+$Z3771</f>
        <v>#VALUE!</v>
      </c>
      <c r="AB3771" s="1" t="n">
        <f aca="false">$N3771+$Q3771</f>
        <v>0</v>
      </c>
      <c r="AC3771" s="1" t="str">
        <f aca="false">IF($Y3771="","",IF(AND($AA3771&gt;=$R3771,$AA3771&lt;=$S3771),"Pass","Fail"))</f>
        <v/>
      </c>
      <c r="AD3771" s="1" t="str">
        <f aca="false">IF($Y3771="","",IF($AA3771&gt;$R3771,"Pass","Fail"))</f>
        <v/>
      </c>
      <c r="AE3771" s="1" t="str">
        <f aca="false">IF($Y3771="","",IF($AA3771&gt;=$R3771,"Pass","Fail"))</f>
        <v/>
      </c>
      <c r="AF3771" s="1" t="str">
        <f aca="false">IF($Y3771="","",IF($AA3771&lt;=$S3771,"Pass","Fail"))</f>
        <v/>
      </c>
      <c r="AG3771" s="1" t="str">
        <f aca="false">IF($Y3771="","",IF($AA3771&lt;$S3771,"Pass","Fail"))</f>
        <v/>
      </c>
      <c r="AH3771" s="23" t="str">
        <f aca="true">INDIRECT(CHOOSE(MATCH($T3771,{"±","&gt;","≥","≤","&lt;"},0), "AC", "AD", "AE", "AF", "AG") &amp; ROW())</f>
        <v/>
      </c>
      <c r="AI3771" s="56" t="str">
        <f aca="false">IF($X3771="Not Significant","No Further Action Required",
IF($AH3771="","",
IF(AND($AH3771="Pass",$L3771="0 - Passed "),"Analysis performed; no further action required.",
IF(AND($AH3771="Fail",$L3771="1 - Failed "),"Analysis performed; no further action required.",
IF(AND($AH3771="Pass",$L3771="2 - Limited In Use "),"Analysis performed; no further action required.",
IF(AND($AH3771="Fail",$L3771="3 - Adjusted "),"Analysis performed; no further action required.",
"Unit fails analysis; TSM determination required."))))))</f>
        <v/>
      </c>
      <c r="AJ3771" s="58"/>
    </row>
    <row r="3772" customFormat="false" ht="15" hidden="false" customHeight="false" outlineLevel="0" collapsed="false">
      <c r="A3772" s="56"/>
      <c r="E3772" s="57" t="str">
        <f aca="false">IF(AND($F3772="",$G3772=""),"",IF($G3772="",$F3772,HYPERLINK($G3772,$F3772)))</f>
        <v/>
      </c>
      <c r="H3772" s="1" t="str">
        <f aca="false">IF($I3772="","None Attached",IF(LEFT($I3772,5)="https",HYPERLINK($I3772,"Datasheet"),HYPERLINK(_xlfn.CONCAT("https://",$I3772),"Datasheet")))</f>
        <v>None Attached</v>
      </c>
      <c r="M3772" s="56"/>
      <c r="P3772" s="58"/>
      <c r="Q3772" s="1" t="n">
        <f aca="false">$M3772-$N3772</f>
        <v>0</v>
      </c>
      <c r="R3772" s="56"/>
      <c r="T3772" s="59" t="s">
        <v>15</v>
      </c>
      <c r="U3772" s="1" t="n">
        <f aca="false">$S3772-$R3772</f>
        <v>0</v>
      </c>
      <c r="V3772" s="1" t="n">
        <f aca="false">IF($T3772="±",$Q3772*2,$Q3772)</f>
        <v>0</v>
      </c>
      <c r="W3772" s="60" t="str">
        <f aca="false">IFERROR($U3772/ABS($V3772),"N/A")</f>
        <v>N/A</v>
      </c>
      <c r="X3772" s="61" t="str">
        <f aca="false">IF(OR($W3772="N/A",$R3772="",$S3772=""),"N/A",IF($W3772&gt;=4,"Not Significant",IF($W3772&gt;=2,"Semi-Significant","Significant")))</f>
        <v>N/A</v>
      </c>
      <c r="Z3772" s="1" t="str">
        <f aca="false">IF($D3772="Z540.1 w/data",0,"")</f>
        <v/>
      </c>
      <c r="AA3772" s="1" t="e">
        <f aca="false">$Y3772+$Q3772+$Z3772</f>
        <v>#VALUE!</v>
      </c>
      <c r="AB3772" s="1" t="n">
        <f aca="false">$N3772+$Q3772</f>
        <v>0</v>
      </c>
      <c r="AC3772" s="1" t="str">
        <f aca="false">IF($Y3772="","",IF(AND($AA3772&gt;=$R3772,$AA3772&lt;=$S3772),"Pass","Fail"))</f>
        <v/>
      </c>
      <c r="AD3772" s="1" t="str">
        <f aca="false">IF($Y3772="","",IF($AA3772&gt;$R3772,"Pass","Fail"))</f>
        <v/>
      </c>
      <c r="AE3772" s="1" t="str">
        <f aca="false">IF($Y3772="","",IF($AA3772&gt;=$R3772,"Pass","Fail"))</f>
        <v/>
      </c>
      <c r="AF3772" s="1" t="str">
        <f aca="false">IF($Y3772="","",IF($AA3772&lt;=$S3772,"Pass","Fail"))</f>
        <v/>
      </c>
      <c r="AG3772" s="1" t="str">
        <f aca="false">IF($Y3772="","",IF($AA3772&lt;$S3772,"Pass","Fail"))</f>
        <v/>
      </c>
      <c r="AH3772" s="23" t="str">
        <f aca="true">INDIRECT(CHOOSE(MATCH($T3772,{"±","&gt;","≥","≤","&lt;"},0), "AC", "AD", "AE", "AF", "AG") &amp; ROW())</f>
        <v/>
      </c>
      <c r="AI3772" s="56" t="str">
        <f aca="false">IF($X3772="Not Significant","No Further Action Required",
IF($AH3772="","",
IF(AND($AH3772="Pass",$L3772="0 - Passed "),"Analysis performed; no further action required.",
IF(AND($AH3772="Fail",$L3772="1 - Failed "),"Analysis performed; no further action required.",
IF(AND($AH3772="Pass",$L3772="2 - Limited In Use "),"Analysis performed; no further action required.",
IF(AND($AH3772="Fail",$L3772="3 - Adjusted "),"Analysis performed; no further action required.",
"Unit fails analysis; TSM determination required."))))))</f>
        <v/>
      </c>
      <c r="AJ3772" s="58"/>
    </row>
    <row r="3773" customFormat="false" ht="15" hidden="false" customHeight="false" outlineLevel="0" collapsed="false">
      <c r="A3773" s="56"/>
      <c r="E3773" s="57" t="str">
        <f aca="false">IF(AND($F3773="",$G3773=""),"",IF($G3773="",$F3773,HYPERLINK($G3773,$F3773)))</f>
        <v/>
      </c>
      <c r="H3773" s="1" t="str">
        <f aca="false">IF($I3773="","None Attached",IF(LEFT($I3773,5)="https",HYPERLINK($I3773,"Datasheet"),HYPERLINK(_xlfn.CONCAT("https://",$I3773),"Datasheet")))</f>
        <v>None Attached</v>
      </c>
      <c r="M3773" s="56"/>
      <c r="P3773" s="58"/>
      <c r="Q3773" s="1" t="n">
        <f aca="false">$M3773-$N3773</f>
        <v>0</v>
      </c>
      <c r="R3773" s="56"/>
      <c r="T3773" s="59" t="s">
        <v>15</v>
      </c>
      <c r="U3773" s="1" t="n">
        <f aca="false">$S3773-$R3773</f>
        <v>0</v>
      </c>
      <c r="V3773" s="1" t="n">
        <f aca="false">IF($T3773="±",$Q3773*2,$Q3773)</f>
        <v>0</v>
      </c>
      <c r="W3773" s="60" t="str">
        <f aca="false">IFERROR($U3773/ABS($V3773),"N/A")</f>
        <v>N/A</v>
      </c>
      <c r="X3773" s="61" t="str">
        <f aca="false">IF(OR($W3773="N/A",$R3773="",$S3773=""),"N/A",IF($W3773&gt;=4,"Not Significant",IF($W3773&gt;=2,"Semi-Significant","Significant")))</f>
        <v>N/A</v>
      </c>
      <c r="Z3773" s="1" t="str">
        <f aca="false">IF($D3773="Z540.1 w/data",0,"")</f>
        <v/>
      </c>
      <c r="AA3773" s="1" t="e">
        <f aca="false">$Y3773+$Q3773+$Z3773</f>
        <v>#VALUE!</v>
      </c>
      <c r="AB3773" s="1" t="n">
        <f aca="false">$N3773+$Q3773</f>
        <v>0</v>
      </c>
      <c r="AC3773" s="1" t="str">
        <f aca="false">IF($Y3773="","",IF(AND($AA3773&gt;=$R3773,$AA3773&lt;=$S3773),"Pass","Fail"))</f>
        <v/>
      </c>
      <c r="AD3773" s="1" t="str">
        <f aca="false">IF($Y3773="","",IF($AA3773&gt;$R3773,"Pass","Fail"))</f>
        <v/>
      </c>
      <c r="AE3773" s="1" t="str">
        <f aca="false">IF($Y3773="","",IF($AA3773&gt;=$R3773,"Pass","Fail"))</f>
        <v/>
      </c>
      <c r="AF3773" s="1" t="str">
        <f aca="false">IF($Y3773="","",IF($AA3773&lt;=$S3773,"Pass","Fail"))</f>
        <v/>
      </c>
      <c r="AG3773" s="1" t="str">
        <f aca="false">IF($Y3773="","",IF($AA3773&lt;$S3773,"Pass","Fail"))</f>
        <v/>
      </c>
      <c r="AH3773" s="23" t="str">
        <f aca="true">INDIRECT(CHOOSE(MATCH($T3773,{"±","&gt;","≥","≤","&lt;"},0), "AC", "AD", "AE", "AF", "AG") &amp; ROW())</f>
        <v/>
      </c>
      <c r="AI3773" s="56" t="str">
        <f aca="false">IF($X3773="Not Significant","No Further Action Required",
IF($AH3773="","",
IF(AND($AH3773="Pass",$L3773="0 - Passed "),"Analysis performed; no further action required.",
IF(AND($AH3773="Fail",$L3773="1 - Failed "),"Analysis performed; no further action required.",
IF(AND($AH3773="Pass",$L3773="2 - Limited In Use "),"Analysis performed; no further action required.",
IF(AND($AH3773="Fail",$L3773="3 - Adjusted "),"Analysis performed; no further action required.",
"Unit fails analysis; TSM determination required."))))))</f>
        <v/>
      </c>
      <c r="AJ3773" s="58"/>
    </row>
    <row r="3774" customFormat="false" ht="15" hidden="false" customHeight="false" outlineLevel="0" collapsed="false">
      <c r="A3774" s="56"/>
      <c r="E3774" s="57" t="str">
        <f aca="false">IF(AND($F3774="",$G3774=""),"",IF($G3774="",$F3774,HYPERLINK($G3774,$F3774)))</f>
        <v/>
      </c>
      <c r="H3774" s="1" t="str">
        <f aca="false">IF($I3774="","None Attached",IF(LEFT($I3774,5)="https",HYPERLINK($I3774,"Datasheet"),HYPERLINK(_xlfn.CONCAT("https://",$I3774),"Datasheet")))</f>
        <v>None Attached</v>
      </c>
      <c r="M3774" s="56"/>
      <c r="P3774" s="58"/>
      <c r="Q3774" s="1" t="n">
        <f aca="false">$M3774-$N3774</f>
        <v>0</v>
      </c>
      <c r="R3774" s="56"/>
      <c r="T3774" s="59" t="s">
        <v>15</v>
      </c>
      <c r="U3774" s="1" t="n">
        <f aca="false">$S3774-$R3774</f>
        <v>0</v>
      </c>
      <c r="V3774" s="1" t="n">
        <f aca="false">IF($T3774="±",$Q3774*2,$Q3774)</f>
        <v>0</v>
      </c>
      <c r="W3774" s="60" t="str">
        <f aca="false">IFERROR($U3774/ABS($V3774),"N/A")</f>
        <v>N/A</v>
      </c>
      <c r="X3774" s="61" t="str">
        <f aca="false">IF(OR($W3774="N/A",$R3774="",$S3774=""),"N/A",IF($W3774&gt;=4,"Not Significant",IF($W3774&gt;=2,"Semi-Significant","Significant")))</f>
        <v>N/A</v>
      </c>
      <c r="Z3774" s="1" t="str">
        <f aca="false">IF($D3774="Z540.1 w/data",0,"")</f>
        <v/>
      </c>
      <c r="AA3774" s="1" t="e">
        <f aca="false">$Y3774+$Q3774+$Z3774</f>
        <v>#VALUE!</v>
      </c>
      <c r="AB3774" s="1" t="n">
        <f aca="false">$N3774+$Q3774</f>
        <v>0</v>
      </c>
      <c r="AC3774" s="1" t="str">
        <f aca="false">IF($Y3774="","",IF(AND($AA3774&gt;=$R3774,$AA3774&lt;=$S3774),"Pass","Fail"))</f>
        <v/>
      </c>
      <c r="AD3774" s="1" t="str">
        <f aca="false">IF($Y3774="","",IF($AA3774&gt;$R3774,"Pass","Fail"))</f>
        <v/>
      </c>
      <c r="AE3774" s="1" t="str">
        <f aca="false">IF($Y3774="","",IF($AA3774&gt;=$R3774,"Pass","Fail"))</f>
        <v/>
      </c>
      <c r="AF3774" s="1" t="str">
        <f aca="false">IF($Y3774="","",IF($AA3774&lt;=$S3774,"Pass","Fail"))</f>
        <v/>
      </c>
      <c r="AG3774" s="1" t="str">
        <f aca="false">IF($Y3774="","",IF($AA3774&lt;$S3774,"Pass","Fail"))</f>
        <v/>
      </c>
      <c r="AH3774" s="23" t="str">
        <f aca="true">INDIRECT(CHOOSE(MATCH($T3774,{"±","&gt;","≥","≤","&lt;"},0), "AC", "AD", "AE", "AF", "AG") &amp; ROW())</f>
        <v/>
      </c>
      <c r="AI3774" s="56" t="str">
        <f aca="false">IF($X3774="Not Significant","No Further Action Required",
IF($AH3774="","",
IF(AND($AH3774="Pass",$L3774="0 - Passed "),"Analysis performed; no further action required.",
IF(AND($AH3774="Fail",$L3774="1 - Failed "),"Analysis performed; no further action required.",
IF(AND($AH3774="Pass",$L3774="2 - Limited In Use "),"Analysis performed; no further action required.",
IF(AND($AH3774="Fail",$L3774="3 - Adjusted "),"Analysis performed; no further action required.",
"Unit fails analysis; TSM determination required."))))))</f>
        <v/>
      </c>
      <c r="AJ3774" s="58"/>
    </row>
    <row r="3775" customFormat="false" ht="15" hidden="false" customHeight="false" outlineLevel="0" collapsed="false">
      <c r="A3775" s="56"/>
      <c r="E3775" s="57" t="str">
        <f aca="false">IF(AND($F3775="",$G3775=""),"",IF($G3775="",$F3775,HYPERLINK($G3775,$F3775)))</f>
        <v/>
      </c>
      <c r="H3775" s="1" t="str">
        <f aca="false">IF($I3775="","None Attached",IF(LEFT($I3775,5)="https",HYPERLINK($I3775,"Datasheet"),HYPERLINK(_xlfn.CONCAT("https://",$I3775),"Datasheet")))</f>
        <v>None Attached</v>
      </c>
      <c r="M3775" s="56"/>
      <c r="P3775" s="58"/>
      <c r="Q3775" s="1" t="n">
        <f aca="false">$M3775-$N3775</f>
        <v>0</v>
      </c>
      <c r="R3775" s="56"/>
      <c r="T3775" s="59" t="s">
        <v>15</v>
      </c>
      <c r="U3775" s="1" t="n">
        <f aca="false">$S3775-$R3775</f>
        <v>0</v>
      </c>
      <c r="V3775" s="1" t="n">
        <f aca="false">IF($T3775="±",$Q3775*2,$Q3775)</f>
        <v>0</v>
      </c>
      <c r="W3775" s="60" t="str">
        <f aca="false">IFERROR($U3775/ABS($V3775),"N/A")</f>
        <v>N/A</v>
      </c>
      <c r="X3775" s="61" t="str">
        <f aca="false">IF(OR($W3775="N/A",$R3775="",$S3775=""),"N/A",IF($W3775&gt;=4,"Not Significant",IF($W3775&gt;=2,"Semi-Significant","Significant")))</f>
        <v>N/A</v>
      </c>
      <c r="Z3775" s="1" t="str">
        <f aca="false">IF($D3775="Z540.1 w/data",0,"")</f>
        <v/>
      </c>
      <c r="AA3775" s="1" t="e">
        <f aca="false">$Y3775+$Q3775+$Z3775</f>
        <v>#VALUE!</v>
      </c>
      <c r="AB3775" s="1" t="n">
        <f aca="false">$N3775+$Q3775</f>
        <v>0</v>
      </c>
      <c r="AC3775" s="1" t="str">
        <f aca="false">IF($Y3775="","",IF(AND($AA3775&gt;=$R3775,$AA3775&lt;=$S3775),"Pass","Fail"))</f>
        <v/>
      </c>
      <c r="AD3775" s="1" t="str">
        <f aca="false">IF($Y3775="","",IF($AA3775&gt;$R3775,"Pass","Fail"))</f>
        <v/>
      </c>
      <c r="AE3775" s="1" t="str">
        <f aca="false">IF($Y3775="","",IF($AA3775&gt;=$R3775,"Pass","Fail"))</f>
        <v/>
      </c>
      <c r="AF3775" s="1" t="str">
        <f aca="false">IF($Y3775="","",IF($AA3775&lt;=$S3775,"Pass","Fail"))</f>
        <v/>
      </c>
      <c r="AG3775" s="1" t="str">
        <f aca="false">IF($Y3775="","",IF($AA3775&lt;$S3775,"Pass","Fail"))</f>
        <v/>
      </c>
      <c r="AH3775" s="23" t="str">
        <f aca="true">INDIRECT(CHOOSE(MATCH($T3775,{"±","&gt;","≥","≤","&lt;"},0), "AC", "AD", "AE", "AF", "AG") &amp; ROW())</f>
        <v/>
      </c>
      <c r="AI3775" s="56" t="str">
        <f aca="false">IF($X3775="Not Significant","No Further Action Required",
IF($AH3775="","",
IF(AND($AH3775="Pass",$L3775="0 - Passed "),"Analysis performed; no further action required.",
IF(AND($AH3775="Fail",$L3775="1 - Failed "),"Analysis performed; no further action required.",
IF(AND($AH3775="Pass",$L3775="2 - Limited In Use "),"Analysis performed; no further action required.",
IF(AND($AH3775="Fail",$L3775="3 - Adjusted "),"Analysis performed; no further action required.",
"Unit fails analysis; TSM determination required."))))))</f>
        <v/>
      </c>
      <c r="AJ3775" s="58"/>
    </row>
    <row r="3776" customFormat="false" ht="15" hidden="false" customHeight="false" outlineLevel="0" collapsed="false">
      <c r="A3776" s="56"/>
      <c r="E3776" s="57" t="str">
        <f aca="false">IF(AND($F3776="",$G3776=""),"",IF($G3776="",$F3776,HYPERLINK($G3776,$F3776)))</f>
        <v/>
      </c>
      <c r="H3776" s="1" t="str">
        <f aca="false">IF($I3776="","None Attached",IF(LEFT($I3776,5)="https",HYPERLINK($I3776,"Datasheet"),HYPERLINK(_xlfn.CONCAT("https://",$I3776),"Datasheet")))</f>
        <v>None Attached</v>
      </c>
      <c r="M3776" s="56"/>
      <c r="P3776" s="58"/>
      <c r="Q3776" s="1" t="n">
        <f aca="false">$M3776-$N3776</f>
        <v>0</v>
      </c>
      <c r="R3776" s="56"/>
      <c r="T3776" s="59" t="s">
        <v>15</v>
      </c>
      <c r="U3776" s="1" t="n">
        <f aca="false">$S3776-$R3776</f>
        <v>0</v>
      </c>
      <c r="V3776" s="1" t="n">
        <f aca="false">IF($T3776="±",$Q3776*2,$Q3776)</f>
        <v>0</v>
      </c>
      <c r="W3776" s="60" t="str">
        <f aca="false">IFERROR($U3776/ABS($V3776),"N/A")</f>
        <v>N/A</v>
      </c>
      <c r="X3776" s="61" t="str">
        <f aca="false">IF(OR($W3776="N/A",$R3776="",$S3776=""),"N/A",IF($W3776&gt;=4,"Not Significant",IF($W3776&gt;=2,"Semi-Significant","Significant")))</f>
        <v>N/A</v>
      </c>
      <c r="Z3776" s="1" t="str">
        <f aca="false">IF($D3776="Z540.1 w/data",0,"")</f>
        <v/>
      </c>
      <c r="AA3776" s="1" t="e">
        <f aca="false">$Y3776+$Q3776+$Z3776</f>
        <v>#VALUE!</v>
      </c>
      <c r="AB3776" s="1" t="n">
        <f aca="false">$N3776+$Q3776</f>
        <v>0</v>
      </c>
      <c r="AC3776" s="1" t="str">
        <f aca="false">IF($Y3776="","",IF(AND($AA3776&gt;=$R3776,$AA3776&lt;=$S3776),"Pass","Fail"))</f>
        <v/>
      </c>
      <c r="AD3776" s="1" t="str">
        <f aca="false">IF($Y3776="","",IF($AA3776&gt;$R3776,"Pass","Fail"))</f>
        <v/>
      </c>
      <c r="AE3776" s="1" t="str">
        <f aca="false">IF($Y3776="","",IF($AA3776&gt;=$R3776,"Pass","Fail"))</f>
        <v/>
      </c>
      <c r="AF3776" s="1" t="str">
        <f aca="false">IF($Y3776="","",IF($AA3776&lt;=$S3776,"Pass","Fail"))</f>
        <v/>
      </c>
      <c r="AG3776" s="1" t="str">
        <f aca="false">IF($Y3776="","",IF($AA3776&lt;$S3776,"Pass","Fail"))</f>
        <v/>
      </c>
      <c r="AH3776" s="23" t="str">
        <f aca="true">INDIRECT(CHOOSE(MATCH($T3776,{"±","&gt;","≥","≤","&lt;"},0), "AC", "AD", "AE", "AF", "AG") &amp; ROW())</f>
        <v/>
      </c>
      <c r="AI3776" s="56" t="str">
        <f aca="false">IF($X3776="Not Significant","No Further Action Required",
IF($AH3776="","",
IF(AND($AH3776="Pass",$L3776="0 - Passed "),"Analysis performed; no further action required.",
IF(AND($AH3776="Fail",$L3776="1 - Failed "),"Analysis performed; no further action required.",
IF(AND($AH3776="Pass",$L3776="2 - Limited In Use "),"Analysis performed; no further action required.",
IF(AND($AH3776="Fail",$L3776="3 - Adjusted "),"Analysis performed; no further action required.",
"Unit fails analysis; TSM determination required."))))))</f>
        <v/>
      </c>
      <c r="AJ3776" s="58"/>
    </row>
    <row r="3777" customFormat="false" ht="15" hidden="false" customHeight="false" outlineLevel="0" collapsed="false">
      <c r="A3777" s="56"/>
      <c r="E3777" s="57" t="str">
        <f aca="false">IF(AND($F3777="",$G3777=""),"",IF($G3777="",$F3777,HYPERLINK($G3777,$F3777)))</f>
        <v/>
      </c>
      <c r="H3777" s="1" t="str">
        <f aca="false">IF($I3777="","None Attached",IF(LEFT($I3777,5)="https",HYPERLINK($I3777,"Datasheet"),HYPERLINK(_xlfn.CONCAT("https://",$I3777),"Datasheet")))</f>
        <v>None Attached</v>
      </c>
      <c r="M3777" s="56"/>
      <c r="P3777" s="58"/>
      <c r="Q3777" s="1" t="n">
        <f aca="false">$M3777-$N3777</f>
        <v>0</v>
      </c>
      <c r="R3777" s="56"/>
      <c r="T3777" s="59" t="s">
        <v>15</v>
      </c>
      <c r="U3777" s="1" t="n">
        <f aca="false">$S3777-$R3777</f>
        <v>0</v>
      </c>
      <c r="V3777" s="1" t="n">
        <f aca="false">IF($T3777="±",$Q3777*2,$Q3777)</f>
        <v>0</v>
      </c>
      <c r="W3777" s="60" t="str">
        <f aca="false">IFERROR($U3777/ABS($V3777),"N/A")</f>
        <v>N/A</v>
      </c>
      <c r="X3777" s="61" t="str">
        <f aca="false">IF(OR($W3777="N/A",$R3777="",$S3777=""),"N/A",IF($W3777&gt;=4,"Not Significant",IF($W3777&gt;=2,"Semi-Significant","Significant")))</f>
        <v>N/A</v>
      </c>
      <c r="Z3777" s="1" t="str">
        <f aca="false">IF($D3777="Z540.1 w/data",0,"")</f>
        <v/>
      </c>
      <c r="AA3777" s="1" t="e">
        <f aca="false">$Y3777+$Q3777+$Z3777</f>
        <v>#VALUE!</v>
      </c>
      <c r="AB3777" s="1" t="n">
        <f aca="false">$N3777+$Q3777</f>
        <v>0</v>
      </c>
      <c r="AC3777" s="1" t="str">
        <f aca="false">IF($Y3777="","",IF(AND($AA3777&gt;=$R3777,$AA3777&lt;=$S3777),"Pass","Fail"))</f>
        <v/>
      </c>
      <c r="AD3777" s="1" t="str">
        <f aca="false">IF($Y3777="","",IF($AA3777&gt;$R3777,"Pass","Fail"))</f>
        <v/>
      </c>
      <c r="AE3777" s="1" t="str">
        <f aca="false">IF($Y3777="","",IF($AA3777&gt;=$R3777,"Pass","Fail"))</f>
        <v/>
      </c>
      <c r="AF3777" s="1" t="str">
        <f aca="false">IF($Y3777="","",IF($AA3777&lt;=$S3777,"Pass","Fail"))</f>
        <v/>
      </c>
      <c r="AG3777" s="1" t="str">
        <f aca="false">IF($Y3777="","",IF($AA3777&lt;$S3777,"Pass","Fail"))</f>
        <v/>
      </c>
      <c r="AH3777" s="23" t="str">
        <f aca="true">INDIRECT(CHOOSE(MATCH($T3777,{"±","&gt;","≥","≤","&lt;"},0), "AC", "AD", "AE", "AF", "AG") &amp; ROW())</f>
        <v/>
      </c>
      <c r="AI3777" s="56" t="str">
        <f aca="false">IF($X3777="Not Significant","No Further Action Required",
IF($AH3777="","",
IF(AND($AH3777="Pass",$L3777="0 - Passed "),"Analysis performed; no further action required.",
IF(AND($AH3777="Fail",$L3777="1 - Failed "),"Analysis performed; no further action required.",
IF(AND($AH3777="Pass",$L3777="2 - Limited In Use "),"Analysis performed; no further action required.",
IF(AND($AH3777="Fail",$L3777="3 - Adjusted "),"Analysis performed; no further action required.",
"Unit fails analysis; TSM determination required."))))))</f>
        <v/>
      </c>
      <c r="AJ3777" s="58"/>
    </row>
    <row r="3778" customFormat="false" ht="15" hidden="false" customHeight="false" outlineLevel="0" collapsed="false">
      <c r="A3778" s="56"/>
      <c r="E3778" s="57" t="str">
        <f aca="false">IF(AND($F3778="",$G3778=""),"",IF($G3778="",$F3778,HYPERLINK($G3778,$F3778)))</f>
        <v/>
      </c>
      <c r="H3778" s="1" t="str">
        <f aca="false">IF($I3778="","None Attached",IF(LEFT($I3778,5)="https",HYPERLINK($I3778,"Datasheet"),HYPERLINK(_xlfn.CONCAT("https://",$I3778),"Datasheet")))</f>
        <v>None Attached</v>
      </c>
      <c r="M3778" s="56"/>
      <c r="P3778" s="58"/>
      <c r="Q3778" s="1" t="n">
        <f aca="false">$M3778-$N3778</f>
        <v>0</v>
      </c>
      <c r="R3778" s="56"/>
      <c r="T3778" s="59" t="s">
        <v>15</v>
      </c>
      <c r="U3778" s="1" t="n">
        <f aca="false">$S3778-$R3778</f>
        <v>0</v>
      </c>
      <c r="V3778" s="1" t="n">
        <f aca="false">IF($T3778="±",$Q3778*2,$Q3778)</f>
        <v>0</v>
      </c>
      <c r="W3778" s="60" t="str">
        <f aca="false">IFERROR($U3778/ABS($V3778),"N/A")</f>
        <v>N/A</v>
      </c>
      <c r="X3778" s="61" t="str">
        <f aca="false">IF(OR($W3778="N/A",$R3778="",$S3778=""),"N/A",IF($W3778&gt;=4,"Not Significant",IF($W3778&gt;=2,"Semi-Significant","Significant")))</f>
        <v>N/A</v>
      </c>
      <c r="Z3778" s="1" t="str">
        <f aca="false">IF($D3778="Z540.1 w/data",0,"")</f>
        <v/>
      </c>
      <c r="AA3778" s="1" t="e">
        <f aca="false">$Y3778+$Q3778+$Z3778</f>
        <v>#VALUE!</v>
      </c>
      <c r="AB3778" s="1" t="n">
        <f aca="false">$N3778+$Q3778</f>
        <v>0</v>
      </c>
      <c r="AC3778" s="1" t="str">
        <f aca="false">IF($Y3778="","",IF(AND($AA3778&gt;=$R3778,$AA3778&lt;=$S3778),"Pass","Fail"))</f>
        <v/>
      </c>
      <c r="AD3778" s="1" t="str">
        <f aca="false">IF($Y3778="","",IF($AA3778&gt;$R3778,"Pass","Fail"))</f>
        <v/>
      </c>
      <c r="AE3778" s="1" t="str">
        <f aca="false">IF($Y3778="","",IF($AA3778&gt;=$R3778,"Pass","Fail"))</f>
        <v/>
      </c>
      <c r="AF3778" s="1" t="str">
        <f aca="false">IF($Y3778="","",IF($AA3778&lt;=$S3778,"Pass","Fail"))</f>
        <v/>
      </c>
      <c r="AG3778" s="1" t="str">
        <f aca="false">IF($Y3778="","",IF($AA3778&lt;$S3778,"Pass","Fail"))</f>
        <v/>
      </c>
      <c r="AH3778" s="23" t="str">
        <f aca="true">INDIRECT(CHOOSE(MATCH($T3778,{"±","&gt;","≥","≤","&lt;"},0), "AC", "AD", "AE", "AF", "AG") &amp; ROW())</f>
        <v/>
      </c>
      <c r="AI3778" s="56" t="str">
        <f aca="false">IF($X3778="Not Significant","No Further Action Required",
IF($AH3778="","",
IF(AND($AH3778="Pass",$L3778="0 - Passed "),"Analysis performed; no further action required.",
IF(AND($AH3778="Fail",$L3778="1 - Failed "),"Analysis performed; no further action required.",
IF(AND($AH3778="Pass",$L3778="2 - Limited In Use "),"Analysis performed; no further action required.",
IF(AND($AH3778="Fail",$L3778="3 - Adjusted "),"Analysis performed; no further action required.",
"Unit fails analysis; TSM determination required."))))))</f>
        <v/>
      </c>
      <c r="AJ3778" s="58"/>
    </row>
    <row r="3779" customFormat="false" ht="15" hidden="false" customHeight="false" outlineLevel="0" collapsed="false">
      <c r="A3779" s="56"/>
      <c r="E3779" s="57" t="str">
        <f aca="false">IF(AND($F3779="",$G3779=""),"",IF($G3779="",$F3779,HYPERLINK($G3779,$F3779)))</f>
        <v/>
      </c>
      <c r="H3779" s="1" t="str">
        <f aca="false">IF($I3779="","None Attached",IF(LEFT($I3779,5)="https",HYPERLINK($I3779,"Datasheet"),HYPERLINK(_xlfn.CONCAT("https://",$I3779),"Datasheet")))</f>
        <v>None Attached</v>
      </c>
      <c r="M3779" s="56"/>
      <c r="P3779" s="58"/>
      <c r="Q3779" s="1" t="n">
        <f aca="false">$M3779-$N3779</f>
        <v>0</v>
      </c>
      <c r="R3779" s="56"/>
      <c r="T3779" s="59" t="s">
        <v>15</v>
      </c>
      <c r="U3779" s="1" t="n">
        <f aca="false">$S3779-$R3779</f>
        <v>0</v>
      </c>
      <c r="V3779" s="1" t="n">
        <f aca="false">IF($T3779="±",$Q3779*2,$Q3779)</f>
        <v>0</v>
      </c>
      <c r="W3779" s="60" t="str">
        <f aca="false">IFERROR($U3779/ABS($V3779),"N/A")</f>
        <v>N/A</v>
      </c>
      <c r="X3779" s="61" t="str">
        <f aca="false">IF(OR($W3779="N/A",$R3779="",$S3779=""),"N/A",IF($W3779&gt;=4,"Not Significant",IF($W3779&gt;=2,"Semi-Significant","Significant")))</f>
        <v>N/A</v>
      </c>
      <c r="Z3779" s="1" t="str">
        <f aca="false">IF($D3779="Z540.1 w/data",0,"")</f>
        <v/>
      </c>
      <c r="AA3779" s="1" t="e">
        <f aca="false">$Y3779+$Q3779+$Z3779</f>
        <v>#VALUE!</v>
      </c>
      <c r="AB3779" s="1" t="n">
        <f aca="false">$N3779+$Q3779</f>
        <v>0</v>
      </c>
      <c r="AC3779" s="1" t="str">
        <f aca="false">IF($Y3779="","",IF(AND($AA3779&gt;=$R3779,$AA3779&lt;=$S3779),"Pass","Fail"))</f>
        <v/>
      </c>
      <c r="AD3779" s="1" t="str">
        <f aca="false">IF($Y3779="","",IF($AA3779&gt;$R3779,"Pass","Fail"))</f>
        <v/>
      </c>
      <c r="AE3779" s="1" t="str">
        <f aca="false">IF($Y3779="","",IF($AA3779&gt;=$R3779,"Pass","Fail"))</f>
        <v/>
      </c>
      <c r="AF3779" s="1" t="str">
        <f aca="false">IF($Y3779="","",IF($AA3779&lt;=$S3779,"Pass","Fail"))</f>
        <v/>
      </c>
      <c r="AG3779" s="1" t="str">
        <f aca="false">IF($Y3779="","",IF($AA3779&lt;$S3779,"Pass","Fail"))</f>
        <v/>
      </c>
      <c r="AH3779" s="23" t="str">
        <f aca="true">INDIRECT(CHOOSE(MATCH($T3779,{"±","&gt;","≥","≤","&lt;"},0), "AC", "AD", "AE", "AF", "AG") &amp; ROW())</f>
        <v/>
      </c>
      <c r="AI3779" s="56" t="str">
        <f aca="false">IF($X3779="Not Significant","No Further Action Required",
IF($AH3779="","",
IF(AND($AH3779="Pass",$L3779="0 - Passed "),"Analysis performed; no further action required.",
IF(AND($AH3779="Fail",$L3779="1 - Failed "),"Analysis performed; no further action required.",
IF(AND($AH3779="Pass",$L3779="2 - Limited In Use "),"Analysis performed; no further action required.",
IF(AND($AH3779="Fail",$L3779="3 - Adjusted "),"Analysis performed; no further action required.",
"Unit fails analysis; TSM determination required."))))))</f>
        <v/>
      </c>
      <c r="AJ3779" s="58"/>
    </row>
    <row r="3780" customFormat="false" ht="15" hidden="false" customHeight="false" outlineLevel="0" collapsed="false">
      <c r="A3780" s="56"/>
      <c r="E3780" s="57" t="str">
        <f aca="false">IF(AND($F3780="",$G3780=""),"",IF($G3780="",$F3780,HYPERLINK($G3780,$F3780)))</f>
        <v/>
      </c>
      <c r="H3780" s="1" t="str">
        <f aca="false">IF($I3780="","None Attached",IF(LEFT($I3780,5)="https",HYPERLINK($I3780,"Datasheet"),HYPERLINK(_xlfn.CONCAT("https://",$I3780),"Datasheet")))</f>
        <v>None Attached</v>
      </c>
      <c r="M3780" s="56"/>
      <c r="P3780" s="58"/>
      <c r="Q3780" s="1" t="n">
        <f aca="false">$M3780-$N3780</f>
        <v>0</v>
      </c>
      <c r="R3780" s="56"/>
      <c r="T3780" s="59" t="s">
        <v>15</v>
      </c>
      <c r="U3780" s="1" t="n">
        <f aca="false">$S3780-$R3780</f>
        <v>0</v>
      </c>
      <c r="V3780" s="1" t="n">
        <f aca="false">IF($T3780="±",$Q3780*2,$Q3780)</f>
        <v>0</v>
      </c>
      <c r="W3780" s="60" t="str">
        <f aca="false">IFERROR($U3780/ABS($V3780),"N/A")</f>
        <v>N/A</v>
      </c>
      <c r="X3780" s="61" t="str">
        <f aca="false">IF(OR($W3780="N/A",$R3780="",$S3780=""),"N/A",IF($W3780&gt;=4,"Not Significant",IF($W3780&gt;=2,"Semi-Significant","Significant")))</f>
        <v>N/A</v>
      </c>
      <c r="Z3780" s="1" t="str">
        <f aca="false">IF($D3780="Z540.1 w/data",0,"")</f>
        <v/>
      </c>
      <c r="AA3780" s="1" t="e">
        <f aca="false">$Y3780+$Q3780+$Z3780</f>
        <v>#VALUE!</v>
      </c>
      <c r="AB3780" s="1" t="n">
        <f aca="false">$N3780+$Q3780</f>
        <v>0</v>
      </c>
      <c r="AC3780" s="1" t="str">
        <f aca="false">IF($Y3780="","",IF(AND($AA3780&gt;=$R3780,$AA3780&lt;=$S3780),"Pass","Fail"))</f>
        <v/>
      </c>
      <c r="AD3780" s="1" t="str">
        <f aca="false">IF($Y3780="","",IF($AA3780&gt;$R3780,"Pass","Fail"))</f>
        <v/>
      </c>
      <c r="AE3780" s="1" t="str">
        <f aca="false">IF($Y3780="","",IF($AA3780&gt;=$R3780,"Pass","Fail"))</f>
        <v/>
      </c>
      <c r="AF3780" s="1" t="str">
        <f aca="false">IF($Y3780="","",IF($AA3780&lt;=$S3780,"Pass","Fail"))</f>
        <v/>
      </c>
      <c r="AG3780" s="1" t="str">
        <f aca="false">IF($Y3780="","",IF($AA3780&lt;$S3780,"Pass","Fail"))</f>
        <v/>
      </c>
      <c r="AH3780" s="23" t="str">
        <f aca="true">INDIRECT(CHOOSE(MATCH($T3780,{"±","&gt;","≥","≤","&lt;"},0), "AC", "AD", "AE", "AF", "AG") &amp; ROW())</f>
        <v/>
      </c>
      <c r="AI3780" s="56" t="str">
        <f aca="false">IF($X3780="Not Significant","No Further Action Required",
IF($AH3780="","",
IF(AND($AH3780="Pass",$L3780="0 - Passed "),"Analysis performed; no further action required.",
IF(AND($AH3780="Fail",$L3780="1 - Failed "),"Analysis performed; no further action required.",
IF(AND($AH3780="Pass",$L3780="2 - Limited In Use "),"Analysis performed; no further action required.",
IF(AND($AH3780="Fail",$L3780="3 - Adjusted "),"Analysis performed; no further action required.",
"Unit fails analysis; TSM determination required."))))))</f>
        <v/>
      </c>
      <c r="AJ3780" s="58"/>
    </row>
    <row r="3781" customFormat="false" ht="15" hidden="false" customHeight="false" outlineLevel="0" collapsed="false">
      <c r="A3781" s="56"/>
      <c r="E3781" s="57" t="str">
        <f aca="false">IF(AND($F3781="",$G3781=""),"",IF($G3781="",$F3781,HYPERLINK($G3781,$F3781)))</f>
        <v/>
      </c>
      <c r="H3781" s="1" t="str">
        <f aca="false">IF($I3781="","None Attached",IF(LEFT($I3781,5)="https",HYPERLINK($I3781,"Datasheet"),HYPERLINK(_xlfn.CONCAT("https://",$I3781),"Datasheet")))</f>
        <v>None Attached</v>
      </c>
      <c r="M3781" s="56"/>
      <c r="P3781" s="58"/>
      <c r="Q3781" s="1" t="n">
        <f aca="false">$M3781-$N3781</f>
        <v>0</v>
      </c>
      <c r="R3781" s="56"/>
      <c r="T3781" s="59" t="s">
        <v>15</v>
      </c>
      <c r="U3781" s="1" t="n">
        <f aca="false">$S3781-$R3781</f>
        <v>0</v>
      </c>
      <c r="V3781" s="1" t="n">
        <f aca="false">IF($T3781="±",$Q3781*2,$Q3781)</f>
        <v>0</v>
      </c>
      <c r="W3781" s="60" t="str">
        <f aca="false">IFERROR($U3781/ABS($V3781),"N/A")</f>
        <v>N/A</v>
      </c>
      <c r="X3781" s="61" t="str">
        <f aca="false">IF(OR($W3781="N/A",$R3781="",$S3781=""),"N/A",IF($W3781&gt;=4,"Not Significant",IF($W3781&gt;=2,"Semi-Significant","Significant")))</f>
        <v>N/A</v>
      </c>
      <c r="Z3781" s="1" t="str">
        <f aca="false">IF($D3781="Z540.1 w/data",0,"")</f>
        <v/>
      </c>
      <c r="AA3781" s="1" t="e">
        <f aca="false">$Y3781+$Q3781+$Z3781</f>
        <v>#VALUE!</v>
      </c>
      <c r="AB3781" s="1" t="n">
        <f aca="false">$N3781+$Q3781</f>
        <v>0</v>
      </c>
      <c r="AC3781" s="1" t="str">
        <f aca="false">IF($Y3781="","",IF(AND($AA3781&gt;=$R3781,$AA3781&lt;=$S3781),"Pass","Fail"))</f>
        <v/>
      </c>
      <c r="AD3781" s="1" t="str">
        <f aca="false">IF($Y3781="","",IF($AA3781&gt;$R3781,"Pass","Fail"))</f>
        <v/>
      </c>
      <c r="AE3781" s="1" t="str">
        <f aca="false">IF($Y3781="","",IF($AA3781&gt;=$R3781,"Pass","Fail"))</f>
        <v/>
      </c>
      <c r="AF3781" s="1" t="str">
        <f aca="false">IF($Y3781="","",IF($AA3781&lt;=$S3781,"Pass","Fail"))</f>
        <v/>
      </c>
      <c r="AG3781" s="1" t="str">
        <f aca="false">IF($Y3781="","",IF($AA3781&lt;$S3781,"Pass","Fail"))</f>
        <v/>
      </c>
      <c r="AH3781" s="23" t="str">
        <f aca="true">INDIRECT(CHOOSE(MATCH($T3781,{"±","&gt;","≥","≤","&lt;"},0), "AC", "AD", "AE", "AF", "AG") &amp; ROW())</f>
        <v/>
      </c>
      <c r="AI3781" s="56" t="str">
        <f aca="false">IF($X3781="Not Significant","No Further Action Required",
IF($AH3781="","",
IF(AND($AH3781="Pass",$L3781="0 - Passed "),"Analysis performed; no further action required.",
IF(AND($AH3781="Fail",$L3781="1 - Failed "),"Analysis performed; no further action required.",
IF(AND($AH3781="Pass",$L3781="2 - Limited In Use "),"Analysis performed; no further action required.",
IF(AND($AH3781="Fail",$L3781="3 - Adjusted "),"Analysis performed; no further action required.",
"Unit fails analysis; TSM determination required."))))))</f>
        <v/>
      </c>
      <c r="AJ3781" s="58"/>
    </row>
    <row r="3782" customFormat="false" ht="15" hidden="false" customHeight="false" outlineLevel="0" collapsed="false">
      <c r="A3782" s="56"/>
      <c r="E3782" s="57" t="str">
        <f aca="false">IF(AND($F3782="",$G3782=""),"",IF($G3782="",$F3782,HYPERLINK($G3782,$F3782)))</f>
        <v/>
      </c>
      <c r="H3782" s="1" t="str">
        <f aca="false">IF($I3782="","None Attached",IF(LEFT($I3782,5)="https",HYPERLINK($I3782,"Datasheet"),HYPERLINK(_xlfn.CONCAT("https://",$I3782),"Datasheet")))</f>
        <v>None Attached</v>
      </c>
      <c r="M3782" s="56"/>
      <c r="P3782" s="58"/>
      <c r="Q3782" s="1" t="n">
        <f aca="false">$M3782-$N3782</f>
        <v>0</v>
      </c>
      <c r="R3782" s="56"/>
      <c r="T3782" s="59" t="s">
        <v>15</v>
      </c>
      <c r="U3782" s="1" t="n">
        <f aca="false">$S3782-$R3782</f>
        <v>0</v>
      </c>
      <c r="V3782" s="1" t="n">
        <f aca="false">IF($T3782="±",$Q3782*2,$Q3782)</f>
        <v>0</v>
      </c>
      <c r="W3782" s="60" t="str">
        <f aca="false">IFERROR($U3782/ABS($V3782),"N/A")</f>
        <v>N/A</v>
      </c>
      <c r="X3782" s="61" t="str">
        <f aca="false">IF(OR($W3782="N/A",$R3782="",$S3782=""),"N/A",IF($W3782&gt;=4,"Not Significant",IF($W3782&gt;=2,"Semi-Significant","Significant")))</f>
        <v>N/A</v>
      </c>
      <c r="Z3782" s="1" t="str">
        <f aca="false">IF($D3782="Z540.1 w/data",0,"")</f>
        <v/>
      </c>
      <c r="AA3782" s="1" t="e">
        <f aca="false">$Y3782+$Q3782+$Z3782</f>
        <v>#VALUE!</v>
      </c>
      <c r="AB3782" s="1" t="n">
        <f aca="false">$N3782+$Q3782</f>
        <v>0</v>
      </c>
      <c r="AC3782" s="1" t="str">
        <f aca="false">IF($Y3782="","",IF(AND($AA3782&gt;=$R3782,$AA3782&lt;=$S3782),"Pass","Fail"))</f>
        <v/>
      </c>
      <c r="AD3782" s="1" t="str">
        <f aca="false">IF($Y3782="","",IF($AA3782&gt;$R3782,"Pass","Fail"))</f>
        <v/>
      </c>
      <c r="AE3782" s="1" t="str">
        <f aca="false">IF($Y3782="","",IF($AA3782&gt;=$R3782,"Pass","Fail"))</f>
        <v/>
      </c>
      <c r="AF3782" s="1" t="str">
        <f aca="false">IF($Y3782="","",IF($AA3782&lt;=$S3782,"Pass","Fail"))</f>
        <v/>
      </c>
      <c r="AG3782" s="1" t="str">
        <f aca="false">IF($Y3782="","",IF($AA3782&lt;$S3782,"Pass","Fail"))</f>
        <v/>
      </c>
      <c r="AH3782" s="23" t="str">
        <f aca="true">INDIRECT(CHOOSE(MATCH($T3782,{"±","&gt;","≥","≤","&lt;"},0), "AC", "AD", "AE", "AF", "AG") &amp; ROW())</f>
        <v/>
      </c>
      <c r="AI3782" s="56" t="str">
        <f aca="false">IF($X3782="Not Significant","No Further Action Required",
IF($AH3782="","",
IF(AND($AH3782="Pass",$L3782="0 - Passed "),"Analysis performed; no further action required.",
IF(AND($AH3782="Fail",$L3782="1 - Failed "),"Analysis performed; no further action required.",
IF(AND($AH3782="Pass",$L3782="2 - Limited In Use "),"Analysis performed; no further action required.",
IF(AND($AH3782="Fail",$L3782="3 - Adjusted "),"Analysis performed; no further action required.",
"Unit fails analysis; TSM determination required."))))))</f>
        <v/>
      </c>
      <c r="AJ3782" s="58"/>
    </row>
    <row r="3783" customFormat="false" ht="15" hidden="false" customHeight="false" outlineLevel="0" collapsed="false">
      <c r="A3783" s="56"/>
      <c r="E3783" s="57" t="str">
        <f aca="false">IF(AND($F3783="",$G3783=""),"",IF($G3783="",$F3783,HYPERLINK($G3783,$F3783)))</f>
        <v/>
      </c>
      <c r="H3783" s="1" t="str">
        <f aca="false">IF($I3783="","None Attached",IF(LEFT($I3783,5)="https",HYPERLINK($I3783,"Datasheet"),HYPERLINK(_xlfn.CONCAT("https://",$I3783),"Datasheet")))</f>
        <v>None Attached</v>
      </c>
      <c r="M3783" s="56"/>
      <c r="P3783" s="58"/>
      <c r="Q3783" s="1" t="n">
        <f aca="false">$M3783-$N3783</f>
        <v>0</v>
      </c>
      <c r="R3783" s="56"/>
      <c r="T3783" s="59" t="s">
        <v>15</v>
      </c>
      <c r="U3783" s="1" t="n">
        <f aca="false">$S3783-$R3783</f>
        <v>0</v>
      </c>
      <c r="V3783" s="1" t="n">
        <f aca="false">IF($T3783="±",$Q3783*2,$Q3783)</f>
        <v>0</v>
      </c>
      <c r="W3783" s="60" t="str">
        <f aca="false">IFERROR($U3783/ABS($V3783),"N/A")</f>
        <v>N/A</v>
      </c>
      <c r="X3783" s="61" t="str">
        <f aca="false">IF(OR($W3783="N/A",$R3783="",$S3783=""),"N/A",IF($W3783&gt;=4,"Not Significant",IF($W3783&gt;=2,"Semi-Significant","Significant")))</f>
        <v>N/A</v>
      </c>
      <c r="Z3783" s="1" t="str">
        <f aca="false">IF($D3783="Z540.1 w/data",0,"")</f>
        <v/>
      </c>
      <c r="AA3783" s="1" t="e">
        <f aca="false">$Y3783+$Q3783+$Z3783</f>
        <v>#VALUE!</v>
      </c>
      <c r="AB3783" s="1" t="n">
        <f aca="false">$N3783+$Q3783</f>
        <v>0</v>
      </c>
      <c r="AC3783" s="1" t="str">
        <f aca="false">IF($Y3783="","",IF(AND($AA3783&gt;=$R3783,$AA3783&lt;=$S3783),"Pass","Fail"))</f>
        <v/>
      </c>
      <c r="AD3783" s="1" t="str">
        <f aca="false">IF($Y3783="","",IF($AA3783&gt;$R3783,"Pass","Fail"))</f>
        <v/>
      </c>
      <c r="AE3783" s="1" t="str">
        <f aca="false">IF($Y3783="","",IF($AA3783&gt;=$R3783,"Pass","Fail"))</f>
        <v/>
      </c>
      <c r="AF3783" s="1" t="str">
        <f aca="false">IF($Y3783="","",IF($AA3783&lt;=$S3783,"Pass","Fail"))</f>
        <v/>
      </c>
      <c r="AG3783" s="1" t="str">
        <f aca="false">IF($Y3783="","",IF($AA3783&lt;$S3783,"Pass","Fail"))</f>
        <v/>
      </c>
      <c r="AH3783" s="23" t="str">
        <f aca="true">INDIRECT(CHOOSE(MATCH($T3783,{"±","&gt;","≥","≤","&lt;"},0), "AC", "AD", "AE", "AF", "AG") &amp; ROW())</f>
        <v/>
      </c>
      <c r="AI3783" s="56" t="str">
        <f aca="false">IF($X3783="Not Significant","No Further Action Required",
IF($AH3783="","",
IF(AND($AH3783="Pass",$L3783="0 - Passed "),"Analysis performed; no further action required.",
IF(AND($AH3783="Fail",$L3783="1 - Failed "),"Analysis performed; no further action required.",
IF(AND($AH3783="Pass",$L3783="2 - Limited In Use "),"Analysis performed; no further action required.",
IF(AND($AH3783="Fail",$L3783="3 - Adjusted "),"Analysis performed; no further action required.",
"Unit fails analysis; TSM determination required."))))))</f>
        <v/>
      </c>
      <c r="AJ3783" s="58"/>
    </row>
    <row r="3784" customFormat="false" ht="15" hidden="false" customHeight="false" outlineLevel="0" collapsed="false">
      <c r="A3784" s="56"/>
      <c r="E3784" s="57" t="str">
        <f aca="false">IF(AND($F3784="",$G3784=""),"",IF($G3784="",$F3784,HYPERLINK($G3784,$F3784)))</f>
        <v/>
      </c>
      <c r="H3784" s="1" t="str">
        <f aca="false">IF($I3784="","None Attached",IF(LEFT($I3784,5)="https",HYPERLINK($I3784,"Datasheet"),HYPERLINK(_xlfn.CONCAT("https://",$I3784),"Datasheet")))</f>
        <v>None Attached</v>
      </c>
      <c r="M3784" s="56"/>
      <c r="P3784" s="58"/>
      <c r="Q3784" s="1" t="n">
        <f aca="false">$M3784-$N3784</f>
        <v>0</v>
      </c>
      <c r="R3784" s="56"/>
      <c r="T3784" s="59" t="s">
        <v>15</v>
      </c>
      <c r="U3784" s="1" t="n">
        <f aca="false">$S3784-$R3784</f>
        <v>0</v>
      </c>
      <c r="V3784" s="1" t="n">
        <f aca="false">IF($T3784="±",$Q3784*2,$Q3784)</f>
        <v>0</v>
      </c>
      <c r="W3784" s="60" t="str">
        <f aca="false">IFERROR($U3784/ABS($V3784),"N/A")</f>
        <v>N/A</v>
      </c>
      <c r="X3784" s="61" t="str">
        <f aca="false">IF(OR($W3784="N/A",$R3784="",$S3784=""),"N/A",IF($W3784&gt;=4,"Not Significant",IF($W3784&gt;=2,"Semi-Significant","Significant")))</f>
        <v>N/A</v>
      </c>
      <c r="Z3784" s="1" t="str">
        <f aca="false">IF($D3784="Z540.1 w/data",0,"")</f>
        <v/>
      </c>
      <c r="AA3784" s="1" t="e">
        <f aca="false">$Y3784+$Q3784+$Z3784</f>
        <v>#VALUE!</v>
      </c>
      <c r="AB3784" s="1" t="n">
        <f aca="false">$N3784+$Q3784</f>
        <v>0</v>
      </c>
      <c r="AC3784" s="1" t="str">
        <f aca="false">IF($Y3784="","",IF(AND($AA3784&gt;=$R3784,$AA3784&lt;=$S3784),"Pass","Fail"))</f>
        <v/>
      </c>
      <c r="AD3784" s="1" t="str">
        <f aca="false">IF($Y3784="","",IF($AA3784&gt;$R3784,"Pass","Fail"))</f>
        <v/>
      </c>
      <c r="AE3784" s="1" t="str">
        <f aca="false">IF($Y3784="","",IF($AA3784&gt;=$R3784,"Pass","Fail"))</f>
        <v/>
      </c>
      <c r="AF3784" s="1" t="str">
        <f aca="false">IF($Y3784="","",IF($AA3784&lt;=$S3784,"Pass","Fail"))</f>
        <v/>
      </c>
      <c r="AG3784" s="1" t="str">
        <f aca="false">IF($Y3784="","",IF($AA3784&lt;$S3784,"Pass","Fail"))</f>
        <v/>
      </c>
      <c r="AH3784" s="23" t="str">
        <f aca="true">INDIRECT(CHOOSE(MATCH($T3784,{"±","&gt;","≥","≤","&lt;"},0), "AC", "AD", "AE", "AF", "AG") &amp; ROW())</f>
        <v/>
      </c>
      <c r="AI3784" s="56" t="str">
        <f aca="false">IF($X3784="Not Significant","No Further Action Required",
IF($AH3784="","",
IF(AND($AH3784="Pass",$L3784="0 - Passed "),"Analysis performed; no further action required.",
IF(AND($AH3784="Fail",$L3784="1 - Failed "),"Analysis performed; no further action required.",
IF(AND($AH3784="Pass",$L3784="2 - Limited In Use "),"Analysis performed; no further action required.",
IF(AND($AH3784="Fail",$L3784="3 - Adjusted "),"Analysis performed; no further action required.",
"Unit fails analysis; TSM determination required."))))))</f>
        <v/>
      </c>
      <c r="AJ3784" s="58"/>
    </row>
    <row r="3785" customFormat="false" ht="15" hidden="false" customHeight="false" outlineLevel="0" collapsed="false">
      <c r="A3785" s="56"/>
      <c r="E3785" s="57" t="str">
        <f aca="false">IF(AND($F3785="",$G3785=""),"",IF($G3785="",$F3785,HYPERLINK($G3785,$F3785)))</f>
        <v/>
      </c>
      <c r="H3785" s="1" t="str">
        <f aca="false">IF($I3785="","None Attached",IF(LEFT($I3785,5)="https",HYPERLINK($I3785,"Datasheet"),HYPERLINK(_xlfn.CONCAT("https://",$I3785),"Datasheet")))</f>
        <v>None Attached</v>
      </c>
      <c r="M3785" s="56"/>
      <c r="P3785" s="58"/>
      <c r="Q3785" s="1" t="n">
        <f aca="false">$M3785-$N3785</f>
        <v>0</v>
      </c>
      <c r="R3785" s="56"/>
      <c r="T3785" s="59" t="s">
        <v>15</v>
      </c>
      <c r="U3785" s="1" t="n">
        <f aca="false">$S3785-$R3785</f>
        <v>0</v>
      </c>
      <c r="V3785" s="1" t="n">
        <f aca="false">IF($T3785="±",$Q3785*2,$Q3785)</f>
        <v>0</v>
      </c>
      <c r="W3785" s="60" t="str">
        <f aca="false">IFERROR($U3785/ABS($V3785),"N/A")</f>
        <v>N/A</v>
      </c>
      <c r="X3785" s="61" t="str">
        <f aca="false">IF(OR($W3785="N/A",$R3785="",$S3785=""),"N/A",IF($W3785&gt;=4,"Not Significant",IF($W3785&gt;=2,"Semi-Significant","Significant")))</f>
        <v>N/A</v>
      </c>
      <c r="Z3785" s="1" t="str">
        <f aca="false">IF($D3785="Z540.1 w/data",0,"")</f>
        <v/>
      </c>
      <c r="AA3785" s="1" t="e">
        <f aca="false">$Y3785+$Q3785+$Z3785</f>
        <v>#VALUE!</v>
      </c>
      <c r="AB3785" s="1" t="n">
        <f aca="false">$N3785+$Q3785</f>
        <v>0</v>
      </c>
      <c r="AC3785" s="1" t="str">
        <f aca="false">IF($Y3785="","",IF(AND($AA3785&gt;=$R3785,$AA3785&lt;=$S3785),"Pass","Fail"))</f>
        <v/>
      </c>
      <c r="AD3785" s="1" t="str">
        <f aca="false">IF($Y3785="","",IF($AA3785&gt;$R3785,"Pass","Fail"))</f>
        <v/>
      </c>
      <c r="AE3785" s="1" t="str">
        <f aca="false">IF($Y3785="","",IF($AA3785&gt;=$R3785,"Pass","Fail"))</f>
        <v/>
      </c>
      <c r="AF3785" s="1" t="str">
        <f aca="false">IF($Y3785="","",IF($AA3785&lt;=$S3785,"Pass","Fail"))</f>
        <v/>
      </c>
      <c r="AG3785" s="1" t="str">
        <f aca="false">IF($Y3785="","",IF($AA3785&lt;$S3785,"Pass","Fail"))</f>
        <v/>
      </c>
      <c r="AH3785" s="23" t="str">
        <f aca="true">INDIRECT(CHOOSE(MATCH($T3785,{"±","&gt;","≥","≤","&lt;"},0), "AC", "AD", "AE", "AF", "AG") &amp; ROW())</f>
        <v/>
      </c>
      <c r="AI3785" s="56" t="str">
        <f aca="false">IF($X3785="Not Significant","No Further Action Required",
IF($AH3785="","",
IF(AND($AH3785="Pass",$L3785="0 - Passed "),"Analysis performed; no further action required.",
IF(AND($AH3785="Fail",$L3785="1 - Failed "),"Analysis performed; no further action required.",
IF(AND($AH3785="Pass",$L3785="2 - Limited In Use "),"Analysis performed; no further action required.",
IF(AND($AH3785="Fail",$L3785="3 - Adjusted "),"Analysis performed; no further action required.",
"Unit fails analysis; TSM determination required."))))))</f>
        <v/>
      </c>
      <c r="AJ3785" s="58"/>
    </row>
    <row r="3786" customFormat="false" ht="15" hidden="false" customHeight="false" outlineLevel="0" collapsed="false">
      <c r="A3786" s="56"/>
      <c r="E3786" s="57" t="str">
        <f aca="false">IF(AND($F3786="",$G3786=""),"",IF($G3786="",$F3786,HYPERLINK($G3786,$F3786)))</f>
        <v/>
      </c>
      <c r="H3786" s="1" t="str">
        <f aca="false">IF($I3786="","None Attached",IF(LEFT($I3786,5)="https",HYPERLINK($I3786,"Datasheet"),HYPERLINK(_xlfn.CONCAT("https://",$I3786),"Datasheet")))</f>
        <v>None Attached</v>
      </c>
      <c r="M3786" s="56"/>
      <c r="P3786" s="58"/>
      <c r="Q3786" s="1" t="n">
        <f aca="false">$M3786-$N3786</f>
        <v>0</v>
      </c>
      <c r="R3786" s="56"/>
      <c r="T3786" s="59" t="s">
        <v>15</v>
      </c>
      <c r="U3786" s="1" t="n">
        <f aca="false">$S3786-$R3786</f>
        <v>0</v>
      </c>
      <c r="V3786" s="1" t="n">
        <f aca="false">IF($T3786="±",$Q3786*2,$Q3786)</f>
        <v>0</v>
      </c>
      <c r="W3786" s="60" t="str">
        <f aca="false">IFERROR($U3786/ABS($V3786),"N/A")</f>
        <v>N/A</v>
      </c>
      <c r="X3786" s="61" t="str">
        <f aca="false">IF(OR($W3786="N/A",$R3786="",$S3786=""),"N/A",IF($W3786&gt;=4,"Not Significant",IF($W3786&gt;=2,"Semi-Significant","Significant")))</f>
        <v>N/A</v>
      </c>
      <c r="Z3786" s="1" t="str">
        <f aca="false">IF($D3786="Z540.1 w/data",0,"")</f>
        <v/>
      </c>
      <c r="AA3786" s="1" t="e">
        <f aca="false">$Y3786+$Q3786+$Z3786</f>
        <v>#VALUE!</v>
      </c>
      <c r="AB3786" s="1" t="n">
        <f aca="false">$N3786+$Q3786</f>
        <v>0</v>
      </c>
      <c r="AC3786" s="1" t="str">
        <f aca="false">IF($Y3786="","",IF(AND($AA3786&gt;=$R3786,$AA3786&lt;=$S3786),"Pass","Fail"))</f>
        <v/>
      </c>
      <c r="AD3786" s="1" t="str">
        <f aca="false">IF($Y3786="","",IF($AA3786&gt;$R3786,"Pass","Fail"))</f>
        <v/>
      </c>
      <c r="AE3786" s="1" t="str">
        <f aca="false">IF($Y3786="","",IF($AA3786&gt;=$R3786,"Pass","Fail"))</f>
        <v/>
      </c>
      <c r="AF3786" s="1" t="str">
        <f aca="false">IF($Y3786="","",IF($AA3786&lt;=$S3786,"Pass","Fail"))</f>
        <v/>
      </c>
      <c r="AG3786" s="1" t="str">
        <f aca="false">IF($Y3786="","",IF($AA3786&lt;$S3786,"Pass","Fail"))</f>
        <v/>
      </c>
      <c r="AH3786" s="23" t="str">
        <f aca="true">INDIRECT(CHOOSE(MATCH($T3786,{"±","&gt;","≥","≤","&lt;"},0), "AC", "AD", "AE", "AF", "AG") &amp; ROW())</f>
        <v/>
      </c>
      <c r="AI3786" s="56" t="str">
        <f aca="false">IF($X3786="Not Significant","No Further Action Required",
IF($AH3786="","",
IF(AND($AH3786="Pass",$L3786="0 - Passed "),"Analysis performed; no further action required.",
IF(AND($AH3786="Fail",$L3786="1 - Failed "),"Analysis performed; no further action required.",
IF(AND($AH3786="Pass",$L3786="2 - Limited In Use "),"Analysis performed; no further action required.",
IF(AND($AH3786="Fail",$L3786="3 - Adjusted "),"Analysis performed; no further action required.",
"Unit fails analysis; TSM determination required."))))))</f>
        <v/>
      </c>
      <c r="AJ3786" s="58"/>
    </row>
    <row r="3787" customFormat="false" ht="15" hidden="false" customHeight="false" outlineLevel="0" collapsed="false">
      <c r="A3787" s="56"/>
      <c r="E3787" s="57" t="str">
        <f aca="false">IF(AND($F3787="",$G3787=""),"",IF($G3787="",$F3787,HYPERLINK($G3787,$F3787)))</f>
        <v/>
      </c>
      <c r="H3787" s="1" t="str">
        <f aca="false">IF($I3787="","None Attached",IF(LEFT($I3787,5)="https",HYPERLINK($I3787,"Datasheet"),HYPERLINK(_xlfn.CONCAT("https://",$I3787),"Datasheet")))</f>
        <v>None Attached</v>
      </c>
      <c r="M3787" s="56"/>
      <c r="P3787" s="58"/>
      <c r="Q3787" s="1" t="n">
        <f aca="false">$M3787-$N3787</f>
        <v>0</v>
      </c>
      <c r="R3787" s="56"/>
      <c r="T3787" s="59" t="s">
        <v>15</v>
      </c>
      <c r="U3787" s="1" t="n">
        <f aca="false">$S3787-$R3787</f>
        <v>0</v>
      </c>
      <c r="V3787" s="1" t="n">
        <f aca="false">IF($T3787="±",$Q3787*2,$Q3787)</f>
        <v>0</v>
      </c>
      <c r="W3787" s="60" t="str">
        <f aca="false">IFERROR($U3787/ABS($V3787),"N/A")</f>
        <v>N/A</v>
      </c>
      <c r="X3787" s="61" t="str">
        <f aca="false">IF(OR($W3787="N/A",$R3787="",$S3787=""),"N/A",IF($W3787&gt;=4,"Not Significant",IF($W3787&gt;=2,"Semi-Significant","Significant")))</f>
        <v>N/A</v>
      </c>
      <c r="Z3787" s="1" t="str">
        <f aca="false">IF($D3787="Z540.1 w/data",0,"")</f>
        <v/>
      </c>
      <c r="AA3787" s="1" t="e">
        <f aca="false">$Y3787+$Q3787+$Z3787</f>
        <v>#VALUE!</v>
      </c>
      <c r="AB3787" s="1" t="n">
        <f aca="false">$N3787+$Q3787</f>
        <v>0</v>
      </c>
      <c r="AC3787" s="1" t="str">
        <f aca="false">IF($Y3787="","",IF(AND($AA3787&gt;=$R3787,$AA3787&lt;=$S3787),"Pass","Fail"))</f>
        <v/>
      </c>
      <c r="AD3787" s="1" t="str">
        <f aca="false">IF($Y3787="","",IF($AA3787&gt;$R3787,"Pass","Fail"))</f>
        <v/>
      </c>
      <c r="AE3787" s="1" t="str">
        <f aca="false">IF($Y3787="","",IF($AA3787&gt;=$R3787,"Pass","Fail"))</f>
        <v/>
      </c>
      <c r="AF3787" s="1" t="str">
        <f aca="false">IF($Y3787="","",IF($AA3787&lt;=$S3787,"Pass","Fail"))</f>
        <v/>
      </c>
      <c r="AG3787" s="1" t="str">
        <f aca="false">IF($Y3787="","",IF($AA3787&lt;$S3787,"Pass","Fail"))</f>
        <v/>
      </c>
      <c r="AH3787" s="23" t="str">
        <f aca="true">INDIRECT(CHOOSE(MATCH($T3787,{"±","&gt;","≥","≤","&lt;"},0), "AC", "AD", "AE", "AF", "AG") &amp; ROW())</f>
        <v/>
      </c>
      <c r="AI3787" s="56" t="str">
        <f aca="false">IF($X3787="Not Significant","No Further Action Required",
IF($AH3787="","",
IF(AND($AH3787="Pass",$L3787="0 - Passed "),"Analysis performed; no further action required.",
IF(AND($AH3787="Fail",$L3787="1 - Failed "),"Analysis performed; no further action required.",
IF(AND($AH3787="Pass",$L3787="2 - Limited In Use "),"Analysis performed; no further action required.",
IF(AND($AH3787="Fail",$L3787="3 - Adjusted "),"Analysis performed; no further action required.",
"Unit fails analysis; TSM determination required."))))))</f>
        <v/>
      </c>
      <c r="AJ3787" s="58"/>
    </row>
    <row r="3788" customFormat="false" ht="15" hidden="false" customHeight="false" outlineLevel="0" collapsed="false">
      <c r="A3788" s="56"/>
      <c r="E3788" s="57" t="str">
        <f aca="false">IF(AND($F3788="",$G3788=""),"",IF($G3788="",$F3788,HYPERLINK($G3788,$F3788)))</f>
        <v/>
      </c>
      <c r="H3788" s="1" t="str">
        <f aca="false">IF($I3788="","None Attached",IF(LEFT($I3788,5)="https",HYPERLINK($I3788,"Datasheet"),HYPERLINK(_xlfn.CONCAT("https://",$I3788),"Datasheet")))</f>
        <v>None Attached</v>
      </c>
      <c r="M3788" s="56"/>
      <c r="P3788" s="58"/>
      <c r="Q3788" s="1" t="n">
        <f aca="false">$M3788-$N3788</f>
        <v>0</v>
      </c>
      <c r="R3788" s="56"/>
      <c r="T3788" s="59" t="s">
        <v>15</v>
      </c>
      <c r="U3788" s="1" t="n">
        <f aca="false">$S3788-$R3788</f>
        <v>0</v>
      </c>
      <c r="V3788" s="1" t="n">
        <f aca="false">IF($T3788="±",$Q3788*2,$Q3788)</f>
        <v>0</v>
      </c>
      <c r="W3788" s="60" t="str">
        <f aca="false">IFERROR($U3788/ABS($V3788),"N/A")</f>
        <v>N/A</v>
      </c>
      <c r="X3788" s="61" t="str">
        <f aca="false">IF(OR($W3788="N/A",$R3788="",$S3788=""),"N/A",IF($W3788&gt;=4,"Not Significant",IF($W3788&gt;=2,"Semi-Significant","Significant")))</f>
        <v>N/A</v>
      </c>
      <c r="Z3788" s="1" t="str">
        <f aca="false">IF($D3788="Z540.1 w/data",0,"")</f>
        <v/>
      </c>
      <c r="AA3788" s="1" t="e">
        <f aca="false">$Y3788+$Q3788+$Z3788</f>
        <v>#VALUE!</v>
      </c>
      <c r="AB3788" s="1" t="n">
        <f aca="false">$N3788+$Q3788</f>
        <v>0</v>
      </c>
      <c r="AC3788" s="1" t="str">
        <f aca="false">IF($Y3788="","",IF(AND($AA3788&gt;=$R3788,$AA3788&lt;=$S3788),"Pass","Fail"))</f>
        <v/>
      </c>
      <c r="AD3788" s="1" t="str">
        <f aca="false">IF($Y3788="","",IF($AA3788&gt;$R3788,"Pass","Fail"))</f>
        <v/>
      </c>
      <c r="AE3788" s="1" t="str">
        <f aca="false">IF($Y3788="","",IF($AA3788&gt;=$R3788,"Pass","Fail"))</f>
        <v/>
      </c>
      <c r="AF3788" s="1" t="str">
        <f aca="false">IF($Y3788="","",IF($AA3788&lt;=$S3788,"Pass","Fail"))</f>
        <v/>
      </c>
      <c r="AG3788" s="1" t="str">
        <f aca="false">IF($Y3788="","",IF($AA3788&lt;$S3788,"Pass","Fail"))</f>
        <v/>
      </c>
      <c r="AH3788" s="23" t="str">
        <f aca="true">INDIRECT(CHOOSE(MATCH($T3788,{"±","&gt;","≥","≤","&lt;"},0), "AC", "AD", "AE", "AF", "AG") &amp; ROW())</f>
        <v/>
      </c>
      <c r="AI3788" s="56" t="str">
        <f aca="false">IF($X3788="Not Significant","No Further Action Required",
IF($AH3788="","",
IF(AND($AH3788="Pass",$L3788="0 - Passed "),"Analysis performed; no further action required.",
IF(AND($AH3788="Fail",$L3788="1 - Failed "),"Analysis performed; no further action required.",
IF(AND($AH3788="Pass",$L3788="2 - Limited In Use "),"Analysis performed; no further action required.",
IF(AND($AH3788="Fail",$L3788="3 - Adjusted "),"Analysis performed; no further action required.",
"Unit fails analysis; TSM determination required."))))))</f>
        <v/>
      </c>
      <c r="AJ3788" s="58"/>
    </row>
    <row r="3789" customFormat="false" ht="15" hidden="false" customHeight="false" outlineLevel="0" collapsed="false">
      <c r="A3789" s="56"/>
      <c r="E3789" s="57" t="str">
        <f aca="false">IF(AND($F3789="",$G3789=""),"",IF($G3789="",$F3789,HYPERLINK($G3789,$F3789)))</f>
        <v/>
      </c>
      <c r="H3789" s="1" t="str">
        <f aca="false">IF($I3789="","None Attached",IF(LEFT($I3789,5)="https",HYPERLINK($I3789,"Datasheet"),HYPERLINK(_xlfn.CONCAT("https://",$I3789),"Datasheet")))</f>
        <v>None Attached</v>
      </c>
      <c r="M3789" s="56"/>
      <c r="P3789" s="58"/>
      <c r="Q3789" s="1" t="n">
        <f aca="false">$M3789-$N3789</f>
        <v>0</v>
      </c>
      <c r="R3789" s="56"/>
      <c r="T3789" s="59" t="s">
        <v>15</v>
      </c>
      <c r="U3789" s="1" t="n">
        <f aca="false">$S3789-$R3789</f>
        <v>0</v>
      </c>
      <c r="V3789" s="1" t="n">
        <f aca="false">IF($T3789="±",$Q3789*2,$Q3789)</f>
        <v>0</v>
      </c>
      <c r="W3789" s="60" t="str">
        <f aca="false">IFERROR($U3789/ABS($V3789),"N/A")</f>
        <v>N/A</v>
      </c>
      <c r="X3789" s="61" t="str">
        <f aca="false">IF(OR($W3789="N/A",$R3789="",$S3789=""),"N/A",IF($W3789&gt;=4,"Not Significant",IF($W3789&gt;=2,"Semi-Significant","Significant")))</f>
        <v>N/A</v>
      </c>
      <c r="Z3789" s="1" t="str">
        <f aca="false">IF($D3789="Z540.1 w/data",0,"")</f>
        <v/>
      </c>
      <c r="AA3789" s="1" t="e">
        <f aca="false">$Y3789+$Q3789+$Z3789</f>
        <v>#VALUE!</v>
      </c>
      <c r="AB3789" s="1" t="n">
        <f aca="false">$N3789+$Q3789</f>
        <v>0</v>
      </c>
      <c r="AC3789" s="1" t="str">
        <f aca="false">IF($Y3789="","",IF(AND($AA3789&gt;=$R3789,$AA3789&lt;=$S3789),"Pass","Fail"))</f>
        <v/>
      </c>
      <c r="AD3789" s="1" t="str">
        <f aca="false">IF($Y3789="","",IF($AA3789&gt;$R3789,"Pass","Fail"))</f>
        <v/>
      </c>
      <c r="AE3789" s="1" t="str">
        <f aca="false">IF($Y3789="","",IF($AA3789&gt;=$R3789,"Pass","Fail"))</f>
        <v/>
      </c>
      <c r="AF3789" s="1" t="str">
        <f aca="false">IF($Y3789="","",IF($AA3789&lt;=$S3789,"Pass","Fail"))</f>
        <v/>
      </c>
      <c r="AG3789" s="1" t="str">
        <f aca="false">IF($Y3789="","",IF($AA3789&lt;$S3789,"Pass","Fail"))</f>
        <v/>
      </c>
      <c r="AH3789" s="23" t="str">
        <f aca="true">INDIRECT(CHOOSE(MATCH($T3789,{"±","&gt;","≥","≤","&lt;"},0), "AC", "AD", "AE", "AF", "AG") &amp; ROW())</f>
        <v/>
      </c>
      <c r="AI3789" s="56" t="str">
        <f aca="false">IF($X3789="Not Significant","No Further Action Required",
IF($AH3789="","",
IF(AND($AH3789="Pass",$L3789="0 - Passed "),"Analysis performed; no further action required.",
IF(AND($AH3789="Fail",$L3789="1 - Failed "),"Analysis performed; no further action required.",
IF(AND($AH3789="Pass",$L3789="2 - Limited In Use "),"Analysis performed; no further action required.",
IF(AND($AH3789="Fail",$L3789="3 - Adjusted "),"Analysis performed; no further action required.",
"Unit fails analysis; TSM determination required."))))))</f>
        <v/>
      </c>
      <c r="AJ3789" s="58"/>
    </row>
    <row r="3790" customFormat="false" ht="15" hidden="false" customHeight="false" outlineLevel="0" collapsed="false">
      <c r="A3790" s="56"/>
      <c r="E3790" s="57" t="str">
        <f aca="false">IF(AND($F3790="",$G3790=""),"",IF($G3790="",$F3790,HYPERLINK($G3790,$F3790)))</f>
        <v/>
      </c>
      <c r="H3790" s="1" t="str">
        <f aca="false">IF($I3790="","None Attached",IF(LEFT($I3790,5)="https",HYPERLINK($I3790,"Datasheet"),HYPERLINK(_xlfn.CONCAT("https://",$I3790),"Datasheet")))</f>
        <v>None Attached</v>
      </c>
      <c r="M3790" s="56"/>
      <c r="P3790" s="58"/>
      <c r="Q3790" s="1" t="n">
        <f aca="false">$M3790-$N3790</f>
        <v>0</v>
      </c>
      <c r="R3790" s="56"/>
      <c r="T3790" s="59" t="s">
        <v>15</v>
      </c>
      <c r="U3790" s="1" t="n">
        <f aca="false">$S3790-$R3790</f>
        <v>0</v>
      </c>
      <c r="V3790" s="1" t="n">
        <f aca="false">IF($T3790="±",$Q3790*2,$Q3790)</f>
        <v>0</v>
      </c>
      <c r="W3790" s="60" t="str">
        <f aca="false">IFERROR($U3790/ABS($V3790),"N/A")</f>
        <v>N/A</v>
      </c>
      <c r="X3790" s="61" t="str">
        <f aca="false">IF(OR($W3790="N/A",$R3790="",$S3790=""),"N/A",IF($W3790&gt;=4,"Not Significant",IF($W3790&gt;=2,"Semi-Significant","Significant")))</f>
        <v>N/A</v>
      </c>
      <c r="Z3790" s="1" t="str">
        <f aca="false">IF($D3790="Z540.1 w/data",0,"")</f>
        <v/>
      </c>
      <c r="AA3790" s="1" t="e">
        <f aca="false">$Y3790+$Q3790+$Z3790</f>
        <v>#VALUE!</v>
      </c>
      <c r="AB3790" s="1" t="n">
        <f aca="false">$N3790+$Q3790</f>
        <v>0</v>
      </c>
      <c r="AC3790" s="1" t="str">
        <f aca="false">IF($Y3790="","",IF(AND($AA3790&gt;=$R3790,$AA3790&lt;=$S3790),"Pass","Fail"))</f>
        <v/>
      </c>
      <c r="AD3790" s="1" t="str">
        <f aca="false">IF($Y3790="","",IF($AA3790&gt;$R3790,"Pass","Fail"))</f>
        <v/>
      </c>
      <c r="AE3790" s="1" t="str">
        <f aca="false">IF($Y3790="","",IF($AA3790&gt;=$R3790,"Pass","Fail"))</f>
        <v/>
      </c>
      <c r="AF3790" s="1" t="str">
        <f aca="false">IF($Y3790="","",IF($AA3790&lt;=$S3790,"Pass","Fail"))</f>
        <v/>
      </c>
      <c r="AG3790" s="1" t="str">
        <f aca="false">IF($Y3790="","",IF($AA3790&lt;$S3790,"Pass","Fail"))</f>
        <v/>
      </c>
      <c r="AH3790" s="23" t="str">
        <f aca="true">INDIRECT(CHOOSE(MATCH($T3790,{"±","&gt;","≥","≤","&lt;"},0), "AC", "AD", "AE", "AF", "AG") &amp; ROW())</f>
        <v/>
      </c>
      <c r="AI3790" s="56" t="str">
        <f aca="false">IF($X3790="Not Significant","No Further Action Required",
IF($AH3790="","",
IF(AND($AH3790="Pass",$L3790="0 - Passed "),"Analysis performed; no further action required.",
IF(AND($AH3790="Fail",$L3790="1 - Failed "),"Analysis performed; no further action required.",
IF(AND($AH3790="Pass",$L3790="2 - Limited In Use "),"Analysis performed; no further action required.",
IF(AND($AH3790="Fail",$L3790="3 - Adjusted "),"Analysis performed; no further action required.",
"Unit fails analysis; TSM determination required."))))))</f>
        <v/>
      </c>
      <c r="AJ3790" s="58"/>
    </row>
    <row r="3791" customFormat="false" ht="15" hidden="false" customHeight="false" outlineLevel="0" collapsed="false">
      <c r="A3791" s="56"/>
      <c r="E3791" s="57" t="str">
        <f aca="false">IF(AND($F3791="",$G3791=""),"",IF($G3791="",$F3791,HYPERLINK($G3791,$F3791)))</f>
        <v/>
      </c>
      <c r="H3791" s="1" t="str">
        <f aca="false">IF($I3791="","None Attached",IF(LEFT($I3791,5)="https",HYPERLINK($I3791,"Datasheet"),HYPERLINK(_xlfn.CONCAT("https://",$I3791),"Datasheet")))</f>
        <v>None Attached</v>
      </c>
      <c r="M3791" s="56"/>
      <c r="P3791" s="58"/>
      <c r="Q3791" s="1" t="n">
        <f aca="false">$M3791-$N3791</f>
        <v>0</v>
      </c>
      <c r="R3791" s="56"/>
      <c r="T3791" s="59" t="s">
        <v>15</v>
      </c>
      <c r="U3791" s="1" t="n">
        <f aca="false">$S3791-$R3791</f>
        <v>0</v>
      </c>
      <c r="V3791" s="1" t="n">
        <f aca="false">IF($T3791="±",$Q3791*2,$Q3791)</f>
        <v>0</v>
      </c>
      <c r="W3791" s="60" t="str">
        <f aca="false">IFERROR($U3791/ABS($V3791),"N/A")</f>
        <v>N/A</v>
      </c>
      <c r="X3791" s="61" t="str">
        <f aca="false">IF(OR($W3791="N/A",$R3791="",$S3791=""),"N/A",IF($W3791&gt;=4,"Not Significant",IF($W3791&gt;=2,"Semi-Significant","Significant")))</f>
        <v>N/A</v>
      </c>
      <c r="Z3791" s="1" t="str">
        <f aca="false">IF($D3791="Z540.1 w/data",0,"")</f>
        <v/>
      </c>
      <c r="AA3791" s="1" t="e">
        <f aca="false">$Y3791+$Q3791+$Z3791</f>
        <v>#VALUE!</v>
      </c>
      <c r="AB3791" s="1" t="n">
        <f aca="false">$N3791+$Q3791</f>
        <v>0</v>
      </c>
      <c r="AC3791" s="1" t="str">
        <f aca="false">IF($Y3791="","",IF(AND($AA3791&gt;=$R3791,$AA3791&lt;=$S3791),"Pass","Fail"))</f>
        <v/>
      </c>
      <c r="AD3791" s="1" t="str">
        <f aca="false">IF($Y3791="","",IF($AA3791&gt;$R3791,"Pass","Fail"))</f>
        <v/>
      </c>
      <c r="AE3791" s="1" t="str">
        <f aca="false">IF($Y3791="","",IF($AA3791&gt;=$R3791,"Pass","Fail"))</f>
        <v/>
      </c>
      <c r="AF3791" s="1" t="str">
        <f aca="false">IF($Y3791="","",IF($AA3791&lt;=$S3791,"Pass","Fail"))</f>
        <v/>
      </c>
      <c r="AG3791" s="1" t="str">
        <f aca="false">IF($Y3791="","",IF($AA3791&lt;$S3791,"Pass","Fail"))</f>
        <v/>
      </c>
      <c r="AH3791" s="23" t="str">
        <f aca="true">INDIRECT(CHOOSE(MATCH($T3791,{"±","&gt;","≥","≤","&lt;"},0), "AC", "AD", "AE", "AF", "AG") &amp; ROW())</f>
        <v/>
      </c>
      <c r="AI3791" s="56" t="str">
        <f aca="false">IF($X3791="Not Significant","No Further Action Required",
IF($AH3791="","",
IF(AND($AH3791="Pass",$L3791="0 - Passed "),"Analysis performed; no further action required.",
IF(AND($AH3791="Fail",$L3791="1 - Failed "),"Analysis performed; no further action required.",
IF(AND($AH3791="Pass",$L3791="2 - Limited In Use "),"Analysis performed; no further action required.",
IF(AND($AH3791="Fail",$L3791="3 - Adjusted "),"Analysis performed; no further action required.",
"Unit fails analysis; TSM determination required."))))))</f>
        <v/>
      </c>
      <c r="AJ3791" s="58"/>
    </row>
    <row r="3792" customFormat="false" ht="15" hidden="false" customHeight="false" outlineLevel="0" collapsed="false">
      <c r="A3792" s="56"/>
      <c r="E3792" s="57" t="str">
        <f aca="false">IF(AND($F3792="",$G3792=""),"",IF($G3792="",$F3792,HYPERLINK($G3792,$F3792)))</f>
        <v/>
      </c>
      <c r="H3792" s="1" t="str">
        <f aca="false">IF($I3792="","None Attached",IF(LEFT($I3792,5)="https",HYPERLINK($I3792,"Datasheet"),HYPERLINK(_xlfn.CONCAT("https://",$I3792),"Datasheet")))</f>
        <v>None Attached</v>
      </c>
      <c r="M3792" s="56"/>
      <c r="P3792" s="58"/>
      <c r="Q3792" s="1" t="n">
        <f aca="false">$M3792-$N3792</f>
        <v>0</v>
      </c>
      <c r="R3792" s="56"/>
      <c r="T3792" s="59" t="s">
        <v>15</v>
      </c>
      <c r="U3792" s="1" t="n">
        <f aca="false">$S3792-$R3792</f>
        <v>0</v>
      </c>
      <c r="V3792" s="1" t="n">
        <f aca="false">IF($T3792="±",$Q3792*2,$Q3792)</f>
        <v>0</v>
      </c>
      <c r="W3792" s="60" t="str">
        <f aca="false">IFERROR($U3792/ABS($V3792),"N/A")</f>
        <v>N/A</v>
      </c>
      <c r="X3792" s="61" t="str">
        <f aca="false">IF(OR($W3792="N/A",$R3792="",$S3792=""),"N/A",IF($W3792&gt;=4,"Not Significant",IF($W3792&gt;=2,"Semi-Significant","Significant")))</f>
        <v>N/A</v>
      </c>
      <c r="Z3792" s="1" t="str">
        <f aca="false">IF($D3792="Z540.1 w/data",0,"")</f>
        <v/>
      </c>
      <c r="AA3792" s="1" t="e">
        <f aca="false">$Y3792+$Q3792+$Z3792</f>
        <v>#VALUE!</v>
      </c>
      <c r="AB3792" s="1" t="n">
        <f aca="false">$N3792+$Q3792</f>
        <v>0</v>
      </c>
      <c r="AC3792" s="1" t="str">
        <f aca="false">IF($Y3792="","",IF(AND($AA3792&gt;=$R3792,$AA3792&lt;=$S3792),"Pass","Fail"))</f>
        <v/>
      </c>
      <c r="AD3792" s="1" t="str">
        <f aca="false">IF($Y3792="","",IF($AA3792&gt;$R3792,"Pass","Fail"))</f>
        <v/>
      </c>
      <c r="AE3792" s="1" t="str">
        <f aca="false">IF($Y3792="","",IF($AA3792&gt;=$R3792,"Pass","Fail"))</f>
        <v/>
      </c>
      <c r="AF3792" s="1" t="str">
        <f aca="false">IF($Y3792="","",IF($AA3792&lt;=$S3792,"Pass","Fail"))</f>
        <v/>
      </c>
      <c r="AG3792" s="1" t="str">
        <f aca="false">IF($Y3792="","",IF($AA3792&lt;$S3792,"Pass","Fail"))</f>
        <v/>
      </c>
      <c r="AH3792" s="23" t="str">
        <f aca="true">INDIRECT(CHOOSE(MATCH($T3792,{"±","&gt;","≥","≤","&lt;"},0), "AC", "AD", "AE", "AF", "AG") &amp; ROW())</f>
        <v/>
      </c>
      <c r="AI3792" s="56" t="str">
        <f aca="false">IF($X3792="Not Significant","No Further Action Required",
IF($AH3792="","",
IF(AND($AH3792="Pass",$L3792="0 - Passed "),"Analysis performed; no further action required.",
IF(AND($AH3792="Fail",$L3792="1 - Failed "),"Analysis performed; no further action required.",
IF(AND($AH3792="Pass",$L3792="2 - Limited In Use "),"Analysis performed; no further action required.",
IF(AND($AH3792="Fail",$L3792="3 - Adjusted "),"Analysis performed; no further action required.",
"Unit fails analysis; TSM determination required."))))))</f>
        <v/>
      </c>
      <c r="AJ3792" s="58"/>
    </row>
    <row r="3793" customFormat="false" ht="15" hidden="false" customHeight="false" outlineLevel="0" collapsed="false">
      <c r="A3793" s="56"/>
      <c r="E3793" s="57" t="str">
        <f aca="false">IF(AND($F3793="",$G3793=""),"",IF($G3793="",$F3793,HYPERLINK($G3793,$F3793)))</f>
        <v/>
      </c>
      <c r="H3793" s="1" t="str">
        <f aca="false">IF($I3793="","None Attached",IF(LEFT($I3793,5)="https",HYPERLINK($I3793,"Datasheet"),HYPERLINK(_xlfn.CONCAT("https://",$I3793),"Datasheet")))</f>
        <v>None Attached</v>
      </c>
      <c r="M3793" s="56"/>
      <c r="P3793" s="58"/>
      <c r="Q3793" s="1" t="n">
        <f aca="false">$M3793-$N3793</f>
        <v>0</v>
      </c>
      <c r="R3793" s="56"/>
      <c r="T3793" s="59" t="s">
        <v>15</v>
      </c>
      <c r="U3793" s="1" t="n">
        <f aca="false">$S3793-$R3793</f>
        <v>0</v>
      </c>
      <c r="V3793" s="1" t="n">
        <f aca="false">IF($T3793="±",$Q3793*2,$Q3793)</f>
        <v>0</v>
      </c>
      <c r="W3793" s="60" t="str">
        <f aca="false">IFERROR($U3793/ABS($V3793),"N/A")</f>
        <v>N/A</v>
      </c>
      <c r="X3793" s="61" t="str">
        <f aca="false">IF(OR($W3793="N/A",$R3793="",$S3793=""),"N/A",IF($W3793&gt;=4,"Not Significant",IF($W3793&gt;=2,"Semi-Significant","Significant")))</f>
        <v>N/A</v>
      </c>
      <c r="Z3793" s="1" t="str">
        <f aca="false">IF($D3793="Z540.1 w/data",0,"")</f>
        <v/>
      </c>
      <c r="AA3793" s="1" t="e">
        <f aca="false">$Y3793+$Q3793+$Z3793</f>
        <v>#VALUE!</v>
      </c>
      <c r="AB3793" s="1" t="n">
        <f aca="false">$N3793+$Q3793</f>
        <v>0</v>
      </c>
      <c r="AC3793" s="1" t="str">
        <f aca="false">IF($Y3793="","",IF(AND($AA3793&gt;=$R3793,$AA3793&lt;=$S3793),"Pass","Fail"))</f>
        <v/>
      </c>
      <c r="AD3793" s="1" t="str">
        <f aca="false">IF($Y3793="","",IF($AA3793&gt;$R3793,"Pass","Fail"))</f>
        <v/>
      </c>
      <c r="AE3793" s="1" t="str">
        <f aca="false">IF($Y3793="","",IF($AA3793&gt;=$R3793,"Pass","Fail"))</f>
        <v/>
      </c>
      <c r="AF3793" s="1" t="str">
        <f aca="false">IF($Y3793="","",IF($AA3793&lt;=$S3793,"Pass","Fail"))</f>
        <v/>
      </c>
      <c r="AG3793" s="1" t="str">
        <f aca="false">IF($Y3793="","",IF($AA3793&lt;$S3793,"Pass","Fail"))</f>
        <v/>
      </c>
      <c r="AH3793" s="23" t="str">
        <f aca="true">INDIRECT(CHOOSE(MATCH($T3793,{"±","&gt;","≥","≤","&lt;"},0), "AC", "AD", "AE", "AF", "AG") &amp; ROW())</f>
        <v/>
      </c>
      <c r="AI3793" s="56" t="str">
        <f aca="false">IF($X3793="Not Significant","No Further Action Required",
IF($AH3793="","",
IF(AND($AH3793="Pass",$L3793="0 - Passed "),"Analysis performed; no further action required.",
IF(AND($AH3793="Fail",$L3793="1 - Failed "),"Analysis performed; no further action required.",
IF(AND($AH3793="Pass",$L3793="2 - Limited In Use "),"Analysis performed; no further action required.",
IF(AND($AH3793="Fail",$L3793="3 - Adjusted "),"Analysis performed; no further action required.",
"Unit fails analysis; TSM determination required."))))))</f>
        <v/>
      </c>
      <c r="AJ3793" s="58"/>
    </row>
    <row r="3794" customFormat="false" ht="15" hidden="false" customHeight="false" outlineLevel="0" collapsed="false">
      <c r="A3794" s="56"/>
      <c r="E3794" s="57" t="str">
        <f aca="false">IF(AND($F3794="",$G3794=""),"",IF($G3794="",$F3794,HYPERLINK($G3794,$F3794)))</f>
        <v/>
      </c>
      <c r="H3794" s="1" t="str">
        <f aca="false">IF($I3794="","None Attached",IF(LEFT($I3794,5)="https",HYPERLINK($I3794,"Datasheet"),HYPERLINK(_xlfn.CONCAT("https://",$I3794),"Datasheet")))</f>
        <v>None Attached</v>
      </c>
      <c r="M3794" s="56"/>
      <c r="P3794" s="58"/>
      <c r="Q3794" s="1" t="n">
        <f aca="false">$M3794-$N3794</f>
        <v>0</v>
      </c>
      <c r="R3794" s="56"/>
      <c r="T3794" s="59" t="s">
        <v>15</v>
      </c>
      <c r="U3794" s="1" t="n">
        <f aca="false">$S3794-$R3794</f>
        <v>0</v>
      </c>
      <c r="V3794" s="1" t="n">
        <f aca="false">IF($T3794="±",$Q3794*2,$Q3794)</f>
        <v>0</v>
      </c>
      <c r="W3794" s="60" t="str">
        <f aca="false">IFERROR($U3794/ABS($V3794),"N/A")</f>
        <v>N/A</v>
      </c>
      <c r="X3794" s="61" t="str">
        <f aca="false">IF(OR($W3794="N/A",$R3794="",$S3794=""),"N/A",IF($W3794&gt;=4,"Not Significant",IF($W3794&gt;=2,"Semi-Significant","Significant")))</f>
        <v>N/A</v>
      </c>
      <c r="Z3794" s="1" t="str">
        <f aca="false">IF($D3794="Z540.1 w/data",0,"")</f>
        <v/>
      </c>
      <c r="AA3794" s="1" t="e">
        <f aca="false">$Y3794+$Q3794+$Z3794</f>
        <v>#VALUE!</v>
      </c>
      <c r="AB3794" s="1" t="n">
        <f aca="false">$N3794+$Q3794</f>
        <v>0</v>
      </c>
      <c r="AC3794" s="1" t="str">
        <f aca="false">IF($Y3794="","",IF(AND($AA3794&gt;=$R3794,$AA3794&lt;=$S3794),"Pass","Fail"))</f>
        <v/>
      </c>
      <c r="AD3794" s="1" t="str">
        <f aca="false">IF($Y3794="","",IF($AA3794&gt;$R3794,"Pass","Fail"))</f>
        <v/>
      </c>
      <c r="AE3794" s="1" t="str">
        <f aca="false">IF($Y3794="","",IF($AA3794&gt;=$R3794,"Pass","Fail"))</f>
        <v/>
      </c>
      <c r="AF3794" s="1" t="str">
        <f aca="false">IF($Y3794="","",IF($AA3794&lt;=$S3794,"Pass","Fail"))</f>
        <v/>
      </c>
      <c r="AG3794" s="1" t="str">
        <f aca="false">IF($Y3794="","",IF($AA3794&lt;$S3794,"Pass","Fail"))</f>
        <v/>
      </c>
      <c r="AH3794" s="23" t="str">
        <f aca="true">INDIRECT(CHOOSE(MATCH($T3794,{"±","&gt;","≥","≤","&lt;"},0), "AC", "AD", "AE", "AF", "AG") &amp; ROW())</f>
        <v/>
      </c>
      <c r="AI3794" s="56" t="str">
        <f aca="false">IF($X3794="Not Significant","No Further Action Required",
IF($AH3794="","",
IF(AND($AH3794="Pass",$L3794="0 - Passed "),"Analysis performed; no further action required.",
IF(AND($AH3794="Fail",$L3794="1 - Failed "),"Analysis performed; no further action required.",
IF(AND($AH3794="Pass",$L3794="2 - Limited In Use "),"Analysis performed; no further action required.",
IF(AND($AH3794="Fail",$L3794="3 - Adjusted "),"Analysis performed; no further action required.",
"Unit fails analysis; TSM determination required."))))))</f>
        <v/>
      </c>
      <c r="AJ3794" s="58"/>
    </row>
    <row r="3795" customFormat="false" ht="15" hidden="false" customHeight="false" outlineLevel="0" collapsed="false">
      <c r="A3795" s="56"/>
      <c r="E3795" s="57" t="str">
        <f aca="false">IF(AND($F3795="",$G3795=""),"",IF($G3795="",$F3795,HYPERLINK($G3795,$F3795)))</f>
        <v/>
      </c>
      <c r="H3795" s="1" t="str">
        <f aca="false">IF($I3795="","None Attached",IF(LEFT($I3795,5)="https",HYPERLINK($I3795,"Datasheet"),HYPERLINK(_xlfn.CONCAT("https://",$I3795),"Datasheet")))</f>
        <v>None Attached</v>
      </c>
      <c r="M3795" s="56"/>
      <c r="P3795" s="58"/>
      <c r="Q3795" s="1" t="n">
        <f aca="false">$M3795-$N3795</f>
        <v>0</v>
      </c>
      <c r="R3795" s="56"/>
      <c r="T3795" s="59" t="s">
        <v>15</v>
      </c>
      <c r="U3795" s="1" t="n">
        <f aca="false">$S3795-$R3795</f>
        <v>0</v>
      </c>
      <c r="V3795" s="1" t="n">
        <f aca="false">IF($T3795="±",$Q3795*2,$Q3795)</f>
        <v>0</v>
      </c>
      <c r="W3795" s="60" t="str">
        <f aca="false">IFERROR($U3795/ABS($V3795),"N/A")</f>
        <v>N/A</v>
      </c>
      <c r="X3795" s="61" t="str">
        <f aca="false">IF(OR($W3795="N/A",$R3795="",$S3795=""),"N/A",IF($W3795&gt;=4,"Not Significant",IF($W3795&gt;=2,"Semi-Significant","Significant")))</f>
        <v>N/A</v>
      </c>
      <c r="Z3795" s="1" t="str">
        <f aca="false">IF($D3795="Z540.1 w/data",0,"")</f>
        <v/>
      </c>
      <c r="AA3795" s="1" t="e">
        <f aca="false">$Y3795+$Q3795+$Z3795</f>
        <v>#VALUE!</v>
      </c>
      <c r="AB3795" s="1" t="n">
        <f aca="false">$N3795+$Q3795</f>
        <v>0</v>
      </c>
      <c r="AC3795" s="1" t="str">
        <f aca="false">IF($Y3795="","",IF(AND($AA3795&gt;=$R3795,$AA3795&lt;=$S3795),"Pass","Fail"))</f>
        <v/>
      </c>
      <c r="AD3795" s="1" t="str">
        <f aca="false">IF($Y3795="","",IF($AA3795&gt;$R3795,"Pass","Fail"))</f>
        <v/>
      </c>
      <c r="AE3795" s="1" t="str">
        <f aca="false">IF($Y3795="","",IF($AA3795&gt;=$R3795,"Pass","Fail"))</f>
        <v/>
      </c>
      <c r="AF3795" s="1" t="str">
        <f aca="false">IF($Y3795="","",IF($AA3795&lt;=$S3795,"Pass","Fail"))</f>
        <v/>
      </c>
      <c r="AG3795" s="1" t="str">
        <f aca="false">IF($Y3795="","",IF($AA3795&lt;$S3795,"Pass","Fail"))</f>
        <v/>
      </c>
      <c r="AH3795" s="23" t="str">
        <f aca="true">INDIRECT(CHOOSE(MATCH($T3795,{"±","&gt;","≥","≤","&lt;"},0), "AC", "AD", "AE", "AF", "AG") &amp; ROW())</f>
        <v/>
      </c>
      <c r="AI3795" s="56" t="str">
        <f aca="false">IF($X3795="Not Significant","No Further Action Required",
IF($AH3795="","",
IF(AND($AH3795="Pass",$L3795="0 - Passed "),"Analysis performed; no further action required.",
IF(AND($AH3795="Fail",$L3795="1 - Failed "),"Analysis performed; no further action required.",
IF(AND($AH3795="Pass",$L3795="2 - Limited In Use "),"Analysis performed; no further action required.",
IF(AND($AH3795="Fail",$L3795="3 - Adjusted "),"Analysis performed; no further action required.",
"Unit fails analysis; TSM determination required."))))))</f>
        <v/>
      </c>
      <c r="AJ3795" s="58"/>
    </row>
    <row r="3796" customFormat="false" ht="15" hidden="false" customHeight="false" outlineLevel="0" collapsed="false">
      <c r="A3796" s="56"/>
      <c r="E3796" s="57" t="str">
        <f aca="false">IF(AND($F3796="",$G3796=""),"",IF($G3796="",$F3796,HYPERLINK($G3796,$F3796)))</f>
        <v/>
      </c>
      <c r="H3796" s="1" t="str">
        <f aca="false">IF($I3796="","None Attached",IF(LEFT($I3796,5)="https",HYPERLINK($I3796,"Datasheet"),HYPERLINK(_xlfn.CONCAT("https://",$I3796),"Datasheet")))</f>
        <v>None Attached</v>
      </c>
      <c r="M3796" s="56"/>
      <c r="P3796" s="58"/>
      <c r="Q3796" s="1" t="n">
        <f aca="false">$M3796-$N3796</f>
        <v>0</v>
      </c>
      <c r="R3796" s="56"/>
      <c r="T3796" s="59" t="s">
        <v>15</v>
      </c>
      <c r="U3796" s="1" t="n">
        <f aca="false">$S3796-$R3796</f>
        <v>0</v>
      </c>
      <c r="V3796" s="1" t="n">
        <f aca="false">IF($T3796="±",$Q3796*2,$Q3796)</f>
        <v>0</v>
      </c>
      <c r="W3796" s="60" t="str">
        <f aca="false">IFERROR($U3796/ABS($V3796),"N/A")</f>
        <v>N/A</v>
      </c>
      <c r="X3796" s="61" t="str">
        <f aca="false">IF(OR($W3796="N/A",$R3796="",$S3796=""),"N/A",IF($W3796&gt;=4,"Not Significant",IF($W3796&gt;=2,"Semi-Significant","Significant")))</f>
        <v>N/A</v>
      </c>
      <c r="Z3796" s="1" t="str">
        <f aca="false">IF($D3796="Z540.1 w/data",0,"")</f>
        <v/>
      </c>
      <c r="AA3796" s="1" t="e">
        <f aca="false">$Y3796+$Q3796+$Z3796</f>
        <v>#VALUE!</v>
      </c>
      <c r="AB3796" s="1" t="n">
        <f aca="false">$N3796+$Q3796</f>
        <v>0</v>
      </c>
      <c r="AC3796" s="1" t="str">
        <f aca="false">IF($Y3796="","",IF(AND($AA3796&gt;=$R3796,$AA3796&lt;=$S3796),"Pass","Fail"))</f>
        <v/>
      </c>
      <c r="AD3796" s="1" t="str">
        <f aca="false">IF($Y3796="","",IF($AA3796&gt;$R3796,"Pass","Fail"))</f>
        <v/>
      </c>
      <c r="AE3796" s="1" t="str">
        <f aca="false">IF($Y3796="","",IF($AA3796&gt;=$R3796,"Pass","Fail"))</f>
        <v/>
      </c>
      <c r="AF3796" s="1" t="str">
        <f aca="false">IF($Y3796="","",IF($AA3796&lt;=$S3796,"Pass","Fail"))</f>
        <v/>
      </c>
      <c r="AG3796" s="1" t="str">
        <f aca="false">IF($Y3796="","",IF($AA3796&lt;$S3796,"Pass","Fail"))</f>
        <v/>
      </c>
      <c r="AH3796" s="23" t="str">
        <f aca="true">INDIRECT(CHOOSE(MATCH($T3796,{"±","&gt;","≥","≤","&lt;"},0), "AC", "AD", "AE", "AF", "AG") &amp; ROW())</f>
        <v/>
      </c>
      <c r="AI3796" s="56" t="str">
        <f aca="false">IF($X3796="Not Significant","No Further Action Required",
IF($AH3796="","",
IF(AND($AH3796="Pass",$L3796="0 - Passed "),"Analysis performed; no further action required.",
IF(AND($AH3796="Fail",$L3796="1 - Failed "),"Analysis performed; no further action required.",
IF(AND($AH3796="Pass",$L3796="2 - Limited In Use "),"Analysis performed; no further action required.",
IF(AND($AH3796="Fail",$L3796="3 - Adjusted "),"Analysis performed; no further action required.",
"Unit fails analysis; TSM determination required."))))))</f>
        <v/>
      </c>
      <c r="AJ3796" s="58"/>
    </row>
    <row r="3797" customFormat="false" ht="15" hidden="false" customHeight="false" outlineLevel="0" collapsed="false">
      <c r="A3797" s="56"/>
      <c r="E3797" s="57" t="str">
        <f aca="false">IF(AND($F3797="",$G3797=""),"",IF($G3797="",$F3797,HYPERLINK($G3797,$F3797)))</f>
        <v/>
      </c>
      <c r="H3797" s="1" t="str">
        <f aca="false">IF($I3797="","None Attached",IF(LEFT($I3797,5)="https",HYPERLINK($I3797,"Datasheet"),HYPERLINK(_xlfn.CONCAT("https://",$I3797),"Datasheet")))</f>
        <v>None Attached</v>
      </c>
      <c r="M3797" s="56"/>
      <c r="P3797" s="58"/>
      <c r="Q3797" s="1" t="n">
        <f aca="false">$M3797-$N3797</f>
        <v>0</v>
      </c>
      <c r="R3797" s="56"/>
      <c r="T3797" s="59" t="s">
        <v>15</v>
      </c>
      <c r="U3797" s="1" t="n">
        <f aca="false">$S3797-$R3797</f>
        <v>0</v>
      </c>
      <c r="V3797" s="1" t="n">
        <f aca="false">IF($T3797="±",$Q3797*2,$Q3797)</f>
        <v>0</v>
      </c>
      <c r="W3797" s="60" t="str">
        <f aca="false">IFERROR($U3797/ABS($V3797),"N/A")</f>
        <v>N/A</v>
      </c>
      <c r="X3797" s="61" t="str">
        <f aca="false">IF(OR($W3797="N/A",$R3797="",$S3797=""),"N/A",IF($W3797&gt;=4,"Not Significant",IF($W3797&gt;=2,"Semi-Significant","Significant")))</f>
        <v>N/A</v>
      </c>
      <c r="Z3797" s="1" t="str">
        <f aca="false">IF($D3797="Z540.1 w/data",0,"")</f>
        <v/>
      </c>
      <c r="AA3797" s="1" t="e">
        <f aca="false">$Y3797+$Q3797+$Z3797</f>
        <v>#VALUE!</v>
      </c>
      <c r="AB3797" s="1" t="n">
        <f aca="false">$N3797+$Q3797</f>
        <v>0</v>
      </c>
      <c r="AC3797" s="1" t="str">
        <f aca="false">IF($Y3797="","",IF(AND($AA3797&gt;=$R3797,$AA3797&lt;=$S3797),"Pass","Fail"))</f>
        <v/>
      </c>
      <c r="AD3797" s="1" t="str">
        <f aca="false">IF($Y3797="","",IF($AA3797&gt;$R3797,"Pass","Fail"))</f>
        <v/>
      </c>
      <c r="AE3797" s="1" t="str">
        <f aca="false">IF($Y3797="","",IF($AA3797&gt;=$R3797,"Pass","Fail"))</f>
        <v/>
      </c>
      <c r="AF3797" s="1" t="str">
        <f aca="false">IF($Y3797="","",IF($AA3797&lt;=$S3797,"Pass","Fail"))</f>
        <v/>
      </c>
      <c r="AG3797" s="1" t="str">
        <f aca="false">IF($Y3797="","",IF($AA3797&lt;$S3797,"Pass","Fail"))</f>
        <v/>
      </c>
      <c r="AH3797" s="23" t="str">
        <f aca="true">INDIRECT(CHOOSE(MATCH($T3797,{"±","&gt;","≥","≤","&lt;"},0), "AC", "AD", "AE", "AF", "AG") &amp; ROW())</f>
        <v/>
      </c>
      <c r="AI3797" s="56" t="str">
        <f aca="false">IF($X3797="Not Significant","No Further Action Required",
IF($AH3797="","",
IF(AND($AH3797="Pass",$L3797="0 - Passed "),"Analysis performed; no further action required.",
IF(AND($AH3797="Fail",$L3797="1 - Failed "),"Analysis performed; no further action required.",
IF(AND($AH3797="Pass",$L3797="2 - Limited In Use "),"Analysis performed; no further action required.",
IF(AND($AH3797="Fail",$L3797="3 - Adjusted "),"Analysis performed; no further action required.",
"Unit fails analysis; TSM determination required."))))))</f>
        <v/>
      </c>
      <c r="AJ3797" s="58"/>
    </row>
    <row r="3798" customFormat="false" ht="15" hidden="false" customHeight="false" outlineLevel="0" collapsed="false">
      <c r="A3798" s="56"/>
      <c r="E3798" s="57" t="str">
        <f aca="false">IF(AND($F3798="",$G3798=""),"",IF($G3798="",$F3798,HYPERLINK($G3798,$F3798)))</f>
        <v/>
      </c>
      <c r="H3798" s="1" t="str">
        <f aca="false">IF($I3798="","None Attached",IF(LEFT($I3798,5)="https",HYPERLINK($I3798,"Datasheet"),HYPERLINK(_xlfn.CONCAT("https://",$I3798),"Datasheet")))</f>
        <v>None Attached</v>
      </c>
      <c r="M3798" s="56"/>
      <c r="P3798" s="58"/>
      <c r="Q3798" s="1" t="n">
        <f aca="false">$M3798-$N3798</f>
        <v>0</v>
      </c>
      <c r="R3798" s="56"/>
      <c r="T3798" s="59" t="s">
        <v>15</v>
      </c>
      <c r="U3798" s="1" t="n">
        <f aca="false">$S3798-$R3798</f>
        <v>0</v>
      </c>
      <c r="V3798" s="1" t="n">
        <f aca="false">IF($T3798="±",$Q3798*2,$Q3798)</f>
        <v>0</v>
      </c>
      <c r="W3798" s="60" t="str">
        <f aca="false">IFERROR($U3798/ABS($V3798),"N/A")</f>
        <v>N/A</v>
      </c>
      <c r="X3798" s="61" t="str">
        <f aca="false">IF(OR($W3798="N/A",$R3798="",$S3798=""),"N/A",IF($W3798&gt;=4,"Not Significant",IF($W3798&gt;=2,"Semi-Significant","Significant")))</f>
        <v>N/A</v>
      </c>
      <c r="Z3798" s="1" t="str">
        <f aca="false">IF($D3798="Z540.1 w/data",0,"")</f>
        <v/>
      </c>
      <c r="AA3798" s="1" t="e">
        <f aca="false">$Y3798+$Q3798+$Z3798</f>
        <v>#VALUE!</v>
      </c>
      <c r="AB3798" s="1" t="n">
        <f aca="false">$N3798+$Q3798</f>
        <v>0</v>
      </c>
      <c r="AC3798" s="1" t="str">
        <f aca="false">IF($Y3798="","",IF(AND($AA3798&gt;=$R3798,$AA3798&lt;=$S3798),"Pass","Fail"))</f>
        <v/>
      </c>
      <c r="AD3798" s="1" t="str">
        <f aca="false">IF($Y3798="","",IF($AA3798&gt;$R3798,"Pass","Fail"))</f>
        <v/>
      </c>
      <c r="AE3798" s="1" t="str">
        <f aca="false">IF($Y3798="","",IF($AA3798&gt;=$R3798,"Pass","Fail"))</f>
        <v/>
      </c>
      <c r="AF3798" s="1" t="str">
        <f aca="false">IF($Y3798="","",IF($AA3798&lt;=$S3798,"Pass","Fail"))</f>
        <v/>
      </c>
      <c r="AG3798" s="1" t="str">
        <f aca="false">IF($Y3798="","",IF($AA3798&lt;$S3798,"Pass","Fail"))</f>
        <v/>
      </c>
      <c r="AH3798" s="23" t="str">
        <f aca="true">INDIRECT(CHOOSE(MATCH($T3798,{"±","&gt;","≥","≤","&lt;"},0), "AC", "AD", "AE", "AF", "AG") &amp; ROW())</f>
        <v/>
      </c>
      <c r="AI3798" s="56" t="str">
        <f aca="false">IF($X3798="Not Significant","No Further Action Required",
IF($AH3798="","",
IF(AND($AH3798="Pass",$L3798="0 - Passed "),"Analysis performed; no further action required.",
IF(AND($AH3798="Fail",$L3798="1 - Failed "),"Analysis performed; no further action required.",
IF(AND($AH3798="Pass",$L3798="2 - Limited In Use "),"Analysis performed; no further action required.",
IF(AND($AH3798="Fail",$L3798="3 - Adjusted "),"Analysis performed; no further action required.",
"Unit fails analysis; TSM determination required."))))))</f>
        <v/>
      </c>
      <c r="AJ3798" s="58"/>
    </row>
    <row r="3799" customFormat="false" ht="15" hidden="false" customHeight="false" outlineLevel="0" collapsed="false">
      <c r="A3799" s="56"/>
      <c r="E3799" s="57" t="str">
        <f aca="false">IF(AND($F3799="",$G3799=""),"",IF($G3799="",$F3799,HYPERLINK($G3799,$F3799)))</f>
        <v/>
      </c>
      <c r="H3799" s="1" t="str">
        <f aca="false">IF($I3799="","None Attached",IF(LEFT($I3799,5)="https",HYPERLINK($I3799,"Datasheet"),HYPERLINK(_xlfn.CONCAT("https://",$I3799),"Datasheet")))</f>
        <v>None Attached</v>
      </c>
      <c r="M3799" s="56"/>
      <c r="P3799" s="58"/>
      <c r="Q3799" s="1" t="n">
        <f aca="false">$M3799-$N3799</f>
        <v>0</v>
      </c>
      <c r="R3799" s="56"/>
      <c r="T3799" s="59" t="s">
        <v>15</v>
      </c>
      <c r="U3799" s="1" t="n">
        <f aca="false">$S3799-$R3799</f>
        <v>0</v>
      </c>
      <c r="V3799" s="1" t="n">
        <f aca="false">IF($T3799="±",$Q3799*2,$Q3799)</f>
        <v>0</v>
      </c>
      <c r="W3799" s="60" t="str">
        <f aca="false">IFERROR($U3799/ABS($V3799),"N/A")</f>
        <v>N/A</v>
      </c>
      <c r="X3799" s="61" t="str">
        <f aca="false">IF(OR($W3799="N/A",$R3799="",$S3799=""),"N/A",IF($W3799&gt;=4,"Not Significant",IF($W3799&gt;=2,"Semi-Significant","Significant")))</f>
        <v>N/A</v>
      </c>
      <c r="Z3799" s="1" t="str">
        <f aca="false">IF($D3799="Z540.1 w/data",0,"")</f>
        <v/>
      </c>
      <c r="AA3799" s="1" t="e">
        <f aca="false">$Y3799+$Q3799+$Z3799</f>
        <v>#VALUE!</v>
      </c>
      <c r="AB3799" s="1" t="n">
        <f aca="false">$N3799+$Q3799</f>
        <v>0</v>
      </c>
      <c r="AC3799" s="1" t="str">
        <f aca="false">IF($Y3799="","",IF(AND($AA3799&gt;=$R3799,$AA3799&lt;=$S3799),"Pass","Fail"))</f>
        <v/>
      </c>
      <c r="AD3799" s="1" t="str">
        <f aca="false">IF($Y3799="","",IF($AA3799&gt;$R3799,"Pass","Fail"))</f>
        <v/>
      </c>
      <c r="AE3799" s="1" t="str">
        <f aca="false">IF($Y3799="","",IF($AA3799&gt;=$R3799,"Pass","Fail"))</f>
        <v/>
      </c>
      <c r="AF3799" s="1" t="str">
        <f aca="false">IF($Y3799="","",IF($AA3799&lt;=$S3799,"Pass","Fail"))</f>
        <v/>
      </c>
      <c r="AG3799" s="1" t="str">
        <f aca="false">IF($Y3799="","",IF($AA3799&lt;$S3799,"Pass","Fail"))</f>
        <v/>
      </c>
      <c r="AH3799" s="23" t="str">
        <f aca="true">INDIRECT(CHOOSE(MATCH($T3799,{"±","&gt;","≥","≤","&lt;"},0), "AC", "AD", "AE", "AF", "AG") &amp; ROW())</f>
        <v/>
      </c>
      <c r="AI3799" s="56" t="str">
        <f aca="false">IF($X3799="Not Significant","No Further Action Required",
IF($AH3799="","",
IF(AND($AH3799="Pass",$L3799="0 - Passed "),"Analysis performed; no further action required.",
IF(AND($AH3799="Fail",$L3799="1 - Failed "),"Analysis performed; no further action required.",
IF(AND($AH3799="Pass",$L3799="2 - Limited In Use "),"Analysis performed; no further action required.",
IF(AND($AH3799="Fail",$L3799="3 - Adjusted "),"Analysis performed; no further action required.",
"Unit fails analysis; TSM determination required."))))))</f>
        <v/>
      </c>
      <c r="AJ3799" s="58"/>
    </row>
    <row r="3800" customFormat="false" ht="15" hidden="false" customHeight="false" outlineLevel="0" collapsed="false">
      <c r="A3800" s="56"/>
      <c r="E3800" s="57" t="str">
        <f aca="false">IF(AND($F3800="",$G3800=""),"",IF($G3800="",$F3800,HYPERLINK($G3800,$F3800)))</f>
        <v/>
      </c>
      <c r="H3800" s="1" t="str">
        <f aca="false">IF($I3800="","None Attached",IF(LEFT($I3800,5)="https",HYPERLINK($I3800,"Datasheet"),HYPERLINK(_xlfn.CONCAT("https://",$I3800),"Datasheet")))</f>
        <v>None Attached</v>
      </c>
      <c r="M3800" s="56"/>
      <c r="P3800" s="58"/>
      <c r="Q3800" s="1" t="n">
        <f aca="false">$M3800-$N3800</f>
        <v>0</v>
      </c>
      <c r="R3800" s="56"/>
      <c r="T3800" s="59" t="s">
        <v>15</v>
      </c>
      <c r="U3800" s="1" t="n">
        <f aca="false">$S3800-$R3800</f>
        <v>0</v>
      </c>
      <c r="V3800" s="1" t="n">
        <f aca="false">IF($T3800="±",$Q3800*2,$Q3800)</f>
        <v>0</v>
      </c>
      <c r="W3800" s="60" t="str">
        <f aca="false">IFERROR($U3800/ABS($V3800),"N/A")</f>
        <v>N/A</v>
      </c>
      <c r="X3800" s="61" t="str">
        <f aca="false">IF(OR($W3800="N/A",$R3800="",$S3800=""),"N/A",IF($W3800&gt;=4,"Not Significant",IF($W3800&gt;=2,"Semi-Significant","Significant")))</f>
        <v>N/A</v>
      </c>
      <c r="Z3800" s="1" t="str">
        <f aca="false">IF($D3800="Z540.1 w/data",0,"")</f>
        <v/>
      </c>
      <c r="AA3800" s="1" t="e">
        <f aca="false">$Y3800+$Q3800+$Z3800</f>
        <v>#VALUE!</v>
      </c>
      <c r="AB3800" s="1" t="n">
        <f aca="false">$N3800+$Q3800</f>
        <v>0</v>
      </c>
      <c r="AC3800" s="1" t="str">
        <f aca="false">IF($Y3800="","",IF(AND($AA3800&gt;=$R3800,$AA3800&lt;=$S3800),"Pass","Fail"))</f>
        <v/>
      </c>
      <c r="AD3800" s="1" t="str">
        <f aca="false">IF($Y3800="","",IF($AA3800&gt;$R3800,"Pass","Fail"))</f>
        <v/>
      </c>
      <c r="AE3800" s="1" t="str">
        <f aca="false">IF($Y3800="","",IF($AA3800&gt;=$R3800,"Pass","Fail"))</f>
        <v/>
      </c>
      <c r="AF3800" s="1" t="str">
        <f aca="false">IF($Y3800="","",IF($AA3800&lt;=$S3800,"Pass","Fail"))</f>
        <v/>
      </c>
      <c r="AG3800" s="1" t="str">
        <f aca="false">IF($Y3800="","",IF($AA3800&lt;$S3800,"Pass","Fail"))</f>
        <v/>
      </c>
      <c r="AH3800" s="23" t="str">
        <f aca="true">INDIRECT(CHOOSE(MATCH($T3800,{"±","&gt;","≥","≤","&lt;"},0), "AC", "AD", "AE", "AF", "AG") &amp; ROW())</f>
        <v/>
      </c>
      <c r="AI3800" s="56" t="str">
        <f aca="false">IF($X3800="Not Significant","No Further Action Required",
IF($AH3800="","",
IF(AND($AH3800="Pass",$L3800="0 - Passed "),"Analysis performed; no further action required.",
IF(AND($AH3800="Fail",$L3800="1 - Failed "),"Analysis performed; no further action required.",
IF(AND($AH3800="Pass",$L3800="2 - Limited In Use "),"Analysis performed; no further action required.",
IF(AND($AH3800="Fail",$L3800="3 - Adjusted "),"Analysis performed; no further action required.",
"Unit fails analysis; TSM determination required."))))))</f>
        <v/>
      </c>
      <c r="AJ3800" s="58"/>
    </row>
    <row r="3801" customFormat="false" ht="15" hidden="false" customHeight="false" outlineLevel="0" collapsed="false">
      <c r="A3801" s="56"/>
      <c r="E3801" s="57" t="str">
        <f aca="false">IF(AND($F3801="",$G3801=""),"",IF($G3801="",$F3801,HYPERLINK($G3801,$F3801)))</f>
        <v/>
      </c>
      <c r="H3801" s="1" t="str">
        <f aca="false">IF($I3801="","None Attached",IF(LEFT($I3801,5)="https",HYPERLINK($I3801,"Datasheet"),HYPERLINK(_xlfn.CONCAT("https://",$I3801),"Datasheet")))</f>
        <v>None Attached</v>
      </c>
      <c r="M3801" s="56"/>
      <c r="P3801" s="58"/>
      <c r="Q3801" s="1" t="n">
        <f aca="false">$M3801-$N3801</f>
        <v>0</v>
      </c>
      <c r="R3801" s="56"/>
      <c r="T3801" s="59" t="s">
        <v>15</v>
      </c>
      <c r="U3801" s="1" t="n">
        <f aca="false">$S3801-$R3801</f>
        <v>0</v>
      </c>
      <c r="V3801" s="1" t="n">
        <f aca="false">IF($T3801="±",$Q3801*2,$Q3801)</f>
        <v>0</v>
      </c>
      <c r="W3801" s="60" t="str">
        <f aca="false">IFERROR($U3801/ABS($V3801),"N/A")</f>
        <v>N/A</v>
      </c>
      <c r="X3801" s="61" t="str">
        <f aca="false">IF(OR($W3801="N/A",$R3801="",$S3801=""),"N/A",IF($W3801&gt;=4,"Not Significant",IF($W3801&gt;=2,"Semi-Significant","Significant")))</f>
        <v>N/A</v>
      </c>
      <c r="Z3801" s="1" t="str">
        <f aca="false">IF($D3801="Z540.1 w/data",0,"")</f>
        <v/>
      </c>
      <c r="AA3801" s="1" t="e">
        <f aca="false">$Y3801+$Q3801+$Z3801</f>
        <v>#VALUE!</v>
      </c>
      <c r="AB3801" s="1" t="n">
        <f aca="false">$N3801+$Q3801</f>
        <v>0</v>
      </c>
      <c r="AC3801" s="1" t="str">
        <f aca="false">IF($Y3801="","",IF(AND($AA3801&gt;=$R3801,$AA3801&lt;=$S3801),"Pass","Fail"))</f>
        <v/>
      </c>
      <c r="AD3801" s="1" t="str">
        <f aca="false">IF($Y3801="","",IF($AA3801&gt;$R3801,"Pass","Fail"))</f>
        <v/>
      </c>
      <c r="AE3801" s="1" t="str">
        <f aca="false">IF($Y3801="","",IF($AA3801&gt;=$R3801,"Pass","Fail"))</f>
        <v/>
      </c>
      <c r="AF3801" s="1" t="str">
        <f aca="false">IF($Y3801="","",IF($AA3801&lt;=$S3801,"Pass","Fail"))</f>
        <v/>
      </c>
      <c r="AG3801" s="1" t="str">
        <f aca="false">IF($Y3801="","",IF($AA3801&lt;$S3801,"Pass","Fail"))</f>
        <v/>
      </c>
      <c r="AH3801" s="23" t="str">
        <f aca="true">INDIRECT(CHOOSE(MATCH($T3801,{"±","&gt;","≥","≤","&lt;"},0), "AC", "AD", "AE", "AF", "AG") &amp; ROW())</f>
        <v/>
      </c>
      <c r="AI3801" s="56" t="str">
        <f aca="false">IF($X3801="Not Significant","No Further Action Required",
IF($AH3801="","",
IF(AND($AH3801="Pass",$L3801="0 - Passed "),"Analysis performed; no further action required.",
IF(AND($AH3801="Fail",$L3801="1 - Failed "),"Analysis performed; no further action required.",
IF(AND($AH3801="Pass",$L3801="2 - Limited In Use "),"Analysis performed; no further action required.",
IF(AND($AH3801="Fail",$L3801="3 - Adjusted "),"Analysis performed; no further action required.",
"Unit fails analysis; TSM determination required."))))))</f>
        <v/>
      </c>
      <c r="AJ3801" s="58"/>
    </row>
    <row r="3802" customFormat="false" ht="15" hidden="false" customHeight="false" outlineLevel="0" collapsed="false">
      <c r="A3802" s="56"/>
      <c r="E3802" s="57" t="str">
        <f aca="false">IF(AND($F3802="",$G3802=""),"",IF($G3802="",$F3802,HYPERLINK($G3802,$F3802)))</f>
        <v/>
      </c>
      <c r="H3802" s="1" t="str">
        <f aca="false">IF($I3802="","None Attached",IF(LEFT($I3802,5)="https",HYPERLINK($I3802,"Datasheet"),HYPERLINK(_xlfn.CONCAT("https://",$I3802),"Datasheet")))</f>
        <v>None Attached</v>
      </c>
      <c r="M3802" s="56"/>
      <c r="P3802" s="58"/>
      <c r="Q3802" s="1" t="n">
        <f aca="false">$M3802-$N3802</f>
        <v>0</v>
      </c>
      <c r="R3802" s="56"/>
      <c r="T3802" s="59" t="s">
        <v>15</v>
      </c>
      <c r="U3802" s="1" t="n">
        <f aca="false">$S3802-$R3802</f>
        <v>0</v>
      </c>
      <c r="V3802" s="1" t="n">
        <f aca="false">IF($T3802="±",$Q3802*2,$Q3802)</f>
        <v>0</v>
      </c>
      <c r="W3802" s="60" t="str">
        <f aca="false">IFERROR($U3802/ABS($V3802),"N/A")</f>
        <v>N/A</v>
      </c>
      <c r="X3802" s="61" t="str">
        <f aca="false">IF(OR($W3802="N/A",$R3802="",$S3802=""),"N/A",IF($W3802&gt;=4,"Not Significant",IF($W3802&gt;=2,"Semi-Significant","Significant")))</f>
        <v>N/A</v>
      </c>
      <c r="Z3802" s="1" t="str">
        <f aca="false">IF($D3802="Z540.1 w/data",0,"")</f>
        <v/>
      </c>
      <c r="AA3802" s="1" t="e">
        <f aca="false">$Y3802+$Q3802+$Z3802</f>
        <v>#VALUE!</v>
      </c>
      <c r="AB3802" s="1" t="n">
        <f aca="false">$N3802+$Q3802</f>
        <v>0</v>
      </c>
      <c r="AC3802" s="1" t="str">
        <f aca="false">IF($Y3802="","",IF(AND($AA3802&gt;=$R3802,$AA3802&lt;=$S3802),"Pass","Fail"))</f>
        <v/>
      </c>
      <c r="AD3802" s="1" t="str">
        <f aca="false">IF($Y3802="","",IF($AA3802&gt;$R3802,"Pass","Fail"))</f>
        <v/>
      </c>
      <c r="AE3802" s="1" t="str">
        <f aca="false">IF($Y3802="","",IF($AA3802&gt;=$R3802,"Pass","Fail"))</f>
        <v/>
      </c>
      <c r="AF3802" s="1" t="str">
        <f aca="false">IF($Y3802="","",IF($AA3802&lt;=$S3802,"Pass","Fail"))</f>
        <v/>
      </c>
      <c r="AG3802" s="1" t="str">
        <f aca="false">IF($Y3802="","",IF($AA3802&lt;$S3802,"Pass","Fail"))</f>
        <v/>
      </c>
      <c r="AH3802" s="23" t="str">
        <f aca="true">INDIRECT(CHOOSE(MATCH($T3802,{"±","&gt;","≥","≤","&lt;"},0), "AC", "AD", "AE", "AF", "AG") &amp; ROW())</f>
        <v/>
      </c>
      <c r="AI3802" s="56" t="str">
        <f aca="false">IF($X3802="Not Significant","No Further Action Required",
IF($AH3802="","",
IF(AND($AH3802="Pass",$L3802="0 - Passed "),"Analysis performed; no further action required.",
IF(AND($AH3802="Fail",$L3802="1 - Failed "),"Analysis performed; no further action required.",
IF(AND($AH3802="Pass",$L3802="2 - Limited In Use "),"Analysis performed; no further action required.",
IF(AND($AH3802="Fail",$L3802="3 - Adjusted "),"Analysis performed; no further action required.",
"Unit fails analysis; TSM determination required."))))))</f>
        <v/>
      </c>
      <c r="AJ3802" s="58"/>
    </row>
    <row r="3803" customFormat="false" ht="15" hidden="false" customHeight="false" outlineLevel="0" collapsed="false">
      <c r="A3803" s="56"/>
      <c r="E3803" s="57" t="str">
        <f aca="false">IF(AND($F3803="",$G3803=""),"",IF($G3803="",$F3803,HYPERLINK($G3803,$F3803)))</f>
        <v/>
      </c>
      <c r="H3803" s="1" t="str">
        <f aca="false">IF($I3803="","None Attached",IF(LEFT($I3803,5)="https",HYPERLINK($I3803,"Datasheet"),HYPERLINK(_xlfn.CONCAT("https://",$I3803),"Datasheet")))</f>
        <v>None Attached</v>
      </c>
      <c r="M3803" s="56"/>
      <c r="P3803" s="58"/>
      <c r="Q3803" s="1" t="n">
        <f aca="false">$M3803-$N3803</f>
        <v>0</v>
      </c>
      <c r="R3803" s="56"/>
      <c r="T3803" s="59" t="s">
        <v>15</v>
      </c>
      <c r="U3803" s="1" t="n">
        <f aca="false">$S3803-$R3803</f>
        <v>0</v>
      </c>
      <c r="V3803" s="1" t="n">
        <f aca="false">IF($T3803="±",$Q3803*2,$Q3803)</f>
        <v>0</v>
      </c>
      <c r="W3803" s="60" t="str">
        <f aca="false">IFERROR($U3803/ABS($V3803),"N/A")</f>
        <v>N/A</v>
      </c>
      <c r="X3803" s="61" t="str">
        <f aca="false">IF(OR($W3803="N/A",$R3803="",$S3803=""),"N/A",IF($W3803&gt;=4,"Not Significant",IF($W3803&gt;=2,"Semi-Significant","Significant")))</f>
        <v>N/A</v>
      </c>
      <c r="Z3803" s="1" t="str">
        <f aca="false">IF($D3803="Z540.1 w/data",0,"")</f>
        <v/>
      </c>
      <c r="AA3803" s="1" t="e">
        <f aca="false">$Y3803+$Q3803+$Z3803</f>
        <v>#VALUE!</v>
      </c>
      <c r="AB3803" s="1" t="n">
        <f aca="false">$N3803+$Q3803</f>
        <v>0</v>
      </c>
      <c r="AC3803" s="1" t="str">
        <f aca="false">IF($Y3803="","",IF(AND($AA3803&gt;=$R3803,$AA3803&lt;=$S3803),"Pass","Fail"))</f>
        <v/>
      </c>
      <c r="AD3803" s="1" t="str">
        <f aca="false">IF($Y3803="","",IF($AA3803&gt;$R3803,"Pass","Fail"))</f>
        <v/>
      </c>
      <c r="AE3803" s="1" t="str">
        <f aca="false">IF($Y3803="","",IF($AA3803&gt;=$R3803,"Pass","Fail"))</f>
        <v/>
      </c>
      <c r="AF3803" s="1" t="str">
        <f aca="false">IF($Y3803="","",IF($AA3803&lt;=$S3803,"Pass","Fail"))</f>
        <v/>
      </c>
      <c r="AG3803" s="1" t="str">
        <f aca="false">IF($Y3803="","",IF($AA3803&lt;$S3803,"Pass","Fail"))</f>
        <v/>
      </c>
      <c r="AH3803" s="23" t="str">
        <f aca="true">INDIRECT(CHOOSE(MATCH($T3803,{"±","&gt;","≥","≤","&lt;"},0), "AC", "AD", "AE", "AF", "AG") &amp; ROW())</f>
        <v/>
      </c>
      <c r="AI3803" s="56" t="str">
        <f aca="false">IF($X3803="Not Significant","No Further Action Required",
IF($AH3803="","",
IF(AND($AH3803="Pass",$L3803="0 - Passed "),"Analysis performed; no further action required.",
IF(AND($AH3803="Fail",$L3803="1 - Failed "),"Analysis performed; no further action required.",
IF(AND($AH3803="Pass",$L3803="2 - Limited In Use "),"Analysis performed; no further action required.",
IF(AND($AH3803="Fail",$L3803="3 - Adjusted "),"Analysis performed; no further action required.",
"Unit fails analysis; TSM determination required."))))))</f>
        <v/>
      </c>
      <c r="AJ3803" s="58"/>
    </row>
    <row r="3804" customFormat="false" ht="15" hidden="false" customHeight="false" outlineLevel="0" collapsed="false">
      <c r="A3804" s="56"/>
      <c r="E3804" s="57" t="str">
        <f aca="false">IF(AND($F3804="",$G3804=""),"",IF($G3804="",$F3804,HYPERLINK($G3804,$F3804)))</f>
        <v/>
      </c>
      <c r="H3804" s="1" t="str">
        <f aca="false">IF($I3804="","None Attached",IF(LEFT($I3804,5)="https",HYPERLINK($I3804,"Datasheet"),HYPERLINK(_xlfn.CONCAT("https://",$I3804),"Datasheet")))</f>
        <v>None Attached</v>
      </c>
      <c r="M3804" s="56"/>
      <c r="P3804" s="58"/>
      <c r="Q3804" s="1" t="n">
        <f aca="false">$M3804-$N3804</f>
        <v>0</v>
      </c>
      <c r="R3804" s="56"/>
      <c r="T3804" s="59" t="s">
        <v>15</v>
      </c>
      <c r="U3804" s="1" t="n">
        <f aca="false">$S3804-$R3804</f>
        <v>0</v>
      </c>
      <c r="V3804" s="1" t="n">
        <f aca="false">IF($T3804="±",$Q3804*2,$Q3804)</f>
        <v>0</v>
      </c>
      <c r="W3804" s="60" t="str">
        <f aca="false">IFERROR($U3804/ABS($V3804),"N/A")</f>
        <v>N/A</v>
      </c>
      <c r="X3804" s="61" t="str">
        <f aca="false">IF(OR($W3804="N/A",$R3804="",$S3804=""),"N/A",IF($W3804&gt;=4,"Not Significant",IF($W3804&gt;=2,"Semi-Significant","Significant")))</f>
        <v>N/A</v>
      </c>
      <c r="Z3804" s="1" t="str">
        <f aca="false">IF($D3804="Z540.1 w/data",0,"")</f>
        <v/>
      </c>
      <c r="AA3804" s="1" t="e">
        <f aca="false">$Y3804+$Q3804+$Z3804</f>
        <v>#VALUE!</v>
      </c>
      <c r="AB3804" s="1" t="n">
        <f aca="false">$N3804+$Q3804</f>
        <v>0</v>
      </c>
      <c r="AC3804" s="1" t="str">
        <f aca="false">IF($Y3804="","",IF(AND($AA3804&gt;=$R3804,$AA3804&lt;=$S3804),"Pass","Fail"))</f>
        <v/>
      </c>
      <c r="AD3804" s="1" t="str">
        <f aca="false">IF($Y3804="","",IF($AA3804&gt;$R3804,"Pass","Fail"))</f>
        <v/>
      </c>
      <c r="AE3804" s="1" t="str">
        <f aca="false">IF($Y3804="","",IF($AA3804&gt;=$R3804,"Pass","Fail"))</f>
        <v/>
      </c>
      <c r="AF3804" s="1" t="str">
        <f aca="false">IF($Y3804="","",IF($AA3804&lt;=$S3804,"Pass","Fail"))</f>
        <v/>
      </c>
      <c r="AG3804" s="1" t="str">
        <f aca="false">IF($Y3804="","",IF($AA3804&lt;$S3804,"Pass","Fail"))</f>
        <v/>
      </c>
      <c r="AH3804" s="23" t="str">
        <f aca="true">INDIRECT(CHOOSE(MATCH($T3804,{"±","&gt;","≥","≤","&lt;"},0), "AC", "AD", "AE", "AF", "AG") &amp; ROW())</f>
        <v/>
      </c>
      <c r="AI3804" s="56" t="str">
        <f aca="false">IF($X3804="Not Significant","No Further Action Required",
IF($AH3804="","",
IF(AND($AH3804="Pass",$L3804="0 - Passed "),"Analysis performed; no further action required.",
IF(AND($AH3804="Fail",$L3804="1 - Failed "),"Analysis performed; no further action required.",
IF(AND($AH3804="Pass",$L3804="2 - Limited In Use "),"Analysis performed; no further action required.",
IF(AND($AH3804="Fail",$L3804="3 - Adjusted "),"Analysis performed; no further action required.",
"Unit fails analysis; TSM determination required."))))))</f>
        <v/>
      </c>
      <c r="AJ3804" s="58"/>
    </row>
    <row r="3805" customFormat="false" ht="15" hidden="false" customHeight="false" outlineLevel="0" collapsed="false">
      <c r="A3805" s="56"/>
      <c r="E3805" s="57" t="str">
        <f aca="false">IF(AND($F3805="",$G3805=""),"",IF($G3805="",$F3805,HYPERLINK($G3805,$F3805)))</f>
        <v/>
      </c>
      <c r="H3805" s="1" t="str">
        <f aca="false">IF($I3805="","None Attached",IF(LEFT($I3805,5)="https",HYPERLINK($I3805,"Datasheet"),HYPERLINK(_xlfn.CONCAT("https://",$I3805),"Datasheet")))</f>
        <v>None Attached</v>
      </c>
      <c r="M3805" s="56"/>
      <c r="P3805" s="58"/>
      <c r="Q3805" s="1" t="n">
        <f aca="false">$M3805-$N3805</f>
        <v>0</v>
      </c>
      <c r="R3805" s="56"/>
      <c r="T3805" s="59" t="s">
        <v>15</v>
      </c>
      <c r="U3805" s="1" t="n">
        <f aca="false">$S3805-$R3805</f>
        <v>0</v>
      </c>
      <c r="V3805" s="1" t="n">
        <f aca="false">IF($T3805="±",$Q3805*2,$Q3805)</f>
        <v>0</v>
      </c>
      <c r="W3805" s="60" t="str">
        <f aca="false">IFERROR($U3805/ABS($V3805),"N/A")</f>
        <v>N/A</v>
      </c>
      <c r="X3805" s="61" t="str">
        <f aca="false">IF(OR($W3805="N/A",$R3805="",$S3805=""),"N/A",IF($W3805&gt;=4,"Not Significant",IF($W3805&gt;=2,"Semi-Significant","Significant")))</f>
        <v>N/A</v>
      </c>
      <c r="Z3805" s="1" t="str">
        <f aca="false">IF($D3805="Z540.1 w/data",0,"")</f>
        <v/>
      </c>
      <c r="AA3805" s="1" t="e">
        <f aca="false">$Y3805+$Q3805+$Z3805</f>
        <v>#VALUE!</v>
      </c>
      <c r="AB3805" s="1" t="n">
        <f aca="false">$N3805+$Q3805</f>
        <v>0</v>
      </c>
      <c r="AC3805" s="1" t="str">
        <f aca="false">IF($Y3805="","",IF(AND($AA3805&gt;=$R3805,$AA3805&lt;=$S3805),"Pass","Fail"))</f>
        <v/>
      </c>
      <c r="AD3805" s="1" t="str">
        <f aca="false">IF($Y3805="","",IF($AA3805&gt;$R3805,"Pass","Fail"))</f>
        <v/>
      </c>
      <c r="AE3805" s="1" t="str">
        <f aca="false">IF($Y3805="","",IF($AA3805&gt;=$R3805,"Pass","Fail"))</f>
        <v/>
      </c>
      <c r="AF3805" s="1" t="str">
        <f aca="false">IF($Y3805="","",IF($AA3805&lt;=$S3805,"Pass","Fail"))</f>
        <v/>
      </c>
      <c r="AG3805" s="1" t="str">
        <f aca="false">IF($Y3805="","",IF($AA3805&lt;$S3805,"Pass","Fail"))</f>
        <v/>
      </c>
      <c r="AH3805" s="23" t="str">
        <f aca="true">INDIRECT(CHOOSE(MATCH($T3805,{"±","&gt;","≥","≤","&lt;"},0), "AC", "AD", "AE", "AF", "AG") &amp; ROW())</f>
        <v/>
      </c>
      <c r="AI3805" s="56" t="str">
        <f aca="false">IF($X3805="Not Significant","No Further Action Required",
IF($AH3805="","",
IF(AND($AH3805="Pass",$L3805="0 - Passed "),"Analysis performed; no further action required.",
IF(AND($AH3805="Fail",$L3805="1 - Failed "),"Analysis performed; no further action required.",
IF(AND($AH3805="Pass",$L3805="2 - Limited In Use "),"Analysis performed; no further action required.",
IF(AND($AH3805="Fail",$L3805="3 - Adjusted "),"Analysis performed; no further action required.",
"Unit fails analysis; TSM determination required."))))))</f>
        <v/>
      </c>
      <c r="AJ3805" s="58"/>
    </row>
    <row r="3806" customFormat="false" ht="15" hidden="false" customHeight="false" outlineLevel="0" collapsed="false">
      <c r="A3806" s="56"/>
      <c r="E3806" s="57" t="str">
        <f aca="false">IF(AND($F3806="",$G3806=""),"",IF($G3806="",$F3806,HYPERLINK($G3806,$F3806)))</f>
        <v/>
      </c>
      <c r="H3806" s="1" t="str">
        <f aca="false">IF($I3806="","None Attached",IF(LEFT($I3806,5)="https",HYPERLINK($I3806,"Datasheet"),HYPERLINK(_xlfn.CONCAT("https://",$I3806),"Datasheet")))</f>
        <v>None Attached</v>
      </c>
      <c r="M3806" s="56"/>
      <c r="P3806" s="58"/>
      <c r="Q3806" s="1" t="n">
        <f aca="false">$M3806-$N3806</f>
        <v>0</v>
      </c>
      <c r="R3806" s="56"/>
      <c r="T3806" s="59" t="s">
        <v>15</v>
      </c>
      <c r="U3806" s="1" t="n">
        <f aca="false">$S3806-$R3806</f>
        <v>0</v>
      </c>
      <c r="V3806" s="1" t="n">
        <f aca="false">IF($T3806="±",$Q3806*2,$Q3806)</f>
        <v>0</v>
      </c>
      <c r="W3806" s="60" t="str">
        <f aca="false">IFERROR($U3806/ABS($V3806),"N/A")</f>
        <v>N/A</v>
      </c>
      <c r="X3806" s="61" t="str">
        <f aca="false">IF(OR($W3806="N/A",$R3806="",$S3806=""),"N/A",IF($W3806&gt;=4,"Not Significant",IF($W3806&gt;=2,"Semi-Significant","Significant")))</f>
        <v>N/A</v>
      </c>
      <c r="Z3806" s="1" t="str">
        <f aca="false">IF($D3806="Z540.1 w/data",0,"")</f>
        <v/>
      </c>
      <c r="AA3806" s="1" t="e">
        <f aca="false">$Y3806+$Q3806+$Z3806</f>
        <v>#VALUE!</v>
      </c>
      <c r="AB3806" s="1" t="n">
        <f aca="false">$N3806+$Q3806</f>
        <v>0</v>
      </c>
      <c r="AC3806" s="1" t="str">
        <f aca="false">IF($Y3806="","",IF(AND($AA3806&gt;=$R3806,$AA3806&lt;=$S3806),"Pass","Fail"))</f>
        <v/>
      </c>
      <c r="AD3806" s="1" t="str">
        <f aca="false">IF($Y3806="","",IF($AA3806&gt;$R3806,"Pass","Fail"))</f>
        <v/>
      </c>
      <c r="AE3806" s="1" t="str">
        <f aca="false">IF($Y3806="","",IF($AA3806&gt;=$R3806,"Pass","Fail"))</f>
        <v/>
      </c>
      <c r="AF3806" s="1" t="str">
        <f aca="false">IF($Y3806="","",IF($AA3806&lt;=$S3806,"Pass","Fail"))</f>
        <v/>
      </c>
      <c r="AG3806" s="1" t="str">
        <f aca="false">IF($Y3806="","",IF($AA3806&lt;$S3806,"Pass","Fail"))</f>
        <v/>
      </c>
      <c r="AH3806" s="23" t="str">
        <f aca="true">INDIRECT(CHOOSE(MATCH($T3806,{"±","&gt;","≥","≤","&lt;"},0), "AC", "AD", "AE", "AF", "AG") &amp; ROW())</f>
        <v/>
      </c>
      <c r="AI3806" s="56" t="str">
        <f aca="false">IF($X3806="Not Significant","No Further Action Required",
IF($AH3806="","",
IF(AND($AH3806="Pass",$L3806="0 - Passed "),"Analysis performed; no further action required.",
IF(AND($AH3806="Fail",$L3806="1 - Failed "),"Analysis performed; no further action required.",
IF(AND($AH3806="Pass",$L3806="2 - Limited In Use "),"Analysis performed; no further action required.",
IF(AND($AH3806="Fail",$L3806="3 - Adjusted "),"Analysis performed; no further action required.",
"Unit fails analysis; TSM determination required."))))))</f>
        <v/>
      </c>
      <c r="AJ3806" s="58"/>
    </row>
    <row r="3807" customFormat="false" ht="15" hidden="false" customHeight="false" outlineLevel="0" collapsed="false">
      <c r="A3807" s="56"/>
      <c r="E3807" s="57" t="str">
        <f aca="false">IF(AND($F3807="",$G3807=""),"",IF($G3807="",$F3807,HYPERLINK($G3807,$F3807)))</f>
        <v/>
      </c>
      <c r="H3807" s="1" t="str">
        <f aca="false">IF($I3807="","None Attached",IF(LEFT($I3807,5)="https",HYPERLINK($I3807,"Datasheet"),HYPERLINK(_xlfn.CONCAT("https://",$I3807),"Datasheet")))</f>
        <v>None Attached</v>
      </c>
      <c r="M3807" s="56"/>
      <c r="P3807" s="58"/>
      <c r="Q3807" s="1" t="n">
        <f aca="false">$M3807-$N3807</f>
        <v>0</v>
      </c>
      <c r="R3807" s="56"/>
      <c r="T3807" s="59" t="s">
        <v>15</v>
      </c>
      <c r="U3807" s="1" t="n">
        <f aca="false">$S3807-$R3807</f>
        <v>0</v>
      </c>
      <c r="V3807" s="1" t="n">
        <f aca="false">IF($T3807="±",$Q3807*2,$Q3807)</f>
        <v>0</v>
      </c>
      <c r="W3807" s="60" t="str">
        <f aca="false">IFERROR($U3807/ABS($V3807),"N/A")</f>
        <v>N/A</v>
      </c>
      <c r="X3807" s="61" t="str">
        <f aca="false">IF(OR($W3807="N/A",$R3807="",$S3807=""),"N/A",IF($W3807&gt;=4,"Not Significant",IF($W3807&gt;=2,"Semi-Significant","Significant")))</f>
        <v>N/A</v>
      </c>
      <c r="Z3807" s="1" t="str">
        <f aca="false">IF($D3807="Z540.1 w/data",0,"")</f>
        <v/>
      </c>
      <c r="AA3807" s="1" t="e">
        <f aca="false">$Y3807+$Q3807+$Z3807</f>
        <v>#VALUE!</v>
      </c>
      <c r="AB3807" s="1" t="n">
        <f aca="false">$N3807+$Q3807</f>
        <v>0</v>
      </c>
      <c r="AC3807" s="1" t="str">
        <f aca="false">IF($Y3807="","",IF(AND($AA3807&gt;=$R3807,$AA3807&lt;=$S3807),"Pass","Fail"))</f>
        <v/>
      </c>
      <c r="AD3807" s="1" t="str">
        <f aca="false">IF($Y3807="","",IF($AA3807&gt;$R3807,"Pass","Fail"))</f>
        <v/>
      </c>
      <c r="AE3807" s="1" t="str">
        <f aca="false">IF($Y3807="","",IF($AA3807&gt;=$R3807,"Pass","Fail"))</f>
        <v/>
      </c>
      <c r="AF3807" s="1" t="str">
        <f aca="false">IF($Y3807="","",IF($AA3807&lt;=$S3807,"Pass","Fail"))</f>
        <v/>
      </c>
      <c r="AG3807" s="1" t="str">
        <f aca="false">IF($Y3807="","",IF($AA3807&lt;$S3807,"Pass","Fail"))</f>
        <v/>
      </c>
      <c r="AH3807" s="23" t="str">
        <f aca="true">INDIRECT(CHOOSE(MATCH($T3807,{"±","&gt;","≥","≤","&lt;"},0), "AC", "AD", "AE", "AF", "AG") &amp; ROW())</f>
        <v/>
      </c>
      <c r="AI3807" s="56" t="str">
        <f aca="false">IF($X3807="Not Significant","No Further Action Required",
IF($AH3807="","",
IF(AND($AH3807="Pass",$L3807="0 - Passed "),"Analysis performed; no further action required.",
IF(AND($AH3807="Fail",$L3807="1 - Failed "),"Analysis performed; no further action required.",
IF(AND($AH3807="Pass",$L3807="2 - Limited In Use "),"Analysis performed; no further action required.",
IF(AND($AH3807="Fail",$L3807="3 - Adjusted "),"Analysis performed; no further action required.",
"Unit fails analysis; TSM determination required."))))))</f>
        <v/>
      </c>
      <c r="AJ3807" s="58"/>
    </row>
    <row r="3808" customFormat="false" ht="15" hidden="false" customHeight="false" outlineLevel="0" collapsed="false">
      <c r="A3808" s="56"/>
      <c r="E3808" s="57" t="str">
        <f aca="false">IF(AND($F3808="",$G3808=""),"",IF($G3808="",$F3808,HYPERLINK($G3808,$F3808)))</f>
        <v/>
      </c>
      <c r="H3808" s="1" t="str">
        <f aca="false">IF($I3808="","None Attached",IF(LEFT($I3808,5)="https",HYPERLINK($I3808,"Datasheet"),HYPERLINK(_xlfn.CONCAT("https://",$I3808),"Datasheet")))</f>
        <v>None Attached</v>
      </c>
      <c r="M3808" s="56"/>
      <c r="P3808" s="58"/>
      <c r="Q3808" s="1" t="n">
        <f aca="false">$M3808-$N3808</f>
        <v>0</v>
      </c>
      <c r="R3808" s="56"/>
      <c r="T3808" s="59" t="s">
        <v>15</v>
      </c>
      <c r="U3808" s="1" t="n">
        <f aca="false">$S3808-$R3808</f>
        <v>0</v>
      </c>
      <c r="V3808" s="1" t="n">
        <f aca="false">IF($T3808="±",$Q3808*2,$Q3808)</f>
        <v>0</v>
      </c>
      <c r="W3808" s="60" t="str">
        <f aca="false">IFERROR($U3808/ABS($V3808),"N/A")</f>
        <v>N/A</v>
      </c>
      <c r="X3808" s="61" t="str">
        <f aca="false">IF(OR($W3808="N/A",$R3808="",$S3808=""),"N/A",IF($W3808&gt;=4,"Not Significant",IF($W3808&gt;=2,"Semi-Significant","Significant")))</f>
        <v>N/A</v>
      </c>
      <c r="Z3808" s="1" t="str">
        <f aca="false">IF($D3808="Z540.1 w/data",0,"")</f>
        <v/>
      </c>
      <c r="AA3808" s="1" t="e">
        <f aca="false">$Y3808+$Q3808+$Z3808</f>
        <v>#VALUE!</v>
      </c>
      <c r="AB3808" s="1" t="n">
        <f aca="false">$N3808+$Q3808</f>
        <v>0</v>
      </c>
      <c r="AC3808" s="1" t="str">
        <f aca="false">IF($Y3808="","",IF(AND($AA3808&gt;=$R3808,$AA3808&lt;=$S3808),"Pass","Fail"))</f>
        <v/>
      </c>
      <c r="AD3808" s="1" t="str">
        <f aca="false">IF($Y3808="","",IF($AA3808&gt;$R3808,"Pass","Fail"))</f>
        <v/>
      </c>
      <c r="AE3808" s="1" t="str">
        <f aca="false">IF($Y3808="","",IF($AA3808&gt;=$R3808,"Pass","Fail"))</f>
        <v/>
      </c>
      <c r="AF3808" s="1" t="str">
        <f aca="false">IF($Y3808="","",IF($AA3808&lt;=$S3808,"Pass","Fail"))</f>
        <v/>
      </c>
      <c r="AG3808" s="1" t="str">
        <f aca="false">IF($Y3808="","",IF($AA3808&lt;$S3808,"Pass","Fail"))</f>
        <v/>
      </c>
      <c r="AH3808" s="23" t="str">
        <f aca="true">INDIRECT(CHOOSE(MATCH($T3808,{"±","&gt;","≥","≤","&lt;"},0), "AC", "AD", "AE", "AF", "AG") &amp; ROW())</f>
        <v/>
      </c>
      <c r="AI3808" s="56" t="str">
        <f aca="false">IF($X3808="Not Significant","No Further Action Required",
IF($AH3808="","",
IF(AND($AH3808="Pass",$L3808="0 - Passed "),"Analysis performed; no further action required.",
IF(AND($AH3808="Fail",$L3808="1 - Failed "),"Analysis performed; no further action required.",
IF(AND($AH3808="Pass",$L3808="2 - Limited In Use "),"Analysis performed; no further action required.",
IF(AND($AH3808="Fail",$L3808="3 - Adjusted "),"Analysis performed; no further action required.",
"Unit fails analysis; TSM determination required."))))))</f>
        <v/>
      </c>
      <c r="AJ3808" s="58"/>
    </row>
    <row r="3809" customFormat="false" ht="15" hidden="false" customHeight="false" outlineLevel="0" collapsed="false">
      <c r="A3809" s="56"/>
      <c r="E3809" s="57" t="str">
        <f aca="false">IF(AND($F3809="",$G3809=""),"",IF($G3809="",$F3809,HYPERLINK($G3809,$F3809)))</f>
        <v/>
      </c>
      <c r="H3809" s="1" t="str">
        <f aca="false">IF($I3809="","None Attached",IF(LEFT($I3809,5)="https",HYPERLINK($I3809,"Datasheet"),HYPERLINK(_xlfn.CONCAT("https://",$I3809),"Datasheet")))</f>
        <v>None Attached</v>
      </c>
      <c r="M3809" s="56"/>
      <c r="P3809" s="58"/>
      <c r="Q3809" s="1" t="n">
        <f aca="false">$M3809-$N3809</f>
        <v>0</v>
      </c>
      <c r="R3809" s="56"/>
      <c r="T3809" s="59" t="s">
        <v>15</v>
      </c>
      <c r="U3809" s="1" t="n">
        <f aca="false">$S3809-$R3809</f>
        <v>0</v>
      </c>
      <c r="V3809" s="1" t="n">
        <f aca="false">IF($T3809="±",$Q3809*2,$Q3809)</f>
        <v>0</v>
      </c>
      <c r="W3809" s="60" t="str">
        <f aca="false">IFERROR($U3809/ABS($V3809),"N/A")</f>
        <v>N/A</v>
      </c>
      <c r="X3809" s="61" t="str">
        <f aca="false">IF(OR($W3809="N/A",$R3809="",$S3809=""),"N/A",IF($W3809&gt;=4,"Not Significant",IF($W3809&gt;=2,"Semi-Significant","Significant")))</f>
        <v>N/A</v>
      </c>
      <c r="Z3809" s="1" t="str">
        <f aca="false">IF($D3809="Z540.1 w/data",0,"")</f>
        <v/>
      </c>
      <c r="AA3809" s="1" t="e">
        <f aca="false">$Y3809+$Q3809+$Z3809</f>
        <v>#VALUE!</v>
      </c>
      <c r="AB3809" s="1" t="n">
        <f aca="false">$N3809+$Q3809</f>
        <v>0</v>
      </c>
      <c r="AC3809" s="1" t="str">
        <f aca="false">IF($Y3809="","",IF(AND($AA3809&gt;=$R3809,$AA3809&lt;=$S3809),"Pass","Fail"))</f>
        <v/>
      </c>
      <c r="AD3809" s="1" t="str">
        <f aca="false">IF($Y3809="","",IF($AA3809&gt;$R3809,"Pass","Fail"))</f>
        <v/>
      </c>
      <c r="AE3809" s="1" t="str">
        <f aca="false">IF($Y3809="","",IF($AA3809&gt;=$R3809,"Pass","Fail"))</f>
        <v/>
      </c>
      <c r="AF3809" s="1" t="str">
        <f aca="false">IF($Y3809="","",IF($AA3809&lt;=$S3809,"Pass","Fail"))</f>
        <v/>
      </c>
      <c r="AG3809" s="1" t="str">
        <f aca="false">IF($Y3809="","",IF($AA3809&lt;$S3809,"Pass","Fail"))</f>
        <v/>
      </c>
      <c r="AH3809" s="23" t="str">
        <f aca="true">INDIRECT(CHOOSE(MATCH($T3809,{"±","&gt;","≥","≤","&lt;"},0), "AC", "AD", "AE", "AF", "AG") &amp; ROW())</f>
        <v/>
      </c>
      <c r="AI3809" s="56" t="str">
        <f aca="false">IF($X3809="Not Significant","No Further Action Required",
IF($AH3809="","",
IF(AND($AH3809="Pass",$L3809="0 - Passed "),"Analysis performed; no further action required.",
IF(AND($AH3809="Fail",$L3809="1 - Failed "),"Analysis performed; no further action required.",
IF(AND($AH3809="Pass",$L3809="2 - Limited In Use "),"Analysis performed; no further action required.",
IF(AND($AH3809="Fail",$L3809="3 - Adjusted "),"Analysis performed; no further action required.",
"Unit fails analysis; TSM determination required."))))))</f>
        <v/>
      </c>
      <c r="AJ3809" s="58"/>
    </row>
    <row r="3810" customFormat="false" ht="15" hidden="false" customHeight="false" outlineLevel="0" collapsed="false">
      <c r="A3810" s="56"/>
      <c r="E3810" s="57" t="str">
        <f aca="false">IF(AND($F3810="",$G3810=""),"",IF($G3810="",$F3810,HYPERLINK($G3810,$F3810)))</f>
        <v/>
      </c>
      <c r="H3810" s="1" t="str">
        <f aca="false">IF($I3810="","None Attached",IF(LEFT($I3810,5)="https",HYPERLINK($I3810,"Datasheet"),HYPERLINK(_xlfn.CONCAT("https://",$I3810),"Datasheet")))</f>
        <v>None Attached</v>
      </c>
      <c r="M3810" s="56"/>
      <c r="P3810" s="58"/>
      <c r="Q3810" s="1" t="n">
        <f aca="false">$M3810-$N3810</f>
        <v>0</v>
      </c>
      <c r="R3810" s="56"/>
      <c r="T3810" s="59" t="s">
        <v>15</v>
      </c>
      <c r="U3810" s="1" t="n">
        <f aca="false">$S3810-$R3810</f>
        <v>0</v>
      </c>
      <c r="V3810" s="1" t="n">
        <f aca="false">IF($T3810="±",$Q3810*2,$Q3810)</f>
        <v>0</v>
      </c>
      <c r="W3810" s="60" t="str">
        <f aca="false">IFERROR($U3810/ABS($V3810),"N/A")</f>
        <v>N/A</v>
      </c>
      <c r="X3810" s="61" t="str">
        <f aca="false">IF(OR($W3810="N/A",$R3810="",$S3810=""),"N/A",IF($W3810&gt;=4,"Not Significant",IF($W3810&gt;=2,"Semi-Significant","Significant")))</f>
        <v>N/A</v>
      </c>
      <c r="Z3810" s="1" t="str">
        <f aca="false">IF($D3810="Z540.1 w/data",0,"")</f>
        <v/>
      </c>
      <c r="AA3810" s="1" t="e">
        <f aca="false">$Y3810+$Q3810+$Z3810</f>
        <v>#VALUE!</v>
      </c>
      <c r="AB3810" s="1" t="n">
        <f aca="false">$N3810+$Q3810</f>
        <v>0</v>
      </c>
      <c r="AC3810" s="1" t="str">
        <f aca="false">IF($Y3810="","",IF(AND($AA3810&gt;=$R3810,$AA3810&lt;=$S3810),"Pass","Fail"))</f>
        <v/>
      </c>
      <c r="AD3810" s="1" t="str">
        <f aca="false">IF($Y3810="","",IF($AA3810&gt;$R3810,"Pass","Fail"))</f>
        <v/>
      </c>
      <c r="AE3810" s="1" t="str">
        <f aca="false">IF($Y3810="","",IF($AA3810&gt;=$R3810,"Pass","Fail"))</f>
        <v/>
      </c>
      <c r="AF3810" s="1" t="str">
        <f aca="false">IF($Y3810="","",IF($AA3810&lt;=$S3810,"Pass","Fail"))</f>
        <v/>
      </c>
      <c r="AG3810" s="1" t="str">
        <f aca="false">IF($Y3810="","",IF($AA3810&lt;$S3810,"Pass","Fail"))</f>
        <v/>
      </c>
      <c r="AH3810" s="23" t="str">
        <f aca="true">INDIRECT(CHOOSE(MATCH($T3810,{"±","&gt;","≥","≤","&lt;"},0), "AC", "AD", "AE", "AF", "AG") &amp; ROW())</f>
        <v/>
      </c>
      <c r="AI3810" s="56" t="str">
        <f aca="false">IF($X3810="Not Significant","No Further Action Required",
IF($AH3810="","",
IF(AND($AH3810="Pass",$L3810="0 - Passed "),"Analysis performed; no further action required.",
IF(AND($AH3810="Fail",$L3810="1 - Failed "),"Analysis performed; no further action required.",
IF(AND($AH3810="Pass",$L3810="2 - Limited In Use "),"Analysis performed; no further action required.",
IF(AND($AH3810="Fail",$L3810="3 - Adjusted "),"Analysis performed; no further action required.",
"Unit fails analysis; TSM determination required."))))))</f>
        <v/>
      </c>
      <c r="AJ3810" s="58"/>
    </row>
    <row r="3811" customFormat="false" ht="15" hidden="false" customHeight="false" outlineLevel="0" collapsed="false">
      <c r="A3811" s="56"/>
      <c r="E3811" s="57" t="str">
        <f aca="false">IF(AND($F3811="",$G3811=""),"",IF($G3811="",$F3811,HYPERLINK($G3811,$F3811)))</f>
        <v/>
      </c>
      <c r="H3811" s="1" t="str">
        <f aca="false">IF($I3811="","None Attached",IF(LEFT($I3811,5)="https",HYPERLINK($I3811,"Datasheet"),HYPERLINK(_xlfn.CONCAT("https://",$I3811),"Datasheet")))</f>
        <v>None Attached</v>
      </c>
      <c r="M3811" s="56"/>
      <c r="P3811" s="58"/>
      <c r="Q3811" s="1" t="n">
        <f aca="false">$M3811-$N3811</f>
        <v>0</v>
      </c>
      <c r="R3811" s="56"/>
      <c r="T3811" s="59" t="s">
        <v>15</v>
      </c>
      <c r="U3811" s="1" t="n">
        <f aca="false">$S3811-$R3811</f>
        <v>0</v>
      </c>
      <c r="V3811" s="1" t="n">
        <f aca="false">IF($T3811="±",$Q3811*2,$Q3811)</f>
        <v>0</v>
      </c>
      <c r="W3811" s="60" t="str">
        <f aca="false">IFERROR($U3811/ABS($V3811),"N/A")</f>
        <v>N/A</v>
      </c>
      <c r="X3811" s="61" t="str">
        <f aca="false">IF(OR($W3811="N/A",$R3811="",$S3811=""),"N/A",IF($W3811&gt;=4,"Not Significant",IF($W3811&gt;=2,"Semi-Significant","Significant")))</f>
        <v>N/A</v>
      </c>
      <c r="Z3811" s="1" t="str">
        <f aca="false">IF($D3811="Z540.1 w/data",0,"")</f>
        <v/>
      </c>
      <c r="AA3811" s="1" t="e">
        <f aca="false">$Y3811+$Q3811+$Z3811</f>
        <v>#VALUE!</v>
      </c>
      <c r="AB3811" s="1" t="n">
        <f aca="false">$N3811+$Q3811</f>
        <v>0</v>
      </c>
      <c r="AC3811" s="1" t="str">
        <f aca="false">IF($Y3811="","",IF(AND($AA3811&gt;=$R3811,$AA3811&lt;=$S3811),"Pass","Fail"))</f>
        <v/>
      </c>
      <c r="AD3811" s="1" t="str">
        <f aca="false">IF($Y3811="","",IF($AA3811&gt;$R3811,"Pass","Fail"))</f>
        <v/>
      </c>
      <c r="AE3811" s="1" t="str">
        <f aca="false">IF($Y3811="","",IF($AA3811&gt;=$R3811,"Pass","Fail"))</f>
        <v/>
      </c>
      <c r="AF3811" s="1" t="str">
        <f aca="false">IF($Y3811="","",IF($AA3811&lt;=$S3811,"Pass","Fail"))</f>
        <v/>
      </c>
      <c r="AG3811" s="1" t="str">
        <f aca="false">IF($Y3811="","",IF($AA3811&lt;$S3811,"Pass","Fail"))</f>
        <v/>
      </c>
      <c r="AH3811" s="23" t="str">
        <f aca="true">INDIRECT(CHOOSE(MATCH($T3811,{"±","&gt;","≥","≤","&lt;"},0), "AC", "AD", "AE", "AF", "AG") &amp; ROW())</f>
        <v/>
      </c>
      <c r="AI3811" s="56" t="str">
        <f aca="false">IF($X3811="Not Significant","No Further Action Required",
IF($AH3811="","",
IF(AND($AH3811="Pass",$L3811="0 - Passed "),"Analysis performed; no further action required.",
IF(AND($AH3811="Fail",$L3811="1 - Failed "),"Analysis performed; no further action required.",
IF(AND($AH3811="Pass",$L3811="2 - Limited In Use "),"Analysis performed; no further action required.",
IF(AND($AH3811="Fail",$L3811="3 - Adjusted "),"Analysis performed; no further action required.",
"Unit fails analysis; TSM determination required."))))))</f>
        <v/>
      </c>
      <c r="AJ3811" s="58"/>
    </row>
    <row r="3812" customFormat="false" ht="15" hidden="false" customHeight="false" outlineLevel="0" collapsed="false">
      <c r="A3812" s="56"/>
      <c r="E3812" s="57" t="str">
        <f aca="false">IF(AND($F3812="",$G3812=""),"",IF($G3812="",$F3812,HYPERLINK($G3812,$F3812)))</f>
        <v/>
      </c>
      <c r="H3812" s="1" t="str">
        <f aca="false">IF($I3812="","None Attached",IF(LEFT($I3812,5)="https",HYPERLINK($I3812,"Datasheet"),HYPERLINK(_xlfn.CONCAT("https://",$I3812),"Datasheet")))</f>
        <v>None Attached</v>
      </c>
      <c r="M3812" s="56"/>
      <c r="P3812" s="58"/>
      <c r="Q3812" s="1" t="n">
        <f aca="false">$M3812-$N3812</f>
        <v>0</v>
      </c>
      <c r="R3812" s="56"/>
      <c r="T3812" s="59" t="s">
        <v>15</v>
      </c>
      <c r="U3812" s="1" t="n">
        <f aca="false">$S3812-$R3812</f>
        <v>0</v>
      </c>
      <c r="V3812" s="1" t="n">
        <f aca="false">IF($T3812="±",$Q3812*2,$Q3812)</f>
        <v>0</v>
      </c>
      <c r="W3812" s="60" t="str">
        <f aca="false">IFERROR($U3812/ABS($V3812),"N/A")</f>
        <v>N/A</v>
      </c>
      <c r="X3812" s="61" t="str">
        <f aca="false">IF(OR($W3812="N/A",$R3812="",$S3812=""),"N/A",IF($W3812&gt;=4,"Not Significant",IF($W3812&gt;=2,"Semi-Significant","Significant")))</f>
        <v>N/A</v>
      </c>
      <c r="Z3812" s="1" t="str">
        <f aca="false">IF($D3812="Z540.1 w/data",0,"")</f>
        <v/>
      </c>
      <c r="AA3812" s="1" t="e">
        <f aca="false">$Y3812+$Q3812+$Z3812</f>
        <v>#VALUE!</v>
      </c>
      <c r="AB3812" s="1" t="n">
        <f aca="false">$N3812+$Q3812</f>
        <v>0</v>
      </c>
      <c r="AC3812" s="1" t="str">
        <f aca="false">IF($Y3812="","",IF(AND($AA3812&gt;=$R3812,$AA3812&lt;=$S3812),"Pass","Fail"))</f>
        <v/>
      </c>
      <c r="AD3812" s="1" t="str">
        <f aca="false">IF($Y3812="","",IF($AA3812&gt;$R3812,"Pass","Fail"))</f>
        <v/>
      </c>
      <c r="AE3812" s="1" t="str">
        <f aca="false">IF($Y3812="","",IF($AA3812&gt;=$R3812,"Pass","Fail"))</f>
        <v/>
      </c>
      <c r="AF3812" s="1" t="str">
        <f aca="false">IF($Y3812="","",IF($AA3812&lt;=$S3812,"Pass","Fail"))</f>
        <v/>
      </c>
      <c r="AG3812" s="1" t="str">
        <f aca="false">IF($Y3812="","",IF($AA3812&lt;$S3812,"Pass","Fail"))</f>
        <v/>
      </c>
      <c r="AH3812" s="23" t="str">
        <f aca="true">INDIRECT(CHOOSE(MATCH($T3812,{"±","&gt;","≥","≤","&lt;"},0), "AC", "AD", "AE", "AF", "AG") &amp; ROW())</f>
        <v/>
      </c>
      <c r="AI3812" s="56" t="str">
        <f aca="false">IF($X3812="Not Significant","No Further Action Required",
IF($AH3812="","",
IF(AND($AH3812="Pass",$L3812="0 - Passed "),"Analysis performed; no further action required.",
IF(AND($AH3812="Fail",$L3812="1 - Failed "),"Analysis performed; no further action required.",
IF(AND($AH3812="Pass",$L3812="2 - Limited In Use "),"Analysis performed; no further action required.",
IF(AND($AH3812="Fail",$L3812="3 - Adjusted "),"Analysis performed; no further action required.",
"Unit fails analysis; TSM determination required."))))))</f>
        <v/>
      </c>
      <c r="AJ3812" s="58"/>
    </row>
    <row r="3813" customFormat="false" ht="15" hidden="false" customHeight="false" outlineLevel="0" collapsed="false">
      <c r="A3813" s="56"/>
      <c r="E3813" s="57" t="str">
        <f aca="false">IF(AND($F3813="",$G3813=""),"",IF($G3813="",$F3813,HYPERLINK($G3813,$F3813)))</f>
        <v/>
      </c>
      <c r="H3813" s="1" t="str">
        <f aca="false">IF($I3813="","None Attached",IF(LEFT($I3813,5)="https",HYPERLINK($I3813,"Datasheet"),HYPERLINK(_xlfn.CONCAT("https://",$I3813),"Datasheet")))</f>
        <v>None Attached</v>
      </c>
      <c r="M3813" s="56"/>
      <c r="P3813" s="58"/>
      <c r="Q3813" s="1" t="n">
        <f aca="false">$M3813-$N3813</f>
        <v>0</v>
      </c>
      <c r="R3813" s="56"/>
      <c r="T3813" s="59" t="s">
        <v>15</v>
      </c>
      <c r="U3813" s="1" t="n">
        <f aca="false">$S3813-$R3813</f>
        <v>0</v>
      </c>
      <c r="V3813" s="1" t="n">
        <f aca="false">IF($T3813="±",$Q3813*2,$Q3813)</f>
        <v>0</v>
      </c>
      <c r="W3813" s="60" t="str">
        <f aca="false">IFERROR($U3813/ABS($V3813),"N/A")</f>
        <v>N/A</v>
      </c>
      <c r="X3813" s="61" t="str">
        <f aca="false">IF(OR($W3813="N/A",$R3813="",$S3813=""),"N/A",IF($W3813&gt;=4,"Not Significant",IF($W3813&gt;=2,"Semi-Significant","Significant")))</f>
        <v>N/A</v>
      </c>
      <c r="Z3813" s="1" t="str">
        <f aca="false">IF($D3813="Z540.1 w/data",0,"")</f>
        <v/>
      </c>
      <c r="AA3813" s="1" t="e">
        <f aca="false">$Y3813+$Q3813+$Z3813</f>
        <v>#VALUE!</v>
      </c>
      <c r="AB3813" s="1" t="n">
        <f aca="false">$N3813+$Q3813</f>
        <v>0</v>
      </c>
      <c r="AC3813" s="1" t="str">
        <f aca="false">IF($Y3813="","",IF(AND($AA3813&gt;=$R3813,$AA3813&lt;=$S3813),"Pass","Fail"))</f>
        <v/>
      </c>
      <c r="AD3813" s="1" t="str">
        <f aca="false">IF($Y3813="","",IF($AA3813&gt;$R3813,"Pass","Fail"))</f>
        <v/>
      </c>
      <c r="AE3813" s="1" t="str">
        <f aca="false">IF($Y3813="","",IF($AA3813&gt;=$R3813,"Pass","Fail"))</f>
        <v/>
      </c>
      <c r="AF3813" s="1" t="str">
        <f aca="false">IF($Y3813="","",IF($AA3813&lt;=$S3813,"Pass","Fail"))</f>
        <v/>
      </c>
      <c r="AG3813" s="1" t="str">
        <f aca="false">IF($Y3813="","",IF($AA3813&lt;$S3813,"Pass","Fail"))</f>
        <v/>
      </c>
      <c r="AH3813" s="23" t="str">
        <f aca="true">INDIRECT(CHOOSE(MATCH($T3813,{"±","&gt;","≥","≤","&lt;"},0), "AC", "AD", "AE", "AF", "AG") &amp; ROW())</f>
        <v/>
      </c>
      <c r="AI3813" s="56" t="str">
        <f aca="false">IF($X3813="Not Significant","No Further Action Required",
IF($AH3813="","",
IF(AND($AH3813="Pass",$L3813="0 - Passed "),"Analysis performed; no further action required.",
IF(AND($AH3813="Fail",$L3813="1 - Failed "),"Analysis performed; no further action required.",
IF(AND($AH3813="Pass",$L3813="2 - Limited In Use "),"Analysis performed; no further action required.",
IF(AND($AH3813="Fail",$L3813="3 - Adjusted "),"Analysis performed; no further action required.",
"Unit fails analysis; TSM determination required."))))))</f>
        <v/>
      </c>
      <c r="AJ3813" s="58"/>
    </row>
    <row r="3814" customFormat="false" ht="15" hidden="false" customHeight="false" outlineLevel="0" collapsed="false">
      <c r="A3814" s="56"/>
      <c r="E3814" s="57" t="str">
        <f aca="false">IF(AND($F3814="",$G3814=""),"",IF($G3814="",$F3814,HYPERLINK($G3814,$F3814)))</f>
        <v/>
      </c>
      <c r="H3814" s="1" t="str">
        <f aca="false">IF($I3814="","None Attached",IF(LEFT($I3814,5)="https",HYPERLINK($I3814,"Datasheet"),HYPERLINK(_xlfn.CONCAT("https://",$I3814),"Datasheet")))</f>
        <v>None Attached</v>
      </c>
      <c r="M3814" s="56"/>
      <c r="P3814" s="58"/>
      <c r="Q3814" s="1" t="n">
        <f aca="false">$M3814-$N3814</f>
        <v>0</v>
      </c>
      <c r="R3814" s="56"/>
      <c r="T3814" s="59" t="s">
        <v>15</v>
      </c>
      <c r="U3814" s="1" t="n">
        <f aca="false">$S3814-$R3814</f>
        <v>0</v>
      </c>
      <c r="V3814" s="1" t="n">
        <f aca="false">IF($T3814="±",$Q3814*2,$Q3814)</f>
        <v>0</v>
      </c>
      <c r="W3814" s="60" t="str">
        <f aca="false">IFERROR($U3814/ABS($V3814),"N/A")</f>
        <v>N/A</v>
      </c>
      <c r="X3814" s="61" t="str">
        <f aca="false">IF(OR($W3814="N/A",$R3814="",$S3814=""),"N/A",IF($W3814&gt;=4,"Not Significant",IF($W3814&gt;=2,"Semi-Significant","Significant")))</f>
        <v>N/A</v>
      </c>
      <c r="Z3814" s="1" t="str">
        <f aca="false">IF($D3814="Z540.1 w/data",0,"")</f>
        <v/>
      </c>
      <c r="AA3814" s="1" t="e">
        <f aca="false">$Y3814+$Q3814+$Z3814</f>
        <v>#VALUE!</v>
      </c>
      <c r="AB3814" s="1" t="n">
        <f aca="false">$N3814+$Q3814</f>
        <v>0</v>
      </c>
      <c r="AC3814" s="1" t="str">
        <f aca="false">IF($Y3814="","",IF(AND($AA3814&gt;=$R3814,$AA3814&lt;=$S3814),"Pass","Fail"))</f>
        <v/>
      </c>
      <c r="AD3814" s="1" t="str">
        <f aca="false">IF($Y3814="","",IF($AA3814&gt;$R3814,"Pass","Fail"))</f>
        <v/>
      </c>
      <c r="AE3814" s="1" t="str">
        <f aca="false">IF($Y3814="","",IF($AA3814&gt;=$R3814,"Pass","Fail"))</f>
        <v/>
      </c>
      <c r="AF3814" s="1" t="str">
        <f aca="false">IF($Y3814="","",IF($AA3814&lt;=$S3814,"Pass","Fail"))</f>
        <v/>
      </c>
      <c r="AG3814" s="1" t="str">
        <f aca="false">IF($Y3814="","",IF($AA3814&lt;$S3814,"Pass","Fail"))</f>
        <v/>
      </c>
      <c r="AH3814" s="23" t="str">
        <f aca="true">INDIRECT(CHOOSE(MATCH($T3814,{"±","&gt;","≥","≤","&lt;"},0), "AC", "AD", "AE", "AF", "AG") &amp; ROW())</f>
        <v/>
      </c>
      <c r="AI3814" s="56" t="str">
        <f aca="false">IF($X3814="Not Significant","No Further Action Required",
IF($AH3814="","",
IF(AND($AH3814="Pass",$L3814="0 - Passed "),"Analysis performed; no further action required.",
IF(AND($AH3814="Fail",$L3814="1 - Failed "),"Analysis performed; no further action required.",
IF(AND($AH3814="Pass",$L3814="2 - Limited In Use "),"Analysis performed; no further action required.",
IF(AND($AH3814="Fail",$L3814="3 - Adjusted "),"Analysis performed; no further action required.",
"Unit fails analysis; TSM determination required."))))))</f>
        <v/>
      </c>
      <c r="AJ3814" s="58"/>
    </row>
    <row r="3815" customFormat="false" ht="15" hidden="false" customHeight="false" outlineLevel="0" collapsed="false">
      <c r="A3815" s="56"/>
      <c r="E3815" s="57" t="str">
        <f aca="false">IF(AND($F3815="",$G3815=""),"",IF($G3815="",$F3815,HYPERLINK($G3815,$F3815)))</f>
        <v/>
      </c>
      <c r="H3815" s="1" t="str">
        <f aca="false">IF($I3815="","None Attached",IF(LEFT($I3815,5)="https",HYPERLINK($I3815,"Datasheet"),HYPERLINK(_xlfn.CONCAT("https://",$I3815),"Datasheet")))</f>
        <v>None Attached</v>
      </c>
      <c r="M3815" s="56"/>
      <c r="P3815" s="58"/>
      <c r="Q3815" s="1" t="n">
        <f aca="false">$M3815-$N3815</f>
        <v>0</v>
      </c>
      <c r="R3815" s="56"/>
      <c r="T3815" s="59" t="s">
        <v>15</v>
      </c>
      <c r="U3815" s="1" t="n">
        <f aca="false">$S3815-$R3815</f>
        <v>0</v>
      </c>
      <c r="V3815" s="1" t="n">
        <f aca="false">IF($T3815="±",$Q3815*2,$Q3815)</f>
        <v>0</v>
      </c>
      <c r="W3815" s="60" t="str">
        <f aca="false">IFERROR($U3815/ABS($V3815),"N/A")</f>
        <v>N/A</v>
      </c>
      <c r="X3815" s="61" t="str">
        <f aca="false">IF(OR($W3815="N/A",$R3815="",$S3815=""),"N/A",IF($W3815&gt;=4,"Not Significant",IF($W3815&gt;=2,"Semi-Significant","Significant")))</f>
        <v>N/A</v>
      </c>
      <c r="Z3815" s="1" t="str">
        <f aca="false">IF($D3815="Z540.1 w/data",0,"")</f>
        <v/>
      </c>
      <c r="AA3815" s="1" t="e">
        <f aca="false">$Y3815+$Q3815+$Z3815</f>
        <v>#VALUE!</v>
      </c>
      <c r="AB3815" s="1" t="n">
        <f aca="false">$N3815+$Q3815</f>
        <v>0</v>
      </c>
      <c r="AC3815" s="1" t="str">
        <f aca="false">IF($Y3815="","",IF(AND($AA3815&gt;=$R3815,$AA3815&lt;=$S3815),"Pass","Fail"))</f>
        <v/>
      </c>
      <c r="AD3815" s="1" t="str">
        <f aca="false">IF($Y3815="","",IF($AA3815&gt;$R3815,"Pass","Fail"))</f>
        <v/>
      </c>
      <c r="AE3815" s="1" t="str">
        <f aca="false">IF($Y3815="","",IF($AA3815&gt;=$R3815,"Pass","Fail"))</f>
        <v/>
      </c>
      <c r="AF3815" s="1" t="str">
        <f aca="false">IF($Y3815="","",IF($AA3815&lt;=$S3815,"Pass","Fail"))</f>
        <v/>
      </c>
      <c r="AG3815" s="1" t="str">
        <f aca="false">IF($Y3815="","",IF($AA3815&lt;$S3815,"Pass","Fail"))</f>
        <v/>
      </c>
      <c r="AH3815" s="23" t="str">
        <f aca="true">INDIRECT(CHOOSE(MATCH($T3815,{"±","&gt;","≥","≤","&lt;"},0), "AC", "AD", "AE", "AF", "AG") &amp; ROW())</f>
        <v/>
      </c>
      <c r="AI3815" s="56" t="str">
        <f aca="false">IF($X3815="Not Significant","No Further Action Required",
IF($AH3815="","",
IF(AND($AH3815="Pass",$L3815="0 - Passed "),"Analysis performed; no further action required.",
IF(AND($AH3815="Fail",$L3815="1 - Failed "),"Analysis performed; no further action required.",
IF(AND($AH3815="Pass",$L3815="2 - Limited In Use "),"Analysis performed; no further action required.",
IF(AND($AH3815="Fail",$L3815="3 - Adjusted "),"Analysis performed; no further action required.",
"Unit fails analysis; TSM determination required."))))))</f>
        <v/>
      </c>
      <c r="AJ3815" s="58"/>
    </row>
    <row r="3816" customFormat="false" ht="15" hidden="false" customHeight="false" outlineLevel="0" collapsed="false">
      <c r="A3816" s="56"/>
      <c r="E3816" s="57" t="str">
        <f aca="false">IF(AND($F3816="",$G3816=""),"",IF($G3816="",$F3816,HYPERLINK($G3816,$F3816)))</f>
        <v/>
      </c>
      <c r="H3816" s="1" t="str">
        <f aca="false">IF($I3816="","None Attached",IF(LEFT($I3816,5)="https",HYPERLINK($I3816,"Datasheet"),HYPERLINK(_xlfn.CONCAT("https://",$I3816),"Datasheet")))</f>
        <v>None Attached</v>
      </c>
      <c r="M3816" s="56"/>
      <c r="P3816" s="58"/>
      <c r="Q3816" s="1" t="n">
        <f aca="false">$M3816-$N3816</f>
        <v>0</v>
      </c>
      <c r="R3816" s="56"/>
      <c r="T3816" s="59" t="s">
        <v>15</v>
      </c>
      <c r="U3816" s="1" t="n">
        <f aca="false">$S3816-$R3816</f>
        <v>0</v>
      </c>
      <c r="V3816" s="1" t="n">
        <f aca="false">IF($T3816="±",$Q3816*2,$Q3816)</f>
        <v>0</v>
      </c>
      <c r="W3816" s="60" t="str">
        <f aca="false">IFERROR($U3816/ABS($V3816),"N/A")</f>
        <v>N/A</v>
      </c>
      <c r="X3816" s="61" t="str">
        <f aca="false">IF(OR($W3816="N/A",$R3816="",$S3816=""),"N/A",IF($W3816&gt;=4,"Not Significant",IF($W3816&gt;=2,"Semi-Significant","Significant")))</f>
        <v>N/A</v>
      </c>
      <c r="Z3816" s="1" t="str">
        <f aca="false">IF($D3816="Z540.1 w/data",0,"")</f>
        <v/>
      </c>
      <c r="AA3816" s="1" t="e">
        <f aca="false">$Y3816+$Q3816+$Z3816</f>
        <v>#VALUE!</v>
      </c>
      <c r="AB3816" s="1" t="n">
        <f aca="false">$N3816+$Q3816</f>
        <v>0</v>
      </c>
      <c r="AC3816" s="1" t="str">
        <f aca="false">IF($Y3816="","",IF(AND($AA3816&gt;=$R3816,$AA3816&lt;=$S3816),"Pass","Fail"))</f>
        <v/>
      </c>
      <c r="AD3816" s="1" t="str">
        <f aca="false">IF($Y3816="","",IF($AA3816&gt;$R3816,"Pass","Fail"))</f>
        <v/>
      </c>
      <c r="AE3816" s="1" t="str">
        <f aca="false">IF($Y3816="","",IF($AA3816&gt;=$R3816,"Pass","Fail"))</f>
        <v/>
      </c>
      <c r="AF3816" s="1" t="str">
        <f aca="false">IF($Y3816="","",IF($AA3816&lt;=$S3816,"Pass","Fail"))</f>
        <v/>
      </c>
      <c r="AG3816" s="1" t="str">
        <f aca="false">IF($Y3816="","",IF($AA3816&lt;$S3816,"Pass","Fail"))</f>
        <v/>
      </c>
      <c r="AH3816" s="23" t="str">
        <f aca="true">INDIRECT(CHOOSE(MATCH($T3816,{"±","&gt;","≥","≤","&lt;"},0), "AC", "AD", "AE", "AF", "AG") &amp; ROW())</f>
        <v/>
      </c>
      <c r="AI3816" s="56" t="str">
        <f aca="false">IF($X3816="Not Significant","No Further Action Required",
IF($AH3816="","",
IF(AND($AH3816="Pass",$L3816="0 - Passed "),"Analysis performed; no further action required.",
IF(AND($AH3816="Fail",$L3816="1 - Failed "),"Analysis performed; no further action required.",
IF(AND($AH3816="Pass",$L3816="2 - Limited In Use "),"Analysis performed; no further action required.",
IF(AND($AH3816="Fail",$L3816="3 - Adjusted "),"Analysis performed; no further action required.",
"Unit fails analysis; TSM determination required."))))))</f>
        <v/>
      </c>
      <c r="AJ3816" s="58"/>
    </row>
    <row r="3817" customFormat="false" ht="15" hidden="false" customHeight="false" outlineLevel="0" collapsed="false">
      <c r="A3817" s="56"/>
      <c r="E3817" s="57" t="str">
        <f aca="false">IF(AND($F3817="",$G3817=""),"",IF($G3817="",$F3817,HYPERLINK($G3817,$F3817)))</f>
        <v/>
      </c>
      <c r="H3817" s="1" t="str">
        <f aca="false">IF($I3817="","None Attached",IF(LEFT($I3817,5)="https",HYPERLINK($I3817,"Datasheet"),HYPERLINK(_xlfn.CONCAT("https://",$I3817),"Datasheet")))</f>
        <v>None Attached</v>
      </c>
      <c r="M3817" s="56"/>
      <c r="P3817" s="58"/>
      <c r="Q3817" s="1" t="n">
        <f aca="false">$M3817-$N3817</f>
        <v>0</v>
      </c>
      <c r="R3817" s="56"/>
      <c r="T3817" s="59" t="s">
        <v>15</v>
      </c>
      <c r="U3817" s="1" t="n">
        <f aca="false">$S3817-$R3817</f>
        <v>0</v>
      </c>
      <c r="V3817" s="1" t="n">
        <f aca="false">IF($T3817="±",$Q3817*2,$Q3817)</f>
        <v>0</v>
      </c>
      <c r="W3817" s="60" t="str">
        <f aca="false">IFERROR($U3817/ABS($V3817),"N/A")</f>
        <v>N/A</v>
      </c>
      <c r="X3817" s="61" t="str">
        <f aca="false">IF(OR($W3817="N/A",$R3817="",$S3817=""),"N/A",IF($W3817&gt;=4,"Not Significant",IF($W3817&gt;=2,"Semi-Significant","Significant")))</f>
        <v>N/A</v>
      </c>
      <c r="Z3817" s="1" t="str">
        <f aca="false">IF($D3817="Z540.1 w/data",0,"")</f>
        <v/>
      </c>
      <c r="AA3817" s="1" t="e">
        <f aca="false">$Y3817+$Q3817+$Z3817</f>
        <v>#VALUE!</v>
      </c>
      <c r="AB3817" s="1" t="n">
        <f aca="false">$N3817+$Q3817</f>
        <v>0</v>
      </c>
      <c r="AC3817" s="1" t="str">
        <f aca="false">IF($Y3817="","",IF(AND($AA3817&gt;=$R3817,$AA3817&lt;=$S3817),"Pass","Fail"))</f>
        <v/>
      </c>
      <c r="AD3817" s="1" t="str">
        <f aca="false">IF($Y3817="","",IF($AA3817&gt;$R3817,"Pass","Fail"))</f>
        <v/>
      </c>
      <c r="AE3817" s="1" t="str">
        <f aca="false">IF($Y3817="","",IF($AA3817&gt;=$R3817,"Pass","Fail"))</f>
        <v/>
      </c>
      <c r="AF3817" s="1" t="str">
        <f aca="false">IF($Y3817="","",IF($AA3817&lt;=$S3817,"Pass","Fail"))</f>
        <v/>
      </c>
      <c r="AG3817" s="1" t="str">
        <f aca="false">IF($Y3817="","",IF($AA3817&lt;$S3817,"Pass","Fail"))</f>
        <v/>
      </c>
      <c r="AH3817" s="23" t="str">
        <f aca="true">INDIRECT(CHOOSE(MATCH($T3817,{"±","&gt;","≥","≤","&lt;"},0), "AC", "AD", "AE", "AF", "AG") &amp; ROW())</f>
        <v/>
      </c>
      <c r="AI3817" s="56" t="str">
        <f aca="false">IF($X3817="Not Significant","No Further Action Required",
IF($AH3817="","",
IF(AND($AH3817="Pass",$L3817="0 - Passed "),"Analysis performed; no further action required.",
IF(AND($AH3817="Fail",$L3817="1 - Failed "),"Analysis performed; no further action required.",
IF(AND($AH3817="Pass",$L3817="2 - Limited In Use "),"Analysis performed; no further action required.",
IF(AND($AH3817="Fail",$L3817="3 - Adjusted "),"Analysis performed; no further action required.",
"Unit fails analysis; TSM determination required."))))))</f>
        <v/>
      </c>
      <c r="AJ3817" s="58"/>
    </row>
    <row r="3818" customFormat="false" ht="15" hidden="false" customHeight="false" outlineLevel="0" collapsed="false">
      <c r="A3818" s="56"/>
      <c r="E3818" s="57" t="str">
        <f aca="false">IF(AND($F3818="",$G3818=""),"",IF($G3818="",$F3818,HYPERLINK($G3818,$F3818)))</f>
        <v/>
      </c>
      <c r="H3818" s="1" t="str">
        <f aca="false">IF($I3818="","None Attached",IF(LEFT($I3818,5)="https",HYPERLINK($I3818,"Datasheet"),HYPERLINK(_xlfn.CONCAT("https://",$I3818),"Datasheet")))</f>
        <v>None Attached</v>
      </c>
      <c r="M3818" s="56"/>
      <c r="P3818" s="58"/>
      <c r="Q3818" s="1" t="n">
        <f aca="false">$M3818-$N3818</f>
        <v>0</v>
      </c>
      <c r="R3818" s="56"/>
      <c r="T3818" s="59" t="s">
        <v>15</v>
      </c>
      <c r="U3818" s="1" t="n">
        <f aca="false">$S3818-$R3818</f>
        <v>0</v>
      </c>
      <c r="V3818" s="1" t="n">
        <f aca="false">IF($T3818="±",$Q3818*2,$Q3818)</f>
        <v>0</v>
      </c>
      <c r="W3818" s="60" t="str">
        <f aca="false">IFERROR($U3818/ABS($V3818),"N/A")</f>
        <v>N/A</v>
      </c>
      <c r="X3818" s="61" t="str">
        <f aca="false">IF(OR($W3818="N/A",$R3818="",$S3818=""),"N/A",IF($W3818&gt;=4,"Not Significant",IF($W3818&gt;=2,"Semi-Significant","Significant")))</f>
        <v>N/A</v>
      </c>
      <c r="Z3818" s="1" t="str">
        <f aca="false">IF($D3818="Z540.1 w/data",0,"")</f>
        <v/>
      </c>
      <c r="AA3818" s="1" t="e">
        <f aca="false">$Y3818+$Q3818+$Z3818</f>
        <v>#VALUE!</v>
      </c>
      <c r="AB3818" s="1" t="n">
        <f aca="false">$N3818+$Q3818</f>
        <v>0</v>
      </c>
      <c r="AC3818" s="1" t="str">
        <f aca="false">IF($Y3818="","",IF(AND($AA3818&gt;=$R3818,$AA3818&lt;=$S3818),"Pass","Fail"))</f>
        <v/>
      </c>
      <c r="AD3818" s="1" t="str">
        <f aca="false">IF($Y3818="","",IF($AA3818&gt;$R3818,"Pass","Fail"))</f>
        <v/>
      </c>
      <c r="AE3818" s="1" t="str">
        <f aca="false">IF($Y3818="","",IF($AA3818&gt;=$R3818,"Pass","Fail"))</f>
        <v/>
      </c>
      <c r="AF3818" s="1" t="str">
        <f aca="false">IF($Y3818="","",IF($AA3818&lt;=$S3818,"Pass","Fail"))</f>
        <v/>
      </c>
      <c r="AG3818" s="1" t="str">
        <f aca="false">IF($Y3818="","",IF($AA3818&lt;$S3818,"Pass","Fail"))</f>
        <v/>
      </c>
      <c r="AH3818" s="23" t="str">
        <f aca="true">INDIRECT(CHOOSE(MATCH($T3818,{"±","&gt;","≥","≤","&lt;"},0), "AC", "AD", "AE", "AF", "AG") &amp; ROW())</f>
        <v/>
      </c>
      <c r="AI3818" s="56" t="str">
        <f aca="false">IF($X3818="Not Significant","No Further Action Required",
IF($AH3818="","",
IF(AND($AH3818="Pass",$L3818="0 - Passed "),"Analysis performed; no further action required.",
IF(AND($AH3818="Fail",$L3818="1 - Failed "),"Analysis performed; no further action required.",
IF(AND($AH3818="Pass",$L3818="2 - Limited In Use "),"Analysis performed; no further action required.",
IF(AND($AH3818="Fail",$L3818="3 - Adjusted "),"Analysis performed; no further action required.",
"Unit fails analysis; TSM determination required."))))))</f>
        <v/>
      </c>
      <c r="AJ3818" s="58"/>
    </row>
    <row r="3819" customFormat="false" ht="15" hidden="false" customHeight="false" outlineLevel="0" collapsed="false">
      <c r="A3819" s="56"/>
      <c r="E3819" s="57" t="str">
        <f aca="false">IF(AND($F3819="",$G3819=""),"",IF($G3819="",$F3819,HYPERLINK($G3819,$F3819)))</f>
        <v/>
      </c>
      <c r="H3819" s="1" t="str">
        <f aca="false">IF($I3819="","None Attached",IF(LEFT($I3819,5)="https",HYPERLINK($I3819,"Datasheet"),HYPERLINK(_xlfn.CONCAT("https://",$I3819),"Datasheet")))</f>
        <v>None Attached</v>
      </c>
      <c r="M3819" s="56"/>
      <c r="P3819" s="58"/>
      <c r="Q3819" s="1" t="n">
        <f aca="false">$M3819-$N3819</f>
        <v>0</v>
      </c>
      <c r="R3819" s="56"/>
      <c r="T3819" s="59" t="s">
        <v>15</v>
      </c>
      <c r="U3819" s="1" t="n">
        <f aca="false">$S3819-$R3819</f>
        <v>0</v>
      </c>
      <c r="V3819" s="1" t="n">
        <f aca="false">IF($T3819="±",$Q3819*2,$Q3819)</f>
        <v>0</v>
      </c>
      <c r="W3819" s="60" t="str">
        <f aca="false">IFERROR($U3819/ABS($V3819),"N/A")</f>
        <v>N/A</v>
      </c>
      <c r="X3819" s="61" t="str">
        <f aca="false">IF(OR($W3819="N/A",$R3819="",$S3819=""),"N/A",IF($W3819&gt;=4,"Not Significant",IF($W3819&gt;=2,"Semi-Significant","Significant")))</f>
        <v>N/A</v>
      </c>
      <c r="Z3819" s="1" t="str">
        <f aca="false">IF($D3819="Z540.1 w/data",0,"")</f>
        <v/>
      </c>
      <c r="AA3819" s="1" t="e">
        <f aca="false">$Y3819+$Q3819+$Z3819</f>
        <v>#VALUE!</v>
      </c>
      <c r="AB3819" s="1" t="n">
        <f aca="false">$N3819+$Q3819</f>
        <v>0</v>
      </c>
      <c r="AC3819" s="1" t="str">
        <f aca="false">IF($Y3819="","",IF(AND($AA3819&gt;=$R3819,$AA3819&lt;=$S3819),"Pass","Fail"))</f>
        <v/>
      </c>
      <c r="AD3819" s="1" t="str">
        <f aca="false">IF($Y3819="","",IF($AA3819&gt;$R3819,"Pass","Fail"))</f>
        <v/>
      </c>
      <c r="AE3819" s="1" t="str">
        <f aca="false">IF($Y3819="","",IF($AA3819&gt;=$R3819,"Pass","Fail"))</f>
        <v/>
      </c>
      <c r="AF3819" s="1" t="str">
        <f aca="false">IF($Y3819="","",IF($AA3819&lt;=$S3819,"Pass","Fail"))</f>
        <v/>
      </c>
      <c r="AG3819" s="1" t="str">
        <f aca="false">IF($Y3819="","",IF($AA3819&lt;$S3819,"Pass","Fail"))</f>
        <v/>
      </c>
      <c r="AH3819" s="23" t="str">
        <f aca="true">INDIRECT(CHOOSE(MATCH($T3819,{"±","&gt;","≥","≤","&lt;"},0), "AC", "AD", "AE", "AF", "AG") &amp; ROW())</f>
        <v/>
      </c>
      <c r="AI3819" s="56" t="str">
        <f aca="false">IF($X3819="Not Significant","No Further Action Required",
IF($AH3819="","",
IF(AND($AH3819="Pass",$L3819="0 - Passed "),"Analysis performed; no further action required.",
IF(AND($AH3819="Fail",$L3819="1 - Failed "),"Analysis performed; no further action required.",
IF(AND($AH3819="Pass",$L3819="2 - Limited In Use "),"Analysis performed; no further action required.",
IF(AND($AH3819="Fail",$L3819="3 - Adjusted "),"Analysis performed; no further action required.",
"Unit fails analysis; TSM determination required."))))))</f>
        <v/>
      </c>
      <c r="AJ3819" s="58"/>
    </row>
    <row r="3820" customFormat="false" ht="15" hidden="false" customHeight="false" outlineLevel="0" collapsed="false">
      <c r="A3820" s="56"/>
      <c r="E3820" s="57" t="str">
        <f aca="false">IF(AND($F3820="",$G3820=""),"",IF($G3820="",$F3820,HYPERLINK($G3820,$F3820)))</f>
        <v/>
      </c>
      <c r="H3820" s="1" t="str">
        <f aca="false">IF($I3820="","None Attached",IF(LEFT($I3820,5)="https",HYPERLINK($I3820,"Datasheet"),HYPERLINK(_xlfn.CONCAT("https://",$I3820),"Datasheet")))</f>
        <v>None Attached</v>
      </c>
      <c r="M3820" s="56"/>
      <c r="P3820" s="58"/>
      <c r="Q3820" s="1" t="n">
        <f aca="false">$M3820-$N3820</f>
        <v>0</v>
      </c>
      <c r="R3820" s="56"/>
      <c r="T3820" s="59" t="s">
        <v>15</v>
      </c>
      <c r="U3820" s="1" t="n">
        <f aca="false">$S3820-$R3820</f>
        <v>0</v>
      </c>
      <c r="V3820" s="1" t="n">
        <f aca="false">IF($T3820="±",$Q3820*2,$Q3820)</f>
        <v>0</v>
      </c>
      <c r="W3820" s="60" t="str">
        <f aca="false">IFERROR($U3820/ABS($V3820),"N/A")</f>
        <v>N/A</v>
      </c>
      <c r="X3820" s="61" t="str">
        <f aca="false">IF(OR($W3820="N/A",$R3820="",$S3820=""),"N/A",IF($W3820&gt;=4,"Not Significant",IF($W3820&gt;=2,"Semi-Significant","Significant")))</f>
        <v>N/A</v>
      </c>
      <c r="Z3820" s="1" t="str">
        <f aca="false">IF($D3820="Z540.1 w/data",0,"")</f>
        <v/>
      </c>
      <c r="AA3820" s="1" t="e">
        <f aca="false">$Y3820+$Q3820+$Z3820</f>
        <v>#VALUE!</v>
      </c>
      <c r="AB3820" s="1" t="n">
        <f aca="false">$N3820+$Q3820</f>
        <v>0</v>
      </c>
      <c r="AC3820" s="1" t="str">
        <f aca="false">IF($Y3820="","",IF(AND($AA3820&gt;=$R3820,$AA3820&lt;=$S3820),"Pass","Fail"))</f>
        <v/>
      </c>
      <c r="AD3820" s="1" t="str">
        <f aca="false">IF($Y3820="","",IF($AA3820&gt;$R3820,"Pass","Fail"))</f>
        <v/>
      </c>
      <c r="AE3820" s="1" t="str">
        <f aca="false">IF($Y3820="","",IF($AA3820&gt;=$R3820,"Pass","Fail"))</f>
        <v/>
      </c>
      <c r="AF3820" s="1" t="str">
        <f aca="false">IF($Y3820="","",IF($AA3820&lt;=$S3820,"Pass","Fail"))</f>
        <v/>
      </c>
      <c r="AG3820" s="1" t="str">
        <f aca="false">IF($Y3820="","",IF($AA3820&lt;$S3820,"Pass","Fail"))</f>
        <v/>
      </c>
      <c r="AH3820" s="23" t="str">
        <f aca="true">INDIRECT(CHOOSE(MATCH($T3820,{"±","&gt;","≥","≤","&lt;"},0), "AC", "AD", "AE", "AF", "AG") &amp; ROW())</f>
        <v/>
      </c>
      <c r="AI3820" s="56" t="str">
        <f aca="false">IF($X3820="Not Significant","No Further Action Required",
IF($AH3820="","",
IF(AND($AH3820="Pass",$L3820="0 - Passed "),"Analysis performed; no further action required.",
IF(AND($AH3820="Fail",$L3820="1 - Failed "),"Analysis performed; no further action required.",
IF(AND($AH3820="Pass",$L3820="2 - Limited In Use "),"Analysis performed; no further action required.",
IF(AND($AH3820="Fail",$L3820="3 - Adjusted "),"Analysis performed; no further action required.",
"Unit fails analysis; TSM determination required."))))))</f>
        <v/>
      </c>
      <c r="AJ3820" s="58"/>
    </row>
    <row r="3821" customFormat="false" ht="15" hidden="false" customHeight="false" outlineLevel="0" collapsed="false">
      <c r="A3821" s="56"/>
      <c r="E3821" s="57" t="str">
        <f aca="false">IF(AND($F3821="",$G3821=""),"",IF($G3821="",$F3821,HYPERLINK($G3821,$F3821)))</f>
        <v/>
      </c>
      <c r="H3821" s="1" t="str">
        <f aca="false">IF($I3821="","None Attached",IF(LEFT($I3821,5)="https",HYPERLINK($I3821,"Datasheet"),HYPERLINK(_xlfn.CONCAT("https://",$I3821),"Datasheet")))</f>
        <v>None Attached</v>
      </c>
      <c r="M3821" s="56"/>
      <c r="P3821" s="58"/>
      <c r="Q3821" s="1" t="n">
        <f aca="false">$M3821-$N3821</f>
        <v>0</v>
      </c>
      <c r="R3821" s="56"/>
      <c r="T3821" s="59" t="s">
        <v>15</v>
      </c>
      <c r="U3821" s="1" t="n">
        <f aca="false">$S3821-$R3821</f>
        <v>0</v>
      </c>
      <c r="V3821" s="1" t="n">
        <f aca="false">IF($T3821="±",$Q3821*2,$Q3821)</f>
        <v>0</v>
      </c>
      <c r="W3821" s="60" t="str">
        <f aca="false">IFERROR($U3821/ABS($V3821),"N/A")</f>
        <v>N/A</v>
      </c>
      <c r="X3821" s="61" t="str">
        <f aca="false">IF(OR($W3821="N/A",$R3821="",$S3821=""),"N/A",IF($W3821&gt;=4,"Not Significant",IF($W3821&gt;=2,"Semi-Significant","Significant")))</f>
        <v>N/A</v>
      </c>
      <c r="Z3821" s="1" t="str">
        <f aca="false">IF($D3821="Z540.1 w/data",0,"")</f>
        <v/>
      </c>
      <c r="AA3821" s="1" t="e">
        <f aca="false">$Y3821+$Q3821+$Z3821</f>
        <v>#VALUE!</v>
      </c>
      <c r="AB3821" s="1" t="n">
        <f aca="false">$N3821+$Q3821</f>
        <v>0</v>
      </c>
      <c r="AC3821" s="1" t="str">
        <f aca="false">IF($Y3821="","",IF(AND($AA3821&gt;=$R3821,$AA3821&lt;=$S3821),"Pass","Fail"))</f>
        <v/>
      </c>
      <c r="AD3821" s="1" t="str">
        <f aca="false">IF($Y3821="","",IF($AA3821&gt;$R3821,"Pass","Fail"))</f>
        <v/>
      </c>
      <c r="AE3821" s="1" t="str">
        <f aca="false">IF($Y3821="","",IF($AA3821&gt;=$R3821,"Pass","Fail"))</f>
        <v/>
      </c>
      <c r="AF3821" s="1" t="str">
        <f aca="false">IF($Y3821="","",IF($AA3821&lt;=$S3821,"Pass","Fail"))</f>
        <v/>
      </c>
      <c r="AG3821" s="1" t="str">
        <f aca="false">IF($Y3821="","",IF($AA3821&lt;$S3821,"Pass","Fail"))</f>
        <v/>
      </c>
      <c r="AH3821" s="23" t="str">
        <f aca="true">INDIRECT(CHOOSE(MATCH($T3821,{"±","&gt;","≥","≤","&lt;"},0), "AC", "AD", "AE", "AF", "AG") &amp; ROW())</f>
        <v/>
      </c>
      <c r="AI3821" s="56" t="str">
        <f aca="false">IF($X3821="Not Significant","No Further Action Required",
IF($AH3821="","",
IF(AND($AH3821="Pass",$L3821="0 - Passed "),"Analysis performed; no further action required.",
IF(AND($AH3821="Fail",$L3821="1 - Failed "),"Analysis performed; no further action required.",
IF(AND($AH3821="Pass",$L3821="2 - Limited In Use "),"Analysis performed; no further action required.",
IF(AND($AH3821="Fail",$L3821="3 - Adjusted "),"Analysis performed; no further action required.",
"Unit fails analysis; TSM determination required."))))))</f>
        <v/>
      </c>
      <c r="AJ3821" s="58"/>
    </row>
    <row r="3822" customFormat="false" ht="15" hidden="false" customHeight="false" outlineLevel="0" collapsed="false">
      <c r="A3822" s="56"/>
      <c r="E3822" s="57" t="str">
        <f aca="false">IF(AND($F3822="",$G3822=""),"",IF($G3822="",$F3822,HYPERLINK($G3822,$F3822)))</f>
        <v/>
      </c>
      <c r="H3822" s="1" t="str">
        <f aca="false">IF($I3822="","None Attached",IF(LEFT($I3822,5)="https",HYPERLINK($I3822,"Datasheet"),HYPERLINK(_xlfn.CONCAT("https://",$I3822),"Datasheet")))</f>
        <v>None Attached</v>
      </c>
      <c r="M3822" s="56"/>
      <c r="P3822" s="58"/>
      <c r="Q3822" s="1" t="n">
        <f aca="false">$M3822-$N3822</f>
        <v>0</v>
      </c>
      <c r="R3822" s="56"/>
      <c r="T3822" s="59" t="s">
        <v>15</v>
      </c>
      <c r="U3822" s="1" t="n">
        <f aca="false">$S3822-$R3822</f>
        <v>0</v>
      </c>
      <c r="V3822" s="1" t="n">
        <f aca="false">IF($T3822="±",$Q3822*2,$Q3822)</f>
        <v>0</v>
      </c>
      <c r="W3822" s="60" t="str">
        <f aca="false">IFERROR($U3822/ABS($V3822),"N/A")</f>
        <v>N/A</v>
      </c>
      <c r="X3822" s="61" t="str">
        <f aca="false">IF(OR($W3822="N/A",$R3822="",$S3822=""),"N/A",IF($W3822&gt;=4,"Not Significant",IF($W3822&gt;=2,"Semi-Significant","Significant")))</f>
        <v>N/A</v>
      </c>
      <c r="Z3822" s="1" t="str">
        <f aca="false">IF($D3822="Z540.1 w/data",0,"")</f>
        <v/>
      </c>
      <c r="AA3822" s="1" t="e">
        <f aca="false">$Y3822+$Q3822+$Z3822</f>
        <v>#VALUE!</v>
      </c>
      <c r="AB3822" s="1" t="n">
        <f aca="false">$N3822+$Q3822</f>
        <v>0</v>
      </c>
      <c r="AC3822" s="1" t="str">
        <f aca="false">IF($Y3822="","",IF(AND($AA3822&gt;=$R3822,$AA3822&lt;=$S3822),"Pass","Fail"))</f>
        <v/>
      </c>
      <c r="AD3822" s="1" t="str">
        <f aca="false">IF($Y3822="","",IF($AA3822&gt;$R3822,"Pass","Fail"))</f>
        <v/>
      </c>
      <c r="AE3822" s="1" t="str">
        <f aca="false">IF($Y3822="","",IF($AA3822&gt;=$R3822,"Pass","Fail"))</f>
        <v/>
      </c>
      <c r="AF3822" s="1" t="str">
        <f aca="false">IF($Y3822="","",IF($AA3822&lt;=$S3822,"Pass","Fail"))</f>
        <v/>
      </c>
      <c r="AG3822" s="1" t="str">
        <f aca="false">IF($Y3822="","",IF($AA3822&lt;$S3822,"Pass","Fail"))</f>
        <v/>
      </c>
      <c r="AH3822" s="23" t="str">
        <f aca="true">INDIRECT(CHOOSE(MATCH($T3822,{"±","&gt;","≥","≤","&lt;"},0), "AC", "AD", "AE", "AF", "AG") &amp; ROW())</f>
        <v/>
      </c>
      <c r="AI3822" s="56" t="str">
        <f aca="false">IF($X3822="Not Significant","No Further Action Required",
IF($AH3822="","",
IF(AND($AH3822="Pass",$L3822="0 - Passed "),"Analysis performed; no further action required.",
IF(AND($AH3822="Fail",$L3822="1 - Failed "),"Analysis performed; no further action required.",
IF(AND($AH3822="Pass",$L3822="2 - Limited In Use "),"Analysis performed; no further action required.",
IF(AND($AH3822="Fail",$L3822="3 - Adjusted "),"Analysis performed; no further action required.",
"Unit fails analysis; TSM determination required."))))))</f>
        <v/>
      </c>
      <c r="AJ3822" s="58"/>
    </row>
    <row r="3823" customFormat="false" ht="15" hidden="false" customHeight="false" outlineLevel="0" collapsed="false">
      <c r="A3823" s="56"/>
      <c r="E3823" s="57" t="str">
        <f aca="false">IF(AND($F3823="",$G3823=""),"",IF($G3823="",$F3823,HYPERLINK($G3823,$F3823)))</f>
        <v/>
      </c>
      <c r="H3823" s="1" t="str">
        <f aca="false">IF($I3823="","None Attached",IF(LEFT($I3823,5)="https",HYPERLINK($I3823,"Datasheet"),HYPERLINK(_xlfn.CONCAT("https://",$I3823),"Datasheet")))</f>
        <v>None Attached</v>
      </c>
      <c r="M3823" s="56"/>
      <c r="P3823" s="58"/>
      <c r="Q3823" s="1" t="n">
        <f aca="false">$M3823-$N3823</f>
        <v>0</v>
      </c>
      <c r="R3823" s="56"/>
      <c r="T3823" s="59" t="s">
        <v>15</v>
      </c>
      <c r="U3823" s="1" t="n">
        <f aca="false">$S3823-$R3823</f>
        <v>0</v>
      </c>
      <c r="V3823" s="1" t="n">
        <f aca="false">IF($T3823="±",$Q3823*2,$Q3823)</f>
        <v>0</v>
      </c>
      <c r="W3823" s="60" t="str">
        <f aca="false">IFERROR($U3823/ABS($V3823),"N/A")</f>
        <v>N/A</v>
      </c>
      <c r="X3823" s="61" t="str">
        <f aca="false">IF(OR($W3823="N/A",$R3823="",$S3823=""),"N/A",IF($W3823&gt;=4,"Not Significant",IF($W3823&gt;=2,"Semi-Significant","Significant")))</f>
        <v>N/A</v>
      </c>
      <c r="Z3823" s="1" t="str">
        <f aca="false">IF($D3823="Z540.1 w/data",0,"")</f>
        <v/>
      </c>
      <c r="AA3823" s="1" t="e">
        <f aca="false">$Y3823+$Q3823+$Z3823</f>
        <v>#VALUE!</v>
      </c>
      <c r="AB3823" s="1" t="n">
        <f aca="false">$N3823+$Q3823</f>
        <v>0</v>
      </c>
      <c r="AC3823" s="1" t="str">
        <f aca="false">IF($Y3823="","",IF(AND($AA3823&gt;=$R3823,$AA3823&lt;=$S3823),"Pass","Fail"))</f>
        <v/>
      </c>
      <c r="AD3823" s="1" t="str">
        <f aca="false">IF($Y3823="","",IF($AA3823&gt;$R3823,"Pass","Fail"))</f>
        <v/>
      </c>
      <c r="AE3823" s="1" t="str">
        <f aca="false">IF($Y3823="","",IF($AA3823&gt;=$R3823,"Pass","Fail"))</f>
        <v/>
      </c>
      <c r="AF3823" s="1" t="str">
        <f aca="false">IF($Y3823="","",IF($AA3823&lt;=$S3823,"Pass","Fail"))</f>
        <v/>
      </c>
      <c r="AG3823" s="1" t="str">
        <f aca="false">IF($Y3823="","",IF($AA3823&lt;$S3823,"Pass","Fail"))</f>
        <v/>
      </c>
      <c r="AH3823" s="23" t="str">
        <f aca="true">INDIRECT(CHOOSE(MATCH($T3823,{"±","&gt;","≥","≤","&lt;"},0), "AC", "AD", "AE", "AF", "AG") &amp; ROW())</f>
        <v/>
      </c>
      <c r="AI3823" s="56" t="str">
        <f aca="false">IF($X3823="Not Significant","No Further Action Required",
IF($AH3823="","",
IF(AND($AH3823="Pass",$L3823="0 - Passed "),"Analysis performed; no further action required.",
IF(AND($AH3823="Fail",$L3823="1 - Failed "),"Analysis performed; no further action required.",
IF(AND($AH3823="Pass",$L3823="2 - Limited In Use "),"Analysis performed; no further action required.",
IF(AND($AH3823="Fail",$L3823="3 - Adjusted "),"Analysis performed; no further action required.",
"Unit fails analysis; TSM determination required."))))))</f>
        <v/>
      </c>
      <c r="AJ3823" s="58"/>
    </row>
    <row r="3824" customFormat="false" ht="15" hidden="false" customHeight="false" outlineLevel="0" collapsed="false">
      <c r="A3824" s="56"/>
      <c r="E3824" s="57" t="str">
        <f aca="false">IF(AND($F3824="",$G3824=""),"",IF($G3824="",$F3824,HYPERLINK($G3824,$F3824)))</f>
        <v/>
      </c>
      <c r="H3824" s="1" t="str">
        <f aca="false">IF($I3824="","None Attached",IF(LEFT($I3824,5)="https",HYPERLINK($I3824,"Datasheet"),HYPERLINK(_xlfn.CONCAT("https://",$I3824),"Datasheet")))</f>
        <v>None Attached</v>
      </c>
      <c r="M3824" s="56"/>
      <c r="P3824" s="58"/>
      <c r="Q3824" s="1" t="n">
        <f aca="false">$M3824-$N3824</f>
        <v>0</v>
      </c>
      <c r="R3824" s="56"/>
      <c r="T3824" s="59" t="s">
        <v>15</v>
      </c>
      <c r="U3824" s="1" t="n">
        <f aca="false">$S3824-$R3824</f>
        <v>0</v>
      </c>
      <c r="V3824" s="1" t="n">
        <f aca="false">IF($T3824="±",$Q3824*2,$Q3824)</f>
        <v>0</v>
      </c>
      <c r="W3824" s="60" t="str">
        <f aca="false">IFERROR($U3824/ABS($V3824),"N/A")</f>
        <v>N/A</v>
      </c>
      <c r="X3824" s="61" t="str">
        <f aca="false">IF(OR($W3824="N/A",$R3824="",$S3824=""),"N/A",IF($W3824&gt;=4,"Not Significant",IF($W3824&gt;=2,"Semi-Significant","Significant")))</f>
        <v>N/A</v>
      </c>
      <c r="Z3824" s="1" t="str">
        <f aca="false">IF($D3824="Z540.1 w/data",0,"")</f>
        <v/>
      </c>
      <c r="AA3824" s="1" t="e">
        <f aca="false">$Y3824+$Q3824+$Z3824</f>
        <v>#VALUE!</v>
      </c>
      <c r="AB3824" s="1" t="n">
        <f aca="false">$N3824+$Q3824</f>
        <v>0</v>
      </c>
      <c r="AC3824" s="1" t="str">
        <f aca="false">IF($Y3824="","",IF(AND($AA3824&gt;=$R3824,$AA3824&lt;=$S3824),"Pass","Fail"))</f>
        <v/>
      </c>
      <c r="AD3824" s="1" t="str">
        <f aca="false">IF($Y3824="","",IF($AA3824&gt;$R3824,"Pass","Fail"))</f>
        <v/>
      </c>
      <c r="AE3824" s="1" t="str">
        <f aca="false">IF($Y3824="","",IF($AA3824&gt;=$R3824,"Pass","Fail"))</f>
        <v/>
      </c>
      <c r="AF3824" s="1" t="str">
        <f aca="false">IF($Y3824="","",IF($AA3824&lt;=$S3824,"Pass","Fail"))</f>
        <v/>
      </c>
      <c r="AG3824" s="1" t="str">
        <f aca="false">IF($Y3824="","",IF($AA3824&lt;$S3824,"Pass","Fail"))</f>
        <v/>
      </c>
      <c r="AH3824" s="23" t="str">
        <f aca="true">INDIRECT(CHOOSE(MATCH($T3824,{"±","&gt;","≥","≤","&lt;"},0), "AC", "AD", "AE", "AF", "AG") &amp; ROW())</f>
        <v/>
      </c>
      <c r="AI3824" s="56" t="str">
        <f aca="false">IF($X3824="Not Significant","No Further Action Required",
IF($AH3824="","",
IF(AND($AH3824="Pass",$L3824="0 - Passed "),"Analysis performed; no further action required.",
IF(AND($AH3824="Fail",$L3824="1 - Failed "),"Analysis performed; no further action required.",
IF(AND($AH3824="Pass",$L3824="2 - Limited In Use "),"Analysis performed; no further action required.",
IF(AND($AH3824="Fail",$L3824="3 - Adjusted "),"Analysis performed; no further action required.",
"Unit fails analysis; TSM determination required."))))))</f>
        <v/>
      </c>
      <c r="AJ3824" s="58"/>
    </row>
    <row r="3825" customFormat="false" ht="15" hidden="false" customHeight="false" outlineLevel="0" collapsed="false">
      <c r="A3825" s="56"/>
      <c r="E3825" s="57" t="str">
        <f aca="false">IF(AND($F3825="",$G3825=""),"",IF($G3825="",$F3825,HYPERLINK($G3825,$F3825)))</f>
        <v/>
      </c>
      <c r="H3825" s="1" t="str">
        <f aca="false">IF($I3825="","None Attached",IF(LEFT($I3825,5)="https",HYPERLINK($I3825,"Datasheet"),HYPERLINK(_xlfn.CONCAT("https://",$I3825),"Datasheet")))</f>
        <v>None Attached</v>
      </c>
      <c r="M3825" s="56"/>
      <c r="P3825" s="58"/>
      <c r="Q3825" s="1" t="n">
        <f aca="false">$M3825-$N3825</f>
        <v>0</v>
      </c>
      <c r="R3825" s="56"/>
      <c r="T3825" s="59" t="s">
        <v>15</v>
      </c>
      <c r="U3825" s="1" t="n">
        <f aca="false">$S3825-$R3825</f>
        <v>0</v>
      </c>
      <c r="V3825" s="1" t="n">
        <f aca="false">IF($T3825="±",$Q3825*2,$Q3825)</f>
        <v>0</v>
      </c>
      <c r="W3825" s="60" t="str">
        <f aca="false">IFERROR($U3825/ABS($V3825),"N/A")</f>
        <v>N/A</v>
      </c>
      <c r="X3825" s="61" t="str">
        <f aca="false">IF(OR($W3825="N/A",$R3825="",$S3825=""),"N/A",IF($W3825&gt;=4,"Not Significant",IF($W3825&gt;=2,"Semi-Significant","Significant")))</f>
        <v>N/A</v>
      </c>
      <c r="Z3825" s="1" t="str">
        <f aca="false">IF($D3825="Z540.1 w/data",0,"")</f>
        <v/>
      </c>
      <c r="AA3825" s="1" t="e">
        <f aca="false">$Y3825+$Q3825+$Z3825</f>
        <v>#VALUE!</v>
      </c>
      <c r="AB3825" s="1" t="n">
        <f aca="false">$N3825+$Q3825</f>
        <v>0</v>
      </c>
      <c r="AC3825" s="1" t="str">
        <f aca="false">IF($Y3825="","",IF(AND($AA3825&gt;=$R3825,$AA3825&lt;=$S3825),"Pass","Fail"))</f>
        <v/>
      </c>
      <c r="AD3825" s="1" t="str">
        <f aca="false">IF($Y3825="","",IF($AA3825&gt;$R3825,"Pass","Fail"))</f>
        <v/>
      </c>
      <c r="AE3825" s="1" t="str">
        <f aca="false">IF($Y3825="","",IF($AA3825&gt;=$R3825,"Pass","Fail"))</f>
        <v/>
      </c>
      <c r="AF3825" s="1" t="str">
        <f aca="false">IF($Y3825="","",IF($AA3825&lt;=$S3825,"Pass","Fail"))</f>
        <v/>
      </c>
      <c r="AG3825" s="1" t="str">
        <f aca="false">IF($Y3825="","",IF($AA3825&lt;$S3825,"Pass","Fail"))</f>
        <v/>
      </c>
      <c r="AH3825" s="23" t="str">
        <f aca="true">INDIRECT(CHOOSE(MATCH($T3825,{"±","&gt;","≥","≤","&lt;"},0), "AC", "AD", "AE", "AF", "AG") &amp; ROW())</f>
        <v/>
      </c>
      <c r="AI3825" s="56" t="str">
        <f aca="false">IF($X3825="Not Significant","No Further Action Required",
IF($AH3825="","",
IF(AND($AH3825="Pass",$L3825="0 - Passed "),"Analysis performed; no further action required.",
IF(AND($AH3825="Fail",$L3825="1 - Failed "),"Analysis performed; no further action required.",
IF(AND($AH3825="Pass",$L3825="2 - Limited In Use "),"Analysis performed; no further action required.",
IF(AND($AH3825="Fail",$L3825="3 - Adjusted "),"Analysis performed; no further action required.",
"Unit fails analysis; TSM determination required."))))))</f>
        <v/>
      </c>
      <c r="AJ3825" s="58"/>
    </row>
    <row r="3826" customFormat="false" ht="15" hidden="false" customHeight="false" outlineLevel="0" collapsed="false">
      <c r="A3826" s="56"/>
      <c r="E3826" s="57" t="str">
        <f aca="false">IF(AND($F3826="",$G3826=""),"",IF($G3826="",$F3826,HYPERLINK($G3826,$F3826)))</f>
        <v/>
      </c>
      <c r="H3826" s="1" t="str">
        <f aca="false">IF($I3826="","None Attached",IF(LEFT($I3826,5)="https",HYPERLINK($I3826,"Datasheet"),HYPERLINK(_xlfn.CONCAT("https://",$I3826),"Datasheet")))</f>
        <v>None Attached</v>
      </c>
      <c r="M3826" s="56"/>
      <c r="P3826" s="58"/>
      <c r="Q3826" s="1" t="n">
        <f aca="false">$M3826-$N3826</f>
        <v>0</v>
      </c>
      <c r="R3826" s="56"/>
      <c r="T3826" s="59" t="s">
        <v>15</v>
      </c>
      <c r="U3826" s="1" t="n">
        <f aca="false">$S3826-$R3826</f>
        <v>0</v>
      </c>
      <c r="V3826" s="1" t="n">
        <f aca="false">IF($T3826="±",$Q3826*2,$Q3826)</f>
        <v>0</v>
      </c>
      <c r="W3826" s="60" t="str">
        <f aca="false">IFERROR($U3826/ABS($V3826),"N/A")</f>
        <v>N/A</v>
      </c>
      <c r="X3826" s="61" t="str">
        <f aca="false">IF(OR($W3826="N/A",$R3826="",$S3826=""),"N/A",IF($W3826&gt;=4,"Not Significant",IF($W3826&gt;=2,"Semi-Significant","Significant")))</f>
        <v>N/A</v>
      </c>
      <c r="Z3826" s="1" t="str">
        <f aca="false">IF($D3826="Z540.1 w/data",0,"")</f>
        <v/>
      </c>
      <c r="AA3826" s="1" t="e">
        <f aca="false">$Y3826+$Q3826+$Z3826</f>
        <v>#VALUE!</v>
      </c>
      <c r="AB3826" s="1" t="n">
        <f aca="false">$N3826+$Q3826</f>
        <v>0</v>
      </c>
      <c r="AC3826" s="1" t="str">
        <f aca="false">IF($Y3826="","",IF(AND($AA3826&gt;=$R3826,$AA3826&lt;=$S3826),"Pass","Fail"))</f>
        <v/>
      </c>
      <c r="AD3826" s="1" t="str">
        <f aca="false">IF($Y3826="","",IF($AA3826&gt;$R3826,"Pass","Fail"))</f>
        <v/>
      </c>
      <c r="AE3826" s="1" t="str">
        <f aca="false">IF($Y3826="","",IF($AA3826&gt;=$R3826,"Pass","Fail"))</f>
        <v/>
      </c>
      <c r="AF3826" s="1" t="str">
        <f aca="false">IF($Y3826="","",IF($AA3826&lt;=$S3826,"Pass","Fail"))</f>
        <v/>
      </c>
      <c r="AG3826" s="1" t="str">
        <f aca="false">IF($Y3826="","",IF($AA3826&lt;$S3826,"Pass","Fail"))</f>
        <v/>
      </c>
      <c r="AH3826" s="23" t="str">
        <f aca="true">INDIRECT(CHOOSE(MATCH($T3826,{"±","&gt;","≥","≤","&lt;"},0), "AC", "AD", "AE", "AF", "AG") &amp; ROW())</f>
        <v/>
      </c>
      <c r="AI3826" s="56" t="str">
        <f aca="false">IF($X3826="Not Significant","No Further Action Required",
IF($AH3826="","",
IF(AND($AH3826="Pass",$L3826="0 - Passed "),"Analysis performed; no further action required.",
IF(AND($AH3826="Fail",$L3826="1 - Failed "),"Analysis performed; no further action required.",
IF(AND($AH3826="Pass",$L3826="2 - Limited In Use "),"Analysis performed; no further action required.",
IF(AND($AH3826="Fail",$L3826="3 - Adjusted "),"Analysis performed; no further action required.",
"Unit fails analysis; TSM determination required."))))))</f>
        <v/>
      </c>
      <c r="AJ3826" s="58"/>
    </row>
    <row r="3827" customFormat="false" ht="15" hidden="false" customHeight="false" outlineLevel="0" collapsed="false">
      <c r="A3827" s="56"/>
      <c r="E3827" s="57" t="str">
        <f aca="false">IF(AND($F3827="",$G3827=""),"",IF($G3827="",$F3827,HYPERLINK($G3827,$F3827)))</f>
        <v/>
      </c>
      <c r="H3827" s="1" t="str">
        <f aca="false">IF($I3827="","None Attached",IF(LEFT($I3827,5)="https",HYPERLINK($I3827,"Datasheet"),HYPERLINK(_xlfn.CONCAT("https://",$I3827),"Datasheet")))</f>
        <v>None Attached</v>
      </c>
      <c r="M3827" s="56"/>
      <c r="P3827" s="58"/>
      <c r="Q3827" s="1" t="n">
        <f aca="false">$M3827-$N3827</f>
        <v>0</v>
      </c>
      <c r="R3827" s="56"/>
      <c r="T3827" s="59" t="s">
        <v>15</v>
      </c>
      <c r="U3827" s="1" t="n">
        <f aca="false">$S3827-$R3827</f>
        <v>0</v>
      </c>
      <c r="V3827" s="1" t="n">
        <f aca="false">IF($T3827="±",$Q3827*2,$Q3827)</f>
        <v>0</v>
      </c>
      <c r="W3827" s="60" t="str">
        <f aca="false">IFERROR($U3827/ABS($V3827),"N/A")</f>
        <v>N/A</v>
      </c>
      <c r="X3827" s="61" t="str">
        <f aca="false">IF(OR($W3827="N/A",$R3827="",$S3827=""),"N/A",IF($W3827&gt;=4,"Not Significant",IF($W3827&gt;=2,"Semi-Significant","Significant")))</f>
        <v>N/A</v>
      </c>
      <c r="Z3827" s="1" t="str">
        <f aca="false">IF($D3827="Z540.1 w/data",0,"")</f>
        <v/>
      </c>
      <c r="AA3827" s="1" t="e">
        <f aca="false">$Y3827+$Q3827+$Z3827</f>
        <v>#VALUE!</v>
      </c>
      <c r="AB3827" s="1" t="n">
        <f aca="false">$N3827+$Q3827</f>
        <v>0</v>
      </c>
      <c r="AC3827" s="1" t="str">
        <f aca="false">IF($Y3827="","",IF(AND($AA3827&gt;=$R3827,$AA3827&lt;=$S3827),"Pass","Fail"))</f>
        <v/>
      </c>
      <c r="AD3827" s="1" t="str">
        <f aca="false">IF($Y3827="","",IF($AA3827&gt;$R3827,"Pass","Fail"))</f>
        <v/>
      </c>
      <c r="AE3827" s="1" t="str">
        <f aca="false">IF($Y3827="","",IF($AA3827&gt;=$R3827,"Pass","Fail"))</f>
        <v/>
      </c>
      <c r="AF3827" s="1" t="str">
        <f aca="false">IF($Y3827="","",IF($AA3827&lt;=$S3827,"Pass","Fail"))</f>
        <v/>
      </c>
      <c r="AG3827" s="1" t="str">
        <f aca="false">IF($Y3827="","",IF($AA3827&lt;$S3827,"Pass","Fail"))</f>
        <v/>
      </c>
      <c r="AH3827" s="23" t="str">
        <f aca="true">INDIRECT(CHOOSE(MATCH($T3827,{"±","&gt;","≥","≤","&lt;"},0), "AC", "AD", "AE", "AF", "AG") &amp; ROW())</f>
        <v/>
      </c>
      <c r="AI3827" s="56" t="str">
        <f aca="false">IF($X3827="Not Significant","No Further Action Required",
IF($AH3827="","",
IF(AND($AH3827="Pass",$L3827="0 - Passed "),"Analysis performed; no further action required.",
IF(AND($AH3827="Fail",$L3827="1 - Failed "),"Analysis performed; no further action required.",
IF(AND($AH3827="Pass",$L3827="2 - Limited In Use "),"Analysis performed; no further action required.",
IF(AND($AH3827="Fail",$L3827="3 - Adjusted "),"Analysis performed; no further action required.",
"Unit fails analysis; TSM determination required."))))))</f>
        <v/>
      </c>
      <c r="AJ3827" s="58"/>
    </row>
    <row r="3828" customFormat="false" ht="15" hidden="false" customHeight="false" outlineLevel="0" collapsed="false">
      <c r="A3828" s="56"/>
      <c r="E3828" s="57" t="str">
        <f aca="false">IF(AND($F3828="",$G3828=""),"",IF($G3828="",$F3828,HYPERLINK($G3828,$F3828)))</f>
        <v/>
      </c>
      <c r="H3828" s="1" t="str">
        <f aca="false">IF($I3828="","None Attached",IF(LEFT($I3828,5)="https",HYPERLINK($I3828,"Datasheet"),HYPERLINK(_xlfn.CONCAT("https://",$I3828),"Datasheet")))</f>
        <v>None Attached</v>
      </c>
      <c r="M3828" s="56"/>
      <c r="P3828" s="58"/>
      <c r="Q3828" s="1" t="n">
        <f aca="false">$M3828-$N3828</f>
        <v>0</v>
      </c>
      <c r="R3828" s="56"/>
      <c r="T3828" s="59" t="s">
        <v>15</v>
      </c>
      <c r="U3828" s="1" t="n">
        <f aca="false">$S3828-$R3828</f>
        <v>0</v>
      </c>
      <c r="V3828" s="1" t="n">
        <f aca="false">IF($T3828="±",$Q3828*2,$Q3828)</f>
        <v>0</v>
      </c>
      <c r="W3828" s="60" t="str">
        <f aca="false">IFERROR($U3828/ABS($V3828),"N/A")</f>
        <v>N/A</v>
      </c>
      <c r="X3828" s="61" t="str">
        <f aca="false">IF(OR($W3828="N/A",$R3828="",$S3828=""),"N/A",IF($W3828&gt;=4,"Not Significant",IF($W3828&gt;=2,"Semi-Significant","Significant")))</f>
        <v>N/A</v>
      </c>
      <c r="Z3828" s="1" t="str">
        <f aca="false">IF($D3828="Z540.1 w/data",0,"")</f>
        <v/>
      </c>
      <c r="AA3828" s="1" t="e">
        <f aca="false">$Y3828+$Q3828+$Z3828</f>
        <v>#VALUE!</v>
      </c>
      <c r="AB3828" s="1" t="n">
        <f aca="false">$N3828+$Q3828</f>
        <v>0</v>
      </c>
      <c r="AC3828" s="1" t="str">
        <f aca="false">IF($Y3828="","",IF(AND($AA3828&gt;=$R3828,$AA3828&lt;=$S3828),"Pass","Fail"))</f>
        <v/>
      </c>
      <c r="AD3828" s="1" t="str">
        <f aca="false">IF($Y3828="","",IF($AA3828&gt;$R3828,"Pass","Fail"))</f>
        <v/>
      </c>
      <c r="AE3828" s="1" t="str">
        <f aca="false">IF($Y3828="","",IF($AA3828&gt;=$R3828,"Pass","Fail"))</f>
        <v/>
      </c>
      <c r="AF3828" s="1" t="str">
        <f aca="false">IF($Y3828="","",IF($AA3828&lt;=$S3828,"Pass","Fail"))</f>
        <v/>
      </c>
      <c r="AG3828" s="1" t="str">
        <f aca="false">IF($Y3828="","",IF($AA3828&lt;$S3828,"Pass","Fail"))</f>
        <v/>
      </c>
      <c r="AH3828" s="23" t="str">
        <f aca="true">INDIRECT(CHOOSE(MATCH($T3828,{"±","&gt;","≥","≤","&lt;"},0), "AC", "AD", "AE", "AF", "AG") &amp; ROW())</f>
        <v/>
      </c>
      <c r="AI3828" s="56" t="str">
        <f aca="false">IF($X3828="Not Significant","No Further Action Required",
IF($AH3828="","",
IF(AND($AH3828="Pass",$L3828="0 - Passed "),"Analysis performed; no further action required.",
IF(AND($AH3828="Fail",$L3828="1 - Failed "),"Analysis performed; no further action required.",
IF(AND($AH3828="Pass",$L3828="2 - Limited In Use "),"Analysis performed; no further action required.",
IF(AND($AH3828="Fail",$L3828="3 - Adjusted "),"Analysis performed; no further action required.",
"Unit fails analysis; TSM determination required."))))))</f>
        <v/>
      </c>
      <c r="AJ3828" s="58"/>
    </row>
    <row r="3829" customFormat="false" ht="15" hidden="false" customHeight="false" outlineLevel="0" collapsed="false">
      <c r="A3829" s="56"/>
      <c r="E3829" s="57" t="str">
        <f aca="false">IF(AND($F3829="",$G3829=""),"",IF($G3829="",$F3829,HYPERLINK($G3829,$F3829)))</f>
        <v/>
      </c>
      <c r="H3829" s="1" t="str">
        <f aca="false">IF($I3829="","None Attached",IF(LEFT($I3829,5)="https",HYPERLINK($I3829,"Datasheet"),HYPERLINK(_xlfn.CONCAT("https://",$I3829),"Datasheet")))</f>
        <v>None Attached</v>
      </c>
      <c r="M3829" s="56"/>
      <c r="P3829" s="58"/>
      <c r="Q3829" s="1" t="n">
        <f aca="false">$M3829-$N3829</f>
        <v>0</v>
      </c>
      <c r="R3829" s="56"/>
      <c r="T3829" s="59" t="s">
        <v>15</v>
      </c>
      <c r="U3829" s="1" t="n">
        <f aca="false">$S3829-$R3829</f>
        <v>0</v>
      </c>
      <c r="V3829" s="1" t="n">
        <f aca="false">IF($T3829="±",$Q3829*2,$Q3829)</f>
        <v>0</v>
      </c>
      <c r="W3829" s="60" t="str">
        <f aca="false">IFERROR($U3829/ABS($V3829),"N/A")</f>
        <v>N/A</v>
      </c>
      <c r="X3829" s="61" t="str">
        <f aca="false">IF(OR($W3829="N/A",$R3829="",$S3829=""),"N/A",IF($W3829&gt;=4,"Not Significant",IF($W3829&gt;=2,"Semi-Significant","Significant")))</f>
        <v>N/A</v>
      </c>
      <c r="Z3829" s="1" t="str">
        <f aca="false">IF($D3829="Z540.1 w/data",0,"")</f>
        <v/>
      </c>
      <c r="AA3829" s="1" t="e">
        <f aca="false">$Y3829+$Q3829+$Z3829</f>
        <v>#VALUE!</v>
      </c>
      <c r="AB3829" s="1" t="n">
        <f aca="false">$N3829+$Q3829</f>
        <v>0</v>
      </c>
      <c r="AC3829" s="1" t="str">
        <f aca="false">IF($Y3829="","",IF(AND($AA3829&gt;=$R3829,$AA3829&lt;=$S3829),"Pass","Fail"))</f>
        <v/>
      </c>
      <c r="AD3829" s="1" t="str">
        <f aca="false">IF($Y3829="","",IF($AA3829&gt;$R3829,"Pass","Fail"))</f>
        <v/>
      </c>
      <c r="AE3829" s="1" t="str">
        <f aca="false">IF($Y3829="","",IF($AA3829&gt;=$R3829,"Pass","Fail"))</f>
        <v/>
      </c>
      <c r="AF3829" s="1" t="str">
        <f aca="false">IF($Y3829="","",IF($AA3829&lt;=$S3829,"Pass","Fail"))</f>
        <v/>
      </c>
      <c r="AG3829" s="1" t="str">
        <f aca="false">IF($Y3829="","",IF($AA3829&lt;$S3829,"Pass","Fail"))</f>
        <v/>
      </c>
      <c r="AH3829" s="23" t="str">
        <f aca="true">INDIRECT(CHOOSE(MATCH($T3829,{"±","&gt;","≥","≤","&lt;"},0), "AC", "AD", "AE", "AF", "AG") &amp; ROW())</f>
        <v/>
      </c>
      <c r="AI3829" s="56" t="str">
        <f aca="false">IF($X3829="Not Significant","No Further Action Required",
IF($AH3829="","",
IF(AND($AH3829="Pass",$L3829="0 - Passed "),"Analysis performed; no further action required.",
IF(AND($AH3829="Fail",$L3829="1 - Failed "),"Analysis performed; no further action required.",
IF(AND($AH3829="Pass",$L3829="2 - Limited In Use "),"Analysis performed; no further action required.",
IF(AND($AH3829="Fail",$L3829="3 - Adjusted "),"Analysis performed; no further action required.",
"Unit fails analysis; TSM determination required."))))))</f>
        <v/>
      </c>
      <c r="AJ3829" s="58"/>
    </row>
    <row r="3830" customFormat="false" ht="15" hidden="false" customHeight="false" outlineLevel="0" collapsed="false">
      <c r="A3830" s="56"/>
      <c r="E3830" s="57" t="str">
        <f aca="false">IF(AND($F3830="",$G3830=""),"",IF($G3830="",$F3830,HYPERLINK($G3830,$F3830)))</f>
        <v/>
      </c>
      <c r="H3830" s="1" t="str">
        <f aca="false">IF($I3830="","None Attached",IF(LEFT($I3830,5)="https",HYPERLINK($I3830,"Datasheet"),HYPERLINK(_xlfn.CONCAT("https://",$I3830),"Datasheet")))</f>
        <v>None Attached</v>
      </c>
      <c r="M3830" s="56"/>
      <c r="P3830" s="58"/>
      <c r="Q3830" s="1" t="n">
        <f aca="false">$M3830-$N3830</f>
        <v>0</v>
      </c>
      <c r="R3830" s="56"/>
      <c r="T3830" s="59" t="s">
        <v>15</v>
      </c>
      <c r="U3830" s="1" t="n">
        <f aca="false">$S3830-$R3830</f>
        <v>0</v>
      </c>
      <c r="V3830" s="1" t="n">
        <f aca="false">IF($T3830="±",$Q3830*2,$Q3830)</f>
        <v>0</v>
      </c>
      <c r="W3830" s="60" t="str">
        <f aca="false">IFERROR($U3830/ABS($V3830),"N/A")</f>
        <v>N/A</v>
      </c>
      <c r="X3830" s="61" t="str">
        <f aca="false">IF(OR($W3830="N/A",$R3830="",$S3830=""),"N/A",IF($W3830&gt;=4,"Not Significant",IF($W3830&gt;=2,"Semi-Significant","Significant")))</f>
        <v>N/A</v>
      </c>
      <c r="Z3830" s="1" t="str">
        <f aca="false">IF($D3830="Z540.1 w/data",0,"")</f>
        <v/>
      </c>
      <c r="AA3830" s="1" t="e">
        <f aca="false">$Y3830+$Q3830+$Z3830</f>
        <v>#VALUE!</v>
      </c>
      <c r="AB3830" s="1" t="n">
        <f aca="false">$N3830+$Q3830</f>
        <v>0</v>
      </c>
      <c r="AC3830" s="1" t="str">
        <f aca="false">IF($Y3830="","",IF(AND($AA3830&gt;=$R3830,$AA3830&lt;=$S3830),"Pass","Fail"))</f>
        <v/>
      </c>
      <c r="AD3830" s="1" t="str">
        <f aca="false">IF($Y3830="","",IF($AA3830&gt;$R3830,"Pass","Fail"))</f>
        <v/>
      </c>
      <c r="AE3830" s="1" t="str">
        <f aca="false">IF($Y3830="","",IF($AA3830&gt;=$R3830,"Pass","Fail"))</f>
        <v/>
      </c>
      <c r="AF3830" s="1" t="str">
        <f aca="false">IF($Y3830="","",IF($AA3830&lt;=$S3830,"Pass","Fail"))</f>
        <v/>
      </c>
      <c r="AG3830" s="1" t="str">
        <f aca="false">IF($Y3830="","",IF($AA3830&lt;$S3830,"Pass","Fail"))</f>
        <v/>
      </c>
      <c r="AH3830" s="23" t="str">
        <f aca="true">INDIRECT(CHOOSE(MATCH($T3830,{"±","&gt;","≥","≤","&lt;"},0), "AC", "AD", "AE", "AF", "AG") &amp; ROW())</f>
        <v/>
      </c>
      <c r="AI3830" s="56" t="str">
        <f aca="false">IF($X3830="Not Significant","No Further Action Required",
IF($AH3830="","",
IF(AND($AH3830="Pass",$L3830="0 - Passed "),"Analysis performed; no further action required.",
IF(AND($AH3830="Fail",$L3830="1 - Failed "),"Analysis performed; no further action required.",
IF(AND($AH3830="Pass",$L3830="2 - Limited In Use "),"Analysis performed; no further action required.",
IF(AND($AH3830="Fail",$L3830="3 - Adjusted "),"Analysis performed; no further action required.",
"Unit fails analysis; TSM determination required."))))))</f>
        <v/>
      </c>
      <c r="AJ3830" s="58"/>
    </row>
    <row r="3831" customFormat="false" ht="15" hidden="false" customHeight="false" outlineLevel="0" collapsed="false">
      <c r="A3831" s="56"/>
      <c r="E3831" s="57" t="str">
        <f aca="false">IF(AND($F3831="",$G3831=""),"",IF($G3831="",$F3831,HYPERLINK($G3831,$F3831)))</f>
        <v/>
      </c>
      <c r="H3831" s="1" t="str">
        <f aca="false">IF($I3831="","None Attached",IF(LEFT($I3831,5)="https",HYPERLINK($I3831,"Datasheet"),HYPERLINK(_xlfn.CONCAT("https://",$I3831),"Datasheet")))</f>
        <v>None Attached</v>
      </c>
      <c r="M3831" s="56"/>
      <c r="P3831" s="58"/>
      <c r="Q3831" s="1" t="n">
        <f aca="false">$M3831-$N3831</f>
        <v>0</v>
      </c>
      <c r="R3831" s="56"/>
      <c r="T3831" s="59" t="s">
        <v>15</v>
      </c>
      <c r="U3831" s="1" t="n">
        <f aca="false">$S3831-$R3831</f>
        <v>0</v>
      </c>
      <c r="V3831" s="1" t="n">
        <f aca="false">IF($T3831="±",$Q3831*2,$Q3831)</f>
        <v>0</v>
      </c>
      <c r="W3831" s="60" t="str">
        <f aca="false">IFERROR($U3831/ABS($V3831),"N/A")</f>
        <v>N/A</v>
      </c>
      <c r="X3831" s="61" t="str">
        <f aca="false">IF(OR($W3831="N/A",$R3831="",$S3831=""),"N/A",IF($W3831&gt;=4,"Not Significant",IF($W3831&gt;=2,"Semi-Significant","Significant")))</f>
        <v>N/A</v>
      </c>
      <c r="Z3831" s="1" t="str">
        <f aca="false">IF($D3831="Z540.1 w/data",0,"")</f>
        <v/>
      </c>
      <c r="AA3831" s="1" t="e">
        <f aca="false">$Y3831+$Q3831+$Z3831</f>
        <v>#VALUE!</v>
      </c>
      <c r="AB3831" s="1" t="n">
        <f aca="false">$N3831+$Q3831</f>
        <v>0</v>
      </c>
      <c r="AC3831" s="1" t="str">
        <f aca="false">IF($Y3831="","",IF(AND($AA3831&gt;=$R3831,$AA3831&lt;=$S3831),"Pass","Fail"))</f>
        <v/>
      </c>
      <c r="AD3831" s="1" t="str">
        <f aca="false">IF($Y3831="","",IF($AA3831&gt;$R3831,"Pass","Fail"))</f>
        <v/>
      </c>
      <c r="AE3831" s="1" t="str">
        <f aca="false">IF($Y3831="","",IF($AA3831&gt;=$R3831,"Pass","Fail"))</f>
        <v/>
      </c>
      <c r="AF3831" s="1" t="str">
        <f aca="false">IF($Y3831="","",IF($AA3831&lt;=$S3831,"Pass","Fail"))</f>
        <v/>
      </c>
      <c r="AG3831" s="1" t="str">
        <f aca="false">IF($Y3831="","",IF($AA3831&lt;$S3831,"Pass","Fail"))</f>
        <v/>
      </c>
      <c r="AH3831" s="23" t="str">
        <f aca="true">INDIRECT(CHOOSE(MATCH($T3831,{"±","&gt;","≥","≤","&lt;"},0), "AC", "AD", "AE", "AF", "AG") &amp; ROW())</f>
        <v/>
      </c>
      <c r="AI3831" s="56" t="str">
        <f aca="false">IF($X3831="Not Significant","No Further Action Required",
IF($AH3831="","",
IF(AND($AH3831="Pass",$L3831="0 - Passed "),"Analysis performed; no further action required.",
IF(AND($AH3831="Fail",$L3831="1 - Failed "),"Analysis performed; no further action required.",
IF(AND($AH3831="Pass",$L3831="2 - Limited In Use "),"Analysis performed; no further action required.",
IF(AND($AH3831="Fail",$L3831="3 - Adjusted "),"Analysis performed; no further action required.",
"Unit fails analysis; TSM determination required."))))))</f>
        <v/>
      </c>
      <c r="AJ3831" s="58"/>
    </row>
    <row r="3832" customFormat="false" ht="15" hidden="false" customHeight="false" outlineLevel="0" collapsed="false">
      <c r="A3832" s="56"/>
      <c r="E3832" s="57" t="str">
        <f aca="false">IF(AND($F3832="",$G3832=""),"",IF($G3832="",$F3832,HYPERLINK($G3832,$F3832)))</f>
        <v/>
      </c>
      <c r="H3832" s="1" t="str">
        <f aca="false">IF($I3832="","None Attached",IF(LEFT($I3832,5)="https",HYPERLINK($I3832,"Datasheet"),HYPERLINK(_xlfn.CONCAT("https://",$I3832),"Datasheet")))</f>
        <v>None Attached</v>
      </c>
      <c r="M3832" s="56"/>
      <c r="P3832" s="58"/>
      <c r="Q3832" s="1" t="n">
        <f aca="false">$M3832-$N3832</f>
        <v>0</v>
      </c>
      <c r="R3832" s="56"/>
      <c r="T3832" s="59" t="s">
        <v>15</v>
      </c>
      <c r="U3832" s="1" t="n">
        <f aca="false">$S3832-$R3832</f>
        <v>0</v>
      </c>
      <c r="V3832" s="1" t="n">
        <f aca="false">IF($T3832="±",$Q3832*2,$Q3832)</f>
        <v>0</v>
      </c>
      <c r="W3832" s="60" t="str">
        <f aca="false">IFERROR($U3832/ABS($V3832),"N/A")</f>
        <v>N/A</v>
      </c>
      <c r="X3832" s="61" t="str">
        <f aca="false">IF(OR($W3832="N/A",$R3832="",$S3832=""),"N/A",IF($W3832&gt;=4,"Not Significant",IF($W3832&gt;=2,"Semi-Significant","Significant")))</f>
        <v>N/A</v>
      </c>
      <c r="Z3832" s="1" t="str">
        <f aca="false">IF($D3832="Z540.1 w/data",0,"")</f>
        <v/>
      </c>
      <c r="AA3832" s="1" t="e">
        <f aca="false">$Y3832+$Q3832+$Z3832</f>
        <v>#VALUE!</v>
      </c>
      <c r="AB3832" s="1" t="n">
        <f aca="false">$N3832+$Q3832</f>
        <v>0</v>
      </c>
      <c r="AC3832" s="1" t="str">
        <f aca="false">IF($Y3832="","",IF(AND($AA3832&gt;=$R3832,$AA3832&lt;=$S3832),"Pass","Fail"))</f>
        <v/>
      </c>
      <c r="AD3832" s="1" t="str">
        <f aca="false">IF($Y3832="","",IF($AA3832&gt;$R3832,"Pass","Fail"))</f>
        <v/>
      </c>
      <c r="AE3832" s="1" t="str">
        <f aca="false">IF($Y3832="","",IF($AA3832&gt;=$R3832,"Pass","Fail"))</f>
        <v/>
      </c>
      <c r="AF3832" s="1" t="str">
        <f aca="false">IF($Y3832="","",IF($AA3832&lt;=$S3832,"Pass","Fail"))</f>
        <v/>
      </c>
      <c r="AG3832" s="1" t="str">
        <f aca="false">IF($Y3832="","",IF($AA3832&lt;$S3832,"Pass","Fail"))</f>
        <v/>
      </c>
      <c r="AH3832" s="23" t="str">
        <f aca="true">INDIRECT(CHOOSE(MATCH($T3832,{"±","&gt;","≥","≤","&lt;"},0), "AC", "AD", "AE", "AF", "AG") &amp; ROW())</f>
        <v/>
      </c>
      <c r="AI3832" s="56" t="str">
        <f aca="false">IF($X3832="Not Significant","No Further Action Required",
IF($AH3832="","",
IF(AND($AH3832="Pass",$L3832="0 - Passed "),"Analysis performed; no further action required.",
IF(AND($AH3832="Fail",$L3832="1 - Failed "),"Analysis performed; no further action required.",
IF(AND($AH3832="Pass",$L3832="2 - Limited In Use "),"Analysis performed; no further action required.",
IF(AND($AH3832="Fail",$L3832="3 - Adjusted "),"Analysis performed; no further action required.",
"Unit fails analysis; TSM determination required."))))))</f>
        <v/>
      </c>
      <c r="AJ3832" s="58"/>
    </row>
    <row r="3833" customFormat="false" ht="15" hidden="false" customHeight="false" outlineLevel="0" collapsed="false">
      <c r="A3833" s="56"/>
      <c r="E3833" s="57" t="str">
        <f aca="false">IF(AND($F3833="",$G3833=""),"",IF($G3833="",$F3833,HYPERLINK($G3833,$F3833)))</f>
        <v/>
      </c>
      <c r="H3833" s="1" t="str">
        <f aca="false">IF($I3833="","None Attached",IF(LEFT($I3833,5)="https",HYPERLINK($I3833,"Datasheet"),HYPERLINK(_xlfn.CONCAT("https://",$I3833),"Datasheet")))</f>
        <v>None Attached</v>
      </c>
      <c r="M3833" s="56"/>
      <c r="P3833" s="58"/>
      <c r="Q3833" s="1" t="n">
        <f aca="false">$M3833-$N3833</f>
        <v>0</v>
      </c>
      <c r="R3833" s="56"/>
      <c r="T3833" s="59" t="s">
        <v>15</v>
      </c>
      <c r="U3833" s="1" t="n">
        <f aca="false">$S3833-$R3833</f>
        <v>0</v>
      </c>
      <c r="V3833" s="1" t="n">
        <f aca="false">IF($T3833="±",$Q3833*2,$Q3833)</f>
        <v>0</v>
      </c>
      <c r="W3833" s="60" t="str">
        <f aca="false">IFERROR($U3833/ABS($V3833),"N/A")</f>
        <v>N/A</v>
      </c>
      <c r="X3833" s="61" t="str">
        <f aca="false">IF(OR($W3833="N/A",$R3833="",$S3833=""),"N/A",IF($W3833&gt;=4,"Not Significant",IF($W3833&gt;=2,"Semi-Significant","Significant")))</f>
        <v>N/A</v>
      </c>
      <c r="Z3833" s="1" t="str">
        <f aca="false">IF($D3833="Z540.1 w/data",0,"")</f>
        <v/>
      </c>
      <c r="AA3833" s="1" t="e">
        <f aca="false">$Y3833+$Q3833+$Z3833</f>
        <v>#VALUE!</v>
      </c>
      <c r="AB3833" s="1" t="n">
        <f aca="false">$N3833+$Q3833</f>
        <v>0</v>
      </c>
      <c r="AC3833" s="1" t="str">
        <f aca="false">IF($Y3833="","",IF(AND($AA3833&gt;=$R3833,$AA3833&lt;=$S3833),"Pass","Fail"))</f>
        <v/>
      </c>
      <c r="AD3833" s="1" t="str">
        <f aca="false">IF($Y3833="","",IF($AA3833&gt;$R3833,"Pass","Fail"))</f>
        <v/>
      </c>
      <c r="AE3833" s="1" t="str">
        <f aca="false">IF($Y3833="","",IF($AA3833&gt;=$R3833,"Pass","Fail"))</f>
        <v/>
      </c>
      <c r="AF3833" s="1" t="str">
        <f aca="false">IF($Y3833="","",IF($AA3833&lt;=$S3833,"Pass","Fail"))</f>
        <v/>
      </c>
      <c r="AG3833" s="1" t="str">
        <f aca="false">IF($Y3833="","",IF($AA3833&lt;$S3833,"Pass","Fail"))</f>
        <v/>
      </c>
      <c r="AH3833" s="23" t="str">
        <f aca="true">INDIRECT(CHOOSE(MATCH($T3833,{"±","&gt;","≥","≤","&lt;"},0), "AC", "AD", "AE", "AF", "AG") &amp; ROW())</f>
        <v/>
      </c>
      <c r="AI3833" s="56" t="str">
        <f aca="false">IF($X3833="Not Significant","No Further Action Required",
IF($AH3833="","",
IF(AND($AH3833="Pass",$L3833="0 - Passed "),"Analysis performed; no further action required.",
IF(AND($AH3833="Fail",$L3833="1 - Failed "),"Analysis performed; no further action required.",
IF(AND($AH3833="Pass",$L3833="2 - Limited In Use "),"Analysis performed; no further action required.",
IF(AND($AH3833="Fail",$L3833="3 - Adjusted "),"Analysis performed; no further action required.",
"Unit fails analysis; TSM determination required."))))))</f>
        <v/>
      </c>
      <c r="AJ3833" s="58"/>
    </row>
    <row r="3834" customFormat="false" ht="15" hidden="false" customHeight="false" outlineLevel="0" collapsed="false">
      <c r="A3834" s="56"/>
      <c r="E3834" s="57" t="str">
        <f aca="false">IF(AND($F3834="",$G3834=""),"",IF($G3834="",$F3834,HYPERLINK($G3834,$F3834)))</f>
        <v/>
      </c>
      <c r="H3834" s="1" t="str">
        <f aca="false">IF($I3834="","None Attached",IF(LEFT($I3834,5)="https",HYPERLINK($I3834,"Datasheet"),HYPERLINK(_xlfn.CONCAT("https://",$I3834),"Datasheet")))</f>
        <v>None Attached</v>
      </c>
      <c r="M3834" s="56"/>
      <c r="P3834" s="58"/>
      <c r="Q3834" s="1" t="n">
        <f aca="false">$M3834-$N3834</f>
        <v>0</v>
      </c>
      <c r="R3834" s="56"/>
      <c r="T3834" s="59" t="s">
        <v>15</v>
      </c>
      <c r="U3834" s="1" t="n">
        <f aca="false">$S3834-$R3834</f>
        <v>0</v>
      </c>
      <c r="V3834" s="1" t="n">
        <f aca="false">IF($T3834="±",$Q3834*2,$Q3834)</f>
        <v>0</v>
      </c>
      <c r="W3834" s="60" t="str">
        <f aca="false">IFERROR($U3834/ABS($V3834),"N/A")</f>
        <v>N/A</v>
      </c>
      <c r="X3834" s="61" t="str">
        <f aca="false">IF(OR($W3834="N/A",$R3834="",$S3834=""),"N/A",IF($W3834&gt;=4,"Not Significant",IF($W3834&gt;=2,"Semi-Significant","Significant")))</f>
        <v>N/A</v>
      </c>
      <c r="Z3834" s="1" t="str">
        <f aca="false">IF($D3834="Z540.1 w/data",0,"")</f>
        <v/>
      </c>
      <c r="AA3834" s="1" t="e">
        <f aca="false">$Y3834+$Q3834+$Z3834</f>
        <v>#VALUE!</v>
      </c>
      <c r="AB3834" s="1" t="n">
        <f aca="false">$N3834+$Q3834</f>
        <v>0</v>
      </c>
      <c r="AC3834" s="1" t="str">
        <f aca="false">IF($Y3834="","",IF(AND($AA3834&gt;=$R3834,$AA3834&lt;=$S3834),"Pass","Fail"))</f>
        <v/>
      </c>
      <c r="AD3834" s="1" t="str">
        <f aca="false">IF($Y3834="","",IF($AA3834&gt;$R3834,"Pass","Fail"))</f>
        <v/>
      </c>
      <c r="AE3834" s="1" t="str">
        <f aca="false">IF($Y3834="","",IF($AA3834&gt;=$R3834,"Pass","Fail"))</f>
        <v/>
      </c>
      <c r="AF3834" s="1" t="str">
        <f aca="false">IF($Y3834="","",IF($AA3834&lt;=$S3834,"Pass","Fail"))</f>
        <v/>
      </c>
      <c r="AG3834" s="1" t="str">
        <f aca="false">IF($Y3834="","",IF($AA3834&lt;$S3834,"Pass","Fail"))</f>
        <v/>
      </c>
      <c r="AH3834" s="23" t="str">
        <f aca="true">INDIRECT(CHOOSE(MATCH($T3834,{"±","&gt;","≥","≤","&lt;"},0), "AC", "AD", "AE", "AF", "AG") &amp; ROW())</f>
        <v/>
      </c>
      <c r="AI3834" s="56" t="str">
        <f aca="false">IF($X3834="Not Significant","No Further Action Required",
IF($AH3834="","",
IF(AND($AH3834="Pass",$L3834="0 - Passed "),"Analysis performed; no further action required.",
IF(AND($AH3834="Fail",$L3834="1 - Failed "),"Analysis performed; no further action required.",
IF(AND($AH3834="Pass",$L3834="2 - Limited In Use "),"Analysis performed; no further action required.",
IF(AND($AH3834="Fail",$L3834="3 - Adjusted "),"Analysis performed; no further action required.",
"Unit fails analysis; TSM determination required."))))))</f>
        <v/>
      </c>
      <c r="AJ3834" s="58"/>
    </row>
    <row r="3835" customFormat="false" ht="15" hidden="false" customHeight="false" outlineLevel="0" collapsed="false">
      <c r="A3835" s="56"/>
      <c r="E3835" s="57" t="str">
        <f aca="false">IF(AND($F3835="",$G3835=""),"",IF($G3835="",$F3835,HYPERLINK($G3835,$F3835)))</f>
        <v/>
      </c>
      <c r="H3835" s="1" t="str">
        <f aca="false">IF($I3835="","None Attached",IF(LEFT($I3835,5)="https",HYPERLINK($I3835,"Datasheet"),HYPERLINK(_xlfn.CONCAT("https://",$I3835),"Datasheet")))</f>
        <v>None Attached</v>
      </c>
      <c r="M3835" s="56"/>
      <c r="P3835" s="58"/>
      <c r="Q3835" s="1" t="n">
        <f aca="false">$M3835-$N3835</f>
        <v>0</v>
      </c>
      <c r="R3835" s="56"/>
      <c r="T3835" s="59" t="s">
        <v>15</v>
      </c>
      <c r="U3835" s="1" t="n">
        <f aca="false">$S3835-$R3835</f>
        <v>0</v>
      </c>
      <c r="V3835" s="1" t="n">
        <f aca="false">IF($T3835="±",$Q3835*2,$Q3835)</f>
        <v>0</v>
      </c>
      <c r="W3835" s="60" t="str">
        <f aca="false">IFERROR($U3835/ABS($V3835),"N/A")</f>
        <v>N/A</v>
      </c>
      <c r="X3835" s="61" t="str">
        <f aca="false">IF(OR($W3835="N/A",$R3835="",$S3835=""),"N/A",IF($W3835&gt;=4,"Not Significant",IF($W3835&gt;=2,"Semi-Significant","Significant")))</f>
        <v>N/A</v>
      </c>
      <c r="Z3835" s="1" t="str">
        <f aca="false">IF($D3835="Z540.1 w/data",0,"")</f>
        <v/>
      </c>
      <c r="AA3835" s="1" t="e">
        <f aca="false">$Y3835+$Q3835+$Z3835</f>
        <v>#VALUE!</v>
      </c>
      <c r="AB3835" s="1" t="n">
        <f aca="false">$N3835+$Q3835</f>
        <v>0</v>
      </c>
      <c r="AC3835" s="1" t="str">
        <f aca="false">IF($Y3835="","",IF(AND($AA3835&gt;=$R3835,$AA3835&lt;=$S3835),"Pass","Fail"))</f>
        <v/>
      </c>
      <c r="AD3835" s="1" t="str">
        <f aca="false">IF($Y3835="","",IF($AA3835&gt;$R3835,"Pass","Fail"))</f>
        <v/>
      </c>
      <c r="AE3835" s="1" t="str">
        <f aca="false">IF($Y3835="","",IF($AA3835&gt;=$R3835,"Pass","Fail"))</f>
        <v/>
      </c>
      <c r="AF3835" s="1" t="str">
        <f aca="false">IF($Y3835="","",IF($AA3835&lt;=$S3835,"Pass","Fail"))</f>
        <v/>
      </c>
      <c r="AG3835" s="1" t="str">
        <f aca="false">IF($Y3835="","",IF($AA3835&lt;$S3835,"Pass","Fail"))</f>
        <v/>
      </c>
      <c r="AH3835" s="23" t="str">
        <f aca="true">INDIRECT(CHOOSE(MATCH($T3835,{"±","&gt;","≥","≤","&lt;"},0), "AC", "AD", "AE", "AF", "AG") &amp; ROW())</f>
        <v/>
      </c>
      <c r="AI3835" s="56" t="str">
        <f aca="false">IF($X3835="Not Significant","No Further Action Required",
IF($AH3835="","",
IF(AND($AH3835="Pass",$L3835="0 - Passed "),"Analysis performed; no further action required.",
IF(AND($AH3835="Fail",$L3835="1 - Failed "),"Analysis performed; no further action required.",
IF(AND($AH3835="Pass",$L3835="2 - Limited In Use "),"Analysis performed; no further action required.",
IF(AND($AH3835="Fail",$L3835="3 - Adjusted "),"Analysis performed; no further action required.",
"Unit fails analysis; TSM determination required."))))))</f>
        <v/>
      </c>
      <c r="AJ3835" s="58"/>
    </row>
    <row r="3836" customFormat="false" ht="15" hidden="false" customHeight="false" outlineLevel="0" collapsed="false">
      <c r="A3836" s="56"/>
      <c r="E3836" s="57" t="str">
        <f aca="false">IF(AND($F3836="",$G3836=""),"",IF($G3836="",$F3836,HYPERLINK($G3836,$F3836)))</f>
        <v/>
      </c>
      <c r="H3836" s="1" t="str">
        <f aca="false">IF($I3836="","None Attached",IF(LEFT($I3836,5)="https",HYPERLINK($I3836,"Datasheet"),HYPERLINK(_xlfn.CONCAT("https://",$I3836),"Datasheet")))</f>
        <v>None Attached</v>
      </c>
      <c r="M3836" s="56"/>
      <c r="P3836" s="58"/>
      <c r="Q3836" s="1" t="n">
        <f aca="false">$M3836-$N3836</f>
        <v>0</v>
      </c>
      <c r="R3836" s="56"/>
      <c r="T3836" s="59" t="s">
        <v>15</v>
      </c>
      <c r="U3836" s="1" t="n">
        <f aca="false">$S3836-$R3836</f>
        <v>0</v>
      </c>
      <c r="V3836" s="1" t="n">
        <f aca="false">IF($T3836="±",$Q3836*2,$Q3836)</f>
        <v>0</v>
      </c>
      <c r="W3836" s="60" t="str">
        <f aca="false">IFERROR($U3836/ABS($V3836),"N/A")</f>
        <v>N/A</v>
      </c>
      <c r="X3836" s="61" t="str">
        <f aca="false">IF(OR($W3836="N/A",$R3836="",$S3836=""),"N/A",IF($W3836&gt;=4,"Not Significant",IF($W3836&gt;=2,"Semi-Significant","Significant")))</f>
        <v>N/A</v>
      </c>
      <c r="Z3836" s="1" t="str">
        <f aca="false">IF($D3836="Z540.1 w/data",0,"")</f>
        <v/>
      </c>
      <c r="AA3836" s="1" t="e">
        <f aca="false">$Y3836+$Q3836+$Z3836</f>
        <v>#VALUE!</v>
      </c>
      <c r="AB3836" s="1" t="n">
        <f aca="false">$N3836+$Q3836</f>
        <v>0</v>
      </c>
      <c r="AC3836" s="1" t="str">
        <f aca="false">IF($Y3836="","",IF(AND($AA3836&gt;=$R3836,$AA3836&lt;=$S3836),"Pass","Fail"))</f>
        <v/>
      </c>
      <c r="AD3836" s="1" t="str">
        <f aca="false">IF($Y3836="","",IF($AA3836&gt;$R3836,"Pass","Fail"))</f>
        <v/>
      </c>
      <c r="AE3836" s="1" t="str">
        <f aca="false">IF($Y3836="","",IF($AA3836&gt;=$R3836,"Pass","Fail"))</f>
        <v/>
      </c>
      <c r="AF3836" s="1" t="str">
        <f aca="false">IF($Y3836="","",IF($AA3836&lt;=$S3836,"Pass","Fail"))</f>
        <v/>
      </c>
      <c r="AG3836" s="1" t="str">
        <f aca="false">IF($Y3836="","",IF($AA3836&lt;$S3836,"Pass","Fail"))</f>
        <v/>
      </c>
      <c r="AH3836" s="23" t="str">
        <f aca="true">INDIRECT(CHOOSE(MATCH($T3836,{"±","&gt;","≥","≤","&lt;"},0), "AC", "AD", "AE", "AF", "AG") &amp; ROW())</f>
        <v/>
      </c>
      <c r="AI3836" s="56" t="str">
        <f aca="false">IF($X3836="Not Significant","No Further Action Required",
IF($AH3836="","",
IF(AND($AH3836="Pass",$L3836="0 - Passed "),"Analysis performed; no further action required.",
IF(AND($AH3836="Fail",$L3836="1 - Failed "),"Analysis performed; no further action required.",
IF(AND($AH3836="Pass",$L3836="2 - Limited In Use "),"Analysis performed; no further action required.",
IF(AND($AH3836="Fail",$L3836="3 - Adjusted "),"Analysis performed; no further action required.",
"Unit fails analysis; TSM determination required."))))))</f>
        <v/>
      </c>
      <c r="AJ3836" s="58"/>
    </row>
    <row r="3837" customFormat="false" ht="15" hidden="false" customHeight="false" outlineLevel="0" collapsed="false">
      <c r="A3837" s="56"/>
      <c r="E3837" s="57" t="str">
        <f aca="false">IF(AND($F3837="",$G3837=""),"",IF($G3837="",$F3837,HYPERLINK($G3837,$F3837)))</f>
        <v/>
      </c>
      <c r="H3837" s="1" t="str">
        <f aca="false">IF($I3837="","None Attached",IF(LEFT($I3837,5)="https",HYPERLINK($I3837,"Datasheet"),HYPERLINK(_xlfn.CONCAT("https://",$I3837),"Datasheet")))</f>
        <v>None Attached</v>
      </c>
      <c r="M3837" s="56"/>
      <c r="P3837" s="58"/>
      <c r="Q3837" s="1" t="n">
        <f aca="false">$M3837-$N3837</f>
        <v>0</v>
      </c>
      <c r="R3837" s="56"/>
      <c r="T3837" s="59" t="s">
        <v>15</v>
      </c>
      <c r="U3837" s="1" t="n">
        <f aca="false">$S3837-$R3837</f>
        <v>0</v>
      </c>
      <c r="V3837" s="1" t="n">
        <f aca="false">IF($T3837="±",$Q3837*2,$Q3837)</f>
        <v>0</v>
      </c>
      <c r="W3837" s="60" t="str">
        <f aca="false">IFERROR($U3837/ABS($V3837),"N/A")</f>
        <v>N/A</v>
      </c>
      <c r="X3837" s="61" t="str">
        <f aca="false">IF(OR($W3837="N/A",$R3837="",$S3837=""),"N/A",IF($W3837&gt;=4,"Not Significant",IF($W3837&gt;=2,"Semi-Significant","Significant")))</f>
        <v>N/A</v>
      </c>
      <c r="Z3837" s="1" t="str">
        <f aca="false">IF($D3837="Z540.1 w/data",0,"")</f>
        <v/>
      </c>
      <c r="AA3837" s="1" t="e">
        <f aca="false">$Y3837+$Q3837+$Z3837</f>
        <v>#VALUE!</v>
      </c>
      <c r="AB3837" s="1" t="n">
        <f aca="false">$N3837+$Q3837</f>
        <v>0</v>
      </c>
      <c r="AC3837" s="1" t="str">
        <f aca="false">IF($Y3837="","",IF(AND($AA3837&gt;=$R3837,$AA3837&lt;=$S3837),"Pass","Fail"))</f>
        <v/>
      </c>
      <c r="AD3837" s="1" t="str">
        <f aca="false">IF($Y3837="","",IF($AA3837&gt;$R3837,"Pass","Fail"))</f>
        <v/>
      </c>
      <c r="AE3837" s="1" t="str">
        <f aca="false">IF($Y3837="","",IF($AA3837&gt;=$R3837,"Pass","Fail"))</f>
        <v/>
      </c>
      <c r="AF3837" s="1" t="str">
        <f aca="false">IF($Y3837="","",IF($AA3837&lt;=$S3837,"Pass","Fail"))</f>
        <v/>
      </c>
      <c r="AG3837" s="1" t="str">
        <f aca="false">IF($Y3837="","",IF($AA3837&lt;$S3837,"Pass","Fail"))</f>
        <v/>
      </c>
      <c r="AH3837" s="23" t="str">
        <f aca="true">INDIRECT(CHOOSE(MATCH($T3837,{"±","&gt;","≥","≤","&lt;"},0), "AC", "AD", "AE", "AF", "AG") &amp; ROW())</f>
        <v/>
      </c>
      <c r="AI3837" s="56" t="str">
        <f aca="false">IF($X3837="Not Significant","No Further Action Required",
IF($AH3837="","",
IF(AND($AH3837="Pass",$L3837="0 - Passed "),"Analysis performed; no further action required.",
IF(AND($AH3837="Fail",$L3837="1 - Failed "),"Analysis performed; no further action required.",
IF(AND($AH3837="Pass",$L3837="2 - Limited In Use "),"Analysis performed; no further action required.",
IF(AND($AH3837="Fail",$L3837="3 - Adjusted "),"Analysis performed; no further action required.",
"Unit fails analysis; TSM determination required."))))))</f>
        <v/>
      </c>
      <c r="AJ3837" s="58"/>
    </row>
    <row r="3838" customFormat="false" ht="15" hidden="false" customHeight="false" outlineLevel="0" collapsed="false">
      <c r="A3838" s="56"/>
      <c r="E3838" s="57" t="str">
        <f aca="false">IF(AND($F3838="",$G3838=""),"",IF($G3838="",$F3838,HYPERLINK($G3838,$F3838)))</f>
        <v/>
      </c>
      <c r="H3838" s="1" t="str">
        <f aca="false">IF($I3838="","None Attached",IF(LEFT($I3838,5)="https",HYPERLINK($I3838,"Datasheet"),HYPERLINK(_xlfn.CONCAT("https://",$I3838),"Datasheet")))</f>
        <v>None Attached</v>
      </c>
      <c r="M3838" s="56"/>
      <c r="P3838" s="58"/>
      <c r="Q3838" s="1" t="n">
        <f aca="false">$M3838-$N3838</f>
        <v>0</v>
      </c>
      <c r="R3838" s="56"/>
      <c r="T3838" s="59" t="s">
        <v>15</v>
      </c>
      <c r="U3838" s="1" t="n">
        <f aca="false">$S3838-$R3838</f>
        <v>0</v>
      </c>
      <c r="V3838" s="1" t="n">
        <f aca="false">IF($T3838="±",$Q3838*2,$Q3838)</f>
        <v>0</v>
      </c>
      <c r="W3838" s="60" t="str">
        <f aca="false">IFERROR($U3838/ABS($V3838),"N/A")</f>
        <v>N/A</v>
      </c>
      <c r="X3838" s="61" t="str">
        <f aca="false">IF(OR($W3838="N/A",$R3838="",$S3838=""),"N/A",IF($W3838&gt;=4,"Not Significant",IF($W3838&gt;=2,"Semi-Significant","Significant")))</f>
        <v>N/A</v>
      </c>
      <c r="Z3838" s="1" t="str">
        <f aca="false">IF($D3838="Z540.1 w/data",0,"")</f>
        <v/>
      </c>
      <c r="AA3838" s="1" t="e">
        <f aca="false">$Y3838+$Q3838+$Z3838</f>
        <v>#VALUE!</v>
      </c>
      <c r="AB3838" s="1" t="n">
        <f aca="false">$N3838+$Q3838</f>
        <v>0</v>
      </c>
      <c r="AC3838" s="1" t="str">
        <f aca="false">IF($Y3838="","",IF(AND($AA3838&gt;=$R3838,$AA3838&lt;=$S3838),"Pass","Fail"))</f>
        <v/>
      </c>
      <c r="AD3838" s="1" t="str">
        <f aca="false">IF($Y3838="","",IF($AA3838&gt;$R3838,"Pass","Fail"))</f>
        <v/>
      </c>
      <c r="AE3838" s="1" t="str">
        <f aca="false">IF($Y3838="","",IF($AA3838&gt;=$R3838,"Pass","Fail"))</f>
        <v/>
      </c>
      <c r="AF3838" s="1" t="str">
        <f aca="false">IF($Y3838="","",IF($AA3838&lt;=$S3838,"Pass","Fail"))</f>
        <v/>
      </c>
      <c r="AG3838" s="1" t="str">
        <f aca="false">IF($Y3838="","",IF($AA3838&lt;$S3838,"Pass","Fail"))</f>
        <v/>
      </c>
      <c r="AH3838" s="23" t="str">
        <f aca="true">INDIRECT(CHOOSE(MATCH($T3838,{"±","&gt;","≥","≤","&lt;"},0), "AC", "AD", "AE", "AF", "AG") &amp; ROW())</f>
        <v/>
      </c>
      <c r="AI3838" s="56" t="str">
        <f aca="false">IF($X3838="Not Significant","No Further Action Required",
IF($AH3838="","",
IF(AND($AH3838="Pass",$L3838="0 - Passed "),"Analysis performed; no further action required.",
IF(AND($AH3838="Fail",$L3838="1 - Failed "),"Analysis performed; no further action required.",
IF(AND($AH3838="Pass",$L3838="2 - Limited In Use "),"Analysis performed; no further action required.",
IF(AND($AH3838="Fail",$L3838="3 - Adjusted "),"Analysis performed; no further action required.",
"Unit fails analysis; TSM determination required."))))))</f>
        <v/>
      </c>
      <c r="AJ3838" s="58"/>
    </row>
    <row r="3839" customFormat="false" ht="15" hidden="false" customHeight="false" outlineLevel="0" collapsed="false">
      <c r="A3839" s="56"/>
      <c r="E3839" s="57" t="str">
        <f aca="false">IF(AND($F3839="",$G3839=""),"",IF($G3839="",$F3839,HYPERLINK($G3839,$F3839)))</f>
        <v/>
      </c>
      <c r="H3839" s="1" t="str">
        <f aca="false">IF($I3839="","None Attached",IF(LEFT($I3839,5)="https",HYPERLINK($I3839,"Datasheet"),HYPERLINK(_xlfn.CONCAT("https://",$I3839),"Datasheet")))</f>
        <v>None Attached</v>
      </c>
      <c r="M3839" s="56"/>
      <c r="P3839" s="58"/>
      <c r="Q3839" s="1" t="n">
        <f aca="false">$M3839-$N3839</f>
        <v>0</v>
      </c>
      <c r="R3839" s="56"/>
      <c r="T3839" s="59" t="s">
        <v>15</v>
      </c>
      <c r="U3839" s="1" t="n">
        <f aca="false">$S3839-$R3839</f>
        <v>0</v>
      </c>
      <c r="V3839" s="1" t="n">
        <f aca="false">IF($T3839="±",$Q3839*2,$Q3839)</f>
        <v>0</v>
      </c>
      <c r="W3839" s="60" t="str">
        <f aca="false">IFERROR($U3839/ABS($V3839),"N/A")</f>
        <v>N/A</v>
      </c>
      <c r="X3839" s="61" t="str">
        <f aca="false">IF(OR($W3839="N/A",$R3839="",$S3839=""),"N/A",IF($W3839&gt;=4,"Not Significant",IF($W3839&gt;=2,"Semi-Significant","Significant")))</f>
        <v>N/A</v>
      </c>
      <c r="Z3839" s="1" t="str">
        <f aca="false">IF($D3839="Z540.1 w/data",0,"")</f>
        <v/>
      </c>
      <c r="AA3839" s="1" t="e">
        <f aca="false">$Y3839+$Q3839+$Z3839</f>
        <v>#VALUE!</v>
      </c>
      <c r="AB3839" s="1" t="n">
        <f aca="false">$N3839+$Q3839</f>
        <v>0</v>
      </c>
      <c r="AC3839" s="1" t="str">
        <f aca="false">IF($Y3839="","",IF(AND($AA3839&gt;=$R3839,$AA3839&lt;=$S3839),"Pass","Fail"))</f>
        <v/>
      </c>
      <c r="AD3839" s="1" t="str">
        <f aca="false">IF($Y3839="","",IF($AA3839&gt;$R3839,"Pass","Fail"))</f>
        <v/>
      </c>
      <c r="AE3839" s="1" t="str">
        <f aca="false">IF($Y3839="","",IF($AA3839&gt;=$R3839,"Pass","Fail"))</f>
        <v/>
      </c>
      <c r="AF3839" s="1" t="str">
        <f aca="false">IF($Y3839="","",IF($AA3839&lt;=$S3839,"Pass","Fail"))</f>
        <v/>
      </c>
      <c r="AG3839" s="1" t="str">
        <f aca="false">IF($Y3839="","",IF($AA3839&lt;$S3839,"Pass","Fail"))</f>
        <v/>
      </c>
      <c r="AH3839" s="23" t="str">
        <f aca="true">INDIRECT(CHOOSE(MATCH($T3839,{"±","&gt;","≥","≤","&lt;"},0), "AC", "AD", "AE", "AF", "AG") &amp; ROW())</f>
        <v/>
      </c>
      <c r="AI3839" s="56" t="str">
        <f aca="false">IF($X3839="Not Significant","No Further Action Required",
IF($AH3839="","",
IF(AND($AH3839="Pass",$L3839="0 - Passed "),"Analysis performed; no further action required.",
IF(AND($AH3839="Fail",$L3839="1 - Failed "),"Analysis performed; no further action required.",
IF(AND($AH3839="Pass",$L3839="2 - Limited In Use "),"Analysis performed; no further action required.",
IF(AND($AH3839="Fail",$L3839="3 - Adjusted "),"Analysis performed; no further action required.",
"Unit fails analysis; TSM determination required."))))))</f>
        <v/>
      </c>
      <c r="AJ3839" s="58"/>
    </row>
    <row r="3840" customFormat="false" ht="15" hidden="false" customHeight="false" outlineLevel="0" collapsed="false">
      <c r="A3840" s="56"/>
      <c r="E3840" s="57" t="str">
        <f aca="false">IF(AND($F3840="",$G3840=""),"",IF($G3840="",$F3840,HYPERLINK($G3840,$F3840)))</f>
        <v/>
      </c>
      <c r="H3840" s="1" t="str">
        <f aca="false">IF($I3840="","None Attached",IF(LEFT($I3840,5)="https",HYPERLINK($I3840,"Datasheet"),HYPERLINK(_xlfn.CONCAT("https://",$I3840),"Datasheet")))</f>
        <v>None Attached</v>
      </c>
      <c r="M3840" s="56"/>
      <c r="P3840" s="58"/>
      <c r="Q3840" s="1" t="n">
        <f aca="false">$M3840-$N3840</f>
        <v>0</v>
      </c>
      <c r="R3840" s="56"/>
      <c r="T3840" s="59" t="s">
        <v>15</v>
      </c>
      <c r="U3840" s="1" t="n">
        <f aca="false">$S3840-$R3840</f>
        <v>0</v>
      </c>
      <c r="V3840" s="1" t="n">
        <f aca="false">IF($T3840="±",$Q3840*2,$Q3840)</f>
        <v>0</v>
      </c>
      <c r="W3840" s="60" t="str">
        <f aca="false">IFERROR($U3840/ABS($V3840),"N/A")</f>
        <v>N/A</v>
      </c>
      <c r="X3840" s="61" t="str">
        <f aca="false">IF(OR($W3840="N/A",$R3840="",$S3840=""),"N/A",IF($W3840&gt;=4,"Not Significant",IF($W3840&gt;=2,"Semi-Significant","Significant")))</f>
        <v>N/A</v>
      </c>
      <c r="Z3840" s="1" t="str">
        <f aca="false">IF($D3840="Z540.1 w/data",0,"")</f>
        <v/>
      </c>
      <c r="AA3840" s="1" t="e">
        <f aca="false">$Y3840+$Q3840+$Z3840</f>
        <v>#VALUE!</v>
      </c>
      <c r="AB3840" s="1" t="n">
        <f aca="false">$N3840+$Q3840</f>
        <v>0</v>
      </c>
      <c r="AC3840" s="1" t="str">
        <f aca="false">IF($Y3840="","",IF(AND($AA3840&gt;=$R3840,$AA3840&lt;=$S3840),"Pass","Fail"))</f>
        <v/>
      </c>
      <c r="AD3840" s="1" t="str">
        <f aca="false">IF($Y3840="","",IF($AA3840&gt;$R3840,"Pass","Fail"))</f>
        <v/>
      </c>
      <c r="AE3840" s="1" t="str">
        <f aca="false">IF($Y3840="","",IF($AA3840&gt;=$R3840,"Pass","Fail"))</f>
        <v/>
      </c>
      <c r="AF3840" s="1" t="str">
        <f aca="false">IF($Y3840="","",IF($AA3840&lt;=$S3840,"Pass","Fail"))</f>
        <v/>
      </c>
      <c r="AG3840" s="1" t="str">
        <f aca="false">IF($Y3840="","",IF($AA3840&lt;$S3840,"Pass","Fail"))</f>
        <v/>
      </c>
      <c r="AH3840" s="23" t="str">
        <f aca="true">INDIRECT(CHOOSE(MATCH($T3840,{"±","&gt;","≥","≤","&lt;"},0), "AC", "AD", "AE", "AF", "AG") &amp; ROW())</f>
        <v/>
      </c>
      <c r="AI3840" s="56" t="str">
        <f aca="false">IF($X3840="Not Significant","No Further Action Required",
IF($AH3840="","",
IF(AND($AH3840="Pass",$L3840="0 - Passed "),"Analysis performed; no further action required.",
IF(AND($AH3840="Fail",$L3840="1 - Failed "),"Analysis performed; no further action required.",
IF(AND($AH3840="Pass",$L3840="2 - Limited In Use "),"Analysis performed; no further action required.",
IF(AND($AH3840="Fail",$L3840="3 - Adjusted "),"Analysis performed; no further action required.",
"Unit fails analysis; TSM determination required."))))))</f>
        <v/>
      </c>
      <c r="AJ3840" s="58"/>
    </row>
    <row r="3841" customFormat="false" ht="15" hidden="false" customHeight="false" outlineLevel="0" collapsed="false">
      <c r="A3841" s="56"/>
      <c r="E3841" s="57" t="str">
        <f aca="false">IF(AND($F3841="",$G3841=""),"",IF($G3841="",$F3841,HYPERLINK($G3841,$F3841)))</f>
        <v/>
      </c>
      <c r="H3841" s="1" t="str">
        <f aca="false">IF($I3841="","None Attached",IF(LEFT($I3841,5)="https",HYPERLINK($I3841,"Datasheet"),HYPERLINK(_xlfn.CONCAT("https://",$I3841),"Datasheet")))</f>
        <v>None Attached</v>
      </c>
      <c r="M3841" s="56"/>
      <c r="P3841" s="58"/>
      <c r="Q3841" s="1" t="n">
        <f aca="false">$M3841-$N3841</f>
        <v>0</v>
      </c>
      <c r="R3841" s="56"/>
      <c r="T3841" s="59" t="s">
        <v>15</v>
      </c>
      <c r="U3841" s="1" t="n">
        <f aca="false">$S3841-$R3841</f>
        <v>0</v>
      </c>
      <c r="V3841" s="1" t="n">
        <f aca="false">IF($T3841="±",$Q3841*2,$Q3841)</f>
        <v>0</v>
      </c>
      <c r="W3841" s="60" t="str">
        <f aca="false">IFERROR($U3841/ABS($V3841),"N/A")</f>
        <v>N/A</v>
      </c>
      <c r="X3841" s="61" t="str">
        <f aca="false">IF(OR($W3841="N/A",$R3841="",$S3841=""),"N/A",IF($W3841&gt;=4,"Not Significant",IF($W3841&gt;=2,"Semi-Significant","Significant")))</f>
        <v>N/A</v>
      </c>
      <c r="Z3841" s="1" t="str">
        <f aca="false">IF($D3841="Z540.1 w/data",0,"")</f>
        <v/>
      </c>
      <c r="AA3841" s="1" t="e">
        <f aca="false">$Y3841+$Q3841+$Z3841</f>
        <v>#VALUE!</v>
      </c>
      <c r="AB3841" s="1" t="n">
        <f aca="false">$N3841+$Q3841</f>
        <v>0</v>
      </c>
      <c r="AC3841" s="1" t="str">
        <f aca="false">IF($Y3841="","",IF(AND($AA3841&gt;=$R3841,$AA3841&lt;=$S3841),"Pass","Fail"))</f>
        <v/>
      </c>
      <c r="AD3841" s="1" t="str">
        <f aca="false">IF($Y3841="","",IF($AA3841&gt;$R3841,"Pass","Fail"))</f>
        <v/>
      </c>
      <c r="AE3841" s="1" t="str">
        <f aca="false">IF($Y3841="","",IF($AA3841&gt;=$R3841,"Pass","Fail"))</f>
        <v/>
      </c>
      <c r="AF3841" s="1" t="str">
        <f aca="false">IF($Y3841="","",IF($AA3841&lt;=$S3841,"Pass","Fail"))</f>
        <v/>
      </c>
      <c r="AG3841" s="1" t="str">
        <f aca="false">IF($Y3841="","",IF($AA3841&lt;$S3841,"Pass","Fail"))</f>
        <v/>
      </c>
      <c r="AH3841" s="23" t="str">
        <f aca="true">INDIRECT(CHOOSE(MATCH($T3841,{"±","&gt;","≥","≤","&lt;"},0), "AC", "AD", "AE", "AF", "AG") &amp; ROW())</f>
        <v/>
      </c>
      <c r="AI3841" s="56" t="str">
        <f aca="false">IF($X3841="Not Significant","No Further Action Required",
IF($AH3841="","",
IF(AND($AH3841="Pass",$L3841="0 - Passed "),"Analysis performed; no further action required.",
IF(AND($AH3841="Fail",$L3841="1 - Failed "),"Analysis performed; no further action required.",
IF(AND($AH3841="Pass",$L3841="2 - Limited In Use "),"Analysis performed; no further action required.",
IF(AND($AH3841="Fail",$L3841="3 - Adjusted "),"Analysis performed; no further action required.",
"Unit fails analysis; TSM determination required."))))))</f>
        <v/>
      </c>
      <c r="AJ3841" s="58"/>
    </row>
    <row r="3842" customFormat="false" ht="15" hidden="false" customHeight="false" outlineLevel="0" collapsed="false">
      <c r="A3842" s="56"/>
      <c r="E3842" s="57" t="str">
        <f aca="false">IF(AND($F3842="",$G3842=""),"",IF($G3842="",$F3842,HYPERLINK($G3842,$F3842)))</f>
        <v/>
      </c>
      <c r="H3842" s="1" t="str">
        <f aca="false">IF($I3842="","None Attached",IF(LEFT($I3842,5)="https",HYPERLINK($I3842,"Datasheet"),HYPERLINK(_xlfn.CONCAT("https://",$I3842),"Datasheet")))</f>
        <v>None Attached</v>
      </c>
      <c r="M3842" s="56"/>
      <c r="P3842" s="58"/>
      <c r="Q3842" s="1" t="n">
        <f aca="false">$M3842-$N3842</f>
        <v>0</v>
      </c>
      <c r="R3842" s="56"/>
      <c r="T3842" s="59" t="s">
        <v>15</v>
      </c>
      <c r="U3842" s="1" t="n">
        <f aca="false">$S3842-$R3842</f>
        <v>0</v>
      </c>
      <c r="V3842" s="1" t="n">
        <f aca="false">IF($T3842="±",$Q3842*2,$Q3842)</f>
        <v>0</v>
      </c>
      <c r="W3842" s="60" t="str">
        <f aca="false">IFERROR($U3842/ABS($V3842),"N/A")</f>
        <v>N/A</v>
      </c>
      <c r="X3842" s="61" t="str">
        <f aca="false">IF(OR($W3842="N/A",$R3842="",$S3842=""),"N/A",IF($W3842&gt;=4,"Not Significant",IF($W3842&gt;=2,"Semi-Significant","Significant")))</f>
        <v>N/A</v>
      </c>
      <c r="Z3842" s="1" t="str">
        <f aca="false">IF($D3842="Z540.1 w/data",0,"")</f>
        <v/>
      </c>
      <c r="AA3842" s="1" t="e">
        <f aca="false">$Y3842+$Q3842+$Z3842</f>
        <v>#VALUE!</v>
      </c>
      <c r="AB3842" s="1" t="n">
        <f aca="false">$N3842+$Q3842</f>
        <v>0</v>
      </c>
      <c r="AC3842" s="1" t="str">
        <f aca="false">IF($Y3842="","",IF(AND($AA3842&gt;=$R3842,$AA3842&lt;=$S3842),"Pass","Fail"))</f>
        <v/>
      </c>
      <c r="AD3842" s="1" t="str">
        <f aca="false">IF($Y3842="","",IF($AA3842&gt;$R3842,"Pass","Fail"))</f>
        <v/>
      </c>
      <c r="AE3842" s="1" t="str">
        <f aca="false">IF($Y3842="","",IF($AA3842&gt;=$R3842,"Pass","Fail"))</f>
        <v/>
      </c>
      <c r="AF3842" s="1" t="str">
        <f aca="false">IF($Y3842="","",IF($AA3842&lt;=$S3842,"Pass","Fail"))</f>
        <v/>
      </c>
      <c r="AG3842" s="1" t="str">
        <f aca="false">IF($Y3842="","",IF($AA3842&lt;$S3842,"Pass","Fail"))</f>
        <v/>
      </c>
      <c r="AH3842" s="23" t="str">
        <f aca="true">INDIRECT(CHOOSE(MATCH($T3842,{"±","&gt;","≥","≤","&lt;"},0), "AC", "AD", "AE", "AF", "AG") &amp; ROW())</f>
        <v/>
      </c>
      <c r="AI3842" s="56" t="str">
        <f aca="false">IF($X3842="Not Significant","No Further Action Required",
IF($AH3842="","",
IF(AND($AH3842="Pass",$L3842="0 - Passed "),"Analysis performed; no further action required.",
IF(AND($AH3842="Fail",$L3842="1 - Failed "),"Analysis performed; no further action required.",
IF(AND($AH3842="Pass",$L3842="2 - Limited In Use "),"Analysis performed; no further action required.",
IF(AND($AH3842="Fail",$L3842="3 - Adjusted "),"Analysis performed; no further action required.",
"Unit fails analysis; TSM determination required."))))))</f>
        <v/>
      </c>
      <c r="AJ3842" s="58"/>
    </row>
    <row r="3843" customFormat="false" ht="15" hidden="false" customHeight="false" outlineLevel="0" collapsed="false">
      <c r="A3843" s="56"/>
      <c r="E3843" s="57" t="str">
        <f aca="false">IF(AND($F3843="",$G3843=""),"",IF($G3843="",$F3843,HYPERLINK($G3843,$F3843)))</f>
        <v/>
      </c>
      <c r="H3843" s="1" t="str">
        <f aca="false">IF($I3843="","None Attached",IF(LEFT($I3843,5)="https",HYPERLINK($I3843,"Datasheet"),HYPERLINK(_xlfn.CONCAT("https://",$I3843),"Datasheet")))</f>
        <v>None Attached</v>
      </c>
      <c r="M3843" s="56"/>
      <c r="P3843" s="58"/>
      <c r="Q3843" s="1" t="n">
        <f aca="false">$M3843-$N3843</f>
        <v>0</v>
      </c>
      <c r="R3843" s="56"/>
      <c r="T3843" s="59" t="s">
        <v>15</v>
      </c>
      <c r="U3843" s="1" t="n">
        <f aca="false">$S3843-$R3843</f>
        <v>0</v>
      </c>
      <c r="V3843" s="1" t="n">
        <f aca="false">IF($T3843="±",$Q3843*2,$Q3843)</f>
        <v>0</v>
      </c>
      <c r="W3843" s="60" t="str">
        <f aca="false">IFERROR($U3843/ABS($V3843),"N/A")</f>
        <v>N/A</v>
      </c>
      <c r="X3843" s="61" t="str">
        <f aca="false">IF(OR($W3843="N/A",$R3843="",$S3843=""),"N/A",IF($W3843&gt;=4,"Not Significant",IF($W3843&gt;=2,"Semi-Significant","Significant")))</f>
        <v>N/A</v>
      </c>
      <c r="Z3843" s="1" t="str">
        <f aca="false">IF($D3843="Z540.1 w/data",0,"")</f>
        <v/>
      </c>
      <c r="AA3843" s="1" t="e">
        <f aca="false">$Y3843+$Q3843+$Z3843</f>
        <v>#VALUE!</v>
      </c>
      <c r="AB3843" s="1" t="n">
        <f aca="false">$N3843+$Q3843</f>
        <v>0</v>
      </c>
      <c r="AC3843" s="1" t="str">
        <f aca="false">IF($Y3843="","",IF(AND($AA3843&gt;=$R3843,$AA3843&lt;=$S3843),"Pass","Fail"))</f>
        <v/>
      </c>
      <c r="AD3843" s="1" t="str">
        <f aca="false">IF($Y3843="","",IF($AA3843&gt;$R3843,"Pass","Fail"))</f>
        <v/>
      </c>
      <c r="AE3843" s="1" t="str">
        <f aca="false">IF($Y3843="","",IF($AA3843&gt;=$R3843,"Pass","Fail"))</f>
        <v/>
      </c>
      <c r="AF3843" s="1" t="str">
        <f aca="false">IF($Y3843="","",IF($AA3843&lt;=$S3843,"Pass","Fail"))</f>
        <v/>
      </c>
      <c r="AG3843" s="1" t="str">
        <f aca="false">IF($Y3843="","",IF($AA3843&lt;$S3843,"Pass","Fail"))</f>
        <v/>
      </c>
      <c r="AH3843" s="23" t="str">
        <f aca="true">INDIRECT(CHOOSE(MATCH($T3843,{"±","&gt;","≥","≤","&lt;"},0), "AC", "AD", "AE", "AF", "AG") &amp; ROW())</f>
        <v/>
      </c>
      <c r="AI3843" s="56" t="str">
        <f aca="false">IF($X3843="Not Significant","No Further Action Required",
IF($AH3843="","",
IF(AND($AH3843="Pass",$L3843="0 - Passed "),"Analysis performed; no further action required.",
IF(AND($AH3843="Fail",$L3843="1 - Failed "),"Analysis performed; no further action required.",
IF(AND($AH3843="Pass",$L3843="2 - Limited In Use "),"Analysis performed; no further action required.",
IF(AND($AH3843="Fail",$L3843="3 - Adjusted "),"Analysis performed; no further action required.",
"Unit fails analysis; TSM determination required."))))))</f>
        <v/>
      </c>
      <c r="AJ3843" s="58"/>
    </row>
    <row r="3844" customFormat="false" ht="15" hidden="false" customHeight="false" outlineLevel="0" collapsed="false">
      <c r="A3844" s="56"/>
      <c r="E3844" s="57" t="str">
        <f aca="false">IF(AND($F3844="",$G3844=""),"",IF($G3844="",$F3844,HYPERLINK($G3844,$F3844)))</f>
        <v/>
      </c>
      <c r="H3844" s="1" t="str">
        <f aca="false">IF($I3844="","None Attached",IF(LEFT($I3844,5)="https",HYPERLINK($I3844,"Datasheet"),HYPERLINK(_xlfn.CONCAT("https://",$I3844),"Datasheet")))</f>
        <v>None Attached</v>
      </c>
      <c r="M3844" s="56"/>
      <c r="P3844" s="58"/>
      <c r="Q3844" s="1" t="n">
        <f aca="false">$M3844-$N3844</f>
        <v>0</v>
      </c>
      <c r="R3844" s="56"/>
      <c r="T3844" s="59" t="s">
        <v>15</v>
      </c>
      <c r="U3844" s="1" t="n">
        <f aca="false">$S3844-$R3844</f>
        <v>0</v>
      </c>
      <c r="V3844" s="1" t="n">
        <f aca="false">IF($T3844="±",$Q3844*2,$Q3844)</f>
        <v>0</v>
      </c>
      <c r="W3844" s="60" t="str">
        <f aca="false">IFERROR($U3844/ABS($V3844),"N/A")</f>
        <v>N/A</v>
      </c>
      <c r="X3844" s="61" t="str">
        <f aca="false">IF(OR($W3844="N/A",$R3844="",$S3844=""),"N/A",IF($W3844&gt;=4,"Not Significant",IF($W3844&gt;=2,"Semi-Significant","Significant")))</f>
        <v>N/A</v>
      </c>
      <c r="Z3844" s="1" t="str">
        <f aca="false">IF($D3844="Z540.1 w/data",0,"")</f>
        <v/>
      </c>
      <c r="AA3844" s="1" t="e">
        <f aca="false">$Y3844+$Q3844+$Z3844</f>
        <v>#VALUE!</v>
      </c>
      <c r="AB3844" s="1" t="n">
        <f aca="false">$N3844+$Q3844</f>
        <v>0</v>
      </c>
      <c r="AC3844" s="1" t="str">
        <f aca="false">IF($Y3844="","",IF(AND($AA3844&gt;=$R3844,$AA3844&lt;=$S3844),"Pass","Fail"))</f>
        <v/>
      </c>
      <c r="AD3844" s="1" t="str">
        <f aca="false">IF($Y3844="","",IF($AA3844&gt;$R3844,"Pass","Fail"))</f>
        <v/>
      </c>
      <c r="AE3844" s="1" t="str">
        <f aca="false">IF($Y3844="","",IF($AA3844&gt;=$R3844,"Pass","Fail"))</f>
        <v/>
      </c>
      <c r="AF3844" s="1" t="str">
        <f aca="false">IF($Y3844="","",IF($AA3844&lt;=$S3844,"Pass","Fail"))</f>
        <v/>
      </c>
      <c r="AG3844" s="1" t="str">
        <f aca="false">IF($Y3844="","",IF($AA3844&lt;$S3844,"Pass","Fail"))</f>
        <v/>
      </c>
      <c r="AH3844" s="23" t="str">
        <f aca="true">INDIRECT(CHOOSE(MATCH($T3844,{"±","&gt;","≥","≤","&lt;"},0), "AC", "AD", "AE", "AF", "AG") &amp; ROW())</f>
        <v/>
      </c>
      <c r="AI3844" s="56" t="str">
        <f aca="false">IF($X3844="Not Significant","No Further Action Required",
IF($AH3844="","",
IF(AND($AH3844="Pass",$L3844="0 - Passed "),"Analysis performed; no further action required.",
IF(AND($AH3844="Fail",$L3844="1 - Failed "),"Analysis performed; no further action required.",
IF(AND($AH3844="Pass",$L3844="2 - Limited In Use "),"Analysis performed; no further action required.",
IF(AND($AH3844="Fail",$L3844="3 - Adjusted "),"Analysis performed; no further action required.",
"Unit fails analysis; TSM determination required."))))))</f>
        <v/>
      </c>
      <c r="AJ3844" s="58"/>
    </row>
    <row r="3845" customFormat="false" ht="15" hidden="false" customHeight="false" outlineLevel="0" collapsed="false">
      <c r="A3845" s="56"/>
      <c r="E3845" s="57" t="str">
        <f aca="false">IF(AND($F3845="",$G3845=""),"",IF($G3845="",$F3845,HYPERLINK($G3845,$F3845)))</f>
        <v/>
      </c>
      <c r="H3845" s="1" t="str">
        <f aca="false">IF($I3845="","None Attached",IF(LEFT($I3845,5)="https",HYPERLINK($I3845,"Datasheet"),HYPERLINK(_xlfn.CONCAT("https://",$I3845),"Datasheet")))</f>
        <v>None Attached</v>
      </c>
      <c r="M3845" s="56"/>
      <c r="P3845" s="58"/>
      <c r="Q3845" s="1" t="n">
        <f aca="false">$M3845-$N3845</f>
        <v>0</v>
      </c>
      <c r="R3845" s="56"/>
      <c r="T3845" s="59" t="s">
        <v>15</v>
      </c>
      <c r="U3845" s="1" t="n">
        <f aca="false">$S3845-$R3845</f>
        <v>0</v>
      </c>
      <c r="V3845" s="1" t="n">
        <f aca="false">IF($T3845="±",$Q3845*2,$Q3845)</f>
        <v>0</v>
      </c>
      <c r="W3845" s="60" t="str">
        <f aca="false">IFERROR($U3845/ABS($V3845),"N/A")</f>
        <v>N/A</v>
      </c>
      <c r="X3845" s="61" t="str">
        <f aca="false">IF(OR($W3845="N/A",$R3845="",$S3845=""),"N/A",IF($W3845&gt;=4,"Not Significant",IF($W3845&gt;=2,"Semi-Significant","Significant")))</f>
        <v>N/A</v>
      </c>
      <c r="Z3845" s="1" t="str">
        <f aca="false">IF($D3845="Z540.1 w/data",0,"")</f>
        <v/>
      </c>
      <c r="AA3845" s="1" t="e">
        <f aca="false">$Y3845+$Q3845+$Z3845</f>
        <v>#VALUE!</v>
      </c>
      <c r="AB3845" s="1" t="n">
        <f aca="false">$N3845+$Q3845</f>
        <v>0</v>
      </c>
      <c r="AC3845" s="1" t="str">
        <f aca="false">IF($Y3845="","",IF(AND($AA3845&gt;=$R3845,$AA3845&lt;=$S3845),"Pass","Fail"))</f>
        <v/>
      </c>
      <c r="AD3845" s="1" t="str">
        <f aca="false">IF($Y3845="","",IF($AA3845&gt;$R3845,"Pass","Fail"))</f>
        <v/>
      </c>
      <c r="AE3845" s="1" t="str">
        <f aca="false">IF($Y3845="","",IF($AA3845&gt;=$R3845,"Pass","Fail"))</f>
        <v/>
      </c>
      <c r="AF3845" s="1" t="str">
        <f aca="false">IF($Y3845="","",IF($AA3845&lt;=$S3845,"Pass","Fail"))</f>
        <v/>
      </c>
      <c r="AG3845" s="1" t="str">
        <f aca="false">IF($Y3845="","",IF($AA3845&lt;$S3845,"Pass","Fail"))</f>
        <v/>
      </c>
      <c r="AH3845" s="23" t="str">
        <f aca="true">INDIRECT(CHOOSE(MATCH($T3845,{"±","&gt;","≥","≤","&lt;"},0), "AC", "AD", "AE", "AF", "AG") &amp; ROW())</f>
        <v/>
      </c>
      <c r="AI3845" s="56" t="str">
        <f aca="false">IF($X3845="Not Significant","No Further Action Required",
IF($AH3845="","",
IF(AND($AH3845="Pass",$L3845="0 - Passed "),"Analysis performed; no further action required.",
IF(AND($AH3845="Fail",$L3845="1 - Failed "),"Analysis performed; no further action required.",
IF(AND($AH3845="Pass",$L3845="2 - Limited In Use "),"Analysis performed; no further action required.",
IF(AND($AH3845="Fail",$L3845="3 - Adjusted "),"Analysis performed; no further action required.",
"Unit fails analysis; TSM determination required."))))))</f>
        <v/>
      </c>
      <c r="AJ3845" s="58"/>
    </row>
    <row r="3846" customFormat="false" ht="15" hidden="false" customHeight="false" outlineLevel="0" collapsed="false">
      <c r="A3846" s="56"/>
      <c r="E3846" s="57" t="str">
        <f aca="false">IF(AND($F3846="",$G3846=""),"",IF($G3846="",$F3846,HYPERLINK($G3846,$F3846)))</f>
        <v/>
      </c>
      <c r="H3846" s="1" t="str">
        <f aca="false">IF($I3846="","None Attached",IF(LEFT($I3846,5)="https",HYPERLINK($I3846,"Datasheet"),HYPERLINK(_xlfn.CONCAT("https://",$I3846),"Datasheet")))</f>
        <v>None Attached</v>
      </c>
      <c r="M3846" s="56"/>
      <c r="P3846" s="58"/>
      <c r="Q3846" s="1" t="n">
        <f aca="false">$M3846-$N3846</f>
        <v>0</v>
      </c>
      <c r="R3846" s="56"/>
      <c r="T3846" s="59" t="s">
        <v>15</v>
      </c>
      <c r="U3846" s="1" t="n">
        <f aca="false">$S3846-$R3846</f>
        <v>0</v>
      </c>
      <c r="V3846" s="1" t="n">
        <f aca="false">IF($T3846="±",$Q3846*2,$Q3846)</f>
        <v>0</v>
      </c>
      <c r="W3846" s="60" t="str">
        <f aca="false">IFERROR($U3846/ABS($V3846),"N/A")</f>
        <v>N/A</v>
      </c>
      <c r="X3846" s="61" t="str">
        <f aca="false">IF(OR($W3846="N/A",$R3846="",$S3846=""),"N/A",IF($W3846&gt;=4,"Not Significant",IF($W3846&gt;=2,"Semi-Significant","Significant")))</f>
        <v>N/A</v>
      </c>
      <c r="Z3846" s="1" t="str">
        <f aca="false">IF($D3846="Z540.1 w/data",0,"")</f>
        <v/>
      </c>
      <c r="AA3846" s="1" t="e">
        <f aca="false">$Y3846+$Q3846+$Z3846</f>
        <v>#VALUE!</v>
      </c>
      <c r="AB3846" s="1" t="n">
        <f aca="false">$N3846+$Q3846</f>
        <v>0</v>
      </c>
      <c r="AC3846" s="1" t="str">
        <f aca="false">IF($Y3846="","",IF(AND($AA3846&gt;=$R3846,$AA3846&lt;=$S3846),"Pass","Fail"))</f>
        <v/>
      </c>
      <c r="AD3846" s="1" t="str">
        <f aca="false">IF($Y3846="","",IF($AA3846&gt;$R3846,"Pass","Fail"))</f>
        <v/>
      </c>
      <c r="AE3846" s="1" t="str">
        <f aca="false">IF($Y3846="","",IF($AA3846&gt;=$R3846,"Pass","Fail"))</f>
        <v/>
      </c>
      <c r="AF3846" s="1" t="str">
        <f aca="false">IF($Y3846="","",IF($AA3846&lt;=$S3846,"Pass","Fail"))</f>
        <v/>
      </c>
      <c r="AG3846" s="1" t="str">
        <f aca="false">IF($Y3846="","",IF($AA3846&lt;$S3846,"Pass","Fail"))</f>
        <v/>
      </c>
      <c r="AH3846" s="23" t="str">
        <f aca="true">INDIRECT(CHOOSE(MATCH($T3846,{"±","&gt;","≥","≤","&lt;"},0), "AC", "AD", "AE", "AF", "AG") &amp; ROW())</f>
        <v/>
      </c>
      <c r="AI3846" s="56" t="str">
        <f aca="false">IF($X3846="Not Significant","No Further Action Required",
IF($AH3846="","",
IF(AND($AH3846="Pass",$L3846="0 - Passed "),"Analysis performed; no further action required.",
IF(AND($AH3846="Fail",$L3846="1 - Failed "),"Analysis performed; no further action required.",
IF(AND($AH3846="Pass",$L3846="2 - Limited In Use "),"Analysis performed; no further action required.",
IF(AND($AH3846="Fail",$L3846="3 - Adjusted "),"Analysis performed; no further action required.",
"Unit fails analysis; TSM determination required."))))))</f>
        <v/>
      </c>
      <c r="AJ3846" s="58"/>
    </row>
    <row r="3847" customFormat="false" ht="15" hidden="false" customHeight="false" outlineLevel="0" collapsed="false">
      <c r="A3847" s="56"/>
      <c r="E3847" s="57" t="str">
        <f aca="false">IF(AND($F3847="",$G3847=""),"",IF($G3847="",$F3847,HYPERLINK($G3847,$F3847)))</f>
        <v/>
      </c>
      <c r="H3847" s="1" t="str">
        <f aca="false">IF($I3847="","None Attached",IF(LEFT($I3847,5)="https",HYPERLINK($I3847,"Datasheet"),HYPERLINK(_xlfn.CONCAT("https://",$I3847),"Datasheet")))</f>
        <v>None Attached</v>
      </c>
      <c r="M3847" s="56"/>
      <c r="P3847" s="58"/>
      <c r="Q3847" s="1" t="n">
        <f aca="false">$M3847-$N3847</f>
        <v>0</v>
      </c>
      <c r="R3847" s="56"/>
      <c r="T3847" s="59" t="s">
        <v>15</v>
      </c>
      <c r="U3847" s="1" t="n">
        <f aca="false">$S3847-$R3847</f>
        <v>0</v>
      </c>
      <c r="V3847" s="1" t="n">
        <f aca="false">IF($T3847="±",$Q3847*2,$Q3847)</f>
        <v>0</v>
      </c>
      <c r="W3847" s="60" t="str">
        <f aca="false">IFERROR($U3847/ABS($V3847),"N/A")</f>
        <v>N/A</v>
      </c>
      <c r="X3847" s="61" t="str">
        <f aca="false">IF(OR($W3847="N/A",$R3847="",$S3847=""),"N/A",IF($W3847&gt;=4,"Not Significant",IF($W3847&gt;=2,"Semi-Significant","Significant")))</f>
        <v>N/A</v>
      </c>
      <c r="Z3847" s="1" t="str">
        <f aca="false">IF($D3847="Z540.1 w/data",0,"")</f>
        <v/>
      </c>
      <c r="AA3847" s="1" t="e">
        <f aca="false">$Y3847+$Q3847+$Z3847</f>
        <v>#VALUE!</v>
      </c>
      <c r="AB3847" s="1" t="n">
        <f aca="false">$N3847+$Q3847</f>
        <v>0</v>
      </c>
      <c r="AC3847" s="1" t="str">
        <f aca="false">IF($Y3847="","",IF(AND($AA3847&gt;=$R3847,$AA3847&lt;=$S3847),"Pass","Fail"))</f>
        <v/>
      </c>
      <c r="AD3847" s="1" t="str">
        <f aca="false">IF($Y3847="","",IF($AA3847&gt;$R3847,"Pass","Fail"))</f>
        <v/>
      </c>
      <c r="AE3847" s="1" t="str">
        <f aca="false">IF($Y3847="","",IF($AA3847&gt;=$R3847,"Pass","Fail"))</f>
        <v/>
      </c>
      <c r="AF3847" s="1" t="str">
        <f aca="false">IF($Y3847="","",IF($AA3847&lt;=$S3847,"Pass","Fail"))</f>
        <v/>
      </c>
      <c r="AG3847" s="1" t="str">
        <f aca="false">IF($Y3847="","",IF($AA3847&lt;$S3847,"Pass","Fail"))</f>
        <v/>
      </c>
      <c r="AH3847" s="23" t="str">
        <f aca="true">INDIRECT(CHOOSE(MATCH($T3847,{"±","&gt;","≥","≤","&lt;"},0), "AC", "AD", "AE", "AF", "AG") &amp; ROW())</f>
        <v/>
      </c>
      <c r="AI3847" s="56" t="str">
        <f aca="false">IF($X3847="Not Significant","No Further Action Required",
IF($AH3847="","",
IF(AND($AH3847="Pass",$L3847="0 - Passed "),"Analysis performed; no further action required.",
IF(AND($AH3847="Fail",$L3847="1 - Failed "),"Analysis performed; no further action required.",
IF(AND($AH3847="Pass",$L3847="2 - Limited In Use "),"Analysis performed; no further action required.",
IF(AND($AH3847="Fail",$L3847="3 - Adjusted "),"Analysis performed; no further action required.",
"Unit fails analysis; TSM determination required."))))))</f>
        <v/>
      </c>
      <c r="AJ3847" s="58"/>
    </row>
    <row r="3848" customFormat="false" ht="15" hidden="false" customHeight="false" outlineLevel="0" collapsed="false">
      <c r="A3848" s="56"/>
      <c r="E3848" s="57" t="str">
        <f aca="false">IF(AND($F3848="",$G3848=""),"",IF($G3848="",$F3848,HYPERLINK($G3848,$F3848)))</f>
        <v/>
      </c>
      <c r="H3848" s="1" t="str">
        <f aca="false">IF($I3848="","None Attached",IF(LEFT($I3848,5)="https",HYPERLINK($I3848,"Datasheet"),HYPERLINK(_xlfn.CONCAT("https://",$I3848),"Datasheet")))</f>
        <v>None Attached</v>
      </c>
      <c r="M3848" s="56"/>
      <c r="P3848" s="58"/>
      <c r="Q3848" s="1" t="n">
        <f aca="false">$M3848-$N3848</f>
        <v>0</v>
      </c>
      <c r="R3848" s="56"/>
      <c r="T3848" s="59" t="s">
        <v>15</v>
      </c>
      <c r="U3848" s="1" t="n">
        <f aca="false">$S3848-$R3848</f>
        <v>0</v>
      </c>
      <c r="V3848" s="1" t="n">
        <f aca="false">IF($T3848="±",$Q3848*2,$Q3848)</f>
        <v>0</v>
      </c>
      <c r="W3848" s="60" t="str">
        <f aca="false">IFERROR($U3848/ABS($V3848),"N/A")</f>
        <v>N/A</v>
      </c>
      <c r="X3848" s="61" t="str">
        <f aca="false">IF(OR($W3848="N/A",$R3848="",$S3848=""),"N/A",IF($W3848&gt;=4,"Not Significant",IF($W3848&gt;=2,"Semi-Significant","Significant")))</f>
        <v>N/A</v>
      </c>
      <c r="Z3848" s="1" t="str">
        <f aca="false">IF($D3848="Z540.1 w/data",0,"")</f>
        <v/>
      </c>
      <c r="AA3848" s="1" t="e">
        <f aca="false">$Y3848+$Q3848+$Z3848</f>
        <v>#VALUE!</v>
      </c>
      <c r="AB3848" s="1" t="n">
        <f aca="false">$N3848+$Q3848</f>
        <v>0</v>
      </c>
      <c r="AC3848" s="1" t="str">
        <f aca="false">IF($Y3848="","",IF(AND($AA3848&gt;=$R3848,$AA3848&lt;=$S3848),"Pass","Fail"))</f>
        <v/>
      </c>
      <c r="AD3848" s="1" t="str">
        <f aca="false">IF($Y3848="","",IF($AA3848&gt;$R3848,"Pass","Fail"))</f>
        <v/>
      </c>
      <c r="AE3848" s="1" t="str">
        <f aca="false">IF($Y3848="","",IF($AA3848&gt;=$R3848,"Pass","Fail"))</f>
        <v/>
      </c>
      <c r="AF3848" s="1" t="str">
        <f aca="false">IF($Y3848="","",IF($AA3848&lt;=$S3848,"Pass","Fail"))</f>
        <v/>
      </c>
      <c r="AG3848" s="1" t="str">
        <f aca="false">IF($Y3848="","",IF($AA3848&lt;$S3848,"Pass","Fail"))</f>
        <v/>
      </c>
      <c r="AH3848" s="23" t="str">
        <f aca="true">INDIRECT(CHOOSE(MATCH($T3848,{"±","&gt;","≥","≤","&lt;"},0), "AC", "AD", "AE", "AF", "AG") &amp; ROW())</f>
        <v/>
      </c>
      <c r="AI3848" s="56" t="str">
        <f aca="false">IF($X3848="Not Significant","No Further Action Required",
IF($AH3848="","",
IF(AND($AH3848="Pass",$L3848="0 - Passed "),"Analysis performed; no further action required.",
IF(AND($AH3848="Fail",$L3848="1 - Failed "),"Analysis performed; no further action required.",
IF(AND($AH3848="Pass",$L3848="2 - Limited In Use "),"Analysis performed; no further action required.",
IF(AND($AH3848="Fail",$L3848="3 - Adjusted "),"Analysis performed; no further action required.",
"Unit fails analysis; TSM determination required."))))))</f>
        <v/>
      </c>
      <c r="AJ3848" s="58"/>
    </row>
    <row r="3849" customFormat="false" ht="15" hidden="false" customHeight="false" outlineLevel="0" collapsed="false">
      <c r="A3849" s="56"/>
      <c r="E3849" s="57" t="str">
        <f aca="false">IF(AND($F3849="",$G3849=""),"",IF($G3849="",$F3849,HYPERLINK($G3849,$F3849)))</f>
        <v/>
      </c>
      <c r="H3849" s="1" t="str">
        <f aca="false">IF($I3849="","None Attached",IF(LEFT($I3849,5)="https",HYPERLINK($I3849,"Datasheet"),HYPERLINK(_xlfn.CONCAT("https://",$I3849),"Datasheet")))</f>
        <v>None Attached</v>
      </c>
      <c r="M3849" s="56"/>
      <c r="P3849" s="58"/>
      <c r="Q3849" s="1" t="n">
        <f aca="false">$M3849-$N3849</f>
        <v>0</v>
      </c>
      <c r="R3849" s="56"/>
      <c r="T3849" s="59" t="s">
        <v>15</v>
      </c>
      <c r="U3849" s="1" t="n">
        <f aca="false">$S3849-$R3849</f>
        <v>0</v>
      </c>
      <c r="V3849" s="1" t="n">
        <f aca="false">IF($T3849="±",$Q3849*2,$Q3849)</f>
        <v>0</v>
      </c>
      <c r="W3849" s="60" t="str">
        <f aca="false">IFERROR($U3849/ABS($V3849),"N/A")</f>
        <v>N/A</v>
      </c>
      <c r="X3849" s="61" t="str">
        <f aca="false">IF(OR($W3849="N/A",$R3849="",$S3849=""),"N/A",IF($W3849&gt;=4,"Not Significant",IF($W3849&gt;=2,"Semi-Significant","Significant")))</f>
        <v>N/A</v>
      </c>
      <c r="Z3849" s="1" t="str">
        <f aca="false">IF($D3849="Z540.1 w/data",0,"")</f>
        <v/>
      </c>
      <c r="AA3849" s="1" t="e">
        <f aca="false">$Y3849+$Q3849+$Z3849</f>
        <v>#VALUE!</v>
      </c>
      <c r="AB3849" s="1" t="n">
        <f aca="false">$N3849+$Q3849</f>
        <v>0</v>
      </c>
      <c r="AC3849" s="1" t="str">
        <f aca="false">IF($Y3849="","",IF(AND($AA3849&gt;=$R3849,$AA3849&lt;=$S3849),"Pass","Fail"))</f>
        <v/>
      </c>
      <c r="AD3849" s="1" t="str">
        <f aca="false">IF($Y3849="","",IF($AA3849&gt;$R3849,"Pass","Fail"))</f>
        <v/>
      </c>
      <c r="AE3849" s="1" t="str">
        <f aca="false">IF($Y3849="","",IF($AA3849&gt;=$R3849,"Pass","Fail"))</f>
        <v/>
      </c>
      <c r="AF3849" s="1" t="str">
        <f aca="false">IF($Y3849="","",IF($AA3849&lt;=$S3849,"Pass","Fail"))</f>
        <v/>
      </c>
      <c r="AG3849" s="1" t="str">
        <f aca="false">IF($Y3849="","",IF($AA3849&lt;$S3849,"Pass","Fail"))</f>
        <v/>
      </c>
      <c r="AH3849" s="23" t="str">
        <f aca="true">INDIRECT(CHOOSE(MATCH($T3849,{"±","&gt;","≥","≤","&lt;"},0), "AC", "AD", "AE", "AF", "AG") &amp; ROW())</f>
        <v/>
      </c>
      <c r="AI3849" s="56" t="str">
        <f aca="false">IF($X3849="Not Significant","No Further Action Required",
IF($AH3849="","",
IF(AND($AH3849="Pass",$L3849="0 - Passed "),"Analysis performed; no further action required.",
IF(AND($AH3849="Fail",$L3849="1 - Failed "),"Analysis performed; no further action required.",
IF(AND($AH3849="Pass",$L3849="2 - Limited In Use "),"Analysis performed; no further action required.",
IF(AND($AH3849="Fail",$L3849="3 - Adjusted "),"Analysis performed; no further action required.",
"Unit fails analysis; TSM determination required."))))))</f>
        <v/>
      </c>
      <c r="AJ3849" s="58"/>
    </row>
    <row r="3850" customFormat="false" ht="15" hidden="false" customHeight="false" outlineLevel="0" collapsed="false">
      <c r="A3850" s="56"/>
      <c r="E3850" s="57" t="str">
        <f aca="false">IF(AND($F3850="",$G3850=""),"",IF($G3850="",$F3850,HYPERLINK($G3850,$F3850)))</f>
        <v/>
      </c>
      <c r="H3850" s="1" t="str">
        <f aca="false">IF($I3850="","None Attached",IF(LEFT($I3850,5)="https",HYPERLINK($I3850,"Datasheet"),HYPERLINK(_xlfn.CONCAT("https://",$I3850),"Datasheet")))</f>
        <v>None Attached</v>
      </c>
      <c r="M3850" s="56"/>
      <c r="P3850" s="58"/>
      <c r="Q3850" s="1" t="n">
        <f aca="false">$M3850-$N3850</f>
        <v>0</v>
      </c>
      <c r="R3850" s="56"/>
      <c r="T3850" s="59" t="s">
        <v>15</v>
      </c>
      <c r="U3850" s="1" t="n">
        <f aca="false">$S3850-$R3850</f>
        <v>0</v>
      </c>
      <c r="V3850" s="1" t="n">
        <f aca="false">IF($T3850="±",$Q3850*2,$Q3850)</f>
        <v>0</v>
      </c>
      <c r="W3850" s="60" t="str">
        <f aca="false">IFERROR($U3850/ABS($V3850),"N/A")</f>
        <v>N/A</v>
      </c>
      <c r="X3850" s="61" t="str">
        <f aca="false">IF(OR($W3850="N/A",$R3850="",$S3850=""),"N/A",IF($W3850&gt;=4,"Not Significant",IF($W3850&gt;=2,"Semi-Significant","Significant")))</f>
        <v>N/A</v>
      </c>
      <c r="Z3850" s="1" t="str">
        <f aca="false">IF($D3850="Z540.1 w/data",0,"")</f>
        <v/>
      </c>
      <c r="AA3850" s="1" t="e">
        <f aca="false">$Y3850+$Q3850+$Z3850</f>
        <v>#VALUE!</v>
      </c>
      <c r="AB3850" s="1" t="n">
        <f aca="false">$N3850+$Q3850</f>
        <v>0</v>
      </c>
      <c r="AC3850" s="1" t="str">
        <f aca="false">IF($Y3850="","",IF(AND($AA3850&gt;=$R3850,$AA3850&lt;=$S3850),"Pass","Fail"))</f>
        <v/>
      </c>
      <c r="AD3850" s="1" t="str">
        <f aca="false">IF($Y3850="","",IF($AA3850&gt;$R3850,"Pass","Fail"))</f>
        <v/>
      </c>
      <c r="AE3850" s="1" t="str">
        <f aca="false">IF($Y3850="","",IF($AA3850&gt;=$R3850,"Pass","Fail"))</f>
        <v/>
      </c>
      <c r="AF3850" s="1" t="str">
        <f aca="false">IF($Y3850="","",IF($AA3850&lt;=$S3850,"Pass","Fail"))</f>
        <v/>
      </c>
      <c r="AG3850" s="1" t="str">
        <f aca="false">IF($Y3850="","",IF($AA3850&lt;$S3850,"Pass","Fail"))</f>
        <v/>
      </c>
      <c r="AH3850" s="23" t="str">
        <f aca="true">INDIRECT(CHOOSE(MATCH($T3850,{"±","&gt;","≥","≤","&lt;"},0), "AC", "AD", "AE", "AF", "AG") &amp; ROW())</f>
        <v/>
      </c>
      <c r="AI3850" s="56" t="str">
        <f aca="false">IF($X3850="Not Significant","No Further Action Required",
IF($AH3850="","",
IF(AND($AH3850="Pass",$L3850="0 - Passed "),"Analysis performed; no further action required.",
IF(AND($AH3850="Fail",$L3850="1 - Failed "),"Analysis performed; no further action required.",
IF(AND($AH3850="Pass",$L3850="2 - Limited In Use "),"Analysis performed; no further action required.",
IF(AND($AH3850="Fail",$L3850="3 - Adjusted "),"Analysis performed; no further action required.",
"Unit fails analysis; TSM determination required."))))))</f>
        <v/>
      </c>
      <c r="AJ3850" s="58"/>
    </row>
    <row r="3851" customFormat="false" ht="15" hidden="false" customHeight="false" outlineLevel="0" collapsed="false">
      <c r="A3851" s="56"/>
      <c r="E3851" s="57" t="str">
        <f aca="false">IF(AND($F3851="",$G3851=""),"",IF($G3851="",$F3851,HYPERLINK($G3851,$F3851)))</f>
        <v/>
      </c>
      <c r="H3851" s="1" t="str">
        <f aca="false">IF($I3851="","None Attached",IF(LEFT($I3851,5)="https",HYPERLINK($I3851,"Datasheet"),HYPERLINK(_xlfn.CONCAT("https://",$I3851),"Datasheet")))</f>
        <v>None Attached</v>
      </c>
      <c r="M3851" s="56"/>
      <c r="P3851" s="58"/>
      <c r="Q3851" s="1" t="n">
        <f aca="false">$M3851-$N3851</f>
        <v>0</v>
      </c>
      <c r="R3851" s="56"/>
      <c r="T3851" s="59" t="s">
        <v>15</v>
      </c>
      <c r="U3851" s="1" t="n">
        <f aca="false">$S3851-$R3851</f>
        <v>0</v>
      </c>
      <c r="V3851" s="1" t="n">
        <f aca="false">IF($T3851="±",$Q3851*2,$Q3851)</f>
        <v>0</v>
      </c>
      <c r="W3851" s="60" t="str">
        <f aca="false">IFERROR($U3851/ABS($V3851),"N/A")</f>
        <v>N/A</v>
      </c>
      <c r="X3851" s="61" t="str">
        <f aca="false">IF(OR($W3851="N/A",$R3851="",$S3851=""),"N/A",IF($W3851&gt;=4,"Not Significant",IF($W3851&gt;=2,"Semi-Significant","Significant")))</f>
        <v>N/A</v>
      </c>
      <c r="Z3851" s="1" t="str">
        <f aca="false">IF($D3851="Z540.1 w/data",0,"")</f>
        <v/>
      </c>
      <c r="AA3851" s="1" t="e">
        <f aca="false">$Y3851+$Q3851+$Z3851</f>
        <v>#VALUE!</v>
      </c>
      <c r="AB3851" s="1" t="n">
        <f aca="false">$N3851+$Q3851</f>
        <v>0</v>
      </c>
      <c r="AC3851" s="1" t="str">
        <f aca="false">IF($Y3851="","",IF(AND($AA3851&gt;=$R3851,$AA3851&lt;=$S3851),"Pass","Fail"))</f>
        <v/>
      </c>
      <c r="AD3851" s="1" t="str">
        <f aca="false">IF($Y3851="","",IF($AA3851&gt;$R3851,"Pass","Fail"))</f>
        <v/>
      </c>
      <c r="AE3851" s="1" t="str">
        <f aca="false">IF($Y3851="","",IF($AA3851&gt;=$R3851,"Pass","Fail"))</f>
        <v/>
      </c>
      <c r="AF3851" s="1" t="str">
        <f aca="false">IF($Y3851="","",IF($AA3851&lt;=$S3851,"Pass","Fail"))</f>
        <v/>
      </c>
      <c r="AG3851" s="1" t="str">
        <f aca="false">IF($Y3851="","",IF($AA3851&lt;$S3851,"Pass","Fail"))</f>
        <v/>
      </c>
      <c r="AH3851" s="23" t="str">
        <f aca="true">INDIRECT(CHOOSE(MATCH($T3851,{"±","&gt;","≥","≤","&lt;"},0), "AC", "AD", "AE", "AF", "AG") &amp; ROW())</f>
        <v/>
      </c>
      <c r="AI3851" s="56" t="str">
        <f aca="false">IF($X3851="Not Significant","No Further Action Required",
IF($AH3851="","",
IF(AND($AH3851="Pass",$L3851="0 - Passed "),"Analysis performed; no further action required.",
IF(AND($AH3851="Fail",$L3851="1 - Failed "),"Analysis performed; no further action required.",
IF(AND($AH3851="Pass",$L3851="2 - Limited In Use "),"Analysis performed; no further action required.",
IF(AND($AH3851="Fail",$L3851="3 - Adjusted "),"Analysis performed; no further action required.",
"Unit fails analysis; TSM determination required."))))))</f>
        <v/>
      </c>
      <c r="AJ3851" s="58"/>
    </row>
    <row r="3852" customFormat="false" ht="15" hidden="false" customHeight="false" outlineLevel="0" collapsed="false">
      <c r="A3852" s="56"/>
      <c r="E3852" s="57" t="str">
        <f aca="false">IF(AND($F3852="",$G3852=""),"",IF($G3852="",$F3852,HYPERLINK($G3852,$F3852)))</f>
        <v/>
      </c>
      <c r="H3852" s="1" t="str">
        <f aca="false">IF($I3852="","None Attached",IF(LEFT($I3852,5)="https",HYPERLINK($I3852,"Datasheet"),HYPERLINK(_xlfn.CONCAT("https://",$I3852),"Datasheet")))</f>
        <v>None Attached</v>
      </c>
      <c r="M3852" s="56"/>
      <c r="P3852" s="58"/>
      <c r="Q3852" s="1" t="n">
        <f aca="false">$M3852-$N3852</f>
        <v>0</v>
      </c>
      <c r="R3852" s="56"/>
      <c r="T3852" s="59" t="s">
        <v>15</v>
      </c>
      <c r="U3852" s="1" t="n">
        <f aca="false">$S3852-$R3852</f>
        <v>0</v>
      </c>
      <c r="V3852" s="1" t="n">
        <f aca="false">IF($T3852="±",$Q3852*2,$Q3852)</f>
        <v>0</v>
      </c>
      <c r="W3852" s="60" t="str">
        <f aca="false">IFERROR($U3852/ABS($V3852),"N/A")</f>
        <v>N/A</v>
      </c>
      <c r="X3852" s="61" t="str">
        <f aca="false">IF(OR($W3852="N/A",$R3852="",$S3852=""),"N/A",IF($W3852&gt;=4,"Not Significant",IF($W3852&gt;=2,"Semi-Significant","Significant")))</f>
        <v>N/A</v>
      </c>
      <c r="Z3852" s="1" t="str">
        <f aca="false">IF($D3852="Z540.1 w/data",0,"")</f>
        <v/>
      </c>
      <c r="AA3852" s="1" t="e">
        <f aca="false">$Y3852+$Q3852+$Z3852</f>
        <v>#VALUE!</v>
      </c>
      <c r="AB3852" s="1" t="n">
        <f aca="false">$N3852+$Q3852</f>
        <v>0</v>
      </c>
      <c r="AC3852" s="1" t="str">
        <f aca="false">IF($Y3852="","",IF(AND($AA3852&gt;=$R3852,$AA3852&lt;=$S3852),"Pass","Fail"))</f>
        <v/>
      </c>
      <c r="AD3852" s="1" t="str">
        <f aca="false">IF($Y3852="","",IF($AA3852&gt;$R3852,"Pass","Fail"))</f>
        <v/>
      </c>
      <c r="AE3852" s="1" t="str">
        <f aca="false">IF($Y3852="","",IF($AA3852&gt;=$R3852,"Pass","Fail"))</f>
        <v/>
      </c>
      <c r="AF3852" s="1" t="str">
        <f aca="false">IF($Y3852="","",IF($AA3852&lt;=$S3852,"Pass","Fail"))</f>
        <v/>
      </c>
      <c r="AG3852" s="1" t="str">
        <f aca="false">IF($Y3852="","",IF($AA3852&lt;$S3852,"Pass","Fail"))</f>
        <v/>
      </c>
      <c r="AH3852" s="23" t="str">
        <f aca="true">INDIRECT(CHOOSE(MATCH($T3852,{"±","&gt;","≥","≤","&lt;"},0), "AC", "AD", "AE", "AF", "AG") &amp; ROW())</f>
        <v/>
      </c>
      <c r="AI3852" s="56" t="str">
        <f aca="false">IF($X3852="Not Significant","No Further Action Required",
IF($AH3852="","",
IF(AND($AH3852="Pass",$L3852="0 - Passed "),"Analysis performed; no further action required.",
IF(AND($AH3852="Fail",$L3852="1 - Failed "),"Analysis performed; no further action required.",
IF(AND($AH3852="Pass",$L3852="2 - Limited In Use "),"Analysis performed; no further action required.",
IF(AND($AH3852="Fail",$L3852="3 - Adjusted "),"Analysis performed; no further action required.",
"Unit fails analysis; TSM determination required."))))))</f>
        <v/>
      </c>
      <c r="AJ3852" s="58"/>
    </row>
    <row r="3853" customFormat="false" ht="15" hidden="false" customHeight="false" outlineLevel="0" collapsed="false">
      <c r="A3853" s="56"/>
      <c r="E3853" s="57" t="str">
        <f aca="false">IF(AND($F3853="",$G3853=""),"",IF($G3853="",$F3853,HYPERLINK($G3853,$F3853)))</f>
        <v/>
      </c>
      <c r="H3853" s="1" t="str">
        <f aca="false">IF($I3853="","None Attached",IF(LEFT($I3853,5)="https",HYPERLINK($I3853,"Datasheet"),HYPERLINK(_xlfn.CONCAT("https://",$I3853),"Datasheet")))</f>
        <v>None Attached</v>
      </c>
      <c r="M3853" s="56"/>
      <c r="P3853" s="58"/>
      <c r="Q3853" s="1" t="n">
        <f aca="false">$M3853-$N3853</f>
        <v>0</v>
      </c>
      <c r="R3853" s="56"/>
      <c r="T3853" s="59" t="s">
        <v>15</v>
      </c>
      <c r="U3853" s="1" t="n">
        <f aca="false">$S3853-$R3853</f>
        <v>0</v>
      </c>
      <c r="V3853" s="1" t="n">
        <f aca="false">IF($T3853="±",$Q3853*2,$Q3853)</f>
        <v>0</v>
      </c>
      <c r="W3853" s="60" t="str">
        <f aca="false">IFERROR($U3853/ABS($V3853),"N/A")</f>
        <v>N/A</v>
      </c>
      <c r="X3853" s="61" t="str">
        <f aca="false">IF(OR($W3853="N/A",$R3853="",$S3853=""),"N/A",IF($W3853&gt;=4,"Not Significant",IF($W3853&gt;=2,"Semi-Significant","Significant")))</f>
        <v>N/A</v>
      </c>
      <c r="Z3853" s="1" t="str">
        <f aca="false">IF($D3853="Z540.1 w/data",0,"")</f>
        <v/>
      </c>
      <c r="AA3853" s="1" t="e">
        <f aca="false">$Y3853+$Q3853+$Z3853</f>
        <v>#VALUE!</v>
      </c>
      <c r="AB3853" s="1" t="n">
        <f aca="false">$N3853+$Q3853</f>
        <v>0</v>
      </c>
      <c r="AC3853" s="1" t="str">
        <f aca="false">IF($Y3853="","",IF(AND($AA3853&gt;=$R3853,$AA3853&lt;=$S3853),"Pass","Fail"))</f>
        <v/>
      </c>
      <c r="AD3853" s="1" t="str">
        <f aca="false">IF($Y3853="","",IF($AA3853&gt;$R3853,"Pass","Fail"))</f>
        <v/>
      </c>
      <c r="AE3853" s="1" t="str">
        <f aca="false">IF($Y3853="","",IF($AA3853&gt;=$R3853,"Pass","Fail"))</f>
        <v/>
      </c>
      <c r="AF3853" s="1" t="str">
        <f aca="false">IF($Y3853="","",IF($AA3853&lt;=$S3853,"Pass","Fail"))</f>
        <v/>
      </c>
      <c r="AG3853" s="1" t="str">
        <f aca="false">IF($Y3853="","",IF($AA3853&lt;$S3853,"Pass","Fail"))</f>
        <v/>
      </c>
      <c r="AH3853" s="23" t="str">
        <f aca="true">INDIRECT(CHOOSE(MATCH($T3853,{"±","&gt;","≥","≤","&lt;"},0), "AC", "AD", "AE", "AF", "AG") &amp; ROW())</f>
        <v/>
      </c>
      <c r="AI3853" s="56" t="str">
        <f aca="false">IF($X3853="Not Significant","No Further Action Required",
IF($AH3853="","",
IF(AND($AH3853="Pass",$L3853="0 - Passed "),"Analysis performed; no further action required.",
IF(AND($AH3853="Fail",$L3853="1 - Failed "),"Analysis performed; no further action required.",
IF(AND($AH3853="Pass",$L3853="2 - Limited In Use "),"Analysis performed; no further action required.",
IF(AND($AH3853="Fail",$L3853="3 - Adjusted "),"Analysis performed; no further action required.",
"Unit fails analysis; TSM determination required."))))))</f>
        <v/>
      </c>
      <c r="AJ3853" s="58"/>
    </row>
    <row r="3854" customFormat="false" ht="15" hidden="false" customHeight="false" outlineLevel="0" collapsed="false">
      <c r="A3854" s="56"/>
      <c r="E3854" s="57" t="str">
        <f aca="false">IF(AND($F3854="",$G3854=""),"",IF($G3854="",$F3854,HYPERLINK($G3854,$F3854)))</f>
        <v/>
      </c>
      <c r="H3854" s="1" t="str">
        <f aca="false">IF($I3854="","None Attached",IF(LEFT($I3854,5)="https",HYPERLINK($I3854,"Datasheet"),HYPERLINK(_xlfn.CONCAT("https://",$I3854),"Datasheet")))</f>
        <v>None Attached</v>
      </c>
      <c r="M3854" s="56"/>
      <c r="P3854" s="58"/>
      <c r="Q3854" s="1" t="n">
        <f aca="false">$M3854-$N3854</f>
        <v>0</v>
      </c>
      <c r="R3854" s="56"/>
      <c r="T3854" s="59" t="s">
        <v>15</v>
      </c>
      <c r="U3854" s="1" t="n">
        <f aca="false">$S3854-$R3854</f>
        <v>0</v>
      </c>
      <c r="V3854" s="1" t="n">
        <f aca="false">IF($T3854="±",$Q3854*2,$Q3854)</f>
        <v>0</v>
      </c>
      <c r="W3854" s="60" t="str">
        <f aca="false">IFERROR($U3854/ABS($V3854),"N/A")</f>
        <v>N/A</v>
      </c>
      <c r="X3854" s="61" t="str">
        <f aca="false">IF(OR($W3854="N/A",$R3854="",$S3854=""),"N/A",IF($W3854&gt;=4,"Not Significant",IF($W3854&gt;=2,"Semi-Significant","Significant")))</f>
        <v>N/A</v>
      </c>
      <c r="Z3854" s="1" t="str">
        <f aca="false">IF($D3854="Z540.1 w/data",0,"")</f>
        <v/>
      </c>
      <c r="AA3854" s="1" t="e">
        <f aca="false">$Y3854+$Q3854+$Z3854</f>
        <v>#VALUE!</v>
      </c>
      <c r="AB3854" s="1" t="n">
        <f aca="false">$N3854+$Q3854</f>
        <v>0</v>
      </c>
      <c r="AC3854" s="1" t="str">
        <f aca="false">IF($Y3854="","",IF(AND($AA3854&gt;=$R3854,$AA3854&lt;=$S3854),"Pass","Fail"))</f>
        <v/>
      </c>
      <c r="AD3854" s="1" t="str">
        <f aca="false">IF($Y3854="","",IF($AA3854&gt;$R3854,"Pass","Fail"))</f>
        <v/>
      </c>
      <c r="AE3854" s="1" t="str">
        <f aca="false">IF($Y3854="","",IF($AA3854&gt;=$R3854,"Pass","Fail"))</f>
        <v/>
      </c>
      <c r="AF3854" s="1" t="str">
        <f aca="false">IF($Y3854="","",IF($AA3854&lt;=$S3854,"Pass","Fail"))</f>
        <v/>
      </c>
      <c r="AG3854" s="1" t="str">
        <f aca="false">IF($Y3854="","",IF($AA3854&lt;$S3854,"Pass","Fail"))</f>
        <v/>
      </c>
      <c r="AH3854" s="23" t="str">
        <f aca="true">INDIRECT(CHOOSE(MATCH($T3854,{"±","&gt;","≥","≤","&lt;"},0), "AC", "AD", "AE", "AF", "AG") &amp; ROW())</f>
        <v/>
      </c>
      <c r="AI3854" s="56" t="str">
        <f aca="false">IF($X3854="Not Significant","No Further Action Required",
IF($AH3854="","",
IF(AND($AH3854="Pass",$L3854="0 - Passed "),"Analysis performed; no further action required.",
IF(AND($AH3854="Fail",$L3854="1 - Failed "),"Analysis performed; no further action required.",
IF(AND($AH3854="Pass",$L3854="2 - Limited In Use "),"Analysis performed; no further action required.",
IF(AND($AH3854="Fail",$L3854="3 - Adjusted "),"Analysis performed; no further action required.",
"Unit fails analysis; TSM determination required."))))))</f>
        <v/>
      </c>
      <c r="AJ3854" s="58"/>
    </row>
    <row r="3855" customFormat="false" ht="15" hidden="false" customHeight="false" outlineLevel="0" collapsed="false">
      <c r="A3855" s="56"/>
      <c r="E3855" s="57" t="str">
        <f aca="false">IF(AND($F3855="",$G3855=""),"",IF($G3855="",$F3855,HYPERLINK($G3855,$F3855)))</f>
        <v/>
      </c>
      <c r="H3855" s="1" t="str">
        <f aca="false">IF($I3855="","None Attached",IF(LEFT($I3855,5)="https",HYPERLINK($I3855,"Datasheet"),HYPERLINK(_xlfn.CONCAT("https://",$I3855),"Datasheet")))</f>
        <v>None Attached</v>
      </c>
      <c r="M3855" s="56"/>
      <c r="P3855" s="58"/>
      <c r="Q3855" s="1" t="n">
        <f aca="false">$M3855-$N3855</f>
        <v>0</v>
      </c>
      <c r="R3855" s="56"/>
      <c r="T3855" s="59" t="s">
        <v>15</v>
      </c>
      <c r="U3855" s="1" t="n">
        <f aca="false">$S3855-$R3855</f>
        <v>0</v>
      </c>
      <c r="V3855" s="1" t="n">
        <f aca="false">IF($T3855="±",$Q3855*2,$Q3855)</f>
        <v>0</v>
      </c>
      <c r="W3855" s="60" t="str">
        <f aca="false">IFERROR($U3855/ABS($V3855),"N/A")</f>
        <v>N/A</v>
      </c>
      <c r="X3855" s="61" t="str">
        <f aca="false">IF(OR($W3855="N/A",$R3855="",$S3855=""),"N/A",IF($W3855&gt;=4,"Not Significant",IF($W3855&gt;=2,"Semi-Significant","Significant")))</f>
        <v>N/A</v>
      </c>
      <c r="Z3855" s="1" t="str">
        <f aca="false">IF($D3855="Z540.1 w/data",0,"")</f>
        <v/>
      </c>
      <c r="AA3855" s="1" t="e">
        <f aca="false">$Y3855+$Q3855+$Z3855</f>
        <v>#VALUE!</v>
      </c>
      <c r="AB3855" s="1" t="n">
        <f aca="false">$N3855+$Q3855</f>
        <v>0</v>
      </c>
      <c r="AC3855" s="1" t="str">
        <f aca="false">IF($Y3855="","",IF(AND($AA3855&gt;=$R3855,$AA3855&lt;=$S3855),"Pass","Fail"))</f>
        <v/>
      </c>
      <c r="AD3855" s="1" t="str">
        <f aca="false">IF($Y3855="","",IF($AA3855&gt;$R3855,"Pass","Fail"))</f>
        <v/>
      </c>
      <c r="AE3855" s="1" t="str">
        <f aca="false">IF($Y3855="","",IF($AA3855&gt;=$R3855,"Pass","Fail"))</f>
        <v/>
      </c>
      <c r="AF3855" s="1" t="str">
        <f aca="false">IF($Y3855="","",IF($AA3855&lt;=$S3855,"Pass","Fail"))</f>
        <v/>
      </c>
      <c r="AG3855" s="1" t="str">
        <f aca="false">IF($Y3855="","",IF($AA3855&lt;$S3855,"Pass","Fail"))</f>
        <v/>
      </c>
      <c r="AH3855" s="23" t="str">
        <f aca="true">INDIRECT(CHOOSE(MATCH($T3855,{"±","&gt;","≥","≤","&lt;"},0), "AC", "AD", "AE", "AF", "AG") &amp; ROW())</f>
        <v/>
      </c>
      <c r="AI3855" s="56" t="str">
        <f aca="false">IF($X3855="Not Significant","No Further Action Required",
IF($AH3855="","",
IF(AND($AH3855="Pass",$L3855="0 - Passed "),"Analysis performed; no further action required.",
IF(AND($AH3855="Fail",$L3855="1 - Failed "),"Analysis performed; no further action required.",
IF(AND($AH3855="Pass",$L3855="2 - Limited In Use "),"Analysis performed; no further action required.",
IF(AND($AH3855="Fail",$L3855="3 - Adjusted "),"Analysis performed; no further action required.",
"Unit fails analysis; TSM determination required."))))))</f>
        <v/>
      </c>
      <c r="AJ3855" s="58"/>
    </row>
    <row r="3856" customFormat="false" ht="15" hidden="false" customHeight="false" outlineLevel="0" collapsed="false">
      <c r="A3856" s="56"/>
      <c r="E3856" s="57" t="str">
        <f aca="false">IF(AND($F3856="",$G3856=""),"",IF($G3856="",$F3856,HYPERLINK($G3856,$F3856)))</f>
        <v/>
      </c>
      <c r="H3856" s="1" t="str">
        <f aca="false">IF($I3856="","None Attached",IF(LEFT($I3856,5)="https",HYPERLINK($I3856,"Datasheet"),HYPERLINK(_xlfn.CONCAT("https://",$I3856),"Datasheet")))</f>
        <v>None Attached</v>
      </c>
      <c r="M3856" s="56"/>
      <c r="P3856" s="58"/>
      <c r="Q3856" s="1" t="n">
        <f aca="false">$M3856-$N3856</f>
        <v>0</v>
      </c>
      <c r="R3856" s="56"/>
      <c r="T3856" s="59" t="s">
        <v>15</v>
      </c>
      <c r="U3856" s="1" t="n">
        <f aca="false">$S3856-$R3856</f>
        <v>0</v>
      </c>
      <c r="V3856" s="1" t="n">
        <f aca="false">IF($T3856="±",$Q3856*2,$Q3856)</f>
        <v>0</v>
      </c>
      <c r="W3856" s="60" t="str">
        <f aca="false">IFERROR($U3856/ABS($V3856),"N/A")</f>
        <v>N/A</v>
      </c>
      <c r="X3856" s="61" t="str">
        <f aca="false">IF(OR($W3856="N/A",$R3856="",$S3856=""),"N/A",IF($W3856&gt;=4,"Not Significant",IF($W3856&gt;=2,"Semi-Significant","Significant")))</f>
        <v>N/A</v>
      </c>
      <c r="Z3856" s="1" t="str">
        <f aca="false">IF($D3856="Z540.1 w/data",0,"")</f>
        <v/>
      </c>
      <c r="AA3856" s="1" t="e">
        <f aca="false">$Y3856+$Q3856+$Z3856</f>
        <v>#VALUE!</v>
      </c>
      <c r="AB3856" s="1" t="n">
        <f aca="false">$N3856+$Q3856</f>
        <v>0</v>
      </c>
      <c r="AC3856" s="1" t="str">
        <f aca="false">IF($Y3856="","",IF(AND($AA3856&gt;=$R3856,$AA3856&lt;=$S3856),"Pass","Fail"))</f>
        <v/>
      </c>
      <c r="AD3856" s="1" t="str">
        <f aca="false">IF($Y3856="","",IF($AA3856&gt;$R3856,"Pass","Fail"))</f>
        <v/>
      </c>
      <c r="AE3856" s="1" t="str">
        <f aca="false">IF($Y3856="","",IF($AA3856&gt;=$R3856,"Pass","Fail"))</f>
        <v/>
      </c>
      <c r="AF3856" s="1" t="str">
        <f aca="false">IF($Y3856="","",IF($AA3856&lt;=$S3856,"Pass","Fail"))</f>
        <v/>
      </c>
      <c r="AG3856" s="1" t="str">
        <f aca="false">IF($Y3856="","",IF($AA3856&lt;$S3856,"Pass","Fail"))</f>
        <v/>
      </c>
      <c r="AH3856" s="23" t="str">
        <f aca="true">INDIRECT(CHOOSE(MATCH($T3856,{"±","&gt;","≥","≤","&lt;"},0), "AC", "AD", "AE", "AF", "AG") &amp; ROW())</f>
        <v/>
      </c>
      <c r="AI3856" s="56" t="str">
        <f aca="false">IF($X3856="Not Significant","No Further Action Required",
IF($AH3856="","",
IF(AND($AH3856="Pass",$L3856="0 - Passed "),"Analysis performed; no further action required.",
IF(AND($AH3856="Fail",$L3856="1 - Failed "),"Analysis performed; no further action required.",
IF(AND($AH3856="Pass",$L3856="2 - Limited In Use "),"Analysis performed; no further action required.",
IF(AND($AH3856="Fail",$L3856="3 - Adjusted "),"Analysis performed; no further action required.",
"Unit fails analysis; TSM determination required."))))))</f>
        <v/>
      </c>
      <c r="AJ3856" s="58"/>
    </row>
    <row r="3857" customFormat="false" ht="15" hidden="false" customHeight="false" outlineLevel="0" collapsed="false">
      <c r="A3857" s="56"/>
      <c r="E3857" s="57" t="str">
        <f aca="false">IF(AND($F3857="",$G3857=""),"",IF($G3857="",$F3857,HYPERLINK($G3857,$F3857)))</f>
        <v/>
      </c>
      <c r="H3857" s="1" t="str">
        <f aca="false">IF($I3857="","None Attached",IF(LEFT($I3857,5)="https",HYPERLINK($I3857,"Datasheet"),HYPERLINK(_xlfn.CONCAT("https://",$I3857),"Datasheet")))</f>
        <v>None Attached</v>
      </c>
      <c r="M3857" s="56"/>
      <c r="P3857" s="58"/>
      <c r="Q3857" s="1" t="n">
        <f aca="false">$M3857-$N3857</f>
        <v>0</v>
      </c>
      <c r="R3857" s="56"/>
      <c r="T3857" s="59" t="s">
        <v>15</v>
      </c>
      <c r="U3857" s="1" t="n">
        <f aca="false">$S3857-$R3857</f>
        <v>0</v>
      </c>
      <c r="V3857" s="1" t="n">
        <f aca="false">IF($T3857="±",$Q3857*2,$Q3857)</f>
        <v>0</v>
      </c>
      <c r="W3857" s="60" t="str">
        <f aca="false">IFERROR($U3857/ABS($V3857),"N/A")</f>
        <v>N/A</v>
      </c>
      <c r="X3857" s="61" t="str">
        <f aca="false">IF(OR($W3857="N/A",$R3857="",$S3857=""),"N/A",IF($W3857&gt;=4,"Not Significant",IF($W3857&gt;=2,"Semi-Significant","Significant")))</f>
        <v>N/A</v>
      </c>
      <c r="Z3857" s="1" t="str">
        <f aca="false">IF($D3857="Z540.1 w/data",0,"")</f>
        <v/>
      </c>
      <c r="AA3857" s="1" t="e">
        <f aca="false">$Y3857+$Q3857+$Z3857</f>
        <v>#VALUE!</v>
      </c>
      <c r="AB3857" s="1" t="n">
        <f aca="false">$N3857+$Q3857</f>
        <v>0</v>
      </c>
      <c r="AC3857" s="1" t="str">
        <f aca="false">IF($Y3857="","",IF(AND($AA3857&gt;=$R3857,$AA3857&lt;=$S3857),"Pass","Fail"))</f>
        <v/>
      </c>
      <c r="AD3857" s="1" t="str">
        <f aca="false">IF($Y3857="","",IF($AA3857&gt;$R3857,"Pass","Fail"))</f>
        <v/>
      </c>
      <c r="AE3857" s="1" t="str">
        <f aca="false">IF($Y3857="","",IF($AA3857&gt;=$R3857,"Pass","Fail"))</f>
        <v/>
      </c>
      <c r="AF3857" s="1" t="str">
        <f aca="false">IF($Y3857="","",IF($AA3857&lt;=$S3857,"Pass","Fail"))</f>
        <v/>
      </c>
      <c r="AG3857" s="1" t="str">
        <f aca="false">IF($Y3857="","",IF($AA3857&lt;$S3857,"Pass","Fail"))</f>
        <v/>
      </c>
      <c r="AH3857" s="23" t="str">
        <f aca="true">INDIRECT(CHOOSE(MATCH($T3857,{"±","&gt;","≥","≤","&lt;"},0), "AC", "AD", "AE", "AF", "AG") &amp; ROW())</f>
        <v/>
      </c>
      <c r="AI3857" s="56" t="str">
        <f aca="false">IF($X3857="Not Significant","No Further Action Required",
IF($AH3857="","",
IF(AND($AH3857="Pass",$L3857="0 - Passed "),"Analysis performed; no further action required.",
IF(AND($AH3857="Fail",$L3857="1 - Failed "),"Analysis performed; no further action required.",
IF(AND($AH3857="Pass",$L3857="2 - Limited In Use "),"Analysis performed; no further action required.",
IF(AND($AH3857="Fail",$L3857="3 - Adjusted "),"Analysis performed; no further action required.",
"Unit fails analysis; TSM determination required."))))))</f>
        <v/>
      </c>
      <c r="AJ3857" s="58"/>
    </row>
    <row r="3858" customFormat="false" ht="15" hidden="false" customHeight="false" outlineLevel="0" collapsed="false">
      <c r="A3858" s="56"/>
      <c r="E3858" s="57" t="str">
        <f aca="false">IF(AND($F3858="",$G3858=""),"",IF($G3858="",$F3858,HYPERLINK($G3858,$F3858)))</f>
        <v/>
      </c>
      <c r="H3858" s="1" t="str">
        <f aca="false">IF($I3858="","None Attached",IF(LEFT($I3858,5)="https",HYPERLINK($I3858,"Datasheet"),HYPERLINK(_xlfn.CONCAT("https://",$I3858),"Datasheet")))</f>
        <v>None Attached</v>
      </c>
      <c r="M3858" s="56"/>
      <c r="P3858" s="58"/>
      <c r="Q3858" s="1" t="n">
        <f aca="false">$M3858-$N3858</f>
        <v>0</v>
      </c>
      <c r="R3858" s="56"/>
      <c r="T3858" s="59" t="s">
        <v>15</v>
      </c>
      <c r="U3858" s="1" t="n">
        <f aca="false">$S3858-$R3858</f>
        <v>0</v>
      </c>
      <c r="V3858" s="1" t="n">
        <f aca="false">IF($T3858="±",$Q3858*2,$Q3858)</f>
        <v>0</v>
      </c>
      <c r="W3858" s="60" t="str">
        <f aca="false">IFERROR($U3858/ABS($V3858),"N/A")</f>
        <v>N/A</v>
      </c>
      <c r="X3858" s="61" t="str">
        <f aca="false">IF(OR($W3858="N/A",$R3858="",$S3858=""),"N/A",IF($W3858&gt;=4,"Not Significant",IF($W3858&gt;=2,"Semi-Significant","Significant")))</f>
        <v>N/A</v>
      </c>
      <c r="Z3858" s="1" t="str">
        <f aca="false">IF($D3858="Z540.1 w/data",0,"")</f>
        <v/>
      </c>
      <c r="AA3858" s="1" t="e">
        <f aca="false">$Y3858+$Q3858+$Z3858</f>
        <v>#VALUE!</v>
      </c>
      <c r="AB3858" s="1" t="n">
        <f aca="false">$N3858+$Q3858</f>
        <v>0</v>
      </c>
      <c r="AC3858" s="1" t="str">
        <f aca="false">IF($Y3858="","",IF(AND($AA3858&gt;=$R3858,$AA3858&lt;=$S3858),"Pass","Fail"))</f>
        <v/>
      </c>
      <c r="AD3858" s="1" t="str">
        <f aca="false">IF($Y3858="","",IF($AA3858&gt;$R3858,"Pass","Fail"))</f>
        <v/>
      </c>
      <c r="AE3858" s="1" t="str">
        <f aca="false">IF($Y3858="","",IF($AA3858&gt;=$R3858,"Pass","Fail"))</f>
        <v/>
      </c>
      <c r="AF3858" s="1" t="str">
        <f aca="false">IF($Y3858="","",IF($AA3858&lt;=$S3858,"Pass","Fail"))</f>
        <v/>
      </c>
      <c r="AG3858" s="1" t="str">
        <f aca="false">IF($Y3858="","",IF($AA3858&lt;$S3858,"Pass","Fail"))</f>
        <v/>
      </c>
      <c r="AH3858" s="23" t="str">
        <f aca="true">INDIRECT(CHOOSE(MATCH($T3858,{"±","&gt;","≥","≤","&lt;"},0), "AC", "AD", "AE", "AF", "AG") &amp; ROW())</f>
        <v/>
      </c>
      <c r="AI3858" s="56" t="str">
        <f aca="false">IF($X3858="Not Significant","No Further Action Required",
IF($AH3858="","",
IF(AND($AH3858="Pass",$L3858="0 - Passed "),"Analysis performed; no further action required.",
IF(AND($AH3858="Fail",$L3858="1 - Failed "),"Analysis performed; no further action required.",
IF(AND($AH3858="Pass",$L3858="2 - Limited In Use "),"Analysis performed; no further action required.",
IF(AND($AH3858="Fail",$L3858="3 - Adjusted "),"Analysis performed; no further action required.",
"Unit fails analysis; TSM determination required."))))))</f>
        <v/>
      </c>
      <c r="AJ3858" s="58"/>
    </row>
    <row r="3859" customFormat="false" ht="15" hidden="false" customHeight="false" outlineLevel="0" collapsed="false">
      <c r="A3859" s="56"/>
      <c r="E3859" s="57" t="str">
        <f aca="false">IF(AND($F3859="",$G3859=""),"",IF($G3859="",$F3859,HYPERLINK($G3859,$F3859)))</f>
        <v/>
      </c>
      <c r="H3859" s="1" t="str">
        <f aca="false">IF($I3859="","None Attached",IF(LEFT($I3859,5)="https",HYPERLINK($I3859,"Datasheet"),HYPERLINK(_xlfn.CONCAT("https://",$I3859),"Datasheet")))</f>
        <v>None Attached</v>
      </c>
      <c r="M3859" s="56"/>
      <c r="P3859" s="58"/>
      <c r="Q3859" s="1" t="n">
        <f aca="false">$M3859-$N3859</f>
        <v>0</v>
      </c>
      <c r="R3859" s="56"/>
      <c r="T3859" s="59" t="s">
        <v>15</v>
      </c>
      <c r="U3859" s="1" t="n">
        <f aca="false">$S3859-$R3859</f>
        <v>0</v>
      </c>
      <c r="V3859" s="1" t="n">
        <f aca="false">IF($T3859="±",$Q3859*2,$Q3859)</f>
        <v>0</v>
      </c>
      <c r="W3859" s="60" t="str">
        <f aca="false">IFERROR($U3859/ABS($V3859),"N/A")</f>
        <v>N/A</v>
      </c>
      <c r="X3859" s="61" t="str">
        <f aca="false">IF(OR($W3859="N/A",$R3859="",$S3859=""),"N/A",IF($W3859&gt;=4,"Not Significant",IF($W3859&gt;=2,"Semi-Significant","Significant")))</f>
        <v>N/A</v>
      </c>
      <c r="Z3859" s="1" t="str">
        <f aca="false">IF($D3859="Z540.1 w/data",0,"")</f>
        <v/>
      </c>
      <c r="AA3859" s="1" t="e">
        <f aca="false">$Y3859+$Q3859+$Z3859</f>
        <v>#VALUE!</v>
      </c>
      <c r="AB3859" s="1" t="n">
        <f aca="false">$N3859+$Q3859</f>
        <v>0</v>
      </c>
      <c r="AC3859" s="1" t="str">
        <f aca="false">IF($Y3859="","",IF(AND($AA3859&gt;=$R3859,$AA3859&lt;=$S3859),"Pass","Fail"))</f>
        <v/>
      </c>
      <c r="AD3859" s="1" t="str">
        <f aca="false">IF($Y3859="","",IF($AA3859&gt;$R3859,"Pass","Fail"))</f>
        <v/>
      </c>
      <c r="AE3859" s="1" t="str">
        <f aca="false">IF($Y3859="","",IF($AA3859&gt;=$R3859,"Pass","Fail"))</f>
        <v/>
      </c>
      <c r="AF3859" s="1" t="str">
        <f aca="false">IF($Y3859="","",IF($AA3859&lt;=$S3859,"Pass","Fail"))</f>
        <v/>
      </c>
      <c r="AG3859" s="1" t="str">
        <f aca="false">IF($Y3859="","",IF($AA3859&lt;$S3859,"Pass","Fail"))</f>
        <v/>
      </c>
      <c r="AH3859" s="23" t="str">
        <f aca="true">INDIRECT(CHOOSE(MATCH($T3859,{"±","&gt;","≥","≤","&lt;"},0), "AC", "AD", "AE", "AF", "AG") &amp; ROW())</f>
        <v/>
      </c>
      <c r="AI3859" s="56" t="str">
        <f aca="false">IF($X3859="Not Significant","No Further Action Required",
IF($AH3859="","",
IF(AND($AH3859="Pass",$L3859="0 - Passed "),"Analysis performed; no further action required.",
IF(AND($AH3859="Fail",$L3859="1 - Failed "),"Analysis performed; no further action required.",
IF(AND($AH3859="Pass",$L3859="2 - Limited In Use "),"Analysis performed; no further action required.",
IF(AND($AH3859="Fail",$L3859="3 - Adjusted "),"Analysis performed; no further action required.",
"Unit fails analysis; TSM determination required."))))))</f>
        <v/>
      </c>
      <c r="AJ3859" s="58"/>
    </row>
    <row r="3860" customFormat="false" ht="15" hidden="false" customHeight="false" outlineLevel="0" collapsed="false">
      <c r="A3860" s="56"/>
      <c r="E3860" s="57" t="str">
        <f aca="false">IF(AND($F3860="",$G3860=""),"",IF($G3860="",$F3860,HYPERLINK($G3860,$F3860)))</f>
        <v/>
      </c>
      <c r="H3860" s="1" t="str">
        <f aca="false">IF($I3860="","None Attached",IF(LEFT($I3860,5)="https",HYPERLINK($I3860,"Datasheet"),HYPERLINK(_xlfn.CONCAT("https://",$I3860),"Datasheet")))</f>
        <v>None Attached</v>
      </c>
      <c r="M3860" s="56"/>
      <c r="P3860" s="58"/>
      <c r="Q3860" s="1" t="n">
        <f aca="false">$M3860-$N3860</f>
        <v>0</v>
      </c>
      <c r="R3860" s="56"/>
      <c r="T3860" s="59" t="s">
        <v>15</v>
      </c>
      <c r="U3860" s="1" t="n">
        <f aca="false">$S3860-$R3860</f>
        <v>0</v>
      </c>
      <c r="V3860" s="1" t="n">
        <f aca="false">IF($T3860="±",$Q3860*2,$Q3860)</f>
        <v>0</v>
      </c>
      <c r="W3860" s="60" t="str">
        <f aca="false">IFERROR($U3860/ABS($V3860),"N/A")</f>
        <v>N/A</v>
      </c>
      <c r="X3860" s="61" t="str">
        <f aca="false">IF(OR($W3860="N/A",$R3860="",$S3860=""),"N/A",IF($W3860&gt;=4,"Not Significant",IF($W3860&gt;=2,"Semi-Significant","Significant")))</f>
        <v>N/A</v>
      </c>
      <c r="Z3860" s="1" t="str">
        <f aca="false">IF($D3860="Z540.1 w/data",0,"")</f>
        <v/>
      </c>
      <c r="AA3860" s="1" t="e">
        <f aca="false">$Y3860+$Q3860+$Z3860</f>
        <v>#VALUE!</v>
      </c>
      <c r="AB3860" s="1" t="n">
        <f aca="false">$N3860+$Q3860</f>
        <v>0</v>
      </c>
      <c r="AC3860" s="1" t="str">
        <f aca="false">IF($Y3860="","",IF(AND($AA3860&gt;=$R3860,$AA3860&lt;=$S3860),"Pass","Fail"))</f>
        <v/>
      </c>
      <c r="AD3860" s="1" t="str">
        <f aca="false">IF($Y3860="","",IF($AA3860&gt;$R3860,"Pass","Fail"))</f>
        <v/>
      </c>
      <c r="AE3860" s="1" t="str">
        <f aca="false">IF($Y3860="","",IF($AA3860&gt;=$R3860,"Pass","Fail"))</f>
        <v/>
      </c>
      <c r="AF3860" s="1" t="str">
        <f aca="false">IF($Y3860="","",IF($AA3860&lt;=$S3860,"Pass","Fail"))</f>
        <v/>
      </c>
      <c r="AG3860" s="1" t="str">
        <f aca="false">IF($Y3860="","",IF($AA3860&lt;$S3860,"Pass","Fail"))</f>
        <v/>
      </c>
      <c r="AH3860" s="23" t="str">
        <f aca="true">INDIRECT(CHOOSE(MATCH($T3860,{"±","&gt;","≥","≤","&lt;"},0), "AC", "AD", "AE", "AF", "AG") &amp; ROW())</f>
        <v/>
      </c>
      <c r="AI3860" s="56" t="str">
        <f aca="false">IF($X3860="Not Significant","No Further Action Required",
IF($AH3860="","",
IF(AND($AH3860="Pass",$L3860="0 - Passed "),"Analysis performed; no further action required.",
IF(AND($AH3860="Fail",$L3860="1 - Failed "),"Analysis performed; no further action required.",
IF(AND($AH3860="Pass",$L3860="2 - Limited In Use "),"Analysis performed; no further action required.",
IF(AND($AH3860="Fail",$L3860="3 - Adjusted "),"Analysis performed; no further action required.",
"Unit fails analysis; TSM determination required."))))))</f>
        <v/>
      </c>
      <c r="AJ3860" s="58"/>
    </row>
    <row r="3861" customFormat="false" ht="15" hidden="false" customHeight="false" outlineLevel="0" collapsed="false">
      <c r="A3861" s="56"/>
      <c r="E3861" s="57" t="str">
        <f aca="false">IF(AND($F3861="",$G3861=""),"",IF($G3861="",$F3861,HYPERLINK($G3861,$F3861)))</f>
        <v/>
      </c>
      <c r="H3861" s="1" t="str">
        <f aca="false">IF($I3861="","None Attached",IF(LEFT($I3861,5)="https",HYPERLINK($I3861,"Datasheet"),HYPERLINK(_xlfn.CONCAT("https://",$I3861),"Datasheet")))</f>
        <v>None Attached</v>
      </c>
      <c r="M3861" s="56"/>
      <c r="P3861" s="58"/>
      <c r="Q3861" s="1" t="n">
        <f aca="false">$M3861-$N3861</f>
        <v>0</v>
      </c>
      <c r="R3861" s="56"/>
      <c r="T3861" s="59" t="s">
        <v>15</v>
      </c>
      <c r="U3861" s="1" t="n">
        <f aca="false">$S3861-$R3861</f>
        <v>0</v>
      </c>
      <c r="V3861" s="1" t="n">
        <f aca="false">IF($T3861="±",$Q3861*2,$Q3861)</f>
        <v>0</v>
      </c>
      <c r="W3861" s="60" t="str">
        <f aca="false">IFERROR($U3861/ABS($V3861),"N/A")</f>
        <v>N/A</v>
      </c>
      <c r="X3861" s="61" t="str">
        <f aca="false">IF(OR($W3861="N/A",$R3861="",$S3861=""),"N/A",IF($W3861&gt;=4,"Not Significant",IF($W3861&gt;=2,"Semi-Significant","Significant")))</f>
        <v>N/A</v>
      </c>
      <c r="Z3861" s="1" t="str">
        <f aca="false">IF($D3861="Z540.1 w/data",0,"")</f>
        <v/>
      </c>
      <c r="AA3861" s="1" t="e">
        <f aca="false">$Y3861+$Q3861+$Z3861</f>
        <v>#VALUE!</v>
      </c>
      <c r="AB3861" s="1" t="n">
        <f aca="false">$N3861+$Q3861</f>
        <v>0</v>
      </c>
      <c r="AC3861" s="1" t="str">
        <f aca="false">IF($Y3861="","",IF(AND($AA3861&gt;=$R3861,$AA3861&lt;=$S3861),"Pass","Fail"))</f>
        <v/>
      </c>
      <c r="AD3861" s="1" t="str">
        <f aca="false">IF($Y3861="","",IF($AA3861&gt;$R3861,"Pass","Fail"))</f>
        <v/>
      </c>
      <c r="AE3861" s="1" t="str">
        <f aca="false">IF($Y3861="","",IF($AA3861&gt;=$R3861,"Pass","Fail"))</f>
        <v/>
      </c>
      <c r="AF3861" s="1" t="str">
        <f aca="false">IF($Y3861="","",IF($AA3861&lt;=$S3861,"Pass","Fail"))</f>
        <v/>
      </c>
      <c r="AG3861" s="1" t="str">
        <f aca="false">IF($Y3861="","",IF($AA3861&lt;$S3861,"Pass","Fail"))</f>
        <v/>
      </c>
      <c r="AH3861" s="23" t="str">
        <f aca="true">INDIRECT(CHOOSE(MATCH($T3861,{"±","&gt;","≥","≤","&lt;"},0), "AC", "AD", "AE", "AF", "AG") &amp; ROW())</f>
        <v/>
      </c>
      <c r="AI3861" s="56" t="str">
        <f aca="false">IF($X3861="Not Significant","No Further Action Required",
IF($AH3861="","",
IF(AND($AH3861="Pass",$L3861="0 - Passed "),"Analysis performed; no further action required.",
IF(AND($AH3861="Fail",$L3861="1 - Failed "),"Analysis performed; no further action required.",
IF(AND($AH3861="Pass",$L3861="2 - Limited In Use "),"Analysis performed; no further action required.",
IF(AND($AH3861="Fail",$L3861="3 - Adjusted "),"Analysis performed; no further action required.",
"Unit fails analysis; TSM determination required."))))))</f>
        <v/>
      </c>
      <c r="AJ3861" s="58"/>
    </row>
    <row r="3862" customFormat="false" ht="15" hidden="false" customHeight="false" outlineLevel="0" collapsed="false">
      <c r="A3862" s="56"/>
      <c r="E3862" s="57" t="str">
        <f aca="false">IF(AND($F3862="",$G3862=""),"",IF($G3862="",$F3862,HYPERLINK($G3862,$F3862)))</f>
        <v/>
      </c>
      <c r="H3862" s="1" t="str">
        <f aca="false">IF($I3862="","None Attached",IF(LEFT($I3862,5)="https",HYPERLINK($I3862,"Datasheet"),HYPERLINK(_xlfn.CONCAT("https://",$I3862),"Datasheet")))</f>
        <v>None Attached</v>
      </c>
      <c r="M3862" s="56"/>
      <c r="P3862" s="58"/>
      <c r="Q3862" s="1" t="n">
        <f aca="false">$M3862-$N3862</f>
        <v>0</v>
      </c>
      <c r="R3862" s="56"/>
      <c r="T3862" s="59" t="s">
        <v>15</v>
      </c>
      <c r="U3862" s="1" t="n">
        <f aca="false">$S3862-$R3862</f>
        <v>0</v>
      </c>
      <c r="V3862" s="1" t="n">
        <f aca="false">IF($T3862="±",$Q3862*2,$Q3862)</f>
        <v>0</v>
      </c>
      <c r="W3862" s="60" t="str">
        <f aca="false">IFERROR($U3862/ABS($V3862),"N/A")</f>
        <v>N/A</v>
      </c>
      <c r="X3862" s="61" t="str">
        <f aca="false">IF(OR($W3862="N/A",$R3862="",$S3862=""),"N/A",IF($W3862&gt;=4,"Not Significant",IF($W3862&gt;=2,"Semi-Significant","Significant")))</f>
        <v>N/A</v>
      </c>
      <c r="Z3862" s="1" t="str">
        <f aca="false">IF($D3862="Z540.1 w/data",0,"")</f>
        <v/>
      </c>
      <c r="AA3862" s="1" t="e">
        <f aca="false">$Y3862+$Q3862+$Z3862</f>
        <v>#VALUE!</v>
      </c>
      <c r="AB3862" s="1" t="n">
        <f aca="false">$N3862+$Q3862</f>
        <v>0</v>
      </c>
      <c r="AC3862" s="1" t="str">
        <f aca="false">IF($Y3862="","",IF(AND($AA3862&gt;=$R3862,$AA3862&lt;=$S3862),"Pass","Fail"))</f>
        <v/>
      </c>
      <c r="AD3862" s="1" t="str">
        <f aca="false">IF($Y3862="","",IF($AA3862&gt;$R3862,"Pass","Fail"))</f>
        <v/>
      </c>
      <c r="AE3862" s="1" t="str">
        <f aca="false">IF($Y3862="","",IF($AA3862&gt;=$R3862,"Pass","Fail"))</f>
        <v/>
      </c>
      <c r="AF3862" s="1" t="str">
        <f aca="false">IF($Y3862="","",IF($AA3862&lt;=$S3862,"Pass","Fail"))</f>
        <v/>
      </c>
      <c r="AG3862" s="1" t="str">
        <f aca="false">IF($Y3862="","",IF($AA3862&lt;$S3862,"Pass","Fail"))</f>
        <v/>
      </c>
      <c r="AH3862" s="23" t="str">
        <f aca="true">INDIRECT(CHOOSE(MATCH($T3862,{"±","&gt;","≥","≤","&lt;"},0), "AC", "AD", "AE", "AF", "AG") &amp; ROW())</f>
        <v/>
      </c>
      <c r="AI3862" s="56" t="str">
        <f aca="false">IF($X3862="Not Significant","No Further Action Required",
IF($AH3862="","",
IF(AND($AH3862="Pass",$L3862="0 - Passed "),"Analysis performed; no further action required.",
IF(AND($AH3862="Fail",$L3862="1 - Failed "),"Analysis performed; no further action required.",
IF(AND($AH3862="Pass",$L3862="2 - Limited In Use "),"Analysis performed; no further action required.",
IF(AND($AH3862="Fail",$L3862="3 - Adjusted "),"Analysis performed; no further action required.",
"Unit fails analysis; TSM determination required."))))))</f>
        <v/>
      </c>
      <c r="AJ3862" s="58"/>
    </row>
    <row r="3863" customFormat="false" ht="15" hidden="false" customHeight="false" outlineLevel="0" collapsed="false">
      <c r="A3863" s="56"/>
      <c r="E3863" s="57" t="str">
        <f aca="false">IF(AND($F3863="",$G3863=""),"",IF($G3863="",$F3863,HYPERLINK($G3863,$F3863)))</f>
        <v/>
      </c>
      <c r="H3863" s="1" t="str">
        <f aca="false">IF($I3863="","None Attached",IF(LEFT($I3863,5)="https",HYPERLINK($I3863,"Datasheet"),HYPERLINK(_xlfn.CONCAT("https://",$I3863),"Datasheet")))</f>
        <v>None Attached</v>
      </c>
      <c r="M3863" s="56"/>
      <c r="P3863" s="58"/>
      <c r="Q3863" s="1" t="n">
        <f aca="false">$M3863-$N3863</f>
        <v>0</v>
      </c>
      <c r="R3863" s="56"/>
      <c r="T3863" s="59" t="s">
        <v>15</v>
      </c>
      <c r="U3863" s="1" t="n">
        <f aca="false">$S3863-$R3863</f>
        <v>0</v>
      </c>
      <c r="V3863" s="1" t="n">
        <f aca="false">IF($T3863="±",$Q3863*2,$Q3863)</f>
        <v>0</v>
      </c>
      <c r="W3863" s="60" t="str">
        <f aca="false">IFERROR($U3863/ABS($V3863),"N/A")</f>
        <v>N/A</v>
      </c>
      <c r="X3863" s="61" t="str">
        <f aca="false">IF(OR($W3863="N/A",$R3863="",$S3863=""),"N/A",IF($W3863&gt;=4,"Not Significant",IF($W3863&gt;=2,"Semi-Significant","Significant")))</f>
        <v>N/A</v>
      </c>
      <c r="Z3863" s="1" t="str">
        <f aca="false">IF($D3863="Z540.1 w/data",0,"")</f>
        <v/>
      </c>
      <c r="AA3863" s="1" t="e">
        <f aca="false">$Y3863+$Q3863+$Z3863</f>
        <v>#VALUE!</v>
      </c>
      <c r="AB3863" s="1" t="n">
        <f aca="false">$N3863+$Q3863</f>
        <v>0</v>
      </c>
      <c r="AC3863" s="1" t="str">
        <f aca="false">IF($Y3863="","",IF(AND($AA3863&gt;=$R3863,$AA3863&lt;=$S3863),"Pass","Fail"))</f>
        <v/>
      </c>
      <c r="AD3863" s="1" t="str">
        <f aca="false">IF($Y3863="","",IF($AA3863&gt;$R3863,"Pass","Fail"))</f>
        <v/>
      </c>
      <c r="AE3863" s="1" t="str">
        <f aca="false">IF($Y3863="","",IF($AA3863&gt;=$R3863,"Pass","Fail"))</f>
        <v/>
      </c>
      <c r="AF3863" s="1" t="str">
        <f aca="false">IF($Y3863="","",IF($AA3863&lt;=$S3863,"Pass","Fail"))</f>
        <v/>
      </c>
      <c r="AG3863" s="1" t="str">
        <f aca="false">IF($Y3863="","",IF($AA3863&lt;$S3863,"Pass","Fail"))</f>
        <v/>
      </c>
      <c r="AH3863" s="23" t="str">
        <f aca="true">INDIRECT(CHOOSE(MATCH($T3863,{"±","&gt;","≥","≤","&lt;"},0), "AC", "AD", "AE", "AF", "AG") &amp; ROW())</f>
        <v/>
      </c>
      <c r="AI3863" s="56" t="str">
        <f aca="false">IF($X3863="Not Significant","No Further Action Required",
IF($AH3863="","",
IF(AND($AH3863="Pass",$L3863="0 - Passed "),"Analysis performed; no further action required.",
IF(AND($AH3863="Fail",$L3863="1 - Failed "),"Analysis performed; no further action required.",
IF(AND($AH3863="Pass",$L3863="2 - Limited In Use "),"Analysis performed; no further action required.",
IF(AND($AH3863="Fail",$L3863="3 - Adjusted "),"Analysis performed; no further action required.",
"Unit fails analysis; TSM determination required."))))))</f>
        <v/>
      </c>
      <c r="AJ3863" s="58"/>
    </row>
    <row r="3864" customFormat="false" ht="15" hidden="false" customHeight="false" outlineLevel="0" collapsed="false">
      <c r="A3864" s="56"/>
      <c r="E3864" s="57" t="str">
        <f aca="false">IF(AND($F3864="",$G3864=""),"",IF($G3864="",$F3864,HYPERLINK($G3864,$F3864)))</f>
        <v/>
      </c>
      <c r="H3864" s="1" t="str">
        <f aca="false">IF($I3864="","None Attached",IF(LEFT($I3864,5)="https",HYPERLINK($I3864,"Datasheet"),HYPERLINK(_xlfn.CONCAT("https://",$I3864),"Datasheet")))</f>
        <v>None Attached</v>
      </c>
      <c r="M3864" s="56"/>
      <c r="P3864" s="58"/>
      <c r="Q3864" s="1" t="n">
        <f aca="false">$M3864-$N3864</f>
        <v>0</v>
      </c>
      <c r="R3864" s="56"/>
      <c r="T3864" s="59" t="s">
        <v>15</v>
      </c>
      <c r="U3864" s="1" t="n">
        <f aca="false">$S3864-$R3864</f>
        <v>0</v>
      </c>
      <c r="V3864" s="1" t="n">
        <f aca="false">IF($T3864="±",$Q3864*2,$Q3864)</f>
        <v>0</v>
      </c>
      <c r="W3864" s="60" t="str">
        <f aca="false">IFERROR($U3864/ABS($V3864),"N/A")</f>
        <v>N/A</v>
      </c>
      <c r="X3864" s="61" t="str">
        <f aca="false">IF(OR($W3864="N/A",$R3864="",$S3864=""),"N/A",IF($W3864&gt;=4,"Not Significant",IF($W3864&gt;=2,"Semi-Significant","Significant")))</f>
        <v>N/A</v>
      </c>
      <c r="Z3864" s="1" t="str">
        <f aca="false">IF($D3864="Z540.1 w/data",0,"")</f>
        <v/>
      </c>
      <c r="AA3864" s="1" t="e">
        <f aca="false">$Y3864+$Q3864+$Z3864</f>
        <v>#VALUE!</v>
      </c>
      <c r="AB3864" s="1" t="n">
        <f aca="false">$N3864+$Q3864</f>
        <v>0</v>
      </c>
      <c r="AC3864" s="1" t="str">
        <f aca="false">IF($Y3864="","",IF(AND($AA3864&gt;=$R3864,$AA3864&lt;=$S3864),"Pass","Fail"))</f>
        <v/>
      </c>
      <c r="AD3864" s="1" t="str">
        <f aca="false">IF($Y3864="","",IF($AA3864&gt;$R3864,"Pass","Fail"))</f>
        <v/>
      </c>
      <c r="AE3864" s="1" t="str">
        <f aca="false">IF($Y3864="","",IF($AA3864&gt;=$R3864,"Pass","Fail"))</f>
        <v/>
      </c>
      <c r="AF3864" s="1" t="str">
        <f aca="false">IF($Y3864="","",IF($AA3864&lt;=$S3864,"Pass","Fail"))</f>
        <v/>
      </c>
      <c r="AG3864" s="1" t="str">
        <f aca="false">IF($Y3864="","",IF($AA3864&lt;$S3864,"Pass","Fail"))</f>
        <v/>
      </c>
      <c r="AH3864" s="23" t="str">
        <f aca="true">INDIRECT(CHOOSE(MATCH($T3864,{"±","&gt;","≥","≤","&lt;"},0), "AC", "AD", "AE", "AF", "AG") &amp; ROW())</f>
        <v/>
      </c>
      <c r="AI3864" s="56" t="str">
        <f aca="false">IF($X3864="Not Significant","No Further Action Required",
IF($AH3864="","",
IF(AND($AH3864="Pass",$L3864="0 - Passed "),"Analysis performed; no further action required.",
IF(AND($AH3864="Fail",$L3864="1 - Failed "),"Analysis performed; no further action required.",
IF(AND($AH3864="Pass",$L3864="2 - Limited In Use "),"Analysis performed; no further action required.",
IF(AND($AH3864="Fail",$L3864="3 - Adjusted "),"Analysis performed; no further action required.",
"Unit fails analysis; TSM determination required."))))))</f>
        <v/>
      </c>
      <c r="AJ3864" s="58"/>
    </row>
    <row r="3865" customFormat="false" ht="15" hidden="false" customHeight="false" outlineLevel="0" collapsed="false">
      <c r="A3865" s="56"/>
      <c r="E3865" s="57" t="str">
        <f aca="false">IF(AND($F3865="",$G3865=""),"",IF($G3865="",$F3865,HYPERLINK($G3865,$F3865)))</f>
        <v/>
      </c>
      <c r="H3865" s="1" t="str">
        <f aca="false">IF($I3865="","None Attached",IF(LEFT($I3865,5)="https",HYPERLINK($I3865,"Datasheet"),HYPERLINK(_xlfn.CONCAT("https://",$I3865),"Datasheet")))</f>
        <v>None Attached</v>
      </c>
      <c r="M3865" s="56"/>
      <c r="P3865" s="58"/>
      <c r="Q3865" s="1" t="n">
        <f aca="false">$M3865-$N3865</f>
        <v>0</v>
      </c>
      <c r="R3865" s="56"/>
      <c r="T3865" s="59" t="s">
        <v>15</v>
      </c>
      <c r="U3865" s="1" t="n">
        <f aca="false">$S3865-$R3865</f>
        <v>0</v>
      </c>
      <c r="V3865" s="1" t="n">
        <f aca="false">IF($T3865="±",$Q3865*2,$Q3865)</f>
        <v>0</v>
      </c>
      <c r="W3865" s="60" t="str">
        <f aca="false">IFERROR($U3865/ABS($V3865),"N/A")</f>
        <v>N/A</v>
      </c>
      <c r="X3865" s="61" t="str">
        <f aca="false">IF(OR($W3865="N/A",$R3865="",$S3865=""),"N/A",IF($W3865&gt;=4,"Not Significant",IF($W3865&gt;=2,"Semi-Significant","Significant")))</f>
        <v>N/A</v>
      </c>
      <c r="Z3865" s="1" t="str">
        <f aca="false">IF($D3865="Z540.1 w/data",0,"")</f>
        <v/>
      </c>
      <c r="AA3865" s="1" t="e">
        <f aca="false">$Y3865+$Q3865+$Z3865</f>
        <v>#VALUE!</v>
      </c>
      <c r="AB3865" s="1" t="n">
        <f aca="false">$N3865+$Q3865</f>
        <v>0</v>
      </c>
      <c r="AC3865" s="1" t="str">
        <f aca="false">IF($Y3865="","",IF(AND($AA3865&gt;=$R3865,$AA3865&lt;=$S3865),"Pass","Fail"))</f>
        <v/>
      </c>
      <c r="AD3865" s="1" t="str">
        <f aca="false">IF($Y3865="","",IF($AA3865&gt;$R3865,"Pass","Fail"))</f>
        <v/>
      </c>
      <c r="AE3865" s="1" t="str">
        <f aca="false">IF($Y3865="","",IF($AA3865&gt;=$R3865,"Pass","Fail"))</f>
        <v/>
      </c>
      <c r="AF3865" s="1" t="str">
        <f aca="false">IF($Y3865="","",IF($AA3865&lt;=$S3865,"Pass","Fail"))</f>
        <v/>
      </c>
      <c r="AG3865" s="1" t="str">
        <f aca="false">IF($Y3865="","",IF($AA3865&lt;$S3865,"Pass","Fail"))</f>
        <v/>
      </c>
      <c r="AH3865" s="23" t="str">
        <f aca="true">INDIRECT(CHOOSE(MATCH($T3865,{"±","&gt;","≥","≤","&lt;"},0), "AC", "AD", "AE", "AF", "AG") &amp; ROW())</f>
        <v/>
      </c>
      <c r="AI3865" s="56" t="str">
        <f aca="false">IF($X3865="Not Significant","No Further Action Required",
IF($AH3865="","",
IF(AND($AH3865="Pass",$L3865="0 - Passed "),"Analysis performed; no further action required.",
IF(AND($AH3865="Fail",$L3865="1 - Failed "),"Analysis performed; no further action required.",
IF(AND($AH3865="Pass",$L3865="2 - Limited In Use "),"Analysis performed; no further action required.",
IF(AND($AH3865="Fail",$L3865="3 - Adjusted "),"Analysis performed; no further action required.",
"Unit fails analysis; TSM determination required."))))))</f>
        <v/>
      </c>
      <c r="AJ3865" s="58"/>
    </row>
    <row r="3866" customFormat="false" ht="15" hidden="false" customHeight="false" outlineLevel="0" collapsed="false">
      <c r="A3866" s="56"/>
      <c r="E3866" s="57" t="str">
        <f aca="false">IF(AND($F3866="",$G3866=""),"",IF($G3866="",$F3866,HYPERLINK($G3866,$F3866)))</f>
        <v/>
      </c>
      <c r="H3866" s="1" t="str">
        <f aca="false">IF($I3866="","None Attached",IF(LEFT($I3866,5)="https",HYPERLINK($I3866,"Datasheet"),HYPERLINK(_xlfn.CONCAT("https://",$I3866),"Datasheet")))</f>
        <v>None Attached</v>
      </c>
      <c r="M3866" s="56"/>
      <c r="P3866" s="58"/>
      <c r="Q3866" s="1" t="n">
        <f aca="false">$M3866-$N3866</f>
        <v>0</v>
      </c>
      <c r="R3866" s="56"/>
      <c r="T3866" s="59" t="s">
        <v>15</v>
      </c>
      <c r="U3866" s="1" t="n">
        <f aca="false">$S3866-$R3866</f>
        <v>0</v>
      </c>
      <c r="V3866" s="1" t="n">
        <f aca="false">IF($T3866="±",$Q3866*2,$Q3866)</f>
        <v>0</v>
      </c>
      <c r="W3866" s="60" t="str">
        <f aca="false">IFERROR($U3866/ABS($V3866),"N/A")</f>
        <v>N/A</v>
      </c>
      <c r="X3866" s="61" t="str">
        <f aca="false">IF(OR($W3866="N/A",$R3866="",$S3866=""),"N/A",IF($W3866&gt;=4,"Not Significant",IF($W3866&gt;=2,"Semi-Significant","Significant")))</f>
        <v>N/A</v>
      </c>
      <c r="Z3866" s="1" t="str">
        <f aca="false">IF($D3866="Z540.1 w/data",0,"")</f>
        <v/>
      </c>
      <c r="AA3866" s="1" t="e">
        <f aca="false">$Y3866+$Q3866+$Z3866</f>
        <v>#VALUE!</v>
      </c>
      <c r="AB3866" s="1" t="n">
        <f aca="false">$N3866+$Q3866</f>
        <v>0</v>
      </c>
      <c r="AC3866" s="1" t="str">
        <f aca="false">IF($Y3866="","",IF(AND($AA3866&gt;=$R3866,$AA3866&lt;=$S3866),"Pass","Fail"))</f>
        <v/>
      </c>
      <c r="AD3866" s="1" t="str">
        <f aca="false">IF($Y3866="","",IF($AA3866&gt;$R3866,"Pass","Fail"))</f>
        <v/>
      </c>
      <c r="AE3866" s="1" t="str">
        <f aca="false">IF($Y3866="","",IF($AA3866&gt;=$R3866,"Pass","Fail"))</f>
        <v/>
      </c>
      <c r="AF3866" s="1" t="str">
        <f aca="false">IF($Y3866="","",IF($AA3866&lt;=$S3866,"Pass","Fail"))</f>
        <v/>
      </c>
      <c r="AG3866" s="1" t="str">
        <f aca="false">IF($Y3866="","",IF($AA3866&lt;$S3866,"Pass","Fail"))</f>
        <v/>
      </c>
      <c r="AH3866" s="23" t="str">
        <f aca="true">INDIRECT(CHOOSE(MATCH($T3866,{"±","&gt;","≥","≤","&lt;"},0), "AC", "AD", "AE", "AF", "AG") &amp; ROW())</f>
        <v/>
      </c>
      <c r="AI3866" s="56" t="str">
        <f aca="false">IF($X3866="Not Significant","No Further Action Required",
IF($AH3866="","",
IF(AND($AH3866="Pass",$L3866="0 - Passed "),"Analysis performed; no further action required.",
IF(AND($AH3866="Fail",$L3866="1 - Failed "),"Analysis performed; no further action required.",
IF(AND($AH3866="Pass",$L3866="2 - Limited In Use "),"Analysis performed; no further action required.",
IF(AND($AH3866="Fail",$L3866="3 - Adjusted "),"Analysis performed; no further action required.",
"Unit fails analysis; TSM determination required."))))))</f>
        <v/>
      </c>
      <c r="AJ3866" s="58"/>
    </row>
    <row r="3867" customFormat="false" ht="15" hidden="false" customHeight="false" outlineLevel="0" collapsed="false">
      <c r="A3867" s="56"/>
      <c r="E3867" s="57" t="str">
        <f aca="false">IF(AND($F3867="",$G3867=""),"",IF($G3867="",$F3867,HYPERLINK($G3867,$F3867)))</f>
        <v/>
      </c>
      <c r="H3867" s="1" t="str">
        <f aca="false">IF($I3867="","None Attached",IF(LEFT($I3867,5)="https",HYPERLINK($I3867,"Datasheet"),HYPERLINK(_xlfn.CONCAT("https://",$I3867),"Datasheet")))</f>
        <v>None Attached</v>
      </c>
      <c r="M3867" s="56"/>
      <c r="P3867" s="58"/>
      <c r="Q3867" s="1" t="n">
        <f aca="false">$M3867-$N3867</f>
        <v>0</v>
      </c>
      <c r="R3867" s="56"/>
      <c r="T3867" s="59" t="s">
        <v>15</v>
      </c>
      <c r="U3867" s="1" t="n">
        <f aca="false">$S3867-$R3867</f>
        <v>0</v>
      </c>
      <c r="V3867" s="1" t="n">
        <f aca="false">IF($T3867="±",$Q3867*2,$Q3867)</f>
        <v>0</v>
      </c>
      <c r="W3867" s="60" t="str">
        <f aca="false">IFERROR($U3867/ABS($V3867),"N/A")</f>
        <v>N/A</v>
      </c>
      <c r="X3867" s="61" t="str">
        <f aca="false">IF(OR($W3867="N/A",$R3867="",$S3867=""),"N/A",IF($W3867&gt;=4,"Not Significant",IF($W3867&gt;=2,"Semi-Significant","Significant")))</f>
        <v>N/A</v>
      </c>
      <c r="Z3867" s="1" t="str">
        <f aca="false">IF($D3867="Z540.1 w/data",0,"")</f>
        <v/>
      </c>
      <c r="AA3867" s="1" t="e">
        <f aca="false">$Y3867+$Q3867+$Z3867</f>
        <v>#VALUE!</v>
      </c>
      <c r="AB3867" s="1" t="n">
        <f aca="false">$N3867+$Q3867</f>
        <v>0</v>
      </c>
      <c r="AC3867" s="1" t="str">
        <f aca="false">IF($Y3867="","",IF(AND($AA3867&gt;=$R3867,$AA3867&lt;=$S3867),"Pass","Fail"))</f>
        <v/>
      </c>
      <c r="AD3867" s="1" t="str">
        <f aca="false">IF($Y3867="","",IF($AA3867&gt;$R3867,"Pass","Fail"))</f>
        <v/>
      </c>
      <c r="AE3867" s="1" t="str">
        <f aca="false">IF($Y3867="","",IF($AA3867&gt;=$R3867,"Pass","Fail"))</f>
        <v/>
      </c>
      <c r="AF3867" s="1" t="str">
        <f aca="false">IF($Y3867="","",IF($AA3867&lt;=$S3867,"Pass","Fail"))</f>
        <v/>
      </c>
      <c r="AG3867" s="1" t="str">
        <f aca="false">IF($Y3867="","",IF($AA3867&lt;$S3867,"Pass","Fail"))</f>
        <v/>
      </c>
      <c r="AH3867" s="23" t="str">
        <f aca="true">INDIRECT(CHOOSE(MATCH($T3867,{"±","&gt;","≥","≤","&lt;"},0), "AC", "AD", "AE", "AF", "AG") &amp; ROW())</f>
        <v/>
      </c>
      <c r="AI3867" s="56" t="str">
        <f aca="false">IF($X3867="Not Significant","No Further Action Required",
IF($AH3867="","",
IF(AND($AH3867="Pass",$L3867="0 - Passed "),"Analysis performed; no further action required.",
IF(AND($AH3867="Fail",$L3867="1 - Failed "),"Analysis performed; no further action required.",
IF(AND($AH3867="Pass",$L3867="2 - Limited In Use "),"Analysis performed; no further action required.",
IF(AND($AH3867="Fail",$L3867="3 - Adjusted "),"Analysis performed; no further action required.",
"Unit fails analysis; TSM determination required."))))))</f>
        <v/>
      </c>
      <c r="AJ3867" s="58"/>
    </row>
    <row r="3868" customFormat="false" ht="15" hidden="false" customHeight="false" outlineLevel="0" collapsed="false">
      <c r="A3868" s="56"/>
      <c r="E3868" s="57" t="str">
        <f aca="false">IF(AND($F3868="",$G3868=""),"",IF($G3868="",$F3868,HYPERLINK($G3868,$F3868)))</f>
        <v/>
      </c>
      <c r="H3868" s="1" t="str">
        <f aca="false">IF($I3868="","None Attached",IF(LEFT($I3868,5)="https",HYPERLINK($I3868,"Datasheet"),HYPERLINK(_xlfn.CONCAT("https://",$I3868),"Datasheet")))</f>
        <v>None Attached</v>
      </c>
      <c r="M3868" s="56"/>
      <c r="P3868" s="58"/>
      <c r="Q3868" s="1" t="n">
        <f aca="false">$M3868-$N3868</f>
        <v>0</v>
      </c>
      <c r="R3868" s="56"/>
      <c r="T3868" s="59" t="s">
        <v>15</v>
      </c>
      <c r="U3868" s="1" t="n">
        <f aca="false">$S3868-$R3868</f>
        <v>0</v>
      </c>
      <c r="V3868" s="1" t="n">
        <f aca="false">IF($T3868="±",$Q3868*2,$Q3868)</f>
        <v>0</v>
      </c>
      <c r="W3868" s="60" t="str">
        <f aca="false">IFERROR($U3868/ABS($V3868),"N/A")</f>
        <v>N/A</v>
      </c>
      <c r="X3868" s="61" t="str">
        <f aca="false">IF(OR($W3868="N/A",$R3868="",$S3868=""),"N/A",IF($W3868&gt;=4,"Not Significant",IF($W3868&gt;=2,"Semi-Significant","Significant")))</f>
        <v>N/A</v>
      </c>
      <c r="Z3868" s="1" t="str">
        <f aca="false">IF($D3868="Z540.1 w/data",0,"")</f>
        <v/>
      </c>
      <c r="AA3868" s="1" t="e">
        <f aca="false">$Y3868+$Q3868+$Z3868</f>
        <v>#VALUE!</v>
      </c>
      <c r="AB3868" s="1" t="n">
        <f aca="false">$N3868+$Q3868</f>
        <v>0</v>
      </c>
      <c r="AC3868" s="1" t="str">
        <f aca="false">IF($Y3868="","",IF(AND($AA3868&gt;=$R3868,$AA3868&lt;=$S3868),"Pass","Fail"))</f>
        <v/>
      </c>
      <c r="AD3868" s="1" t="str">
        <f aca="false">IF($Y3868="","",IF($AA3868&gt;$R3868,"Pass","Fail"))</f>
        <v/>
      </c>
      <c r="AE3868" s="1" t="str">
        <f aca="false">IF($Y3868="","",IF($AA3868&gt;=$R3868,"Pass","Fail"))</f>
        <v/>
      </c>
      <c r="AF3868" s="1" t="str">
        <f aca="false">IF($Y3868="","",IF($AA3868&lt;=$S3868,"Pass","Fail"))</f>
        <v/>
      </c>
      <c r="AG3868" s="1" t="str">
        <f aca="false">IF($Y3868="","",IF($AA3868&lt;$S3868,"Pass","Fail"))</f>
        <v/>
      </c>
      <c r="AH3868" s="23" t="str">
        <f aca="true">INDIRECT(CHOOSE(MATCH($T3868,{"±","&gt;","≥","≤","&lt;"},0), "AC", "AD", "AE", "AF", "AG") &amp; ROW())</f>
        <v/>
      </c>
      <c r="AI3868" s="56" t="str">
        <f aca="false">IF($X3868="Not Significant","No Further Action Required",
IF($AH3868="","",
IF(AND($AH3868="Pass",$L3868="0 - Passed "),"Analysis performed; no further action required.",
IF(AND($AH3868="Fail",$L3868="1 - Failed "),"Analysis performed; no further action required.",
IF(AND($AH3868="Pass",$L3868="2 - Limited In Use "),"Analysis performed; no further action required.",
IF(AND($AH3868="Fail",$L3868="3 - Adjusted "),"Analysis performed; no further action required.",
"Unit fails analysis; TSM determination required."))))))</f>
        <v/>
      </c>
      <c r="AJ3868" s="58"/>
    </row>
    <row r="3869" customFormat="false" ht="15" hidden="false" customHeight="false" outlineLevel="0" collapsed="false">
      <c r="A3869" s="56"/>
      <c r="E3869" s="57" t="str">
        <f aca="false">IF(AND($F3869="",$G3869=""),"",IF($G3869="",$F3869,HYPERLINK($G3869,$F3869)))</f>
        <v/>
      </c>
      <c r="H3869" s="1" t="str">
        <f aca="false">IF($I3869="","None Attached",IF(LEFT($I3869,5)="https",HYPERLINK($I3869,"Datasheet"),HYPERLINK(_xlfn.CONCAT("https://",$I3869),"Datasheet")))</f>
        <v>None Attached</v>
      </c>
      <c r="M3869" s="56"/>
      <c r="P3869" s="58"/>
      <c r="Q3869" s="1" t="n">
        <f aca="false">$M3869-$N3869</f>
        <v>0</v>
      </c>
      <c r="R3869" s="56"/>
      <c r="T3869" s="59" t="s">
        <v>15</v>
      </c>
      <c r="U3869" s="1" t="n">
        <f aca="false">$S3869-$R3869</f>
        <v>0</v>
      </c>
      <c r="V3869" s="1" t="n">
        <f aca="false">IF($T3869="±",$Q3869*2,$Q3869)</f>
        <v>0</v>
      </c>
      <c r="W3869" s="60" t="str">
        <f aca="false">IFERROR($U3869/ABS($V3869),"N/A")</f>
        <v>N/A</v>
      </c>
      <c r="X3869" s="61" t="str">
        <f aca="false">IF(OR($W3869="N/A",$R3869="",$S3869=""),"N/A",IF($W3869&gt;=4,"Not Significant",IF($W3869&gt;=2,"Semi-Significant","Significant")))</f>
        <v>N/A</v>
      </c>
      <c r="Z3869" s="1" t="str">
        <f aca="false">IF($D3869="Z540.1 w/data",0,"")</f>
        <v/>
      </c>
      <c r="AA3869" s="1" t="e">
        <f aca="false">$Y3869+$Q3869+$Z3869</f>
        <v>#VALUE!</v>
      </c>
      <c r="AB3869" s="1" t="n">
        <f aca="false">$N3869+$Q3869</f>
        <v>0</v>
      </c>
      <c r="AC3869" s="1" t="str">
        <f aca="false">IF($Y3869="","",IF(AND($AA3869&gt;=$R3869,$AA3869&lt;=$S3869),"Pass","Fail"))</f>
        <v/>
      </c>
      <c r="AD3869" s="1" t="str">
        <f aca="false">IF($Y3869="","",IF($AA3869&gt;$R3869,"Pass","Fail"))</f>
        <v/>
      </c>
      <c r="AE3869" s="1" t="str">
        <f aca="false">IF($Y3869="","",IF($AA3869&gt;=$R3869,"Pass","Fail"))</f>
        <v/>
      </c>
      <c r="AF3869" s="1" t="str">
        <f aca="false">IF($Y3869="","",IF($AA3869&lt;=$S3869,"Pass","Fail"))</f>
        <v/>
      </c>
      <c r="AG3869" s="1" t="str">
        <f aca="false">IF($Y3869="","",IF($AA3869&lt;$S3869,"Pass","Fail"))</f>
        <v/>
      </c>
      <c r="AH3869" s="23" t="str">
        <f aca="true">INDIRECT(CHOOSE(MATCH($T3869,{"±","&gt;","≥","≤","&lt;"},0), "AC", "AD", "AE", "AF", "AG") &amp; ROW())</f>
        <v/>
      </c>
      <c r="AI3869" s="56" t="str">
        <f aca="false">IF($X3869="Not Significant","No Further Action Required",
IF($AH3869="","",
IF(AND($AH3869="Pass",$L3869="0 - Passed "),"Analysis performed; no further action required.",
IF(AND($AH3869="Fail",$L3869="1 - Failed "),"Analysis performed; no further action required.",
IF(AND($AH3869="Pass",$L3869="2 - Limited In Use "),"Analysis performed; no further action required.",
IF(AND($AH3869="Fail",$L3869="3 - Adjusted "),"Analysis performed; no further action required.",
"Unit fails analysis; TSM determination required."))))))</f>
        <v/>
      </c>
      <c r="AJ3869" s="58"/>
    </row>
    <row r="3870" customFormat="false" ht="15" hidden="false" customHeight="false" outlineLevel="0" collapsed="false">
      <c r="A3870" s="56"/>
      <c r="E3870" s="57" t="str">
        <f aca="false">IF(AND($F3870="",$G3870=""),"",IF($G3870="",$F3870,HYPERLINK($G3870,$F3870)))</f>
        <v/>
      </c>
      <c r="H3870" s="1" t="str">
        <f aca="false">IF($I3870="","None Attached",IF(LEFT($I3870,5)="https",HYPERLINK($I3870,"Datasheet"),HYPERLINK(_xlfn.CONCAT("https://",$I3870),"Datasheet")))</f>
        <v>None Attached</v>
      </c>
      <c r="M3870" s="56"/>
      <c r="P3870" s="58"/>
      <c r="Q3870" s="1" t="n">
        <f aca="false">$M3870-$N3870</f>
        <v>0</v>
      </c>
      <c r="R3870" s="56"/>
      <c r="T3870" s="59" t="s">
        <v>15</v>
      </c>
      <c r="U3870" s="1" t="n">
        <f aca="false">$S3870-$R3870</f>
        <v>0</v>
      </c>
      <c r="V3870" s="1" t="n">
        <f aca="false">IF($T3870="±",$Q3870*2,$Q3870)</f>
        <v>0</v>
      </c>
      <c r="W3870" s="60" t="str">
        <f aca="false">IFERROR($U3870/ABS($V3870),"N/A")</f>
        <v>N/A</v>
      </c>
      <c r="X3870" s="61" t="str">
        <f aca="false">IF(OR($W3870="N/A",$R3870="",$S3870=""),"N/A",IF($W3870&gt;=4,"Not Significant",IF($W3870&gt;=2,"Semi-Significant","Significant")))</f>
        <v>N/A</v>
      </c>
      <c r="Z3870" s="1" t="str">
        <f aca="false">IF($D3870="Z540.1 w/data",0,"")</f>
        <v/>
      </c>
      <c r="AA3870" s="1" t="e">
        <f aca="false">$Y3870+$Q3870+$Z3870</f>
        <v>#VALUE!</v>
      </c>
      <c r="AB3870" s="1" t="n">
        <f aca="false">$N3870+$Q3870</f>
        <v>0</v>
      </c>
      <c r="AC3870" s="1" t="str">
        <f aca="false">IF($Y3870="","",IF(AND($AA3870&gt;=$R3870,$AA3870&lt;=$S3870),"Pass","Fail"))</f>
        <v/>
      </c>
      <c r="AD3870" s="1" t="str">
        <f aca="false">IF($Y3870="","",IF($AA3870&gt;$R3870,"Pass","Fail"))</f>
        <v/>
      </c>
      <c r="AE3870" s="1" t="str">
        <f aca="false">IF($Y3870="","",IF($AA3870&gt;=$R3870,"Pass","Fail"))</f>
        <v/>
      </c>
      <c r="AF3870" s="1" t="str">
        <f aca="false">IF($Y3870="","",IF($AA3870&lt;=$S3870,"Pass","Fail"))</f>
        <v/>
      </c>
      <c r="AG3870" s="1" t="str">
        <f aca="false">IF($Y3870="","",IF($AA3870&lt;$S3870,"Pass","Fail"))</f>
        <v/>
      </c>
      <c r="AH3870" s="23" t="str">
        <f aca="true">INDIRECT(CHOOSE(MATCH($T3870,{"±","&gt;","≥","≤","&lt;"},0), "AC", "AD", "AE", "AF", "AG") &amp; ROW())</f>
        <v/>
      </c>
      <c r="AI3870" s="56" t="str">
        <f aca="false">IF($X3870="Not Significant","No Further Action Required",
IF($AH3870="","",
IF(AND($AH3870="Pass",$L3870="0 - Passed "),"Analysis performed; no further action required.",
IF(AND($AH3870="Fail",$L3870="1 - Failed "),"Analysis performed; no further action required.",
IF(AND($AH3870="Pass",$L3870="2 - Limited In Use "),"Analysis performed; no further action required.",
IF(AND($AH3870="Fail",$L3870="3 - Adjusted "),"Analysis performed; no further action required.",
"Unit fails analysis; TSM determination required."))))))</f>
        <v/>
      </c>
      <c r="AJ3870" s="58"/>
    </row>
    <row r="3871" customFormat="false" ht="15" hidden="false" customHeight="false" outlineLevel="0" collapsed="false">
      <c r="A3871" s="56"/>
      <c r="E3871" s="57" t="str">
        <f aca="false">IF(AND($F3871="",$G3871=""),"",IF($G3871="",$F3871,HYPERLINK($G3871,$F3871)))</f>
        <v/>
      </c>
      <c r="H3871" s="1" t="str">
        <f aca="false">IF($I3871="","None Attached",IF(LEFT($I3871,5)="https",HYPERLINK($I3871,"Datasheet"),HYPERLINK(_xlfn.CONCAT("https://",$I3871),"Datasheet")))</f>
        <v>None Attached</v>
      </c>
      <c r="M3871" s="56"/>
      <c r="P3871" s="58"/>
      <c r="Q3871" s="1" t="n">
        <f aca="false">$M3871-$N3871</f>
        <v>0</v>
      </c>
      <c r="R3871" s="56"/>
      <c r="T3871" s="59" t="s">
        <v>15</v>
      </c>
      <c r="U3871" s="1" t="n">
        <f aca="false">$S3871-$R3871</f>
        <v>0</v>
      </c>
      <c r="V3871" s="1" t="n">
        <f aca="false">IF($T3871="±",$Q3871*2,$Q3871)</f>
        <v>0</v>
      </c>
      <c r="W3871" s="60" t="str">
        <f aca="false">IFERROR($U3871/ABS($V3871),"N/A")</f>
        <v>N/A</v>
      </c>
      <c r="X3871" s="61" t="str">
        <f aca="false">IF(OR($W3871="N/A",$R3871="",$S3871=""),"N/A",IF($W3871&gt;=4,"Not Significant",IF($W3871&gt;=2,"Semi-Significant","Significant")))</f>
        <v>N/A</v>
      </c>
      <c r="Z3871" s="1" t="str">
        <f aca="false">IF($D3871="Z540.1 w/data",0,"")</f>
        <v/>
      </c>
      <c r="AA3871" s="1" t="e">
        <f aca="false">$Y3871+$Q3871+$Z3871</f>
        <v>#VALUE!</v>
      </c>
      <c r="AB3871" s="1" t="n">
        <f aca="false">$N3871+$Q3871</f>
        <v>0</v>
      </c>
      <c r="AC3871" s="1" t="str">
        <f aca="false">IF($Y3871="","",IF(AND($AA3871&gt;=$R3871,$AA3871&lt;=$S3871),"Pass","Fail"))</f>
        <v/>
      </c>
      <c r="AD3871" s="1" t="str">
        <f aca="false">IF($Y3871="","",IF($AA3871&gt;$R3871,"Pass","Fail"))</f>
        <v/>
      </c>
      <c r="AE3871" s="1" t="str">
        <f aca="false">IF($Y3871="","",IF($AA3871&gt;=$R3871,"Pass","Fail"))</f>
        <v/>
      </c>
      <c r="AF3871" s="1" t="str">
        <f aca="false">IF($Y3871="","",IF($AA3871&lt;=$S3871,"Pass","Fail"))</f>
        <v/>
      </c>
      <c r="AG3871" s="1" t="str">
        <f aca="false">IF($Y3871="","",IF($AA3871&lt;$S3871,"Pass","Fail"))</f>
        <v/>
      </c>
      <c r="AH3871" s="23" t="str">
        <f aca="true">INDIRECT(CHOOSE(MATCH($T3871,{"±","&gt;","≥","≤","&lt;"},0), "AC", "AD", "AE", "AF", "AG") &amp; ROW())</f>
        <v/>
      </c>
      <c r="AI3871" s="56" t="str">
        <f aca="false">IF($X3871="Not Significant","No Further Action Required",
IF($AH3871="","",
IF(AND($AH3871="Pass",$L3871="0 - Passed "),"Analysis performed; no further action required.",
IF(AND($AH3871="Fail",$L3871="1 - Failed "),"Analysis performed; no further action required.",
IF(AND($AH3871="Pass",$L3871="2 - Limited In Use "),"Analysis performed; no further action required.",
IF(AND($AH3871="Fail",$L3871="3 - Adjusted "),"Analysis performed; no further action required.",
"Unit fails analysis; TSM determination required."))))))</f>
        <v/>
      </c>
      <c r="AJ3871" s="58"/>
    </row>
    <row r="3872" customFormat="false" ht="15" hidden="false" customHeight="false" outlineLevel="0" collapsed="false">
      <c r="A3872" s="56"/>
      <c r="E3872" s="57" t="str">
        <f aca="false">IF(AND($F3872="",$G3872=""),"",IF($G3872="",$F3872,HYPERLINK($G3872,$F3872)))</f>
        <v/>
      </c>
      <c r="H3872" s="1" t="str">
        <f aca="false">IF($I3872="","None Attached",IF(LEFT($I3872,5)="https",HYPERLINK($I3872,"Datasheet"),HYPERLINK(_xlfn.CONCAT("https://",$I3872),"Datasheet")))</f>
        <v>None Attached</v>
      </c>
      <c r="M3872" s="56"/>
      <c r="P3872" s="58"/>
      <c r="Q3872" s="1" t="n">
        <f aca="false">$M3872-$N3872</f>
        <v>0</v>
      </c>
      <c r="R3872" s="56"/>
      <c r="T3872" s="59" t="s">
        <v>15</v>
      </c>
      <c r="U3872" s="1" t="n">
        <f aca="false">$S3872-$R3872</f>
        <v>0</v>
      </c>
      <c r="V3872" s="1" t="n">
        <f aca="false">IF($T3872="±",$Q3872*2,$Q3872)</f>
        <v>0</v>
      </c>
      <c r="W3872" s="60" t="str">
        <f aca="false">IFERROR($U3872/ABS($V3872),"N/A")</f>
        <v>N/A</v>
      </c>
      <c r="X3872" s="61" t="str">
        <f aca="false">IF(OR($W3872="N/A",$R3872="",$S3872=""),"N/A",IF($W3872&gt;=4,"Not Significant",IF($W3872&gt;=2,"Semi-Significant","Significant")))</f>
        <v>N/A</v>
      </c>
      <c r="Z3872" s="1" t="str">
        <f aca="false">IF($D3872="Z540.1 w/data",0,"")</f>
        <v/>
      </c>
      <c r="AA3872" s="1" t="e">
        <f aca="false">$Y3872+$Q3872+$Z3872</f>
        <v>#VALUE!</v>
      </c>
      <c r="AB3872" s="1" t="n">
        <f aca="false">$N3872+$Q3872</f>
        <v>0</v>
      </c>
      <c r="AC3872" s="1" t="str">
        <f aca="false">IF($Y3872="","",IF(AND($AA3872&gt;=$R3872,$AA3872&lt;=$S3872),"Pass","Fail"))</f>
        <v/>
      </c>
      <c r="AD3872" s="1" t="str">
        <f aca="false">IF($Y3872="","",IF($AA3872&gt;$R3872,"Pass","Fail"))</f>
        <v/>
      </c>
      <c r="AE3872" s="1" t="str">
        <f aca="false">IF($Y3872="","",IF($AA3872&gt;=$R3872,"Pass","Fail"))</f>
        <v/>
      </c>
      <c r="AF3872" s="1" t="str">
        <f aca="false">IF($Y3872="","",IF($AA3872&lt;=$S3872,"Pass","Fail"))</f>
        <v/>
      </c>
      <c r="AG3872" s="1" t="str">
        <f aca="false">IF($Y3872="","",IF($AA3872&lt;$S3872,"Pass","Fail"))</f>
        <v/>
      </c>
      <c r="AH3872" s="23" t="str">
        <f aca="true">INDIRECT(CHOOSE(MATCH($T3872,{"±","&gt;","≥","≤","&lt;"},0), "AC", "AD", "AE", "AF", "AG") &amp; ROW())</f>
        <v/>
      </c>
      <c r="AI3872" s="56" t="str">
        <f aca="false">IF($X3872="Not Significant","No Further Action Required",
IF($AH3872="","",
IF(AND($AH3872="Pass",$L3872="0 - Passed "),"Analysis performed; no further action required.",
IF(AND($AH3872="Fail",$L3872="1 - Failed "),"Analysis performed; no further action required.",
IF(AND($AH3872="Pass",$L3872="2 - Limited In Use "),"Analysis performed; no further action required.",
IF(AND($AH3872="Fail",$L3872="3 - Adjusted "),"Analysis performed; no further action required.",
"Unit fails analysis; TSM determination required."))))))</f>
        <v/>
      </c>
      <c r="AJ3872" s="58"/>
    </row>
    <row r="3873" customFormat="false" ht="15" hidden="false" customHeight="false" outlineLevel="0" collapsed="false">
      <c r="A3873" s="56"/>
      <c r="E3873" s="57" t="str">
        <f aca="false">IF(AND($F3873="",$G3873=""),"",IF($G3873="",$F3873,HYPERLINK($G3873,$F3873)))</f>
        <v/>
      </c>
      <c r="H3873" s="1" t="str">
        <f aca="false">IF($I3873="","None Attached",IF(LEFT($I3873,5)="https",HYPERLINK($I3873,"Datasheet"),HYPERLINK(_xlfn.CONCAT("https://",$I3873),"Datasheet")))</f>
        <v>None Attached</v>
      </c>
      <c r="M3873" s="56"/>
      <c r="P3873" s="58"/>
      <c r="Q3873" s="1" t="n">
        <f aca="false">$M3873-$N3873</f>
        <v>0</v>
      </c>
      <c r="R3873" s="56"/>
      <c r="T3873" s="59" t="s">
        <v>15</v>
      </c>
      <c r="U3873" s="1" t="n">
        <f aca="false">$S3873-$R3873</f>
        <v>0</v>
      </c>
      <c r="V3873" s="1" t="n">
        <f aca="false">IF($T3873="±",$Q3873*2,$Q3873)</f>
        <v>0</v>
      </c>
      <c r="W3873" s="60" t="str">
        <f aca="false">IFERROR($U3873/ABS($V3873),"N/A")</f>
        <v>N/A</v>
      </c>
      <c r="X3873" s="61" t="str">
        <f aca="false">IF(OR($W3873="N/A",$R3873="",$S3873=""),"N/A",IF($W3873&gt;=4,"Not Significant",IF($W3873&gt;=2,"Semi-Significant","Significant")))</f>
        <v>N/A</v>
      </c>
      <c r="Z3873" s="1" t="str">
        <f aca="false">IF($D3873="Z540.1 w/data",0,"")</f>
        <v/>
      </c>
      <c r="AA3873" s="1" t="e">
        <f aca="false">$Y3873+$Q3873+$Z3873</f>
        <v>#VALUE!</v>
      </c>
      <c r="AB3873" s="1" t="n">
        <f aca="false">$N3873+$Q3873</f>
        <v>0</v>
      </c>
      <c r="AC3873" s="1" t="str">
        <f aca="false">IF($Y3873="","",IF(AND($AA3873&gt;=$R3873,$AA3873&lt;=$S3873),"Pass","Fail"))</f>
        <v/>
      </c>
      <c r="AD3873" s="1" t="str">
        <f aca="false">IF($Y3873="","",IF($AA3873&gt;$R3873,"Pass","Fail"))</f>
        <v/>
      </c>
      <c r="AE3873" s="1" t="str">
        <f aca="false">IF($Y3873="","",IF($AA3873&gt;=$R3873,"Pass","Fail"))</f>
        <v/>
      </c>
      <c r="AF3873" s="1" t="str">
        <f aca="false">IF($Y3873="","",IF($AA3873&lt;=$S3873,"Pass","Fail"))</f>
        <v/>
      </c>
      <c r="AG3873" s="1" t="str">
        <f aca="false">IF($Y3873="","",IF($AA3873&lt;$S3873,"Pass","Fail"))</f>
        <v/>
      </c>
      <c r="AH3873" s="23" t="str">
        <f aca="true">INDIRECT(CHOOSE(MATCH($T3873,{"±","&gt;","≥","≤","&lt;"},0), "AC", "AD", "AE", "AF", "AG") &amp; ROW())</f>
        <v/>
      </c>
      <c r="AI3873" s="56" t="str">
        <f aca="false">IF($X3873="Not Significant","No Further Action Required",
IF($AH3873="","",
IF(AND($AH3873="Pass",$L3873="0 - Passed "),"Analysis performed; no further action required.",
IF(AND($AH3873="Fail",$L3873="1 - Failed "),"Analysis performed; no further action required.",
IF(AND($AH3873="Pass",$L3873="2 - Limited In Use "),"Analysis performed; no further action required.",
IF(AND($AH3873="Fail",$L3873="3 - Adjusted "),"Analysis performed; no further action required.",
"Unit fails analysis; TSM determination required."))))))</f>
        <v/>
      </c>
      <c r="AJ3873" s="58"/>
    </row>
    <row r="3874" customFormat="false" ht="15" hidden="false" customHeight="false" outlineLevel="0" collapsed="false">
      <c r="A3874" s="56"/>
      <c r="E3874" s="57" t="str">
        <f aca="false">IF(AND($F3874="",$G3874=""),"",IF($G3874="",$F3874,HYPERLINK($G3874,$F3874)))</f>
        <v/>
      </c>
      <c r="H3874" s="1" t="str">
        <f aca="false">IF($I3874="","None Attached",IF(LEFT($I3874,5)="https",HYPERLINK($I3874,"Datasheet"),HYPERLINK(_xlfn.CONCAT("https://",$I3874),"Datasheet")))</f>
        <v>None Attached</v>
      </c>
      <c r="M3874" s="56"/>
      <c r="P3874" s="58"/>
      <c r="Q3874" s="1" t="n">
        <f aca="false">$M3874-$N3874</f>
        <v>0</v>
      </c>
      <c r="R3874" s="56"/>
      <c r="T3874" s="59" t="s">
        <v>15</v>
      </c>
      <c r="U3874" s="1" t="n">
        <f aca="false">$S3874-$R3874</f>
        <v>0</v>
      </c>
      <c r="V3874" s="1" t="n">
        <f aca="false">IF($T3874="±",$Q3874*2,$Q3874)</f>
        <v>0</v>
      </c>
      <c r="W3874" s="60" t="str">
        <f aca="false">IFERROR($U3874/ABS($V3874),"N/A")</f>
        <v>N/A</v>
      </c>
      <c r="X3874" s="61" t="str">
        <f aca="false">IF(OR($W3874="N/A",$R3874="",$S3874=""),"N/A",IF($W3874&gt;=4,"Not Significant",IF($W3874&gt;=2,"Semi-Significant","Significant")))</f>
        <v>N/A</v>
      </c>
      <c r="Z3874" s="1" t="str">
        <f aca="false">IF($D3874="Z540.1 w/data",0,"")</f>
        <v/>
      </c>
      <c r="AA3874" s="1" t="e">
        <f aca="false">$Y3874+$Q3874+$Z3874</f>
        <v>#VALUE!</v>
      </c>
      <c r="AB3874" s="1" t="n">
        <f aca="false">$N3874+$Q3874</f>
        <v>0</v>
      </c>
      <c r="AC3874" s="1" t="str">
        <f aca="false">IF($Y3874="","",IF(AND($AA3874&gt;=$R3874,$AA3874&lt;=$S3874),"Pass","Fail"))</f>
        <v/>
      </c>
      <c r="AD3874" s="1" t="str">
        <f aca="false">IF($Y3874="","",IF($AA3874&gt;$R3874,"Pass","Fail"))</f>
        <v/>
      </c>
      <c r="AE3874" s="1" t="str">
        <f aca="false">IF($Y3874="","",IF($AA3874&gt;=$R3874,"Pass","Fail"))</f>
        <v/>
      </c>
      <c r="AF3874" s="1" t="str">
        <f aca="false">IF($Y3874="","",IF($AA3874&lt;=$S3874,"Pass","Fail"))</f>
        <v/>
      </c>
      <c r="AG3874" s="1" t="str">
        <f aca="false">IF($Y3874="","",IF($AA3874&lt;$S3874,"Pass","Fail"))</f>
        <v/>
      </c>
      <c r="AH3874" s="23" t="str">
        <f aca="true">INDIRECT(CHOOSE(MATCH($T3874,{"±","&gt;","≥","≤","&lt;"},0), "AC", "AD", "AE", "AF", "AG") &amp; ROW())</f>
        <v/>
      </c>
      <c r="AI3874" s="56" t="str">
        <f aca="false">IF($X3874="Not Significant","No Further Action Required",
IF($AH3874="","",
IF(AND($AH3874="Pass",$L3874="0 - Passed "),"Analysis performed; no further action required.",
IF(AND($AH3874="Fail",$L3874="1 - Failed "),"Analysis performed; no further action required.",
IF(AND($AH3874="Pass",$L3874="2 - Limited In Use "),"Analysis performed; no further action required.",
IF(AND($AH3874="Fail",$L3874="3 - Adjusted "),"Analysis performed; no further action required.",
"Unit fails analysis; TSM determination required."))))))</f>
        <v/>
      </c>
      <c r="AJ3874" s="58"/>
    </row>
    <row r="3875" customFormat="false" ht="15" hidden="false" customHeight="false" outlineLevel="0" collapsed="false">
      <c r="A3875" s="56"/>
      <c r="E3875" s="57" t="str">
        <f aca="false">IF(AND($F3875="",$G3875=""),"",IF($G3875="",$F3875,HYPERLINK($G3875,$F3875)))</f>
        <v/>
      </c>
      <c r="H3875" s="1" t="str">
        <f aca="false">IF($I3875="","None Attached",IF(LEFT($I3875,5)="https",HYPERLINK($I3875,"Datasheet"),HYPERLINK(_xlfn.CONCAT("https://",$I3875),"Datasheet")))</f>
        <v>None Attached</v>
      </c>
      <c r="M3875" s="56"/>
      <c r="P3875" s="58"/>
      <c r="Q3875" s="1" t="n">
        <f aca="false">$M3875-$N3875</f>
        <v>0</v>
      </c>
      <c r="R3875" s="56"/>
      <c r="T3875" s="59" t="s">
        <v>15</v>
      </c>
      <c r="U3875" s="1" t="n">
        <f aca="false">$S3875-$R3875</f>
        <v>0</v>
      </c>
      <c r="V3875" s="1" t="n">
        <f aca="false">IF($T3875="±",$Q3875*2,$Q3875)</f>
        <v>0</v>
      </c>
      <c r="W3875" s="60" t="str">
        <f aca="false">IFERROR($U3875/ABS($V3875),"N/A")</f>
        <v>N/A</v>
      </c>
      <c r="X3875" s="61" t="str">
        <f aca="false">IF(OR($W3875="N/A",$R3875="",$S3875=""),"N/A",IF($W3875&gt;=4,"Not Significant",IF($W3875&gt;=2,"Semi-Significant","Significant")))</f>
        <v>N/A</v>
      </c>
      <c r="Z3875" s="1" t="str">
        <f aca="false">IF($D3875="Z540.1 w/data",0,"")</f>
        <v/>
      </c>
      <c r="AA3875" s="1" t="e">
        <f aca="false">$Y3875+$Q3875+$Z3875</f>
        <v>#VALUE!</v>
      </c>
      <c r="AB3875" s="1" t="n">
        <f aca="false">$N3875+$Q3875</f>
        <v>0</v>
      </c>
      <c r="AC3875" s="1" t="str">
        <f aca="false">IF($Y3875="","",IF(AND($AA3875&gt;=$R3875,$AA3875&lt;=$S3875),"Pass","Fail"))</f>
        <v/>
      </c>
      <c r="AD3875" s="1" t="str">
        <f aca="false">IF($Y3875="","",IF($AA3875&gt;$R3875,"Pass","Fail"))</f>
        <v/>
      </c>
      <c r="AE3875" s="1" t="str">
        <f aca="false">IF($Y3875="","",IF($AA3875&gt;=$R3875,"Pass","Fail"))</f>
        <v/>
      </c>
      <c r="AF3875" s="1" t="str">
        <f aca="false">IF($Y3875="","",IF($AA3875&lt;=$S3875,"Pass","Fail"))</f>
        <v/>
      </c>
      <c r="AG3875" s="1" t="str">
        <f aca="false">IF($Y3875="","",IF($AA3875&lt;$S3875,"Pass","Fail"))</f>
        <v/>
      </c>
      <c r="AH3875" s="23" t="str">
        <f aca="true">INDIRECT(CHOOSE(MATCH($T3875,{"±","&gt;","≥","≤","&lt;"},0), "AC", "AD", "AE", "AF", "AG") &amp; ROW())</f>
        <v/>
      </c>
      <c r="AI3875" s="56" t="str">
        <f aca="false">IF($X3875="Not Significant","No Further Action Required",
IF($AH3875="","",
IF(AND($AH3875="Pass",$L3875="0 - Passed "),"Analysis performed; no further action required.",
IF(AND($AH3875="Fail",$L3875="1 - Failed "),"Analysis performed; no further action required.",
IF(AND($AH3875="Pass",$L3875="2 - Limited In Use "),"Analysis performed; no further action required.",
IF(AND($AH3875="Fail",$L3875="3 - Adjusted "),"Analysis performed; no further action required.",
"Unit fails analysis; TSM determination required."))))))</f>
        <v/>
      </c>
      <c r="AJ3875" s="58"/>
    </row>
    <row r="3876" customFormat="false" ht="15" hidden="false" customHeight="false" outlineLevel="0" collapsed="false">
      <c r="A3876" s="56"/>
      <c r="E3876" s="57" t="str">
        <f aca="false">IF(AND($F3876="",$G3876=""),"",IF($G3876="",$F3876,HYPERLINK($G3876,$F3876)))</f>
        <v/>
      </c>
      <c r="H3876" s="1" t="str">
        <f aca="false">IF($I3876="","None Attached",IF(LEFT($I3876,5)="https",HYPERLINK($I3876,"Datasheet"),HYPERLINK(_xlfn.CONCAT("https://",$I3876),"Datasheet")))</f>
        <v>None Attached</v>
      </c>
      <c r="M3876" s="56"/>
      <c r="P3876" s="58"/>
      <c r="Q3876" s="1" t="n">
        <f aca="false">$M3876-$N3876</f>
        <v>0</v>
      </c>
      <c r="R3876" s="56"/>
      <c r="T3876" s="59" t="s">
        <v>15</v>
      </c>
      <c r="U3876" s="1" t="n">
        <f aca="false">$S3876-$R3876</f>
        <v>0</v>
      </c>
      <c r="V3876" s="1" t="n">
        <f aca="false">IF($T3876="±",$Q3876*2,$Q3876)</f>
        <v>0</v>
      </c>
      <c r="W3876" s="60" t="str">
        <f aca="false">IFERROR($U3876/ABS($V3876),"N/A")</f>
        <v>N/A</v>
      </c>
      <c r="X3876" s="61" t="str">
        <f aca="false">IF(OR($W3876="N/A",$R3876="",$S3876=""),"N/A",IF($W3876&gt;=4,"Not Significant",IF($W3876&gt;=2,"Semi-Significant","Significant")))</f>
        <v>N/A</v>
      </c>
      <c r="Z3876" s="1" t="str">
        <f aca="false">IF($D3876="Z540.1 w/data",0,"")</f>
        <v/>
      </c>
      <c r="AA3876" s="1" t="e">
        <f aca="false">$Y3876+$Q3876+$Z3876</f>
        <v>#VALUE!</v>
      </c>
      <c r="AB3876" s="1" t="n">
        <f aca="false">$N3876+$Q3876</f>
        <v>0</v>
      </c>
      <c r="AC3876" s="1" t="str">
        <f aca="false">IF($Y3876="","",IF(AND($AA3876&gt;=$R3876,$AA3876&lt;=$S3876),"Pass","Fail"))</f>
        <v/>
      </c>
      <c r="AD3876" s="1" t="str">
        <f aca="false">IF($Y3876="","",IF($AA3876&gt;$R3876,"Pass","Fail"))</f>
        <v/>
      </c>
      <c r="AE3876" s="1" t="str">
        <f aca="false">IF($Y3876="","",IF($AA3876&gt;=$R3876,"Pass","Fail"))</f>
        <v/>
      </c>
      <c r="AF3876" s="1" t="str">
        <f aca="false">IF($Y3876="","",IF($AA3876&lt;=$S3876,"Pass","Fail"))</f>
        <v/>
      </c>
      <c r="AG3876" s="1" t="str">
        <f aca="false">IF($Y3876="","",IF($AA3876&lt;$S3876,"Pass","Fail"))</f>
        <v/>
      </c>
      <c r="AH3876" s="23" t="str">
        <f aca="true">INDIRECT(CHOOSE(MATCH($T3876,{"±","&gt;","≥","≤","&lt;"},0), "AC", "AD", "AE", "AF", "AG") &amp; ROW())</f>
        <v/>
      </c>
      <c r="AI3876" s="56" t="str">
        <f aca="false">IF($X3876="Not Significant","No Further Action Required",
IF($AH3876="","",
IF(AND($AH3876="Pass",$L3876="0 - Passed "),"Analysis performed; no further action required.",
IF(AND($AH3876="Fail",$L3876="1 - Failed "),"Analysis performed; no further action required.",
IF(AND($AH3876="Pass",$L3876="2 - Limited In Use "),"Analysis performed; no further action required.",
IF(AND($AH3876="Fail",$L3876="3 - Adjusted "),"Analysis performed; no further action required.",
"Unit fails analysis; TSM determination required."))))))</f>
        <v/>
      </c>
      <c r="AJ3876" s="58"/>
    </row>
    <row r="3877" customFormat="false" ht="15" hidden="false" customHeight="false" outlineLevel="0" collapsed="false">
      <c r="A3877" s="56"/>
      <c r="E3877" s="57" t="str">
        <f aca="false">IF(AND($F3877="",$G3877=""),"",IF($G3877="",$F3877,HYPERLINK($G3877,$F3877)))</f>
        <v/>
      </c>
      <c r="H3877" s="1" t="str">
        <f aca="false">IF($I3877="","None Attached",IF(LEFT($I3877,5)="https",HYPERLINK($I3877,"Datasheet"),HYPERLINK(_xlfn.CONCAT("https://",$I3877),"Datasheet")))</f>
        <v>None Attached</v>
      </c>
      <c r="M3877" s="56"/>
      <c r="P3877" s="58"/>
      <c r="Q3877" s="1" t="n">
        <f aca="false">$M3877-$N3877</f>
        <v>0</v>
      </c>
      <c r="R3877" s="56"/>
      <c r="T3877" s="59" t="s">
        <v>15</v>
      </c>
      <c r="U3877" s="1" t="n">
        <f aca="false">$S3877-$R3877</f>
        <v>0</v>
      </c>
      <c r="V3877" s="1" t="n">
        <f aca="false">IF($T3877="±",$Q3877*2,$Q3877)</f>
        <v>0</v>
      </c>
      <c r="W3877" s="60" t="str">
        <f aca="false">IFERROR($U3877/ABS($V3877),"N/A")</f>
        <v>N/A</v>
      </c>
      <c r="X3877" s="61" t="str">
        <f aca="false">IF(OR($W3877="N/A",$R3877="",$S3877=""),"N/A",IF($W3877&gt;=4,"Not Significant",IF($W3877&gt;=2,"Semi-Significant","Significant")))</f>
        <v>N/A</v>
      </c>
      <c r="Z3877" s="1" t="str">
        <f aca="false">IF($D3877="Z540.1 w/data",0,"")</f>
        <v/>
      </c>
      <c r="AA3877" s="1" t="e">
        <f aca="false">$Y3877+$Q3877+$Z3877</f>
        <v>#VALUE!</v>
      </c>
      <c r="AB3877" s="1" t="n">
        <f aca="false">$N3877+$Q3877</f>
        <v>0</v>
      </c>
      <c r="AC3877" s="1" t="str">
        <f aca="false">IF($Y3877="","",IF(AND($AA3877&gt;=$R3877,$AA3877&lt;=$S3877),"Pass","Fail"))</f>
        <v/>
      </c>
      <c r="AD3877" s="1" t="str">
        <f aca="false">IF($Y3877="","",IF($AA3877&gt;$R3877,"Pass","Fail"))</f>
        <v/>
      </c>
      <c r="AE3877" s="1" t="str">
        <f aca="false">IF($Y3877="","",IF($AA3877&gt;=$R3877,"Pass","Fail"))</f>
        <v/>
      </c>
      <c r="AF3877" s="1" t="str">
        <f aca="false">IF($Y3877="","",IF($AA3877&lt;=$S3877,"Pass","Fail"))</f>
        <v/>
      </c>
      <c r="AG3877" s="1" t="str">
        <f aca="false">IF($Y3877="","",IF($AA3877&lt;$S3877,"Pass","Fail"))</f>
        <v/>
      </c>
      <c r="AH3877" s="23" t="str">
        <f aca="true">INDIRECT(CHOOSE(MATCH($T3877,{"±","&gt;","≥","≤","&lt;"},0), "AC", "AD", "AE", "AF", "AG") &amp; ROW())</f>
        <v/>
      </c>
      <c r="AI3877" s="56" t="str">
        <f aca="false">IF($X3877="Not Significant","No Further Action Required",
IF($AH3877="","",
IF(AND($AH3877="Pass",$L3877="0 - Passed "),"Analysis performed; no further action required.",
IF(AND($AH3877="Fail",$L3877="1 - Failed "),"Analysis performed; no further action required.",
IF(AND($AH3877="Pass",$L3877="2 - Limited In Use "),"Analysis performed; no further action required.",
IF(AND($AH3877="Fail",$L3877="3 - Adjusted "),"Analysis performed; no further action required.",
"Unit fails analysis; TSM determination required."))))))</f>
        <v/>
      </c>
      <c r="AJ3877" s="58"/>
    </row>
    <row r="3878" customFormat="false" ht="15" hidden="false" customHeight="false" outlineLevel="0" collapsed="false">
      <c r="A3878" s="56"/>
      <c r="E3878" s="57" t="str">
        <f aca="false">IF(AND($F3878="",$G3878=""),"",IF($G3878="",$F3878,HYPERLINK($G3878,$F3878)))</f>
        <v/>
      </c>
      <c r="H3878" s="1" t="str">
        <f aca="false">IF($I3878="","None Attached",IF(LEFT($I3878,5)="https",HYPERLINK($I3878,"Datasheet"),HYPERLINK(_xlfn.CONCAT("https://",$I3878),"Datasheet")))</f>
        <v>None Attached</v>
      </c>
      <c r="M3878" s="56"/>
      <c r="P3878" s="58"/>
      <c r="Q3878" s="1" t="n">
        <f aca="false">$M3878-$N3878</f>
        <v>0</v>
      </c>
      <c r="R3878" s="56"/>
      <c r="T3878" s="59" t="s">
        <v>15</v>
      </c>
      <c r="U3878" s="1" t="n">
        <f aca="false">$S3878-$R3878</f>
        <v>0</v>
      </c>
      <c r="V3878" s="1" t="n">
        <f aca="false">IF($T3878="±",$Q3878*2,$Q3878)</f>
        <v>0</v>
      </c>
      <c r="W3878" s="60" t="str">
        <f aca="false">IFERROR($U3878/ABS($V3878),"N/A")</f>
        <v>N/A</v>
      </c>
      <c r="X3878" s="61" t="str">
        <f aca="false">IF(OR($W3878="N/A",$R3878="",$S3878=""),"N/A",IF($W3878&gt;=4,"Not Significant",IF($W3878&gt;=2,"Semi-Significant","Significant")))</f>
        <v>N/A</v>
      </c>
      <c r="Z3878" s="1" t="str">
        <f aca="false">IF($D3878="Z540.1 w/data",0,"")</f>
        <v/>
      </c>
      <c r="AA3878" s="1" t="e">
        <f aca="false">$Y3878+$Q3878+$Z3878</f>
        <v>#VALUE!</v>
      </c>
      <c r="AB3878" s="1" t="n">
        <f aca="false">$N3878+$Q3878</f>
        <v>0</v>
      </c>
      <c r="AC3878" s="1" t="str">
        <f aca="false">IF($Y3878="","",IF(AND($AA3878&gt;=$R3878,$AA3878&lt;=$S3878),"Pass","Fail"))</f>
        <v/>
      </c>
      <c r="AD3878" s="1" t="str">
        <f aca="false">IF($Y3878="","",IF($AA3878&gt;$R3878,"Pass","Fail"))</f>
        <v/>
      </c>
      <c r="AE3878" s="1" t="str">
        <f aca="false">IF($Y3878="","",IF($AA3878&gt;=$R3878,"Pass","Fail"))</f>
        <v/>
      </c>
      <c r="AF3878" s="1" t="str">
        <f aca="false">IF($Y3878="","",IF($AA3878&lt;=$S3878,"Pass","Fail"))</f>
        <v/>
      </c>
      <c r="AG3878" s="1" t="str">
        <f aca="false">IF($Y3878="","",IF($AA3878&lt;$S3878,"Pass","Fail"))</f>
        <v/>
      </c>
      <c r="AH3878" s="23" t="str">
        <f aca="true">INDIRECT(CHOOSE(MATCH($T3878,{"±","&gt;","≥","≤","&lt;"},0), "AC", "AD", "AE", "AF", "AG") &amp; ROW())</f>
        <v/>
      </c>
      <c r="AI3878" s="56" t="str">
        <f aca="false">IF($X3878="Not Significant","No Further Action Required",
IF($AH3878="","",
IF(AND($AH3878="Pass",$L3878="0 - Passed "),"Analysis performed; no further action required.",
IF(AND($AH3878="Fail",$L3878="1 - Failed "),"Analysis performed; no further action required.",
IF(AND($AH3878="Pass",$L3878="2 - Limited In Use "),"Analysis performed; no further action required.",
IF(AND($AH3878="Fail",$L3878="3 - Adjusted "),"Analysis performed; no further action required.",
"Unit fails analysis; TSM determination required."))))))</f>
        <v/>
      </c>
      <c r="AJ3878" s="58"/>
    </row>
    <row r="3879" customFormat="false" ht="15" hidden="false" customHeight="false" outlineLevel="0" collapsed="false">
      <c r="A3879" s="56"/>
      <c r="E3879" s="57" t="str">
        <f aca="false">IF(AND($F3879="",$G3879=""),"",IF($G3879="",$F3879,HYPERLINK($G3879,$F3879)))</f>
        <v/>
      </c>
      <c r="H3879" s="1" t="str">
        <f aca="false">IF($I3879="","None Attached",IF(LEFT($I3879,5)="https",HYPERLINK($I3879,"Datasheet"),HYPERLINK(_xlfn.CONCAT("https://",$I3879),"Datasheet")))</f>
        <v>None Attached</v>
      </c>
      <c r="M3879" s="56"/>
      <c r="P3879" s="58"/>
      <c r="Q3879" s="1" t="n">
        <f aca="false">$M3879-$N3879</f>
        <v>0</v>
      </c>
      <c r="R3879" s="56"/>
      <c r="T3879" s="59" t="s">
        <v>15</v>
      </c>
      <c r="U3879" s="1" t="n">
        <f aca="false">$S3879-$R3879</f>
        <v>0</v>
      </c>
      <c r="V3879" s="1" t="n">
        <f aca="false">IF($T3879="±",$Q3879*2,$Q3879)</f>
        <v>0</v>
      </c>
      <c r="W3879" s="60" t="str">
        <f aca="false">IFERROR($U3879/ABS($V3879),"N/A")</f>
        <v>N/A</v>
      </c>
      <c r="X3879" s="61" t="str">
        <f aca="false">IF(OR($W3879="N/A",$R3879="",$S3879=""),"N/A",IF($W3879&gt;=4,"Not Significant",IF($W3879&gt;=2,"Semi-Significant","Significant")))</f>
        <v>N/A</v>
      </c>
      <c r="Z3879" s="1" t="str">
        <f aca="false">IF($D3879="Z540.1 w/data",0,"")</f>
        <v/>
      </c>
      <c r="AA3879" s="1" t="e">
        <f aca="false">$Y3879+$Q3879+$Z3879</f>
        <v>#VALUE!</v>
      </c>
      <c r="AB3879" s="1" t="n">
        <f aca="false">$N3879+$Q3879</f>
        <v>0</v>
      </c>
      <c r="AC3879" s="1" t="str">
        <f aca="false">IF($Y3879="","",IF(AND($AA3879&gt;=$R3879,$AA3879&lt;=$S3879),"Pass","Fail"))</f>
        <v/>
      </c>
      <c r="AD3879" s="1" t="str">
        <f aca="false">IF($Y3879="","",IF($AA3879&gt;$R3879,"Pass","Fail"))</f>
        <v/>
      </c>
      <c r="AE3879" s="1" t="str">
        <f aca="false">IF($Y3879="","",IF($AA3879&gt;=$R3879,"Pass","Fail"))</f>
        <v/>
      </c>
      <c r="AF3879" s="1" t="str">
        <f aca="false">IF($Y3879="","",IF($AA3879&lt;=$S3879,"Pass","Fail"))</f>
        <v/>
      </c>
      <c r="AG3879" s="1" t="str">
        <f aca="false">IF($Y3879="","",IF($AA3879&lt;$S3879,"Pass","Fail"))</f>
        <v/>
      </c>
      <c r="AH3879" s="23" t="str">
        <f aca="true">INDIRECT(CHOOSE(MATCH($T3879,{"±","&gt;","≥","≤","&lt;"},0), "AC", "AD", "AE", "AF", "AG") &amp; ROW())</f>
        <v/>
      </c>
      <c r="AI3879" s="56" t="str">
        <f aca="false">IF($X3879="Not Significant","No Further Action Required",
IF($AH3879="","",
IF(AND($AH3879="Pass",$L3879="0 - Passed "),"Analysis performed; no further action required.",
IF(AND($AH3879="Fail",$L3879="1 - Failed "),"Analysis performed; no further action required.",
IF(AND($AH3879="Pass",$L3879="2 - Limited In Use "),"Analysis performed; no further action required.",
IF(AND($AH3879="Fail",$L3879="3 - Adjusted "),"Analysis performed; no further action required.",
"Unit fails analysis; TSM determination required."))))))</f>
        <v/>
      </c>
      <c r="AJ3879" s="58"/>
    </row>
    <row r="3880" customFormat="false" ht="15" hidden="false" customHeight="false" outlineLevel="0" collapsed="false">
      <c r="A3880" s="56"/>
      <c r="E3880" s="57" t="str">
        <f aca="false">IF(AND($F3880="",$G3880=""),"",IF($G3880="",$F3880,HYPERLINK($G3880,$F3880)))</f>
        <v/>
      </c>
      <c r="H3880" s="1" t="str">
        <f aca="false">IF($I3880="","None Attached",IF(LEFT($I3880,5)="https",HYPERLINK($I3880,"Datasheet"),HYPERLINK(_xlfn.CONCAT("https://",$I3880),"Datasheet")))</f>
        <v>None Attached</v>
      </c>
      <c r="M3880" s="56"/>
      <c r="P3880" s="58"/>
      <c r="Q3880" s="1" t="n">
        <f aca="false">$M3880-$N3880</f>
        <v>0</v>
      </c>
      <c r="R3880" s="56"/>
      <c r="T3880" s="59" t="s">
        <v>15</v>
      </c>
      <c r="U3880" s="1" t="n">
        <f aca="false">$S3880-$R3880</f>
        <v>0</v>
      </c>
      <c r="V3880" s="1" t="n">
        <f aca="false">IF($T3880="±",$Q3880*2,$Q3880)</f>
        <v>0</v>
      </c>
      <c r="W3880" s="60" t="str">
        <f aca="false">IFERROR($U3880/ABS($V3880),"N/A")</f>
        <v>N/A</v>
      </c>
      <c r="X3880" s="61" t="str">
        <f aca="false">IF(OR($W3880="N/A",$R3880="",$S3880=""),"N/A",IF($W3880&gt;=4,"Not Significant",IF($W3880&gt;=2,"Semi-Significant","Significant")))</f>
        <v>N/A</v>
      </c>
      <c r="Z3880" s="1" t="str">
        <f aca="false">IF($D3880="Z540.1 w/data",0,"")</f>
        <v/>
      </c>
      <c r="AA3880" s="1" t="e">
        <f aca="false">$Y3880+$Q3880+$Z3880</f>
        <v>#VALUE!</v>
      </c>
      <c r="AB3880" s="1" t="n">
        <f aca="false">$N3880+$Q3880</f>
        <v>0</v>
      </c>
      <c r="AC3880" s="1" t="str">
        <f aca="false">IF($Y3880="","",IF(AND($AA3880&gt;=$R3880,$AA3880&lt;=$S3880),"Pass","Fail"))</f>
        <v/>
      </c>
      <c r="AD3880" s="1" t="str">
        <f aca="false">IF($Y3880="","",IF($AA3880&gt;$R3880,"Pass","Fail"))</f>
        <v/>
      </c>
      <c r="AE3880" s="1" t="str">
        <f aca="false">IF($Y3880="","",IF($AA3880&gt;=$R3880,"Pass","Fail"))</f>
        <v/>
      </c>
      <c r="AF3880" s="1" t="str">
        <f aca="false">IF($Y3880="","",IF($AA3880&lt;=$S3880,"Pass","Fail"))</f>
        <v/>
      </c>
      <c r="AG3880" s="1" t="str">
        <f aca="false">IF($Y3880="","",IF($AA3880&lt;$S3880,"Pass","Fail"))</f>
        <v/>
      </c>
      <c r="AH3880" s="23" t="str">
        <f aca="true">INDIRECT(CHOOSE(MATCH($T3880,{"±","&gt;","≥","≤","&lt;"},0), "AC", "AD", "AE", "AF", "AG") &amp; ROW())</f>
        <v/>
      </c>
      <c r="AI3880" s="56" t="str">
        <f aca="false">IF($X3880="Not Significant","No Further Action Required",
IF($AH3880="","",
IF(AND($AH3880="Pass",$L3880="0 - Passed "),"Analysis performed; no further action required.",
IF(AND($AH3880="Fail",$L3880="1 - Failed "),"Analysis performed; no further action required.",
IF(AND($AH3880="Pass",$L3880="2 - Limited In Use "),"Analysis performed; no further action required.",
IF(AND($AH3880="Fail",$L3880="3 - Adjusted "),"Analysis performed; no further action required.",
"Unit fails analysis; TSM determination required."))))))</f>
        <v/>
      </c>
      <c r="AJ3880" s="58"/>
    </row>
    <row r="3881" customFormat="false" ht="15" hidden="false" customHeight="false" outlineLevel="0" collapsed="false">
      <c r="A3881" s="56"/>
      <c r="E3881" s="57" t="str">
        <f aca="false">IF(AND($F3881="",$G3881=""),"",IF($G3881="",$F3881,HYPERLINK($G3881,$F3881)))</f>
        <v/>
      </c>
      <c r="H3881" s="1" t="str">
        <f aca="false">IF($I3881="","None Attached",IF(LEFT($I3881,5)="https",HYPERLINK($I3881,"Datasheet"),HYPERLINK(_xlfn.CONCAT("https://",$I3881),"Datasheet")))</f>
        <v>None Attached</v>
      </c>
      <c r="M3881" s="56"/>
      <c r="P3881" s="58"/>
      <c r="Q3881" s="1" t="n">
        <f aca="false">$M3881-$N3881</f>
        <v>0</v>
      </c>
      <c r="R3881" s="56"/>
      <c r="T3881" s="59" t="s">
        <v>15</v>
      </c>
      <c r="U3881" s="1" t="n">
        <f aca="false">$S3881-$R3881</f>
        <v>0</v>
      </c>
      <c r="V3881" s="1" t="n">
        <f aca="false">IF($T3881="±",$Q3881*2,$Q3881)</f>
        <v>0</v>
      </c>
      <c r="W3881" s="60" t="str">
        <f aca="false">IFERROR($U3881/ABS($V3881),"N/A")</f>
        <v>N/A</v>
      </c>
      <c r="X3881" s="61" t="str">
        <f aca="false">IF(OR($W3881="N/A",$R3881="",$S3881=""),"N/A",IF($W3881&gt;=4,"Not Significant",IF($W3881&gt;=2,"Semi-Significant","Significant")))</f>
        <v>N/A</v>
      </c>
      <c r="Z3881" s="1" t="str">
        <f aca="false">IF($D3881="Z540.1 w/data",0,"")</f>
        <v/>
      </c>
      <c r="AA3881" s="1" t="e">
        <f aca="false">$Y3881+$Q3881+$Z3881</f>
        <v>#VALUE!</v>
      </c>
      <c r="AB3881" s="1" t="n">
        <f aca="false">$N3881+$Q3881</f>
        <v>0</v>
      </c>
      <c r="AC3881" s="1" t="str">
        <f aca="false">IF($Y3881="","",IF(AND($AA3881&gt;=$R3881,$AA3881&lt;=$S3881),"Pass","Fail"))</f>
        <v/>
      </c>
      <c r="AD3881" s="1" t="str">
        <f aca="false">IF($Y3881="","",IF($AA3881&gt;$R3881,"Pass","Fail"))</f>
        <v/>
      </c>
      <c r="AE3881" s="1" t="str">
        <f aca="false">IF($Y3881="","",IF($AA3881&gt;=$R3881,"Pass","Fail"))</f>
        <v/>
      </c>
      <c r="AF3881" s="1" t="str">
        <f aca="false">IF($Y3881="","",IF($AA3881&lt;=$S3881,"Pass","Fail"))</f>
        <v/>
      </c>
      <c r="AG3881" s="1" t="str">
        <f aca="false">IF($Y3881="","",IF($AA3881&lt;$S3881,"Pass","Fail"))</f>
        <v/>
      </c>
      <c r="AH3881" s="23" t="str">
        <f aca="true">INDIRECT(CHOOSE(MATCH($T3881,{"±","&gt;","≥","≤","&lt;"},0), "AC", "AD", "AE", "AF", "AG") &amp; ROW())</f>
        <v/>
      </c>
      <c r="AI3881" s="56" t="str">
        <f aca="false">IF($X3881="Not Significant","No Further Action Required",
IF($AH3881="","",
IF(AND($AH3881="Pass",$L3881="0 - Passed "),"Analysis performed; no further action required.",
IF(AND($AH3881="Fail",$L3881="1 - Failed "),"Analysis performed; no further action required.",
IF(AND($AH3881="Pass",$L3881="2 - Limited In Use "),"Analysis performed; no further action required.",
IF(AND($AH3881="Fail",$L3881="3 - Adjusted "),"Analysis performed; no further action required.",
"Unit fails analysis; TSM determination required."))))))</f>
        <v/>
      </c>
      <c r="AJ3881" s="58"/>
    </row>
    <row r="3882" customFormat="false" ht="15" hidden="false" customHeight="false" outlineLevel="0" collapsed="false">
      <c r="A3882" s="56"/>
      <c r="E3882" s="57" t="str">
        <f aca="false">IF(AND($F3882="",$G3882=""),"",IF($G3882="",$F3882,HYPERLINK($G3882,$F3882)))</f>
        <v/>
      </c>
      <c r="H3882" s="1" t="str">
        <f aca="false">IF($I3882="","None Attached",IF(LEFT($I3882,5)="https",HYPERLINK($I3882,"Datasheet"),HYPERLINK(_xlfn.CONCAT("https://",$I3882),"Datasheet")))</f>
        <v>None Attached</v>
      </c>
      <c r="M3882" s="56"/>
      <c r="P3882" s="58"/>
      <c r="Q3882" s="1" t="n">
        <f aca="false">$M3882-$N3882</f>
        <v>0</v>
      </c>
      <c r="R3882" s="56"/>
      <c r="T3882" s="59" t="s">
        <v>15</v>
      </c>
      <c r="U3882" s="1" t="n">
        <f aca="false">$S3882-$R3882</f>
        <v>0</v>
      </c>
      <c r="V3882" s="1" t="n">
        <f aca="false">IF($T3882="±",$Q3882*2,$Q3882)</f>
        <v>0</v>
      </c>
      <c r="W3882" s="60" t="str">
        <f aca="false">IFERROR($U3882/ABS($V3882),"N/A")</f>
        <v>N/A</v>
      </c>
      <c r="X3882" s="61" t="str">
        <f aca="false">IF(OR($W3882="N/A",$R3882="",$S3882=""),"N/A",IF($W3882&gt;=4,"Not Significant",IF($W3882&gt;=2,"Semi-Significant","Significant")))</f>
        <v>N/A</v>
      </c>
      <c r="Z3882" s="1" t="str">
        <f aca="false">IF($D3882="Z540.1 w/data",0,"")</f>
        <v/>
      </c>
      <c r="AA3882" s="1" t="e">
        <f aca="false">$Y3882+$Q3882+$Z3882</f>
        <v>#VALUE!</v>
      </c>
      <c r="AB3882" s="1" t="n">
        <f aca="false">$N3882+$Q3882</f>
        <v>0</v>
      </c>
      <c r="AC3882" s="1" t="str">
        <f aca="false">IF($Y3882="","",IF(AND($AA3882&gt;=$R3882,$AA3882&lt;=$S3882),"Pass","Fail"))</f>
        <v/>
      </c>
      <c r="AD3882" s="1" t="str">
        <f aca="false">IF($Y3882="","",IF($AA3882&gt;$R3882,"Pass","Fail"))</f>
        <v/>
      </c>
      <c r="AE3882" s="1" t="str">
        <f aca="false">IF($Y3882="","",IF($AA3882&gt;=$R3882,"Pass","Fail"))</f>
        <v/>
      </c>
      <c r="AF3882" s="1" t="str">
        <f aca="false">IF($Y3882="","",IF($AA3882&lt;=$S3882,"Pass","Fail"))</f>
        <v/>
      </c>
      <c r="AG3882" s="1" t="str">
        <f aca="false">IF($Y3882="","",IF($AA3882&lt;$S3882,"Pass","Fail"))</f>
        <v/>
      </c>
      <c r="AH3882" s="23" t="str">
        <f aca="true">INDIRECT(CHOOSE(MATCH($T3882,{"±","&gt;","≥","≤","&lt;"},0), "AC", "AD", "AE", "AF", "AG") &amp; ROW())</f>
        <v/>
      </c>
      <c r="AI3882" s="56" t="str">
        <f aca="false">IF($X3882="Not Significant","No Further Action Required",
IF($AH3882="","",
IF(AND($AH3882="Pass",$L3882="0 - Passed "),"Analysis performed; no further action required.",
IF(AND($AH3882="Fail",$L3882="1 - Failed "),"Analysis performed; no further action required.",
IF(AND($AH3882="Pass",$L3882="2 - Limited In Use "),"Analysis performed; no further action required.",
IF(AND($AH3882="Fail",$L3882="3 - Adjusted "),"Analysis performed; no further action required.",
"Unit fails analysis; TSM determination required."))))))</f>
        <v/>
      </c>
      <c r="AJ3882" s="58"/>
    </row>
    <row r="3883" customFormat="false" ht="15" hidden="false" customHeight="false" outlineLevel="0" collapsed="false">
      <c r="A3883" s="56"/>
      <c r="E3883" s="57" t="str">
        <f aca="false">IF(AND($F3883="",$G3883=""),"",IF($G3883="",$F3883,HYPERLINK($G3883,$F3883)))</f>
        <v/>
      </c>
      <c r="H3883" s="1" t="str">
        <f aca="false">IF($I3883="","None Attached",IF(LEFT($I3883,5)="https",HYPERLINK($I3883,"Datasheet"),HYPERLINK(_xlfn.CONCAT("https://",$I3883),"Datasheet")))</f>
        <v>None Attached</v>
      </c>
      <c r="M3883" s="56"/>
      <c r="P3883" s="58"/>
      <c r="Q3883" s="1" t="n">
        <f aca="false">$M3883-$N3883</f>
        <v>0</v>
      </c>
      <c r="R3883" s="56"/>
      <c r="T3883" s="59" t="s">
        <v>15</v>
      </c>
      <c r="U3883" s="1" t="n">
        <f aca="false">$S3883-$R3883</f>
        <v>0</v>
      </c>
      <c r="V3883" s="1" t="n">
        <f aca="false">IF($T3883="±",$Q3883*2,$Q3883)</f>
        <v>0</v>
      </c>
      <c r="W3883" s="60" t="str">
        <f aca="false">IFERROR($U3883/ABS($V3883),"N/A")</f>
        <v>N/A</v>
      </c>
      <c r="X3883" s="61" t="str">
        <f aca="false">IF(OR($W3883="N/A",$R3883="",$S3883=""),"N/A",IF($W3883&gt;=4,"Not Significant",IF($W3883&gt;=2,"Semi-Significant","Significant")))</f>
        <v>N/A</v>
      </c>
      <c r="Z3883" s="1" t="str">
        <f aca="false">IF($D3883="Z540.1 w/data",0,"")</f>
        <v/>
      </c>
      <c r="AA3883" s="1" t="e">
        <f aca="false">$Y3883+$Q3883+$Z3883</f>
        <v>#VALUE!</v>
      </c>
      <c r="AB3883" s="1" t="n">
        <f aca="false">$N3883+$Q3883</f>
        <v>0</v>
      </c>
      <c r="AC3883" s="1" t="str">
        <f aca="false">IF($Y3883="","",IF(AND($AA3883&gt;=$R3883,$AA3883&lt;=$S3883),"Pass","Fail"))</f>
        <v/>
      </c>
      <c r="AD3883" s="1" t="str">
        <f aca="false">IF($Y3883="","",IF($AA3883&gt;$R3883,"Pass","Fail"))</f>
        <v/>
      </c>
      <c r="AE3883" s="1" t="str">
        <f aca="false">IF($Y3883="","",IF($AA3883&gt;=$R3883,"Pass","Fail"))</f>
        <v/>
      </c>
      <c r="AF3883" s="1" t="str">
        <f aca="false">IF($Y3883="","",IF($AA3883&lt;=$S3883,"Pass","Fail"))</f>
        <v/>
      </c>
      <c r="AG3883" s="1" t="str">
        <f aca="false">IF($Y3883="","",IF($AA3883&lt;$S3883,"Pass","Fail"))</f>
        <v/>
      </c>
      <c r="AH3883" s="23" t="str">
        <f aca="true">INDIRECT(CHOOSE(MATCH($T3883,{"±","&gt;","≥","≤","&lt;"},0), "AC", "AD", "AE", "AF", "AG") &amp; ROW())</f>
        <v/>
      </c>
      <c r="AI3883" s="56" t="str">
        <f aca="false">IF($X3883="Not Significant","No Further Action Required",
IF($AH3883="","",
IF(AND($AH3883="Pass",$L3883="0 - Passed "),"Analysis performed; no further action required.",
IF(AND($AH3883="Fail",$L3883="1 - Failed "),"Analysis performed; no further action required.",
IF(AND($AH3883="Pass",$L3883="2 - Limited In Use "),"Analysis performed; no further action required.",
IF(AND($AH3883="Fail",$L3883="3 - Adjusted "),"Analysis performed; no further action required.",
"Unit fails analysis; TSM determination required."))))))</f>
        <v/>
      </c>
      <c r="AJ3883" s="58"/>
    </row>
    <row r="3884" customFormat="false" ht="15" hidden="false" customHeight="false" outlineLevel="0" collapsed="false">
      <c r="A3884" s="56"/>
      <c r="E3884" s="57" t="str">
        <f aca="false">IF(AND($F3884="",$G3884=""),"",IF($G3884="",$F3884,HYPERLINK($G3884,$F3884)))</f>
        <v/>
      </c>
      <c r="H3884" s="1" t="str">
        <f aca="false">IF($I3884="","None Attached",IF(LEFT($I3884,5)="https",HYPERLINK($I3884,"Datasheet"),HYPERLINK(_xlfn.CONCAT("https://",$I3884),"Datasheet")))</f>
        <v>None Attached</v>
      </c>
      <c r="M3884" s="56"/>
      <c r="P3884" s="58"/>
      <c r="Q3884" s="1" t="n">
        <f aca="false">$M3884-$N3884</f>
        <v>0</v>
      </c>
      <c r="R3884" s="56"/>
      <c r="T3884" s="59" t="s">
        <v>15</v>
      </c>
      <c r="U3884" s="1" t="n">
        <f aca="false">$S3884-$R3884</f>
        <v>0</v>
      </c>
      <c r="V3884" s="1" t="n">
        <f aca="false">IF($T3884="±",$Q3884*2,$Q3884)</f>
        <v>0</v>
      </c>
      <c r="W3884" s="60" t="str">
        <f aca="false">IFERROR($U3884/ABS($V3884),"N/A")</f>
        <v>N/A</v>
      </c>
      <c r="X3884" s="61" t="str">
        <f aca="false">IF(OR($W3884="N/A",$R3884="",$S3884=""),"N/A",IF($W3884&gt;=4,"Not Significant",IF($W3884&gt;=2,"Semi-Significant","Significant")))</f>
        <v>N/A</v>
      </c>
      <c r="Z3884" s="1" t="str">
        <f aca="false">IF($D3884="Z540.1 w/data",0,"")</f>
        <v/>
      </c>
      <c r="AA3884" s="1" t="e">
        <f aca="false">$Y3884+$Q3884+$Z3884</f>
        <v>#VALUE!</v>
      </c>
      <c r="AB3884" s="1" t="n">
        <f aca="false">$N3884+$Q3884</f>
        <v>0</v>
      </c>
      <c r="AC3884" s="1" t="str">
        <f aca="false">IF($Y3884="","",IF(AND($AA3884&gt;=$R3884,$AA3884&lt;=$S3884),"Pass","Fail"))</f>
        <v/>
      </c>
      <c r="AD3884" s="1" t="str">
        <f aca="false">IF($Y3884="","",IF($AA3884&gt;$R3884,"Pass","Fail"))</f>
        <v/>
      </c>
      <c r="AE3884" s="1" t="str">
        <f aca="false">IF($Y3884="","",IF($AA3884&gt;=$R3884,"Pass","Fail"))</f>
        <v/>
      </c>
      <c r="AF3884" s="1" t="str">
        <f aca="false">IF($Y3884="","",IF($AA3884&lt;=$S3884,"Pass","Fail"))</f>
        <v/>
      </c>
      <c r="AG3884" s="1" t="str">
        <f aca="false">IF($Y3884="","",IF($AA3884&lt;$S3884,"Pass","Fail"))</f>
        <v/>
      </c>
      <c r="AH3884" s="23" t="str">
        <f aca="true">INDIRECT(CHOOSE(MATCH($T3884,{"±","&gt;","≥","≤","&lt;"},0), "AC", "AD", "AE", "AF", "AG") &amp; ROW())</f>
        <v/>
      </c>
      <c r="AI3884" s="56" t="str">
        <f aca="false">IF($X3884="Not Significant","No Further Action Required",
IF($AH3884="","",
IF(AND($AH3884="Pass",$L3884="0 - Passed "),"Analysis performed; no further action required.",
IF(AND($AH3884="Fail",$L3884="1 - Failed "),"Analysis performed; no further action required.",
IF(AND($AH3884="Pass",$L3884="2 - Limited In Use "),"Analysis performed; no further action required.",
IF(AND($AH3884="Fail",$L3884="3 - Adjusted "),"Analysis performed; no further action required.",
"Unit fails analysis; TSM determination required."))))))</f>
        <v/>
      </c>
      <c r="AJ3884" s="58"/>
    </row>
    <row r="3885" customFormat="false" ht="15" hidden="false" customHeight="false" outlineLevel="0" collapsed="false">
      <c r="A3885" s="56"/>
      <c r="E3885" s="57" t="str">
        <f aca="false">IF(AND($F3885="",$G3885=""),"",IF($G3885="",$F3885,HYPERLINK($G3885,$F3885)))</f>
        <v/>
      </c>
      <c r="H3885" s="1" t="str">
        <f aca="false">IF($I3885="","None Attached",IF(LEFT($I3885,5)="https",HYPERLINK($I3885,"Datasheet"),HYPERLINK(_xlfn.CONCAT("https://",$I3885),"Datasheet")))</f>
        <v>None Attached</v>
      </c>
      <c r="M3885" s="56"/>
      <c r="P3885" s="58"/>
      <c r="Q3885" s="1" t="n">
        <f aca="false">$M3885-$N3885</f>
        <v>0</v>
      </c>
      <c r="R3885" s="56"/>
      <c r="T3885" s="59" t="s">
        <v>15</v>
      </c>
      <c r="U3885" s="1" t="n">
        <f aca="false">$S3885-$R3885</f>
        <v>0</v>
      </c>
      <c r="V3885" s="1" t="n">
        <f aca="false">IF($T3885="±",$Q3885*2,$Q3885)</f>
        <v>0</v>
      </c>
      <c r="W3885" s="60" t="str">
        <f aca="false">IFERROR($U3885/ABS($V3885),"N/A")</f>
        <v>N/A</v>
      </c>
      <c r="X3885" s="61" t="str">
        <f aca="false">IF(OR($W3885="N/A",$R3885="",$S3885=""),"N/A",IF($W3885&gt;=4,"Not Significant",IF($W3885&gt;=2,"Semi-Significant","Significant")))</f>
        <v>N/A</v>
      </c>
      <c r="Z3885" s="1" t="str">
        <f aca="false">IF($D3885="Z540.1 w/data",0,"")</f>
        <v/>
      </c>
      <c r="AA3885" s="1" t="e">
        <f aca="false">$Y3885+$Q3885+$Z3885</f>
        <v>#VALUE!</v>
      </c>
      <c r="AB3885" s="1" t="n">
        <f aca="false">$N3885+$Q3885</f>
        <v>0</v>
      </c>
      <c r="AC3885" s="1" t="str">
        <f aca="false">IF($Y3885="","",IF(AND($AA3885&gt;=$R3885,$AA3885&lt;=$S3885),"Pass","Fail"))</f>
        <v/>
      </c>
      <c r="AD3885" s="1" t="str">
        <f aca="false">IF($Y3885="","",IF($AA3885&gt;$R3885,"Pass","Fail"))</f>
        <v/>
      </c>
      <c r="AE3885" s="1" t="str">
        <f aca="false">IF($Y3885="","",IF($AA3885&gt;=$R3885,"Pass","Fail"))</f>
        <v/>
      </c>
      <c r="AF3885" s="1" t="str">
        <f aca="false">IF($Y3885="","",IF($AA3885&lt;=$S3885,"Pass","Fail"))</f>
        <v/>
      </c>
      <c r="AG3885" s="1" t="str">
        <f aca="false">IF($Y3885="","",IF($AA3885&lt;$S3885,"Pass","Fail"))</f>
        <v/>
      </c>
      <c r="AH3885" s="23" t="str">
        <f aca="true">INDIRECT(CHOOSE(MATCH($T3885,{"±","&gt;","≥","≤","&lt;"},0), "AC", "AD", "AE", "AF", "AG") &amp; ROW())</f>
        <v/>
      </c>
      <c r="AI3885" s="56" t="str">
        <f aca="false">IF($X3885="Not Significant","No Further Action Required",
IF($AH3885="","",
IF(AND($AH3885="Pass",$L3885="0 - Passed "),"Analysis performed; no further action required.",
IF(AND($AH3885="Fail",$L3885="1 - Failed "),"Analysis performed; no further action required.",
IF(AND($AH3885="Pass",$L3885="2 - Limited In Use "),"Analysis performed; no further action required.",
IF(AND($AH3885="Fail",$L3885="3 - Adjusted "),"Analysis performed; no further action required.",
"Unit fails analysis; TSM determination required."))))))</f>
        <v/>
      </c>
      <c r="AJ3885" s="58"/>
    </row>
    <row r="3886" customFormat="false" ht="15" hidden="false" customHeight="false" outlineLevel="0" collapsed="false">
      <c r="A3886" s="56"/>
      <c r="E3886" s="57" t="str">
        <f aca="false">IF(AND($F3886="",$G3886=""),"",IF($G3886="",$F3886,HYPERLINK($G3886,$F3886)))</f>
        <v/>
      </c>
      <c r="H3886" s="1" t="str">
        <f aca="false">IF($I3886="","None Attached",IF(LEFT($I3886,5)="https",HYPERLINK($I3886,"Datasheet"),HYPERLINK(_xlfn.CONCAT("https://",$I3886),"Datasheet")))</f>
        <v>None Attached</v>
      </c>
      <c r="M3886" s="56"/>
      <c r="P3886" s="58"/>
      <c r="Q3886" s="1" t="n">
        <f aca="false">$M3886-$N3886</f>
        <v>0</v>
      </c>
      <c r="R3886" s="56"/>
      <c r="T3886" s="59" t="s">
        <v>15</v>
      </c>
      <c r="U3886" s="1" t="n">
        <f aca="false">$S3886-$R3886</f>
        <v>0</v>
      </c>
      <c r="V3886" s="1" t="n">
        <f aca="false">IF($T3886="±",$Q3886*2,$Q3886)</f>
        <v>0</v>
      </c>
      <c r="W3886" s="60" t="str">
        <f aca="false">IFERROR($U3886/ABS($V3886),"N/A")</f>
        <v>N/A</v>
      </c>
      <c r="X3886" s="61" t="str">
        <f aca="false">IF(OR($W3886="N/A",$R3886="",$S3886=""),"N/A",IF($W3886&gt;=4,"Not Significant",IF($W3886&gt;=2,"Semi-Significant","Significant")))</f>
        <v>N/A</v>
      </c>
      <c r="Z3886" s="1" t="str">
        <f aca="false">IF($D3886="Z540.1 w/data",0,"")</f>
        <v/>
      </c>
      <c r="AA3886" s="1" t="e">
        <f aca="false">$Y3886+$Q3886+$Z3886</f>
        <v>#VALUE!</v>
      </c>
      <c r="AB3886" s="1" t="n">
        <f aca="false">$N3886+$Q3886</f>
        <v>0</v>
      </c>
      <c r="AC3886" s="1" t="str">
        <f aca="false">IF($Y3886="","",IF(AND($AA3886&gt;=$R3886,$AA3886&lt;=$S3886),"Pass","Fail"))</f>
        <v/>
      </c>
      <c r="AD3886" s="1" t="str">
        <f aca="false">IF($Y3886="","",IF($AA3886&gt;$R3886,"Pass","Fail"))</f>
        <v/>
      </c>
      <c r="AE3886" s="1" t="str">
        <f aca="false">IF($Y3886="","",IF($AA3886&gt;=$R3886,"Pass","Fail"))</f>
        <v/>
      </c>
      <c r="AF3886" s="1" t="str">
        <f aca="false">IF($Y3886="","",IF($AA3886&lt;=$S3886,"Pass","Fail"))</f>
        <v/>
      </c>
      <c r="AG3886" s="1" t="str">
        <f aca="false">IF($Y3886="","",IF($AA3886&lt;$S3886,"Pass","Fail"))</f>
        <v/>
      </c>
      <c r="AH3886" s="23" t="str">
        <f aca="true">INDIRECT(CHOOSE(MATCH($T3886,{"±","&gt;","≥","≤","&lt;"},0), "AC", "AD", "AE", "AF", "AG") &amp; ROW())</f>
        <v/>
      </c>
      <c r="AI3886" s="56" t="str">
        <f aca="false">IF($X3886="Not Significant","No Further Action Required",
IF($AH3886="","",
IF(AND($AH3886="Pass",$L3886="0 - Passed "),"Analysis performed; no further action required.",
IF(AND($AH3886="Fail",$L3886="1 - Failed "),"Analysis performed; no further action required.",
IF(AND($AH3886="Pass",$L3886="2 - Limited In Use "),"Analysis performed; no further action required.",
IF(AND($AH3886="Fail",$L3886="3 - Adjusted "),"Analysis performed; no further action required.",
"Unit fails analysis; TSM determination required."))))))</f>
        <v/>
      </c>
      <c r="AJ3886" s="58"/>
    </row>
    <row r="3887" customFormat="false" ht="15" hidden="false" customHeight="false" outlineLevel="0" collapsed="false">
      <c r="A3887" s="56"/>
      <c r="E3887" s="57" t="str">
        <f aca="false">IF(AND($F3887="",$G3887=""),"",IF($G3887="",$F3887,HYPERLINK($G3887,$F3887)))</f>
        <v/>
      </c>
      <c r="H3887" s="1" t="str">
        <f aca="false">IF($I3887="","None Attached",IF(LEFT($I3887,5)="https",HYPERLINK($I3887,"Datasheet"),HYPERLINK(_xlfn.CONCAT("https://",$I3887),"Datasheet")))</f>
        <v>None Attached</v>
      </c>
      <c r="M3887" s="56"/>
      <c r="P3887" s="58"/>
      <c r="Q3887" s="1" t="n">
        <f aca="false">$M3887-$N3887</f>
        <v>0</v>
      </c>
      <c r="R3887" s="56"/>
      <c r="T3887" s="59" t="s">
        <v>15</v>
      </c>
      <c r="U3887" s="1" t="n">
        <f aca="false">$S3887-$R3887</f>
        <v>0</v>
      </c>
      <c r="V3887" s="1" t="n">
        <f aca="false">IF($T3887="±",$Q3887*2,$Q3887)</f>
        <v>0</v>
      </c>
      <c r="W3887" s="60" t="str">
        <f aca="false">IFERROR($U3887/ABS($V3887),"N/A")</f>
        <v>N/A</v>
      </c>
      <c r="X3887" s="61" t="str">
        <f aca="false">IF(OR($W3887="N/A",$R3887="",$S3887=""),"N/A",IF($W3887&gt;=4,"Not Significant",IF($W3887&gt;=2,"Semi-Significant","Significant")))</f>
        <v>N/A</v>
      </c>
      <c r="Z3887" s="1" t="str">
        <f aca="false">IF($D3887="Z540.1 w/data",0,"")</f>
        <v/>
      </c>
      <c r="AA3887" s="1" t="e">
        <f aca="false">$Y3887+$Q3887+$Z3887</f>
        <v>#VALUE!</v>
      </c>
      <c r="AB3887" s="1" t="n">
        <f aca="false">$N3887+$Q3887</f>
        <v>0</v>
      </c>
      <c r="AC3887" s="1" t="str">
        <f aca="false">IF($Y3887="","",IF(AND($AA3887&gt;=$R3887,$AA3887&lt;=$S3887),"Pass","Fail"))</f>
        <v/>
      </c>
      <c r="AD3887" s="1" t="str">
        <f aca="false">IF($Y3887="","",IF($AA3887&gt;$R3887,"Pass","Fail"))</f>
        <v/>
      </c>
      <c r="AE3887" s="1" t="str">
        <f aca="false">IF($Y3887="","",IF($AA3887&gt;=$R3887,"Pass","Fail"))</f>
        <v/>
      </c>
      <c r="AF3887" s="1" t="str">
        <f aca="false">IF($Y3887="","",IF($AA3887&lt;=$S3887,"Pass","Fail"))</f>
        <v/>
      </c>
      <c r="AG3887" s="1" t="str">
        <f aca="false">IF($Y3887="","",IF($AA3887&lt;$S3887,"Pass","Fail"))</f>
        <v/>
      </c>
      <c r="AH3887" s="23" t="str">
        <f aca="true">INDIRECT(CHOOSE(MATCH($T3887,{"±","&gt;","≥","≤","&lt;"},0), "AC", "AD", "AE", "AF", "AG") &amp; ROW())</f>
        <v/>
      </c>
      <c r="AI3887" s="56" t="str">
        <f aca="false">IF($X3887="Not Significant","No Further Action Required",
IF($AH3887="","",
IF(AND($AH3887="Pass",$L3887="0 - Passed "),"Analysis performed; no further action required.",
IF(AND($AH3887="Fail",$L3887="1 - Failed "),"Analysis performed; no further action required.",
IF(AND($AH3887="Pass",$L3887="2 - Limited In Use "),"Analysis performed; no further action required.",
IF(AND($AH3887="Fail",$L3887="3 - Adjusted "),"Analysis performed; no further action required.",
"Unit fails analysis; TSM determination required."))))))</f>
        <v/>
      </c>
      <c r="AJ3887" s="58"/>
    </row>
    <row r="3888" customFormat="false" ht="15" hidden="false" customHeight="false" outlineLevel="0" collapsed="false">
      <c r="A3888" s="56"/>
      <c r="E3888" s="57" t="str">
        <f aca="false">IF(AND($F3888="",$G3888=""),"",IF($G3888="",$F3888,HYPERLINK($G3888,$F3888)))</f>
        <v/>
      </c>
      <c r="H3888" s="1" t="str">
        <f aca="false">IF($I3888="","None Attached",IF(LEFT($I3888,5)="https",HYPERLINK($I3888,"Datasheet"),HYPERLINK(_xlfn.CONCAT("https://",$I3888),"Datasheet")))</f>
        <v>None Attached</v>
      </c>
      <c r="M3888" s="56"/>
      <c r="P3888" s="58"/>
      <c r="Q3888" s="1" t="n">
        <f aca="false">$M3888-$N3888</f>
        <v>0</v>
      </c>
      <c r="R3888" s="56"/>
      <c r="T3888" s="59" t="s">
        <v>15</v>
      </c>
      <c r="U3888" s="1" t="n">
        <f aca="false">$S3888-$R3888</f>
        <v>0</v>
      </c>
      <c r="V3888" s="1" t="n">
        <f aca="false">IF($T3888="±",$Q3888*2,$Q3888)</f>
        <v>0</v>
      </c>
      <c r="W3888" s="60" t="str">
        <f aca="false">IFERROR($U3888/ABS($V3888),"N/A")</f>
        <v>N/A</v>
      </c>
      <c r="X3888" s="61" t="str">
        <f aca="false">IF(OR($W3888="N/A",$R3888="",$S3888=""),"N/A",IF($W3888&gt;=4,"Not Significant",IF($W3888&gt;=2,"Semi-Significant","Significant")))</f>
        <v>N/A</v>
      </c>
      <c r="Z3888" s="1" t="str">
        <f aca="false">IF($D3888="Z540.1 w/data",0,"")</f>
        <v/>
      </c>
      <c r="AA3888" s="1" t="e">
        <f aca="false">$Y3888+$Q3888+$Z3888</f>
        <v>#VALUE!</v>
      </c>
      <c r="AB3888" s="1" t="n">
        <f aca="false">$N3888+$Q3888</f>
        <v>0</v>
      </c>
      <c r="AC3888" s="1" t="str">
        <f aca="false">IF($Y3888="","",IF(AND($AA3888&gt;=$R3888,$AA3888&lt;=$S3888),"Pass","Fail"))</f>
        <v/>
      </c>
      <c r="AD3888" s="1" t="str">
        <f aca="false">IF($Y3888="","",IF($AA3888&gt;$R3888,"Pass","Fail"))</f>
        <v/>
      </c>
      <c r="AE3888" s="1" t="str">
        <f aca="false">IF($Y3888="","",IF($AA3888&gt;=$R3888,"Pass","Fail"))</f>
        <v/>
      </c>
      <c r="AF3888" s="1" t="str">
        <f aca="false">IF($Y3888="","",IF($AA3888&lt;=$S3888,"Pass","Fail"))</f>
        <v/>
      </c>
      <c r="AG3888" s="1" t="str">
        <f aca="false">IF($Y3888="","",IF($AA3888&lt;$S3888,"Pass","Fail"))</f>
        <v/>
      </c>
      <c r="AH3888" s="23" t="str">
        <f aca="true">INDIRECT(CHOOSE(MATCH($T3888,{"±","&gt;","≥","≤","&lt;"},0), "AC", "AD", "AE", "AF", "AG") &amp; ROW())</f>
        <v/>
      </c>
      <c r="AI3888" s="56" t="str">
        <f aca="false">IF($X3888="Not Significant","No Further Action Required",
IF($AH3888="","",
IF(AND($AH3888="Pass",$L3888="0 - Passed "),"Analysis performed; no further action required.",
IF(AND($AH3888="Fail",$L3888="1 - Failed "),"Analysis performed; no further action required.",
IF(AND($AH3888="Pass",$L3888="2 - Limited In Use "),"Analysis performed; no further action required.",
IF(AND($AH3888="Fail",$L3888="3 - Adjusted "),"Analysis performed; no further action required.",
"Unit fails analysis; TSM determination required."))))))</f>
        <v/>
      </c>
      <c r="AJ3888" s="58"/>
    </row>
    <row r="3889" customFormat="false" ht="15" hidden="false" customHeight="false" outlineLevel="0" collapsed="false">
      <c r="A3889" s="56"/>
      <c r="E3889" s="57" t="str">
        <f aca="false">IF(AND($F3889="",$G3889=""),"",IF($G3889="",$F3889,HYPERLINK($G3889,$F3889)))</f>
        <v/>
      </c>
      <c r="H3889" s="1" t="str">
        <f aca="false">IF($I3889="","None Attached",IF(LEFT($I3889,5)="https",HYPERLINK($I3889,"Datasheet"),HYPERLINK(_xlfn.CONCAT("https://",$I3889),"Datasheet")))</f>
        <v>None Attached</v>
      </c>
      <c r="M3889" s="56"/>
      <c r="P3889" s="58"/>
      <c r="Q3889" s="1" t="n">
        <f aca="false">$M3889-$N3889</f>
        <v>0</v>
      </c>
      <c r="R3889" s="56"/>
      <c r="T3889" s="59" t="s">
        <v>15</v>
      </c>
      <c r="U3889" s="1" t="n">
        <f aca="false">$S3889-$R3889</f>
        <v>0</v>
      </c>
      <c r="V3889" s="1" t="n">
        <f aca="false">IF($T3889="±",$Q3889*2,$Q3889)</f>
        <v>0</v>
      </c>
      <c r="W3889" s="60" t="str">
        <f aca="false">IFERROR($U3889/ABS($V3889),"N/A")</f>
        <v>N/A</v>
      </c>
      <c r="X3889" s="61" t="str">
        <f aca="false">IF(OR($W3889="N/A",$R3889="",$S3889=""),"N/A",IF($W3889&gt;=4,"Not Significant",IF($W3889&gt;=2,"Semi-Significant","Significant")))</f>
        <v>N/A</v>
      </c>
      <c r="Z3889" s="1" t="str">
        <f aca="false">IF($D3889="Z540.1 w/data",0,"")</f>
        <v/>
      </c>
      <c r="AA3889" s="1" t="e">
        <f aca="false">$Y3889+$Q3889+$Z3889</f>
        <v>#VALUE!</v>
      </c>
      <c r="AB3889" s="1" t="n">
        <f aca="false">$N3889+$Q3889</f>
        <v>0</v>
      </c>
      <c r="AC3889" s="1" t="str">
        <f aca="false">IF($Y3889="","",IF(AND($AA3889&gt;=$R3889,$AA3889&lt;=$S3889),"Pass","Fail"))</f>
        <v/>
      </c>
      <c r="AD3889" s="1" t="str">
        <f aca="false">IF($Y3889="","",IF($AA3889&gt;$R3889,"Pass","Fail"))</f>
        <v/>
      </c>
      <c r="AE3889" s="1" t="str">
        <f aca="false">IF($Y3889="","",IF($AA3889&gt;=$R3889,"Pass","Fail"))</f>
        <v/>
      </c>
      <c r="AF3889" s="1" t="str">
        <f aca="false">IF($Y3889="","",IF($AA3889&lt;=$S3889,"Pass","Fail"))</f>
        <v/>
      </c>
      <c r="AG3889" s="1" t="str">
        <f aca="false">IF($Y3889="","",IF($AA3889&lt;$S3889,"Pass","Fail"))</f>
        <v/>
      </c>
      <c r="AH3889" s="23" t="str">
        <f aca="true">INDIRECT(CHOOSE(MATCH($T3889,{"±","&gt;","≥","≤","&lt;"},0), "AC", "AD", "AE", "AF", "AG") &amp; ROW())</f>
        <v/>
      </c>
      <c r="AI3889" s="56" t="str">
        <f aca="false">IF($X3889="Not Significant","No Further Action Required",
IF($AH3889="","",
IF(AND($AH3889="Pass",$L3889="0 - Passed "),"Analysis performed; no further action required.",
IF(AND($AH3889="Fail",$L3889="1 - Failed "),"Analysis performed; no further action required.",
IF(AND($AH3889="Pass",$L3889="2 - Limited In Use "),"Analysis performed; no further action required.",
IF(AND($AH3889="Fail",$L3889="3 - Adjusted "),"Analysis performed; no further action required.",
"Unit fails analysis; TSM determination required."))))))</f>
        <v/>
      </c>
      <c r="AJ3889" s="58"/>
    </row>
    <row r="3890" customFormat="false" ht="15" hidden="false" customHeight="false" outlineLevel="0" collapsed="false">
      <c r="A3890" s="56"/>
      <c r="E3890" s="57" t="str">
        <f aca="false">IF(AND($F3890="",$G3890=""),"",IF($G3890="",$F3890,HYPERLINK($G3890,$F3890)))</f>
        <v/>
      </c>
      <c r="H3890" s="1" t="str">
        <f aca="false">IF($I3890="","None Attached",IF(LEFT($I3890,5)="https",HYPERLINK($I3890,"Datasheet"),HYPERLINK(_xlfn.CONCAT("https://",$I3890),"Datasheet")))</f>
        <v>None Attached</v>
      </c>
      <c r="M3890" s="56"/>
      <c r="P3890" s="58"/>
      <c r="Q3890" s="1" t="n">
        <f aca="false">$M3890-$N3890</f>
        <v>0</v>
      </c>
      <c r="R3890" s="56"/>
      <c r="T3890" s="59" t="s">
        <v>15</v>
      </c>
      <c r="U3890" s="1" t="n">
        <f aca="false">$S3890-$R3890</f>
        <v>0</v>
      </c>
      <c r="V3890" s="1" t="n">
        <f aca="false">IF($T3890="±",$Q3890*2,$Q3890)</f>
        <v>0</v>
      </c>
      <c r="W3890" s="60" t="str">
        <f aca="false">IFERROR($U3890/ABS($V3890),"N/A")</f>
        <v>N/A</v>
      </c>
      <c r="X3890" s="61" t="str">
        <f aca="false">IF(OR($W3890="N/A",$R3890="",$S3890=""),"N/A",IF($W3890&gt;=4,"Not Significant",IF($W3890&gt;=2,"Semi-Significant","Significant")))</f>
        <v>N/A</v>
      </c>
      <c r="Z3890" s="1" t="str">
        <f aca="false">IF($D3890="Z540.1 w/data",0,"")</f>
        <v/>
      </c>
      <c r="AA3890" s="1" t="e">
        <f aca="false">$Y3890+$Q3890+$Z3890</f>
        <v>#VALUE!</v>
      </c>
      <c r="AB3890" s="1" t="n">
        <f aca="false">$N3890+$Q3890</f>
        <v>0</v>
      </c>
      <c r="AC3890" s="1" t="str">
        <f aca="false">IF($Y3890="","",IF(AND($AA3890&gt;=$R3890,$AA3890&lt;=$S3890),"Pass","Fail"))</f>
        <v/>
      </c>
      <c r="AD3890" s="1" t="str">
        <f aca="false">IF($Y3890="","",IF($AA3890&gt;$R3890,"Pass","Fail"))</f>
        <v/>
      </c>
      <c r="AE3890" s="1" t="str">
        <f aca="false">IF($Y3890="","",IF($AA3890&gt;=$R3890,"Pass","Fail"))</f>
        <v/>
      </c>
      <c r="AF3890" s="1" t="str">
        <f aca="false">IF($Y3890="","",IF($AA3890&lt;=$S3890,"Pass","Fail"))</f>
        <v/>
      </c>
      <c r="AG3890" s="1" t="str">
        <f aca="false">IF($Y3890="","",IF($AA3890&lt;$S3890,"Pass","Fail"))</f>
        <v/>
      </c>
      <c r="AH3890" s="23" t="str">
        <f aca="true">INDIRECT(CHOOSE(MATCH($T3890,{"±","&gt;","≥","≤","&lt;"},0), "AC", "AD", "AE", "AF", "AG") &amp; ROW())</f>
        <v/>
      </c>
      <c r="AI3890" s="56" t="str">
        <f aca="false">IF($X3890="Not Significant","No Further Action Required",
IF($AH3890="","",
IF(AND($AH3890="Pass",$L3890="0 - Passed "),"Analysis performed; no further action required.",
IF(AND($AH3890="Fail",$L3890="1 - Failed "),"Analysis performed; no further action required.",
IF(AND($AH3890="Pass",$L3890="2 - Limited In Use "),"Analysis performed; no further action required.",
IF(AND($AH3890="Fail",$L3890="3 - Adjusted "),"Analysis performed; no further action required.",
"Unit fails analysis; TSM determination required."))))))</f>
        <v/>
      </c>
      <c r="AJ3890" s="58"/>
    </row>
    <row r="3891" customFormat="false" ht="15" hidden="false" customHeight="false" outlineLevel="0" collapsed="false">
      <c r="A3891" s="56"/>
      <c r="E3891" s="57" t="str">
        <f aca="false">IF(AND($F3891="",$G3891=""),"",IF($G3891="",$F3891,HYPERLINK($G3891,$F3891)))</f>
        <v/>
      </c>
      <c r="H3891" s="1" t="str">
        <f aca="false">IF($I3891="","None Attached",IF(LEFT($I3891,5)="https",HYPERLINK($I3891,"Datasheet"),HYPERLINK(_xlfn.CONCAT("https://",$I3891),"Datasheet")))</f>
        <v>None Attached</v>
      </c>
      <c r="M3891" s="56"/>
      <c r="P3891" s="58"/>
      <c r="Q3891" s="1" t="n">
        <f aca="false">$M3891-$N3891</f>
        <v>0</v>
      </c>
      <c r="R3891" s="56"/>
      <c r="T3891" s="59" t="s">
        <v>15</v>
      </c>
      <c r="U3891" s="1" t="n">
        <f aca="false">$S3891-$R3891</f>
        <v>0</v>
      </c>
      <c r="V3891" s="1" t="n">
        <f aca="false">IF($T3891="±",$Q3891*2,$Q3891)</f>
        <v>0</v>
      </c>
      <c r="W3891" s="60" t="str">
        <f aca="false">IFERROR($U3891/ABS($V3891),"N/A")</f>
        <v>N/A</v>
      </c>
      <c r="X3891" s="61" t="str">
        <f aca="false">IF(OR($W3891="N/A",$R3891="",$S3891=""),"N/A",IF($W3891&gt;=4,"Not Significant",IF($W3891&gt;=2,"Semi-Significant","Significant")))</f>
        <v>N/A</v>
      </c>
      <c r="Z3891" s="1" t="str">
        <f aca="false">IF($D3891="Z540.1 w/data",0,"")</f>
        <v/>
      </c>
      <c r="AA3891" s="1" t="e">
        <f aca="false">$Y3891+$Q3891+$Z3891</f>
        <v>#VALUE!</v>
      </c>
      <c r="AB3891" s="1" t="n">
        <f aca="false">$N3891+$Q3891</f>
        <v>0</v>
      </c>
      <c r="AC3891" s="1" t="str">
        <f aca="false">IF($Y3891="","",IF(AND($AA3891&gt;=$R3891,$AA3891&lt;=$S3891),"Pass","Fail"))</f>
        <v/>
      </c>
      <c r="AD3891" s="1" t="str">
        <f aca="false">IF($Y3891="","",IF($AA3891&gt;$R3891,"Pass","Fail"))</f>
        <v/>
      </c>
      <c r="AE3891" s="1" t="str">
        <f aca="false">IF($Y3891="","",IF($AA3891&gt;=$R3891,"Pass","Fail"))</f>
        <v/>
      </c>
      <c r="AF3891" s="1" t="str">
        <f aca="false">IF($Y3891="","",IF($AA3891&lt;=$S3891,"Pass","Fail"))</f>
        <v/>
      </c>
      <c r="AG3891" s="1" t="str">
        <f aca="false">IF($Y3891="","",IF($AA3891&lt;$S3891,"Pass","Fail"))</f>
        <v/>
      </c>
      <c r="AH3891" s="23" t="str">
        <f aca="true">INDIRECT(CHOOSE(MATCH($T3891,{"±","&gt;","≥","≤","&lt;"},0), "AC", "AD", "AE", "AF", "AG") &amp; ROW())</f>
        <v/>
      </c>
      <c r="AI3891" s="56" t="str">
        <f aca="false">IF($X3891="Not Significant","No Further Action Required",
IF($AH3891="","",
IF(AND($AH3891="Pass",$L3891="0 - Passed "),"Analysis performed; no further action required.",
IF(AND($AH3891="Fail",$L3891="1 - Failed "),"Analysis performed; no further action required.",
IF(AND($AH3891="Pass",$L3891="2 - Limited In Use "),"Analysis performed; no further action required.",
IF(AND($AH3891="Fail",$L3891="3 - Adjusted "),"Analysis performed; no further action required.",
"Unit fails analysis; TSM determination required."))))))</f>
        <v/>
      </c>
      <c r="AJ3891" s="58"/>
    </row>
    <row r="3892" customFormat="false" ht="15" hidden="false" customHeight="false" outlineLevel="0" collapsed="false">
      <c r="A3892" s="56"/>
      <c r="E3892" s="57" t="str">
        <f aca="false">IF(AND($F3892="",$G3892=""),"",IF($G3892="",$F3892,HYPERLINK($G3892,$F3892)))</f>
        <v/>
      </c>
      <c r="H3892" s="1" t="str">
        <f aca="false">IF($I3892="","None Attached",IF(LEFT($I3892,5)="https",HYPERLINK($I3892,"Datasheet"),HYPERLINK(_xlfn.CONCAT("https://",$I3892),"Datasheet")))</f>
        <v>None Attached</v>
      </c>
      <c r="M3892" s="56"/>
      <c r="P3892" s="58"/>
      <c r="Q3892" s="1" t="n">
        <f aca="false">$M3892-$N3892</f>
        <v>0</v>
      </c>
      <c r="R3892" s="56"/>
      <c r="T3892" s="59" t="s">
        <v>15</v>
      </c>
      <c r="U3892" s="1" t="n">
        <f aca="false">$S3892-$R3892</f>
        <v>0</v>
      </c>
      <c r="V3892" s="1" t="n">
        <f aca="false">IF($T3892="±",$Q3892*2,$Q3892)</f>
        <v>0</v>
      </c>
      <c r="W3892" s="60" t="str">
        <f aca="false">IFERROR($U3892/ABS($V3892),"N/A")</f>
        <v>N/A</v>
      </c>
      <c r="X3892" s="61" t="str">
        <f aca="false">IF(OR($W3892="N/A",$R3892="",$S3892=""),"N/A",IF($W3892&gt;=4,"Not Significant",IF($W3892&gt;=2,"Semi-Significant","Significant")))</f>
        <v>N/A</v>
      </c>
      <c r="Z3892" s="1" t="str">
        <f aca="false">IF($D3892="Z540.1 w/data",0,"")</f>
        <v/>
      </c>
      <c r="AA3892" s="1" t="e">
        <f aca="false">$Y3892+$Q3892+$Z3892</f>
        <v>#VALUE!</v>
      </c>
      <c r="AB3892" s="1" t="n">
        <f aca="false">$N3892+$Q3892</f>
        <v>0</v>
      </c>
      <c r="AC3892" s="1" t="str">
        <f aca="false">IF($Y3892="","",IF(AND($AA3892&gt;=$R3892,$AA3892&lt;=$S3892),"Pass","Fail"))</f>
        <v/>
      </c>
      <c r="AD3892" s="1" t="str">
        <f aca="false">IF($Y3892="","",IF($AA3892&gt;$R3892,"Pass","Fail"))</f>
        <v/>
      </c>
      <c r="AE3892" s="1" t="str">
        <f aca="false">IF($Y3892="","",IF($AA3892&gt;=$R3892,"Pass","Fail"))</f>
        <v/>
      </c>
      <c r="AF3892" s="1" t="str">
        <f aca="false">IF($Y3892="","",IF($AA3892&lt;=$S3892,"Pass","Fail"))</f>
        <v/>
      </c>
      <c r="AG3892" s="1" t="str">
        <f aca="false">IF($Y3892="","",IF($AA3892&lt;$S3892,"Pass","Fail"))</f>
        <v/>
      </c>
      <c r="AH3892" s="23" t="str">
        <f aca="true">INDIRECT(CHOOSE(MATCH($T3892,{"±","&gt;","≥","≤","&lt;"},0), "AC", "AD", "AE", "AF", "AG") &amp; ROW())</f>
        <v/>
      </c>
      <c r="AI3892" s="56" t="str">
        <f aca="false">IF($X3892="Not Significant","No Further Action Required",
IF($AH3892="","",
IF(AND($AH3892="Pass",$L3892="0 - Passed "),"Analysis performed; no further action required.",
IF(AND($AH3892="Fail",$L3892="1 - Failed "),"Analysis performed; no further action required.",
IF(AND($AH3892="Pass",$L3892="2 - Limited In Use "),"Analysis performed; no further action required.",
IF(AND($AH3892="Fail",$L3892="3 - Adjusted "),"Analysis performed; no further action required.",
"Unit fails analysis; TSM determination required."))))))</f>
        <v/>
      </c>
      <c r="AJ3892" s="58"/>
    </row>
    <row r="3893" customFormat="false" ht="15" hidden="false" customHeight="false" outlineLevel="0" collapsed="false">
      <c r="A3893" s="56"/>
      <c r="E3893" s="57" t="str">
        <f aca="false">IF(AND($F3893="",$G3893=""),"",IF($G3893="",$F3893,HYPERLINK($G3893,$F3893)))</f>
        <v/>
      </c>
      <c r="H3893" s="1" t="str">
        <f aca="false">IF($I3893="","None Attached",IF(LEFT($I3893,5)="https",HYPERLINK($I3893,"Datasheet"),HYPERLINK(_xlfn.CONCAT("https://",$I3893),"Datasheet")))</f>
        <v>None Attached</v>
      </c>
      <c r="M3893" s="56"/>
      <c r="P3893" s="58"/>
      <c r="Q3893" s="1" t="n">
        <f aca="false">$M3893-$N3893</f>
        <v>0</v>
      </c>
      <c r="R3893" s="56"/>
      <c r="T3893" s="59" t="s">
        <v>15</v>
      </c>
      <c r="U3893" s="1" t="n">
        <f aca="false">$S3893-$R3893</f>
        <v>0</v>
      </c>
      <c r="V3893" s="1" t="n">
        <f aca="false">IF($T3893="±",$Q3893*2,$Q3893)</f>
        <v>0</v>
      </c>
      <c r="W3893" s="60" t="str">
        <f aca="false">IFERROR($U3893/ABS($V3893),"N/A")</f>
        <v>N/A</v>
      </c>
      <c r="X3893" s="61" t="str">
        <f aca="false">IF(OR($W3893="N/A",$R3893="",$S3893=""),"N/A",IF($W3893&gt;=4,"Not Significant",IF($W3893&gt;=2,"Semi-Significant","Significant")))</f>
        <v>N/A</v>
      </c>
      <c r="Z3893" s="1" t="str">
        <f aca="false">IF($D3893="Z540.1 w/data",0,"")</f>
        <v/>
      </c>
      <c r="AA3893" s="1" t="e">
        <f aca="false">$Y3893+$Q3893+$Z3893</f>
        <v>#VALUE!</v>
      </c>
      <c r="AB3893" s="1" t="n">
        <f aca="false">$N3893+$Q3893</f>
        <v>0</v>
      </c>
      <c r="AC3893" s="1" t="str">
        <f aca="false">IF($Y3893="","",IF(AND($AA3893&gt;=$R3893,$AA3893&lt;=$S3893),"Pass","Fail"))</f>
        <v/>
      </c>
      <c r="AD3893" s="1" t="str">
        <f aca="false">IF($Y3893="","",IF($AA3893&gt;$R3893,"Pass","Fail"))</f>
        <v/>
      </c>
      <c r="AE3893" s="1" t="str">
        <f aca="false">IF($Y3893="","",IF($AA3893&gt;=$R3893,"Pass","Fail"))</f>
        <v/>
      </c>
      <c r="AF3893" s="1" t="str">
        <f aca="false">IF($Y3893="","",IF($AA3893&lt;=$S3893,"Pass","Fail"))</f>
        <v/>
      </c>
      <c r="AG3893" s="1" t="str">
        <f aca="false">IF($Y3893="","",IF($AA3893&lt;$S3893,"Pass","Fail"))</f>
        <v/>
      </c>
      <c r="AH3893" s="23" t="str">
        <f aca="true">INDIRECT(CHOOSE(MATCH($T3893,{"±","&gt;","≥","≤","&lt;"},0), "AC", "AD", "AE", "AF", "AG") &amp; ROW())</f>
        <v/>
      </c>
      <c r="AI3893" s="56" t="str">
        <f aca="false">IF($X3893="Not Significant","No Further Action Required",
IF($AH3893="","",
IF(AND($AH3893="Pass",$L3893="0 - Passed "),"Analysis performed; no further action required.",
IF(AND($AH3893="Fail",$L3893="1 - Failed "),"Analysis performed; no further action required.",
IF(AND($AH3893="Pass",$L3893="2 - Limited In Use "),"Analysis performed; no further action required.",
IF(AND($AH3893="Fail",$L3893="3 - Adjusted "),"Analysis performed; no further action required.",
"Unit fails analysis; TSM determination required."))))))</f>
        <v/>
      </c>
      <c r="AJ3893" s="58"/>
    </row>
    <row r="3894" customFormat="false" ht="15" hidden="false" customHeight="false" outlineLevel="0" collapsed="false">
      <c r="A3894" s="56"/>
      <c r="E3894" s="57" t="str">
        <f aca="false">IF(AND($F3894="",$G3894=""),"",IF($G3894="",$F3894,HYPERLINK($G3894,$F3894)))</f>
        <v/>
      </c>
      <c r="H3894" s="1" t="str">
        <f aca="false">IF($I3894="","None Attached",IF(LEFT($I3894,5)="https",HYPERLINK($I3894,"Datasheet"),HYPERLINK(_xlfn.CONCAT("https://",$I3894),"Datasheet")))</f>
        <v>None Attached</v>
      </c>
      <c r="M3894" s="56"/>
      <c r="P3894" s="58"/>
      <c r="Q3894" s="1" t="n">
        <f aca="false">$M3894-$N3894</f>
        <v>0</v>
      </c>
      <c r="R3894" s="56"/>
      <c r="T3894" s="59" t="s">
        <v>15</v>
      </c>
      <c r="U3894" s="1" t="n">
        <f aca="false">$S3894-$R3894</f>
        <v>0</v>
      </c>
      <c r="V3894" s="1" t="n">
        <f aca="false">IF($T3894="±",$Q3894*2,$Q3894)</f>
        <v>0</v>
      </c>
      <c r="W3894" s="60" t="str">
        <f aca="false">IFERROR($U3894/ABS($V3894),"N/A")</f>
        <v>N/A</v>
      </c>
      <c r="X3894" s="61" t="str">
        <f aca="false">IF(OR($W3894="N/A",$R3894="",$S3894=""),"N/A",IF($W3894&gt;=4,"Not Significant",IF($W3894&gt;=2,"Semi-Significant","Significant")))</f>
        <v>N/A</v>
      </c>
      <c r="Z3894" s="1" t="str">
        <f aca="false">IF($D3894="Z540.1 w/data",0,"")</f>
        <v/>
      </c>
      <c r="AA3894" s="1" t="e">
        <f aca="false">$Y3894+$Q3894+$Z3894</f>
        <v>#VALUE!</v>
      </c>
      <c r="AB3894" s="1" t="n">
        <f aca="false">$N3894+$Q3894</f>
        <v>0</v>
      </c>
      <c r="AC3894" s="1" t="str">
        <f aca="false">IF($Y3894="","",IF(AND($AA3894&gt;=$R3894,$AA3894&lt;=$S3894),"Pass","Fail"))</f>
        <v/>
      </c>
      <c r="AD3894" s="1" t="str">
        <f aca="false">IF($Y3894="","",IF($AA3894&gt;$R3894,"Pass","Fail"))</f>
        <v/>
      </c>
      <c r="AE3894" s="1" t="str">
        <f aca="false">IF($Y3894="","",IF($AA3894&gt;=$R3894,"Pass","Fail"))</f>
        <v/>
      </c>
      <c r="AF3894" s="1" t="str">
        <f aca="false">IF($Y3894="","",IF($AA3894&lt;=$S3894,"Pass","Fail"))</f>
        <v/>
      </c>
      <c r="AG3894" s="1" t="str">
        <f aca="false">IF($Y3894="","",IF($AA3894&lt;$S3894,"Pass","Fail"))</f>
        <v/>
      </c>
      <c r="AH3894" s="23" t="str">
        <f aca="true">INDIRECT(CHOOSE(MATCH($T3894,{"±","&gt;","≥","≤","&lt;"},0), "AC", "AD", "AE", "AF", "AG") &amp; ROW())</f>
        <v/>
      </c>
      <c r="AI3894" s="56" t="str">
        <f aca="false">IF($X3894="Not Significant","No Further Action Required",
IF($AH3894="","",
IF(AND($AH3894="Pass",$L3894="0 - Passed "),"Analysis performed; no further action required.",
IF(AND($AH3894="Fail",$L3894="1 - Failed "),"Analysis performed; no further action required.",
IF(AND($AH3894="Pass",$L3894="2 - Limited In Use "),"Analysis performed; no further action required.",
IF(AND($AH3894="Fail",$L3894="3 - Adjusted "),"Analysis performed; no further action required.",
"Unit fails analysis; TSM determination required."))))))</f>
        <v/>
      </c>
      <c r="AJ3894" s="58"/>
    </row>
    <row r="3895" customFormat="false" ht="15" hidden="false" customHeight="false" outlineLevel="0" collapsed="false">
      <c r="A3895" s="56"/>
      <c r="E3895" s="57" t="str">
        <f aca="false">IF(AND($F3895="",$G3895=""),"",IF($G3895="",$F3895,HYPERLINK($G3895,$F3895)))</f>
        <v/>
      </c>
      <c r="H3895" s="1" t="str">
        <f aca="false">IF($I3895="","None Attached",IF(LEFT($I3895,5)="https",HYPERLINK($I3895,"Datasheet"),HYPERLINK(_xlfn.CONCAT("https://",$I3895),"Datasheet")))</f>
        <v>None Attached</v>
      </c>
      <c r="M3895" s="56"/>
      <c r="P3895" s="58"/>
      <c r="Q3895" s="1" t="n">
        <f aca="false">$M3895-$N3895</f>
        <v>0</v>
      </c>
      <c r="R3895" s="56"/>
      <c r="T3895" s="59" t="s">
        <v>15</v>
      </c>
      <c r="U3895" s="1" t="n">
        <f aca="false">$S3895-$R3895</f>
        <v>0</v>
      </c>
      <c r="V3895" s="1" t="n">
        <f aca="false">IF($T3895="±",$Q3895*2,$Q3895)</f>
        <v>0</v>
      </c>
      <c r="W3895" s="60" t="str">
        <f aca="false">IFERROR($U3895/ABS($V3895),"N/A")</f>
        <v>N/A</v>
      </c>
      <c r="X3895" s="61" t="str">
        <f aca="false">IF(OR($W3895="N/A",$R3895="",$S3895=""),"N/A",IF($W3895&gt;=4,"Not Significant",IF($W3895&gt;=2,"Semi-Significant","Significant")))</f>
        <v>N/A</v>
      </c>
      <c r="Z3895" s="1" t="str">
        <f aca="false">IF($D3895="Z540.1 w/data",0,"")</f>
        <v/>
      </c>
      <c r="AA3895" s="1" t="e">
        <f aca="false">$Y3895+$Q3895+$Z3895</f>
        <v>#VALUE!</v>
      </c>
      <c r="AB3895" s="1" t="n">
        <f aca="false">$N3895+$Q3895</f>
        <v>0</v>
      </c>
      <c r="AC3895" s="1" t="str">
        <f aca="false">IF($Y3895="","",IF(AND($AA3895&gt;=$R3895,$AA3895&lt;=$S3895),"Pass","Fail"))</f>
        <v/>
      </c>
      <c r="AD3895" s="1" t="str">
        <f aca="false">IF($Y3895="","",IF($AA3895&gt;$R3895,"Pass","Fail"))</f>
        <v/>
      </c>
      <c r="AE3895" s="1" t="str">
        <f aca="false">IF($Y3895="","",IF($AA3895&gt;=$R3895,"Pass","Fail"))</f>
        <v/>
      </c>
      <c r="AF3895" s="1" t="str">
        <f aca="false">IF($Y3895="","",IF($AA3895&lt;=$S3895,"Pass","Fail"))</f>
        <v/>
      </c>
      <c r="AG3895" s="1" t="str">
        <f aca="false">IF($Y3895="","",IF($AA3895&lt;$S3895,"Pass","Fail"))</f>
        <v/>
      </c>
      <c r="AH3895" s="23" t="str">
        <f aca="true">INDIRECT(CHOOSE(MATCH($T3895,{"±","&gt;","≥","≤","&lt;"},0), "AC", "AD", "AE", "AF", "AG") &amp; ROW())</f>
        <v/>
      </c>
      <c r="AI3895" s="56" t="str">
        <f aca="false">IF($X3895="Not Significant","No Further Action Required",
IF($AH3895="","",
IF(AND($AH3895="Pass",$L3895="0 - Passed "),"Analysis performed; no further action required.",
IF(AND($AH3895="Fail",$L3895="1 - Failed "),"Analysis performed; no further action required.",
IF(AND($AH3895="Pass",$L3895="2 - Limited In Use "),"Analysis performed; no further action required.",
IF(AND($AH3895="Fail",$L3895="3 - Adjusted "),"Analysis performed; no further action required.",
"Unit fails analysis; TSM determination required."))))))</f>
        <v/>
      </c>
      <c r="AJ3895" s="58"/>
    </row>
    <row r="3896" customFormat="false" ht="15" hidden="false" customHeight="false" outlineLevel="0" collapsed="false">
      <c r="A3896" s="56"/>
      <c r="E3896" s="57" t="str">
        <f aca="false">IF(AND($F3896="",$G3896=""),"",IF($G3896="",$F3896,HYPERLINK($G3896,$F3896)))</f>
        <v/>
      </c>
      <c r="H3896" s="1" t="str">
        <f aca="false">IF($I3896="","None Attached",IF(LEFT($I3896,5)="https",HYPERLINK($I3896,"Datasheet"),HYPERLINK(_xlfn.CONCAT("https://",$I3896),"Datasheet")))</f>
        <v>None Attached</v>
      </c>
      <c r="M3896" s="56"/>
      <c r="P3896" s="58"/>
      <c r="Q3896" s="1" t="n">
        <f aca="false">$M3896-$N3896</f>
        <v>0</v>
      </c>
      <c r="R3896" s="56"/>
      <c r="T3896" s="59" t="s">
        <v>15</v>
      </c>
      <c r="U3896" s="1" t="n">
        <f aca="false">$S3896-$R3896</f>
        <v>0</v>
      </c>
      <c r="V3896" s="1" t="n">
        <f aca="false">IF($T3896="±",$Q3896*2,$Q3896)</f>
        <v>0</v>
      </c>
      <c r="W3896" s="60" t="str">
        <f aca="false">IFERROR($U3896/ABS($V3896),"N/A")</f>
        <v>N/A</v>
      </c>
      <c r="X3896" s="61" t="str">
        <f aca="false">IF(OR($W3896="N/A",$R3896="",$S3896=""),"N/A",IF($W3896&gt;=4,"Not Significant",IF($W3896&gt;=2,"Semi-Significant","Significant")))</f>
        <v>N/A</v>
      </c>
      <c r="Z3896" s="1" t="str">
        <f aca="false">IF($D3896="Z540.1 w/data",0,"")</f>
        <v/>
      </c>
      <c r="AA3896" s="1" t="e">
        <f aca="false">$Y3896+$Q3896+$Z3896</f>
        <v>#VALUE!</v>
      </c>
      <c r="AB3896" s="1" t="n">
        <f aca="false">$N3896+$Q3896</f>
        <v>0</v>
      </c>
      <c r="AC3896" s="1" t="str">
        <f aca="false">IF($Y3896="","",IF(AND($AA3896&gt;=$R3896,$AA3896&lt;=$S3896),"Pass","Fail"))</f>
        <v/>
      </c>
      <c r="AD3896" s="1" t="str">
        <f aca="false">IF($Y3896="","",IF($AA3896&gt;$R3896,"Pass","Fail"))</f>
        <v/>
      </c>
      <c r="AE3896" s="1" t="str">
        <f aca="false">IF($Y3896="","",IF($AA3896&gt;=$R3896,"Pass","Fail"))</f>
        <v/>
      </c>
      <c r="AF3896" s="1" t="str">
        <f aca="false">IF($Y3896="","",IF($AA3896&lt;=$S3896,"Pass","Fail"))</f>
        <v/>
      </c>
      <c r="AG3896" s="1" t="str">
        <f aca="false">IF($Y3896="","",IF($AA3896&lt;$S3896,"Pass","Fail"))</f>
        <v/>
      </c>
      <c r="AH3896" s="23" t="str">
        <f aca="true">INDIRECT(CHOOSE(MATCH($T3896,{"±","&gt;","≥","≤","&lt;"},0), "AC", "AD", "AE", "AF", "AG") &amp; ROW())</f>
        <v/>
      </c>
      <c r="AI3896" s="56" t="str">
        <f aca="false">IF($X3896="Not Significant","No Further Action Required",
IF($AH3896="","",
IF(AND($AH3896="Pass",$L3896="0 - Passed "),"Analysis performed; no further action required.",
IF(AND($AH3896="Fail",$L3896="1 - Failed "),"Analysis performed; no further action required.",
IF(AND($AH3896="Pass",$L3896="2 - Limited In Use "),"Analysis performed; no further action required.",
IF(AND($AH3896="Fail",$L3896="3 - Adjusted "),"Analysis performed; no further action required.",
"Unit fails analysis; TSM determination required."))))))</f>
        <v/>
      </c>
      <c r="AJ3896" s="58"/>
    </row>
    <row r="3897" customFormat="false" ht="15" hidden="false" customHeight="false" outlineLevel="0" collapsed="false">
      <c r="A3897" s="56"/>
      <c r="E3897" s="57" t="str">
        <f aca="false">IF(AND($F3897="",$G3897=""),"",IF($G3897="",$F3897,HYPERLINK($G3897,$F3897)))</f>
        <v/>
      </c>
      <c r="H3897" s="1" t="str">
        <f aca="false">IF($I3897="","None Attached",IF(LEFT($I3897,5)="https",HYPERLINK($I3897,"Datasheet"),HYPERLINK(_xlfn.CONCAT("https://",$I3897),"Datasheet")))</f>
        <v>None Attached</v>
      </c>
      <c r="M3897" s="56"/>
      <c r="P3897" s="58"/>
      <c r="Q3897" s="1" t="n">
        <f aca="false">$M3897-$N3897</f>
        <v>0</v>
      </c>
      <c r="R3897" s="56"/>
      <c r="T3897" s="59" t="s">
        <v>15</v>
      </c>
      <c r="U3897" s="1" t="n">
        <f aca="false">$S3897-$R3897</f>
        <v>0</v>
      </c>
      <c r="V3897" s="1" t="n">
        <f aca="false">IF($T3897="±",$Q3897*2,$Q3897)</f>
        <v>0</v>
      </c>
      <c r="W3897" s="60" t="str">
        <f aca="false">IFERROR($U3897/ABS($V3897),"N/A")</f>
        <v>N/A</v>
      </c>
      <c r="X3897" s="61" t="str">
        <f aca="false">IF(OR($W3897="N/A",$R3897="",$S3897=""),"N/A",IF($W3897&gt;=4,"Not Significant",IF($W3897&gt;=2,"Semi-Significant","Significant")))</f>
        <v>N/A</v>
      </c>
      <c r="Z3897" s="1" t="str">
        <f aca="false">IF($D3897="Z540.1 w/data",0,"")</f>
        <v/>
      </c>
      <c r="AA3897" s="1" t="e">
        <f aca="false">$Y3897+$Q3897+$Z3897</f>
        <v>#VALUE!</v>
      </c>
      <c r="AB3897" s="1" t="n">
        <f aca="false">$N3897+$Q3897</f>
        <v>0</v>
      </c>
      <c r="AC3897" s="1" t="str">
        <f aca="false">IF($Y3897="","",IF(AND($AA3897&gt;=$R3897,$AA3897&lt;=$S3897),"Pass","Fail"))</f>
        <v/>
      </c>
      <c r="AD3897" s="1" t="str">
        <f aca="false">IF($Y3897="","",IF($AA3897&gt;$R3897,"Pass","Fail"))</f>
        <v/>
      </c>
      <c r="AE3897" s="1" t="str">
        <f aca="false">IF($Y3897="","",IF($AA3897&gt;=$R3897,"Pass","Fail"))</f>
        <v/>
      </c>
      <c r="AF3897" s="1" t="str">
        <f aca="false">IF($Y3897="","",IF($AA3897&lt;=$S3897,"Pass","Fail"))</f>
        <v/>
      </c>
      <c r="AG3897" s="1" t="str">
        <f aca="false">IF($Y3897="","",IF($AA3897&lt;$S3897,"Pass","Fail"))</f>
        <v/>
      </c>
      <c r="AH3897" s="23" t="str">
        <f aca="true">INDIRECT(CHOOSE(MATCH($T3897,{"±","&gt;","≥","≤","&lt;"},0), "AC", "AD", "AE", "AF", "AG") &amp; ROW())</f>
        <v/>
      </c>
      <c r="AI3897" s="56" t="str">
        <f aca="false">IF($X3897="Not Significant","No Further Action Required",
IF($AH3897="","",
IF(AND($AH3897="Pass",$L3897="0 - Passed "),"Analysis performed; no further action required.",
IF(AND($AH3897="Fail",$L3897="1 - Failed "),"Analysis performed; no further action required.",
IF(AND($AH3897="Pass",$L3897="2 - Limited In Use "),"Analysis performed; no further action required.",
IF(AND($AH3897="Fail",$L3897="3 - Adjusted "),"Analysis performed; no further action required.",
"Unit fails analysis; TSM determination required."))))))</f>
        <v/>
      </c>
      <c r="AJ3897" s="58"/>
    </row>
    <row r="3898" customFormat="false" ht="15" hidden="false" customHeight="false" outlineLevel="0" collapsed="false">
      <c r="A3898" s="56"/>
      <c r="E3898" s="57" t="str">
        <f aca="false">IF(AND($F3898="",$G3898=""),"",IF($G3898="",$F3898,HYPERLINK($G3898,$F3898)))</f>
        <v/>
      </c>
      <c r="H3898" s="1" t="str">
        <f aca="false">IF($I3898="","None Attached",IF(LEFT($I3898,5)="https",HYPERLINK($I3898,"Datasheet"),HYPERLINK(_xlfn.CONCAT("https://",$I3898),"Datasheet")))</f>
        <v>None Attached</v>
      </c>
      <c r="M3898" s="56"/>
      <c r="P3898" s="58"/>
      <c r="Q3898" s="1" t="n">
        <f aca="false">$M3898-$N3898</f>
        <v>0</v>
      </c>
      <c r="R3898" s="56"/>
      <c r="T3898" s="59" t="s">
        <v>15</v>
      </c>
      <c r="U3898" s="1" t="n">
        <f aca="false">$S3898-$R3898</f>
        <v>0</v>
      </c>
      <c r="V3898" s="1" t="n">
        <f aca="false">IF($T3898="±",$Q3898*2,$Q3898)</f>
        <v>0</v>
      </c>
      <c r="W3898" s="60" t="str">
        <f aca="false">IFERROR($U3898/ABS($V3898),"N/A")</f>
        <v>N/A</v>
      </c>
      <c r="X3898" s="61" t="str">
        <f aca="false">IF(OR($W3898="N/A",$R3898="",$S3898=""),"N/A",IF($W3898&gt;=4,"Not Significant",IF($W3898&gt;=2,"Semi-Significant","Significant")))</f>
        <v>N/A</v>
      </c>
      <c r="Z3898" s="1" t="str">
        <f aca="false">IF($D3898="Z540.1 w/data",0,"")</f>
        <v/>
      </c>
      <c r="AA3898" s="1" t="e">
        <f aca="false">$Y3898+$Q3898+$Z3898</f>
        <v>#VALUE!</v>
      </c>
      <c r="AB3898" s="1" t="n">
        <f aca="false">$N3898+$Q3898</f>
        <v>0</v>
      </c>
      <c r="AC3898" s="1" t="str">
        <f aca="false">IF($Y3898="","",IF(AND($AA3898&gt;=$R3898,$AA3898&lt;=$S3898),"Pass","Fail"))</f>
        <v/>
      </c>
      <c r="AD3898" s="1" t="str">
        <f aca="false">IF($Y3898="","",IF($AA3898&gt;$R3898,"Pass","Fail"))</f>
        <v/>
      </c>
      <c r="AE3898" s="1" t="str">
        <f aca="false">IF($Y3898="","",IF($AA3898&gt;=$R3898,"Pass","Fail"))</f>
        <v/>
      </c>
      <c r="AF3898" s="1" t="str">
        <f aca="false">IF($Y3898="","",IF($AA3898&lt;=$S3898,"Pass","Fail"))</f>
        <v/>
      </c>
      <c r="AG3898" s="1" t="str">
        <f aca="false">IF($Y3898="","",IF($AA3898&lt;$S3898,"Pass","Fail"))</f>
        <v/>
      </c>
      <c r="AH3898" s="23" t="str">
        <f aca="true">INDIRECT(CHOOSE(MATCH($T3898,{"±","&gt;","≥","≤","&lt;"},0), "AC", "AD", "AE", "AF", "AG") &amp; ROW())</f>
        <v/>
      </c>
      <c r="AI3898" s="56" t="str">
        <f aca="false">IF($X3898="Not Significant","No Further Action Required",
IF($AH3898="","",
IF(AND($AH3898="Pass",$L3898="0 - Passed "),"Analysis performed; no further action required.",
IF(AND($AH3898="Fail",$L3898="1 - Failed "),"Analysis performed; no further action required.",
IF(AND($AH3898="Pass",$L3898="2 - Limited In Use "),"Analysis performed; no further action required.",
IF(AND($AH3898="Fail",$L3898="3 - Adjusted "),"Analysis performed; no further action required.",
"Unit fails analysis; TSM determination required."))))))</f>
        <v/>
      </c>
      <c r="AJ3898" s="58"/>
    </row>
    <row r="3899" customFormat="false" ht="15" hidden="false" customHeight="false" outlineLevel="0" collapsed="false">
      <c r="A3899" s="56"/>
      <c r="E3899" s="57" t="str">
        <f aca="false">IF(AND($F3899="",$G3899=""),"",IF($G3899="",$F3899,HYPERLINK($G3899,$F3899)))</f>
        <v/>
      </c>
      <c r="H3899" s="1" t="str">
        <f aca="false">IF($I3899="","None Attached",IF(LEFT($I3899,5)="https",HYPERLINK($I3899,"Datasheet"),HYPERLINK(_xlfn.CONCAT("https://",$I3899),"Datasheet")))</f>
        <v>None Attached</v>
      </c>
      <c r="M3899" s="56"/>
      <c r="P3899" s="58"/>
      <c r="Q3899" s="1" t="n">
        <f aca="false">$M3899-$N3899</f>
        <v>0</v>
      </c>
      <c r="R3899" s="56"/>
      <c r="T3899" s="59" t="s">
        <v>15</v>
      </c>
      <c r="U3899" s="1" t="n">
        <f aca="false">$S3899-$R3899</f>
        <v>0</v>
      </c>
      <c r="V3899" s="1" t="n">
        <f aca="false">IF($T3899="±",$Q3899*2,$Q3899)</f>
        <v>0</v>
      </c>
      <c r="W3899" s="60" t="str">
        <f aca="false">IFERROR($U3899/ABS($V3899),"N/A")</f>
        <v>N/A</v>
      </c>
      <c r="X3899" s="61" t="str">
        <f aca="false">IF(OR($W3899="N/A",$R3899="",$S3899=""),"N/A",IF($W3899&gt;=4,"Not Significant",IF($W3899&gt;=2,"Semi-Significant","Significant")))</f>
        <v>N/A</v>
      </c>
      <c r="Z3899" s="1" t="str">
        <f aca="false">IF($D3899="Z540.1 w/data",0,"")</f>
        <v/>
      </c>
      <c r="AA3899" s="1" t="e">
        <f aca="false">$Y3899+$Q3899+$Z3899</f>
        <v>#VALUE!</v>
      </c>
      <c r="AB3899" s="1" t="n">
        <f aca="false">$N3899+$Q3899</f>
        <v>0</v>
      </c>
      <c r="AC3899" s="1" t="str">
        <f aca="false">IF($Y3899="","",IF(AND($AA3899&gt;=$R3899,$AA3899&lt;=$S3899),"Pass","Fail"))</f>
        <v/>
      </c>
      <c r="AD3899" s="1" t="str">
        <f aca="false">IF($Y3899="","",IF($AA3899&gt;$R3899,"Pass","Fail"))</f>
        <v/>
      </c>
      <c r="AE3899" s="1" t="str">
        <f aca="false">IF($Y3899="","",IF($AA3899&gt;=$R3899,"Pass","Fail"))</f>
        <v/>
      </c>
      <c r="AF3899" s="1" t="str">
        <f aca="false">IF($Y3899="","",IF($AA3899&lt;=$S3899,"Pass","Fail"))</f>
        <v/>
      </c>
      <c r="AG3899" s="1" t="str">
        <f aca="false">IF($Y3899="","",IF($AA3899&lt;$S3899,"Pass","Fail"))</f>
        <v/>
      </c>
      <c r="AH3899" s="23" t="str">
        <f aca="true">INDIRECT(CHOOSE(MATCH($T3899,{"±","&gt;","≥","≤","&lt;"},0), "AC", "AD", "AE", "AF", "AG") &amp; ROW())</f>
        <v/>
      </c>
      <c r="AI3899" s="56" t="str">
        <f aca="false">IF($X3899="Not Significant","No Further Action Required",
IF($AH3899="","",
IF(AND($AH3899="Pass",$L3899="0 - Passed "),"Analysis performed; no further action required.",
IF(AND($AH3899="Fail",$L3899="1 - Failed "),"Analysis performed; no further action required.",
IF(AND($AH3899="Pass",$L3899="2 - Limited In Use "),"Analysis performed; no further action required.",
IF(AND($AH3899="Fail",$L3899="3 - Adjusted "),"Analysis performed; no further action required.",
"Unit fails analysis; TSM determination required."))))))</f>
        <v/>
      </c>
      <c r="AJ3899" s="58"/>
    </row>
    <row r="3900" customFormat="false" ht="15" hidden="false" customHeight="false" outlineLevel="0" collapsed="false">
      <c r="A3900" s="56"/>
      <c r="E3900" s="57" t="str">
        <f aca="false">IF(AND($F3900="",$G3900=""),"",IF($G3900="",$F3900,HYPERLINK($G3900,$F3900)))</f>
        <v/>
      </c>
      <c r="H3900" s="1" t="str">
        <f aca="false">IF($I3900="","None Attached",IF(LEFT($I3900,5)="https",HYPERLINK($I3900,"Datasheet"),HYPERLINK(_xlfn.CONCAT("https://",$I3900),"Datasheet")))</f>
        <v>None Attached</v>
      </c>
      <c r="M3900" s="56"/>
      <c r="P3900" s="58"/>
      <c r="Q3900" s="1" t="n">
        <f aca="false">$M3900-$N3900</f>
        <v>0</v>
      </c>
      <c r="R3900" s="56"/>
      <c r="T3900" s="59" t="s">
        <v>15</v>
      </c>
      <c r="U3900" s="1" t="n">
        <f aca="false">$S3900-$R3900</f>
        <v>0</v>
      </c>
      <c r="V3900" s="1" t="n">
        <f aca="false">IF($T3900="±",$Q3900*2,$Q3900)</f>
        <v>0</v>
      </c>
      <c r="W3900" s="60" t="str">
        <f aca="false">IFERROR($U3900/ABS($V3900),"N/A")</f>
        <v>N/A</v>
      </c>
      <c r="X3900" s="61" t="str">
        <f aca="false">IF(OR($W3900="N/A",$R3900="",$S3900=""),"N/A",IF($W3900&gt;=4,"Not Significant",IF($W3900&gt;=2,"Semi-Significant","Significant")))</f>
        <v>N/A</v>
      </c>
      <c r="Z3900" s="1" t="str">
        <f aca="false">IF($D3900="Z540.1 w/data",0,"")</f>
        <v/>
      </c>
      <c r="AA3900" s="1" t="e">
        <f aca="false">$Y3900+$Q3900+$Z3900</f>
        <v>#VALUE!</v>
      </c>
      <c r="AB3900" s="1" t="n">
        <f aca="false">$N3900+$Q3900</f>
        <v>0</v>
      </c>
      <c r="AC3900" s="1" t="str">
        <f aca="false">IF($Y3900="","",IF(AND($AA3900&gt;=$R3900,$AA3900&lt;=$S3900),"Pass","Fail"))</f>
        <v/>
      </c>
      <c r="AD3900" s="1" t="str">
        <f aca="false">IF($Y3900="","",IF($AA3900&gt;$R3900,"Pass","Fail"))</f>
        <v/>
      </c>
      <c r="AE3900" s="1" t="str">
        <f aca="false">IF($Y3900="","",IF($AA3900&gt;=$R3900,"Pass","Fail"))</f>
        <v/>
      </c>
      <c r="AF3900" s="1" t="str">
        <f aca="false">IF($Y3900="","",IF($AA3900&lt;=$S3900,"Pass","Fail"))</f>
        <v/>
      </c>
      <c r="AG3900" s="1" t="str">
        <f aca="false">IF($Y3900="","",IF($AA3900&lt;$S3900,"Pass","Fail"))</f>
        <v/>
      </c>
      <c r="AH3900" s="23" t="str">
        <f aca="true">INDIRECT(CHOOSE(MATCH($T3900,{"±","&gt;","≥","≤","&lt;"},0), "AC", "AD", "AE", "AF", "AG") &amp; ROW())</f>
        <v/>
      </c>
      <c r="AI3900" s="56" t="str">
        <f aca="false">IF($X3900="Not Significant","No Further Action Required",
IF($AH3900="","",
IF(AND($AH3900="Pass",$L3900="0 - Passed "),"Analysis performed; no further action required.",
IF(AND($AH3900="Fail",$L3900="1 - Failed "),"Analysis performed; no further action required.",
IF(AND($AH3900="Pass",$L3900="2 - Limited In Use "),"Analysis performed; no further action required.",
IF(AND($AH3900="Fail",$L3900="3 - Adjusted "),"Analysis performed; no further action required.",
"Unit fails analysis; TSM determination required."))))))</f>
        <v/>
      </c>
      <c r="AJ3900" s="58"/>
    </row>
    <row r="3901" customFormat="false" ht="15" hidden="false" customHeight="false" outlineLevel="0" collapsed="false">
      <c r="A3901" s="56"/>
      <c r="E3901" s="57" t="str">
        <f aca="false">IF(AND($F3901="",$G3901=""),"",IF($G3901="",$F3901,HYPERLINK($G3901,$F3901)))</f>
        <v/>
      </c>
      <c r="H3901" s="1" t="str">
        <f aca="false">IF($I3901="","None Attached",IF(LEFT($I3901,5)="https",HYPERLINK($I3901,"Datasheet"),HYPERLINK(_xlfn.CONCAT("https://",$I3901),"Datasheet")))</f>
        <v>None Attached</v>
      </c>
      <c r="M3901" s="56"/>
      <c r="P3901" s="58"/>
      <c r="Q3901" s="1" t="n">
        <f aca="false">$M3901-$N3901</f>
        <v>0</v>
      </c>
      <c r="R3901" s="56"/>
      <c r="T3901" s="59" t="s">
        <v>15</v>
      </c>
      <c r="U3901" s="1" t="n">
        <f aca="false">$S3901-$R3901</f>
        <v>0</v>
      </c>
      <c r="V3901" s="1" t="n">
        <f aca="false">IF($T3901="±",$Q3901*2,$Q3901)</f>
        <v>0</v>
      </c>
      <c r="W3901" s="60" t="str">
        <f aca="false">IFERROR($U3901/ABS($V3901),"N/A")</f>
        <v>N/A</v>
      </c>
      <c r="X3901" s="61" t="str">
        <f aca="false">IF(OR($W3901="N/A",$R3901="",$S3901=""),"N/A",IF($W3901&gt;=4,"Not Significant",IF($W3901&gt;=2,"Semi-Significant","Significant")))</f>
        <v>N/A</v>
      </c>
      <c r="Z3901" s="1" t="str">
        <f aca="false">IF($D3901="Z540.1 w/data",0,"")</f>
        <v/>
      </c>
      <c r="AA3901" s="1" t="e">
        <f aca="false">$Y3901+$Q3901+$Z3901</f>
        <v>#VALUE!</v>
      </c>
      <c r="AB3901" s="1" t="n">
        <f aca="false">$N3901+$Q3901</f>
        <v>0</v>
      </c>
      <c r="AC3901" s="1" t="str">
        <f aca="false">IF($Y3901="","",IF(AND($AA3901&gt;=$R3901,$AA3901&lt;=$S3901),"Pass","Fail"))</f>
        <v/>
      </c>
      <c r="AD3901" s="1" t="str">
        <f aca="false">IF($Y3901="","",IF($AA3901&gt;$R3901,"Pass","Fail"))</f>
        <v/>
      </c>
      <c r="AE3901" s="1" t="str">
        <f aca="false">IF($Y3901="","",IF($AA3901&gt;=$R3901,"Pass","Fail"))</f>
        <v/>
      </c>
      <c r="AF3901" s="1" t="str">
        <f aca="false">IF($Y3901="","",IF($AA3901&lt;=$S3901,"Pass","Fail"))</f>
        <v/>
      </c>
      <c r="AG3901" s="1" t="str">
        <f aca="false">IF($Y3901="","",IF($AA3901&lt;$S3901,"Pass","Fail"))</f>
        <v/>
      </c>
      <c r="AH3901" s="23" t="str">
        <f aca="true">INDIRECT(CHOOSE(MATCH($T3901,{"±","&gt;","≥","≤","&lt;"},0), "AC", "AD", "AE", "AF", "AG") &amp; ROW())</f>
        <v/>
      </c>
      <c r="AI3901" s="56" t="str">
        <f aca="false">IF($X3901="Not Significant","No Further Action Required",
IF($AH3901="","",
IF(AND($AH3901="Pass",$L3901="0 - Passed "),"Analysis performed; no further action required.",
IF(AND($AH3901="Fail",$L3901="1 - Failed "),"Analysis performed; no further action required.",
IF(AND($AH3901="Pass",$L3901="2 - Limited In Use "),"Analysis performed; no further action required.",
IF(AND($AH3901="Fail",$L3901="3 - Adjusted "),"Analysis performed; no further action required.",
"Unit fails analysis; TSM determination required."))))))</f>
        <v/>
      </c>
      <c r="AJ3901" s="58"/>
    </row>
    <row r="3902" customFormat="false" ht="15" hidden="false" customHeight="false" outlineLevel="0" collapsed="false">
      <c r="A3902" s="56"/>
      <c r="E3902" s="57" t="str">
        <f aca="false">IF(AND($F3902="",$G3902=""),"",IF($G3902="",$F3902,HYPERLINK($G3902,$F3902)))</f>
        <v/>
      </c>
      <c r="H3902" s="1" t="str">
        <f aca="false">IF($I3902="","None Attached",IF(LEFT($I3902,5)="https",HYPERLINK($I3902,"Datasheet"),HYPERLINK(_xlfn.CONCAT("https://",$I3902),"Datasheet")))</f>
        <v>None Attached</v>
      </c>
      <c r="M3902" s="56"/>
      <c r="P3902" s="58"/>
      <c r="Q3902" s="1" t="n">
        <f aca="false">$M3902-$N3902</f>
        <v>0</v>
      </c>
      <c r="R3902" s="56"/>
      <c r="T3902" s="59" t="s">
        <v>15</v>
      </c>
      <c r="U3902" s="1" t="n">
        <f aca="false">$S3902-$R3902</f>
        <v>0</v>
      </c>
      <c r="V3902" s="1" t="n">
        <f aca="false">IF($T3902="±",$Q3902*2,$Q3902)</f>
        <v>0</v>
      </c>
      <c r="W3902" s="60" t="str">
        <f aca="false">IFERROR($U3902/ABS($V3902),"N/A")</f>
        <v>N/A</v>
      </c>
      <c r="X3902" s="61" t="str">
        <f aca="false">IF(OR($W3902="N/A",$R3902="",$S3902=""),"N/A",IF($W3902&gt;=4,"Not Significant",IF($W3902&gt;=2,"Semi-Significant","Significant")))</f>
        <v>N/A</v>
      </c>
      <c r="Z3902" s="1" t="str">
        <f aca="false">IF($D3902="Z540.1 w/data",0,"")</f>
        <v/>
      </c>
      <c r="AA3902" s="1" t="e">
        <f aca="false">$Y3902+$Q3902+$Z3902</f>
        <v>#VALUE!</v>
      </c>
      <c r="AB3902" s="1" t="n">
        <f aca="false">$N3902+$Q3902</f>
        <v>0</v>
      </c>
      <c r="AC3902" s="1" t="str">
        <f aca="false">IF($Y3902="","",IF(AND($AA3902&gt;=$R3902,$AA3902&lt;=$S3902),"Pass","Fail"))</f>
        <v/>
      </c>
      <c r="AD3902" s="1" t="str">
        <f aca="false">IF($Y3902="","",IF($AA3902&gt;$R3902,"Pass","Fail"))</f>
        <v/>
      </c>
      <c r="AE3902" s="1" t="str">
        <f aca="false">IF($Y3902="","",IF($AA3902&gt;=$R3902,"Pass","Fail"))</f>
        <v/>
      </c>
      <c r="AF3902" s="1" t="str">
        <f aca="false">IF($Y3902="","",IF($AA3902&lt;=$S3902,"Pass","Fail"))</f>
        <v/>
      </c>
      <c r="AG3902" s="1" t="str">
        <f aca="false">IF($Y3902="","",IF($AA3902&lt;$S3902,"Pass","Fail"))</f>
        <v/>
      </c>
      <c r="AH3902" s="23" t="str">
        <f aca="true">INDIRECT(CHOOSE(MATCH($T3902,{"±","&gt;","≥","≤","&lt;"},0), "AC", "AD", "AE", "AF", "AG") &amp; ROW())</f>
        <v/>
      </c>
      <c r="AI3902" s="56" t="str">
        <f aca="false">IF($X3902="Not Significant","No Further Action Required",
IF($AH3902="","",
IF(AND($AH3902="Pass",$L3902="0 - Passed "),"Analysis performed; no further action required.",
IF(AND($AH3902="Fail",$L3902="1 - Failed "),"Analysis performed; no further action required.",
IF(AND($AH3902="Pass",$L3902="2 - Limited In Use "),"Analysis performed; no further action required.",
IF(AND($AH3902="Fail",$L3902="3 - Adjusted "),"Analysis performed; no further action required.",
"Unit fails analysis; TSM determination required."))))))</f>
        <v/>
      </c>
      <c r="AJ3902" s="58"/>
    </row>
    <row r="3903" customFormat="false" ht="15" hidden="false" customHeight="false" outlineLevel="0" collapsed="false">
      <c r="A3903" s="56"/>
      <c r="E3903" s="57" t="str">
        <f aca="false">IF(AND($F3903="",$G3903=""),"",IF($G3903="",$F3903,HYPERLINK($G3903,$F3903)))</f>
        <v/>
      </c>
      <c r="H3903" s="1" t="str">
        <f aca="false">IF($I3903="","None Attached",IF(LEFT($I3903,5)="https",HYPERLINK($I3903,"Datasheet"),HYPERLINK(_xlfn.CONCAT("https://",$I3903),"Datasheet")))</f>
        <v>None Attached</v>
      </c>
      <c r="M3903" s="56"/>
      <c r="P3903" s="58"/>
      <c r="Q3903" s="1" t="n">
        <f aca="false">$M3903-$N3903</f>
        <v>0</v>
      </c>
      <c r="R3903" s="56"/>
      <c r="T3903" s="59" t="s">
        <v>15</v>
      </c>
      <c r="U3903" s="1" t="n">
        <f aca="false">$S3903-$R3903</f>
        <v>0</v>
      </c>
      <c r="V3903" s="1" t="n">
        <f aca="false">IF($T3903="±",$Q3903*2,$Q3903)</f>
        <v>0</v>
      </c>
      <c r="W3903" s="60" t="str">
        <f aca="false">IFERROR($U3903/ABS($V3903),"N/A")</f>
        <v>N/A</v>
      </c>
      <c r="X3903" s="61" t="str">
        <f aca="false">IF(OR($W3903="N/A",$R3903="",$S3903=""),"N/A",IF($W3903&gt;=4,"Not Significant",IF($W3903&gt;=2,"Semi-Significant","Significant")))</f>
        <v>N/A</v>
      </c>
      <c r="Z3903" s="1" t="str">
        <f aca="false">IF($D3903="Z540.1 w/data",0,"")</f>
        <v/>
      </c>
      <c r="AA3903" s="1" t="e">
        <f aca="false">$Y3903+$Q3903+$Z3903</f>
        <v>#VALUE!</v>
      </c>
      <c r="AB3903" s="1" t="n">
        <f aca="false">$N3903+$Q3903</f>
        <v>0</v>
      </c>
      <c r="AC3903" s="1" t="str">
        <f aca="false">IF($Y3903="","",IF(AND($AA3903&gt;=$R3903,$AA3903&lt;=$S3903),"Pass","Fail"))</f>
        <v/>
      </c>
      <c r="AD3903" s="1" t="str">
        <f aca="false">IF($Y3903="","",IF($AA3903&gt;$R3903,"Pass","Fail"))</f>
        <v/>
      </c>
      <c r="AE3903" s="1" t="str">
        <f aca="false">IF($Y3903="","",IF($AA3903&gt;=$R3903,"Pass","Fail"))</f>
        <v/>
      </c>
      <c r="AF3903" s="1" t="str">
        <f aca="false">IF($Y3903="","",IF($AA3903&lt;=$S3903,"Pass","Fail"))</f>
        <v/>
      </c>
      <c r="AG3903" s="1" t="str">
        <f aca="false">IF($Y3903="","",IF($AA3903&lt;$S3903,"Pass","Fail"))</f>
        <v/>
      </c>
      <c r="AH3903" s="23" t="str">
        <f aca="true">INDIRECT(CHOOSE(MATCH($T3903,{"±","&gt;","≥","≤","&lt;"},0), "AC", "AD", "AE", "AF", "AG") &amp; ROW())</f>
        <v/>
      </c>
      <c r="AI3903" s="56" t="str">
        <f aca="false">IF($X3903="Not Significant","No Further Action Required",
IF($AH3903="","",
IF(AND($AH3903="Pass",$L3903="0 - Passed "),"Analysis performed; no further action required.",
IF(AND($AH3903="Fail",$L3903="1 - Failed "),"Analysis performed; no further action required.",
IF(AND($AH3903="Pass",$L3903="2 - Limited In Use "),"Analysis performed; no further action required.",
IF(AND($AH3903="Fail",$L3903="3 - Adjusted "),"Analysis performed; no further action required.",
"Unit fails analysis; TSM determination required."))))))</f>
        <v/>
      </c>
      <c r="AJ3903" s="58"/>
    </row>
    <row r="3904" customFormat="false" ht="15" hidden="false" customHeight="false" outlineLevel="0" collapsed="false">
      <c r="A3904" s="56"/>
      <c r="E3904" s="57" t="str">
        <f aca="false">IF(AND($F3904="",$G3904=""),"",IF($G3904="",$F3904,HYPERLINK($G3904,$F3904)))</f>
        <v/>
      </c>
      <c r="H3904" s="1" t="str">
        <f aca="false">IF($I3904="","None Attached",IF(LEFT($I3904,5)="https",HYPERLINK($I3904,"Datasheet"),HYPERLINK(_xlfn.CONCAT("https://",$I3904),"Datasheet")))</f>
        <v>None Attached</v>
      </c>
      <c r="M3904" s="56"/>
      <c r="P3904" s="58"/>
      <c r="Q3904" s="1" t="n">
        <f aca="false">$M3904-$N3904</f>
        <v>0</v>
      </c>
      <c r="R3904" s="56"/>
      <c r="T3904" s="59" t="s">
        <v>15</v>
      </c>
      <c r="U3904" s="1" t="n">
        <f aca="false">$S3904-$R3904</f>
        <v>0</v>
      </c>
      <c r="V3904" s="1" t="n">
        <f aca="false">IF($T3904="±",$Q3904*2,$Q3904)</f>
        <v>0</v>
      </c>
      <c r="W3904" s="60" t="str">
        <f aca="false">IFERROR($U3904/ABS($V3904),"N/A")</f>
        <v>N/A</v>
      </c>
      <c r="X3904" s="61" t="str">
        <f aca="false">IF(OR($W3904="N/A",$R3904="",$S3904=""),"N/A",IF($W3904&gt;=4,"Not Significant",IF($W3904&gt;=2,"Semi-Significant","Significant")))</f>
        <v>N/A</v>
      </c>
      <c r="Z3904" s="1" t="str">
        <f aca="false">IF($D3904="Z540.1 w/data",0,"")</f>
        <v/>
      </c>
      <c r="AA3904" s="1" t="e">
        <f aca="false">$Y3904+$Q3904+$Z3904</f>
        <v>#VALUE!</v>
      </c>
      <c r="AB3904" s="1" t="n">
        <f aca="false">$N3904+$Q3904</f>
        <v>0</v>
      </c>
      <c r="AC3904" s="1" t="str">
        <f aca="false">IF($Y3904="","",IF(AND($AA3904&gt;=$R3904,$AA3904&lt;=$S3904),"Pass","Fail"))</f>
        <v/>
      </c>
      <c r="AD3904" s="1" t="str">
        <f aca="false">IF($Y3904="","",IF($AA3904&gt;$R3904,"Pass","Fail"))</f>
        <v/>
      </c>
      <c r="AE3904" s="1" t="str">
        <f aca="false">IF($Y3904="","",IF($AA3904&gt;=$R3904,"Pass","Fail"))</f>
        <v/>
      </c>
      <c r="AF3904" s="1" t="str">
        <f aca="false">IF($Y3904="","",IF($AA3904&lt;=$S3904,"Pass","Fail"))</f>
        <v/>
      </c>
      <c r="AG3904" s="1" t="str">
        <f aca="false">IF($Y3904="","",IF($AA3904&lt;$S3904,"Pass","Fail"))</f>
        <v/>
      </c>
      <c r="AH3904" s="23" t="str">
        <f aca="true">INDIRECT(CHOOSE(MATCH($T3904,{"±","&gt;","≥","≤","&lt;"},0), "AC", "AD", "AE", "AF", "AG") &amp; ROW())</f>
        <v/>
      </c>
      <c r="AI3904" s="56" t="str">
        <f aca="false">IF($X3904="Not Significant","No Further Action Required",
IF($AH3904="","",
IF(AND($AH3904="Pass",$L3904="0 - Passed "),"Analysis performed; no further action required.",
IF(AND($AH3904="Fail",$L3904="1 - Failed "),"Analysis performed; no further action required.",
IF(AND($AH3904="Pass",$L3904="2 - Limited In Use "),"Analysis performed; no further action required.",
IF(AND($AH3904="Fail",$L3904="3 - Adjusted "),"Analysis performed; no further action required.",
"Unit fails analysis; TSM determination required."))))))</f>
        <v/>
      </c>
      <c r="AJ3904" s="58"/>
    </row>
    <row r="3905" customFormat="false" ht="15" hidden="false" customHeight="false" outlineLevel="0" collapsed="false">
      <c r="A3905" s="56"/>
      <c r="E3905" s="57" t="str">
        <f aca="false">IF(AND($F3905="",$G3905=""),"",IF($G3905="",$F3905,HYPERLINK($G3905,$F3905)))</f>
        <v/>
      </c>
      <c r="H3905" s="1" t="str">
        <f aca="false">IF($I3905="","None Attached",IF(LEFT($I3905,5)="https",HYPERLINK($I3905,"Datasheet"),HYPERLINK(_xlfn.CONCAT("https://",$I3905),"Datasheet")))</f>
        <v>None Attached</v>
      </c>
      <c r="M3905" s="56"/>
      <c r="P3905" s="58"/>
      <c r="Q3905" s="1" t="n">
        <f aca="false">$M3905-$N3905</f>
        <v>0</v>
      </c>
      <c r="R3905" s="56"/>
      <c r="T3905" s="59" t="s">
        <v>15</v>
      </c>
      <c r="U3905" s="1" t="n">
        <f aca="false">$S3905-$R3905</f>
        <v>0</v>
      </c>
      <c r="V3905" s="1" t="n">
        <f aca="false">IF($T3905="±",$Q3905*2,$Q3905)</f>
        <v>0</v>
      </c>
      <c r="W3905" s="60" t="str">
        <f aca="false">IFERROR($U3905/ABS($V3905),"N/A")</f>
        <v>N/A</v>
      </c>
      <c r="X3905" s="61" t="str">
        <f aca="false">IF(OR($W3905="N/A",$R3905="",$S3905=""),"N/A",IF($W3905&gt;=4,"Not Significant",IF($W3905&gt;=2,"Semi-Significant","Significant")))</f>
        <v>N/A</v>
      </c>
      <c r="Z3905" s="1" t="str">
        <f aca="false">IF($D3905="Z540.1 w/data",0,"")</f>
        <v/>
      </c>
      <c r="AA3905" s="1" t="e">
        <f aca="false">$Y3905+$Q3905+$Z3905</f>
        <v>#VALUE!</v>
      </c>
      <c r="AB3905" s="1" t="n">
        <f aca="false">$N3905+$Q3905</f>
        <v>0</v>
      </c>
      <c r="AC3905" s="1" t="str">
        <f aca="false">IF($Y3905="","",IF(AND($AA3905&gt;=$R3905,$AA3905&lt;=$S3905),"Pass","Fail"))</f>
        <v/>
      </c>
      <c r="AD3905" s="1" t="str">
        <f aca="false">IF($Y3905="","",IF($AA3905&gt;$R3905,"Pass","Fail"))</f>
        <v/>
      </c>
      <c r="AE3905" s="1" t="str">
        <f aca="false">IF($Y3905="","",IF($AA3905&gt;=$R3905,"Pass","Fail"))</f>
        <v/>
      </c>
      <c r="AF3905" s="1" t="str">
        <f aca="false">IF($Y3905="","",IF($AA3905&lt;=$S3905,"Pass","Fail"))</f>
        <v/>
      </c>
      <c r="AG3905" s="1" t="str">
        <f aca="false">IF($Y3905="","",IF($AA3905&lt;$S3905,"Pass","Fail"))</f>
        <v/>
      </c>
      <c r="AH3905" s="23" t="str">
        <f aca="true">INDIRECT(CHOOSE(MATCH($T3905,{"±","&gt;","≥","≤","&lt;"},0), "AC", "AD", "AE", "AF", "AG") &amp; ROW())</f>
        <v/>
      </c>
      <c r="AI3905" s="56" t="str">
        <f aca="false">IF($X3905="Not Significant","No Further Action Required",
IF($AH3905="","",
IF(AND($AH3905="Pass",$L3905="0 - Passed "),"Analysis performed; no further action required.",
IF(AND($AH3905="Fail",$L3905="1 - Failed "),"Analysis performed; no further action required.",
IF(AND($AH3905="Pass",$L3905="2 - Limited In Use "),"Analysis performed; no further action required.",
IF(AND($AH3905="Fail",$L3905="3 - Adjusted "),"Analysis performed; no further action required.",
"Unit fails analysis; TSM determination required."))))))</f>
        <v/>
      </c>
      <c r="AJ3905" s="58"/>
    </row>
    <row r="3906" customFormat="false" ht="15" hidden="false" customHeight="false" outlineLevel="0" collapsed="false">
      <c r="A3906" s="56"/>
      <c r="E3906" s="57" t="str">
        <f aca="false">IF(AND($F3906="",$G3906=""),"",IF($G3906="",$F3906,HYPERLINK($G3906,$F3906)))</f>
        <v/>
      </c>
      <c r="H3906" s="1" t="str">
        <f aca="false">IF($I3906="","None Attached",IF(LEFT($I3906,5)="https",HYPERLINK($I3906,"Datasheet"),HYPERLINK(_xlfn.CONCAT("https://",$I3906),"Datasheet")))</f>
        <v>None Attached</v>
      </c>
      <c r="M3906" s="56"/>
      <c r="P3906" s="58"/>
      <c r="Q3906" s="1" t="n">
        <f aca="false">$M3906-$N3906</f>
        <v>0</v>
      </c>
      <c r="R3906" s="56"/>
      <c r="T3906" s="59" t="s">
        <v>15</v>
      </c>
      <c r="U3906" s="1" t="n">
        <f aca="false">$S3906-$R3906</f>
        <v>0</v>
      </c>
      <c r="V3906" s="1" t="n">
        <f aca="false">IF($T3906="±",$Q3906*2,$Q3906)</f>
        <v>0</v>
      </c>
      <c r="W3906" s="60" t="str">
        <f aca="false">IFERROR($U3906/ABS($V3906),"N/A")</f>
        <v>N/A</v>
      </c>
      <c r="X3906" s="61" t="str">
        <f aca="false">IF(OR($W3906="N/A",$R3906="",$S3906=""),"N/A",IF($W3906&gt;=4,"Not Significant",IF($W3906&gt;=2,"Semi-Significant","Significant")))</f>
        <v>N/A</v>
      </c>
      <c r="Z3906" s="1" t="str">
        <f aca="false">IF($D3906="Z540.1 w/data",0,"")</f>
        <v/>
      </c>
      <c r="AA3906" s="1" t="e">
        <f aca="false">$Y3906+$Q3906+$Z3906</f>
        <v>#VALUE!</v>
      </c>
      <c r="AB3906" s="1" t="n">
        <f aca="false">$N3906+$Q3906</f>
        <v>0</v>
      </c>
      <c r="AC3906" s="1" t="str">
        <f aca="false">IF($Y3906="","",IF(AND($AA3906&gt;=$R3906,$AA3906&lt;=$S3906),"Pass","Fail"))</f>
        <v/>
      </c>
      <c r="AD3906" s="1" t="str">
        <f aca="false">IF($Y3906="","",IF($AA3906&gt;$R3906,"Pass","Fail"))</f>
        <v/>
      </c>
      <c r="AE3906" s="1" t="str">
        <f aca="false">IF($Y3906="","",IF($AA3906&gt;=$R3906,"Pass","Fail"))</f>
        <v/>
      </c>
      <c r="AF3906" s="1" t="str">
        <f aca="false">IF($Y3906="","",IF($AA3906&lt;=$S3906,"Pass","Fail"))</f>
        <v/>
      </c>
      <c r="AG3906" s="1" t="str">
        <f aca="false">IF($Y3906="","",IF($AA3906&lt;$S3906,"Pass","Fail"))</f>
        <v/>
      </c>
      <c r="AH3906" s="23" t="str">
        <f aca="true">INDIRECT(CHOOSE(MATCH($T3906,{"±","&gt;","≥","≤","&lt;"},0), "AC", "AD", "AE", "AF", "AG") &amp; ROW())</f>
        <v/>
      </c>
      <c r="AI3906" s="56" t="str">
        <f aca="false">IF($X3906="Not Significant","No Further Action Required",
IF($AH3906="","",
IF(AND($AH3906="Pass",$L3906="0 - Passed "),"Analysis performed; no further action required.",
IF(AND($AH3906="Fail",$L3906="1 - Failed "),"Analysis performed; no further action required.",
IF(AND($AH3906="Pass",$L3906="2 - Limited In Use "),"Analysis performed; no further action required.",
IF(AND($AH3906="Fail",$L3906="3 - Adjusted "),"Analysis performed; no further action required.",
"Unit fails analysis; TSM determination required."))))))</f>
        <v/>
      </c>
      <c r="AJ3906" s="58"/>
    </row>
    <row r="3907" customFormat="false" ht="15" hidden="false" customHeight="false" outlineLevel="0" collapsed="false">
      <c r="A3907" s="56"/>
      <c r="E3907" s="57" t="str">
        <f aca="false">IF(AND($F3907="",$G3907=""),"",IF($G3907="",$F3907,HYPERLINK($G3907,$F3907)))</f>
        <v/>
      </c>
      <c r="H3907" s="1" t="str">
        <f aca="false">IF($I3907="","None Attached",IF(LEFT($I3907,5)="https",HYPERLINK($I3907,"Datasheet"),HYPERLINK(_xlfn.CONCAT("https://",$I3907),"Datasheet")))</f>
        <v>None Attached</v>
      </c>
      <c r="M3907" s="56"/>
      <c r="P3907" s="58"/>
      <c r="Q3907" s="1" t="n">
        <f aca="false">$M3907-$N3907</f>
        <v>0</v>
      </c>
      <c r="R3907" s="56"/>
      <c r="T3907" s="59" t="s">
        <v>15</v>
      </c>
      <c r="U3907" s="1" t="n">
        <f aca="false">$S3907-$R3907</f>
        <v>0</v>
      </c>
      <c r="V3907" s="1" t="n">
        <f aca="false">IF($T3907="±",$Q3907*2,$Q3907)</f>
        <v>0</v>
      </c>
      <c r="W3907" s="60" t="str">
        <f aca="false">IFERROR($U3907/ABS($V3907),"N/A")</f>
        <v>N/A</v>
      </c>
      <c r="X3907" s="61" t="str">
        <f aca="false">IF(OR($W3907="N/A",$R3907="",$S3907=""),"N/A",IF($W3907&gt;=4,"Not Significant",IF($W3907&gt;=2,"Semi-Significant","Significant")))</f>
        <v>N/A</v>
      </c>
      <c r="Z3907" s="1" t="str">
        <f aca="false">IF($D3907="Z540.1 w/data",0,"")</f>
        <v/>
      </c>
      <c r="AA3907" s="1" t="e">
        <f aca="false">$Y3907+$Q3907+$Z3907</f>
        <v>#VALUE!</v>
      </c>
      <c r="AB3907" s="1" t="n">
        <f aca="false">$N3907+$Q3907</f>
        <v>0</v>
      </c>
      <c r="AC3907" s="1" t="str">
        <f aca="false">IF($Y3907="","",IF(AND($AA3907&gt;=$R3907,$AA3907&lt;=$S3907),"Pass","Fail"))</f>
        <v/>
      </c>
      <c r="AD3907" s="1" t="str">
        <f aca="false">IF($Y3907="","",IF($AA3907&gt;$R3907,"Pass","Fail"))</f>
        <v/>
      </c>
      <c r="AE3907" s="1" t="str">
        <f aca="false">IF($Y3907="","",IF($AA3907&gt;=$R3907,"Pass","Fail"))</f>
        <v/>
      </c>
      <c r="AF3907" s="1" t="str">
        <f aca="false">IF($Y3907="","",IF($AA3907&lt;=$S3907,"Pass","Fail"))</f>
        <v/>
      </c>
      <c r="AG3907" s="1" t="str">
        <f aca="false">IF($Y3907="","",IF($AA3907&lt;$S3907,"Pass","Fail"))</f>
        <v/>
      </c>
      <c r="AH3907" s="23" t="str">
        <f aca="true">INDIRECT(CHOOSE(MATCH($T3907,{"±","&gt;","≥","≤","&lt;"},0), "AC", "AD", "AE", "AF", "AG") &amp; ROW())</f>
        <v/>
      </c>
      <c r="AI3907" s="56" t="str">
        <f aca="false">IF($X3907="Not Significant","No Further Action Required",
IF($AH3907="","",
IF(AND($AH3907="Pass",$L3907="0 - Passed "),"Analysis performed; no further action required.",
IF(AND($AH3907="Fail",$L3907="1 - Failed "),"Analysis performed; no further action required.",
IF(AND($AH3907="Pass",$L3907="2 - Limited In Use "),"Analysis performed; no further action required.",
IF(AND($AH3907="Fail",$L3907="3 - Adjusted "),"Analysis performed; no further action required.",
"Unit fails analysis; TSM determination required."))))))</f>
        <v/>
      </c>
      <c r="AJ3907" s="58"/>
    </row>
    <row r="3908" customFormat="false" ht="15" hidden="false" customHeight="false" outlineLevel="0" collapsed="false">
      <c r="A3908" s="56"/>
      <c r="E3908" s="57" t="str">
        <f aca="false">IF(AND($F3908="",$G3908=""),"",IF($G3908="",$F3908,HYPERLINK($G3908,$F3908)))</f>
        <v/>
      </c>
      <c r="H3908" s="1" t="str">
        <f aca="false">IF($I3908="","None Attached",IF(LEFT($I3908,5)="https",HYPERLINK($I3908,"Datasheet"),HYPERLINK(_xlfn.CONCAT("https://",$I3908),"Datasheet")))</f>
        <v>None Attached</v>
      </c>
      <c r="M3908" s="56"/>
      <c r="P3908" s="58"/>
      <c r="Q3908" s="1" t="n">
        <f aca="false">$M3908-$N3908</f>
        <v>0</v>
      </c>
      <c r="R3908" s="56"/>
      <c r="T3908" s="59" t="s">
        <v>15</v>
      </c>
      <c r="U3908" s="1" t="n">
        <f aca="false">$S3908-$R3908</f>
        <v>0</v>
      </c>
      <c r="V3908" s="1" t="n">
        <f aca="false">IF($T3908="±",$Q3908*2,$Q3908)</f>
        <v>0</v>
      </c>
      <c r="W3908" s="60" t="str">
        <f aca="false">IFERROR($U3908/ABS($V3908),"N/A")</f>
        <v>N/A</v>
      </c>
      <c r="X3908" s="61" t="str">
        <f aca="false">IF(OR($W3908="N/A",$R3908="",$S3908=""),"N/A",IF($W3908&gt;=4,"Not Significant",IF($W3908&gt;=2,"Semi-Significant","Significant")))</f>
        <v>N/A</v>
      </c>
      <c r="Z3908" s="1" t="str">
        <f aca="false">IF($D3908="Z540.1 w/data",0,"")</f>
        <v/>
      </c>
      <c r="AA3908" s="1" t="e">
        <f aca="false">$Y3908+$Q3908+$Z3908</f>
        <v>#VALUE!</v>
      </c>
      <c r="AB3908" s="1" t="n">
        <f aca="false">$N3908+$Q3908</f>
        <v>0</v>
      </c>
      <c r="AC3908" s="1" t="str">
        <f aca="false">IF($Y3908="","",IF(AND($AA3908&gt;=$R3908,$AA3908&lt;=$S3908),"Pass","Fail"))</f>
        <v/>
      </c>
      <c r="AD3908" s="1" t="str">
        <f aca="false">IF($Y3908="","",IF($AA3908&gt;$R3908,"Pass","Fail"))</f>
        <v/>
      </c>
      <c r="AE3908" s="1" t="str">
        <f aca="false">IF($Y3908="","",IF($AA3908&gt;=$R3908,"Pass","Fail"))</f>
        <v/>
      </c>
      <c r="AF3908" s="1" t="str">
        <f aca="false">IF($Y3908="","",IF($AA3908&lt;=$S3908,"Pass","Fail"))</f>
        <v/>
      </c>
      <c r="AG3908" s="1" t="str">
        <f aca="false">IF($Y3908="","",IF($AA3908&lt;$S3908,"Pass","Fail"))</f>
        <v/>
      </c>
      <c r="AH3908" s="23" t="str">
        <f aca="true">INDIRECT(CHOOSE(MATCH($T3908,{"±","&gt;","≥","≤","&lt;"},0), "AC", "AD", "AE", "AF", "AG") &amp; ROW())</f>
        <v/>
      </c>
      <c r="AI3908" s="56" t="str">
        <f aca="false">IF($X3908="Not Significant","No Further Action Required",
IF($AH3908="","",
IF(AND($AH3908="Pass",$L3908="0 - Passed "),"Analysis performed; no further action required.",
IF(AND($AH3908="Fail",$L3908="1 - Failed "),"Analysis performed; no further action required.",
IF(AND($AH3908="Pass",$L3908="2 - Limited In Use "),"Analysis performed; no further action required.",
IF(AND($AH3908="Fail",$L3908="3 - Adjusted "),"Analysis performed; no further action required.",
"Unit fails analysis; TSM determination required."))))))</f>
        <v/>
      </c>
      <c r="AJ3908" s="58"/>
    </row>
    <row r="3909" customFormat="false" ht="15" hidden="false" customHeight="false" outlineLevel="0" collapsed="false">
      <c r="A3909" s="56"/>
      <c r="E3909" s="57" t="str">
        <f aca="false">IF(AND($F3909="",$G3909=""),"",IF($G3909="",$F3909,HYPERLINK($G3909,$F3909)))</f>
        <v/>
      </c>
      <c r="H3909" s="1" t="str">
        <f aca="false">IF($I3909="","None Attached",IF(LEFT($I3909,5)="https",HYPERLINK($I3909,"Datasheet"),HYPERLINK(_xlfn.CONCAT("https://",$I3909),"Datasheet")))</f>
        <v>None Attached</v>
      </c>
      <c r="M3909" s="56"/>
      <c r="P3909" s="58"/>
      <c r="Q3909" s="1" t="n">
        <f aca="false">$M3909-$N3909</f>
        <v>0</v>
      </c>
      <c r="R3909" s="56"/>
      <c r="T3909" s="59" t="s">
        <v>15</v>
      </c>
      <c r="U3909" s="1" t="n">
        <f aca="false">$S3909-$R3909</f>
        <v>0</v>
      </c>
      <c r="V3909" s="1" t="n">
        <f aca="false">IF($T3909="±",$Q3909*2,$Q3909)</f>
        <v>0</v>
      </c>
      <c r="W3909" s="60" t="str">
        <f aca="false">IFERROR($U3909/ABS($V3909),"N/A")</f>
        <v>N/A</v>
      </c>
      <c r="X3909" s="61" t="str">
        <f aca="false">IF(OR($W3909="N/A",$R3909="",$S3909=""),"N/A",IF($W3909&gt;=4,"Not Significant",IF($W3909&gt;=2,"Semi-Significant","Significant")))</f>
        <v>N/A</v>
      </c>
      <c r="Z3909" s="1" t="str">
        <f aca="false">IF($D3909="Z540.1 w/data",0,"")</f>
        <v/>
      </c>
      <c r="AA3909" s="1" t="e">
        <f aca="false">$Y3909+$Q3909+$Z3909</f>
        <v>#VALUE!</v>
      </c>
      <c r="AB3909" s="1" t="n">
        <f aca="false">$N3909+$Q3909</f>
        <v>0</v>
      </c>
      <c r="AC3909" s="1" t="str">
        <f aca="false">IF($Y3909="","",IF(AND($AA3909&gt;=$R3909,$AA3909&lt;=$S3909),"Pass","Fail"))</f>
        <v/>
      </c>
      <c r="AD3909" s="1" t="str">
        <f aca="false">IF($Y3909="","",IF($AA3909&gt;$R3909,"Pass","Fail"))</f>
        <v/>
      </c>
      <c r="AE3909" s="1" t="str">
        <f aca="false">IF($Y3909="","",IF($AA3909&gt;=$R3909,"Pass","Fail"))</f>
        <v/>
      </c>
      <c r="AF3909" s="1" t="str">
        <f aca="false">IF($Y3909="","",IF($AA3909&lt;=$S3909,"Pass","Fail"))</f>
        <v/>
      </c>
      <c r="AG3909" s="1" t="str">
        <f aca="false">IF($Y3909="","",IF($AA3909&lt;$S3909,"Pass","Fail"))</f>
        <v/>
      </c>
      <c r="AH3909" s="23" t="str">
        <f aca="true">INDIRECT(CHOOSE(MATCH($T3909,{"±","&gt;","≥","≤","&lt;"},0), "AC", "AD", "AE", "AF", "AG") &amp; ROW())</f>
        <v/>
      </c>
      <c r="AI3909" s="56" t="str">
        <f aca="false">IF($X3909="Not Significant","No Further Action Required",
IF($AH3909="","",
IF(AND($AH3909="Pass",$L3909="0 - Passed "),"Analysis performed; no further action required.",
IF(AND($AH3909="Fail",$L3909="1 - Failed "),"Analysis performed; no further action required.",
IF(AND($AH3909="Pass",$L3909="2 - Limited In Use "),"Analysis performed; no further action required.",
IF(AND($AH3909="Fail",$L3909="3 - Adjusted "),"Analysis performed; no further action required.",
"Unit fails analysis; TSM determination required."))))))</f>
        <v/>
      </c>
      <c r="AJ3909" s="58"/>
    </row>
    <row r="3910" customFormat="false" ht="15" hidden="false" customHeight="false" outlineLevel="0" collapsed="false">
      <c r="A3910" s="56"/>
      <c r="E3910" s="57" t="str">
        <f aca="false">IF(AND($F3910="",$G3910=""),"",IF($G3910="",$F3910,HYPERLINK($G3910,$F3910)))</f>
        <v/>
      </c>
      <c r="H3910" s="1" t="str">
        <f aca="false">IF($I3910="","None Attached",IF(LEFT($I3910,5)="https",HYPERLINK($I3910,"Datasheet"),HYPERLINK(_xlfn.CONCAT("https://",$I3910),"Datasheet")))</f>
        <v>None Attached</v>
      </c>
      <c r="M3910" s="56"/>
      <c r="P3910" s="58"/>
      <c r="Q3910" s="1" t="n">
        <f aca="false">$M3910-$N3910</f>
        <v>0</v>
      </c>
      <c r="R3910" s="56"/>
      <c r="T3910" s="59" t="s">
        <v>15</v>
      </c>
      <c r="U3910" s="1" t="n">
        <f aca="false">$S3910-$R3910</f>
        <v>0</v>
      </c>
      <c r="V3910" s="1" t="n">
        <f aca="false">IF($T3910="±",$Q3910*2,$Q3910)</f>
        <v>0</v>
      </c>
      <c r="W3910" s="60" t="str">
        <f aca="false">IFERROR($U3910/ABS($V3910),"N/A")</f>
        <v>N/A</v>
      </c>
      <c r="X3910" s="61" t="str">
        <f aca="false">IF(OR($W3910="N/A",$R3910="",$S3910=""),"N/A",IF($W3910&gt;=4,"Not Significant",IF($W3910&gt;=2,"Semi-Significant","Significant")))</f>
        <v>N/A</v>
      </c>
      <c r="Z3910" s="1" t="str">
        <f aca="false">IF($D3910="Z540.1 w/data",0,"")</f>
        <v/>
      </c>
      <c r="AA3910" s="1" t="e">
        <f aca="false">$Y3910+$Q3910+$Z3910</f>
        <v>#VALUE!</v>
      </c>
      <c r="AB3910" s="1" t="n">
        <f aca="false">$N3910+$Q3910</f>
        <v>0</v>
      </c>
      <c r="AC3910" s="1" t="str">
        <f aca="false">IF($Y3910="","",IF(AND($AA3910&gt;=$R3910,$AA3910&lt;=$S3910),"Pass","Fail"))</f>
        <v/>
      </c>
      <c r="AD3910" s="1" t="str">
        <f aca="false">IF($Y3910="","",IF($AA3910&gt;$R3910,"Pass","Fail"))</f>
        <v/>
      </c>
      <c r="AE3910" s="1" t="str">
        <f aca="false">IF($Y3910="","",IF($AA3910&gt;=$R3910,"Pass","Fail"))</f>
        <v/>
      </c>
      <c r="AF3910" s="1" t="str">
        <f aca="false">IF($Y3910="","",IF($AA3910&lt;=$S3910,"Pass","Fail"))</f>
        <v/>
      </c>
      <c r="AG3910" s="1" t="str">
        <f aca="false">IF($Y3910="","",IF($AA3910&lt;$S3910,"Pass","Fail"))</f>
        <v/>
      </c>
      <c r="AH3910" s="23" t="str">
        <f aca="true">INDIRECT(CHOOSE(MATCH($T3910,{"±","&gt;","≥","≤","&lt;"},0), "AC", "AD", "AE", "AF", "AG") &amp; ROW())</f>
        <v/>
      </c>
      <c r="AI3910" s="56" t="str">
        <f aca="false">IF($X3910="Not Significant","No Further Action Required",
IF($AH3910="","",
IF(AND($AH3910="Pass",$L3910="0 - Passed "),"Analysis performed; no further action required.",
IF(AND($AH3910="Fail",$L3910="1 - Failed "),"Analysis performed; no further action required.",
IF(AND($AH3910="Pass",$L3910="2 - Limited In Use "),"Analysis performed; no further action required.",
IF(AND($AH3910="Fail",$L3910="3 - Adjusted "),"Analysis performed; no further action required.",
"Unit fails analysis; TSM determination required."))))))</f>
        <v/>
      </c>
      <c r="AJ3910" s="58"/>
    </row>
    <row r="3911" customFormat="false" ht="15" hidden="false" customHeight="false" outlineLevel="0" collapsed="false">
      <c r="A3911" s="56"/>
      <c r="E3911" s="57" t="str">
        <f aca="false">IF(AND($F3911="",$G3911=""),"",IF($G3911="",$F3911,HYPERLINK($G3911,$F3911)))</f>
        <v/>
      </c>
      <c r="H3911" s="1" t="str">
        <f aca="false">IF($I3911="","None Attached",IF(LEFT($I3911,5)="https",HYPERLINK($I3911,"Datasheet"),HYPERLINK(_xlfn.CONCAT("https://",$I3911),"Datasheet")))</f>
        <v>None Attached</v>
      </c>
      <c r="M3911" s="56"/>
      <c r="P3911" s="58"/>
      <c r="Q3911" s="1" t="n">
        <f aca="false">$M3911-$N3911</f>
        <v>0</v>
      </c>
      <c r="R3911" s="56"/>
      <c r="T3911" s="59" t="s">
        <v>15</v>
      </c>
      <c r="U3911" s="1" t="n">
        <f aca="false">$S3911-$R3911</f>
        <v>0</v>
      </c>
      <c r="V3911" s="1" t="n">
        <f aca="false">IF($T3911="±",$Q3911*2,$Q3911)</f>
        <v>0</v>
      </c>
      <c r="W3911" s="60" t="str">
        <f aca="false">IFERROR($U3911/ABS($V3911),"N/A")</f>
        <v>N/A</v>
      </c>
      <c r="X3911" s="61" t="str">
        <f aca="false">IF(OR($W3911="N/A",$R3911="",$S3911=""),"N/A",IF($W3911&gt;=4,"Not Significant",IF($W3911&gt;=2,"Semi-Significant","Significant")))</f>
        <v>N/A</v>
      </c>
      <c r="Z3911" s="1" t="str">
        <f aca="false">IF($D3911="Z540.1 w/data",0,"")</f>
        <v/>
      </c>
      <c r="AA3911" s="1" t="e">
        <f aca="false">$Y3911+$Q3911+$Z3911</f>
        <v>#VALUE!</v>
      </c>
      <c r="AB3911" s="1" t="n">
        <f aca="false">$N3911+$Q3911</f>
        <v>0</v>
      </c>
      <c r="AC3911" s="1" t="str">
        <f aca="false">IF($Y3911="","",IF(AND($AA3911&gt;=$R3911,$AA3911&lt;=$S3911),"Pass","Fail"))</f>
        <v/>
      </c>
      <c r="AD3911" s="1" t="str">
        <f aca="false">IF($Y3911="","",IF($AA3911&gt;$R3911,"Pass","Fail"))</f>
        <v/>
      </c>
      <c r="AE3911" s="1" t="str">
        <f aca="false">IF($Y3911="","",IF($AA3911&gt;=$R3911,"Pass","Fail"))</f>
        <v/>
      </c>
      <c r="AF3911" s="1" t="str">
        <f aca="false">IF($Y3911="","",IF($AA3911&lt;=$S3911,"Pass","Fail"))</f>
        <v/>
      </c>
      <c r="AG3911" s="1" t="str">
        <f aca="false">IF($Y3911="","",IF($AA3911&lt;$S3911,"Pass","Fail"))</f>
        <v/>
      </c>
      <c r="AH3911" s="23" t="str">
        <f aca="true">INDIRECT(CHOOSE(MATCH($T3911,{"±","&gt;","≥","≤","&lt;"},0), "AC", "AD", "AE", "AF", "AG") &amp; ROW())</f>
        <v/>
      </c>
      <c r="AI3911" s="56" t="str">
        <f aca="false">IF($X3911="Not Significant","No Further Action Required",
IF($AH3911="","",
IF(AND($AH3911="Pass",$L3911="0 - Passed "),"Analysis performed; no further action required.",
IF(AND($AH3911="Fail",$L3911="1 - Failed "),"Analysis performed; no further action required.",
IF(AND($AH3911="Pass",$L3911="2 - Limited In Use "),"Analysis performed; no further action required.",
IF(AND($AH3911="Fail",$L3911="3 - Adjusted "),"Analysis performed; no further action required.",
"Unit fails analysis; TSM determination required."))))))</f>
        <v/>
      </c>
      <c r="AJ3911" s="58"/>
    </row>
    <row r="3912" customFormat="false" ht="15" hidden="false" customHeight="false" outlineLevel="0" collapsed="false">
      <c r="A3912" s="56"/>
      <c r="E3912" s="57" t="str">
        <f aca="false">IF(AND($F3912="",$G3912=""),"",IF($G3912="",$F3912,HYPERLINK($G3912,$F3912)))</f>
        <v/>
      </c>
      <c r="H3912" s="1" t="str">
        <f aca="false">IF($I3912="","None Attached",IF(LEFT($I3912,5)="https",HYPERLINK($I3912,"Datasheet"),HYPERLINK(_xlfn.CONCAT("https://",$I3912),"Datasheet")))</f>
        <v>None Attached</v>
      </c>
      <c r="M3912" s="56"/>
      <c r="P3912" s="58"/>
      <c r="Q3912" s="1" t="n">
        <f aca="false">$M3912-$N3912</f>
        <v>0</v>
      </c>
      <c r="R3912" s="56"/>
      <c r="T3912" s="59" t="s">
        <v>15</v>
      </c>
      <c r="U3912" s="1" t="n">
        <f aca="false">$S3912-$R3912</f>
        <v>0</v>
      </c>
      <c r="V3912" s="1" t="n">
        <f aca="false">IF($T3912="±",$Q3912*2,$Q3912)</f>
        <v>0</v>
      </c>
      <c r="W3912" s="60" t="str">
        <f aca="false">IFERROR($U3912/ABS($V3912),"N/A")</f>
        <v>N/A</v>
      </c>
      <c r="X3912" s="61" t="str">
        <f aca="false">IF(OR($W3912="N/A",$R3912="",$S3912=""),"N/A",IF($W3912&gt;=4,"Not Significant",IF($W3912&gt;=2,"Semi-Significant","Significant")))</f>
        <v>N/A</v>
      </c>
      <c r="Z3912" s="1" t="str">
        <f aca="false">IF($D3912="Z540.1 w/data",0,"")</f>
        <v/>
      </c>
      <c r="AA3912" s="1" t="e">
        <f aca="false">$Y3912+$Q3912+$Z3912</f>
        <v>#VALUE!</v>
      </c>
      <c r="AB3912" s="1" t="n">
        <f aca="false">$N3912+$Q3912</f>
        <v>0</v>
      </c>
      <c r="AC3912" s="1" t="str">
        <f aca="false">IF($Y3912="","",IF(AND($AA3912&gt;=$R3912,$AA3912&lt;=$S3912),"Pass","Fail"))</f>
        <v/>
      </c>
      <c r="AD3912" s="1" t="str">
        <f aca="false">IF($Y3912="","",IF($AA3912&gt;$R3912,"Pass","Fail"))</f>
        <v/>
      </c>
      <c r="AE3912" s="1" t="str">
        <f aca="false">IF($Y3912="","",IF($AA3912&gt;=$R3912,"Pass","Fail"))</f>
        <v/>
      </c>
      <c r="AF3912" s="1" t="str">
        <f aca="false">IF($Y3912="","",IF($AA3912&lt;=$S3912,"Pass","Fail"))</f>
        <v/>
      </c>
      <c r="AG3912" s="1" t="str">
        <f aca="false">IF($Y3912="","",IF($AA3912&lt;$S3912,"Pass","Fail"))</f>
        <v/>
      </c>
      <c r="AH3912" s="23" t="str">
        <f aca="true">INDIRECT(CHOOSE(MATCH($T3912,{"±","&gt;","≥","≤","&lt;"},0), "AC", "AD", "AE", "AF", "AG") &amp; ROW())</f>
        <v/>
      </c>
      <c r="AI3912" s="56" t="str">
        <f aca="false">IF($X3912="Not Significant","No Further Action Required",
IF($AH3912="","",
IF(AND($AH3912="Pass",$L3912="0 - Passed "),"Analysis performed; no further action required.",
IF(AND($AH3912="Fail",$L3912="1 - Failed "),"Analysis performed; no further action required.",
IF(AND($AH3912="Pass",$L3912="2 - Limited In Use "),"Analysis performed; no further action required.",
IF(AND($AH3912="Fail",$L3912="3 - Adjusted "),"Analysis performed; no further action required.",
"Unit fails analysis; TSM determination required."))))))</f>
        <v/>
      </c>
      <c r="AJ3912" s="58"/>
    </row>
    <row r="3913" customFormat="false" ht="15" hidden="false" customHeight="false" outlineLevel="0" collapsed="false">
      <c r="A3913" s="56"/>
      <c r="E3913" s="57" t="str">
        <f aca="false">IF(AND($F3913="",$G3913=""),"",IF($G3913="",$F3913,HYPERLINK($G3913,$F3913)))</f>
        <v/>
      </c>
      <c r="H3913" s="1" t="str">
        <f aca="false">IF($I3913="","None Attached",IF(LEFT($I3913,5)="https",HYPERLINK($I3913,"Datasheet"),HYPERLINK(_xlfn.CONCAT("https://",$I3913),"Datasheet")))</f>
        <v>None Attached</v>
      </c>
      <c r="M3913" s="56"/>
      <c r="P3913" s="58"/>
      <c r="Q3913" s="1" t="n">
        <f aca="false">$M3913-$N3913</f>
        <v>0</v>
      </c>
      <c r="R3913" s="56"/>
      <c r="T3913" s="59" t="s">
        <v>15</v>
      </c>
      <c r="U3913" s="1" t="n">
        <f aca="false">$S3913-$R3913</f>
        <v>0</v>
      </c>
      <c r="V3913" s="1" t="n">
        <f aca="false">IF($T3913="±",$Q3913*2,$Q3913)</f>
        <v>0</v>
      </c>
      <c r="W3913" s="60" t="str">
        <f aca="false">IFERROR($U3913/ABS($V3913),"N/A")</f>
        <v>N/A</v>
      </c>
      <c r="X3913" s="61" t="str">
        <f aca="false">IF(OR($W3913="N/A",$R3913="",$S3913=""),"N/A",IF($W3913&gt;=4,"Not Significant",IF($W3913&gt;=2,"Semi-Significant","Significant")))</f>
        <v>N/A</v>
      </c>
      <c r="Z3913" s="1" t="str">
        <f aca="false">IF($D3913="Z540.1 w/data",0,"")</f>
        <v/>
      </c>
      <c r="AA3913" s="1" t="e">
        <f aca="false">$Y3913+$Q3913+$Z3913</f>
        <v>#VALUE!</v>
      </c>
      <c r="AB3913" s="1" t="n">
        <f aca="false">$N3913+$Q3913</f>
        <v>0</v>
      </c>
      <c r="AC3913" s="1" t="str">
        <f aca="false">IF($Y3913="","",IF(AND($AA3913&gt;=$R3913,$AA3913&lt;=$S3913),"Pass","Fail"))</f>
        <v/>
      </c>
      <c r="AD3913" s="1" t="str">
        <f aca="false">IF($Y3913="","",IF($AA3913&gt;$R3913,"Pass","Fail"))</f>
        <v/>
      </c>
      <c r="AE3913" s="1" t="str">
        <f aca="false">IF($Y3913="","",IF($AA3913&gt;=$R3913,"Pass","Fail"))</f>
        <v/>
      </c>
      <c r="AF3913" s="1" t="str">
        <f aca="false">IF($Y3913="","",IF($AA3913&lt;=$S3913,"Pass","Fail"))</f>
        <v/>
      </c>
      <c r="AG3913" s="1" t="str">
        <f aca="false">IF($Y3913="","",IF($AA3913&lt;$S3913,"Pass","Fail"))</f>
        <v/>
      </c>
      <c r="AH3913" s="23" t="str">
        <f aca="true">INDIRECT(CHOOSE(MATCH($T3913,{"±","&gt;","≥","≤","&lt;"},0), "AC", "AD", "AE", "AF", "AG") &amp; ROW())</f>
        <v/>
      </c>
      <c r="AI3913" s="56" t="str">
        <f aca="false">IF($X3913="Not Significant","No Further Action Required",
IF($AH3913="","",
IF(AND($AH3913="Pass",$L3913="0 - Passed "),"Analysis performed; no further action required.",
IF(AND($AH3913="Fail",$L3913="1 - Failed "),"Analysis performed; no further action required.",
IF(AND($AH3913="Pass",$L3913="2 - Limited In Use "),"Analysis performed; no further action required.",
IF(AND($AH3913="Fail",$L3913="3 - Adjusted "),"Analysis performed; no further action required.",
"Unit fails analysis; TSM determination required."))))))</f>
        <v/>
      </c>
      <c r="AJ3913" s="58"/>
    </row>
    <row r="3914" customFormat="false" ht="15" hidden="false" customHeight="false" outlineLevel="0" collapsed="false">
      <c r="A3914" s="56"/>
      <c r="E3914" s="57" t="str">
        <f aca="false">IF(AND($F3914="",$G3914=""),"",IF($G3914="",$F3914,HYPERLINK($G3914,$F3914)))</f>
        <v/>
      </c>
      <c r="H3914" s="1" t="str">
        <f aca="false">IF($I3914="","None Attached",IF(LEFT($I3914,5)="https",HYPERLINK($I3914,"Datasheet"),HYPERLINK(_xlfn.CONCAT("https://",$I3914),"Datasheet")))</f>
        <v>None Attached</v>
      </c>
      <c r="M3914" s="56"/>
      <c r="P3914" s="58"/>
      <c r="Q3914" s="1" t="n">
        <f aca="false">$M3914-$N3914</f>
        <v>0</v>
      </c>
      <c r="R3914" s="56"/>
      <c r="T3914" s="59" t="s">
        <v>15</v>
      </c>
      <c r="U3914" s="1" t="n">
        <f aca="false">$S3914-$R3914</f>
        <v>0</v>
      </c>
      <c r="V3914" s="1" t="n">
        <f aca="false">IF($T3914="±",$Q3914*2,$Q3914)</f>
        <v>0</v>
      </c>
      <c r="W3914" s="60" t="str">
        <f aca="false">IFERROR($U3914/ABS($V3914),"N/A")</f>
        <v>N/A</v>
      </c>
      <c r="X3914" s="61" t="str">
        <f aca="false">IF(OR($W3914="N/A",$R3914="",$S3914=""),"N/A",IF($W3914&gt;=4,"Not Significant",IF($W3914&gt;=2,"Semi-Significant","Significant")))</f>
        <v>N/A</v>
      </c>
      <c r="Z3914" s="1" t="str">
        <f aca="false">IF($D3914="Z540.1 w/data",0,"")</f>
        <v/>
      </c>
      <c r="AA3914" s="1" t="e">
        <f aca="false">$Y3914+$Q3914+$Z3914</f>
        <v>#VALUE!</v>
      </c>
      <c r="AB3914" s="1" t="n">
        <f aca="false">$N3914+$Q3914</f>
        <v>0</v>
      </c>
      <c r="AC3914" s="1" t="str">
        <f aca="false">IF($Y3914="","",IF(AND($AA3914&gt;=$R3914,$AA3914&lt;=$S3914),"Pass","Fail"))</f>
        <v/>
      </c>
      <c r="AD3914" s="1" t="str">
        <f aca="false">IF($Y3914="","",IF($AA3914&gt;$R3914,"Pass","Fail"))</f>
        <v/>
      </c>
      <c r="AE3914" s="1" t="str">
        <f aca="false">IF($Y3914="","",IF($AA3914&gt;=$R3914,"Pass","Fail"))</f>
        <v/>
      </c>
      <c r="AF3914" s="1" t="str">
        <f aca="false">IF($Y3914="","",IF($AA3914&lt;=$S3914,"Pass","Fail"))</f>
        <v/>
      </c>
      <c r="AG3914" s="1" t="str">
        <f aca="false">IF($Y3914="","",IF($AA3914&lt;$S3914,"Pass","Fail"))</f>
        <v/>
      </c>
      <c r="AH3914" s="23" t="str">
        <f aca="true">INDIRECT(CHOOSE(MATCH($T3914,{"±","&gt;","≥","≤","&lt;"},0), "AC", "AD", "AE", "AF", "AG") &amp; ROW())</f>
        <v/>
      </c>
      <c r="AI3914" s="56" t="str">
        <f aca="false">IF($X3914="Not Significant","No Further Action Required",
IF($AH3914="","",
IF(AND($AH3914="Pass",$L3914="0 - Passed "),"Analysis performed; no further action required.",
IF(AND($AH3914="Fail",$L3914="1 - Failed "),"Analysis performed; no further action required.",
IF(AND($AH3914="Pass",$L3914="2 - Limited In Use "),"Analysis performed; no further action required.",
IF(AND($AH3914="Fail",$L3914="3 - Adjusted "),"Analysis performed; no further action required.",
"Unit fails analysis; TSM determination required."))))))</f>
        <v/>
      </c>
      <c r="AJ3914" s="58"/>
    </row>
    <row r="3915" customFormat="false" ht="15" hidden="false" customHeight="false" outlineLevel="0" collapsed="false">
      <c r="A3915" s="56"/>
      <c r="E3915" s="57" t="str">
        <f aca="false">IF(AND($F3915="",$G3915=""),"",IF($G3915="",$F3915,HYPERLINK($G3915,$F3915)))</f>
        <v/>
      </c>
      <c r="H3915" s="1" t="str">
        <f aca="false">IF($I3915="","None Attached",IF(LEFT($I3915,5)="https",HYPERLINK($I3915,"Datasheet"),HYPERLINK(_xlfn.CONCAT("https://",$I3915),"Datasheet")))</f>
        <v>None Attached</v>
      </c>
      <c r="M3915" s="56"/>
      <c r="P3915" s="58"/>
      <c r="Q3915" s="1" t="n">
        <f aca="false">$M3915-$N3915</f>
        <v>0</v>
      </c>
      <c r="R3915" s="56"/>
      <c r="T3915" s="59" t="s">
        <v>15</v>
      </c>
      <c r="U3915" s="1" t="n">
        <f aca="false">$S3915-$R3915</f>
        <v>0</v>
      </c>
      <c r="V3915" s="1" t="n">
        <f aca="false">IF($T3915="±",$Q3915*2,$Q3915)</f>
        <v>0</v>
      </c>
      <c r="W3915" s="60" t="str">
        <f aca="false">IFERROR($U3915/ABS($V3915),"N/A")</f>
        <v>N/A</v>
      </c>
      <c r="X3915" s="61" t="str">
        <f aca="false">IF(OR($W3915="N/A",$R3915="",$S3915=""),"N/A",IF($W3915&gt;=4,"Not Significant",IF($W3915&gt;=2,"Semi-Significant","Significant")))</f>
        <v>N/A</v>
      </c>
      <c r="Z3915" s="1" t="str">
        <f aca="false">IF($D3915="Z540.1 w/data",0,"")</f>
        <v/>
      </c>
      <c r="AA3915" s="1" t="e">
        <f aca="false">$Y3915+$Q3915+$Z3915</f>
        <v>#VALUE!</v>
      </c>
      <c r="AB3915" s="1" t="n">
        <f aca="false">$N3915+$Q3915</f>
        <v>0</v>
      </c>
      <c r="AC3915" s="1" t="str">
        <f aca="false">IF($Y3915="","",IF(AND($AA3915&gt;=$R3915,$AA3915&lt;=$S3915),"Pass","Fail"))</f>
        <v/>
      </c>
      <c r="AD3915" s="1" t="str">
        <f aca="false">IF($Y3915="","",IF($AA3915&gt;$R3915,"Pass","Fail"))</f>
        <v/>
      </c>
      <c r="AE3915" s="1" t="str">
        <f aca="false">IF($Y3915="","",IF($AA3915&gt;=$R3915,"Pass","Fail"))</f>
        <v/>
      </c>
      <c r="AF3915" s="1" t="str">
        <f aca="false">IF($Y3915="","",IF($AA3915&lt;=$S3915,"Pass","Fail"))</f>
        <v/>
      </c>
      <c r="AG3915" s="1" t="str">
        <f aca="false">IF($Y3915="","",IF($AA3915&lt;$S3915,"Pass","Fail"))</f>
        <v/>
      </c>
      <c r="AH3915" s="23" t="str">
        <f aca="true">INDIRECT(CHOOSE(MATCH($T3915,{"±","&gt;","≥","≤","&lt;"},0), "AC", "AD", "AE", "AF", "AG") &amp; ROW())</f>
        <v/>
      </c>
      <c r="AI3915" s="56" t="str">
        <f aca="false">IF($X3915="Not Significant","No Further Action Required",
IF($AH3915="","",
IF(AND($AH3915="Pass",$L3915="0 - Passed "),"Analysis performed; no further action required.",
IF(AND($AH3915="Fail",$L3915="1 - Failed "),"Analysis performed; no further action required.",
IF(AND($AH3915="Pass",$L3915="2 - Limited In Use "),"Analysis performed; no further action required.",
IF(AND($AH3915="Fail",$L3915="3 - Adjusted "),"Analysis performed; no further action required.",
"Unit fails analysis; TSM determination required."))))))</f>
        <v/>
      </c>
      <c r="AJ3915" s="58"/>
    </row>
    <row r="3916" customFormat="false" ht="15" hidden="false" customHeight="false" outlineLevel="0" collapsed="false">
      <c r="A3916" s="56"/>
      <c r="E3916" s="57" t="str">
        <f aca="false">IF(AND($F3916="",$G3916=""),"",IF($G3916="",$F3916,HYPERLINK($G3916,$F3916)))</f>
        <v/>
      </c>
      <c r="H3916" s="1" t="str">
        <f aca="false">IF($I3916="","None Attached",IF(LEFT($I3916,5)="https",HYPERLINK($I3916,"Datasheet"),HYPERLINK(_xlfn.CONCAT("https://",$I3916),"Datasheet")))</f>
        <v>None Attached</v>
      </c>
      <c r="M3916" s="56"/>
      <c r="P3916" s="58"/>
      <c r="Q3916" s="1" t="n">
        <f aca="false">$M3916-$N3916</f>
        <v>0</v>
      </c>
      <c r="R3916" s="56"/>
      <c r="T3916" s="59" t="s">
        <v>15</v>
      </c>
      <c r="U3916" s="1" t="n">
        <f aca="false">$S3916-$R3916</f>
        <v>0</v>
      </c>
      <c r="V3916" s="1" t="n">
        <f aca="false">IF($T3916="±",$Q3916*2,$Q3916)</f>
        <v>0</v>
      </c>
      <c r="W3916" s="60" t="str">
        <f aca="false">IFERROR($U3916/ABS($V3916),"N/A")</f>
        <v>N/A</v>
      </c>
      <c r="X3916" s="61" t="str">
        <f aca="false">IF(OR($W3916="N/A",$R3916="",$S3916=""),"N/A",IF($W3916&gt;=4,"Not Significant",IF($W3916&gt;=2,"Semi-Significant","Significant")))</f>
        <v>N/A</v>
      </c>
      <c r="Z3916" s="1" t="str">
        <f aca="false">IF($D3916="Z540.1 w/data",0,"")</f>
        <v/>
      </c>
      <c r="AA3916" s="1" t="e">
        <f aca="false">$Y3916+$Q3916+$Z3916</f>
        <v>#VALUE!</v>
      </c>
      <c r="AB3916" s="1" t="n">
        <f aca="false">$N3916+$Q3916</f>
        <v>0</v>
      </c>
      <c r="AC3916" s="1" t="str">
        <f aca="false">IF($Y3916="","",IF(AND($AA3916&gt;=$R3916,$AA3916&lt;=$S3916),"Pass","Fail"))</f>
        <v/>
      </c>
      <c r="AD3916" s="1" t="str">
        <f aca="false">IF($Y3916="","",IF($AA3916&gt;$R3916,"Pass","Fail"))</f>
        <v/>
      </c>
      <c r="AE3916" s="1" t="str">
        <f aca="false">IF($Y3916="","",IF($AA3916&gt;=$R3916,"Pass","Fail"))</f>
        <v/>
      </c>
      <c r="AF3916" s="1" t="str">
        <f aca="false">IF($Y3916="","",IF($AA3916&lt;=$S3916,"Pass","Fail"))</f>
        <v/>
      </c>
      <c r="AG3916" s="1" t="str">
        <f aca="false">IF($Y3916="","",IF($AA3916&lt;$S3916,"Pass","Fail"))</f>
        <v/>
      </c>
      <c r="AH3916" s="23" t="str">
        <f aca="true">INDIRECT(CHOOSE(MATCH($T3916,{"±","&gt;","≥","≤","&lt;"},0), "AC", "AD", "AE", "AF", "AG") &amp; ROW())</f>
        <v/>
      </c>
      <c r="AI3916" s="56" t="str">
        <f aca="false">IF($X3916="Not Significant","No Further Action Required",
IF($AH3916="","",
IF(AND($AH3916="Pass",$L3916="0 - Passed "),"Analysis performed; no further action required.",
IF(AND($AH3916="Fail",$L3916="1 - Failed "),"Analysis performed; no further action required.",
IF(AND($AH3916="Pass",$L3916="2 - Limited In Use "),"Analysis performed; no further action required.",
IF(AND($AH3916="Fail",$L3916="3 - Adjusted "),"Analysis performed; no further action required.",
"Unit fails analysis; TSM determination required."))))))</f>
        <v/>
      </c>
      <c r="AJ3916" s="58"/>
    </row>
    <row r="3917" customFormat="false" ht="15" hidden="false" customHeight="false" outlineLevel="0" collapsed="false">
      <c r="A3917" s="56"/>
      <c r="E3917" s="57" t="str">
        <f aca="false">IF(AND($F3917="",$G3917=""),"",IF($G3917="",$F3917,HYPERLINK($G3917,$F3917)))</f>
        <v/>
      </c>
      <c r="H3917" s="1" t="str">
        <f aca="false">IF($I3917="","None Attached",IF(LEFT($I3917,5)="https",HYPERLINK($I3917,"Datasheet"),HYPERLINK(_xlfn.CONCAT("https://",$I3917),"Datasheet")))</f>
        <v>None Attached</v>
      </c>
      <c r="M3917" s="56"/>
      <c r="P3917" s="58"/>
      <c r="Q3917" s="1" t="n">
        <f aca="false">$M3917-$N3917</f>
        <v>0</v>
      </c>
      <c r="R3917" s="56"/>
      <c r="T3917" s="59" t="s">
        <v>15</v>
      </c>
      <c r="U3917" s="1" t="n">
        <f aca="false">$S3917-$R3917</f>
        <v>0</v>
      </c>
      <c r="V3917" s="1" t="n">
        <f aca="false">IF($T3917="±",$Q3917*2,$Q3917)</f>
        <v>0</v>
      </c>
      <c r="W3917" s="60" t="str">
        <f aca="false">IFERROR($U3917/ABS($V3917),"N/A")</f>
        <v>N/A</v>
      </c>
      <c r="X3917" s="61" t="str">
        <f aca="false">IF(OR($W3917="N/A",$R3917="",$S3917=""),"N/A",IF($W3917&gt;=4,"Not Significant",IF($W3917&gt;=2,"Semi-Significant","Significant")))</f>
        <v>N/A</v>
      </c>
      <c r="Z3917" s="1" t="str">
        <f aca="false">IF($D3917="Z540.1 w/data",0,"")</f>
        <v/>
      </c>
      <c r="AA3917" s="1" t="e">
        <f aca="false">$Y3917+$Q3917+$Z3917</f>
        <v>#VALUE!</v>
      </c>
      <c r="AB3917" s="1" t="n">
        <f aca="false">$N3917+$Q3917</f>
        <v>0</v>
      </c>
      <c r="AC3917" s="1" t="str">
        <f aca="false">IF($Y3917="","",IF(AND($AA3917&gt;=$R3917,$AA3917&lt;=$S3917),"Pass","Fail"))</f>
        <v/>
      </c>
      <c r="AD3917" s="1" t="str">
        <f aca="false">IF($Y3917="","",IF($AA3917&gt;$R3917,"Pass","Fail"))</f>
        <v/>
      </c>
      <c r="AE3917" s="1" t="str">
        <f aca="false">IF($Y3917="","",IF($AA3917&gt;=$R3917,"Pass","Fail"))</f>
        <v/>
      </c>
      <c r="AF3917" s="1" t="str">
        <f aca="false">IF($Y3917="","",IF($AA3917&lt;=$S3917,"Pass","Fail"))</f>
        <v/>
      </c>
      <c r="AG3917" s="1" t="str">
        <f aca="false">IF($Y3917="","",IF($AA3917&lt;$S3917,"Pass","Fail"))</f>
        <v/>
      </c>
      <c r="AH3917" s="23" t="str">
        <f aca="true">INDIRECT(CHOOSE(MATCH($T3917,{"±","&gt;","≥","≤","&lt;"},0), "AC", "AD", "AE", "AF", "AG") &amp; ROW())</f>
        <v/>
      </c>
      <c r="AI3917" s="56" t="str">
        <f aca="false">IF($X3917="Not Significant","No Further Action Required",
IF($AH3917="","",
IF(AND($AH3917="Pass",$L3917="0 - Passed "),"Analysis performed; no further action required.",
IF(AND($AH3917="Fail",$L3917="1 - Failed "),"Analysis performed; no further action required.",
IF(AND($AH3917="Pass",$L3917="2 - Limited In Use "),"Analysis performed; no further action required.",
IF(AND($AH3917="Fail",$L3917="3 - Adjusted "),"Analysis performed; no further action required.",
"Unit fails analysis; TSM determination required."))))))</f>
        <v/>
      </c>
      <c r="AJ3917" s="58"/>
    </row>
    <row r="3918" customFormat="false" ht="15" hidden="false" customHeight="false" outlineLevel="0" collapsed="false">
      <c r="A3918" s="56"/>
      <c r="E3918" s="57" t="str">
        <f aca="false">IF(AND($F3918="",$G3918=""),"",IF($G3918="",$F3918,HYPERLINK($G3918,$F3918)))</f>
        <v/>
      </c>
      <c r="H3918" s="1" t="str">
        <f aca="false">IF($I3918="","None Attached",IF(LEFT($I3918,5)="https",HYPERLINK($I3918,"Datasheet"),HYPERLINK(_xlfn.CONCAT("https://",$I3918),"Datasheet")))</f>
        <v>None Attached</v>
      </c>
      <c r="M3918" s="56"/>
      <c r="P3918" s="58"/>
      <c r="Q3918" s="1" t="n">
        <f aca="false">$M3918-$N3918</f>
        <v>0</v>
      </c>
      <c r="R3918" s="56"/>
      <c r="T3918" s="59" t="s">
        <v>15</v>
      </c>
      <c r="U3918" s="1" t="n">
        <f aca="false">$S3918-$R3918</f>
        <v>0</v>
      </c>
      <c r="V3918" s="1" t="n">
        <f aca="false">IF($T3918="±",$Q3918*2,$Q3918)</f>
        <v>0</v>
      </c>
      <c r="W3918" s="60" t="str">
        <f aca="false">IFERROR($U3918/ABS($V3918),"N/A")</f>
        <v>N/A</v>
      </c>
      <c r="X3918" s="61" t="str">
        <f aca="false">IF(OR($W3918="N/A",$R3918="",$S3918=""),"N/A",IF($W3918&gt;=4,"Not Significant",IF($W3918&gt;=2,"Semi-Significant","Significant")))</f>
        <v>N/A</v>
      </c>
      <c r="Z3918" s="1" t="str">
        <f aca="false">IF($D3918="Z540.1 w/data",0,"")</f>
        <v/>
      </c>
      <c r="AA3918" s="1" t="e">
        <f aca="false">$Y3918+$Q3918+$Z3918</f>
        <v>#VALUE!</v>
      </c>
      <c r="AB3918" s="1" t="n">
        <f aca="false">$N3918+$Q3918</f>
        <v>0</v>
      </c>
      <c r="AC3918" s="1" t="str">
        <f aca="false">IF($Y3918="","",IF(AND($AA3918&gt;=$R3918,$AA3918&lt;=$S3918),"Pass","Fail"))</f>
        <v/>
      </c>
      <c r="AD3918" s="1" t="str">
        <f aca="false">IF($Y3918="","",IF($AA3918&gt;$R3918,"Pass","Fail"))</f>
        <v/>
      </c>
      <c r="AE3918" s="1" t="str">
        <f aca="false">IF($Y3918="","",IF($AA3918&gt;=$R3918,"Pass","Fail"))</f>
        <v/>
      </c>
      <c r="AF3918" s="1" t="str">
        <f aca="false">IF($Y3918="","",IF($AA3918&lt;=$S3918,"Pass","Fail"))</f>
        <v/>
      </c>
      <c r="AG3918" s="1" t="str">
        <f aca="false">IF($Y3918="","",IF($AA3918&lt;$S3918,"Pass","Fail"))</f>
        <v/>
      </c>
      <c r="AH3918" s="23" t="str">
        <f aca="true">INDIRECT(CHOOSE(MATCH($T3918,{"±","&gt;","≥","≤","&lt;"},0), "AC", "AD", "AE", "AF", "AG") &amp; ROW())</f>
        <v/>
      </c>
      <c r="AI3918" s="56" t="str">
        <f aca="false">IF($X3918="Not Significant","No Further Action Required",
IF($AH3918="","",
IF(AND($AH3918="Pass",$L3918="0 - Passed "),"Analysis performed; no further action required.",
IF(AND($AH3918="Fail",$L3918="1 - Failed "),"Analysis performed; no further action required.",
IF(AND($AH3918="Pass",$L3918="2 - Limited In Use "),"Analysis performed; no further action required.",
IF(AND($AH3918="Fail",$L3918="3 - Adjusted "),"Analysis performed; no further action required.",
"Unit fails analysis; TSM determination required."))))))</f>
        <v/>
      </c>
      <c r="AJ3918" s="58"/>
    </row>
    <row r="3919" customFormat="false" ht="15" hidden="false" customHeight="false" outlineLevel="0" collapsed="false">
      <c r="A3919" s="56"/>
      <c r="E3919" s="57" t="str">
        <f aca="false">IF(AND($F3919="",$G3919=""),"",IF($G3919="",$F3919,HYPERLINK($G3919,$F3919)))</f>
        <v/>
      </c>
      <c r="H3919" s="1" t="str">
        <f aca="false">IF($I3919="","None Attached",IF(LEFT($I3919,5)="https",HYPERLINK($I3919,"Datasheet"),HYPERLINK(_xlfn.CONCAT("https://",$I3919),"Datasheet")))</f>
        <v>None Attached</v>
      </c>
      <c r="M3919" s="56"/>
      <c r="P3919" s="58"/>
      <c r="Q3919" s="1" t="n">
        <f aca="false">$M3919-$N3919</f>
        <v>0</v>
      </c>
      <c r="R3919" s="56"/>
      <c r="T3919" s="59" t="s">
        <v>15</v>
      </c>
      <c r="U3919" s="1" t="n">
        <f aca="false">$S3919-$R3919</f>
        <v>0</v>
      </c>
      <c r="V3919" s="1" t="n">
        <f aca="false">IF($T3919="±",$Q3919*2,$Q3919)</f>
        <v>0</v>
      </c>
      <c r="W3919" s="60" t="str">
        <f aca="false">IFERROR($U3919/ABS($V3919),"N/A")</f>
        <v>N/A</v>
      </c>
      <c r="X3919" s="61" t="str">
        <f aca="false">IF(OR($W3919="N/A",$R3919="",$S3919=""),"N/A",IF($W3919&gt;=4,"Not Significant",IF($W3919&gt;=2,"Semi-Significant","Significant")))</f>
        <v>N/A</v>
      </c>
      <c r="Z3919" s="1" t="str">
        <f aca="false">IF($D3919="Z540.1 w/data",0,"")</f>
        <v/>
      </c>
      <c r="AA3919" s="1" t="e">
        <f aca="false">$Y3919+$Q3919+$Z3919</f>
        <v>#VALUE!</v>
      </c>
      <c r="AB3919" s="1" t="n">
        <f aca="false">$N3919+$Q3919</f>
        <v>0</v>
      </c>
      <c r="AC3919" s="1" t="str">
        <f aca="false">IF($Y3919="","",IF(AND($AA3919&gt;=$R3919,$AA3919&lt;=$S3919),"Pass","Fail"))</f>
        <v/>
      </c>
      <c r="AD3919" s="1" t="str">
        <f aca="false">IF($Y3919="","",IF($AA3919&gt;$R3919,"Pass","Fail"))</f>
        <v/>
      </c>
      <c r="AE3919" s="1" t="str">
        <f aca="false">IF($Y3919="","",IF($AA3919&gt;=$R3919,"Pass","Fail"))</f>
        <v/>
      </c>
      <c r="AF3919" s="1" t="str">
        <f aca="false">IF($Y3919="","",IF($AA3919&lt;=$S3919,"Pass","Fail"))</f>
        <v/>
      </c>
      <c r="AG3919" s="1" t="str">
        <f aca="false">IF($Y3919="","",IF($AA3919&lt;$S3919,"Pass","Fail"))</f>
        <v/>
      </c>
      <c r="AH3919" s="23" t="str">
        <f aca="true">INDIRECT(CHOOSE(MATCH($T3919,{"±","&gt;","≥","≤","&lt;"},0), "AC", "AD", "AE", "AF", "AG") &amp; ROW())</f>
        <v/>
      </c>
      <c r="AI3919" s="56" t="str">
        <f aca="false">IF($X3919="Not Significant","No Further Action Required",
IF($AH3919="","",
IF(AND($AH3919="Pass",$L3919="0 - Passed "),"Analysis performed; no further action required.",
IF(AND($AH3919="Fail",$L3919="1 - Failed "),"Analysis performed; no further action required.",
IF(AND($AH3919="Pass",$L3919="2 - Limited In Use "),"Analysis performed; no further action required.",
IF(AND($AH3919="Fail",$L3919="3 - Adjusted "),"Analysis performed; no further action required.",
"Unit fails analysis; TSM determination required."))))))</f>
        <v/>
      </c>
      <c r="AJ3919" s="58"/>
    </row>
    <row r="3920" customFormat="false" ht="15" hidden="false" customHeight="false" outlineLevel="0" collapsed="false">
      <c r="A3920" s="56"/>
      <c r="E3920" s="57" t="str">
        <f aca="false">IF(AND($F3920="",$G3920=""),"",IF($G3920="",$F3920,HYPERLINK($G3920,$F3920)))</f>
        <v/>
      </c>
      <c r="H3920" s="1" t="str">
        <f aca="false">IF($I3920="","None Attached",IF(LEFT($I3920,5)="https",HYPERLINK($I3920,"Datasheet"),HYPERLINK(_xlfn.CONCAT("https://",$I3920),"Datasheet")))</f>
        <v>None Attached</v>
      </c>
      <c r="M3920" s="56"/>
      <c r="P3920" s="58"/>
      <c r="Q3920" s="1" t="n">
        <f aca="false">$M3920-$N3920</f>
        <v>0</v>
      </c>
      <c r="R3920" s="56"/>
      <c r="T3920" s="59" t="s">
        <v>15</v>
      </c>
      <c r="U3920" s="1" t="n">
        <f aca="false">$S3920-$R3920</f>
        <v>0</v>
      </c>
      <c r="V3920" s="1" t="n">
        <f aca="false">IF($T3920="±",$Q3920*2,$Q3920)</f>
        <v>0</v>
      </c>
      <c r="W3920" s="60" t="str">
        <f aca="false">IFERROR($U3920/ABS($V3920),"N/A")</f>
        <v>N/A</v>
      </c>
      <c r="X3920" s="61" t="str">
        <f aca="false">IF(OR($W3920="N/A",$R3920="",$S3920=""),"N/A",IF($W3920&gt;=4,"Not Significant",IF($W3920&gt;=2,"Semi-Significant","Significant")))</f>
        <v>N/A</v>
      </c>
      <c r="Z3920" s="1" t="str">
        <f aca="false">IF($D3920="Z540.1 w/data",0,"")</f>
        <v/>
      </c>
      <c r="AA3920" s="1" t="e">
        <f aca="false">$Y3920+$Q3920+$Z3920</f>
        <v>#VALUE!</v>
      </c>
      <c r="AB3920" s="1" t="n">
        <f aca="false">$N3920+$Q3920</f>
        <v>0</v>
      </c>
      <c r="AC3920" s="1" t="str">
        <f aca="false">IF($Y3920="","",IF(AND($AA3920&gt;=$R3920,$AA3920&lt;=$S3920),"Pass","Fail"))</f>
        <v/>
      </c>
      <c r="AD3920" s="1" t="str">
        <f aca="false">IF($Y3920="","",IF($AA3920&gt;$R3920,"Pass","Fail"))</f>
        <v/>
      </c>
      <c r="AE3920" s="1" t="str">
        <f aca="false">IF($Y3920="","",IF($AA3920&gt;=$R3920,"Pass","Fail"))</f>
        <v/>
      </c>
      <c r="AF3920" s="1" t="str">
        <f aca="false">IF($Y3920="","",IF($AA3920&lt;=$S3920,"Pass","Fail"))</f>
        <v/>
      </c>
      <c r="AG3920" s="1" t="str">
        <f aca="false">IF($Y3920="","",IF($AA3920&lt;$S3920,"Pass","Fail"))</f>
        <v/>
      </c>
      <c r="AH3920" s="23" t="str">
        <f aca="true">INDIRECT(CHOOSE(MATCH($T3920,{"±","&gt;","≥","≤","&lt;"},0), "AC", "AD", "AE", "AF", "AG") &amp; ROW())</f>
        <v/>
      </c>
      <c r="AI3920" s="56" t="str">
        <f aca="false">IF($X3920="Not Significant","No Further Action Required",
IF($AH3920="","",
IF(AND($AH3920="Pass",$L3920="0 - Passed "),"Analysis performed; no further action required.",
IF(AND($AH3920="Fail",$L3920="1 - Failed "),"Analysis performed; no further action required.",
IF(AND($AH3920="Pass",$L3920="2 - Limited In Use "),"Analysis performed; no further action required.",
IF(AND($AH3920="Fail",$L3920="3 - Adjusted "),"Analysis performed; no further action required.",
"Unit fails analysis; TSM determination required."))))))</f>
        <v/>
      </c>
      <c r="AJ3920" s="58"/>
    </row>
    <row r="3921" customFormat="false" ht="15" hidden="false" customHeight="false" outlineLevel="0" collapsed="false">
      <c r="A3921" s="56"/>
      <c r="E3921" s="57" t="str">
        <f aca="false">IF(AND($F3921="",$G3921=""),"",IF($G3921="",$F3921,HYPERLINK($G3921,$F3921)))</f>
        <v/>
      </c>
      <c r="H3921" s="1" t="str">
        <f aca="false">IF($I3921="","None Attached",IF(LEFT($I3921,5)="https",HYPERLINK($I3921,"Datasheet"),HYPERLINK(_xlfn.CONCAT("https://",$I3921),"Datasheet")))</f>
        <v>None Attached</v>
      </c>
      <c r="M3921" s="56"/>
      <c r="P3921" s="58"/>
      <c r="Q3921" s="1" t="n">
        <f aca="false">$M3921-$N3921</f>
        <v>0</v>
      </c>
      <c r="R3921" s="56"/>
      <c r="T3921" s="59" t="s">
        <v>15</v>
      </c>
      <c r="U3921" s="1" t="n">
        <f aca="false">$S3921-$R3921</f>
        <v>0</v>
      </c>
      <c r="V3921" s="1" t="n">
        <f aca="false">IF($T3921="±",$Q3921*2,$Q3921)</f>
        <v>0</v>
      </c>
      <c r="W3921" s="60" t="str">
        <f aca="false">IFERROR($U3921/ABS($V3921),"N/A")</f>
        <v>N/A</v>
      </c>
      <c r="X3921" s="61" t="str">
        <f aca="false">IF(OR($W3921="N/A",$R3921="",$S3921=""),"N/A",IF($W3921&gt;=4,"Not Significant",IF($W3921&gt;=2,"Semi-Significant","Significant")))</f>
        <v>N/A</v>
      </c>
      <c r="Z3921" s="1" t="str">
        <f aca="false">IF($D3921="Z540.1 w/data",0,"")</f>
        <v/>
      </c>
      <c r="AA3921" s="1" t="e">
        <f aca="false">$Y3921+$Q3921+$Z3921</f>
        <v>#VALUE!</v>
      </c>
      <c r="AB3921" s="1" t="n">
        <f aca="false">$N3921+$Q3921</f>
        <v>0</v>
      </c>
      <c r="AC3921" s="1" t="str">
        <f aca="false">IF($Y3921="","",IF(AND($AA3921&gt;=$R3921,$AA3921&lt;=$S3921),"Pass","Fail"))</f>
        <v/>
      </c>
      <c r="AD3921" s="1" t="str">
        <f aca="false">IF($Y3921="","",IF($AA3921&gt;$R3921,"Pass","Fail"))</f>
        <v/>
      </c>
      <c r="AE3921" s="1" t="str">
        <f aca="false">IF($Y3921="","",IF($AA3921&gt;=$R3921,"Pass","Fail"))</f>
        <v/>
      </c>
      <c r="AF3921" s="1" t="str">
        <f aca="false">IF($Y3921="","",IF($AA3921&lt;=$S3921,"Pass","Fail"))</f>
        <v/>
      </c>
      <c r="AG3921" s="1" t="str">
        <f aca="false">IF($Y3921="","",IF($AA3921&lt;$S3921,"Pass","Fail"))</f>
        <v/>
      </c>
      <c r="AH3921" s="23" t="str">
        <f aca="true">INDIRECT(CHOOSE(MATCH($T3921,{"±","&gt;","≥","≤","&lt;"},0), "AC", "AD", "AE", "AF", "AG") &amp; ROW())</f>
        <v/>
      </c>
      <c r="AI3921" s="56" t="str">
        <f aca="false">IF($X3921="Not Significant","No Further Action Required",
IF($AH3921="","",
IF(AND($AH3921="Pass",$L3921="0 - Passed "),"Analysis performed; no further action required.",
IF(AND($AH3921="Fail",$L3921="1 - Failed "),"Analysis performed; no further action required.",
IF(AND($AH3921="Pass",$L3921="2 - Limited In Use "),"Analysis performed; no further action required.",
IF(AND($AH3921="Fail",$L3921="3 - Adjusted "),"Analysis performed; no further action required.",
"Unit fails analysis; TSM determination required."))))))</f>
        <v/>
      </c>
      <c r="AJ3921" s="58"/>
    </row>
    <row r="3922" customFormat="false" ht="15" hidden="false" customHeight="false" outlineLevel="0" collapsed="false">
      <c r="A3922" s="56"/>
      <c r="E3922" s="57" t="str">
        <f aca="false">IF(AND($F3922="",$G3922=""),"",IF($G3922="",$F3922,HYPERLINK($G3922,$F3922)))</f>
        <v/>
      </c>
      <c r="H3922" s="1" t="str">
        <f aca="false">IF($I3922="","None Attached",IF(LEFT($I3922,5)="https",HYPERLINK($I3922,"Datasheet"),HYPERLINK(_xlfn.CONCAT("https://",$I3922),"Datasheet")))</f>
        <v>None Attached</v>
      </c>
      <c r="M3922" s="56"/>
      <c r="P3922" s="58"/>
      <c r="Q3922" s="1" t="n">
        <f aca="false">$M3922-$N3922</f>
        <v>0</v>
      </c>
      <c r="R3922" s="56"/>
      <c r="T3922" s="59" t="s">
        <v>15</v>
      </c>
      <c r="U3922" s="1" t="n">
        <f aca="false">$S3922-$R3922</f>
        <v>0</v>
      </c>
      <c r="V3922" s="1" t="n">
        <f aca="false">IF($T3922="±",$Q3922*2,$Q3922)</f>
        <v>0</v>
      </c>
      <c r="W3922" s="60" t="str">
        <f aca="false">IFERROR($U3922/ABS($V3922),"N/A")</f>
        <v>N/A</v>
      </c>
      <c r="X3922" s="61" t="str">
        <f aca="false">IF(OR($W3922="N/A",$R3922="",$S3922=""),"N/A",IF($W3922&gt;=4,"Not Significant",IF($W3922&gt;=2,"Semi-Significant","Significant")))</f>
        <v>N/A</v>
      </c>
      <c r="Z3922" s="1" t="str">
        <f aca="false">IF($D3922="Z540.1 w/data",0,"")</f>
        <v/>
      </c>
      <c r="AA3922" s="1" t="e">
        <f aca="false">$Y3922+$Q3922+$Z3922</f>
        <v>#VALUE!</v>
      </c>
      <c r="AB3922" s="1" t="n">
        <f aca="false">$N3922+$Q3922</f>
        <v>0</v>
      </c>
      <c r="AC3922" s="1" t="str">
        <f aca="false">IF($Y3922="","",IF(AND($AA3922&gt;=$R3922,$AA3922&lt;=$S3922),"Pass","Fail"))</f>
        <v/>
      </c>
      <c r="AD3922" s="1" t="str">
        <f aca="false">IF($Y3922="","",IF($AA3922&gt;$R3922,"Pass","Fail"))</f>
        <v/>
      </c>
      <c r="AE3922" s="1" t="str">
        <f aca="false">IF($Y3922="","",IF($AA3922&gt;=$R3922,"Pass","Fail"))</f>
        <v/>
      </c>
      <c r="AF3922" s="1" t="str">
        <f aca="false">IF($Y3922="","",IF($AA3922&lt;=$S3922,"Pass","Fail"))</f>
        <v/>
      </c>
      <c r="AG3922" s="1" t="str">
        <f aca="false">IF($Y3922="","",IF($AA3922&lt;$S3922,"Pass","Fail"))</f>
        <v/>
      </c>
      <c r="AH3922" s="23" t="str">
        <f aca="true">INDIRECT(CHOOSE(MATCH($T3922,{"±","&gt;","≥","≤","&lt;"},0), "AC", "AD", "AE", "AF", "AG") &amp; ROW())</f>
        <v/>
      </c>
      <c r="AI3922" s="56" t="str">
        <f aca="false">IF($X3922="Not Significant","No Further Action Required",
IF($AH3922="","",
IF(AND($AH3922="Pass",$L3922="0 - Passed "),"Analysis performed; no further action required.",
IF(AND($AH3922="Fail",$L3922="1 - Failed "),"Analysis performed; no further action required.",
IF(AND($AH3922="Pass",$L3922="2 - Limited In Use "),"Analysis performed; no further action required.",
IF(AND($AH3922="Fail",$L3922="3 - Adjusted "),"Analysis performed; no further action required.",
"Unit fails analysis; TSM determination required."))))))</f>
        <v/>
      </c>
      <c r="AJ3922" s="58"/>
    </row>
    <row r="3923" customFormat="false" ht="15" hidden="false" customHeight="false" outlineLevel="0" collapsed="false">
      <c r="A3923" s="56"/>
      <c r="E3923" s="57" t="str">
        <f aca="false">IF(AND($F3923="",$G3923=""),"",IF($G3923="",$F3923,HYPERLINK($G3923,$F3923)))</f>
        <v/>
      </c>
      <c r="H3923" s="1" t="str">
        <f aca="false">IF($I3923="","None Attached",IF(LEFT($I3923,5)="https",HYPERLINK($I3923,"Datasheet"),HYPERLINK(_xlfn.CONCAT("https://",$I3923),"Datasheet")))</f>
        <v>None Attached</v>
      </c>
      <c r="M3923" s="56"/>
      <c r="P3923" s="58"/>
      <c r="Q3923" s="1" t="n">
        <f aca="false">$M3923-$N3923</f>
        <v>0</v>
      </c>
      <c r="R3923" s="56"/>
      <c r="T3923" s="59" t="s">
        <v>15</v>
      </c>
      <c r="U3923" s="1" t="n">
        <f aca="false">$S3923-$R3923</f>
        <v>0</v>
      </c>
      <c r="V3923" s="1" t="n">
        <f aca="false">IF($T3923="±",$Q3923*2,$Q3923)</f>
        <v>0</v>
      </c>
      <c r="W3923" s="60" t="str">
        <f aca="false">IFERROR($U3923/ABS($V3923),"N/A")</f>
        <v>N/A</v>
      </c>
      <c r="X3923" s="61" t="str">
        <f aca="false">IF(OR($W3923="N/A",$R3923="",$S3923=""),"N/A",IF($W3923&gt;=4,"Not Significant",IF($W3923&gt;=2,"Semi-Significant","Significant")))</f>
        <v>N/A</v>
      </c>
      <c r="Z3923" s="1" t="str">
        <f aca="false">IF($D3923="Z540.1 w/data",0,"")</f>
        <v/>
      </c>
      <c r="AA3923" s="1" t="e">
        <f aca="false">$Y3923+$Q3923+$Z3923</f>
        <v>#VALUE!</v>
      </c>
      <c r="AB3923" s="1" t="n">
        <f aca="false">$N3923+$Q3923</f>
        <v>0</v>
      </c>
      <c r="AC3923" s="1" t="str">
        <f aca="false">IF($Y3923="","",IF(AND($AA3923&gt;=$R3923,$AA3923&lt;=$S3923),"Pass","Fail"))</f>
        <v/>
      </c>
      <c r="AD3923" s="1" t="str">
        <f aca="false">IF($Y3923="","",IF($AA3923&gt;$R3923,"Pass","Fail"))</f>
        <v/>
      </c>
      <c r="AE3923" s="1" t="str">
        <f aca="false">IF($Y3923="","",IF($AA3923&gt;=$R3923,"Pass","Fail"))</f>
        <v/>
      </c>
      <c r="AF3923" s="1" t="str">
        <f aca="false">IF($Y3923="","",IF($AA3923&lt;=$S3923,"Pass","Fail"))</f>
        <v/>
      </c>
      <c r="AG3923" s="1" t="str">
        <f aca="false">IF($Y3923="","",IF($AA3923&lt;$S3923,"Pass","Fail"))</f>
        <v/>
      </c>
      <c r="AH3923" s="23" t="str">
        <f aca="true">INDIRECT(CHOOSE(MATCH($T3923,{"±","&gt;","≥","≤","&lt;"},0), "AC", "AD", "AE", "AF", "AG") &amp; ROW())</f>
        <v/>
      </c>
      <c r="AI3923" s="56" t="str">
        <f aca="false">IF($X3923="Not Significant","No Further Action Required",
IF($AH3923="","",
IF(AND($AH3923="Pass",$L3923="0 - Passed "),"Analysis performed; no further action required.",
IF(AND($AH3923="Fail",$L3923="1 - Failed "),"Analysis performed; no further action required.",
IF(AND($AH3923="Pass",$L3923="2 - Limited In Use "),"Analysis performed; no further action required.",
IF(AND($AH3923="Fail",$L3923="3 - Adjusted "),"Analysis performed; no further action required.",
"Unit fails analysis; TSM determination required."))))))</f>
        <v/>
      </c>
      <c r="AJ3923" s="58"/>
    </row>
    <row r="3924" customFormat="false" ht="15" hidden="false" customHeight="false" outlineLevel="0" collapsed="false">
      <c r="A3924" s="56"/>
      <c r="E3924" s="57" t="str">
        <f aca="false">IF(AND($F3924="",$G3924=""),"",IF($G3924="",$F3924,HYPERLINK($G3924,$F3924)))</f>
        <v/>
      </c>
      <c r="H3924" s="1" t="str">
        <f aca="false">IF($I3924="","None Attached",IF(LEFT($I3924,5)="https",HYPERLINK($I3924,"Datasheet"),HYPERLINK(_xlfn.CONCAT("https://",$I3924),"Datasheet")))</f>
        <v>None Attached</v>
      </c>
      <c r="M3924" s="56"/>
      <c r="P3924" s="58"/>
      <c r="Q3924" s="1" t="n">
        <f aca="false">$M3924-$N3924</f>
        <v>0</v>
      </c>
      <c r="R3924" s="56"/>
      <c r="T3924" s="59" t="s">
        <v>15</v>
      </c>
      <c r="U3924" s="1" t="n">
        <f aca="false">$S3924-$R3924</f>
        <v>0</v>
      </c>
      <c r="V3924" s="1" t="n">
        <f aca="false">IF($T3924="±",$Q3924*2,$Q3924)</f>
        <v>0</v>
      </c>
      <c r="W3924" s="60" t="str">
        <f aca="false">IFERROR($U3924/ABS($V3924),"N/A")</f>
        <v>N/A</v>
      </c>
      <c r="X3924" s="61" t="str">
        <f aca="false">IF(OR($W3924="N/A",$R3924="",$S3924=""),"N/A",IF($W3924&gt;=4,"Not Significant",IF($W3924&gt;=2,"Semi-Significant","Significant")))</f>
        <v>N/A</v>
      </c>
      <c r="Z3924" s="1" t="str">
        <f aca="false">IF($D3924="Z540.1 w/data",0,"")</f>
        <v/>
      </c>
      <c r="AA3924" s="1" t="e">
        <f aca="false">$Y3924+$Q3924+$Z3924</f>
        <v>#VALUE!</v>
      </c>
      <c r="AB3924" s="1" t="n">
        <f aca="false">$N3924+$Q3924</f>
        <v>0</v>
      </c>
      <c r="AC3924" s="1" t="str">
        <f aca="false">IF($Y3924="","",IF(AND($AA3924&gt;=$R3924,$AA3924&lt;=$S3924),"Pass","Fail"))</f>
        <v/>
      </c>
      <c r="AD3924" s="1" t="str">
        <f aca="false">IF($Y3924="","",IF($AA3924&gt;$R3924,"Pass","Fail"))</f>
        <v/>
      </c>
      <c r="AE3924" s="1" t="str">
        <f aca="false">IF($Y3924="","",IF($AA3924&gt;=$R3924,"Pass","Fail"))</f>
        <v/>
      </c>
      <c r="AF3924" s="1" t="str">
        <f aca="false">IF($Y3924="","",IF($AA3924&lt;=$S3924,"Pass","Fail"))</f>
        <v/>
      </c>
      <c r="AG3924" s="1" t="str">
        <f aca="false">IF($Y3924="","",IF($AA3924&lt;$S3924,"Pass","Fail"))</f>
        <v/>
      </c>
      <c r="AH3924" s="23" t="str">
        <f aca="true">INDIRECT(CHOOSE(MATCH($T3924,{"±","&gt;","≥","≤","&lt;"},0), "AC", "AD", "AE", "AF", "AG") &amp; ROW())</f>
        <v/>
      </c>
      <c r="AI3924" s="56" t="str">
        <f aca="false">IF($X3924="Not Significant","No Further Action Required",
IF($AH3924="","",
IF(AND($AH3924="Pass",$L3924="0 - Passed "),"Analysis performed; no further action required.",
IF(AND($AH3924="Fail",$L3924="1 - Failed "),"Analysis performed; no further action required.",
IF(AND($AH3924="Pass",$L3924="2 - Limited In Use "),"Analysis performed; no further action required.",
IF(AND($AH3924="Fail",$L3924="3 - Adjusted "),"Analysis performed; no further action required.",
"Unit fails analysis; TSM determination required."))))))</f>
        <v/>
      </c>
      <c r="AJ3924" s="58"/>
    </row>
    <row r="3925" customFormat="false" ht="15" hidden="false" customHeight="false" outlineLevel="0" collapsed="false">
      <c r="A3925" s="56"/>
      <c r="E3925" s="57" t="str">
        <f aca="false">IF(AND($F3925="",$G3925=""),"",IF($G3925="",$F3925,HYPERLINK($G3925,$F3925)))</f>
        <v/>
      </c>
      <c r="H3925" s="1" t="str">
        <f aca="false">IF($I3925="","None Attached",IF(LEFT($I3925,5)="https",HYPERLINK($I3925,"Datasheet"),HYPERLINK(_xlfn.CONCAT("https://",$I3925),"Datasheet")))</f>
        <v>None Attached</v>
      </c>
      <c r="M3925" s="56"/>
      <c r="P3925" s="58"/>
      <c r="Q3925" s="1" t="n">
        <f aca="false">$M3925-$N3925</f>
        <v>0</v>
      </c>
      <c r="R3925" s="56"/>
      <c r="T3925" s="59" t="s">
        <v>15</v>
      </c>
      <c r="U3925" s="1" t="n">
        <f aca="false">$S3925-$R3925</f>
        <v>0</v>
      </c>
      <c r="V3925" s="1" t="n">
        <f aca="false">IF($T3925="±",$Q3925*2,$Q3925)</f>
        <v>0</v>
      </c>
      <c r="W3925" s="60" t="str">
        <f aca="false">IFERROR($U3925/ABS($V3925),"N/A")</f>
        <v>N/A</v>
      </c>
      <c r="X3925" s="61" t="str">
        <f aca="false">IF(OR($W3925="N/A",$R3925="",$S3925=""),"N/A",IF($W3925&gt;=4,"Not Significant",IF($W3925&gt;=2,"Semi-Significant","Significant")))</f>
        <v>N/A</v>
      </c>
      <c r="Z3925" s="1" t="str">
        <f aca="false">IF($D3925="Z540.1 w/data",0,"")</f>
        <v/>
      </c>
      <c r="AA3925" s="1" t="e">
        <f aca="false">$Y3925+$Q3925+$Z3925</f>
        <v>#VALUE!</v>
      </c>
      <c r="AB3925" s="1" t="n">
        <f aca="false">$N3925+$Q3925</f>
        <v>0</v>
      </c>
      <c r="AC3925" s="1" t="str">
        <f aca="false">IF($Y3925="","",IF(AND($AA3925&gt;=$R3925,$AA3925&lt;=$S3925),"Pass","Fail"))</f>
        <v/>
      </c>
      <c r="AD3925" s="1" t="str">
        <f aca="false">IF($Y3925="","",IF($AA3925&gt;$R3925,"Pass","Fail"))</f>
        <v/>
      </c>
      <c r="AE3925" s="1" t="str">
        <f aca="false">IF($Y3925="","",IF($AA3925&gt;=$R3925,"Pass","Fail"))</f>
        <v/>
      </c>
      <c r="AF3925" s="1" t="str">
        <f aca="false">IF($Y3925="","",IF($AA3925&lt;=$S3925,"Pass","Fail"))</f>
        <v/>
      </c>
      <c r="AG3925" s="1" t="str">
        <f aca="false">IF($Y3925="","",IF($AA3925&lt;$S3925,"Pass","Fail"))</f>
        <v/>
      </c>
      <c r="AH3925" s="23" t="str">
        <f aca="true">INDIRECT(CHOOSE(MATCH($T3925,{"±","&gt;","≥","≤","&lt;"},0), "AC", "AD", "AE", "AF", "AG") &amp; ROW())</f>
        <v/>
      </c>
      <c r="AI3925" s="56" t="str">
        <f aca="false">IF($X3925="Not Significant","No Further Action Required",
IF($AH3925="","",
IF(AND($AH3925="Pass",$L3925="0 - Passed "),"Analysis performed; no further action required.",
IF(AND($AH3925="Fail",$L3925="1 - Failed "),"Analysis performed; no further action required.",
IF(AND($AH3925="Pass",$L3925="2 - Limited In Use "),"Analysis performed; no further action required.",
IF(AND($AH3925="Fail",$L3925="3 - Adjusted "),"Analysis performed; no further action required.",
"Unit fails analysis; TSM determination required."))))))</f>
        <v/>
      </c>
      <c r="AJ3925" s="58"/>
    </row>
    <row r="3926" customFormat="false" ht="15" hidden="false" customHeight="false" outlineLevel="0" collapsed="false">
      <c r="A3926" s="56"/>
      <c r="E3926" s="57" t="str">
        <f aca="false">IF(AND($F3926="",$G3926=""),"",IF($G3926="",$F3926,HYPERLINK($G3926,$F3926)))</f>
        <v/>
      </c>
      <c r="H3926" s="1" t="str">
        <f aca="false">IF($I3926="","None Attached",IF(LEFT($I3926,5)="https",HYPERLINK($I3926,"Datasheet"),HYPERLINK(_xlfn.CONCAT("https://",$I3926),"Datasheet")))</f>
        <v>None Attached</v>
      </c>
      <c r="M3926" s="56"/>
      <c r="P3926" s="58"/>
      <c r="Q3926" s="1" t="n">
        <f aca="false">$M3926-$N3926</f>
        <v>0</v>
      </c>
      <c r="R3926" s="56"/>
      <c r="T3926" s="59" t="s">
        <v>15</v>
      </c>
      <c r="U3926" s="1" t="n">
        <f aca="false">$S3926-$R3926</f>
        <v>0</v>
      </c>
      <c r="V3926" s="1" t="n">
        <f aca="false">IF($T3926="±",$Q3926*2,$Q3926)</f>
        <v>0</v>
      </c>
      <c r="W3926" s="60" t="str">
        <f aca="false">IFERROR($U3926/ABS($V3926),"N/A")</f>
        <v>N/A</v>
      </c>
      <c r="X3926" s="61" t="str">
        <f aca="false">IF(OR($W3926="N/A",$R3926="",$S3926=""),"N/A",IF($W3926&gt;=4,"Not Significant",IF($W3926&gt;=2,"Semi-Significant","Significant")))</f>
        <v>N/A</v>
      </c>
      <c r="Z3926" s="1" t="str">
        <f aca="false">IF($D3926="Z540.1 w/data",0,"")</f>
        <v/>
      </c>
      <c r="AA3926" s="1" t="e">
        <f aca="false">$Y3926+$Q3926+$Z3926</f>
        <v>#VALUE!</v>
      </c>
      <c r="AB3926" s="1" t="n">
        <f aca="false">$N3926+$Q3926</f>
        <v>0</v>
      </c>
      <c r="AC3926" s="1" t="str">
        <f aca="false">IF($Y3926="","",IF(AND($AA3926&gt;=$R3926,$AA3926&lt;=$S3926),"Pass","Fail"))</f>
        <v/>
      </c>
      <c r="AD3926" s="1" t="str">
        <f aca="false">IF($Y3926="","",IF($AA3926&gt;$R3926,"Pass","Fail"))</f>
        <v/>
      </c>
      <c r="AE3926" s="1" t="str">
        <f aca="false">IF($Y3926="","",IF($AA3926&gt;=$R3926,"Pass","Fail"))</f>
        <v/>
      </c>
      <c r="AF3926" s="1" t="str">
        <f aca="false">IF($Y3926="","",IF($AA3926&lt;=$S3926,"Pass","Fail"))</f>
        <v/>
      </c>
      <c r="AG3926" s="1" t="str">
        <f aca="false">IF($Y3926="","",IF($AA3926&lt;$S3926,"Pass","Fail"))</f>
        <v/>
      </c>
      <c r="AH3926" s="23" t="str">
        <f aca="true">INDIRECT(CHOOSE(MATCH($T3926,{"±","&gt;","≥","≤","&lt;"},0), "AC", "AD", "AE", "AF", "AG") &amp; ROW())</f>
        <v/>
      </c>
      <c r="AI3926" s="56" t="str">
        <f aca="false">IF($X3926="Not Significant","No Further Action Required",
IF($AH3926="","",
IF(AND($AH3926="Pass",$L3926="0 - Passed "),"Analysis performed; no further action required.",
IF(AND($AH3926="Fail",$L3926="1 - Failed "),"Analysis performed; no further action required.",
IF(AND($AH3926="Pass",$L3926="2 - Limited In Use "),"Analysis performed; no further action required.",
IF(AND($AH3926="Fail",$L3926="3 - Adjusted "),"Analysis performed; no further action required.",
"Unit fails analysis; TSM determination required."))))))</f>
        <v/>
      </c>
      <c r="AJ3926" s="58"/>
    </row>
    <row r="3927" customFormat="false" ht="15" hidden="false" customHeight="false" outlineLevel="0" collapsed="false">
      <c r="A3927" s="56"/>
      <c r="E3927" s="57" t="str">
        <f aca="false">IF(AND($F3927="",$G3927=""),"",IF($G3927="",$F3927,HYPERLINK($G3927,$F3927)))</f>
        <v/>
      </c>
      <c r="H3927" s="1" t="str">
        <f aca="false">IF($I3927="","None Attached",IF(LEFT($I3927,5)="https",HYPERLINK($I3927,"Datasheet"),HYPERLINK(_xlfn.CONCAT("https://",$I3927),"Datasheet")))</f>
        <v>None Attached</v>
      </c>
      <c r="M3927" s="56"/>
      <c r="P3927" s="58"/>
      <c r="Q3927" s="1" t="n">
        <f aca="false">$M3927-$N3927</f>
        <v>0</v>
      </c>
      <c r="R3927" s="56"/>
      <c r="T3927" s="59" t="s">
        <v>15</v>
      </c>
      <c r="U3927" s="1" t="n">
        <f aca="false">$S3927-$R3927</f>
        <v>0</v>
      </c>
      <c r="V3927" s="1" t="n">
        <f aca="false">IF($T3927="±",$Q3927*2,$Q3927)</f>
        <v>0</v>
      </c>
      <c r="W3927" s="60" t="str">
        <f aca="false">IFERROR($U3927/ABS($V3927),"N/A")</f>
        <v>N/A</v>
      </c>
      <c r="X3927" s="61" t="str">
        <f aca="false">IF(OR($W3927="N/A",$R3927="",$S3927=""),"N/A",IF($W3927&gt;=4,"Not Significant",IF($W3927&gt;=2,"Semi-Significant","Significant")))</f>
        <v>N/A</v>
      </c>
      <c r="Z3927" s="1" t="str">
        <f aca="false">IF($D3927="Z540.1 w/data",0,"")</f>
        <v/>
      </c>
      <c r="AA3927" s="1" t="e">
        <f aca="false">$Y3927+$Q3927+$Z3927</f>
        <v>#VALUE!</v>
      </c>
      <c r="AB3927" s="1" t="n">
        <f aca="false">$N3927+$Q3927</f>
        <v>0</v>
      </c>
      <c r="AC3927" s="1" t="str">
        <f aca="false">IF($Y3927="","",IF(AND($AA3927&gt;=$R3927,$AA3927&lt;=$S3927),"Pass","Fail"))</f>
        <v/>
      </c>
      <c r="AD3927" s="1" t="str">
        <f aca="false">IF($Y3927="","",IF($AA3927&gt;$R3927,"Pass","Fail"))</f>
        <v/>
      </c>
      <c r="AE3927" s="1" t="str">
        <f aca="false">IF($Y3927="","",IF($AA3927&gt;=$R3927,"Pass","Fail"))</f>
        <v/>
      </c>
      <c r="AF3927" s="1" t="str">
        <f aca="false">IF($Y3927="","",IF($AA3927&lt;=$S3927,"Pass","Fail"))</f>
        <v/>
      </c>
      <c r="AG3927" s="1" t="str">
        <f aca="false">IF($Y3927="","",IF($AA3927&lt;$S3927,"Pass","Fail"))</f>
        <v/>
      </c>
      <c r="AH3927" s="23" t="str">
        <f aca="true">INDIRECT(CHOOSE(MATCH($T3927,{"±","&gt;","≥","≤","&lt;"},0), "AC", "AD", "AE", "AF", "AG") &amp; ROW())</f>
        <v/>
      </c>
      <c r="AI3927" s="56" t="str">
        <f aca="false">IF($X3927="Not Significant","No Further Action Required",
IF($AH3927="","",
IF(AND($AH3927="Pass",$L3927="0 - Passed "),"Analysis performed; no further action required.",
IF(AND($AH3927="Fail",$L3927="1 - Failed "),"Analysis performed; no further action required.",
IF(AND($AH3927="Pass",$L3927="2 - Limited In Use "),"Analysis performed; no further action required.",
IF(AND($AH3927="Fail",$L3927="3 - Adjusted "),"Analysis performed; no further action required.",
"Unit fails analysis; TSM determination required."))))))</f>
        <v/>
      </c>
      <c r="AJ3927" s="58"/>
    </row>
    <row r="3928" customFormat="false" ht="15" hidden="false" customHeight="false" outlineLevel="0" collapsed="false">
      <c r="A3928" s="56"/>
      <c r="E3928" s="57" t="str">
        <f aca="false">IF(AND($F3928="",$G3928=""),"",IF($G3928="",$F3928,HYPERLINK($G3928,$F3928)))</f>
        <v/>
      </c>
      <c r="H3928" s="1" t="str">
        <f aca="false">IF($I3928="","None Attached",IF(LEFT($I3928,5)="https",HYPERLINK($I3928,"Datasheet"),HYPERLINK(_xlfn.CONCAT("https://",$I3928),"Datasheet")))</f>
        <v>None Attached</v>
      </c>
      <c r="M3928" s="56"/>
      <c r="P3928" s="58"/>
      <c r="Q3928" s="1" t="n">
        <f aca="false">$M3928-$N3928</f>
        <v>0</v>
      </c>
      <c r="R3928" s="56"/>
      <c r="T3928" s="59" t="s">
        <v>15</v>
      </c>
      <c r="U3928" s="1" t="n">
        <f aca="false">$S3928-$R3928</f>
        <v>0</v>
      </c>
      <c r="V3928" s="1" t="n">
        <f aca="false">IF($T3928="±",$Q3928*2,$Q3928)</f>
        <v>0</v>
      </c>
      <c r="W3928" s="60" t="str">
        <f aca="false">IFERROR($U3928/ABS($V3928),"N/A")</f>
        <v>N/A</v>
      </c>
      <c r="X3928" s="61" t="str">
        <f aca="false">IF(OR($W3928="N/A",$R3928="",$S3928=""),"N/A",IF($W3928&gt;=4,"Not Significant",IF($W3928&gt;=2,"Semi-Significant","Significant")))</f>
        <v>N/A</v>
      </c>
      <c r="Z3928" s="1" t="str">
        <f aca="false">IF($D3928="Z540.1 w/data",0,"")</f>
        <v/>
      </c>
      <c r="AA3928" s="1" t="e">
        <f aca="false">$Y3928+$Q3928+$Z3928</f>
        <v>#VALUE!</v>
      </c>
      <c r="AB3928" s="1" t="n">
        <f aca="false">$N3928+$Q3928</f>
        <v>0</v>
      </c>
      <c r="AC3928" s="1" t="str">
        <f aca="false">IF($Y3928="","",IF(AND($AA3928&gt;=$R3928,$AA3928&lt;=$S3928),"Pass","Fail"))</f>
        <v/>
      </c>
      <c r="AD3928" s="1" t="str">
        <f aca="false">IF($Y3928="","",IF($AA3928&gt;$R3928,"Pass","Fail"))</f>
        <v/>
      </c>
      <c r="AE3928" s="1" t="str">
        <f aca="false">IF($Y3928="","",IF($AA3928&gt;=$R3928,"Pass","Fail"))</f>
        <v/>
      </c>
      <c r="AF3928" s="1" t="str">
        <f aca="false">IF($Y3928="","",IF($AA3928&lt;=$S3928,"Pass","Fail"))</f>
        <v/>
      </c>
      <c r="AG3928" s="1" t="str">
        <f aca="false">IF($Y3928="","",IF($AA3928&lt;$S3928,"Pass","Fail"))</f>
        <v/>
      </c>
      <c r="AH3928" s="23" t="str">
        <f aca="true">INDIRECT(CHOOSE(MATCH($T3928,{"±","&gt;","≥","≤","&lt;"},0), "AC", "AD", "AE", "AF", "AG") &amp; ROW())</f>
        <v/>
      </c>
      <c r="AI3928" s="56" t="str">
        <f aca="false">IF($X3928="Not Significant","No Further Action Required",
IF($AH3928="","",
IF(AND($AH3928="Pass",$L3928="0 - Passed "),"Analysis performed; no further action required.",
IF(AND($AH3928="Fail",$L3928="1 - Failed "),"Analysis performed; no further action required.",
IF(AND($AH3928="Pass",$L3928="2 - Limited In Use "),"Analysis performed; no further action required.",
IF(AND($AH3928="Fail",$L3928="3 - Adjusted "),"Analysis performed; no further action required.",
"Unit fails analysis; TSM determination required."))))))</f>
        <v/>
      </c>
      <c r="AJ3928" s="58"/>
    </row>
    <row r="3929" customFormat="false" ht="15" hidden="false" customHeight="false" outlineLevel="0" collapsed="false">
      <c r="A3929" s="56"/>
      <c r="E3929" s="57" t="str">
        <f aca="false">IF(AND($F3929="",$G3929=""),"",IF($G3929="",$F3929,HYPERLINK($G3929,$F3929)))</f>
        <v/>
      </c>
      <c r="H3929" s="1" t="str">
        <f aca="false">IF($I3929="","None Attached",IF(LEFT($I3929,5)="https",HYPERLINK($I3929,"Datasheet"),HYPERLINK(_xlfn.CONCAT("https://",$I3929),"Datasheet")))</f>
        <v>None Attached</v>
      </c>
      <c r="M3929" s="56"/>
      <c r="P3929" s="58"/>
      <c r="Q3929" s="1" t="n">
        <f aca="false">$M3929-$N3929</f>
        <v>0</v>
      </c>
      <c r="R3929" s="56"/>
      <c r="T3929" s="59" t="s">
        <v>15</v>
      </c>
      <c r="U3929" s="1" t="n">
        <f aca="false">$S3929-$R3929</f>
        <v>0</v>
      </c>
      <c r="V3929" s="1" t="n">
        <f aca="false">IF($T3929="±",$Q3929*2,$Q3929)</f>
        <v>0</v>
      </c>
      <c r="W3929" s="60" t="str">
        <f aca="false">IFERROR($U3929/ABS($V3929),"N/A")</f>
        <v>N/A</v>
      </c>
      <c r="X3929" s="61" t="str">
        <f aca="false">IF(OR($W3929="N/A",$R3929="",$S3929=""),"N/A",IF($W3929&gt;=4,"Not Significant",IF($W3929&gt;=2,"Semi-Significant","Significant")))</f>
        <v>N/A</v>
      </c>
      <c r="Z3929" s="1" t="str">
        <f aca="false">IF($D3929="Z540.1 w/data",0,"")</f>
        <v/>
      </c>
      <c r="AA3929" s="1" t="e">
        <f aca="false">$Y3929+$Q3929+$Z3929</f>
        <v>#VALUE!</v>
      </c>
      <c r="AB3929" s="1" t="n">
        <f aca="false">$N3929+$Q3929</f>
        <v>0</v>
      </c>
      <c r="AC3929" s="1" t="str">
        <f aca="false">IF($Y3929="","",IF(AND($AA3929&gt;=$R3929,$AA3929&lt;=$S3929),"Pass","Fail"))</f>
        <v/>
      </c>
      <c r="AD3929" s="1" t="str">
        <f aca="false">IF($Y3929="","",IF($AA3929&gt;$R3929,"Pass","Fail"))</f>
        <v/>
      </c>
      <c r="AE3929" s="1" t="str">
        <f aca="false">IF($Y3929="","",IF($AA3929&gt;=$R3929,"Pass","Fail"))</f>
        <v/>
      </c>
      <c r="AF3929" s="1" t="str">
        <f aca="false">IF($Y3929="","",IF($AA3929&lt;=$S3929,"Pass","Fail"))</f>
        <v/>
      </c>
      <c r="AG3929" s="1" t="str">
        <f aca="false">IF($Y3929="","",IF($AA3929&lt;$S3929,"Pass","Fail"))</f>
        <v/>
      </c>
      <c r="AH3929" s="23" t="str">
        <f aca="true">INDIRECT(CHOOSE(MATCH($T3929,{"±","&gt;","≥","≤","&lt;"},0), "AC", "AD", "AE", "AF", "AG") &amp; ROW())</f>
        <v/>
      </c>
      <c r="AI3929" s="56" t="str">
        <f aca="false">IF($X3929="Not Significant","No Further Action Required",
IF($AH3929="","",
IF(AND($AH3929="Pass",$L3929="0 - Passed "),"Analysis performed; no further action required.",
IF(AND($AH3929="Fail",$L3929="1 - Failed "),"Analysis performed; no further action required.",
IF(AND($AH3929="Pass",$L3929="2 - Limited In Use "),"Analysis performed; no further action required.",
IF(AND($AH3929="Fail",$L3929="3 - Adjusted "),"Analysis performed; no further action required.",
"Unit fails analysis; TSM determination required."))))))</f>
        <v/>
      </c>
      <c r="AJ3929" s="58"/>
    </row>
    <row r="3930" customFormat="false" ht="15" hidden="false" customHeight="false" outlineLevel="0" collapsed="false">
      <c r="A3930" s="56"/>
      <c r="E3930" s="57" t="str">
        <f aca="false">IF(AND($F3930="",$G3930=""),"",IF($G3930="",$F3930,HYPERLINK($G3930,$F3930)))</f>
        <v/>
      </c>
      <c r="H3930" s="1" t="str">
        <f aca="false">IF($I3930="","None Attached",IF(LEFT($I3930,5)="https",HYPERLINK($I3930,"Datasheet"),HYPERLINK(_xlfn.CONCAT("https://",$I3930),"Datasheet")))</f>
        <v>None Attached</v>
      </c>
      <c r="M3930" s="56"/>
      <c r="P3930" s="58"/>
      <c r="Q3930" s="1" t="n">
        <f aca="false">$M3930-$N3930</f>
        <v>0</v>
      </c>
      <c r="R3930" s="56"/>
      <c r="T3930" s="59" t="s">
        <v>15</v>
      </c>
      <c r="U3930" s="1" t="n">
        <f aca="false">$S3930-$R3930</f>
        <v>0</v>
      </c>
      <c r="V3930" s="1" t="n">
        <f aca="false">IF($T3930="±",$Q3930*2,$Q3930)</f>
        <v>0</v>
      </c>
      <c r="W3930" s="60" t="str">
        <f aca="false">IFERROR($U3930/ABS($V3930),"N/A")</f>
        <v>N/A</v>
      </c>
      <c r="X3930" s="61" t="str">
        <f aca="false">IF(OR($W3930="N/A",$R3930="",$S3930=""),"N/A",IF($W3930&gt;=4,"Not Significant",IF($W3930&gt;=2,"Semi-Significant","Significant")))</f>
        <v>N/A</v>
      </c>
      <c r="Z3930" s="1" t="str">
        <f aca="false">IF($D3930="Z540.1 w/data",0,"")</f>
        <v/>
      </c>
      <c r="AA3930" s="1" t="e">
        <f aca="false">$Y3930+$Q3930+$Z3930</f>
        <v>#VALUE!</v>
      </c>
      <c r="AB3930" s="1" t="n">
        <f aca="false">$N3930+$Q3930</f>
        <v>0</v>
      </c>
      <c r="AC3930" s="1" t="str">
        <f aca="false">IF($Y3930="","",IF(AND($AA3930&gt;=$R3930,$AA3930&lt;=$S3930),"Pass","Fail"))</f>
        <v/>
      </c>
      <c r="AD3930" s="1" t="str">
        <f aca="false">IF($Y3930="","",IF($AA3930&gt;$R3930,"Pass","Fail"))</f>
        <v/>
      </c>
      <c r="AE3930" s="1" t="str">
        <f aca="false">IF($Y3930="","",IF($AA3930&gt;=$R3930,"Pass","Fail"))</f>
        <v/>
      </c>
      <c r="AF3930" s="1" t="str">
        <f aca="false">IF($Y3930="","",IF($AA3930&lt;=$S3930,"Pass","Fail"))</f>
        <v/>
      </c>
      <c r="AG3930" s="1" t="str">
        <f aca="false">IF($Y3930="","",IF($AA3930&lt;$S3930,"Pass","Fail"))</f>
        <v/>
      </c>
      <c r="AH3930" s="23" t="str">
        <f aca="true">INDIRECT(CHOOSE(MATCH($T3930,{"±","&gt;","≥","≤","&lt;"},0), "AC", "AD", "AE", "AF", "AG") &amp; ROW())</f>
        <v/>
      </c>
      <c r="AI3930" s="56" t="str">
        <f aca="false">IF($X3930="Not Significant","No Further Action Required",
IF($AH3930="","",
IF(AND($AH3930="Pass",$L3930="0 - Passed "),"Analysis performed; no further action required.",
IF(AND($AH3930="Fail",$L3930="1 - Failed "),"Analysis performed; no further action required.",
IF(AND($AH3930="Pass",$L3930="2 - Limited In Use "),"Analysis performed; no further action required.",
IF(AND($AH3930="Fail",$L3930="3 - Adjusted "),"Analysis performed; no further action required.",
"Unit fails analysis; TSM determination required."))))))</f>
        <v/>
      </c>
      <c r="AJ3930" s="58"/>
    </row>
    <row r="3931" customFormat="false" ht="15" hidden="false" customHeight="false" outlineLevel="0" collapsed="false">
      <c r="A3931" s="56"/>
      <c r="E3931" s="57" t="str">
        <f aca="false">IF(AND($F3931="",$G3931=""),"",IF($G3931="",$F3931,HYPERLINK($G3931,$F3931)))</f>
        <v/>
      </c>
      <c r="H3931" s="1" t="str">
        <f aca="false">IF($I3931="","None Attached",IF(LEFT($I3931,5)="https",HYPERLINK($I3931,"Datasheet"),HYPERLINK(_xlfn.CONCAT("https://",$I3931),"Datasheet")))</f>
        <v>None Attached</v>
      </c>
      <c r="M3931" s="56"/>
      <c r="P3931" s="58"/>
      <c r="Q3931" s="1" t="n">
        <f aca="false">$M3931-$N3931</f>
        <v>0</v>
      </c>
      <c r="R3931" s="56"/>
      <c r="T3931" s="59" t="s">
        <v>15</v>
      </c>
      <c r="U3931" s="1" t="n">
        <f aca="false">$S3931-$R3931</f>
        <v>0</v>
      </c>
      <c r="V3931" s="1" t="n">
        <f aca="false">IF($T3931="±",$Q3931*2,$Q3931)</f>
        <v>0</v>
      </c>
      <c r="W3931" s="60" t="str">
        <f aca="false">IFERROR($U3931/ABS($V3931),"N/A")</f>
        <v>N/A</v>
      </c>
      <c r="X3931" s="61" t="str">
        <f aca="false">IF(OR($W3931="N/A",$R3931="",$S3931=""),"N/A",IF($W3931&gt;=4,"Not Significant",IF($W3931&gt;=2,"Semi-Significant","Significant")))</f>
        <v>N/A</v>
      </c>
      <c r="Z3931" s="1" t="str">
        <f aca="false">IF($D3931="Z540.1 w/data",0,"")</f>
        <v/>
      </c>
      <c r="AA3931" s="1" t="e">
        <f aca="false">$Y3931+$Q3931+$Z3931</f>
        <v>#VALUE!</v>
      </c>
      <c r="AB3931" s="1" t="n">
        <f aca="false">$N3931+$Q3931</f>
        <v>0</v>
      </c>
      <c r="AC3931" s="1" t="str">
        <f aca="false">IF($Y3931="","",IF(AND($AA3931&gt;=$R3931,$AA3931&lt;=$S3931),"Pass","Fail"))</f>
        <v/>
      </c>
      <c r="AD3931" s="1" t="str">
        <f aca="false">IF($Y3931="","",IF($AA3931&gt;$R3931,"Pass","Fail"))</f>
        <v/>
      </c>
      <c r="AE3931" s="1" t="str">
        <f aca="false">IF($Y3931="","",IF($AA3931&gt;=$R3931,"Pass","Fail"))</f>
        <v/>
      </c>
      <c r="AF3931" s="1" t="str">
        <f aca="false">IF($Y3931="","",IF($AA3931&lt;=$S3931,"Pass","Fail"))</f>
        <v/>
      </c>
      <c r="AG3931" s="1" t="str">
        <f aca="false">IF($Y3931="","",IF($AA3931&lt;$S3931,"Pass","Fail"))</f>
        <v/>
      </c>
      <c r="AH3931" s="23" t="str">
        <f aca="true">INDIRECT(CHOOSE(MATCH($T3931,{"±","&gt;","≥","≤","&lt;"},0), "AC", "AD", "AE", "AF", "AG") &amp; ROW())</f>
        <v/>
      </c>
      <c r="AI3931" s="56" t="str">
        <f aca="false">IF($X3931="Not Significant","No Further Action Required",
IF($AH3931="","",
IF(AND($AH3931="Pass",$L3931="0 - Passed "),"Analysis performed; no further action required.",
IF(AND($AH3931="Fail",$L3931="1 - Failed "),"Analysis performed; no further action required.",
IF(AND($AH3931="Pass",$L3931="2 - Limited In Use "),"Analysis performed; no further action required.",
IF(AND($AH3931="Fail",$L3931="3 - Adjusted "),"Analysis performed; no further action required.",
"Unit fails analysis; TSM determination required."))))))</f>
        <v/>
      </c>
      <c r="AJ3931" s="58"/>
    </row>
    <row r="3932" customFormat="false" ht="15" hidden="false" customHeight="false" outlineLevel="0" collapsed="false">
      <c r="A3932" s="56"/>
      <c r="E3932" s="57" t="str">
        <f aca="false">IF(AND($F3932="",$G3932=""),"",IF($G3932="",$F3932,HYPERLINK($G3932,$F3932)))</f>
        <v/>
      </c>
      <c r="H3932" s="1" t="str">
        <f aca="false">IF($I3932="","None Attached",IF(LEFT($I3932,5)="https",HYPERLINK($I3932,"Datasheet"),HYPERLINK(_xlfn.CONCAT("https://",$I3932),"Datasheet")))</f>
        <v>None Attached</v>
      </c>
      <c r="M3932" s="56"/>
      <c r="P3932" s="58"/>
      <c r="Q3932" s="1" t="n">
        <f aca="false">$M3932-$N3932</f>
        <v>0</v>
      </c>
      <c r="R3932" s="56"/>
      <c r="T3932" s="59" t="s">
        <v>15</v>
      </c>
      <c r="U3932" s="1" t="n">
        <f aca="false">$S3932-$R3932</f>
        <v>0</v>
      </c>
      <c r="V3932" s="1" t="n">
        <f aca="false">IF($T3932="±",$Q3932*2,$Q3932)</f>
        <v>0</v>
      </c>
      <c r="W3932" s="60" t="str">
        <f aca="false">IFERROR($U3932/ABS($V3932),"N/A")</f>
        <v>N/A</v>
      </c>
      <c r="X3932" s="61" t="str">
        <f aca="false">IF(OR($W3932="N/A",$R3932="",$S3932=""),"N/A",IF($W3932&gt;=4,"Not Significant",IF($W3932&gt;=2,"Semi-Significant","Significant")))</f>
        <v>N/A</v>
      </c>
      <c r="Z3932" s="1" t="str">
        <f aca="false">IF($D3932="Z540.1 w/data",0,"")</f>
        <v/>
      </c>
      <c r="AA3932" s="1" t="e">
        <f aca="false">$Y3932+$Q3932+$Z3932</f>
        <v>#VALUE!</v>
      </c>
      <c r="AB3932" s="1" t="n">
        <f aca="false">$N3932+$Q3932</f>
        <v>0</v>
      </c>
      <c r="AC3932" s="1" t="str">
        <f aca="false">IF($Y3932="","",IF(AND($AA3932&gt;=$R3932,$AA3932&lt;=$S3932),"Pass","Fail"))</f>
        <v/>
      </c>
      <c r="AD3932" s="1" t="str">
        <f aca="false">IF($Y3932="","",IF($AA3932&gt;$R3932,"Pass","Fail"))</f>
        <v/>
      </c>
      <c r="AE3932" s="1" t="str">
        <f aca="false">IF($Y3932="","",IF($AA3932&gt;=$R3932,"Pass","Fail"))</f>
        <v/>
      </c>
      <c r="AF3932" s="1" t="str">
        <f aca="false">IF($Y3932="","",IF($AA3932&lt;=$S3932,"Pass","Fail"))</f>
        <v/>
      </c>
      <c r="AG3932" s="1" t="str">
        <f aca="false">IF($Y3932="","",IF($AA3932&lt;$S3932,"Pass","Fail"))</f>
        <v/>
      </c>
      <c r="AH3932" s="23" t="str">
        <f aca="true">INDIRECT(CHOOSE(MATCH($T3932,{"±","&gt;","≥","≤","&lt;"},0), "AC", "AD", "AE", "AF", "AG") &amp; ROW())</f>
        <v/>
      </c>
      <c r="AI3932" s="56" t="str">
        <f aca="false">IF($X3932="Not Significant","No Further Action Required",
IF($AH3932="","",
IF(AND($AH3932="Pass",$L3932="0 - Passed "),"Analysis performed; no further action required.",
IF(AND($AH3932="Fail",$L3932="1 - Failed "),"Analysis performed; no further action required.",
IF(AND($AH3932="Pass",$L3932="2 - Limited In Use "),"Analysis performed; no further action required.",
IF(AND($AH3932="Fail",$L3932="3 - Adjusted "),"Analysis performed; no further action required.",
"Unit fails analysis; TSM determination required."))))))</f>
        <v/>
      </c>
      <c r="AJ3932" s="58"/>
    </row>
    <row r="3933" customFormat="false" ht="15" hidden="false" customHeight="false" outlineLevel="0" collapsed="false">
      <c r="A3933" s="56"/>
      <c r="E3933" s="57" t="str">
        <f aca="false">IF(AND($F3933="",$G3933=""),"",IF($G3933="",$F3933,HYPERLINK($G3933,$F3933)))</f>
        <v/>
      </c>
      <c r="H3933" s="1" t="str">
        <f aca="false">IF($I3933="","None Attached",IF(LEFT($I3933,5)="https",HYPERLINK($I3933,"Datasheet"),HYPERLINK(_xlfn.CONCAT("https://",$I3933),"Datasheet")))</f>
        <v>None Attached</v>
      </c>
      <c r="M3933" s="56"/>
      <c r="P3933" s="58"/>
      <c r="Q3933" s="1" t="n">
        <f aca="false">$M3933-$N3933</f>
        <v>0</v>
      </c>
      <c r="R3933" s="56"/>
      <c r="T3933" s="59" t="s">
        <v>15</v>
      </c>
      <c r="U3933" s="1" t="n">
        <f aca="false">$S3933-$R3933</f>
        <v>0</v>
      </c>
      <c r="V3933" s="1" t="n">
        <f aca="false">IF($T3933="±",$Q3933*2,$Q3933)</f>
        <v>0</v>
      </c>
      <c r="W3933" s="60" t="str">
        <f aca="false">IFERROR($U3933/ABS($V3933),"N/A")</f>
        <v>N/A</v>
      </c>
      <c r="X3933" s="61" t="str">
        <f aca="false">IF(OR($W3933="N/A",$R3933="",$S3933=""),"N/A",IF($W3933&gt;=4,"Not Significant",IF($W3933&gt;=2,"Semi-Significant","Significant")))</f>
        <v>N/A</v>
      </c>
      <c r="Z3933" s="1" t="str">
        <f aca="false">IF($D3933="Z540.1 w/data",0,"")</f>
        <v/>
      </c>
      <c r="AA3933" s="1" t="e">
        <f aca="false">$Y3933+$Q3933+$Z3933</f>
        <v>#VALUE!</v>
      </c>
      <c r="AB3933" s="1" t="n">
        <f aca="false">$N3933+$Q3933</f>
        <v>0</v>
      </c>
      <c r="AC3933" s="1" t="str">
        <f aca="false">IF($Y3933="","",IF(AND($AA3933&gt;=$R3933,$AA3933&lt;=$S3933),"Pass","Fail"))</f>
        <v/>
      </c>
      <c r="AD3933" s="1" t="str">
        <f aca="false">IF($Y3933="","",IF($AA3933&gt;$R3933,"Pass","Fail"))</f>
        <v/>
      </c>
      <c r="AE3933" s="1" t="str">
        <f aca="false">IF($Y3933="","",IF($AA3933&gt;=$R3933,"Pass","Fail"))</f>
        <v/>
      </c>
      <c r="AF3933" s="1" t="str">
        <f aca="false">IF($Y3933="","",IF($AA3933&lt;=$S3933,"Pass","Fail"))</f>
        <v/>
      </c>
      <c r="AG3933" s="1" t="str">
        <f aca="false">IF($Y3933="","",IF($AA3933&lt;$S3933,"Pass","Fail"))</f>
        <v/>
      </c>
      <c r="AH3933" s="23" t="str">
        <f aca="true">INDIRECT(CHOOSE(MATCH($T3933,{"±","&gt;","≥","≤","&lt;"},0), "AC", "AD", "AE", "AF", "AG") &amp; ROW())</f>
        <v/>
      </c>
      <c r="AI3933" s="56" t="str">
        <f aca="false">IF($X3933="Not Significant","No Further Action Required",
IF($AH3933="","",
IF(AND($AH3933="Pass",$L3933="0 - Passed "),"Analysis performed; no further action required.",
IF(AND($AH3933="Fail",$L3933="1 - Failed "),"Analysis performed; no further action required.",
IF(AND($AH3933="Pass",$L3933="2 - Limited In Use "),"Analysis performed; no further action required.",
IF(AND($AH3933="Fail",$L3933="3 - Adjusted "),"Analysis performed; no further action required.",
"Unit fails analysis; TSM determination required."))))))</f>
        <v/>
      </c>
      <c r="AJ3933" s="58"/>
    </row>
    <row r="3934" customFormat="false" ht="15" hidden="false" customHeight="false" outlineLevel="0" collapsed="false">
      <c r="A3934" s="56"/>
      <c r="E3934" s="57" t="str">
        <f aca="false">IF(AND($F3934="",$G3934=""),"",IF($G3934="",$F3934,HYPERLINK($G3934,$F3934)))</f>
        <v/>
      </c>
      <c r="H3934" s="1" t="str">
        <f aca="false">IF($I3934="","None Attached",IF(LEFT($I3934,5)="https",HYPERLINK($I3934,"Datasheet"),HYPERLINK(_xlfn.CONCAT("https://",$I3934),"Datasheet")))</f>
        <v>None Attached</v>
      </c>
      <c r="M3934" s="56"/>
      <c r="P3934" s="58"/>
      <c r="Q3934" s="1" t="n">
        <f aca="false">$M3934-$N3934</f>
        <v>0</v>
      </c>
      <c r="R3934" s="56"/>
      <c r="T3934" s="59" t="s">
        <v>15</v>
      </c>
      <c r="U3934" s="1" t="n">
        <f aca="false">$S3934-$R3934</f>
        <v>0</v>
      </c>
      <c r="V3934" s="1" t="n">
        <f aca="false">IF($T3934="±",$Q3934*2,$Q3934)</f>
        <v>0</v>
      </c>
      <c r="W3934" s="60" t="str">
        <f aca="false">IFERROR($U3934/ABS($V3934),"N/A")</f>
        <v>N/A</v>
      </c>
      <c r="X3934" s="61" t="str">
        <f aca="false">IF(OR($W3934="N/A",$R3934="",$S3934=""),"N/A",IF($W3934&gt;=4,"Not Significant",IF($W3934&gt;=2,"Semi-Significant","Significant")))</f>
        <v>N/A</v>
      </c>
      <c r="Z3934" s="1" t="str">
        <f aca="false">IF($D3934="Z540.1 w/data",0,"")</f>
        <v/>
      </c>
      <c r="AA3934" s="1" t="e">
        <f aca="false">$Y3934+$Q3934+$Z3934</f>
        <v>#VALUE!</v>
      </c>
      <c r="AB3934" s="1" t="n">
        <f aca="false">$N3934+$Q3934</f>
        <v>0</v>
      </c>
      <c r="AC3934" s="1" t="str">
        <f aca="false">IF($Y3934="","",IF(AND($AA3934&gt;=$R3934,$AA3934&lt;=$S3934),"Pass","Fail"))</f>
        <v/>
      </c>
      <c r="AD3934" s="1" t="str">
        <f aca="false">IF($Y3934="","",IF($AA3934&gt;$R3934,"Pass","Fail"))</f>
        <v/>
      </c>
      <c r="AE3934" s="1" t="str">
        <f aca="false">IF($Y3934="","",IF($AA3934&gt;=$R3934,"Pass","Fail"))</f>
        <v/>
      </c>
      <c r="AF3934" s="1" t="str">
        <f aca="false">IF($Y3934="","",IF($AA3934&lt;=$S3934,"Pass","Fail"))</f>
        <v/>
      </c>
      <c r="AG3934" s="1" t="str">
        <f aca="false">IF($Y3934="","",IF($AA3934&lt;$S3934,"Pass","Fail"))</f>
        <v/>
      </c>
      <c r="AH3934" s="23" t="str">
        <f aca="true">INDIRECT(CHOOSE(MATCH($T3934,{"±","&gt;","≥","≤","&lt;"},0), "AC", "AD", "AE", "AF", "AG") &amp; ROW())</f>
        <v/>
      </c>
      <c r="AI3934" s="56" t="str">
        <f aca="false">IF($X3934="Not Significant","No Further Action Required",
IF($AH3934="","",
IF(AND($AH3934="Pass",$L3934="0 - Passed "),"Analysis performed; no further action required.",
IF(AND($AH3934="Fail",$L3934="1 - Failed "),"Analysis performed; no further action required.",
IF(AND($AH3934="Pass",$L3934="2 - Limited In Use "),"Analysis performed; no further action required.",
IF(AND($AH3934="Fail",$L3934="3 - Adjusted "),"Analysis performed; no further action required.",
"Unit fails analysis; TSM determination required."))))))</f>
        <v/>
      </c>
      <c r="AJ3934" s="58"/>
    </row>
    <row r="3935" customFormat="false" ht="15" hidden="false" customHeight="false" outlineLevel="0" collapsed="false">
      <c r="A3935" s="56"/>
      <c r="E3935" s="57" t="str">
        <f aca="false">IF(AND($F3935="",$G3935=""),"",IF($G3935="",$F3935,HYPERLINK($G3935,$F3935)))</f>
        <v/>
      </c>
      <c r="H3935" s="1" t="str">
        <f aca="false">IF($I3935="","None Attached",IF(LEFT($I3935,5)="https",HYPERLINK($I3935,"Datasheet"),HYPERLINK(_xlfn.CONCAT("https://",$I3935),"Datasheet")))</f>
        <v>None Attached</v>
      </c>
      <c r="M3935" s="56"/>
      <c r="P3935" s="58"/>
      <c r="Q3935" s="1" t="n">
        <f aca="false">$M3935-$N3935</f>
        <v>0</v>
      </c>
      <c r="R3935" s="56"/>
      <c r="T3935" s="59" t="s">
        <v>15</v>
      </c>
      <c r="U3935" s="1" t="n">
        <f aca="false">$S3935-$R3935</f>
        <v>0</v>
      </c>
      <c r="V3935" s="1" t="n">
        <f aca="false">IF($T3935="±",$Q3935*2,$Q3935)</f>
        <v>0</v>
      </c>
      <c r="W3935" s="60" t="str">
        <f aca="false">IFERROR($U3935/ABS($V3935),"N/A")</f>
        <v>N/A</v>
      </c>
      <c r="X3935" s="61" t="str">
        <f aca="false">IF(OR($W3935="N/A",$R3935="",$S3935=""),"N/A",IF($W3935&gt;=4,"Not Significant",IF($W3935&gt;=2,"Semi-Significant","Significant")))</f>
        <v>N/A</v>
      </c>
      <c r="Z3935" s="1" t="str">
        <f aca="false">IF($D3935="Z540.1 w/data",0,"")</f>
        <v/>
      </c>
      <c r="AA3935" s="1" t="e">
        <f aca="false">$Y3935+$Q3935+$Z3935</f>
        <v>#VALUE!</v>
      </c>
      <c r="AB3935" s="1" t="n">
        <f aca="false">$N3935+$Q3935</f>
        <v>0</v>
      </c>
      <c r="AC3935" s="1" t="str">
        <f aca="false">IF($Y3935="","",IF(AND($AA3935&gt;=$R3935,$AA3935&lt;=$S3935),"Pass","Fail"))</f>
        <v/>
      </c>
      <c r="AD3935" s="1" t="str">
        <f aca="false">IF($Y3935="","",IF($AA3935&gt;$R3935,"Pass","Fail"))</f>
        <v/>
      </c>
      <c r="AE3935" s="1" t="str">
        <f aca="false">IF($Y3935="","",IF($AA3935&gt;=$R3935,"Pass","Fail"))</f>
        <v/>
      </c>
      <c r="AF3935" s="1" t="str">
        <f aca="false">IF($Y3935="","",IF($AA3935&lt;=$S3935,"Pass","Fail"))</f>
        <v/>
      </c>
      <c r="AG3935" s="1" t="str">
        <f aca="false">IF($Y3935="","",IF($AA3935&lt;$S3935,"Pass","Fail"))</f>
        <v/>
      </c>
      <c r="AH3935" s="23" t="str">
        <f aca="true">INDIRECT(CHOOSE(MATCH($T3935,{"±","&gt;","≥","≤","&lt;"},0), "AC", "AD", "AE", "AF", "AG") &amp; ROW())</f>
        <v/>
      </c>
      <c r="AI3935" s="56" t="str">
        <f aca="false">IF($X3935="Not Significant","No Further Action Required",
IF($AH3935="","",
IF(AND($AH3935="Pass",$L3935="0 - Passed "),"Analysis performed; no further action required.",
IF(AND($AH3935="Fail",$L3935="1 - Failed "),"Analysis performed; no further action required.",
IF(AND($AH3935="Pass",$L3935="2 - Limited In Use "),"Analysis performed; no further action required.",
IF(AND($AH3935="Fail",$L3935="3 - Adjusted "),"Analysis performed; no further action required.",
"Unit fails analysis; TSM determination required."))))))</f>
        <v/>
      </c>
      <c r="AJ3935" s="58"/>
    </row>
    <row r="3936" customFormat="false" ht="15" hidden="false" customHeight="false" outlineLevel="0" collapsed="false">
      <c r="A3936" s="56"/>
      <c r="E3936" s="57" t="str">
        <f aca="false">IF(AND($F3936="",$G3936=""),"",IF($G3936="",$F3936,HYPERLINK($G3936,$F3936)))</f>
        <v/>
      </c>
      <c r="H3936" s="1" t="str">
        <f aca="false">IF($I3936="","None Attached",IF(LEFT($I3936,5)="https",HYPERLINK($I3936,"Datasheet"),HYPERLINK(_xlfn.CONCAT("https://",$I3936),"Datasheet")))</f>
        <v>None Attached</v>
      </c>
      <c r="M3936" s="56"/>
      <c r="P3936" s="58"/>
      <c r="Q3936" s="1" t="n">
        <f aca="false">$M3936-$N3936</f>
        <v>0</v>
      </c>
      <c r="R3936" s="56"/>
      <c r="T3936" s="59" t="s">
        <v>15</v>
      </c>
      <c r="U3936" s="1" t="n">
        <f aca="false">$S3936-$R3936</f>
        <v>0</v>
      </c>
      <c r="V3936" s="1" t="n">
        <f aca="false">IF($T3936="±",$Q3936*2,$Q3936)</f>
        <v>0</v>
      </c>
      <c r="W3936" s="60" t="str">
        <f aca="false">IFERROR($U3936/ABS($V3936),"N/A")</f>
        <v>N/A</v>
      </c>
      <c r="X3936" s="61" t="str">
        <f aca="false">IF(OR($W3936="N/A",$R3936="",$S3936=""),"N/A",IF($W3936&gt;=4,"Not Significant",IF($W3936&gt;=2,"Semi-Significant","Significant")))</f>
        <v>N/A</v>
      </c>
      <c r="Z3936" s="1" t="str">
        <f aca="false">IF($D3936="Z540.1 w/data",0,"")</f>
        <v/>
      </c>
      <c r="AA3936" s="1" t="e">
        <f aca="false">$Y3936+$Q3936+$Z3936</f>
        <v>#VALUE!</v>
      </c>
      <c r="AB3936" s="1" t="n">
        <f aca="false">$N3936+$Q3936</f>
        <v>0</v>
      </c>
      <c r="AC3936" s="1" t="str">
        <f aca="false">IF($Y3936="","",IF(AND($AA3936&gt;=$R3936,$AA3936&lt;=$S3936),"Pass","Fail"))</f>
        <v/>
      </c>
      <c r="AD3936" s="1" t="str">
        <f aca="false">IF($Y3936="","",IF($AA3936&gt;$R3936,"Pass","Fail"))</f>
        <v/>
      </c>
      <c r="AE3936" s="1" t="str">
        <f aca="false">IF($Y3936="","",IF($AA3936&gt;=$R3936,"Pass","Fail"))</f>
        <v/>
      </c>
      <c r="AF3936" s="1" t="str">
        <f aca="false">IF($Y3936="","",IF($AA3936&lt;=$S3936,"Pass","Fail"))</f>
        <v/>
      </c>
      <c r="AG3936" s="1" t="str">
        <f aca="false">IF($Y3936="","",IF($AA3936&lt;$S3936,"Pass","Fail"))</f>
        <v/>
      </c>
      <c r="AH3936" s="23" t="str">
        <f aca="true">INDIRECT(CHOOSE(MATCH($T3936,{"±","&gt;","≥","≤","&lt;"},0), "AC", "AD", "AE", "AF", "AG") &amp; ROW())</f>
        <v/>
      </c>
      <c r="AI3936" s="56" t="str">
        <f aca="false">IF($X3936="Not Significant","No Further Action Required",
IF($AH3936="","",
IF(AND($AH3936="Pass",$L3936="0 - Passed "),"Analysis performed; no further action required.",
IF(AND($AH3936="Fail",$L3936="1 - Failed "),"Analysis performed; no further action required.",
IF(AND($AH3936="Pass",$L3936="2 - Limited In Use "),"Analysis performed; no further action required.",
IF(AND($AH3936="Fail",$L3936="3 - Adjusted "),"Analysis performed; no further action required.",
"Unit fails analysis; TSM determination required."))))))</f>
        <v/>
      </c>
      <c r="AJ3936" s="58"/>
    </row>
    <row r="3937" customFormat="false" ht="15" hidden="false" customHeight="false" outlineLevel="0" collapsed="false">
      <c r="A3937" s="56"/>
      <c r="E3937" s="57" t="str">
        <f aca="false">IF(AND($F3937="",$G3937=""),"",IF($G3937="",$F3937,HYPERLINK($G3937,$F3937)))</f>
        <v/>
      </c>
      <c r="H3937" s="1" t="str">
        <f aca="false">IF($I3937="","None Attached",IF(LEFT($I3937,5)="https",HYPERLINK($I3937,"Datasheet"),HYPERLINK(_xlfn.CONCAT("https://",$I3937),"Datasheet")))</f>
        <v>None Attached</v>
      </c>
      <c r="M3937" s="56"/>
      <c r="P3937" s="58"/>
      <c r="Q3937" s="1" t="n">
        <f aca="false">$M3937-$N3937</f>
        <v>0</v>
      </c>
      <c r="R3937" s="56"/>
      <c r="T3937" s="59" t="s">
        <v>15</v>
      </c>
      <c r="U3937" s="1" t="n">
        <f aca="false">$S3937-$R3937</f>
        <v>0</v>
      </c>
      <c r="V3937" s="1" t="n">
        <f aca="false">IF($T3937="±",$Q3937*2,$Q3937)</f>
        <v>0</v>
      </c>
      <c r="W3937" s="60" t="str">
        <f aca="false">IFERROR($U3937/ABS($V3937),"N/A")</f>
        <v>N/A</v>
      </c>
      <c r="X3937" s="61" t="str">
        <f aca="false">IF(OR($W3937="N/A",$R3937="",$S3937=""),"N/A",IF($W3937&gt;=4,"Not Significant",IF($W3937&gt;=2,"Semi-Significant","Significant")))</f>
        <v>N/A</v>
      </c>
      <c r="Z3937" s="1" t="str">
        <f aca="false">IF($D3937="Z540.1 w/data",0,"")</f>
        <v/>
      </c>
      <c r="AA3937" s="1" t="e">
        <f aca="false">$Y3937+$Q3937+$Z3937</f>
        <v>#VALUE!</v>
      </c>
      <c r="AB3937" s="1" t="n">
        <f aca="false">$N3937+$Q3937</f>
        <v>0</v>
      </c>
      <c r="AC3937" s="1" t="str">
        <f aca="false">IF($Y3937="","",IF(AND($AA3937&gt;=$R3937,$AA3937&lt;=$S3937),"Pass","Fail"))</f>
        <v/>
      </c>
      <c r="AD3937" s="1" t="str">
        <f aca="false">IF($Y3937="","",IF($AA3937&gt;$R3937,"Pass","Fail"))</f>
        <v/>
      </c>
      <c r="AE3937" s="1" t="str">
        <f aca="false">IF($Y3937="","",IF($AA3937&gt;=$R3937,"Pass","Fail"))</f>
        <v/>
      </c>
      <c r="AF3937" s="1" t="str">
        <f aca="false">IF($Y3937="","",IF($AA3937&lt;=$S3937,"Pass","Fail"))</f>
        <v/>
      </c>
      <c r="AG3937" s="1" t="str">
        <f aca="false">IF($Y3937="","",IF($AA3937&lt;$S3937,"Pass","Fail"))</f>
        <v/>
      </c>
      <c r="AH3937" s="23" t="str">
        <f aca="true">INDIRECT(CHOOSE(MATCH($T3937,{"±","&gt;","≥","≤","&lt;"},0), "AC", "AD", "AE", "AF", "AG") &amp; ROW())</f>
        <v/>
      </c>
      <c r="AI3937" s="56" t="str">
        <f aca="false">IF($X3937="Not Significant","No Further Action Required",
IF($AH3937="","",
IF(AND($AH3937="Pass",$L3937="0 - Passed "),"Analysis performed; no further action required.",
IF(AND($AH3937="Fail",$L3937="1 - Failed "),"Analysis performed; no further action required.",
IF(AND($AH3937="Pass",$L3937="2 - Limited In Use "),"Analysis performed; no further action required.",
IF(AND($AH3937="Fail",$L3937="3 - Adjusted "),"Analysis performed; no further action required.",
"Unit fails analysis; TSM determination required."))))))</f>
        <v/>
      </c>
      <c r="AJ3937" s="58"/>
    </row>
    <row r="3938" customFormat="false" ht="15" hidden="false" customHeight="false" outlineLevel="0" collapsed="false">
      <c r="A3938" s="56"/>
      <c r="E3938" s="57" t="str">
        <f aca="false">IF(AND($F3938="",$G3938=""),"",IF($G3938="",$F3938,HYPERLINK($G3938,$F3938)))</f>
        <v/>
      </c>
      <c r="H3938" s="1" t="str">
        <f aca="false">IF($I3938="","None Attached",IF(LEFT($I3938,5)="https",HYPERLINK($I3938,"Datasheet"),HYPERLINK(_xlfn.CONCAT("https://",$I3938),"Datasheet")))</f>
        <v>None Attached</v>
      </c>
      <c r="M3938" s="56"/>
      <c r="P3938" s="58"/>
      <c r="Q3938" s="1" t="n">
        <f aca="false">$M3938-$N3938</f>
        <v>0</v>
      </c>
      <c r="R3938" s="56"/>
      <c r="T3938" s="59" t="s">
        <v>15</v>
      </c>
      <c r="U3938" s="1" t="n">
        <f aca="false">$S3938-$R3938</f>
        <v>0</v>
      </c>
      <c r="V3938" s="1" t="n">
        <f aca="false">IF($T3938="±",$Q3938*2,$Q3938)</f>
        <v>0</v>
      </c>
      <c r="W3938" s="60" t="str">
        <f aca="false">IFERROR($U3938/ABS($V3938),"N/A")</f>
        <v>N/A</v>
      </c>
      <c r="X3938" s="61" t="str">
        <f aca="false">IF(OR($W3938="N/A",$R3938="",$S3938=""),"N/A",IF($W3938&gt;=4,"Not Significant",IF($W3938&gt;=2,"Semi-Significant","Significant")))</f>
        <v>N/A</v>
      </c>
      <c r="Z3938" s="1" t="str">
        <f aca="false">IF($D3938="Z540.1 w/data",0,"")</f>
        <v/>
      </c>
      <c r="AA3938" s="1" t="e">
        <f aca="false">$Y3938+$Q3938+$Z3938</f>
        <v>#VALUE!</v>
      </c>
      <c r="AB3938" s="1" t="n">
        <f aca="false">$N3938+$Q3938</f>
        <v>0</v>
      </c>
      <c r="AC3938" s="1" t="str">
        <f aca="false">IF($Y3938="","",IF(AND($AA3938&gt;=$R3938,$AA3938&lt;=$S3938),"Pass","Fail"))</f>
        <v/>
      </c>
      <c r="AD3938" s="1" t="str">
        <f aca="false">IF($Y3938="","",IF($AA3938&gt;$R3938,"Pass","Fail"))</f>
        <v/>
      </c>
      <c r="AE3938" s="1" t="str">
        <f aca="false">IF($Y3938="","",IF($AA3938&gt;=$R3938,"Pass","Fail"))</f>
        <v/>
      </c>
      <c r="AF3938" s="1" t="str">
        <f aca="false">IF($Y3938="","",IF($AA3938&lt;=$S3938,"Pass","Fail"))</f>
        <v/>
      </c>
      <c r="AG3938" s="1" t="str">
        <f aca="false">IF($Y3938="","",IF($AA3938&lt;$S3938,"Pass","Fail"))</f>
        <v/>
      </c>
      <c r="AH3938" s="23" t="str">
        <f aca="true">INDIRECT(CHOOSE(MATCH($T3938,{"±","&gt;","≥","≤","&lt;"},0), "AC", "AD", "AE", "AF", "AG") &amp; ROW())</f>
        <v/>
      </c>
      <c r="AI3938" s="56" t="str">
        <f aca="false">IF($X3938="Not Significant","No Further Action Required",
IF($AH3938="","",
IF(AND($AH3938="Pass",$L3938="0 - Passed "),"Analysis performed; no further action required.",
IF(AND($AH3938="Fail",$L3938="1 - Failed "),"Analysis performed; no further action required.",
IF(AND($AH3938="Pass",$L3938="2 - Limited In Use "),"Analysis performed; no further action required.",
IF(AND($AH3938="Fail",$L3938="3 - Adjusted "),"Analysis performed; no further action required.",
"Unit fails analysis; TSM determination required."))))))</f>
        <v/>
      </c>
      <c r="AJ3938" s="58"/>
    </row>
    <row r="3939" customFormat="false" ht="15" hidden="false" customHeight="false" outlineLevel="0" collapsed="false">
      <c r="A3939" s="56"/>
      <c r="E3939" s="57" t="str">
        <f aca="false">IF(AND($F3939="",$G3939=""),"",IF($G3939="",$F3939,HYPERLINK($G3939,$F3939)))</f>
        <v/>
      </c>
      <c r="H3939" s="1" t="str">
        <f aca="false">IF($I3939="","None Attached",IF(LEFT($I3939,5)="https",HYPERLINK($I3939,"Datasheet"),HYPERLINK(_xlfn.CONCAT("https://",$I3939),"Datasheet")))</f>
        <v>None Attached</v>
      </c>
      <c r="M3939" s="56"/>
      <c r="P3939" s="58"/>
      <c r="Q3939" s="1" t="n">
        <f aca="false">$M3939-$N3939</f>
        <v>0</v>
      </c>
      <c r="R3939" s="56"/>
      <c r="T3939" s="59" t="s">
        <v>15</v>
      </c>
      <c r="U3939" s="1" t="n">
        <f aca="false">$S3939-$R3939</f>
        <v>0</v>
      </c>
      <c r="V3939" s="1" t="n">
        <f aca="false">IF($T3939="±",$Q3939*2,$Q3939)</f>
        <v>0</v>
      </c>
      <c r="W3939" s="60" t="str">
        <f aca="false">IFERROR($U3939/ABS($V3939),"N/A")</f>
        <v>N/A</v>
      </c>
      <c r="X3939" s="61" t="str">
        <f aca="false">IF(OR($W3939="N/A",$R3939="",$S3939=""),"N/A",IF($W3939&gt;=4,"Not Significant",IF($W3939&gt;=2,"Semi-Significant","Significant")))</f>
        <v>N/A</v>
      </c>
      <c r="Z3939" s="1" t="str">
        <f aca="false">IF($D3939="Z540.1 w/data",0,"")</f>
        <v/>
      </c>
      <c r="AA3939" s="1" t="e">
        <f aca="false">$Y3939+$Q3939+$Z3939</f>
        <v>#VALUE!</v>
      </c>
      <c r="AB3939" s="1" t="n">
        <f aca="false">$N3939+$Q3939</f>
        <v>0</v>
      </c>
      <c r="AC3939" s="1" t="str">
        <f aca="false">IF($Y3939="","",IF(AND($AA3939&gt;=$R3939,$AA3939&lt;=$S3939),"Pass","Fail"))</f>
        <v/>
      </c>
      <c r="AD3939" s="1" t="str">
        <f aca="false">IF($Y3939="","",IF($AA3939&gt;$R3939,"Pass","Fail"))</f>
        <v/>
      </c>
      <c r="AE3939" s="1" t="str">
        <f aca="false">IF($Y3939="","",IF($AA3939&gt;=$R3939,"Pass","Fail"))</f>
        <v/>
      </c>
      <c r="AF3939" s="1" t="str">
        <f aca="false">IF($Y3939="","",IF($AA3939&lt;=$S3939,"Pass","Fail"))</f>
        <v/>
      </c>
      <c r="AG3939" s="1" t="str">
        <f aca="false">IF($Y3939="","",IF($AA3939&lt;$S3939,"Pass","Fail"))</f>
        <v/>
      </c>
      <c r="AH3939" s="23" t="str">
        <f aca="true">INDIRECT(CHOOSE(MATCH($T3939,{"±","&gt;","≥","≤","&lt;"},0), "AC", "AD", "AE", "AF", "AG") &amp; ROW())</f>
        <v/>
      </c>
      <c r="AI3939" s="56" t="str">
        <f aca="false">IF($X3939="Not Significant","No Further Action Required",
IF($AH3939="","",
IF(AND($AH3939="Pass",$L3939="0 - Passed "),"Analysis performed; no further action required.",
IF(AND($AH3939="Fail",$L3939="1 - Failed "),"Analysis performed; no further action required.",
IF(AND($AH3939="Pass",$L3939="2 - Limited In Use "),"Analysis performed; no further action required.",
IF(AND($AH3939="Fail",$L3939="3 - Adjusted "),"Analysis performed; no further action required.",
"Unit fails analysis; TSM determination required."))))))</f>
        <v/>
      </c>
      <c r="AJ3939" s="58"/>
    </row>
    <row r="3940" customFormat="false" ht="15" hidden="false" customHeight="false" outlineLevel="0" collapsed="false">
      <c r="A3940" s="56"/>
      <c r="E3940" s="57" t="str">
        <f aca="false">IF(AND($F3940="",$G3940=""),"",IF($G3940="",$F3940,HYPERLINK($G3940,$F3940)))</f>
        <v/>
      </c>
      <c r="H3940" s="1" t="str">
        <f aca="false">IF($I3940="","None Attached",IF(LEFT($I3940,5)="https",HYPERLINK($I3940,"Datasheet"),HYPERLINK(_xlfn.CONCAT("https://",$I3940),"Datasheet")))</f>
        <v>None Attached</v>
      </c>
      <c r="M3940" s="56"/>
      <c r="P3940" s="58"/>
      <c r="Q3940" s="1" t="n">
        <f aca="false">$M3940-$N3940</f>
        <v>0</v>
      </c>
      <c r="R3940" s="56"/>
      <c r="T3940" s="59" t="s">
        <v>15</v>
      </c>
      <c r="U3940" s="1" t="n">
        <f aca="false">$S3940-$R3940</f>
        <v>0</v>
      </c>
      <c r="V3940" s="1" t="n">
        <f aca="false">IF($T3940="±",$Q3940*2,$Q3940)</f>
        <v>0</v>
      </c>
      <c r="W3940" s="60" t="str">
        <f aca="false">IFERROR($U3940/ABS($V3940),"N/A")</f>
        <v>N/A</v>
      </c>
      <c r="X3940" s="61" t="str">
        <f aca="false">IF(OR($W3940="N/A",$R3940="",$S3940=""),"N/A",IF($W3940&gt;=4,"Not Significant",IF($W3940&gt;=2,"Semi-Significant","Significant")))</f>
        <v>N/A</v>
      </c>
      <c r="Z3940" s="1" t="str">
        <f aca="false">IF($D3940="Z540.1 w/data",0,"")</f>
        <v/>
      </c>
      <c r="AA3940" s="1" t="e">
        <f aca="false">$Y3940+$Q3940+$Z3940</f>
        <v>#VALUE!</v>
      </c>
      <c r="AB3940" s="1" t="n">
        <f aca="false">$N3940+$Q3940</f>
        <v>0</v>
      </c>
      <c r="AC3940" s="1" t="str">
        <f aca="false">IF($Y3940="","",IF(AND($AA3940&gt;=$R3940,$AA3940&lt;=$S3940),"Pass","Fail"))</f>
        <v/>
      </c>
      <c r="AD3940" s="1" t="str">
        <f aca="false">IF($Y3940="","",IF($AA3940&gt;$R3940,"Pass","Fail"))</f>
        <v/>
      </c>
      <c r="AE3940" s="1" t="str">
        <f aca="false">IF($Y3940="","",IF($AA3940&gt;=$R3940,"Pass","Fail"))</f>
        <v/>
      </c>
      <c r="AF3940" s="1" t="str">
        <f aca="false">IF($Y3940="","",IF($AA3940&lt;=$S3940,"Pass","Fail"))</f>
        <v/>
      </c>
      <c r="AG3940" s="1" t="str">
        <f aca="false">IF($Y3940="","",IF($AA3940&lt;$S3940,"Pass","Fail"))</f>
        <v/>
      </c>
      <c r="AH3940" s="23" t="str">
        <f aca="true">INDIRECT(CHOOSE(MATCH($T3940,{"±","&gt;","≥","≤","&lt;"},0), "AC", "AD", "AE", "AF", "AG") &amp; ROW())</f>
        <v/>
      </c>
      <c r="AI3940" s="56" t="str">
        <f aca="false">IF($X3940="Not Significant","No Further Action Required",
IF($AH3940="","",
IF(AND($AH3940="Pass",$L3940="0 - Passed "),"Analysis performed; no further action required.",
IF(AND($AH3940="Fail",$L3940="1 - Failed "),"Analysis performed; no further action required.",
IF(AND($AH3940="Pass",$L3940="2 - Limited In Use "),"Analysis performed; no further action required.",
IF(AND($AH3940="Fail",$L3940="3 - Adjusted "),"Analysis performed; no further action required.",
"Unit fails analysis; TSM determination required."))))))</f>
        <v/>
      </c>
      <c r="AJ3940" s="58"/>
    </row>
    <row r="3941" customFormat="false" ht="15" hidden="false" customHeight="false" outlineLevel="0" collapsed="false">
      <c r="A3941" s="56"/>
      <c r="E3941" s="57" t="str">
        <f aca="false">IF(AND($F3941="",$G3941=""),"",IF($G3941="",$F3941,HYPERLINK($G3941,$F3941)))</f>
        <v/>
      </c>
      <c r="H3941" s="1" t="str">
        <f aca="false">IF($I3941="","None Attached",IF(LEFT($I3941,5)="https",HYPERLINK($I3941,"Datasheet"),HYPERLINK(_xlfn.CONCAT("https://",$I3941),"Datasheet")))</f>
        <v>None Attached</v>
      </c>
      <c r="M3941" s="56"/>
      <c r="P3941" s="58"/>
      <c r="Q3941" s="1" t="n">
        <f aca="false">$M3941-$N3941</f>
        <v>0</v>
      </c>
      <c r="R3941" s="56"/>
      <c r="T3941" s="59" t="s">
        <v>15</v>
      </c>
      <c r="U3941" s="1" t="n">
        <f aca="false">$S3941-$R3941</f>
        <v>0</v>
      </c>
      <c r="V3941" s="1" t="n">
        <f aca="false">IF($T3941="±",$Q3941*2,$Q3941)</f>
        <v>0</v>
      </c>
      <c r="W3941" s="60" t="str">
        <f aca="false">IFERROR($U3941/ABS($V3941),"N/A")</f>
        <v>N/A</v>
      </c>
      <c r="X3941" s="61" t="str">
        <f aca="false">IF(OR($W3941="N/A",$R3941="",$S3941=""),"N/A",IF($W3941&gt;=4,"Not Significant",IF($W3941&gt;=2,"Semi-Significant","Significant")))</f>
        <v>N/A</v>
      </c>
      <c r="Z3941" s="1" t="str">
        <f aca="false">IF($D3941="Z540.1 w/data",0,"")</f>
        <v/>
      </c>
      <c r="AA3941" s="1" t="e">
        <f aca="false">$Y3941+$Q3941+$Z3941</f>
        <v>#VALUE!</v>
      </c>
      <c r="AB3941" s="1" t="n">
        <f aca="false">$N3941+$Q3941</f>
        <v>0</v>
      </c>
      <c r="AC3941" s="1" t="str">
        <f aca="false">IF($Y3941="","",IF(AND($AA3941&gt;=$R3941,$AA3941&lt;=$S3941),"Pass","Fail"))</f>
        <v/>
      </c>
      <c r="AD3941" s="1" t="str">
        <f aca="false">IF($Y3941="","",IF($AA3941&gt;$R3941,"Pass","Fail"))</f>
        <v/>
      </c>
      <c r="AE3941" s="1" t="str">
        <f aca="false">IF($Y3941="","",IF($AA3941&gt;=$R3941,"Pass","Fail"))</f>
        <v/>
      </c>
      <c r="AF3941" s="1" t="str">
        <f aca="false">IF($Y3941="","",IF($AA3941&lt;=$S3941,"Pass","Fail"))</f>
        <v/>
      </c>
      <c r="AG3941" s="1" t="str">
        <f aca="false">IF($Y3941="","",IF($AA3941&lt;$S3941,"Pass","Fail"))</f>
        <v/>
      </c>
      <c r="AH3941" s="23" t="str">
        <f aca="true">INDIRECT(CHOOSE(MATCH($T3941,{"±","&gt;","≥","≤","&lt;"},0), "AC", "AD", "AE", "AF", "AG") &amp; ROW())</f>
        <v/>
      </c>
      <c r="AI3941" s="56" t="str">
        <f aca="false">IF($X3941="Not Significant","No Further Action Required",
IF($AH3941="","",
IF(AND($AH3941="Pass",$L3941="0 - Passed "),"Analysis performed; no further action required.",
IF(AND($AH3941="Fail",$L3941="1 - Failed "),"Analysis performed; no further action required.",
IF(AND($AH3941="Pass",$L3941="2 - Limited In Use "),"Analysis performed; no further action required.",
IF(AND($AH3941="Fail",$L3941="3 - Adjusted "),"Analysis performed; no further action required.",
"Unit fails analysis; TSM determination required."))))))</f>
        <v/>
      </c>
      <c r="AJ3941" s="58"/>
    </row>
    <row r="3942" customFormat="false" ht="15" hidden="false" customHeight="false" outlineLevel="0" collapsed="false">
      <c r="A3942" s="56"/>
      <c r="E3942" s="57" t="str">
        <f aca="false">IF(AND($F3942="",$G3942=""),"",IF($G3942="",$F3942,HYPERLINK($G3942,$F3942)))</f>
        <v/>
      </c>
      <c r="H3942" s="1" t="str">
        <f aca="false">IF($I3942="","None Attached",IF(LEFT($I3942,5)="https",HYPERLINK($I3942,"Datasheet"),HYPERLINK(_xlfn.CONCAT("https://",$I3942),"Datasheet")))</f>
        <v>None Attached</v>
      </c>
      <c r="M3942" s="56"/>
      <c r="P3942" s="58"/>
      <c r="Q3942" s="1" t="n">
        <f aca="false">$M3942-$N3942</f>
        <v>0</v>
      </c>
      <c r="R3942" s="56"/>
      <c r="T3942" s="59" t="s">
        <v>15</v>
      </c>
      <c r="U3942" s="1" t="n">
        <f aca="false">$S3942-$R3942</f>
        <v>0</v>
      </c>
      <c r="V3942" s="1" t="n">
        <f aca="false">IF($T3942="±",$Q3942*2,$Q3942)</f>
        <v>0</v>
      </c>
      <c r="W3942" s="60" t="str">
        <f aca="false">IFERROR($U3942/ABS($V3942),"N/A")</f>
        <v>N/A</v>
      </c>
      <c r="X3942" s="61" t="str">
        <f aca="false">IF(OR($W3942="N/A",$R3942="",$S3942=""),"N/A",IF($W3942&gt;=4,"Not Significant",IF($W3942&gt;=2,"Semi-Significant","Significant")))</f>
        <v>N/A</v>
      </c>
      <c r="Z3942" s="1" t="str">
        <f aca="false">IF($D3942="Z540.1 w/data",0,"")</f>
        <v/>
      </c>
      <c r="AA3942" s="1" t="e">
        <f aca="false">$Y3942+$Q3942+$Z3942</f>
        <v>#VALUE!</v>
      </c>
      <c r="AB3942" s="1" t="n">
        <f aca="false">$N3942+$Q3942</f>
        <v>0</v>
      </c>
      <c r="AC3942" s="1" t="str">
        <f aca="false">IF($Y3942="","",IF(AND($AA3942&gt;=$R3942,$AA3942&lt;=$S3942),"Pass","Fail"))</f>
        <v/>
      </c>
      <c r="AD3942" s="1" t="str">
        <f aca="false">IF($Y3942="","",IF($AA3942&gt;$R3942,"Pass","Fail"))</f>
        <v/>
      </c>
      <c r="AE3942" s="1" t="str">
        <f aca="false">IF($Y3942="","",IF($AA3942&gt;=$R3942,"Pass","Fail"))</f>
        <v/>
      </c>
      <c r="AF3942" s="1" t="str">
        <f aca="false">IF($Y3942="","",IF($AA3942&lt;=$S3942,"Pass","Fail"))</f>
        <v/>
      </c>
      <c r="AG3942" s="1" t="str">
        <f aca="false">IF($Y3942="","",IF($AA3942&lt;$S3942,"Pass","Fail"))</f>
        <v/>
      </c>
      <c r="AH3942" s="23" t="str">
        <f aca="true">INDIRECT(CHOOSE(MATCH($T3942,{"±","&gt;","≥","≤","&lt;"},0), "AC", "AD", "AE", "AF", "AG") &amp; ROW())</f>
        <v/>
      </c>
      <c r="AI3942" s="56" t="str">
        <f aca="false">IF($X3942="Not Significant","No Further Action Required",
IF($AH3942="","",
IF(AND($AH3942="Pass",$L3942="0 - Passed "),"Analysis performed; no further action required.",
IF(AND($AH3942="Fail",$L3942="1 - Failed "),"Analysis performed; no further action required.",
IF(AND($AH3942="Pass",$L3942="2 - Limited In Use "),"Analysis performed; no further action required.",
IF(AND($AH3942="Fail",$L3942="3 - Adjusted "),"Analysis performed; no further action required.",
"Unit fails analysis; TSM determination required."))))))</f>
        <v/>
      </c>
      <c r="AJ3942" s="58"/>
    </row>
    <row r="3943" customFormat="false" ht="15" hidden="false" customHeight="false" outlineLevel="0" collapsed="false">
      <c r="A3943" s="56"/>
      <c r="E3943" s="57" t="str">
        <f aca="false">IF(AND($F3943="",$G3943=""),"",IF($G3943="",$F3943,HYPERLINK($G3943,$F3943)))</f>
        <v/>
      </c>
      <c r="H3943" s="1" t="str">
        <f aca="false">IF($I3943="","None Attached",IF(LEFT($I3943,5)="https",HYPERLINK($I3943,"Datasheet"),HYPERLINK(_xlfn.CONCAT("https://",$I3943),"Datasheet")))</f>
        <v>None Attached</v>
      </c>
      <c r="M3943" s="56"/>
      <c r="P3943" s="58"/>
      <c r="Q3943" s="1" t="n">
        <f aca="false">$M3943-$N3943</f>
        <v>0</v>
      </c>
      <c r="R3943" s="56"/>
      <c r="T3943" s="59" t="s">
        <v>15</v>
      </c>
      <c r="U3943" s="1" t="n">
        <f aca="false">$S3943-$R3943</f>
        <v>0</v>
      </c>
      <c r="V3943" s="1" t="n">
        <f aca="false">IF($T3943="±",$Q3943*2,$Q3943)</f>
        <v>0</v>
      </c>
      <c r="W3943" s="60" t="str">
        <f aca="false">IFERROR($U3943/ABS($V3943),"N/A")</f>
        <v>N/A</v>
      </c>
      <c r="X3943" s="61" t="str">
        <f aca="false">IF(OR($W3943="N/A",$R3943="",$S3943=""),"N/A",IF($W3943&gt;=4,"Not Significant",IF($W3943&gt;=2,"Semi-Significant","Significant")))</f>
        <v>N/A</v>
      </c>
      <c r="Z3943" s="1" t="str">
        <f aca="false">IF($D3943="Z540.1 w/data",0,"")</f>
        <v/>
      </c>
      <c r="AA3943" s="1" t="e">
        <f aca="false">$Y3943+$Q3943+$Z3943</f>
        <v>#VALUE!</v>
      </c>
      <c r="AB3943" s="1" t="n">
        <f aca="false">$N3943+$Q3943</f>
        <v>0</v>
      </c>
      <c r="AC3943" s="1" t="str">
        <f aca="false">IF($Y3943="","",IF(AND($AA3943&gt;=$R3943,$AA3943&lt;=$S3943),"Pass","Fail"))</f>
        <v/>
      </c>
      <c r="AD3943" s="1" t="str">
        <f aca="false">IF($Y3943="","",IF($AA3943&gt;$R3943,"Pass","Fail"))</f>
        <v/>
      </c>
      <c r="AE3943" s="1" t="str">
        <f aca="false">IF($Y3943="","",IF($AA3943&gt;=$R3943,"Pass","Fail"))</f>
        <v/>
      </c>
      <c r="AF3943" s="1" t="str">
        <f aca="false">IF($Y3943="","",IF($AA3943&lt;=$S3943,"Pass","Fail"))</f>
        <v/>
      </c>
      <c r="AG3943" s="1" t="str">
        <f aca="false">IF($Y3943="","",IF($AA3943&lt;$S3943,"Pass","Fail"))</f>
        <v/>
      </c>
      <c r="AH3943" s="23" t="str">
        <f aca="true">INDIRECT(CHOOSE(MATCH($T3943,{"±","&gt;","≥","≤","&lt;"},0), "AC", "AD", "AE", "AF", "AG") &amp; ROW())</f>
        <v/>
      </c>
      <c r="AI3943" s="56" t="str">
        <f aca="false">IF($X3943="Not Significant","No Further Action Required",
IF($AH3943="","",
IF(AND($AH3943="Pass",$L3943="0 - Passed "),"Analysis performed; no further action required.",
IF(AND($AH3943="Fail",$L3943="1 - Failed "),"Analysis performed; no further action required.",
IF(AND($AH3943="Pass",$L3943="2 - Limited In Use "),"Analysis performed; no further action required.",
IF(AND($AH3943="Fail",$L3943="3 - Adjusted "),"Analysis performed; no further action required.",
"Unit fails analysis; TSM determination required."))))))</f>
        <v/>
      </c>
      <c r="AJ3943" s="58"/>
    </row>
    <row r="3944" customFormat="false" ht="15" hidden="false" customHeight="false" outlineLevel="0" collapsed="false">
      <c r="A3944" s="56"/>
      <c r="E3944" s="57" t="str">
        <f aca="false">IF(AND($F3944="",$G3944=""),"",IF($G3944="",$F3944,HYPERLINK($G3944,$F3944)))</f>
        <v/>
      </c>
      <c r="H3944" s="1" t="str">
        <f aca="false">IF($I3944="","None Attached",IF(LEFT($I3944,5)="https",HYPERLINK($I3944,"Datasheet"),HYPERLINK(_xlfn.CONCAT("https://",$I3944),"Datasheet")))</f>
        <v>None Attached</v>
      </c>
      <c r="M3944" s="56"/>
      <c r="P3944" s="58"/>
      <c r="Q3944" s="1" t="n">
        <f aca="false">$M3944-$N3944</f>
        <v>0</v>
      </c>
      <c r="R3944" s="56"/>
      <c r="T3944" s="59" t="s">
        <v>15</v>
      </c>
      <c r="U3944" s="1" t="n">
        <f aca="false">$S3944-$R3944</f>
        <v>0</v>
      </c>
      <c r="V3944" s="1" t="n">
        <f aca="false">IF($T3944="±",$Q3944*2,$Q3944)</f>
        <v>0</v>
      </c>
      <c r="W3944" s="60" t="str">
        <f aca="false">IFERROR($U3944/ABS($V3944),"N/A")</f>
        <v>N/A</v>
      </c>
      <c r="X3944" s="61" t="str">
        <f aca="false">IF(OR($W3944="N/A",$R3944="",$S3944=""),"N/A",IF($W3944&gt;=4,"Not Significant",IF($W3944&gt;=2,"Semi-Significant","Significant")))</f>
        <v>N/A</v>
      </c>
      <c r="Z3944" s="1" t="str">
        <f aca="false">IF($D3944="Z540.1 w/data",0,"")</f>
        <v/>
      </c>
      <c r="AA3944" s="1" t="e">
        <f aca="false">$Y3944+$Q3944+$Z3944</f>
        <v>#VALUE!</v>
      </c>
      <c r="AB3944" s="1" t="n">
        <f aca="false">$N3944+$Q3944</f>
        <v>0</v>
      </c>
      <c r="AC3944" s="1" t="str">
        <f aca="false">IF($Y3944="","",IF(AND($AA3944&gt;=$R3944,$AA3944&lt;=$S3944),"Pass","Fail"))</f>
        <v/>
      </c>
      <c r="AD3944" s="1" t="str">
        <f aca="false">IF($Y3944="","",IF($AA3944&gt;$R3944,"Pass","Fail"))</f>
        <v/>
      </c>
      <c r="AE3944" s="1" t="str">
        <f aca="false">IF($Y3944="","",IF($AA3944&gt;=$R3944,"Pass","Fail"))</f>
        <v/>
      </c>
      <c r="AF3944" s="1" t="str">
        <f aca="false">IF($Y3944="","",IF($AA3944&lt;=$S3944,"Pass","Fail"))</f>
        <v/>
      </c>
      <c r="AG3944" s="1" t="str">
        <f aca="false">IF($Y3944="","",IF($AA3944&lt;$S3944,"Pass","Fail"))</f>
        <v/>
      </c>
      <c r="AH3944" s="23" t="str">
        <f aca="true">INDIRECT(CHOOSE(MATCH($T3944,{"±","&gt;","≥","≤","&lt;"},0), "AC", "AD", "AE", "AF", "AG") &amp; ROW())</f>
        <v/>
      </c>
      <c r="AI3944" s="56" t="str">
        <f aca="false">IF($X3944="Not Significant","No Further Action Required",
IF($AH3944="","",
IF(AND($AH3944="Pass",$L3944="0 - Passed "),"Analysis performed; no further action required.",
IF(AND($AH3944="Fail",$L3944="1 - Failed "),"Analysis performed; no further action required.",
IF(AND($AH3944="Pass",$L3944="2 - Limited In Use "),"Analysis performed; no further action required.",
IF(AND($AH3944="Fail",$L3944="3 - Adjusted "),"Analysis performed; no further action required.",
"Unit fails analysis; TSM determination required."))))))</f>
        <v/>
      </c>
      <c r="AJ3944" s="58"/>
    </row>
    <row r="3945" customFormat="false" ht="15" hidden="false" customHeight="false" outlineLevel="0" collapsed="false">
      <c r="A3945" s="56"/>
      <c r="E3945" s="57" t="str">
        <f aca="false">IF(AND($F3945="",$G3945=""),"",IF($G3945="",$F3945,HYPERLINK($G3945,$F3945)))</f>
        <v/>
      </c>
      <c r="H3945" s="1" t="str">
        <f aca="false">IF($I3945="","None Attached",IF(LEFT($I3945,5)="https",HYPERLINK($I3945,"Datasheet"),HYPERLINK(_xlfn.CONCAT("https://",$I3945),"Datasheet")))</f>
        <v>None Attached</v>
      </c>
      <c r="M3945" s="56"/>
      <c r="P3945" s="58"/>
      <c r="Q3945" s="1" t="n">
        <f aca="false">$M3945-$N3945</f>
        <v>0</v>
      </c>
      <c r="R3945" s="56"/>
      <c r="T3945" s="59" t="s">
        <v>15</v>
      </c>
      <c r="U3945" s="1" t="n">
        <f aca="false">$S3945-$R3945</f>
        <v>0</v>
      </c>
      <c r="V3945" s="1" t="n">
        <f aca="false">IF($T3945="±",$Q3945*2,$Q3945)</f>
        <v>0</v>
      </c>
      <c r="W3945" s="60" t="str">
        <f aca="false">IFERROR($U3945/ABS($V3945),"N/A")</f>
        <v>N/A</v>
      </c>
      <c r="X3945" s="61" t="str">
        <f aca="false">IF(OR($W3945="N/A",$R3945="",$S3945=""),"N/A",IF($W3945&gt;=4,"Not Significant",IF($W3945&gt;=2,"Semi-Significant","Significant")))</f>
        <v>N/A</v>
      </c>
      <c r="Z3945" s="1" t="str">
        <f aca="false">IF($D3945="Z540.1 w/data",0,"")</f>
        <v/>
      </c>
      <c r="AA3945" s="1" t="e">
        <f aca="false">$Y3945+$Q3945+$Z3945</f>
        <v>#VALUE!</v>
      </c>
      <c r="AB3945" s="1" t="n">
        <f aca="false">$N3945+$Q3945</f>
        <v>0</v>
      </c>
      <c r="AC3945" s="1" t="str">
        <f aca="false">IF($Y3945="","",IF(AND($AA3945&gt;=$R3945,$AA3945&lt;=$S3945),"Pass","Fail"))</f>
        <v/>
      </c>
      <c r="AD3945" s="1" t="str">
        <f aca="false">IF($Y3945="","",IF($AA3945&gt;$R3945,"Pass","Fail"))</f>
        <v/>
      </c>
      <c r="AE3945" s="1" t="str">
        <f aca="false">IF($Y3945="","",IF($AA3945&gt;=$R3945,"Pass","Fail"))</f>
        <v/>
      </c>
      <c r="AF3945" s="1" t="str">
        <f aca="false">IF($Y3945="","",IF($AA3945&lt;=$S3945,"Pass","Fail"))</f>
        <v/>
      </c>
      <c r="AG3945" s="1" t="str">
        <f aca="false">IF($Y3945="","",IF($AA3945&lt;$S3945,"Pass","Fail"))</f>
        <v/>
      </c>
      <c r="AH3945" s="23" t="str">
        <f aca="true">INDIRECT(CHOOSE(MATCH($T3945,{"±","&gt;","≥","≤","&lt;"},0), "AC", "AD", "AE", "AF", "AG") &amp; ROW())</f>
        <v/>
      </c>
      <c r="AI3945" s="56" t="str">
        <f aca="false">IF($X3945="Not Significant","No Further Action Required",
IF($AH3945="","",
IF(AND($AH3945="Pass",$L3945="0 - Passed "),"Analysis performed; no further action required.",
IF(AND($AH3945="Fail",$L3945="1 - Failed "),"Analysis performed; no further action required.",
IF(AND($AH3945="Pass",$L3945="2 - Limited In Use "),"Analysis performed; no further action required.",
IF(AND($AH3945="Fail",$L3945="3 - Adjusted "),"Analysis performed; no further action required.",
"Unit fails analysis; TSM determination required."))))))</f>
        <v/>
      </c>
      <c r="AJ3945" s="58"/>
    </row>
    <row r="3946" customFormat="false" ht="15" hidden="false" customHeight="false" outlineLevel="0" collapsed="false">
      <c r="A3946" s="56"/>
      <c r="E3946" s="57" t="str">
        <f aca="false">IF(AND($F3946="",$G3946=""),"",IF($G3946="",$F3946,HYPERLINK($G3946,$F3946)))</f>
        <v/>
      </c>
      <c r="H3946" s="1" t="str">
        <f aca="false">IF($I3946="","None Attached",IF(LEFT($I3946,5)="https",HYPERLINK($I3946,"Datasheet"),HYPERLINK(_xlfn.CONCAT("https://",$I3946),"Datasheet")))</f>
        <v>None Attached</v>
      </c>
      <c r="M3946" s="56"/>
      <c r="P3946" s="58"/>
      <c r="Q3946" s="1" t="n">
        <f aca="false">$M3946-$N3946</f>
        <v>0</v>
      </c>
      <c r="R3946" s="56"/>
      <c r="T3946" s="59" t="s">
        <v>15</v>
      </c>
      <c r="U3946" s="1" t="n">
        <f aca="false">$S3946-$R3946</f>
        <v>0</v>
      </c>
      <c r="V3946" s="1" t="n">
        <f aca="false">IF($T3946="±",$Q3946*2,$Q3946)</f>
        <v>0</v>
      </c>
      <c r="W3946" s="60" t="str">
        <f aca="false">IFERROR($U3946/ABS($V3946),"N/A")</f>
        <v>N/A</v>
      </c>
      <c r="X3946" s="61" t="str">
        <f aca="false">IF(OR($W3946="N/A",$R3946="",$S3946=""),"N/A",IF($W3946&gt;=4,"Not Significant",IF($W3946&gt;=2,"Semi-Significant","Significant")))</f>
        <v>N/A</v>
      </c>
      <c r="Z3946" s="1" t="str">
        <f aca="false">IF($D3946="Z540.1 w/data",0,"")</f>
        <v/>
      </c>
      <c r="AA3946" s="1" t="e">
        <f aca="false">$Y3946+$Q3946+$Z3946</f>
        <v>#VALUE!</v>
      </c>
      <c r="AB3946" s="1" t="n">
        <f aca="false">$N3946+$Q3946</f>
        <v>0</v>
      </c>
      <c r="AC3946" s="1" t="str">
        <f aca="false">IF($Y3946="","",IF(AND($AA3946&gt;=$R3946,$AA3946&lt;=$S3946),"Pass","Fail"))</f>
        <v/>
      </c>
      <c r="AD3946" s="1" t="str">
        <f aca="false">IF($Y3946="","",IF($AA3946&gt;$R3946,"Pass","Fail"))</f>
        <v/>
      </c>
      <c r="AE3946" s="1" t="str">
        <f aca="false">IF($Y3946="","",IF($AA3946&gt;=$R3946,"Pass","Fail"))</f>
        <v/>
      </c>
      <c r="AF3946" s="1" t="str">
        <f aca="false">IF($Y3946="","",IF($AA3946&lt;=$S3946,"Pass","Fail"))</f>
        <v/>
      </c>
      <c r="AG3946" s="1" t="str">
        <f aca="false">IF($Y3946="","",IF($AA3946&lt;$S3946,"Pass","Fail"))</f>
        <v/>
      </c>
      <c r="AH3946" s="23" t="str">
        <f aca="true">INDIRECT(CHOOSE(MATCH($T3946,{"±","&gt;","≥","≤","&lt;"},0), "AC", "AD", "AE", "AF", "AG") &amp; ROW())</f>
        <v/>
      </c>
      <c r="AI3946" s="56" t="str">
        <f aca="false">IF($X3946="Not Significant","No Further Action Required",
IF($AH3946="","",
IF(AND($AH3946="Pass",$L3946="0 - Passed "),"Analysis performed; no further action required.",
IF(AND($AH3946="Fail",$L3946="1 - Failed "),"Analysis performed; no further action required.",
IF(AND($AH3946="Pass",$L3946="2 - Limited In Use "),"Analysis performed; no further action required.",
IF(AND($AH3946="Fail",$L3946="3 - Adjusted "),"Analysis performed; no further action required.",
"Unit fails analysis; TSM determination required."))))))</f>
        <v/>
      </c>
      <c r="AJ3946" s="58"/>
    </row>
    <row r="3947" customFormat="false" ht="15" hidden="false" customHeight="false" outlineLevel="0" collapsed="false">
      <c r="A3947" s="56"/>
      <c r="E3947" s="57" t="str">
        <f aca="false">IF(AND($F3947="",$G3947=""),"",IF($G3947="",$F3947,HYPERLINK($G3947,$F3947)))</f>
        <v/>
      </c>
      <c r="H3947" s="1" t="str">
        <f aca="false">IF($I3947="","None Attached",IF(LEFT($I3947,5)="https",HYPERLINK($I3947,"Datasheet"),HYPERLINK(_xlfn.CONCAT("https://",$I3947),"Datasheet")))</f>
        <v>None Attached</v>
      </c>
      <c r="M3947" s="56"/>
      <c r="P3947" s="58"/>
      <c r="Q3947" s="1" t="n">
        <f aca="false">$M3947-$N3947</f>
        <v>0</v>
      </c>
      <c r="R3947" s="56"/>
      <c r="T3947" s="59" t="s">
        <v>15</v>
      </c>
      <c r="U3947" s="1" t="n">
        <f aca="false">$S3947-$R3947</f>
        <v>0</v>
      </c>
      <c r="V3947" s="1" t="n">
        <f aca="false">IF($T3947="±",$Q3947*2,$Q3947)</f>
        <v>0</v>
      </c>
      <c r="W3947" s="60" t="str">
        <f aca="false">IFERROR($U3947/ABS($V3947),"N/A")</f>
        <v>N/A</v>
      </c>
      <c r="X3947" s="61" t="str">
        <f aca="false">IF(OR($W3947="N/A",$R3947="",$S3947=""),"N/A",IF($W3947&gt;=4,"Not Significant",IF($W3947&gt;=2,"Semi-Significant","Significant")))</f>
        <v>N/A</v>
      </c>
      <c r="Z3947" s="1" t="str">
        <f aca="false">IF($D3947="Z540.1 w/data",0,"")</f>
        <v/>
      </c>
      <c r="AA3947" s="1" t="e">
        <f aca="false">$Y3947+$Q3947+$Z3947</f>
        <v>#VALUE!</v>
      </c>
      <c r="AB3947" s="1" t="n">
        <f aca="false">$N3947+$Q3947</f>
        <v>0</v>
      </c>
      <c r="AC3947" s="1" t="str">
        <f aca="false">IF($Y3947="","",IF(AND($AA3947&gt;=$R3947,$AA3947&lt;=$S3947),"Pass","Fail"))</f>
        <v/>
      </c>
      <c r="AD3947" s="1" t="str">
        <f aca="false">IF($Y3947="","",IF($AA3947&gt;$R3947,"Pass","Fail"))</f>
        <v/>
      </c>
      <c r="AE3947" s="1" t="str">
        <f aca="false">IF($Y3947="","",IF($AA3947&gt;=$R3947,"Pass","Fail"))</f>
        <v/>
      </c>
      <c r="AF3947" s="1" t="str">
        <f aca="false">IF($Y3947="","",IF($AA3947&lt;=$S3947,"Pass","Fail"))</f>
        <v/>
      </c>
      <c r="AG3947" s="1" t="str">
        <f aca="false">IF($Y3947="","",IF($AA3947&lt;$S3947,"Pass","Fail"))</f>
        <v/>
      </c>
      <c r="AH3947" s="23" t="str">
        <f aca="true">INDIRECT(CHOOSE(MATCH($T3947,{"±","&gt;","≥","≤","&lt;"},0), "AC", "AD", "AE", "AF", "AG") &amp; ROW())</f>
        <v/>
      </c>
      <c r="AI3947" s="56" t="str">
        <f aca="false">IF($X3947="Not Significant","No Further Action Required",
IF($AH3947="","",
IF(AND($AH3947="Pass",$L3947="0 - Passed "),"Analysis performed; no further action required.",
IF(AND($AH3947="Fail",$L3947="1 - Failed "),"Analysis performed; no further action required.",
IF(AND($AH3947="Pass",$L3947="2 - Limited In Use "),"Analysis performed; no further action required.",
IF(AND($AH3947="Fail",$L3947="3 - Adjusted "),"Analysis performed; no further action required.",
"Unit fails analysis; TSM determination required."))))))</f>
        <v/>
      </c>
      <c r="AJ3947" s="58"/>
    </row>
    <row r="3948" customFormat="false" ht="15" hidden="false" customHeight="false" outlineLevel="0" collapsed="false">
      <c r="A3948" s="56"/>
      <c r="E3948" s="57" t="str">
        <f aca="false">IF(AND($F3948="",$G3948=""),"",IF($G3948="",$F3948,HYPERLINK($G3948,$F3948)))</f>
        <v/>
      </c>
      <c r="H3948" s="1" t="str">
        <f aca="false">IF($I3948="","None Attached",IF(LEFT($I3948,5)="https",HYPERLINK($I3948,"Datasheet"),HYPERLINK(_xlfn.CONCAT("https://",$I3948),"Datasheet")))</f>
        <v>None Attached</v>
      </c>
      <c r="M3948" s="56"/>
      <c r="P3948" s="58"/>
      <c r="Q3948" s="1" t="n">
        <f aca="false">$M3948-$N3948</f>
        <v>0</v>
      </c>
      <c r="R3948" s="56"/>
      <c r="T3948" s="59" t="s">
        <v>15</v>
      </c>
      <c r="U3948" s="1" t="n">
        <f aca="false">$S3948-$R3948</f>
        <v>0</v>
      </c>
      <c r="V3948" s="1" t="n">
        <f aca="false">IF($T3948="±",$Q3948*2,$Q3948)</f>
        <v>0</v>
      </c>
      <c r="W3948" s="60" t="str">
        <f aca="false">IFERROR($U3948/ABS($V3948),"N/A")</f>
        <v>N/A</v>
      </c>
      <c r="X3948" s="61" t="str">
        <f aca="false">IF(OR($W3948="N/A",$R3948="",$S3948=""),"N/A",IF($W3948&gt;=4,"Not Significant",IF($W3948&gt;=2,"Semi-Significant","Significant")))</f>
        <v>N/A</v>
      </c>
      <c r="Z3948" s="1" t="str">
        <f aca="false">IF($D3948="Z540.1 w/data",0,"")</f>
        <v/>
      </c>
      <c r="AA3948" s="1" t="e">
        <f aca="false">$Y3948+$Q3948+$Z3948</f>
        <v>#VALUE!</v>
      </c>
      <c r="AB3948" s="1" t="n">
        <f aca="false">$N3948+$Q3948</f>
        <v>0</v>
      </c>
      <c r="AC3948" s="1" t="str">
        <f aca="false">IF($Y3948="","",IF(AND($AA3948&gt;=$R3948,$AA3948&lt;=$S3948),"Pass","Fail"))</f>
        <v/>
      </c>
      <c r="AD3948" s="1" t="str">
        <f aca="false">IF($Y3948="","",IF($AA3948&gt;$R3948,"Pass","Fail"))</f>
        <v/>
      </c>
      <c r="AE3948" s="1" t="str">
        <f aca="false">IF($Y3948="","",IF($AA3948&gt;=$R3948,"Pass","Fail"))</f>
        <v/>
      </c>
      <c r="AF3948" s="1" t="str">
        <f aca="false">IF($Y3948="","",IF($AA3948&lt;=$S3948,"Pass","Fail"))</f>
        <v/>
      </c>
      <c r="AG3948" s="1" t="str">
        <f aca="false">IF($Y3948="","",IF($AA3948&lt;$S3948,"Pass","Fail"))</f>
        <v/>
      </c>
      <c r="AH3948" s="23" t="str">
        <f aca="true">INDIRECT(CHOOSE(MATCH($T3948,{"±","&gt;","≥","≤","&lt;"},0), "AC", "AD", "AE", "AF", "AG") &amp; ROW())</f>
        <v/>
      </c>
      <c r="AI3948" s="56" t="str">
        <f aca="false">IF($X3948="Not Significant","No Further Action Required",
IF($AH3948="","",
IF(AND($AH3948="Pass",$L3948="0 - Passed "),"Analysis performed; no further action required.",
IF(AND($AH3948="Fail",$L3948="1 - Failed "),"Analysis performed; no further action required.",
IF(AND($AH3948="Pass",$L3948="2 - Limited In Use "),"Analysis performed; no further action required.",
IF(AND($AH3948="Fail",$L3948="3 - Adjusted "),"Analysis performed; no further action required.",
"Unit fails analysis; TSM determination required."))))))</f>
        <v/>
      </c>
      <c r="AJ3948" s="58"/>
    </row>
    <row r="3949" customFormat="false" ht="15" hidden="false" customHeight="false" outlineLevel="0" collapsed="false">
      <c r="A3949" s="56"/>
      <c r="E3949" s="57" t="str">
        <f aca="false">IF(AND($F3949="",$G3949=""),"",IF($G3949="",$F3949,HYPERLINK($G3949,$F3949)))</f>
        <v/>
      </c>
      <c r="H3949" s="1" t="str">
        <f aca="false">IF($I3949="","None Attached",IF(LEFT($I3949,5)="https",HYPERLINK($I3949,"Datasheet"),HYPERLINK(_xlfn.CONCAT("https://",$I3949),"Datasheet")))</f>
        <v>None Attached</v>
      </c>
      <c r="M3949" s="56"/>
      <c r="P3949" s="58"/>
      <c r="Q3949" s="1" t="n">
        <f aca="false">$M3949-$N3949</f>
        <v>0</v>
      </c>
      <c r="R3949" s="56"/>
      <c r="T3949" s="59" t="s">
        <v>15</v>
      </c>
      <c r="U3949" s="1" t="n">
        <f aca="false">$S3949-$R3949</f>
        <v>0</v>
      </c>
      <c r="V3949" s="1" t="n">
        <f aca="false">IF($T3949="±",$Q3949*2,$Q3949)</f>
        <v>0</v>
      </c>
      <c r="W3949" s="60" t="str">
        <f aca="false">IFERROR($U3949/ABS($V3949),"N/A")</f>
        <v>N/A</v>
      </c>
      <c r="X3949" s="61" t="str">
        <f aca="false">IF(OR($W3949="N/A",$R3949="",$S3949=""),"N/A",IF($W3949&gt;=4,"Not Significant",IF($W3949&gt;=2,"Semi-Significant","Significant")))</f>
        <v>N/A</v>
      </c>
      <c r="Z3949" s="1" t="str">
        <f aca="false">IF($D3949="Z540.1 w/data",0,"")</f>
        <v/>
      </c>
      <c r="AA3949" s="1" t="e">
        <f aca="false">$Y3949+$Q3949+$Z3949</f>
        <v>#VALUE!</v>
      </c>
      <c r="AB3949" s="1" t="n">
        <f aca="false">$N3949+$Q3949</f>
        <v>0</v>
      </c>
      <c r="AC3949" s="1" t="str">
        <f aca="false">IF($Y3949="","",IF(AND($AA3949&gt;=$R3949,$AA3949&lt;=$S3949),"Pass","Fail"))</f>
        <v/>
      </c>
      <c r="AD3949" s="1" t="str">
        <f aca="false">IF($Y3949="","",IF($AA3949&gt;$R3949,"Pass","Fail"))</f>
        <v/>
      </c>
      <c r="AE3949" s="1" t="str">
        <f aca="false">IF($Y3949="","",IF($AA3949&gt;=$R3949,"Pass","Fail"))</f>
        <v/>
      </c>
      <c r="AF3949" s="1" t="str">
        <f aca="false">IF($Y3949="","",IF($AA3949&lt;=$S3949,"Pass","Fail"))</f>
        <v/>
      </c>
      <c r="AG3949" s="1" t="str">
        <f aca="false">IF($Y3949="","",IF($AA3949&lt;$S3949,"Pass","Fail"))</f>
        <v/>
      </c>
      <c r="AH3949" s="23" t="str">
        <f aca="true">INDIRECT(CHOOSE(MATCH($T3949,{"±","&gt;","≥","≤","&lt;"},0), "AC", "AD", "AE", "AF", "AG") &amp; ROW())</f>
        <v/>
      </c>
      <c r="AI3949" s="56" t="str">
        <f aca="false">IF($X3949="Not Significant","No Further Action Required",
IF($AH3949="","",
IF(AND($AH3949="Pass",$L3949="0 - Passed "),"Analysis performed; no further action required.",
IF(AND($AH3949="Fail",$L3949="1 - Failed "),"Analysis performed; no further action required.",
IF(AND($AH3949="Pass",$L3949="2 - Limited In Use "),"Analysis performed; no further action required.",
IF(AND($AH3949="Fail",$L3949="3 - Adjusted "),"Analysis performed; no further action required.",
"Unit fails analysis; TSM determination required."))))))</f>
        <v/>
      </c>
      <c r="AJ3949" s="58"/>
    </row>
    <row r="3950" customFormat="false" ht="15" hidden="false" customHeight="false" outlineLevel="0" collapsed="false">
      <c r="A3950" s="56"/>
      <c r="E3950" s="57" t="str">
        <f aca="false">IF(AND($F3950="",$G3950=""),"",IF($G3950="",$F3950,HYPERLINK($G3950,$F3950)))</f>
        <v/>
      </c>
      <c r="H3950" s="1" t="str">
        <f aca="false">IF($I3950="","None Attached",IF(LEFT($I3950,5)="https",HYPERLINK($I3950,"Datasheet"),HYPERLINK(_xlfn.CONCAT("https://",$I3950),"Datasheet")))</f>
        <v>None Attached</v>
      </c>
      <c r="M3950" s="56"/>
      <c r="P3950" s="58"/>
      <c r="Q3950" s="1" t="n">
        <f aca="false">$M3950-$N3950</f>
        <v>0</v>
      </c>
      <c r="R3950" s="56"/>
      <c r="T3950" s="59" t="s">
        <v>15</v>
      </c>
      <c r="U3950" s="1" t="n">
        <f aca="false">$S3950-$R3950</f>
        <v>0</v>
      </c>
      <c r="V3950" s="1" t="n">
        <f aca="false">IF($T3950="±",$Q3950*2,$Q3950)</f>
        <v>0</v>
      </c>
      <c r="W3950" s="60" t="str">
        <f aca="false">IFERROR($U3950/ABS($V3950),"N/A")</f>
        <v>N/A</v>
      </c>
      <c r="X3950" s="61" t="str">
        <f aca="false">IF(OR($W3950="N/A",$R3950="",$S3950=""),"N/A",IF($W3950&gt;=4,"Not Significant",IF($W3950&gt;=2,"Semi-Significant","Significant")))</f>
        <v>N/A</v>
      </c>
      <c r="Z3950" s="1" t="str">
        <f aca="false">IF($D3950="Z540.1 w/data",0,"")</f>
        <v/>
      </c>
      <c r="AA3950" s="1" t="e">
        <f aca="false">$Y3950+$Q3950+$Z3950</f>
        <v>#VALUE!</v>
      </c>
      <c r="AB3950" s="1" t="n">
        <f aca="false">$N3950+$Q3950</f>
        <v>0</v>
      </c>
      <c r="AC3950" s="1" t="str">
        <f aca="false">IF($Y3950="","",IF(AND($AA3950&gt;=$R3950,$AA3950&lt;=$S3950),"Pass","Fail"))</f>
        <v/>
      </c>
      <c r="AD3950" s="1" t="str">
        <f aca="false">IF($Y3950="","",IF($AA3950&gt;$R3950,"Pass","Fail"))</f>
        <v/>
      </c>
      <c r="AE3950" s="1" t="str">
        <f aca="false">IF($Y3950="","",IF($AA3950&gt;=$R3950,"Pass","Fail"))</f>
        <v/>
      </c>
      <c r="AF3950" s="1" t="str">
        <f aca="false">IF($Y3950="","",IF($AA3950&lt;=$S3950,"Pass","Fail"))</f>
        <v/>
      </c>
      <c r="AG3950" s="1" t="str">
        <f aca="false">IF($Y3950="","",IF($AA3950&lt;$S3950,"Pass","Fail"))</f>
        <v/>
      </c>
      <c r="AH3950" s="23" t="str">
        <f aca="true">INDIRECT(CHOOSE(MATCH($T3950,{"±","&gt;","≥","≤","&lt;"},0), "AC", "AD", "AE", "AF", "AG") &amp; ROW())</f>
        <v/>
      </c>
      <c r="AI3950" s="56" t="str">
        <f aca="false">IF($X3950="Not Significant","No Further Action Required",
IF($AH3950="","",
IF(AND($AH3950="Pass",$L3950="0 - Passed "),"Analysis performed; no further action required.",
IF(AND($AH3950="Fail",$L3950="1 - Failed "),"Analysis performed; no further action required.",
IF(AND($AH3950="Pass",$L3950="2 - Limited In Use "),"Analysis performed; no further action required.",
IF(AND($AH3950="Fail",$L3950="3 - Adjusted "),"Analysis performed; no further action required.",
"Unit fails analysis; TSM determination required."))))))</f>
        <v/>
      </c>
      <c r="AJ3950" s="58"/>
    </row>
    <row r="3951" customFormat="false" ht="15" hidden="false" customHeight="false" outlineLevel="0" collapsed="false">
      <c r="A3951" s="56"/>
      <c r="E3951" s="57" t="str">
        <f aca="false">IF(AND($F3951="",$G3951=""),"",IF($G3951="",$F3951,HYPERLINK($G3951,$F3951)))</f>
        <v/>
      </c>
      <c r="H3951" s="1" t="str">
        <f aca="false">IF($I3951="","None Attached",IF(LEFT($I3951,5)="https",HYPERLINK($I3951,"Datasheet"),HYPERLINK(_xlfn.CONCAT("https://",$I3951),"Datasheet")))</f>
        <v>None Attached</v>
      </c>
      <c r="M3951" s="56"/>
      <c r="P3951" s="58"/>
      <c r="Q3951" s="1" t="n">
        <f aca="false">$M3951-$N3951</f>
        <v>0</v>
      </c>
      <c r="R3951" s="56"/>
      <c r="T3951" s="59" t="s">
        <v>15</v>
      </c>
      <c r="U3951" s="1" t="n">
        <f aca="false">$S3951-$R3951</f>
        <v>0</v>
      </c>
      <c r="V3951" s="1" t="n">
        <f aca="false">IF($T3951="±",$Q3951*2,$Q3951)</f>
        <v>0</v>
      </c>
      <c r="W3951" s="60" t="str">
        <f aca="false">IFERROR($U3951/ABS($V3951),"N/A")</f>
        <v>N/A</v>
      </c>
      <c r="X3951" s="61" t="str">
        <f aca="false">IF(OR($W3951="N/A",$R3951="",$S3951=""),"N/A",IF($W3951&gt;=4,"Not Significant",IF($W3951&gt;=2,"Semi-Significant","Significant")))</f>
        <v>N/A</v>
      </c>
      <c r="Z3951" s="1" t="str">
        <f aca="false">IF($D3951="Z540.1 w/data",0,"")</f>
        <v/>
      </c>
      <c r="AA3951" s="1" t="e">
        <f aca="false">$Y3951+$Q3951+$Z3951</f>
        <v>#VALUE!</v>
      </c>
      <c r="AB3951" s="1" t="n">
        <f aca="false">$N3951+$Q3951</f>
        <v>0</v>
      </c>
      <c r="AC3951" s="1" t="str">
        <f aca="false">IF($Y3951="","",IF(AND($AA3951&gt;=$R3951,$AA3951&lt;=$S3951),"Pass","Fail"))</f>
        <v/>
      </c>
      <c r="AD3951" s="1" t="str">
        <f aca="false">IF($Y3951="","",IF($AA3951&gt;$R3951,"Pass","Fail"))</f>
        <v/>
      </c>
      <c r="AE3951" s="1" t="str">
        <f aca="false">IF($Y3951="","",IF($AA3951&gt;=$R3951,"Pass","Fail"))</f>
        <v/>
      </c>
      <c r="AF3951" s="1" t="str">
        <f aca="false">IF($Y3951="","",IF($AA3951&lt;=$S3951,"Pass","Fail"))</f>
        <v/>
      </c>
      <c r="AG3951" s="1" t="str">
        <f aca="false">IF($Y3951="","",IF($AA3951&lt;$S3951,"Pass","Fail"))</f>
        <v/>
      </c>
      <c r="AH3951" s="23" t="str">
        <f aca="true">INDIRECT(CHOOSE(MATCH($T3951,{"±","&gt;","≥","≤","&lt;"},0), "AC", "AD", "AE", "AF", "AG") &amp; ROW())</f>
        <v/>
      </c>
      <c r="AI3951" s="56" t="str">
        <f aca="false">IF($X3951="Not Significant","No Further Action Required",
IF($AH3951="","",
IF(AND($AH3951="Pass",$L3951="0 - Passed "),"Analysis performed; no further action required.",
IF(AND($AH3951="Fail",$L3951="1 - Failed "),"Analysis performed; no further action required.",
IF(AND($AH3951="Pass",$L3951="2 - Limited In Use "),"Analysis performed; no further action required.",
IF(AND($AH3951="Fail",$L3951="3 - Adjusted "),"Analysis performed; no further action required.",
"Unit fails analysis; TSM determination required."))))))</f>
        <v/>
      </c>
      <c r="AJ3951" s="58"/>
    </row>
    <row r="3952" customFormat="false" ht="15" hidden="false" customHeight="false" outlineLevel="0" collapsed="false">
      <c r="A3952" s="56"/>
      <c r="E3952" s="57" t="str">
        <f aca="false">IF(AND($F3952="",$G3952=""),"",IF($G3952="",$F3952,HYPERLINK($G3952,$F3952)))</f>
        <v/>
      </c>
      <c r="H3952" s="1" t="str">
        <f aca="false">IF($I3952="","None Attached",IF(LEFT($I3952,5)="https",HYPERLINK($I3952,"Datasheet"),HYPERLINK(_xlfn.CONCAT("https://",$I3952),"Datasheet")))</f>
        <v>None Attached</v>
      </c>
      <c r="M3952" s="56"/>
      <c r="P3952" s="58"/>
      <c r="Q3952" s="1" t="n">
        <f aca="false">$M3952-$N3952</f>
        <v>0</v>
      </c>
      <c r="R3952" s="56"/>
      <c r="T3952" s="59" t="s">
        <v>15</v>
      </c>
      <c r="U3952" s="1" t="n">
        <f aca="false">$S3952-$R3952</f>
        <v>0</v>
      </c>
      <c r="V3952" s="1" t="n">
        <f aca="false">IF($T3952="±",$Q3952*2,$Q3952)</f>
        <v>0</v>
      </c>
      <c r="W3952" s="60" t="str">
        <f aca="false">IFERROR($U3952/ABS($V3952),"N/A")</f>
        <v>N/A</v>
      </c>
      <c r="X3952" s="61" t="str">
        <f aca="false">IF(OR($W3952="N/A",$R3952="",$S3952=""),"N/A",IF($W3952&gt;=4,"Not Significant",IF($W3952&gt;=2,"Semi-Significant","Significant")))</f>
        <v>N/A</v>
      </c>
      <c r="Z3952" s="1" t="str">
        <f aca="false">IF($D3952="Z540.1 w/data",0,"")</f>
        <v/>
      </c>
      <c r="AA3952" s="1" t="e">
        <f aca="false">$Y3952+$Q3952+$Z3952</f>
        <v>#VALUE!</v>
      </c>
      <c r="AB3952" s="1" t="n">
        <f aca="false">$N3952+$Q3952</f>
        <v>0</v>
      </c>
      <c r="AC3952" s="1" t="str">
        <f aca="false">IF($Y3952="","",IF(AND($AA3952&gt;=$R3952,$AA3952&lt;=$S3952),"Pass","Fail"))</f>
        <v/>
      </c>
      <c r="AD3952" s="1" t="str">
        <f aca="false">IF($Y3952="","",IF($AA3952&gt;$R3952,"Pass","Fail"))</f>
        <v/>
      </c>
      <c r="AE3952" s="1" t="str">
        <f aca="false">IF($Y3952="","",IF($AA3952&gt;=$R3952,"Pass","Fail"))</f>
        <v/>
      </c>
      <c r="AF3952" s="1" t="str">
        <f aca="false">IF($Y3952="","",IF($AA3952&lt;=$S3952,"Pass","Fail"))</f>
        <v/>
      </c>
      <c r="AG3952" s="1" t="str">
        <f aca="false">IF($Y3952="","",IF($AA3952&lt;$S3952,"Pass","Fail"))</f>
        <v/>
      </c>
      <c r="AH3952" s="23" t="str">
        <f aca="true">INDIRECT(CHOOSE(MATCH($T3952,{"±","&gt;","≥","≤","&lt;"},0), "AC", "AD", "AE", "AF", "AG") &amp; ROW())</f>
        <v/>
      </c>
      <c r="AI3952" s="56" t="str">
        <f aca="false">IF($X3952="Not Significant","No Further Action Required",
IF($AH3952="","",
IF(AND($AH3952="Pass",$L3952="0 - Passed "),"Analysis performed; no further action required.",
IF(AND($AH3952="Fail",$L3952="1 - Failed "),"Analysis performed; no further action required.",
IF(AND($AH3952="Pass",$L3952="2 - Limited In Use "),"Analysis performed; no further action required.",
IF(AND($AH3952="Fail",$L3952="3 - Adjusted "),"Analysis performed; no further action required.",
"Unit fails analysis; TSM determination required."))))))</f>
        <v/>
      </c>
      <c r="AJ3952" s="58"/>
    </row>
    <row r="3953" customFormat="false" ht="15" hidden="false" customHeight="false" outlineLevel="0" collapsed="false">
      <c r="A3953" s="56"/>
      <c r="E3953" s="57" t="str">
        <f aca="false">IF(AND($F3953="",$G3953=""),"",IF($G3953="",$F3953,HYPERLINK($G3953,$F3953)))</f>
        <v/>
      </c>
      <c r="H3953" s="1" t="str">
        <f aca="false">IF($I3953="","None Attached",IF(LEFT($I3953,5)="https",HYPERLINK($I3953,"Datasheet"),HYPERLINK(_xlfn.CONCAT("https://",$I3953),"Datasheet")))</f>
        <v>None Attached</v>
      </c>
      <c r="M3953" s="56"/>
      <c r="P3953" s="58"/>
      <c r="Q3953" s="1" t="n">
        <f aca="false">$M3953-$N3953</f>
        <v>0</v>
      </c>
      <c r="R3953" s="56"/>
      <c r="T3953" s="59" t="s">
        <v>15</v>
      </c>
      <c r="U3953" s="1" t="n">
        <f aca="false">$S3953-$R3953</f>
        <v>0</v>
      </c>
      <c r="V3953" s="1" t="n">
        <f aca="false">IF($T3953="±",$Q3953*2,$Q3953)</f>
        <v>0</v>
      </c>
      <c r="W3953" s="60" t="str">
        <f aca="false">IFERROR($U3953/ABS($V3953),"N/A")</f>
        <v>N/A</v>
      </c>
      <c r="X3953" s="61" t="str">
        <f aca="false">IF(OR($W3953="N/A",$R3953="",$S3953=""),"N/A",IF($W3953&gt;=4,"Not Significant",IF($W3953&gt;=2,"Semi-Significant","Significant")))</f>
        <v>N/A</v>
      </c>
      <c r="Z3953" s="1" t="str">
        <f aca="false">IF($D3953="Z540.1 w/data",0,"")</f>
        <v/>
      </c>
      <c r="AA3953" s="1" t="e">
        <f aca="false">$Y3953+$Q3953+$Z3953</f>
        <v>#VALUE!</v>
      </c>
      <c r="AB3953" s="1" t="n">
        <f aca="false">$N3953+$Q3953</f>
        <v>0</v>
      </c>
      <c r="AC3953" s="1" t="str">
        <f aca="false">IF($Y3953="","",IF(AND($AA3953&gt;=$R3953,$AA3953&lt;=$S3953),"Pass","Fail"))</f>
        <v/>
      </c>
      <c r="AD3953" s="1" t="str">
        <f aca="false">IF($Y3953="","",IF($AA3953&gt;$R3953,"Pass","Fail"))</f>
        <v/>
      </c>
      <c r="AE3953" s="1" t="str">
        <f aca="false">IF($Y3953="","",IF($AA3953&gt;=$R3953,"Pass","Fail"))</f>
        <v/>
      </c>
      <c r="AF3953" s="1" t="str">
        <f aca="false">IF($Y3953="","",IF($AA3953&lt;=$S3953,"Pass","Fail"))</f>
        <v/>
      </c>
      <c r="AG3953" s="1" t="str">
        <f aca="false">IF($Y3953="","",IF($AA3953&lt;$S3953,"Pass","Fail"))</f>
        <v/>
      </c>
      <c r="AH3953" s="23" t="str">
        <f aca="true">INDIRECT(CHOOSE(MATCH($T3953,{"±","&gt;","≥","≤","&lt;"},0), "AC", "AD", "AE", "AF", "AG") &amp; ROW())</f>
        <v/>
      </c>
      <c r="AI3953" s="56" t="str">
        <f aca="false">IF($X3953="Not Significant","No Further Action Required",
IF($AH3953="","",
IF(AND($AH3953="Pass",$L3953="0 - Passed "),"Analysis performed; no further action required.",
IF(AND($AH3953="Fail",$L3953="1 - Failed "),"Analysis performed; no further action required.",
IF(AND($AH3953="Pass",$L3953="2 - Limited In Use "),"Analysis performed; no further action required.",
IF(AND($AH3953="Fail",$L3953="3 - Adjusted "),"Analysis performed; no further action required.",
"Unit fails analysis; TSM determination required."))))))</f>
        <v/>
      </c>
      <c r="AJ3953" s="58"/>
    </row>
    <row r="3954" customFormat="false" ht="15" hidden="false" customHeight="false" outlineLevel="0" collapsed="false">
      <c r="A3954" s="56"/>
      <c r="E3954" s="57" t="str">
        <f aca="false">IF(AND($F3954="",$G3954=""),"",IF($G3954="",$F3954,HYPERLINK($G3954,$F3954)))</f>
        <v/>
      </c>
      <c r="H3954" s="1" t="str">
        <f aca="false">IF($I3954="","None Attached",IF(LEFT($I3954,5)="https",HYPERLINK($I3954,"Datasheet"),HYPERLINK(_xlfn.CONCAT("https://",$I3954),"Datasheet")))</f>
        <v>None Attached</v>
      </c>
      <c r="M3954" s="56"/>
      <c r="P3954" s="58"/>
      <c r="Q3954" s="1" t="n">
        <f aca="false">$M3954-$N3954</f>
        <v>0</v>
      </c>
      <c r="R3954" s="56"/>
      <c r="T3954" s="59" t="s">
        <v>15</v>
      </c>
      <c r="U3954" s="1" t="n">
        <f aca="false">$S3954-$R3954</f>
        <v>0</v>
      </c>
      <c r="V3954" s="1" t="n">
        <f aca="false">IF($T3954="±",$Q3954*2,$Q3954)</f>
        <v>0</v>
      </c>
      <c r="W3954" s="60" t="str">
        <f aca="false">IFERROR($U3954/ABS($V3954),"N/A")</f>
        <v>N/A</v>
      </c>
      <c r="X3954" s="61" t="str">
        <f aca="false">IF(OR($W3954="N/A",$R3954="",$S3954=""),"N/A",IF($W3954&gt;=4,"Not Significant",IF($W3954&gt;=2,"Semi-Significant","Significant")))</f>
        <v>N/A</v>
      </c>
      <c r="Z3954" s="1" t="str">
        <f aca="false">IF($D3954="Z540.1 w/data",0,"")</f>
        <v/>
      </c>
      <c r="AA3954" s="1" t="e">
        <f aca="false">$Y3954+$Q3954+$Z3954</f>
        <v>#VALUE!</v>
      </c>
      <c r="AB3954" s="1" t="n">
        <f aca="false">$N3954+$Q3954</f>
        <v>0</v>
      </c>
      <c r="AC3954" s="1" t="str">
        <f aca="false">IF($Y3954="","",IF(AND($AA3954&gt;=$R3954,$AA3954&lt;=$S3954),"Pass","Fail"))</f>
        <v/>
      </c>
      <c r="AD3954" s="1" t="str">
        <f aca="false">IF($Y3954="","",IF($AA3954&gt;$R3954,"Pass","Fail"))</f>
        <v/>
      </c>
      <c r="AE3954" s="1" t="str">
        <f aca="false">IF($Y3954="","",IF($AA3954&gt;=$R3954,"Pass","Fail"))</f>
        <v/>
      </c>
      <c r="AF3954" s="1" t="str">
        <f aca="false">IF($Y3954="","",IF($AA3954&lt;=$S3954,"Pass","Fail"))</f>
        <v/>
      </c>
      <c r="AG3954" s="1" t="str">
        <f aca="false">IF($Y3954="","",IF($AA3954&lt;$S3954,"Pass","Fail"))</f>
        <v/>
      </c>
      <c r="AH3954" s="23" t="str">
        <f aca="true">INDIRECT(CHOOSE(MATCH($T3954,{"±","&gt;","≥","≤","&lt;"},0), "AC", "AD", "AE", "AF", "AG") &amp; ROW())</f>
        <v/>
      </c>
      <c r="AI3954" s="56" t="str">
        <f aca="false">IF($X3954="Not Significant","No Further Action Required",
IF($AH3954="","",
IF(AND($AH3954="Pass",$L3954="0 - Passed "),"Analysis performed; no further action required.",
IF(AND($AH3954="Fail",$L3954="1 - Failed "),"Analysis performed; no further action required.",
IF(AND($AH3954="Pass",$L3954="2 - Limited In Use "),"Analysis performed; no further action required.",
IF(AND($AH3954="Fail",$L3954="3 - Adjusted "),"Analysis performed; no further action required.",
"Unit fails analysis; TSM determination required."))))))</f>
        <v/>
      </c>
      <c r="AJ3954" s="58"/>
    </row>
    <row r="3955" customFormat="false" ht="15" hidden="false" customHeight="false" outlineLevel="0" collapsed="false">
      <c r="A3955" s="56"/>
      <c r="E3955" s="57" t="str">
        <f aca="false">IF(AND($F3955="",$G3955=""),"",IF($G3955="",$F3955,HYPERLINK($G3955,$F3955)))</f>
        <v/>
      </c>
      <c r="H3955" s="1" t="str">
        <f aca="false">IF($I3955="","None Attached",IF(LEFT($I3955,5)="https",HYPERLINK($I3955,"Datasheet"),HYPERLINK(_xlfn.CONCAT("https://",$I3955),"Datasheet")))</f>
        <v>None Attached</v>
      </c>
      <c r="M3955" s="56"/>
      <c r="P3955" s="58"/>
      <c r="Q3955" s="1" t="n">
        <f aca="false">$M3955-$N3955</f>
        <v>0</v>
      </c>
      <c r="R3955" s="56"/>
      <c r="T3955" s="59" t="s">
        <v>15</v>
      </c>
      <c r="U3955" s="1" t="n">
        <f aca="false">$S3955-$R3955</f>
        <v>0</v>
      </c>
      <c r="V3955" s="1" t="n">
        <f aca="false">IF($T3955="±",$Q3955*2,$Q3955)</f>
        <v>0</v>
      </c>
      <c r="W3955" s="60" t="str">
        <f aca="false">IFERROR($U3955/ABS($V3955),"N/A")</f>
        <v>N/A</v>
      </c>
      <c r="X3955" s="61" t="str">
        <f aca="false">IF(OR($W3955="N/A",$R3955="",$S3955=""),"N/A",IF($W3955&gt;=4,"Not Significant",IF($W3955&gt;=2,"Semi-Significant","Significant")))</f>
        <v>N/A</v>
      </c>
      <c r="Z3955" s="1" t="str">
        <f aca="false">IF($D3955="Z540.1 w/data",0,"")</f>
        <v/>
      </c>
      <c r="AA3955" s="1" t="e">
        <f aca="false">$Y3955+$Q3955+$Z3955</f>
        <v>#VALUE!</v>
      </c>
      <c r="AB3955" s="1" t="n">
        <f aca="false">$N3955+$Q3955</f>
        <v>0</v>
      </c>
      <c r="AC3955" s="1" t="str">
        <f aca="false">IF($Y3955="","",IF(AND($AA3955&gt;=$R3955,$AA3955&lt;=$S3955),"Pass","Fail"))</f>
        <v/>
      </c>
      <c r="AD3955" s="1" t="str">
        <f aca="false">IF($Y3955="","",IF($AA3955&gt;$R3955,"Pass","Fail"))</f>
        <v/>
      </c>
      <c r="AE3955" s="1" t="str">
        <f aca="false">IF($Y3955="","",IF($AA3955&gt;=$R3955,"Pass","Fail"))</f>
        <v/>
      </c>
      <c r="AF3955" s="1" t="str">
        <f aca="false">IF($Y3955="","",IF($AA3955&lt;=$S3955,"Pass","Fail"))</f>
        <v/>
      </c>
      <c r="AG3955" s="1" t="str">
        <f aca="false">IF($Y3955="","",IF($AA3955&lt;$S3955,"Pass","Fail"))</f>
        <v/>
      </c>
      <c r="AH3955" s="23" t="str">
        <f aca="true">INDIRECT(CHOOSE(MATCH($T3955,{"±","&gt;","≥","≤","&lt;"},0), "AC", "AD", "AE", "AF", "AG") &amp; ROW())</f>
        <v/>
      </c>
      <c r="AI3955" s="56" t="str">
        <f aca="false">IF($X3955="Not Significant","No Further Action Required",
IF($AH3955="","",
IF(AND($AH3955="Pass",$L3955="0 - Passed "),"Analysis performed; no further action required.",
IF(AND($AH3955="Fail",$L3955="1 - Failed "),"Analysis performed; no further action required.",
IF(AND($AH3955="Pass",$L3955="2 - Limited In Use "),"Analysis performed; no further action required.",
IF(AND($AH3955="Fail",$L3955="3 - Adjusted "),"Analysis performed; no further action required.",
"Unit fails analysis; TSM determination required."))))))</f>
        <v/>
      </c>
      <c r="AJ3955" s="58"/>
    </row>
    <row r="3956" customFormat="false" ht="15" hidden="false" customHeight="false" outlineLevel="0" collapsed="false">
      <c r="A3956" s="56"/>
      <c r="E3956" s="57" t="str">
        <f aca="false">IF(AND($F3956="",$G3956=""),"",IF($G3956="",$F3956,HYPERLINK($G3956,$F3956)))</f>
        <v/>
      </c>
      <c r="H3956" s="1" t="str">
        <f aca="false">IF($I3956="","None Attached",IF(LEFT($I3956,5)="https",HYPERLINK($I3956,"Datasheet"),HYPERLINK(_xlfn.CONCAT("https://",$I3956),"Datasheet")))</f>
        <v>None Attached</v>
      </c>
      <c r="M3956" s="56"/>
      <c r="P3956" s="58"/>
      <c r="Q3956" s="1" t="n">
        <f aca="false">$M3956-$N3956</f>
        <v>0</v>
      </c>
      <c r="R3956" s="56"/>
      <c r="T3956" s="59" t="s">
        <v>15</v>
      </c>
      <c r="U3956" s="1" t="n">
        <f aca="false">$S3956-$R3956</f>
        <v>0</v>
      </c>
      <c r="V3956" s="1" t="n">
        <f aca="false">IF($T3956="±",$Q3956*2,$Q3956)</f>
        <v>0</v>
      </c>
      <c r="W3956" s="60" t="str">
        <f aca="false">IFERROR($U3956/ABS($V3956),"N/A")</f>
        <v>N/A</v>
      </c>
      <c r="X3956" s="61" t="str">
        <f aca="false">IF(OR($W3956="N/A",$R3956="",$S3956=""),"N/A",IF($W3956&gt;=4,"Not Significant",IF($W3956&gt;=2,"Semi-Significant","Significant")))</f>
        <v>N/A</v>
      </c>
      <c r="Z3956" s="1" t="str">
        <f aca="false">IF($D3956="Z540.1 w/data",0,"")</f>
        <v/>
      </c>
      <c r="AA3956" s="1" t="e">
        <f aca="false">$Y3956+$Q3956+$Z3956</f>
        <v>#VALUE!</v>
      </c>
      <c r="AB3956" s="1" t="n">
        <f aca="false">$N3956+$Q3956</f>
        <v>0</v>
      </c>
      <c r="AC3956" s="1" t="str">
        <f aca="false">IF($Y3956="","",IF(AND($AA3956&gt;=$R3956,$AA3956&lt;=$S3956),"Pass","Fail"))</f>
        <v/>
      </c>
      <c r="AD3956" s="1" t="str">
        <f aca="false">IF($Y3956="","",IF($AA3956&gt;$R3956,"Pass","Fail"))</f>
        <v/>
      </c>
      <c r="AE3956" s="1" t="str">
        <f aca="false">IF($Y3956="","",IF($AA3956&gt;=$R3956,"Pass","Fail"))</f>
        <v/>
      </c>
      <c r="AF3956" s="1" t="str">
        <f aca="false">IF($Y3956="","",IF($AA3956&lt;=$S3956,"Pass","Fail"))</f>
        <v/>
      </c>
      <c r="AG3956" s="1" t="str">
        <f aca="false">IF($Y3956="","",IF($AA3956&lt;$S3956,"Pass","Fail"))</f>
        <v/>
      </c>
      <c r="AH3956" s="23" t="str">
        <f aca="true">INDIRECT(CHOOSE(MATCH($T3956,{"±","&gt;","≥","≤","&lt;"},0), "AC", "AD", "AE", "AF", "AG") &amp; ROW())</f>
        <v/>
      </c>
      <c r="AI3956" s="56" t="str">
        <f aca="false">IF($X3956="Not Significant","No Further Action Required",
IF($AH3956="","",
IF(AND($AH3956="Pass",$L3956="0 - Passed "),"Analysis performed; no further action required.",
IF(AND($AH3956="Fail",$L3956="1 - Failed "),"Analysis performed; no further action required.",
IF(AND($AH3956="Pass",$L3956="2 - Limited In Use "),"Analysis performed; no further action required.",
IF(AND($AH3956="Fail",$L3956="3 - Adjusted "),"Analysis performed; no further action required.",
"Unit fails analysis; TSM determination required."))))))</f>
        <v/>
      </c>
      <c r="AJ3956" s="58"/>
    </row>
    <row r="3957" customFormat="false" ht="15" hidden="false" customHeight="false" outlineLevel="0" collapsed="false">
      <c r="A3957" s="56"/>
      <c r="E3957" s="57" t="str">
        <f aca="false">IF(AND($F3957="",$G3957=""),"",IF($G3957="",$F3957,HYPERLINK($G3957,$F3957)))</f>
        <v/>
      </c>
      <c r="H3957" s="1" t="str">
        <f aca="false">IF($I3957="","None Attached",IF(LEFT($I3957,5)="https",HYPERLINK($I3957,"Datasheet"),HYPERLINK(_xlfn.CONCAT("https://",$I3957),"Datasheet")))</f>
        <v>None Attached</v>
      </c>
      <c r="M3957" s="56"/>
      <c r="P3957" s="58"/>
      <c r="Q3957" s="1" t="n">
        <f aca="false">$M3957-$N3957</f>
        <v>0</v>
      </c>
      <c r="R3957" s="56"/>
      <c r="T3957" s="59" t="s">
        <v>15</v>
      </c>
      <c r="U3957" s="1" t="n">
        <f aca="false">$S3957-$R3957</f>
        <v>0</v>
      </c>
      <c r="V3957" s="1" t="n">
        <f aca="false">IF($T3957="±",$Q3957*2,$Q3957)</f>
        <v>0</v>
      </c>
      <c r="W3957" s="60" t="str">
        <f aca="false">IFERROR($U3957/ABS($V3957),"N/A")</f>
        <v>N/A</v>
      </c>
      <c r="X3957" s="61" t="str">
        <f aca="false">IF(OR($W3957="N/A",$R3957="",$S3957=""),"N/A",IF($W3957&gt;=4,"Not Significant",IF($W3957&gt;=2,"Semi-Significant","Significant")))</f>
        <v>N/A</v>
      </c>
      <c r="Z3957" s="1" t="str">
        <f aca="false">IF($D3957="Z540.1 w/data",0,"")</f>
        <v/>
      </c>
      <c r="AA3957" s="1" t="e">
        <f aca="false">$Y3957+$Q3957+$Z3957</f>
        <v>#VALUE!</v>
      </c>
      <c r="AB3957" s="1" t="n">
        <f aca="false">$N3957+$Q3957</f>
        <v>0</v>
      </c>
      <c r="AC3957" s="1" t="str">
        <f aca="false">IF($Y3957="","",IF(AND($AA3957&gt;=$R3957,$AA3957&lt;=$S3957),"Pass","Fail"))</f>
        <v/>
      </c>
      <c r="AD3957" s="1" t="str">
        <f aca="false">IF($Y3957="","",IF($AA3957&gt;$R3957,"Pass","Fail"))</f>
        <v/>
      </c>
      <c r="AE3957" s="1" t="str">
        <f aca="false">IF($Y3957="","",IF($AA3957&gt;=$R3957,"Pass","Fail"))</f>
        <v/>
      </c>
      <c r="AF3957" s="1" t="str">
        <f aca="false">IF($Y3957="","",IF($AA3957&lt;=$S3957,"Pass","Fail"))</f>
        <v/>
      </c>
      <c r="AG3957" s="1" t="str">
        <f aca="false">IF($Y3957="","",IF($AA3957&lt;$S3957,"Pass","Fail"))</f>
        <v/>
      </c>
      <c r="AH3957" s="23" t="str">
        <f aca="true">INDIRECT(CHOOSE(MATCH($T3957,{"±","&gt;","≥","≤","&lt;"},0), "AC", "AD", "AE", "AF", "AG") &amp; ROW())</f>
        <v/>
      </c>
      <c r="AI3957" s="56" t="str">
        <f aca="false">IF($X3957="Not Significant","No Further Action Required",
IF($AH3957="","",
IF(AND($AH3957="Pass",$L3957="0 - Passed "),"Analysis performed; no further action required.",
IF(AND($AH3957="Fail",$L3957="1 - Failed "),"Analysis performed; no further action required.",
IF(AND($AH3957="Pass",$L3957="2 - Limited In Use "),"Analysis performed; no further action required.",
IF(AND($AH3957="Fail",$L3957="3 - Adjusted "),"Analysis performed; no further action required.",
"Unit fails analysis; TSM determination required."))))))</f>
        <v/>
      </c>
      <c r="AJ3957" s="58"/>
    </row>
    <row r="3958" customFormat="false" ht="15" hidden="false" customHeight="false" outlineLevel="0" collapsed="false">
      <c r="A3958" s="56"/>
      <c r="E3958" s="57" t="str">
        <f aca="false">IF(AND($F3958="",$G3958=""),"",IF($G3958="",$F3958,HYPERLINK($G3958,$F3958)))</f>
        <v/>
      </c>
      <c r="H3958" s="1" t="str">
        <f aca="false">IF($I3958="","None Attached",IF(LEFT($I3958,5)="https",HYPERLINK($I3958,"Datasheet"),HYPERLINK(_xlfn.CONCAT("https://",$I3958),"Datasheet")))</f>
        <v>None Attached</v>
      </c>
      <c r="M3958" s="56"/>
      <c r="P3958" s="58"/>
      <c r="Q3958" s="1" t="n">
        <f aca="false">$M3958-$N3958</f>
        <v>0</v>
      </c>
      <c r="R3958" s="56"/>
      <c r="T3958" s="59" t="s">
        <v>15</v>
      </c>
      <c r="U3958" s="1" t="n">
        <f aca="false">$S3958-$R3958</f>
        <v>0</v>
      </c>
      <c r="V3958" s="1" t="n">
        <f aca="false">IF($T3958="±",$Q3958*2,$Q3958)</f>
        <v>0</v>
      </c>
      <c r="W3958" s="60" t="str">
        <f aca="false">IFERROR($U3958/ABS($V3958),"N/A")</f>
        <v>N/A</v>
      </c>
      <c r="X3958" s="61" t="str">
        <f aca="false">IF(OR($W3958="N/A",$R3958="",$S3958=""),"N/A",IF($W3958&gt;=4,"Not Significant",IF($W3958&gt;=2,"Semi-Significant","Significant")))</f>
        <v>N/A</v>
      </c>
      <c r="Z3958" s="1" t="str">
        <f aca="false">IF($D3958="Z540.1 w/data",0,"")</f>
        <v/>
      </c>
      <c r="AA3958" s="1" t="e">
        <f aca="false">$Y3958+$Q3958+$Z3958</f>
        <v>#VALUE!</v>
      </c>
      <c r="AB3958" s="1" t="n">
        <f aca="false">$N3958+$Q3958</f>
        <v>0</v>
      </c>
      <c r="AC3958" s="1" t="str">
        <f aca="false">IF($Y3958="","",IF(AND($AA3958&gt;=$R3958,$AA3958&lt;=$S3958),"Pass","Fail"))</f>
        <v/>
      </c>
      <c r="AD3958" s="1" t="str">
        <f aca="false">IF($Y3958="","",IF($AA3958&gt;$R3958,"Pass","Fail"))</f>
        <v/>
      </c>
      <c r="AE3958" s="1" t="str">
        <f aca="false">IF($Y3958="","",IF($AA3958&gt;=$R3958,"Pass","Fail"))</f>
        <v/>
      </c>
      <c r="AF3958" s="1" t="str">
        <f aca="false">IF($Y3958="","",IF($AA3958&lt;=$S3958,"Pass","Fail"))</f>
        <v/>
      </c>
      <c r="AG3958" s="1" t="str">
        <f aca="false">IF($Y3958="","",IF($AA3958&lt;$S3958,"Pass","Fail"))</f>
        <v/>
      </c>
      <c r="AH3958" s="23" t="str">
        <f aca="true">INDIRECT(CHOOSE(MATCH($T3958,{"±","&gt;","≥","≤","&lt;"},0), "AC", "AD", "AE", "AF", "AG") &amp; ROW())</f>
        <v/>
      </c>
      <c r="AI3958" s="56" t="str">
        <f aca="false">IF($X3958="Not Significant","No Further Action Required",
IF($AH3958="","",
IF(AND($AH3958="Pass",$L3958="0 - Passed "),"Analysis performed; no further action required.",
IF(AND($AH3958="Fail",$L3958="1 - Failed "),"Analysis performed; no further action required.",
IF(AND($AH3958="Pass",$L3958="2 - Limited In Use "),"Analysis performed; no further action required.",
IF(AND($AH3958="Fail",$L3958="3 - Adjusted "),"Analysis performed; no further action required.",
"Unit fails analysis; TSM determination required."))))))</f>
        <v/>
      </c>
      <c r="AJ3958" s="58"/>
    </row>
    <row r="3959" customFormat="false" ht="15" hidden="false" customHeight="false" outlineLevel="0" collapsed="false">
      <c r="A3959" s="56"/>
      <c r="E3959" s="57" t="str">
        <f aca="false">IF(AND($F3959="",$G3959=""),"",IF($G3959="",$F3959,HYPERLINK($G3959,$F3959)))</f>
        <v/>
      </c>
      <c r="H3959" s="1" t="str">
        <f aca="false">IF($I3959="","None Attached",IF(LEFT($I3959,5)="https",HYPERLINK($I3959,"Datasheet"),HYPERLINK(_xlfn.CONCAT("https://",$I3959),"Datasheet")))</f>
        <v>None Attached</v>
      </c>
      <c r="M3959" s="56"/>
      <c r="P3959" s="58"/>
      <c r="Q3959" s="1" t="n">
        <f aca="false">$M3959-$N3959</f>
        <v>0</v>
      </c>
      <c r="R3959" s="56"/>
      <c r="T3959" s="59" t="s">
        <v>15</v>
      </c>
      <c r="U3959" s="1" t="n">
        <f aca="false">$S3959-$R3959</f>
        <v>0</v>
      </c>
      <c r="V3959" s="1" t="n">
        <f aca="false">IF($T3959="±",$Q3959*2,$Q3959)</f>
        <v>0</v>
      </c>
      <c r="W3959" s="60" t="str">
        <f aca="false">IFERROR($U3959/ABS($V3959),"N/A")</f>
        <v>N/A</v>
      </c>
      <c r="X3959" s="61" t="str">
        <f aca="false">IF(OR($W3959="N/A",$R3959="",$S3959=""),"N/A",IF($W3959&gt;=4,"Not Significant",IF($W3959&gt;=2,"Semi-Significant","Significant")))</f>
        <v>N/A</v>
      </c>
      <c r="Z3959" s="1" t="str">
        <f aca="false">IF($D3959="Z540.1 w/data",0,"")</f>
        <v/>
      </c>
      <c r="AA3959" s="1" t="e">
        <f aca="false">$Y3959+$Q3959+$Z3959</f>
        <v>#VALUE!</v>
      </c>
      <c r="AB3959" s="1" t="n">
        <f aca="false">$N3959+$Q3959</f>
        <v>0</v>
      </c>
      <c r="AC3959" s="1" t="str">
        <f aca="false">IF($Y3959="","",IF(AND($AA3959&gt;=$R3959,$AA3959&lt;=$S3959),"Pass","Fail"))</f>
        <v/>
      </c>
      <c r="AD3959" s="1" t="str">
        <f aca="false">IF($Y3959="","",IF($AA3959&gt;$R3959,"Pass","Fail"))</f>
        <v/>
      </c>
      <c r="AE3959" s="1" t="str">
        <f aca="false">IF($Y3959="","",IF($AA3959&gt;=$R3959,"Pass","Fail"))</f>
        <v/>
      </c>
      <c r="AF3959" s="1" t="str">
        <f aca="false">IF($Y3959="","",IF($AA3959&lt;=$S3959,"Pass","Fail"))</f>
        <v/>
      </c>
      <c r="AG3959" s="1" t="str">
        <f aca="false">IF($Y3959="","",IF($AA3959&lt;$S3959,"Pass","Fail"))</f>
        <v/>
      </c>
      <c r="AH3959" s="23" t="str">
        <f aca="true">INDIRECT(CHOOSE(MATCH($T3959,{"±","&gt;","≥","≤","&lt;"},0), "AC", "AD", "AE", "AF", "AG") &amp; ROW())</f>
        <v/>
      </c>
      <c r="AI3959" s="56" t="str">
        <f aca="false">IF($X3959="Not Significant","No Further Action Required",
IF($AH3959="","",
IF(AND($AH3959="Pass",$L3959="0 - Passed "),"Analysis performed; no further action required.",
IF(AND($AH3959="Fail",$L3959="1 - Failed "),"Analysis performed; no further action required.",
IF(AND($AH3959="Pass",$L3959="2 - Limited In Use "),"Analysis performed; no further action required.",
IF(AND($AH3959="Fail",$L3959="3 - Adjusted "),"Analysis performed; no further action required.",
"Unit fails analysis; TSM determination required."))))))</f>
        <v/>
      </c>
      <c r="AJ3959" s="58"/>
    </row>
    <row r="3960" customFormat="false" ht="15" hidden="false" customHeight="false" outlineLevel="0" collapsed="false">
      <c r="A3960" s="56"/>
      <c r="E3960" s="57" t="str">
        <f aca="false">IF(AND($F3960="",$G3960=""),"",IF($G3960="",$F3960,HYPERLINK($G3960,$F3960)))</f>
        <v/>
      </c>
      <c r="H3960" s="1" t="str">
        <f aca="false">IF($I3960="","None Attached",IF(LEFT($I3960,5)="https",HYPERLINK($I3960,"Datasheet"),HYPERLINK(_xlfn.CONCAT("https://",$I3960),"Datasheet")))</f>
        <v>None Attached</v>
      </c>
      <c r="M3960" s="56"/>
      <c r="P3960" s="58"/>
      <c r="Q3960" s="1" t="n">
        <f aca="false">$M3960-$N3960</f>
        <v>0</v>
      </c>
      <c r="R3960" s="56"/>
      <c r="T3960" s="59" t="s">
        <v>15</v>
      </c>
      <c r="U3960" s="1" t="n">
        <f aca="false">$S3960-$R3960</f>
        <v>0</v>
      </c>
      <c r="V3960" s="1" t="n">
        <f aca="false">IF($T3960="±",$Q3960*2,$Q3960)</f>
        <v>0</v>
      </c>
      <c r="W3960" s="60" t="str">
        <f aca="false">IFERROR($U3960/ABS($V3960),"N/A")</f>
        <v>N/A</v>
      </c>
      <c r="X3960" s="61" t="str">
        <f aca="false">IF(OR($W3960="N/A",$R3960="",$S3960=""),"N/A",IF($W3960&gt;=4,"Not Significant",IF($W3960&gt;=2,"Semi-Significant","Significant")))</f>
        <v>N/A</v>
      </c>
      <c r="Z3960" s="1" t="str">
        <f aca="false">IF($D3960="Z540.1 w/data",0,"")</f>
        <v/>
      </c>
      <c r="AA3960" s="1" t="e">
        <f aca="false">$Y3960+$Q3960+$Z3960</f>
        <v>#VALUE!</v>
      </c>
      <c r="AB3960" s="1" t="n">
        <f aca="false">$N3960+$Q3960</f>
        <v>0</v>
      </c>
      <c r="AC3960" s="1" t="str">
        <f aca="false">IF($Y3960="","",IF(AND($AA3960&gt;=$R3960,$AA3960&lt;=$S3960),"Pass","Fail"))</f>
        <v/>
      </c>
      <c r="AD3960" s="1" t="str">
        <f aca="false">IF($Y3960="","",IF($AA3960&gt;$R3960,"Pass","Fail"))</f>
        <v/>
      </c>
      <c r="AE3960" s="1" t="str">
        <f aca="false">IF($Y3960="","",IF($AA3960&gt;=$R3960,"Pass","Fail"))</f>
        <v/>
      </c>
      <c r="AF3960" s="1" t="str">
        <f aca="false">IF($Y3960="","",IF($AA3960&lt;=$S3960,"Pass","Fail"))</f>
        <v/>
      </c>
      <c r="AG3960" s="1" t="str">
        <f aca="false">IF($Y3960="","",IF($AA3960&lt;$S3960,"Pass","Fail"))</f>
        <v/>
      </c>
      <c r="AH3960" s="23" t="str">
        <f aca="true">INDIRECT(CHOOSE(MATCH($T3960,{"±","&gt;","≥","≤","&lt;"},0), "AC", "AD", "AE", "AF", "AG") &amp; ROW())</f>
        <v/>
      </c>
      <c r="AI3960" s="56" t="str">
        <f aca="false">IF($X3960="Not Significant","No Further Action Required",
IF($AH3960="","",
IF(AND($AH3960="Pass",$L3960="0 - Passed "),"Analysis performed; no further action required.",
IF(AND($AH3960="Fail",$L3960="1 - Failed "),"Analysis performed; no further action required.",
IF(AND($AH3960="Pass",$L3960="2 - Limited In Use "),"Analysis performed; no further action required.",
IF(AND($AH3960="Fail",$L3960="3 - Adjusted "),"Analysis performed; no further action required.",
"Unit fails analysis; TSM determination required."))))))</f>
        <v/>
      </c>
      <c r="AJ3960" s="58"/>
    </row>
    <row r="3961" customFormat="false" ht="15" hidden="false" customHeight="false" outlineLevel="0" collapsed="false">
      <c r="A3961" s="56"/>
      <c r="E3961" s="57" t="str">
        <f aca="false">IF(AND($F3961="",$G3961=""),"",IF($G3961="",$F3961,HYPERLINK($G3961,$F3961)))</f>
        <v/>
      </c>
      <c r="H3961" s="1" t="str">
        <f aca="false">IF($I3961="","None Attached",IF(LEFT($I3961,5)="https",HYPERLINK($I3961,"Datasheet"),HYPERLINK(_xlfn.CONCAT("https://",$I3961),"Datasheet")))</f>
        <v>None Attached</v>
      </c>
      <c r="M3961" s="56"/>
      <c r="P3961" s="58"/>
      <c r="Q3961" s="1" t="n">
        <f aca="false">$M3961-$N3961</f>
        <v>0</v>
      </c>
      <c r="R3961" s="56"/>
      <c r="T3961" s="59" t="s">
        <v>15</v>
      </c>
      <c r="U3961" s="1" t="n">
        <f aca="false">$S3961-$R3961</f>
        <v>0</v>
      </c>
      <c r="V3961" s="1" t="n">
        <f aca="false">IF($T3961="±",$Q3961*2,$Q3961)</f>
        <v>0</v>
      </c>
      <c r="W3961" s="60" t="str">
        <f aca="false">IFERROR($U3961/ABS($V3961),"N/A")</f>
        <v>N/A</v>
      </c>
      <c r="X3961" s="61" t="str">
        <f aca="false">IF(OR($W3961="N/A",$R3961="",$S3961=""),"N/A",IF($W3961&gt;=4,"Not Significant",IF($W3961&gt;=2,"Semi-Significant","Significant")))</f>
        <v>N/A</v>
      </c>
      <c r="Z3961" s="1" t="str">
        <f aca="false">IF($D3961="Z540.1 w/data",0,"")</f>
        <v/>
      </c>
      <c r="AA3961" s="1" t="e">
        <f aca="false">$Y3961+$Q3961+$Z3961</f>
        <v>#VALUE!</v>
      </c>
      <c r="AB3961" s="1" t="n">
        <f aca="false">$N3961+$Q3961</f>
        <v>0</v>
      </c>
      <c r="AC3961" s="1" t="str">
        <f aca="false">IF($Y3961="","",IF(AND($AA3961&gt;=$R3961,$AA3961&lt;=$S3961),"Pass","Fail"))</f>
        <v/>
      </c>
      <c r="AD3961" s="1" t="str">
        <f aca="false">IF($Y3961="","",IF($AA3961&gt;$R3961,"Pass","Fail"))</f>
        <v/>
      </c>
      <c r="AE3961" s="1" t="str">
        <f aca="false">IF($Y3961="","",IF($AA3961&gt;=$R3961,"Pass","Fail"))</f>
        <v/>
      </c>
      <c r="AF3961" s="1" t="str">
        <f aca="false">IF($Y3961="","",IF($AA3961&lt;=$S3961,"Pass","Fail"))</f>
        <v/>
      </c>
      <c r="AG3961" s="1" t="str">
        <f aca="false">IF($Y3961="","",IF($AA3961&lt;$S3961,"Pass","Fail"))</f>
        <v/>
      </c>
      <c r="AH3961" s="23" t="str">
        <f aca="true">INDIRECT(CHOOSE(MATCH($T3961,{"±","&gt;","≥","≤","&lt;"},0), "AC", "AD", "AE", "AF", "AG") &amp; ROW())</f>
        <v/>
      </c>
      <c r="AI3961" s="56" t="str">
        <f aca="false">IF($X3961="Not Significant","No Further Action Required",
IF($AH3961="","",
IF(AND($AH3961="Pass",$L3961="0 - Passed "),"Analysis performed; no further action required.",
IF(AND($AH3961="Fail",$L3961="1 - Failed "),"Analysis performed; no further action required.",
IF(AND($AH3961="Pass",$L3961="2 - Limited In Use "),"Analysis performed; no further action required.",
IF(AND($AH3961="Fail",$L3961="3 - Adjusted "),"Analysis performed; no further action required.",
"Unit fails analysis; TSM determination required."))))))</f>
        <v/>
      </c>
      <c r="AJ3961" s="58"/>
    </row>
    <row r="3962" customFormat="false" ht="15" hidden="false" customHeight="false" outlineLevel="0" collapsed="false">
      <c r="A3962" s="56"/>
      <c r="E3962" s="57" t="str">
        <f aca="false">IF(AND($F3962="",$G3962=""),"",IF($G3962="",$F3962,HYPERLINK($G3962,$F3962)))</f>
        <v/>
      </c>
      <c r="H3962" s="1" t="str">
        <f aca="false">IF($I3962="","None Attached",IF(LEFT($I3962,5)="https",HYPERLINK($I3962,"Datasheet"),HYPERLINK(_xlfn.CONCAT("https://",$I3962),"Datasheet")))</f>
        <v>None Attached</v>
      </c>
      <c r="M3962" s="56"/>
      <c r="P3962" s="58"/>
      <c r="Q3962" s="1" t="n">
        <f aca="false">$M3962-$N3962</f>
        <v>0</v>
      </c>
      <c r="R3962" s="56"/>
      <c r="T3962" s="59" t="s">
        <v>15</v>
      </c>
      <c r="U3962" s="1" t="n">
        <f aca="false">$S3962-$R3962</f>
        <v>0</v>
      </c>
      <c r="V3962" s="1" t="n">
        <f aca="false">IF($T3962="±",$Q3962*2,$Q3962)</f>
        <v>0</v>
      </c>
      <c r="W3962" s="60" t="str">
        <f aca="false">IFERROR($U3962/ABS($V3962),"N/A")</f>
        <v>N/A</v>
      </c>
      <c r="X3962" s="61" t="str">
        <f aca="false">IF(OR($W3962="N/A",$R3962="",$S3962=""),"N/A",IF($W3962&gt;=4,"Not Significant",IF($W3962&gt;=2,"Semi-Significant","Significant")))</f>
        <v>N/A</v>
      </c>
      <c r="Z3962" s="1" t="str">
        <f aca="false">IF($D3962="Z540.1 w/data",0,"")</f>
        <v/>
      </c>
      <c r="AA3962" s="1" t="e">
        <f aca="false">$Y3962+$Q3962+$Z3962</f>
        <v>#VALUE!</v>
      </c>
      <c r="AB3962" s="1" t="n">
        <f aca="false">$N3962+$Q3962</f>
        <v>0</v>
      </c>
      <c r="AC3962" s="1" t="str">
        <f aca="false">IF($Y3962="","",IF(AND($AA3962&gt;=$R3962,$AA3962&lt;=$S3962),"Pass","Fail"))</f>
        <v/>
      </c>
      <c r="AD3962" s="1" t="str">
        <f aca="false">IF($Y3962="","",IF($AA3962&gt;$R3962,"Pass","Fail"))</f>
        <v/>
      </c>
      <c r="AE3962" s="1" t="str">
        <f aca="false">IF($Y3962="","",IF($AA3962&gt;=$R3962,"Pass","Fail"))</f>
        <v/>
      </c>
      <c r="AF3962" s="1" t="str">
        <f aca="false">IF($Y3962="","",IF($AA3962&lt;=$S3962,"Pass","Fail"))</f>
        <v/>
      </c>
      <c r="AG3962" s="1" t="str">
        <f aca="false">IF($Y3962="","",IF($AA3962&lt;$S3962,"Pass","Fail"))</f>
        <v/>
      </c>
      <c r="AH3962" s="23" t="str">
        <f aca="true">INDIRECT(CHOOSE(MATCH($T3962,{"±","&gt;","≥","≤","&lt;"},0), "AC", "AD", "AE", "AF", "AG") &amp; ROW())</f>
        <v/>
      </c>
      <c r="AI3962" s="56" t="str">
        <f aca="false">IF($X3962="Not Significant","No Further Action Required",
IF($AH3962="","",
IF(AND($AH3962="Pass",$L3962="0 - Passed "),"Analysis performed; no further action required.",
IF(AND($AH3962="Fail",$L3962="1 - Failed "),"Analysis performed; no further action required.",
IF(AND($AH3962="Pass",$L3962="2 - Limited In Use "),"Analysis performed; no further action required.",
IF(AND($AH3962="Fail",$L3962="3 - Adjusted "),"Analysis performed; no further action required.",
"Unit fails analysis; TSM determination required."))))))</f>
        <v/>
      </c>
      <c r="AJ3962" s="58"/>
    </row>
    <row r="3963" customFormat="false" ht="15" hidden="false" customHeight="false" outlineLevel="0" collapsed="false">
      <c r="A3963" s="56"/>
      <c r="E3963" s="57" t="str">
        <f aca="false">IF(AND($F3963="",$G3963=""),"",IF($G3963="",$F3963,HYPERLINK($G3963,$F3963)))</f>
        <v/>
      </c>
      <c r="H3963" s="1" t="str">
        <f aca="false">IF($I3963="","None Attached",IF(LEFT($I3963,5)="https",HYPERLINK($I3963,"Datasheet"),HYPERLINK(_xlfn.CONCAT("https://",$I3963),"Datasheet")))</f>
        <v>None Attached</v>
      </c>
      <c r="M3963" s="56"/>
      <c r="P3963" s="58"/>
      <c r="Q3963" s="1" t="n">
        <f aca="false">$M3963-$N3963</f>
        <v>0</v>
      </c>
      <c r="R3963" s="56"/>
      <c r="T3963" s="59" t="s">
        <v>15</v>
      </c>
      <c r="U3963" s="1" t="n">
        <f aca="false">$S3963-$R3963</f>
        <v>0</v>
      </c>
      <c r="V3963" s="1" t="n">
        <f aca="false">IF($T3963="±",$Q3963*2,$Q3963)</f>
        <v>0</v>
      </c>
      <c r="W3963" s="60" t="str">
        <f aca="false">IFERROR($U3963/ABS($V3963),"N/A")</f>
        <v>N/A</v>
      </c>
      <c r="X3963" s="61" t="str">
        <f aca="false">IF(OR($W3963="N/A",$R3963="",$S3963=""),"N/A",IF($W3963&gt;=4,"Not Significant",IF($W3963&gt;=2,"Semi-Significant","Significant")))</f>
        <v>N/A</v>
      </c>
      <c r="Z3963" s="1" t="str">
        <f aca="false">IF($D3963="Z540.1 w/data",0,"")</f>
        <v/>
      </c>
      <c r="AA3963" s="1" t="e">
        <f aca="false">$Y3963+$Q3963+$Z3963</f>
        <v>#VALUE!</v>
      </c>
      <c r="AB3963" s="1" t="n">
        <f aca="false">$N3963+$Q3963</f>
        <v>0</v>
      </c>
      <c r="AC3963" s="1" t="str">
        <f aca="false">IF($Y3963="","",IF(AND($AA3963&gt;=$R3963,$AA3963&lt;=$S3963),"Pass","Fail"))</f>
        <v/>
      </c>
      <c r="AD3963" s="1" t="str">
        <f aca="false">IF($Y3963="","",IF($AA3963&gt;$R3963,"Pass","Fail"))</f>
        <v/>
      </c>
      <c r="AE3963" s="1" t="str">
        <f aca="false">IF($Y3963="","",IF($AA3963&gt;=$R3963,"Pass","Fail"))</f>
        <v/>
      </c>
      <c r="AF3963" s="1" t="str">
        <f aca="false">IF($Y3963="","",IF($AA3963&lt;=$S3963,"Pass","Fail"))</f>
        <v/>
      </c>
      <c r="AG3963" s="1" t="str">
        <f aca="false">IF($Y3963="","",IF($AA3963&lt;$S3963,"Pass","Fail"))</f>
        <v/>
      </c>
      <c r="AH3963" s="23" t="str">
        <f aca="true">INDIRECT(CHOOSE(MATCH($T3963,{"±","&gt;","≥","≤","&lt;"},0), "AC", "AD", "AE", "AF", "AG") &amp; ROW())</f>
        <v/>
      </c>
      <c r="AI3963" s="56" t="str">
        <f aca="false">IF($X3963="Not Significant","No Further Action Required",
IF($AH3963="","",
IF(AND($AH3963="Pass",$L3963="0 - Passed "),"Analysis performed; no further action required.",
IF(AND($AH3963="Fail",$L3963="1 - Failed "),"Analysis performed; no further action required.",
IF(AND($AH3963="Pass",$L3963="2 - Limited In Use "),"Analysis performed; no further action required.",
IF(AND($AH3963="Fail",$L3963="3 - Adjusted "),"Analysis performed; no further action required.",
"Unit fails analysis; TSM determination required."))))))</f>
        <v/>
      </c>
      <c r="AJ3963" s="58"/>
    </row>
    <row r="3964" customFormat="false" ht="15" hidden="false" customHeight="false" outlineLevel="0" collapsed="false">
      <c r="A3964" s="56"/>
      <c r="E3964" s="57" t="str">
        <f aca="false">IF(AND($F3964="",$G3964=""),"",IF($G3964="",$F3964,HYPERLINK($G3964,$F3964)))</f>
        <v/>
      </c>
      <c r="H3964" s="1" t="str">
        <f aca="false">IF($I3964="","None Attached",IF(LEFT($I3964,5)="https",HYPERLINK($I3964,"Datasheet"),HYPERLINK(_xlfn.CONCAT("https://",$I3964),"Datasheet")))</f>
        <v>None Attached</v>
      </c>
      <c r="M3964" s="56"/>
      <c r="P3964" s="58"/>
      <c r="Q3964" s="1" t="n">
        <f aca="false">$M3964-$N3964</f>
        <v>0</v>
      </c>
      <c r="R3964" s="56"/>
      <c r="T3964" s="59" t="s">
        <v>15</v>
      </c>
      <c r="U3964" s="1" t="n">
        <f aca="false">$S3964-$R3964</f>
        <v>0</v>
      </c>
      <c r="V3964" s="1" t="n">
        <f aca="false">IF($T3964="±",$Q3964*2,$Q3964)</f>
        <v>0</v>
      </c>
      <c r="W3964" s="60" t="str">
        <f aca="false">IFERROR($U3964/ABS($V3964),"N/A")</f>
        <v>N/A</v>
      </c>
      <c r="X3964" s="61" t="str">
        <f aca="false">IF(OR($W3964="N/A",$R3964="",$S3964=""),"N/A",IF($W3964&gt;=4,"Not Significant",IF($W3964&gt;=2,"Semi-Significant","Significant")))</f>
        <v>N/A</v>
      </c>
      <c r="Z3964" s="1" t="str">
        <f aca="false">IF($D3964="Z540.1 w/data",0,"")</f>
        <v/>
      </c>
      <c r="AA3964" s="1" t="e">
        <f aca="false">$Y3964+$Q3964+$Z3964</f>
        <v>#VALUE!</v>
      </c>
      <c r="AB3964" s="1" t="n">
        <f aca="false">$N3964+$Q3964</f>
        <v>0</v>
      </c>
      <c r="AC3964" s="1" t="str">
        <f aca="false">IF($Y3964="","",IF(AND($AA3964&gt;=$R3964,$AA3964&lt;=$S3964),"Pass","Fail"))</f>
        <v/>
      </c>
      <c r="AD3964" s="1" t="str">
        <f aca="false">IF($Y3964="","",IF($AA3964&gt;$R3964,"Pass","Fail"))</f>
        <v/>
      </c>
      <c r="AE3964" s="1" t="str">
        <f aca="false">IF($Y3964="","",IF($AA3964&gt;=$R3964,"Pass","Fail"))</f>
        <v/>
      </c>
      <c r="AF3964" s="1" t="str">
        <f aca="false">IF($Y3964="","",IF($AA3964&lt;=$S3964,"Pass","Fail"))</f>
        <v/>
      </c>
      <c r="AG3964" s="1" t="str">
        <f aca="false">IF($Y3964="","",IF($AA3964&lt;$S3964,"Pass","Fail"))</f>
        <v/>
      </c>
      <c r="AH3964" s="23" t="str">
        <f aca="true">INDIRECT(CHOOSE(MATCH($T3964,{"±","&gt;","≥","≤","&lt;"},0), "AC", "AD", "AE", "AF", "AG") &amp; ROW())</f>
        <v/>
      </c>
      <c r="AI3964" s="56" t="str">
        <f aca="false">IF($X3964="Not Significant","No Further Action Required",
IF($AH3964="","",
IF(AND($AH3964="Pass",$L3964="0 - Passed "),"Analysis performed; no further action required.",
IF(AND($AH3964="Fail",$L3964="1 - Failed "),"Analysis performed; no further action required.",
IF(AND($AH3964="Pass",$L3964="2 - Limited In Use "),"Analysis performed; no further action required.",
IF(AND($AH3964="Fail",$L3964="3 - Adjusted "),"Analysis performed; no further action required.",
"Unit fails analysis; TSM determination required."))))))</f>
        <v/>
      </c>
      <c r="AJ3964" s="58"/>
    </row>
    <row r="3965" customFormat="false" ht="15" hidden="false" customHeight="false" outlineLevel="0" collapsed="false">
      <c r="A3965" s="56"/>
      <c r="E3965" s="57" t="str">
        <f aca="false">IF(AND($F3965="",$G3965=""),"",IF($G3965="",$F3965,HYPERLINK($G3965,$F3965)))</f>
        <v/>
      </c>
      <c r="H3965" s="1" t="str">
        <f aca="false">IF($I3965="","None Attached",IF(LEFT($I3965,5)="https",HYPERLINK($I3965,"Datasheet"),HYPERLINK(_xlfn.CONCAT("https://",$I3965),"Datasheet")))</f>
        <v>None Attached</v>
      </c>
      <c r="M3965" s="56"/>
      <c r="P3965" s="58"/>
      <c r="Q3965" s="1" t="n">
        <f aca="false">$M3965-$N3965</f>
        <v>0</v>
      </c>
      <c r="R3965" s="56"/>
      <c r="T3965" s="59" t="s">
        <v>15</v>
      </c>
      <c r="U3965" s="1" t="n">
        <f aca="false">$S3965-$R3965</f>
        <v>0</v>
      </c>
      <c r="V3965" s="1" t="n">
        <f aca="false">IF($T3965="±",$Q3965*2,$Q3965)</f>
        <v>0</v>
      </c>
      <c r="W3965" s="60" t="str">
        <f aca="false">IFERROR($U3965/ABS($V3965),"N/A")</f>
        <v>N/A</v>
      </c>
      <c r="X3965" s="61" t="str">
        <f aca="false">IF(OR($W3965="N/A",$R3965="",$S3965=""),"N/A",IF($W3965&gt;=4,"Not Significant",IF($W3965&gt;=2,"Semi-Significant","Significant")))</f>
        <v>N/A</v>
      </c>
      <c r="Z3965" s="1" t="str">
        <f aca="false">IF($D3965="Z540.1 w/data",0,"")</f>
        <v/>
      </c>
      <c r="AA3965" s="1" t="e">
        <f aca="false">$Y3965+$Q3965+$Z3965</f>
        <v>#VALUE!</v>
      </c>
      <c r="AB3965" s="1" t="n">
        <f aca="false">$N3965+$Q3965</f>
        <v>0</v>
      </c>
      <c r="AC3965" s="1" t="str">
        <f aca="false">IF($Y3965="","",IF(AND($AA3965&gt;=$R3965,$AA3965&lt;=$S3965),"Pass","Fail"))</f>
        <v/>
      </c>
      <c r="AD3965" s="1" t="str">
        <f aca="false">IF($Y3965="","",IF($AA3965&gt;$R3965,"Pass","Fail"))</f>
        <v/>
      </c>
      <c r="AE3965" s="1" t="str">
        <f aca="false">IF($Y3965="","",IF($AA3965&gt;=$R3965,"Pass","Fail"))</f>
        <v/>
      </c>
      <c r="AF3965" s="1" t="str">
        <f aca="false">IF($Y3965="","",IF($AA3965&lt;=$S3965,"Pass","Fail"))</f>
        <v/>
      </c>
      <c r="AG3965" s="1" t="str">
        <f aca="false">IF($Y3965="","",IF($AA3965&lt;$S3965,"Pass","Fail"))</f>
        <v/>
      </c>
      <c r="AH3965" s="23" t="str">
        <f aca="true">INDIRECT(CHOOSE(MATCH($T3965,{"±","&gt;","≥","≤","&lt;"},0), "AC", "AD", "AE", "AF", "AG") &amp; ROW())</f>
        <v/>
      </c>
      <c r="AI3965" s="56" t="str">
        <f aca="false">IF($X3965="Not Significant","No Further Action Required",
IF($AH3965="","",
IF(AND($AH3965="Pass",$L3965="0 - Passed "),"Analysis performed; no further action required.",
IF(AND($AH3965="Fail",$L3965="1 - Failed "),"Analysis performed; no further action required.",
IF(AND($AH3965="Pass",$L3965="2 - Limited In Use "),"Analysis performed; no further action required.",
IF(AND($AH3965="Fail",$L3965="3 - Adjusted "),"Analysis performed; no further action required.",
"Unit fails analysis; TSM determination required."))))))</f>
        <v/>
      </c>
      <c r="AJ3965" s="58"/>
    </row>
    <row r="3966" customFormat="false" ht="15" hidden="false" customHeight="false" outlineLevel="0" collapsed="false">
      <c r="A3966" s="56"/>
      <c r="E3966" s="57" t="str">
        <f aca="false">IF(AND($F3966="",$G3966=""),"",IF($G3966="",$F3966,HYPERLINK($G3966,$F3966)))</f>
        <v/>
      </c>
      <c r="H3966" s="1" t="str">
        <f aca="false">IF($I3966="","None Attached",IF(LEFT($I3966,5)="https",HYPERLINK($I3966,"Datasheet"),HYPERLINK(_xlfn.CONCAT("https://",$I3966),"Datasheet")))</f>
        <v>None Attached</v>
      </c>
      <c r="M3966" s="56"/>
      <c r="P3966" s="58"/>
      <c r="Q3966" s="1" t="n">
        <f aca="false">$M3966-$N3966</f>
        <v>0</v>
      </c>
      <c r="R3966" s="56"/>
      <c r="T3966" s="59" t="s">
        <v>15</v>
      </c>
      <c r="U3966" s="1" t="n">
        <f aca="false">$S3966-$R3966</f>
        <v>0</v>
      </c>
      <c r="V3966" s="1" t="n">
        <f aca="false">IF($T3966="±",$Q3966*2,$Q3966)</f>
        <v>0</v>
      </c>
      <c r="W3966" s="60" t="str">
        <f aca="false">IFERROR($U3966/ABS($V3966),"N/A")</f>
        <v>N/A</v>
      </c>
      <c r="X3966" s="61" t="str">
        <f aca="false">IF(OR($W3966="N/A",$R3966="",$S3966=""),"N/A",IF($W3966&gt;=4,"Not Significant",IF($W3966&gt;=2,"Semi-Significant","Significant")))</f>
        <v>N/A</v>
      </c>
      <c r="Z3966" s="1" t="str">
        <f aca="false">IF($D3966="Z540.1 w/data",0,"")</f>
        <v/>
      </c>
      <c r="AA3966" s="1" t="e">
        <f aca="false">$Y3966+$Q3966+$Z3966</f>
        <v>#VALUE!</v>
      </c>
      <c r="AB3966" s="1" t="n">
        <f aca="false">$N3966+$Q3966</f>
        <v>0</v>
      </c>
      <c r="AC3966" s="1" t="str">
        <f aca="false">IF($Y3966="","",IF(AND($AA3966&gt;=$R3966,$AA3966&lt;=$S3966),"Pass","Fail"))</f>
        <v/>
      </c>
      <c r="AD3966" s="1" t="str">
        <f aca="false">IF($Y3966="","",IF($AA3966&gt;$R3966,"Pass","Fail"))</f>
        <v/>
      </c>
      <c r="AE3966" s="1" t="str">
        <f aca="false">IF($Y3966="","",IF($AA3966&gt;=$R3966,"Pass","Fail"))</f>
        <v/>
      </c>
      <c r="AF3966" s="1" t="str">
        <f aca="false">IF($Y3966="","",IF($AA3966&lt;=$S3966,"Pass","Fail"))</f>
        <v/>
      </c>
      <c r="AG3966" s="1" t="str">
        <f aca="false">IF($Y3966="","",IF($AA3966&lt;$S3966,"Pass","Fail"))</f>
        <v/>
      </c>
      <c r="AH3966" s="23" t="str">
        <f aca="true">INDIRECT(CHOOSE(MATCH($T3966,{"±","&gt;","≥","≤","&lt;"},0), "AC", "AD", "AE", "AF", "AG") &amp; ROW())</f>
        <v/>
      </c>
      <c r="AI3966" s="56" t="str">
        <f aca="false">IF($X3966="Not Significant","No Further Action Required",
IF($AH3966="","",
IF(AND($AH3966="Pass",$L3966="0 - Passed "),"Analysis performed; no further action required.",
IF(AND($AH3966="Fail",$L3966="1 - Failed "),"Analysis performed; no further action required.",
IF(AND($AH3966="Pass",$L3966="2 - Limited In Use "),"Analysis performed; no further action required.",
IF(AND($AH3966="Fail",$L3966="3 - Adjusted "),"Analysis performed; no further action required.",
"Unit fails analysis; TSM determination required."))))))</f>
        <v/>
      </c>
      <c r="AJ3966" s="58"/>
    </row>
    <row r="3967" customFormat="false" ht="15" hidden="false" customHeight="false" outlineLevel="0" collapsed="false">
      <c r="A3967" s="56"/>
      <c r="E3967" s="57" t="str">
        <f aca="false">IF(AND($F3967="",$G3967=""),"",IF($G3967="",$F3967,HYPERLINK($G3967,$F3967)))</f>
        <v/>
      </c>
      <c r="H3967" s="1" t="str">
        <f aca="false">IF($I3967="","None Attached",IF(LEFT($I3967,5)="https",HYPERLINK($I3967,"Datasheet"),HYPERLINK(_xlfn.CONCAT("https://",$I3967),"Datasheet")))</f>
        <v>None Attached</v>
      </c>
      <c r="M3967" s="56"/>
      <c r="P3967" s="58"/>
      <c r="Q3967" s="1" t="n">
        <f aca="false">$M3967-$N3967</f>
        <v>0</v>
      </c>
      <c r="R3967" s="56"/>
      <c r="T3967" s="59" t="s">
        <v>15</v>
      </c>
      <c r="U3967" s="1" t="n">
        <f aca="false">$S3967-$R3967</f>
        <v>0</v>
      </c>
      <c r="V3967" s="1" t="n">
        <f aca="false">IF($T3967="±",$Q3967*2,$Q3967)</f>
        <v>0</v>
      </c>
      <c r="W3967" s="60" t="str">
        <f aca="false">IFERROR($U3967/ABS($V3967),"N/A")</f>
        <v>N/A</v>
      </c>
      <c r="X3967" s="61" t="str">
        <f aca="false">IF(OR($W3967="N/A",$R3967="",$S3967=""),"N/A",IF($W3967&gt;=4,"Not Significant",IF($W3967&gt;=2,"Semi-Significant","Significant")))</f>
        <v>N/A</v>
      </c>
      <c r="Z3967" s="1" t="str">
        <f aca="false">IF($D3967="Z540.1 w/data",0,"")</f>
        <v/>
      </c>
      <c r="AA3967" s="1" t="e">
        <f aca="false">$Y3967+$Q3967+$Z3967</f>
        <v>#VALUE!</v>
      </c>
      <c r="AB3967" s="1" t="n">
        <f aca="false">$N3967+$Q3967</f>
        <v>0</v>
      </c>
      <c r="AC3967" s="1" t="str">
        <f aca="false">IF($Y3967="","",IF(AND($AA3967&gt;=$R3967,$AA3967&lt;=$S3967),"Pass","Fail"))</f>
        <v/>
      </c>
      <c r="AD3967" s="1" t="str">
        <f aca="false">IF($Y3967="","",IF($AA3967&gt;$R3967,"Pass","Fail"))</f>
        <v/>
      </c>
      <c r="AE3967" s="1" t="str">
        <f aca="false">IF($Y3967="","",IF($AA3967&gt;=$R3967,"Pass","Fail"))</f>
        <v/>
      </c>
      <c r="AF3967" s="1" t="str">
        <f aca="false">IF($Y3967="","",IF($AA3967&lt;=$S3967,"Pass","Fail"))</f>
        <v/>
      </c>
      <c r="AG3967" s="1" t="str">
        <f aca="false">IF($Y3967="","",IF($AA3967&lt;$S3967,"Pass","Fail"))</f>
        <v/>
      </c>
      <c r="AH3967" s="23" t="str">
        <f aca="true">INDIRECT(CHOOSE(MATCH($T3967,{"±","&gt;","≥","≤","&lt;"},0), "AC", "AD", "AE", "AF", "AG") &amp; ROW())</f>
        <v/>
      </c>
      <c r="AI3967" s="56" t="str">
        <f aca="false">IF($X3967="Not Significant","No Further Action Required",
IF($AH3967="","",
IF(AND($AH3967="Pass",$L3967="0 - Passed "),"Analysis performed; no further action required.",
IF(AND($AH3967="Fail",$L3967="1 - Failed "),"Analysis performed; no further action required.",
IF(AND($AH3967="Pass",$L3967="2 - Limited In Use "),"Analysis performed; no further action required.",
IF(AND($AH3967="Fail",$L3967="3 - Adjusted "),"Analysis performed; no further action required.",
"Unit fails analysis; TSM determination required."))))))</f>
        <v/>
      </c>
      <c r="AJ3967" s="58"/>
    </row>
    <row r="3968" customFormat="false" ht="15" hidden="false" customHeight="false" outlineLevel="0" collapsed="false">
      <c r="A3968" s="56"/>
      <c r="E3968" s="57" t="str">
        <f aca="false">IF(AND($F3968="",$G3968=""),"",IF($G3968="",$F3968,HYPERLINK($G3968,$F3968)))</f>
        <v/>
      </c>
      <c r="H3968" s="1" t="str">
        <f aca="false">IF($I3968="","None Attached",IF(LEFT($I3968,5)="https",HYPERLINK($I3968,"Datasheet"),HYPERLINK(_xlfn.CONCAT("https://",$I3968),"Datasheet")))</f>
        <v>None Attached</v>
      </c>
      <c r="M3968" s="56"/>
      <c r="P3968" s="58"/>
      <c r="Q3968" s="1" t="n">
        <f aca="false">$M3968-$N3968</f>
        <v>0</v>
      </c>
      <c r="R3968" s="56"/>
      <c r="T3968" s="59" t="s">
        <v>15</v>
      </c>
      <c r="U3968" s="1" t="n">
        <f aca="false">$S3968-$R3968</f>
        <v>0</v>
      </c>
      <c r="V3968" s="1" t="n">
        <f aca="false">IF($T3968="±",$Q3968*2,$Q3968)</f>
        <v>0</v>
      </c>
      <c r="W3968" s="60" t="str">
        <f aca="false">IFERROR($U3968/ABS($V3968),"N/A")</f>
        <v>N/A</v>
      </c>
      <c r="X3968" s="61" t="str">
        <f aca="false">IF(OR($W3968="N/A",$R3968="",$S3968=""),"N/A",IF($W3968&gt;=4,"Not Significant",IF($W3968&gt;=2,"Semi-Significant","Significant")))</f>
        <v>N/A</v>
      </c>
      <c r="Z3968" s="1" t="str">
        <f aca="false">IF($D3968="Z540.1 w/data",0,"")</f>
        <v/>
      </c>
      <c r="AA3968" s="1" t="e">
        <f aca="false">$Y3968+$Q3968+$Z3968</f>
        <v>#VALUE!</v>
      </c>
      <c r="AB3968" s="1" t="n">
        <f aca="false">$N3968+$Q3968</f>
        <v>0</v>
      </c>
      <c r="AC3968" s="1" t="str">
        <f aca="false">IF($Y3968="","",IF(AND($AA3968&gt;=$R3968,$AA3968&lt;=$S3968),"Pass","Fail"))</f>
        <v/>
      </c>
      <c r="AD3968" s="1" t="str">
        <f aca="false">IF($Y3968="","",IF($AA3968&gt;$R3968,"Pass","Fail"))</f>
        <v/>
      </c>
      <c r="AE3968" s="1" t="str">
        <f aca="false">IF($Y3968="","",IF($AA3968&gt;=$R3968,"Pass","Fail"))</f>
        <v/>
      </c>
      <c r="AF3968" s="1" t="str">
        <f aca="false">IF($Y3968="","",IF($AA3968&lt;=$S3968,"Pass","Fail"))</f>
        <v/>
      </c>
      <c r="AG3968" s="1" t="str">
        <f aca="false">IF($Y3968="","",IF($AA3968&lt;$S3968,"Pass","Fail"))</f>
        <v/>
      </c>
      <c r="AH3968" s="23" t="str">
        <f aca="true">INDIRECT(CHOOSE(MATCH($T3968,{"±","&gt;","≥","≤","&lt;"},0), "AC", "AD", "AE", "AF", "AG") &amp; ROW())</f>
        <v/>
      </c>
      <c r="AI3968" s="56" t="str">
        <f aca="false">IF($X3968="Not Significant","No Further Action Required",
IF($AH3968="","",
IF(AND($AH3968="Pass",$L3968="0 - Passed "),"Analysis performed; no further action required.",
IF(AND($AH3968="Fail",$L3968="1 - Failed "),"Analysis performed; no further action required.",
IF(AND($AH3968="Pass",$L3968="2 - Limited In Use "),"Analysis performed; no further action required.",
IF(AND($AH3968="Fail",$L3968="3 - Adjusted "),"Analysis performed; no further action required.",
"Unit fails analysis; TSM determination required."))))))</f>
        <v/>
      </c>
      <c r="AJ3968" s="58"/>
    </row>
    <row r="3969" customFormat="false" ht="15" hidden="false" customHeight="false" outlineLevel="0" collapsed="false">
      <c r="A3969" s="56"/>
      <c r="E3969" s="57" t="str">
        <f aca="false">IF(AND($F3969="",$G3969=""),"",IF($G3969="",$F3969,HYPERLINK($G3969,$F3969)))</f>
        <v/>
      </c>
      <c r="H3969" s="1" t="str">
        <f aca="false">IF($I3969="","None Attached",IF(LEFT($I3969,5)="https",HYPERLINK($I3969,"Datasheet"),HYPERLINK(_xlfn.CONCAT("https://",$I3969),"Datasheet")))</f>
        <v>None Attached</v>
      </c>
      <c r="M3969" s="56"/>
      <c r="P3969" s="58"/>
      <c r="Q3969" s="1" t="n">
        <f aca="false">$M3969-$N3969</f>
        <v>0</v>
      </c>
      <c r="R3969" s="56"/>
      <c r="T3969" s="59" t="s">
        <v>15</v>
      </c>
      <c r="U3969" s="1" t="n">
        <f aca="false">$S3969-$R3969</f>
        <v>0</v>
      </c>
      <c r="V3969" s="1" t="n">
        <f aca="false">IF($T3969="±",$Q3969*2,$Q3969)</f>
        <v>0</v>
      </c>
      <c r="W3969" s="60" t="str">
        <f aca="false">IFERROR($U3969/ABS($V3969),"N/A")</f>
        <v>N/A</v>
      </c>
      <c r="X3969" s="61" t="str">
        <f aca="false">IF(OR($W3969="N/A",$R3969="",$S3969=""),"N/A",IF($W3969&gt;=4,"Not Significant",IF($W3969&gt;=2,"Semi-Significant","Significant")))</f>
        <v>N/A</v>
      </c>
      <c r="Z3969" s="1" t="str">
        <f aca="false">IF($D3969="Z540.1 w/data",0,"")</f>
        <v/>
      </c>
      <c r="AA3969" s="1" t="e">
        <f aca="false">$Y3969+$Q3969+$Z3969</f>
        <v>#VALUE!</v>
      </c>
      <c r="AB3969" s="1" t="n">
        <f aca="false">$N3969+$Q3969</f>
        <v>0</v>
      </c>
      <c r="AC3969" s="1" t="str">
        <f aca="false">IF($Y3969="","",IF(AND($AA3969&gt;=$R3969,$AA3969&lt;=$S3969),"Pass","Fail"))</f>
        <v/>
      </c>
      <c r="AD3969" s="1" t="str">
        <f aca="false">IF($Y3969="","",IF($AA3969&gt;$R3969,"Pass","Fail"))</f>
        <v/>
      </c>
      <c r="AE3969" s="1" t="str">
        <f aca="false">IF($Y3969="","",IF($AA3969&gt;=$R3969,"Pass","Fail"))</f>
        <v/>
      </c>
      <c r="AF3969" s="1" t="str">
        <f aca="false">IF($Y3969="","",IF($AA3969&lt;=$S3969,"Pass","Fail"))</f>
        <v/>
      </c>
      <c r="AG3969" s="1" t="str">
        <f aca="false">IF($Y3969="","",IF($AA3969&lt;$S3969,"Pass","Fail"))</f>
        <v/>
      </c>
      <c r="AH3969" s="23" t="str">
        <f aca="true">INDIRECT(CHOOSE(MATCH($T3969,{"±","&gt;","≥","≤","&lt;"},0), "AC", "AD", "AE", "AF", "AG") &amp; ROW())</f>
        <v/>
      </c>
      <c r="AI3969" s="56" t="str">
        <f aca="false">IF($X3969="Not Significant","No Further Action Required",
IF($AH3969="","",
IF(AND($AH3969="Pass",$L3969="0 - Passed "),"Analysis performed; no further action required.",
IF(AND($AH3969="Fail",$L3969="1 - Failed "),"Analysis performed; no further action required.",
IF(AND($AH3969="Pass",$L3969="2 - Limited In Use "),"Analysis performed; no further action required.",
IF(AND($AH3969="Fail",$L3969="3 - Adjusted "),"Analysis performed; no further action required.",
"Unit fails analysis; TSM determination required."))))))</f>
        <v/>
      </c>
      <c r="AJ3969" s="58"/>
    </row>
    <row r="3970" customFormat="false" ht="15" hidden="false" customHeight="false" outlineLevel="0" collapsed="false">
      <c r="A3970" s="56"/>
      <c r="E3970" s="57" t="str">
        <f aca="false">IF(AND($F3970="",$G3970=""),"",IF($G3970="",$F3970,HYPERLINK($G3970,$F3970)))</f>
        <v/>
      </c>
      <c r="H3970" s="1" t="str">
        <f aca="false">IF($I3970="","None Attached",IF(LEFT($I3970,5)="https",HYPERLINK($I3970,"Datasheet"),HYPERLINK(_xlfn.CONCAT("https://",$I3970),"Datasheet")))</f>
        <v>None Attached</v>
      </c>
      <c r="M3970" s="56"/>
      <c r="P3970" s="58"/>
      <c r="Q3970" s="1" t="n">
        <f aca="false">$M3970-$N3970</f>
        <v>0</v>
      </c>
      <c r="R3970" s="56"/>
      <c r="T3970" s="59" t="s">
        <v>15</v>
      </c>
      <c r="U3970" s="1" t="n">
        <f aca="false">$S3970-$R3970</f>
        <v>0</v>
      </c>
      <c r="V3970" s="1" t="n">
        <f aca="false">IF($T3970="±",$Q3970*2,$Q3970)</f>
        <v>0</v>
      </c>
      <c r="W3970" s="60" t="str">
        <f aca="false">IFERROR($U3970/ABS($V3970),"N/A")</f>
        <v>N/A</v>
      </c>
      <c r="X3970" s="61" t="str">
        <f aca="false">IF(OR($W3970="N/A",$R3970="",$S3970=""),"N/A",IF($W3970&gt;=4,"Not Significant",IF($W3970&gt;=2,"Semi-Significant","Significant")))</f>
        <v>N/A</v>
      </c>
      <c r="Z3970" s="1" t="str">
        <f aca="false">IF($D3970="Z540.1 w/data",0,"")</f>
        <v/>
      </c>
      <c r="AA3970" s="1" t="e">
        <f aca="false">$Y3970+$Q3970+$Z3970</f>
        <v>#VALUE!</v>
      </c>
      <c r="AB3970" s="1" t="n">
        <f aca="false">$N3970+$Q3970</f>
        <v>0</v>
      </c>
      <c r="AC3970" s="1" t="str">
        <f aca="false">IF($Y3970="","",IF(AND($AA3970&gt;=$R3970,$AA3970&lt;=$S3970),"Pass","Fail"))</f>
        <v/>
      </c>
      <c r="AD3970" s="1" t="str">
        <f aca="false">IF($Y3970="","",IF($AA3970&gt;$R3970,"Pass","Fail"))</f>
        <v/>
      </c>
      <c r="AE3970" s="1" t="str">
        <f aca="false">IF($Y3970="","",IF($AA3970&gt;=$R3970,"Pass","Fail"))</f>
        <v/>
      </c>
      <c r="AF3970" s="1" t="str">
        <f aca="false">IF($Y3970="","",IF($AA3970&lt;=$S3970,"Pass","Fail"))</f>
        <v/>
      </c>
      <c r="AG3970" s="1" t="str">
        <f aca="false">IF($Y3970="","",IF($AA3970&lt;$S3970,"Pass","Fail"))</f>
        <v/>
      </c>
      <c r="AH3970" s="23" t="str">
        <f aca="true">INDIRECT(CHOOSE(MATCH($T3970,{"±","&gt;","≥","≤","&lt;"},0), "AC", "AD", "AE", "AF", "AG") &amp; ROW())</f>
        <v/>
      </c>
      <c r="AI3970" s="56" t="str">
        <f aca="false">IF($X3970="Not Significant","No Further Action Required",
IF($AH3970="","",
IF(AND($AH3970="Pass",$L3970="0 - Passed "),"Analysis performed; no further action required.",
IF(AND($AH3970="Fail",$L3970="1 - Failed "),"Analysis performed; no further action required.",
IF(AND($AH3970="Pass",$L3970="2 - Limited In Use "),"Analysis performed; no further action required.",
IF(AND($AH3970="Fail",$L3970="3 - Adjusted "),"Analysis performed; no further action required.",
"Unit fails analysis; TSM determination required."))))))</f>
        <v/>
      </c>
      <c r="AJ3970" s="58"/>
    </row>
    <row r="3971" customFormat="false" ht="15" hidden="false" customHeight="false" outlineLevel="0" collapsed="false">
      <c r="A3971" s="56"/>
      <c r="E3971" s="57" t="str">
        <f aca="false">IF(AND($F3971="",$G3971=""),"",IF($G3971="",$F3971,HYPERLINK($G3971,$F3971)))</f>
        <v/>
      </c>
      <c r="H3971" s="1" t="str">
        <f aca="false">IF($I3971="","None Attached",IF(LEFT($I3971,5)="https",HYPERLINK($I3971,"Datasheet"),HYPERLINK(_xlfn.CONCAT("https://",$I3971),"Datasheet")))</f>
        <v>None Attached</v>
      </c>
      <c r="M3971" s="56"/>
      <c r="P3971" s="58"/>
      <c r="Q3971" s="1" t="n">
        <f aca="false">$M3971-$N3971</f>
        <v>0</v>
      </c>
      <c r="R3971" s="56"/>
      <c r="T3971" s="59" t="s">
        <v>15</v>
      </c>
      <c r="U3971" s="1" t="n">
        <f aca="false">$S3971-$R3971</f>
        <v>0</v>
      </c>
      <c r="V3971" s="1" t="n">
        <f aca="false">IF($T3971="±",$Q3971*2,$Q3971)</f>
        <v>0</v>
      </c>
      <c r="W3971" s="60" t="str">
        <f aca="false">IFERROR($U3971/ABS($V3971),"N/A")</f>
        <v>N/A</v>
      </c>
      <c r="X3971" s="61" t="str">
        <f aca="false">IF(OR($W3971="N/A",$R3971="",$S3971=""),"N/A",IF($W3971&gt;=4,"Not Significant",IF($W3971&gt;=2,"Semi-Significant","Significant")))</f>
        <v>N/A</v>
      </c>
      <c r="Z3971" s="1" t="str">
        <f aca="false">IF($D3971="Z540.1 w/data",0,"")</f>
        <v/>
      </c>
      <c r="AA3971" s="1" t="e">
        <f aca="false">$Y3971+$Q3971+$Z3971</f>
        <v>#VALUE!</v>
      </c>
      <c r="AB3971" s="1" t="n">
        <f aca="false">$N3971+$Q3971</f>
        <v>0</v>
      </c>
      <c r="AC3971" s="1" t="str">
        <f aca="false">IF($Y3971="","",IF(AND($AA3971&gt;=$R3971,$AA3971&lt;=$S3971),"Pass","Fail"))</f>
        <v/>
      </c>
      <c r="AD3971" s="1" t="str">
        <f aca="false">IF($Y3971="","",IF($AA3971&gt;$R3971,"Pass","Fail"))</f>
        <v/>
      </c>
      <c r="AE3971" s="1" t="str">
        <f aca="false">IF($Y3971="","",IF($AA3971&gt;=$R3971,"Pass","Fail"))</f>
        <v/>
      </c>
      <c r="AF3971" s="1" t="str">
        <f aca="false">IF($Y3971="","",IF($AA3971&lt;=$S3971,"Pass","Fail"))</f>
        <v/>
      </c>
      <c r="AG3971" s="1" t="str">
        <f aca="false">IF($Y3971="","",IF($AA3971&lt;$S3971,"Pass","Fail"))</f>
        <v/>
      </c>
      <c r="AH3971" s="23" t="str">
        <f aca="true">INDIRECT(CHOOSE(MATCH($T3971,{"±","&gt;","≥","≤","&lt;"},0), "AC", "AD", "AE", "AF", "AG") &amp; ROW())</f>
        <v/>
      </c>
      <c r="AI3971" s="56" t="str">
        <f aca="false">IF($X3971="Not Significant","No Further Action Required",
IF($AH3971="","",
IF(AND($AH3971="Pass",$L3971="0 - Passed "),"Analysis performed; no further action required.",
IF(AND($AH3971="Fail",$L3971="1 - Failed "),"Analysis performed; no further action required.",
IF(AND($AH3971="Pass",$L3971="2 - Limited In Use "),"Analysis performed; no further action required.",
IF(AND($AH3971="Fail",$L3971="3 - Adjusted "),"Analysis performed; no further action required.",
"Unit fails analysis; TSM determination required."))))))</f>
        <v/>
      </c>
      <c r="AJ3971" s="58"/>
    </row>
    <row r="3972" customFormat="false" ht="15" hidden="false" customHeight="false" outlineLevel="0" collapsed="false">
      <c r="A3972" s="56"/>
      <c r="E3972" s="57" t="str">
        <f aca="false">IF(AND($F3972="",$G3972=""),"",IF($G3972="",$F3972,HYPERLINK($G3972,$F3972)))</f>
        <v/>
      </c>
      <c r="H3972" s="1" t="str">
        <f aca="false">IF($I3972="","None Attached",IF(LEFT($I3972,5)="https",HYPERLINK($I3972,"Datasheet"),HYPERLINK(_xlfn.CONCAT("https://",$I3972),"Datasheet")))</f>
        <v>None Attached</v>
      </c>
      <c r="M3972" s="56"/>
      <c r="P3972" s="58"/>
      <c r="Q3972" s="1" t="n">
        <f aca="false">$M3972-$N3972</f>
        <v>0</v>
      </c>
      <c r="R3972" s="56"/>
      <c r="T3972" s="59" t="s">
        <v>15</v>
      </c>
      <c r="U3972" s="1" t="n">
        <f aca="false">$S3972-$R3972</f>
        <v>0</v>
      </c>
      <c r="V3972" s="1" t="n">
        <f aca="false">IF($T3972="±",$Q3972*2,$Q3972)</f>
        <v>0</v>
      </c>
      <c r="W3972" s="60" t="str">
        <f aca="false">IFERROR($U3972/ABS($V3972),"N/A")</f>
        <v>N/A</v>
      </c>
      <c r="X3972" s="61" t="str">
        <f aca="false">IF(OR($W3972="N/A",$R3972="",$S3972=""),"N/A",IF($W3972&gt;=4,"Not Significant",IF($W3972&gt;=2,"Semi-Significant","Significant")))</f>
        <v>N/A</v>
      </c>
      <c r="Z3972" s="1" t="str">
        <f aca="false">IF($D3972="Z540.1 w/data",0,"")</f>
        <v/>
      </c>
      <c r="AA3972" s="1" t="e">
        <f aca="false">$Y3972+$Q3972+$Z3972</f>
        <v>#VALUE!</v>
      </c>
      <c r="AB3972" s="1" t="n">
        <f aca="false">$N3972+$Q3972</f>
        <v>0</v>
      </c>
      <c r="AC3972" s="1" t="str">
        <f aca="false">IF($Y3972="","",IF(AND($AA3972&gt;=$R3972,$AA3972&lt;=$S3972),"Pass","Fail"))</f>
        <v/>
      </c>
      <c r="AD3972" s="1" t="str">
        <f aca="false">IF($Y3972="","",IF($AA3972&gt;$R3972,"Pass","Fail"))</f>
        <v/>
      </c>
      <c r="AE3972" s="1" t="str">
        <f aca="false">IF($Y3972="","",IF($AA3972&gt;=$R3972,"Pass","Fail"))</f>
        <v/>
      </c>
      <c r="AF3972" s="1" t="str">
        <f aca="false">IF($Y3972="","",IF($AA3972&lt;=$S3972,"Pass","Fail"))</f>
        <v/>
      </c>
      <c r="AG3972" s="1" t="str">
        <f aca="false">IF($Y3972="","",IF($AA3972&lt;$S3972,"Pass","Fail"))</f>
        <v/>
      </c>
      <c r="AH3972" s="23" t="str">
        <f aca="true">INDIRECT(CHOOSE(MATCH($T3972,{"±","&gt;","≥","≤","&lt;"},0), "AC", "AD", "AE", "AF", "AG") &amp; ROW())</f>
        <v/>
      </c>
      <c r="AI3972" s="56" t="str">
        <f aca="false">IF($X3972="Not Significant","No Further Action Required",
IF($AH3972="","",
IF(AND($AH3972="Pass",$L3972="0 - Passed "),"Analysis performed; no further action required.",
IF(AND($AH3972="Fail",$L3972="1 - Failed "),"Analysis performed; no further action required.",
IF(AND($AH3972="Pass",$L3972="2 - Limited In Use "),"Analysis performed; no further action required.",
IF(AND($AH3972="Fail",$L3972="3 - Adjusted "),"Analysis performed; no further action required.",
"Unit fails analysis; TSM determination required."))))))</f>
        <v/>
      </c>
      <c r="AJ3972" s="58"/>
    </row>
    <row r="3973" customFormat="false" ht="15" hidden="false" customHeight="false" outlineLevel="0" collapsed="false">
      <c r="A3973" s="56"/>
      <c r="E3973" s="57" t="str">
        <f aca="false">IF(AND($F3973="",$G3973=""),"",IF($G3973="",$F3973,HYPERLINK($G3973,$F3973)))</f>
        <v/>
      </c>
      <c r="H3973" s="1" t="str">
        <f aca="false">IF($I3973="","None Attached",IF(LEFT($I3973,5)="https",HYPERLINK($I3973,"Datasheet"),HYPERLINK(_xlfn.CONCAT("https://",$I3973),"Datasheet")))</f>
        <v>None Attached</v>
      </c>
      <c r="M3973" s="56"/>
      <c r="P3973" s="58"/>
      <c r="Q3973" s="1" t="n">
        <f aca="false">$M3973-$N3973</f>
        <v>0</v>
      </c>
      <c r="R3973" s="56"/>
      <c r="T3973" s="59" t="s">
        <v>15</v>
      </c>
      <c r="U3973" s="1" t="n">
        <f aca="false">$S3973-$R3973</f>
        <v>0</v>
      </c>
      <c r="V3973" s="1" t="n">
        <f aca="false">IF($T3973="±",$Q3973*2,$Q3973)</f>
        <v>0</v>
      </c>
      <c r="W3973" s="60" t="str">
        <f aca="false">IFERROR($U3973/ABS($V3973),"N/A")</f>
        <v>N/A</v>
      </c>
      <c r="X3973" s="61" t="str">
        <f aca="false">IF(OR($W3973="N/A",$R3973="",$S3973=""),"N/A",IF($W3973&gt;=4,"Not Significant",IF($W3973&gt;=2,"Semi-Significant","Significant")))</f>
        <v>N/A</v>
      </c>
      <c r="Z3973" s="1" t="str">
        <f aca="false">IF($D3973="Z540.1 w/data",0,"")</f>
        <v/>
      </c>
      <c r="AA3973" s="1" t="e">
        <f aca="false">$Y3973+$Q3973+$Z3973</f>
        <v>#VALUE!</v>
      </c>
      <c r="AB3973" s="1" t="n">
        <f aca="false">$N3973+$Q3973</f>
        <v>0</v>
      </c>
      <c r="AC3973" s="1" t="str">
        <f aca="false">IF($Y3973="","",IF(AND($AA3973&gt;=$R3973,$AA3973&lt;=$S3973),"Pass","Fail"))</f>
        <v/>
      </c>
      <c r="AD3973" s="1" t="str">
        <f aca="false">IF($Y3973="","",IF($AA3973&gt;$R3973,"Pass","Fail"))</f>
        <v/>
      </c>
      <c r="AE3973" s="1" t="str">
        <f aca="false">IF($Y3973="","",IF($AA3973&gt;=$R3973,"Pass","Fail"))</f>
        <v/>
      </c>
      <c r="AF3973" s="1" t="str">
        <f aca="false">IF($Y3973="","",IF($AA3973&lt;=$S3973,"Pass","Fail"))</f>
        <v/>
      </c>
      <c r="AG3973" s="1" t="str">
        <f aca="false">IF($Y3973="","",IF($AA3973&lt;$S3973,"Pass","Fail"))</f>
        <v/>
      </c>
      <c r="AH3973" s="23" t="str">
        <f aca="true">INDIRECT(CHOOSE(MATCH($T3973,{"±","&gt;","≥","≤","&lt;"},0), "AC", "AD", "AE", "AF", "AG") &amp; ROW())</f>
        <v/>
      </c>
      <c r="AI3973" s="56" t="str">
        <f aca="false">IF($X3973="Not Significant","No Further Action Required",
IF($AH3973="","",
IF(AND($AH3973="Pass",$L3973="0 - Passed "),"Analysis performed; no further action required.",
IF(AND($AH3973="Fail",$L3973="1 - Failed "),"Analysis performed; no further action required.",
IF(AND($AH3973="Pass",$L3973="2 - Limited In Use "),"Analysis performed; no further action required.",
IF(AND($AH3973="Fail",$L3973="3 - Adjusted "),"Analysis performed; no further action required.",
"Unit fails analysis; TSM determination required."))))))</f>
        <v/>
      </c>
      <c r="AJ3973" s="58"/>
    </row>
    <row r="3974" customFormat="false" ht="15" hidden="false" customHeight="false" outlineLevel="0" collapsed="false">
      <c r="A3974" s="56"/>
      <c r="E3974" s="57" t="str">
        <f aca="false">IF(AND($F3974="",$G3974=""),"",IF($G3974="",$F3974,HYPERLINK($G3974,$F3974)))</f>
        <v/>
      </c>
      <c r="H3974" s="1" t="str">
        <f aca="false">IF($I3974="","None Attached",IF(LEFT($I3974,5)="https",HYPERLINK($I3974,"Datasheet"),HYPERLINK(_xlfn.CONCAT("https://",$I3974),"Datasheet")))</f>
        <v>None Attached</v>
      </c>
      <c r="M3974" s="56"/>
      <c r="P3974" s="58"/>
      <c r="Q3974" s="1" t="n">
        <f aca="false">$M3974-$N3974</f>
        <v>0</v>
      </c>
      <c r="R3974" s="56"/>
      <c r="T3974" s="59" t="s">
        <v>15</v>
      </c>
      <c r="U3974" s="1" t="n">
        <f aca="false">$S3974-$R3974</f>
        <v>0</v>
      </c>
      <c r="V3974" s="1" t="n">
        <f aca="false">IF($T3974="±",$Q3974*2,$Q3974)</f>
        <v>0</v>
      </c>
      <c r="W3974" s="60" t="str">
        <f aca="false">IFERROR($U3974/ABS($V3974),"N/A")</f>
        <v>N/A</v>
      </c>
      <c r="X3974" s="61" t="str">
        <f aca="false">IF(OR($W3974="N/A",$R3974="",$S3974=""),"N/A",IF($W3974&gt;=4,"Not Significant",IF($W3974&gt;=2,"Semi-Significant","Significant")))</f>
        <v>N/A</v>
      </c>
      <c r="Z3974" s="1" t="str">
        <f aca="false">IF($D3974="Z540.1 w/data",0,"")</f>
        <v/>
      </c>
      <c r="AA3974" s="1" t="e">
        <f aca="false">$Y3974+$Q3974+$Z3974</f>
        <v>#VALUE!</v>
      </c>
      <c r="AB3974" s="1" t="n">
        <f aca="false">$N3974+$Q3974</f>
        <v>0</v>
      </c>
      <c r="AC3974" s="1" t="str">
        <f aca="false">IF($Y3974="","",IF(AND($AA3974&gt;=$R3974,$AA3974&lt;=$S3974),"Pass","Fail"))</f>
        <v/>
      </c>
      <c r="AD3974" s="1" t="str">
        <f aca="false">IF($Y3974="","",IF($AA3974&gt;$R3974,"Pass","Fail"))</f>
        <v/>
      </c>
      <c r="AE3974" s="1" t="str">
        <f aca="false">IF($Y3974="","",IF($AA3974&gt;=$R3974,"Pass","Fail"))</f>
        <v/>
      </c>
      <c r="AF3974" s="1" t="str">
        <f aca="false">IF($Y3974="","",IF($AA3974&lt;=$S3974,"Pass","Fail"))</f>
        <v/>
      </c>
      <c r="AG3974" s="1" t="str">
        <f aca="false">IF($Y3974="","",IF($AA3974&lt;$S3974,"Pass","Fail"))</f>
        <v/>
      </c>
      <c r="AH3974" s="23" t="str">
        <f aca="true">INDIRECT(CHOOSE(MATCH($T3974,{"±","&gt;","≥","≤","&lt;"},0), "AC", "AD", "AE", "AF", "AG") &amp; ROW())</f>
        <v/>
      </c>
      <c r="AI3974" s="56" t="str">
        <f aca="false">IF($X3974="Not Significant","No Further Action Required",
IF($AH3974="","",
IF(AND($AH3974="Pass",$L3974="0 - Passed "),"Analysis performed; no further action required.",
IF(AND($AH3974="Fail",$L3974="1 - Failed "),"Analysis performed; no further action required.",
IF(AND($AH3974="Pass",$L3974="2 - Limited In Use "),"Analysis performed; no further action required.",
IF(AND($AH3974="Fail",$L3974="3 - Adjusted "),"Analysis performed; no further action required.",
"Unit fails analysis; TSM determination required."))))))</f>
        <v/>
      </c>
      <c r="AJ3974" s="58"/>
    </row>
    <row r="3975" customFormat="false" ht="15" hidden="false" customHeight="false" outlineLevel="0" collapsed="false">
      <c r="A3975" s="56"/>
      <c r="E3975" s="57" t="str">
        <f aca="false">IF(AND($F3975="",$G3975=""),"",IF($G3975="",$F3975,HYPERLINK($G3975,$F3975)))</f>
        <v/>
      </c>
      <c r="H3975" s="1" t="str">
        <f aca="false">IF($I3975="","None Attached",IF(LEFT($I3975,5)="https",HYPERLINK($I3975,"Datasheet"),HYPERLINK(_xlfn.CONCAT("https://",$I3975),"Datasheet")))</f>
        <v>None Attached</v>
      </c>
      <c r="M3975" s="56"/>
      <c r="P3975" s="58"/>
      <c r="Q3975" s="1" t="n">
        <f aca="false">$M3975-$N3975</f>
        <v>0</v>
      </c>
      <c r="R3975" s="56"/>
      <c r="T3975" s="59" t="s">
        <v>15</v>
      </c>
      <c r="U3975" s="1" t="n">
        <f aca="false">$S3975-$R3975</f>
        <v>0</v>
      </c>
      <c r="V3975" s="1" t="n">
        <f aca="false">IF($T3975="±",$Q3975*2,$Q3975)</f>
        <v>0</v>
      </c>
      <c r="W3975" s="60" t="str">
        <f aca="false">IFERROR($U3975/ABS($V3975),"N/A")</f>
        <v>N/A</v>
      </c>
      <c r="X3975" s="61" t="str">
        <f aca="false">IF(OR($W3975="N/A",$R3975="",$S3975=""),"N/A",IF($W3975&gt;=4,"Not Significant",IF($W3975&gt;=2,"Semi-Significant","Significant")))</f>
        <v>N/A</v>
      </c>
      <c r="Z3975" s="1" t="str">
        <f aca="false">IF($D3975="Z540.1 w/data",0,"")</f>
        <v/>
      </c>
      <c r="AA3975" s="1" t="e">
        <f aca="false">$Y3975+$Q3975+$Z3975</f>
        <v>#VALUE!</v>
      </c>
      <c r="AB3975" s="1" t="n">
        <f aca="false">$N3975+$Q3975</f>
        <v>0</v>
      </c>
      <c r="AC3975" s="1" t="str">
        <f aca="false">IF($Y3975="","",IF(AND($AA3975&gt;=$R3975,$AA3975&lt;=$S3975),"Pass","Fail"))</f>
        <v/>
      </c>
      <c r="AD3975" s="1" t="str">
        <f aca="false">IF($Y3975="","",IF($AA3975&gt;$R3975,"Pass","Fail"))</f>
        <v/>
      </c>
      <c r="AE3975" s="1" t="str">
        <f aca="false">IF($Y3975="","",IF($AA3975&gt;=$R3975,"Pass","Fail"))</f>
        <v/>
      </c>
      <c r="AF3975" s="1" t="str">
        <f aca="false">IF($Y3975="","",IF($AA3975&lt;=$S3975,"Pass","Fail"))</f>
        <v/>
      </c>
      <c r="AG3975" s="1" t="str">
        <f aca="false">IF($Y3975="","",IF($AA3975&lt;$S3975,"Pass","Fail"))</f>
        <v/>
      </c>
      <c r="AH3975" s="23" t="str">
        <f aca="true">INDIRECT(CHOOSE(MATCH($T3975,{"±","&gt;","≥","≤","&lt;"},0), "AC", "AD", "AE", "AF", "AG") &amp; ROW())</f>
        <v/>
      </c>
      <c r="AI3975" s="56" t="str">
        <f aca="false">IF($X3975="Not Significant","No Further Action Required",
IF($AH3975="","",
IF(AND($AH3975="Pass",$L3975="0 - Passed "),"Analysis performed; no further action required.",
IF(AND($AH3975="Fail",$L3975="1 - Failed "),"Analysis performed; no further action required.",
IF(AND($AH3975="Pass",$L3975="2 - Limited In Use "),"Analysis performed; no further action required.",
IF(AND($AH3975="Fail",$L3975="3 - Adjusted "),"Analysis performed; no further action required.",
"Unit fails analysis; TSM determination required."))))))</f>
        <v/>
      </c>
      <c r="AJ3975" s="58"/>
    </row>
    <row r="3976" customFormat="false" ht="15" hidden="false" customHeight="false" outlineLevel="0" collapsed="false">
      <c r="A3976" s="56"/>
      <c r="E3976" s="57" t="str">
        <f aca="false">IF(AND($F3976="",$G3976=""),"",IF($G3976="",$F3976,HYPERLINK($G3976,$F3976)))</f>
        <v/>
      </c>
      <c r="H3976" s="1" t="str">
        <f aca="false">IF($I3976="","None Attached",IF(LEFT($I3976,5)="https",HYPERLINK($I3976,"Datasheet"),HYPERLINK(_xlfn.CONCAT("https://",$I3976),"Datasheet")))</f>
        <v>None Attached</v>
      </c>
      <c r="M3976" s="56"/>
      <c r="P3976" s="58"/>
      <c r="Q3976" s="1" t="n">
        <f aca="false">$M3976-$N3976</f>
        <v>0</v>
      </c>
      <c r="R3976" s="56"/>
      <c r="T3976" s="59" t="s">
        <v>15</v>
      </c>
      <c r="U3976" s="1" t="n">
        <f aca="false">$S3976-$R3976</f>
        <v>0</v>
      </c>
      <c r="V3976" s="1" t="n">
        <f aca="false">IF($T3976="±",$Q3976*2,$Q3976)</f>
        <v>0</v>
      </c>
      <c r="W3976" s="60" t="str">
        <f aca="false">IFERROR($U3976/ABS($V3976),"N/A")</f>
        <v>N/A</v>
      </c>
      <c r="X3976" s="61" t="str">
        <f aca="false">IF(OR($W3976="N/A",$R3976="",$S3976=""),"N/A",IF($W3976&gt;=4,"Not Significant",IF($W3976&gt;=2,"Semi-Significant","Significant")))</f>
        <v>N/A</v>
      </c>
      <c r="Z3976" s="1" t="str">
        <f aca="false">IF($D3976="Z540.1 w/data",0,"")</f>
        <v/>
      </c>
      <c r="AA3976" s="1" t="e">
        <f aca="false">$Y3976+$Q3976+$Z3976</f>
        <v>#VALUE!</v>
      </c>
      <c r="AB3976" s="1" t="n">
        <f aca="false">$N3976+$Q3976</f>
        <v>0</v>
      </c>
      <c r="AC3976" s="1" t="str">
        <f aca="false">IF($Y3976="","",IF(AND($AA3976&gt;=$R3976,$AA3976&lt;=$S3976),"Pass","Fail"))</f>
        <v/>
      </c>
      <c r="AD3976" s="1" t="str">
        <f aca="false">IF($Y3976="","",IF($AA3976&gt;$R3976,"Pass","Fail"))</f>
        <v/>
      </c>
      <c r="AE3976" s="1" t="str">
        <f aca="false">IF($Y3976="","",IF($AA3976&gt;=$R3976,"Pass","Fail"))</f>
        <v/>
      </c>
      <c r="AF3976" s="1" t="str">
        <f aca="false">IF($Y3976="","",IF($AA3976&lt;=$S3976,"Pass","Fail"))</f>
        <v/>
      </c>
      <c r="AG3976" s="1" t="str">
        <f aca="false">IF($Y3976="","",IF($AA3976&lt;$S3976,"Pass","Fail"))</f>
        <v/>
      </c>
      <c r="AH3976" s="23" t="str">
        <f aca="true">INDIRECT(CHOOSE(MATCH($T3976,{"±","&gt;","≥","≤","&lt;"},0), "AC", "AD", "AE", "AF", "AG") &amp; ROW())</f>
        <v/>
      </c>
      <c r="AI3976" s="56" t="str">
        <f aca="false">IF($X3976="Not Significant","No Further Action Required",
IF($AH3976="","",
IF(AND($AH3976="Pass",$L3976="0 - Passed "),"Analysis performed; no further action required.",
IF(AND($AH3976="Fail",$L3976="1 - Failed "),"Analysis performed; no further action required.",
IF(AND($AH3976="Pass",$L3976="2 - Limited In Use "),"Analysis performed; no further action required.",
IF(AND($AH3976="Fail",$L3976="3 - Adjusted "),"Analysis performed; no further action required.",
"Unit fails analysis; TSM determination required."))))))</f>
        <v/>
      </c>
      <c r="AJ3976" s="58"/>
    </row>
    <row r="3977" customFormat="false" ht="15" hidden="false" customHeight="false" outlineLevel="0" collapsed="false">
      <c r="A3977" s="56"/>
      <c r="E3977" s="57" t="str">
        <f aca="false">IF(AND($F3977="",$G3977=""),"",IF($G3977="",$F3977,HYPERLINK($G3977,$F3977)))</f>
        <v/>
      </c>
      <c r="H3977" s="1" t="str">
        <f aca="false">IF($I3977="","None Attached",IF(LEFT($I3977,5)="https",HYPERLINK($I3977,"Datasheet"),HYPERLINK(_xlfn.CONCAT("https://",$I3977),"Datasheet")))</f>
        <v>None Attached</v>
      </c>
      <c r="M3977" s="56"/>
      <c r="P3977" s="58"/>
      <c r="Q3977" s="1" t="n">
        <f aca="false">$M3977-$N3977</f>
        <v>0</v>
      </c>
      <c r="R3977" s="56"/>
      <c r="T3977" s="59" t="s">
        <v>15</v>
      </c>
      <c r="U3977" s="1" t="n">
        <f aca="false">$S3977-$R3977</f>
        <v>0</v>
      </c>
      <c r="V3977" s="1" t="n">
        <f aca="false">IF($T3977="±",$Q3977*2,$Q3977)</f>
        <v>0</v>
      </c>
      <c r="W3977" s="60" t="str">
        <f aca="false">IFERROR($U3977/ABS($V3977),"N/A")</f>
        <v>N/A</v>
      </c>
      <c r="X3977" s="61" t="str">
        <f aca="false">IF(OR($W3977="N/A",$R3977="",$S3977=""),"N/A",IF($W3977&gt;=4,"Not Significant",IF($W3977&gt;=2,"Semi-Significant","Significant")))</f>
        <v>N/A</v>
      </c>
      <c r="Z3977" s="1" t="str">
        <f aca="false">IF($D3977="Z540.1 w/data",0,"")</f>
        <v/>
      </c>
      <c r="AA3977" s="1" t="e">
        <f aca="false">$Y3977+$Q3977+$Z3977</f>
        <v>#VALUE!</v>
      </c>
      <c r="AB3977" s="1" t="n">
        <f aca="false">$N3977+$Q3977</f>
        <v>0</v>
      </c>
      <c r="AC3977" s="1" t="str">
        <f aca="false">IF($Y3977="","",IF(AND($AA3977&gt;=$R3977,$AA3977&lt;=$S3977),"Pass","Fail"))</f>
        <v/>
      </c>
      <c r="AD3977" s="1" t="str">
        <f aca="false">IF($Y3977="","",IF($AA3977&gt;$R3977,"Pass","Fail"))</f>
        <v/>
      </c>
      <c r="AE3977" s="1" t="str">
        <f aca="false">IF($Y3977="","",IF($AA3977&gt;=$R3977,"Pass","Fail"))</f>
        <v/>
      </c>
      <c r="AF3977" s="1" t="str">
        <f aca="false">IF($Y3977="","",IF($AA3977&lt;=$S3977,"Pass","Fail"))</f>
        <v/>
      </c>
      <c r="AG3977" s="1" t="str">
        <f aca="false">IF($Y3977="","",IF($AA3977&lt;$S3977,"Pass","Fail"))</f>
        <v/>
      </c>
      <c r="AH3977" s="23" t="str">
        <f aca="true">INDIRECT(CHOOSE(MATCH($T3977,{"±","&gt;","≥","≤","&lt;"},0), "AC", "AD", "AE", "AF", "AG") &amp; ROW())</f>
        <v/>
      </c>
      <c r="AI3977" s="56" t="str">
        <f aca="false">IF($X3977="Not Significant","No Further Action Required",
IF($AH3977="","",
IF(AND($AH3977="Pass",$L3977="0 - Passed "),"Analysis performed; no further action required.",
IF(AND($AH3977="Fail",$L3977="1 - Failed "),"Analysis performed; no further action required.",
IF(AND($AH3977="Pass",$L3977="2 - Limited In Use "),"Analysis performed; no further action required.",
IF(AND($AH3977="Fail",$L3977="3 - Adjusted "),"Analysis performed; no further action required.",
"Unit fails analysis; TSM determination required."))))))</f>
        <v/>
      </c>
      <c r="AJ3977" s="58"/>
    </row>
    <row r="3978" customFormat="false" ht="15" hidden="false" customHeight="false" outlineLevel="0" collapsed="false">
      <c r="A3978" s="56"/>
      <c r="E3978" s="57" t="str">
        <f aca="false">IF(AND($F3978="",$G3978=""),"",IF($G3978="",$F3978,HYPERLINK($G3978,$F3978)))</f>
        <v/>
      </c>
      <c r="H3978" s="1" t="str">
        <f aca="false">IF($I3978="","None Attached",IF(LEFT($I3978,5)="https",HYPERLINK($I3978,"Datasheet"),HYPERLINK(_xlfn.CONCAT("https://",$I3978),"Datasheet")))</f>
        <v>None Attached</v>
      </c>
      <c r="M3978" s="56"/>
      <c r="P3978" s="58"/>
      <c r="Q3978" s="1" t="n">
        <f aca="false">$M3978-$N3978</f>
        <v>0</v>
      </c>
      <c r="R3978" s="56"/>
      <c r="T3978" s="59" t="s">
        <v>15</v>
      </c>
      <c r="U3978" s="1" t="n">
        <f aca="false">$S3978-$R3978</f>
        <v>0</v>
      </c>
      <c r="V3978" s="1" t="n">
        <f aca="false">IF($T3978="±",$Q3978*2,$Q3978)</f>
        <v>0</v>
      </c>
      <c r="W3978" s="60" t="str">
        <f aca="false">IFERROR($U3978/ABS($V3978),"N/A")</f>
        <v>N/A</v>
      </c>
      <c r="X3978" s="61" t="str">
        <f aca="false">IF(OR($W3978="N/A",$R3978="",$S3978=""),"N/A",IF($W3978&gt;=4,"Not Significant",IF($W3978&gt;=2,"Semi-Significant","Significant")))</f>
        <v>N/A</v>
      </c>
      <c r="Z3978" s="1" t="str">
        <f aca="false">IF($D3978="Z540.1 w/data",0,"")</f>
        <v/>
      </c>
      <c r="AA3978" s="1" t="e">
        <f aca="false">$Y3978+$Q3978+$Z3978</f>
        <v>#VALUE!</v>
      </c>
      <c r="AB3978" s="1" t="n">
        <f aca="false">$N3978+$Q3978</f>
        <v>0</v>
      </c>
      <c r="AC3978" s="1" t="str">
        <f aca="false">IF($Y3978="","",IF(AND($AA3978&gt;=$R3978,$AA3978&lt;=$S3978),"Pass","Fail"))</f>
        <v/>
      </c>
      <c r="AD3978" s="1" t="str">
        <f aca="false">IF($Y3978="","",IF($AA3978&gt;$R3978,"Pass","Fail"))</f>
        <v/>
      </c>
      <c r="AE3978" s="1" t="str">
        <f aca="false">IF($Y3978="","",IF($AA3978&gt;=$R3978,"Pass","Fail"))</f>
        <v/>
      </c>
      <c r="AF3978" s="1" t="str">
        <f aca="false">IF($Y3978="","",IF($AA3978&lt;=$S3978,"Pass","Fail"))</f>
        <v/>
      </c>
      <c r="AG3978" s="1" t="str">
        <f aca="false">IF($Y3978="","",IF($AA3978&lt;$S3978,"Pass","Fail"))</f>
        <v/>
      </c>
      <c r="AH3978" s="23" t="str">
        <f aca="true">INDIRECT(CHOOSE(MATCH($T3978,{"±","&gt;","≥","≤","&lt;"},0), "AC", "AD", "AE", "AF", "AG") &amp; ROW())</f>
        <v/>
      </c>
      <c r="AI3978" s="56" t="str">
        <f aca="false">IF($X3978="Not Significant","No Further Action Required",
IF($AH3978="","",
IF(AND($AH3978="Pass",$L3978="0 - Passed "),"Analysis performed; no further action required.",
IF(AND($AH3978="Fail",$L3978="1 - Failed "),"Analysis performed; no further action required.",
IF(AND($AH3978="Pass",$L3978="2 - Limited In Use "),"Analysis performed; no further action required.",
IF(AND($AH3978="Fail",$L3978="3 - Adjusted "),"Analysis performed; no further action required.",
"Unit fails analysis; TSM determination required."))))))</f>
        <v/>
      </c>
      <c r="AJ3978" s="58"/>
    </row>
    <row r="3979" customFormat="false" ht="15" hidden="false" customHeight="false" outlineLevel="0" collapsed="false">
      <c r="A3979" s="56"/>
      <c r="E3979" s="57" t="str">
        <f aca="false">IF(AND($F3979="",$G3979=""),"",IF($G3979="",$F3979,HYPERLINK($G3979,$F3979)))</f>
        <v/>
      </c>
      <c r="H3979" s="1" t="str">
        <f aca="false">IF($I3979="","None Attached",IF(LEFT($I3979,5)="https",HYPERLINK($I3979,"Datasheet"),HYPERLINK(_xlfn.CONCAT("https://",$I3979),"Datasheet")))</f>
        <v>None Attached</v>
      </c>
      <c r="M3979" s="56"/>
      <c r="P3979" s="58"/>
      <c r="Q3979" s="1" t="n">
        <f aca="false">$M3979-$N3979</f>
        <v>0</v>
      </c>
      <c r="R3979" s="56"/>
      <c r="T3979" s="59" t="s">
        <v>15</v>
      </c>
      <c r="U3979" s="1" t="n">
        <f aca="false">$S3979-$R3979</f>
        <v>0</v>
      </c>
      <c r="V3979" s="1" t="n">
        <f aca="false">IF($T3979="±",$Q3979*2,$Q3979)</f>
        <v>0</v>
      </c>
      <c r="W3979" s="60" t="str">
        <f aca="false">IFERROR($U3979/ABS($V3979),"N/A")</f>
        <v>N/A</v>
      </c>
      <c r="X3979" s="61" t="str">
        <f aca="false">IF(OR($W3979="N/A",$R3979="",$S3979=""),"N/A",IF($W3979&gt;=4,"Not Significant",IF($W3979&gt;=2,"Semi-Significant","Significant")))</f>
        <v>N/A</v>
      </c>
      <c r="Z3979" s="1" t="str">
        <f aca="false">IF($D3979="Z540.1 w/data",0,"")</f>
        <v/>
      </c>
      <c r="AA3979" s="1" t="e">
        <f aca="false">$Y3979+$Q3979+$Z3979</f>
        <v>#VALUE!</v>
      </c>
      <c r="AB3979" s="1" t="n">
        <f aca="false">$N3979+$Q3979</f>
        <v>0</v>
      </c>
      <c r="AC3979" s="1" t="str">
        <f aca="false">IF($Y3979="","",IF(AND($AA3979&gt;=$R3979,$AA3979&lt;=$S3979),"Pass","Fail"))</f>
        <v/>
      </c>
      <c r="AD3979" s="1" t="str">
        <f aca="false">IF($Y3979="","",IF($AA3979&gt;$R3979,"Pass","Fail"))</f>
        <v/>
      </c>
      <c r="AE3979" s="1" t="str">
        <f aca="false">IF($Y3979="","",IF($AA3979&gt;=$R3979,"Pass","Fail"))</f>
        <v/>
      </c>
      <c r="AF3979" s="1" t="str">
        <f aca="false">IF($Y3979="","",IF($AA3979&lt;=$S3979,"Pass","Fail"))</f>
        <v/>
      </c>
      <c r="AG3979" s="1" t="str">
        <f aca="false">IF($Y3979="","",IF($AA3979&lt;$S3979,"Pass","Fail"))</f>
        <v/>
      </c>
      <c r="AH3979" s="23" t="str">
        <f aca="true">INDIRECT(CHOOSE(MATCH($T3979,{"±","&gt;","≥","≤","&lt;"},0), "AC", "AD", "AE", "AF", "AG") &amp; ROW())</f>
        <v/>
      </c>
      <c r="AI3979" s="56" t="str">
        <f aca="false">IF($X3979="Not Significant","No Further Action Required",
IF($AH3979="","",
IF(AND($AH3979="Pass",$L3979="0 - Passed "),"Analysis performed; no further action required.",
IF(AND($AH3979="Fail",$L3979="1 - Failed "),"Analysis performed; no further action required.",
IF(AND($AH3979="Pass",$L3979="2 - Limited In Use "),"Analysis performed; no further action required.",
IF(AND($AH3979="Fail",$L3979="3 - Adjusted "),"Analysis performed; no further action required.",
"Unit fails analysis; TSM determination required."))))))</f>
        <v/>
      </c>
      <c r="AJ3979" s="58"/>
    </row>
    <row r="3980" customFormat="false" ht="15" hidden="false" customHeight="false" outlineLevel="0" collapsed="false">
      <c r="A3980" s="56"/>
      <c r="E3980" s="57" t="str">
        <f aca="false">IF(AND($F3980="",$G3980=""),"",IF($G3980="",$F3980,HYPERLINK($G3980,$F3980)))</f>
        <v/>
      </c>
      <c r="H3980" s="1" t="str">
        <f aca="false">IF($I3980="","None Attached",IF(LEFT($I3980,5)="https",HYPERLINK($I3980,"Datasheet"),HYPERLINK(_xlfn.CONCAT("https://",$I3980),"Datasheet")))</f>
        <v>None Attached</v>
      </c>
      <c r="M3980" s="56"/>
      <c r="P3980" s="58"/>
      <c r="Q3980" s="1" t="n">
        <f aca="false">$M3980-$N3980</f>
        <v>0</v>
      </c>
      <c r="R3980" s="56"/>
      <c r="T3980" s="59" t="s">
        <v>15</v>
      </c>
      <c r="U3980" s="1" t="n">
        <f aca="false">$S3980-$R3980</f>
        <v>0</v>
      </c>
      <c r="V3980" s="1" t="n">
        <f aca="false">IF($T3980="±",$Q3980*2,$Q3980)</f>
        <v>0</v>
      </c>
      <c r="W3980" s="60" t="str">
        <f aca="false">IFERROR($U3980/ABS($V3980),"N/A")</f>
        <v>N/A</v>
      </c>
      <c r="X3980" s="61" t="str">
        <f aca="false">IF(OR($W3980="N/A",$R3980="",$S3980=""),"N/A",IF($W3980&gt;=4,"Not Significant",IF($W3980&gt;=2,"Semi-Significant","Significant")))</f>
        <v>N/A</v>
      </c>
      <c r="Z3980" s="1" t="str">
        <f aca="false">IF($D3980="Z540.1 w/data",0,"")</f>
        <v/>
      </c>
      <c r="AA3980" s="1" t="e">
        <f aca="false">$Y3980+$Q3980+$Z3980</f>
        <v>#VALUE!</v>
      </c>
      <c r="AB3980" s="1" t="n">
        <f aca="false">$N3980+$Q3980</f>
        <v>0</v>
      </c>
      <c r="AC3980" s="1" t="str">
        <f aca="false">IF($Y3980="","",IF(AND($AA3980&gt;=$R3980,$AA3980&lt;=$S3980),"Pass","Fail"))</f>
        <v/>
      </c>
      <c r="AD3980" s="1" t="str">
        <f aca="false">IF($Y3980="","",IF($AA3980&gt;$R3980,"Pass","Fail"))</f>
        <v/>
      </c>
      <c r="AE3980" s="1" t="str">
        <f aca="false">IF($Y3980="","",IF($AA3980&gt;=$R3980,"Pass","Fail"))</f>
        <v/>
      </c>
      <c r="AF3980" s="1" t="str">
        <f aca="false">IF($Y3980="","",IF($AA3980&lt;=$S3980,"Pass","Fail"))</f>
        <v/>
      </c>
      <c r="AG3980" s="1" t="str">
        <f aca="false">IF($Y3980="","",IF($AA3980&lt;$S3980,"Pass","Fail"))</f>
        <v/>
      </c>
      <c r="AH3980" s="23" t="str">
        <f aca="true">INDIRECT(CHOOSE(MATCH($T3980,{"±","&gt;","≥","≤","&lt;"},0), "AC", "AD", "AE", "AF", "AG") &amp; ROW())</f>
        <v/>
      </c>
      <c r="AI3980" s="56" t="str">
        <f aca="false">IF($X3980="Not Significant","No Further Action Required",
IF($AH3980="","",
IF(AND($AH3980="Pass",$L3980="0 - Passed "),"Analysis performed; no further action required.",
IF(AND($AH3980="Fail",$L3980="1 - Failed "),"Analysis performed; no further action required.",
IF(AND($AH3980="Pass",$L3980="2 - Limited In Use "),"Analysis performed; no further action required.",
IF(AND($AH3980="Fail",$L3980="3 - Adjusted "),"Analysis performed; no further action required.",
"Unit fails analysis; TSM determination required."))))))</f>
        <v/>
      </c>
      <c r="AJ3980" s="58"/>
    </row>
    <row r="3981" customFormat="false" ht="15" hidden="false" customHeight="false" outlineLevel="0" collapsed="false">
      <c r="A3981" s="56"/>
      <c r="E3981" s="57" t="str">
        <f aca="false">IF(AND($F3981="",$G3981=""),"",IF($G3981="",$F3981,HYPERLINK($G3981,$F3981)))</f>
        <v/>
      </c>
      <c r="H3981" s="1" t="str">
        <f aca="false">IF($I3981="","None Attached",IF(LEFT($I3981,5)="https",HYPERLINK($I3981,"Datasheet"),HYPERLINK(_xlfn.CONCAT("https://",$I3981),"Datasheet")))</f>
        <v>None Attached</v>
      </c>
      <c r="M3981" s="56"/>
      <c r="P3981" s="58"/>
      <c r="Q3981" s="1" t="n">
        <f aca="false">$M3981-$N3981</f>
        <v>0</v>
      </c>
      <c r="R3981" s="56"/>
      <c r="T3981" s="59" t="s">
        <v>15</v>
      </c>
      <c r="U3981" s="1" t="n">
        <f aca="false">$S3981-$R3981</f>
        <v>0</v>
      </c>
      <c r="V3981" s="1" t="n">
        <f aca="false">IF($T3981="±",$Q3981*2,$Q3981)</f>
        <v>0</v>
      </c>
      <c r="W3981" s="60" t="str">
        <f aca="false">IFERROR($U3981/ABS($V3981),"N/A")</f>
        <v>N/A</v>
      </c>
      <c r="X3981" s="61" t="str">
        <f aca="false">IF(OR($W3981="N/A",$R3981="",$S3981=""),"N/A",IF($W3981&gt;=4,"Not Significant",IF($W3981&gt;=2,"Semi-Significant","Significant")))</f>
        <v>N/A</v>
      </c>
      <c r="Z3981" s="1" t="str">
        <f aca="false">IF($D3981="Z540.1 w/data",0,"")</f>
        <v/>
      </c>
      <c r="AA3981" s="1" t="e">
        <f aca="false">$Y3981+$Q3981+$Z3981</f>
        <v>#VALUE!</v>
      </c>
      <c r="AB3981" s="1" t="n">
        <f aca="false">$N3981+$Q3981</f>
        <v>0</v>
      </c>
      <c r="AC3981" s="1" t="str">
        <f aca="false">IF($Y3981="","",IF(AND($AA3981&gt;=$R3981,$AA3981&lt;=$S3981),"Pass","Fail"))</f>
        <v/>
      </c>
      <c r="AD3981" s="1" t="str">
        <f aca="false">IF($Y3981="","",IF($AA3981&gt;$R3981,"Pass","Fail"))</f>
        <v/>
      </c>
      <c r="AE3981" s="1" t="str">
        <f aca="false">IF($Y3981="","",IF($AA3981&gt;=$R3981,"Pass","Fail"))</f>
        <v/>
      </c>
      <c r="AF3981" s="1" t="str">
        <f aca="false">IF($Y3981="","",IF($AA3981&lt;=$S3981,"Pass","Fail"))</f>
        <v/>
      </c>
      <c r="AG3981" s="1" t="str">
        <f aca="false">IF($Y3981="","",IF($AA3981&lt;$S3981,"Pass","Fail"))</f>
        <v/>
      </c>
      <c r="AH3981" s="23" t="str">
        <f aca="true">INDIRECT(CHOOSE(MATCH($T3981,{"±","&gt;","≥","≤","&lt;"},0), "AC", "AD", "AE", "AF", "AG") &amp; ROW())</f>
        <v/>
      </c>
      <c r="AI3981" s="56" t="str">
        <f aca="false">IF($X3981="Not Significant","No Further Action Required",
IF($AH3981="","",
IF(AND($AH3981="Pass",$L3981="0 - Passed "),"Analysis performed; no further action required.",
IF(AND($AH3981="Fail",$L3981="1 - Failed "),"Analysis performed; no further action required.",
IF(AND($AH3981="Pass",$L3981="2 - Limited In Use "),"Analysis performed; no further action required.",
IF(AND($AH3981="Fail",$L3981="3 - Adjusted "),"Analysis performed; no further action required.",
"Unit fails analysis; TSM determination required."))))))</f>
        <v/>
      </c>
      <c r="AJ3981" s="58"/>
    </row>
    <row r="3982" customFormat="false" ht="15" hidden="false" customHeight="false" outlineLevel="0" collapsed="false">
      <c r="A3982" s="56"/>
      <c r="E3982" s="57" t="str">
        <f aca="false">IF(AND($F3982="",$G3982=""),"",IF($G3982="",$F3982,HYPERLINK($G3982,$F3982)))</f>
        <v/>
      </c>
      <c r="H3982" s="1" t="str">
        <f aca="false">IF($I3982="","None Attached",IF(LEFT($I3982,5)="https",HYPERLINK($I3982,"Datasheet"),HYPERLINK(_xlfn.CONCAT("https://",$I3982),"Datasheet")))</f>
        <v>None Attached</v>
      </c>
      <c r="M3982" s="56"/>
      <c r="P3982" s="58"/>
      <c r="Q3982" s="1" t="n">
        <f aca="false">$M3982-$N3982</f>
        <v>0</v>
      </c>
      <c r="R3982" s="56"/>
      <c r="T3982" s="59" t="s">
        <v>15</v>
      </c>
      <c r="U3982" s="1" t="n">
        <f aca="false">$S3982-$R3982</f>
        <v>0</v>
      </c>
      <c r="V3982" s="1" t="n">
        <f aca="false">IF($T3982="±",$Q3982*2,$Q3982)</f>
        <v>0</v>
      </c>
      <c r="W3982" s="60" t="str">
        <f aca="false">IFERROR($U3982/ABS($V3982),"N/A")</f>
        <v>N/A</v>
      </c>
      <c r="X3982" s="61" t="str">
        <f aca="false">IF(OR($W3982="N/A",$R3982="",$S3982=""),"N/A",IF($W3982&gt;=4,"Not Significant",IF($W3982&gt;=2,"Semi-Significant","Significant")))</f>
        <v>N/A</v>
      </c>
      <c r="Z3982" s="1" t="str">
        <f aca="false">IF($D3982="Z540.1 w/data",0,"")</f>
        <v/>
      </c>
      <c r="AA3982" s="1" t="e">
        <f aca="false">$Y3982+$Q3982+$Z3982</f>
        <v>#VALUE!</v>
      </c>
      <c r="AB3982" s="1" t="n">
        <f aca="false">$N3982+$Q3982</f>
        <v>0</v>
      </c>
      <c r="AC3982" s="1" t="str">
        <f aca="false">IF($Y3982="","",IF(AND($AA3982&gt;=$R3982,$AA3982&lt;=$S3982),"Pass","Fail"))</f>
        <v/>
      </c>
      <c r="AD3982" s="1" t="str">
        <f aca="false">IF($Y3982="","",IF($AA3982&gt;$R3982,"Pass","Fail"))</f>
        <v/>
      </c>
      <c r="AE3982" s="1" t="str">
        <f aca="false">IF($Y3982="","",IF($AA3982&gt;=$R3982,"Pass","Fail"))</f>
        <v/>
      </c>
      <c r="AF3982" s="1" t="str">
        <f aca="false">IF($Y3982="","",IF($AA3982&lt;=$S3982,"Pass","Fail"))</f>
        <v/>
      </c>
      <c r="AG3982" s="1" t="str">
        <f aca="false">IF($Y3982="","",IF($AA3982&lt;$S3982,"Pass","Fail"))</f>
        <v/>
      </c>
      <c r="AH3982" s="23" t="str">
        <f aca="true">INDIRECT(CHOOSE(MATCH($T3982,{"±","&gt;","≥","≤","&lt;"},0), "AC", "AD", "AE", "AF", "AG") &amp; ROW())</f>
        <v/>
      </c>
      <c r="AI3982" s="56" t="str">
        <f aca="false">IF($X3982="Not Significant","No Further Action Required",
IF($AH3982="","",
IF(AND($AH3982="Pass",$L3982="0 - Passed "),"Analysis performed; no further action required.",
IF(AND($AH3982="Fail",$L3982="1 - Failed "),"Analysis performed; no further action required.",
IF(AND($AH3982="Pass",$L3982="2 - Limited In Use "),"Analysis performed; no further action required.",
IF(AND($AH3982="Fail",$L3982="3 - Adjusted "),"Analysis performed; no further action required.",
"Unit fails analysis; TSM determination required."))))))</f>
        <v/>
      </c>
      <c r="AJ3982" s="58"/>
    </row>
    <row r="3983" customFormat="false" ht="15" hidden="false" customHeight="false" outlineLevel="0" collapsed="false">
      <c r="A3983" s="56"/>
      <c r="E3983" s="57" t="str">
        <f aca="false">IF(AND($F3983="",$G3983=""),"",IF($G3983="",$F3983,HYPERLINK($G3983,$F3983)))</f>
        <v/>
      </c>
      <c r="H3983" s="1" t="str">
        <f aca="false">IF($I3983="","None Attached",IF(LEFT($I3983,5)="https",HYPERLINK($I3983,"Datasheet"),HYPERLINK(_xlfn.CONCAT("https://",$I3983),"Datasheet")))</f>
        <v>None Attached</v>
      </c>
      <c r="M3983" s="56"/>
      <c r="P3983" s="58"/>
      <c r="Q3983" s="1" t="n">
        <f aca="false">$M3983-$N3983</f>
        <v>0</v>
      </c>
      <c r="R3983" s="56"/>
      <c r="T3983" s="59" t="s">
        <v>15</v>
      </c>
      <c r="U3983" s="1" t="n">
        <f aca="false">$S3983-$R3983</f>
        <v>0</v>
      </c>
      <c r="V3983" s="1" t="n">
        <f aca="false">IF($T3983="±",$Q3983*2,$Q3983)</f>
        <v>0</v>
      </c>
      <c r="W3983" s="60" t="str">
        <f aca="false">IFERROR($U3983/ABS($V3983),"N/A")</f>
        <v>N/A</v>
      </c>
      <c r="X3983" s="61" t="str">
        <f aca="false">IF(OR($W3983="N/A",$R3983="",$S3983=""),"N/A",IF($W3983&gt;=4,"Not Significant",IF($W3983&gt;=2,"Semi-Significant","Significant")))</f>
        <v>N/A</v>
      </c>
      <c r="Z3983" s="1" t="str">
        <f aca="false">IF($D3983="Z540.1 w/data",0,"")</f>
        <v/>
      </c>
      <c r="AA3983" s="1" t="e">
        <f aca="false">$Y3983+$Q3983+$Z3983</f>
        <v>#VALUE!</v>
      </c>
      <c r="AB3983" s="1" t="n">
        <f aca="false">$N3983+$Q3983</f>
        <v>0</v>
      </c>
      <c r="AC3983" s="1" t="str">
        <f aca="false">IF($Y3983="","",IF(AND($AA3983&gt;=$R3983,$AA3983&lt;=$S3983),"Pass","Fail"))</f>
        <v/>
      </c>
      <c r="AD3983" s="1" t="str">
        <f aca="false">IF($Y3983="","",IF($AA3983&gt;$R3983,"Pass","Fail"))</f>
        <v/>
      </c>
      <c r="AE3983" s="1" t="str">
        <f aca="false">IF($Y3983="","",IF($AA3983&gt;=$R3983,"Pass","Fail"))</f>
        <v/>
      </c>
      <c r="AF3983" s="1" t="str">
        <f aca="false">IF($Y3983="","",IF($AA3983&lt;=$S3983,"Pass","Fail"))</f>
        <v/>
      </c>
      <c r="AG3983" s="1" t="str">
        <f aca="false">IF($Y3983="","",IF($AA3983&lt;$S3983,"Pass","Fail"))</f>
        <v/>
      </c>
      <c r="AH3983" s="23" t="str">
        <f aca="true">INDIRECT(CHOOSE(MATCH($T3983,{"±","&gt;","≥","≤","&lt;"},0), "AC", "AD", "AE", "AF", "AG") &amp; ROW())</f>
        <v/>
      </c>
      <c r="AI3983" s="56" t="str">
        <f aca="false">IF($X3983="Not Significant","No Further Action Required",
IF($AH3983="","",
IF(AND($AH3983="Pass",$L3983="0 - Passed "),"Analysis performed; no further action required.",
IF(AND($AH3983="Fail",$L3983="1 - Failed "),"Analysis performed; no further action required.",
IF(AND($AH3983="Pass",$L3983="2 - Limited In Use "),"Analysis performed; no further action required.",
IF(AND($AH3983="Fail",$L3983="3 - Adjusted "),"Analysis performed; no further action required.",
"Unit fails analysis; TSM determination required."))))))</f>
        <v/>
      </c>
      <c r="AJ3983" s="58"/>
    </row>
    <row r="3984" customFormat="false" ht="15" hidden="false" customHeight="false" outlineLevel="0" collapsed="false">
      <c r="A3984" s="56"/>
      <c r="E3984" s="57" t="str">
        <f aca="false">IF(AND($F3984="",$G3984=""),"",IF($G3984="",$F3984,HYPERLINK($G3984,$F3984)))</f>
        <v/>
      </c>
      <c r="H3984" s="1" t="str">
        <f aca="false">IF($I3984="","None Attached",IF(LEFT($I3984,5)="https",HYPERLINK($I3984,"Datasheet"),HYPERLINK(_xlfn.CONCAT("https://",$I3984),"Datasheet")))</f>
        <v>None Attached</v>
      </c>
      <c r="M3984" s="56"/>
      <c r="P3984" s="58"/>
      <c r="Q3984" s="1" t="n">
        <f aca="false">$M3984-$N3984</f>
        <v>0</v>
      </c>
      <c r="R3984" s="56"/>
      <c r="T3984" s="59" t="s">
        <v>15</v>
      </c>
      <c r="U3984" s="1" t="n">
        <f aca="false">$S3984-$R3984</f>
        <v>0</v>
      </c>
      <c r="V3984" s="1" t="n">
        <f aca="false">IF($T3984="±",$Q3984*2,$Q3984)</f>
        <v>0</v>
      </c>
      <c r="W3984" s="60" t="str">
        <f aca="false">IFERROR($U3984/ABS($V3984),"N/A")</f>
        <v>N/A</v>
      </c>
      <c r="X3984" s="61" t="str">
        <f aca="false">IF(OR($W3984="N/A",$R3984="",$S3984=""),"N/A",IF($W3984&gt;=4,"Not Significant",IF($W3984&gt;=2,"Semi-Significant","Significant")))</f>
        <v>N/A</v>
      </c>
      <c r="Z3984" s="1" t="str">
        <f aca="false">IF($D3984="Z540.1 w/data",0,"")</f>
        <v/>
      </c>
      <c r="AA3984" s="1" t="e">
        <f aca="false">$Y3984+$Q3984+$Z3984</f>
        <v>#VALUE!</v>
      </c>
      <c r="AB3984" s="1" t="n">
        <f aca="false">$N3984+$Q3984</f>
        <v>0</v>
      </c>
      <c r="AC3984" s="1" t="str">
        <f aca="false">IF($Y3984="","",IF(AND($AA3984&gt;=$R3984,$AA3984&lt;=$S3984),"Pass","Fail"))</f>
        <v/>
      </c>
      <c r="AD3984" s="1" t="str">
        <f aca="false">IF($Y3984="","",IF($AA3984&gt;$R3984,"Pass","Fail"))</f>
        <v/>
      </c>
      <c r="AE3984" s="1" t="str">
        <f aca="false">IF($Y3984="","",IF($AA3984&gt;=$R3984,"Pass","Fail"))</f>
        <v/>
      </c>
      <c r="AF3984" s="1" t="str">
        <f aca="false">IF($Y3984="","",IF($AA3984&lt;=$S3984,"Pass","Fail"))</f>
        <v/>
      </c>
      <c r="AG3984" s="1" t="str">
        <f aca="false">IF($Y3984="","",IF($AA3984&lt;$S3984,"Pass","Fail"))</f>
        <v/>
      </c>
      <c r="AH3984" s="23" t="str">
        <f aca="true">INDIRECT(CHOOSE(MATCH($T3984,{"±","&gt;","≥","≤","&lt;"},0), "AC", "AD", "AE", "AF", "AG") &amp; ROW())</f>
        <v/>
      </c>
      <c r="AI3984" s="56" t="str">
        <f aca="false">IF($X3984="Not Significant","No Further Action Required",
IF($AH3984="","",
IF(AND($AH3984="Pass",$L3984="0 - Passed "),"Analysis performed; no further action required.",
IF(AND($AH3984="Fail",$L3984="1 - Failed "),"Analysis performed; no further action required.",
IF(AND($AH3984="Pass",$L3984="2 - Limited In Use "),"Analysis performed; no further action required.",
IF(AND($AH3984="Fail",$L3984="3 - Adjusted "),"Analysis performed; no further action required.",
"Unit fails analysis; TSM determination required."))))))</f>
        <v/>
      </c>
      <c r="AJ3984" s="58"/>
    </row>
    <row r="3985" customFormat="false" ht="15" hidden="false" customHeight="false" outlineLevel="0" collapsed="false">
      <c r="A3985" s="56"/>
      <c r="E3985" s="57" t="str">
        <f aca="false">IF(AND($F3985="",$G3985=""),"",IF($G3985="",$F3985,HYPERLINK($G3985,$F3985)))</f>
        <v/>
      </c>
      <c r="H3985" s="1" t="str">
        <f aca="false">IF($I3985="","None Attached",IF(LEFT($I3985,5)="https",HYPERLINK($I3985,"Datasheet"),HYPERLINK(_xlfn.CONCAT("https://",$I3985),"Datasheet")))</f>
        <v>None Attached</v>
      </c>
      <c r="M3985" s="56"/>
      <c r="P3985" s="58"/>
      <c r="Q3985" s="1" t="n">
        <f aca="false">$M3985-$N3985</f>
        <v>0</v>
      </c>
      <c r="R3985" s="56"/>
      <c r="T3985" s="59" t="s">
        <v>15</v>
      </c>
      <c r="U3985" s="1" t="n">
        <f aca="false">$S3985-$R3985</f>
        <v>0</v>
      </c>
      <c r="V3985" s="1" t="n">
        <f aca="false">IF($T3985="±",$Q3985*2,$Q3985)</f>
        <v>0</v>
      </c>
      <c r="W3985" s="60" t="str">
        <f aca="false">IFERROR($U3985/ABS($V3985),"N/A")</f>
        <v>N/A</v>
      </c>
      <c r="X3985" s="61" t="str">
        <f aca="false">IF(OR($W3985="N/A",$R3985="",$S3985=""),"N/A",IF($W3985&gt;=4,"Not Significant",IF($W3985&gt;=2,"Semi-Significant","Significant")))</f>
        <v>N/A</v>
      </c>
      <c r="Z3985" s="1" t="str">
        <f aca="false">IF($D3985="Z540.1 w/data",0,"")</f>
        <v/>
      </c>
      <c r="AA3985" s="1" t="e">
        <f aca="false">$Y3985+$Q3985+$Z3985</f>
        <v>#VALUE!</v>
      </c>
      <c r="AB3985" s="1" t="n">
        <f aca="false">$N3985+$Q3985</f>
        <v>0</v>
      </c>
      <c r="AC3985" s="1" t="str">
        <f aca="false">IF($Y3985="","",IF(AND($AA3985&gt;=$R3985,$AA3985&lt;=$S3985),"Pass","Fail"))</f>
        <v/>
      </c>
      <c r="AD3985" s="1" t="str">
        <f aca="false">IF($Y3985="","",IF($AA3985&gt;$R3985,"Pass","Fail"))</f>
        <v/>
      </c>
      <c r="AE3985" s="1" t="str">
        <f aca="false">IF($Y3985="","",IF($AA3985&gt;=$R3985,"Pass","Fail"))</f>
        <v/>
      </c>
      <c r="AF3985" s="1" t="str">
        <f aca="false">IF($Y3985="","",IF($AA3985&lt;=$S3985,"Pass","Fail"))</f>
        <v/>
      </c>
      <c r="AG3985" s="1" t="str">
        <f aca="false">IF($Y3985="","",IF($AA3985&lt;$S3985,"Pass","Fail"))</f>
        <v/>
      </c>
      <c r="AH3985" s="23" t="str">
        <f aca="true">INDIRECT(CHOOSE(MATCH($T3985,{"±","&gt;","≥","≤","&lt;"},0), "AC", "AD", "AE", "AF", "AG") &amp; ROW())</f>
        <v/>
      </c>
      <c r="AI3985" s="56" t="str">
        <f aca="false">IF($X3985="Not Significant","No Further Action Required",
IF($AH3985="","",
IF(AND($AH3985="Pass",$L3985="0 - Passed "),"Analysis performed; no further action required.",
IF(AND($AH3985="Fail",$L3985="1 - Failed "),"Analysis performed; no further action required.",
IF(AND($AH3985="Pass",$L3985="2 - Limited In Use "),"Analysis performed; no further action required.",
IF(AND($AH3985="Fail",$L3985="3 - Adjusted "),"Analysis performed; no further action required.",
"Unit fails analysis; TSM determination required."))))))</f>
        <v/>
      </c>
      <c r="AJ3985" s="58"/>
    </row>
    <row r="3986" customFormat="false" ht="15" hidden="false" customHeight="false" outlineLevel="0" collapsed="false">
      <c r="A3986" s="56"/>
      <c r="E3986" s="57" t="str">
        <f aca="false">IF(AND($F3986="",$G3986=""),"",IF($G3986="",$F3986,HYPERLINK($G3986,$F3986)))</f>
        <v/>
      </c>
      <c r="H3986" s="1" t="str">
        <f aca="false">IF($I3986="","None Attached",IF(LEFT($I3986,5)="https",HYPERLINK($I3986,"Datasheet"),HYPERLINK(_xlfn.CONCAT("https://",$I3986),"Datasheet")))</f>
        <v>None Attached</v>
      </c>
      <c r="M3986" s="56"/>
      <c r="P3986" s="58"/>
      <c r="Q3986" s="1" t="n">
        <f aca="false">$M3986-$N3986</f>
        <v>0</v>
      </c>
      <c r="R3986" s="56"/>
      <c r="T3986" s="59" t="s">
        <v>15</v>
      </c>
      <c r="U3986" s="1" t="n">
        <f aca="false">$S3986-$R3986</f>
        <v>0</v>
      </c>
      <c r="V3986" s="1" t="n">
        <f aca="false">IF($T3986="±",$Q3986*2,$Q3986)</f>
        <v>0</v>
      </c>
      <c r="W3986" s="60" t="str">
        <f aca="false">IFERROR($U3986/ABS($V3986),"N/A")</f>
        <v>N/A</v>
      </c>
      <c r="X3986" s="61" t="str">
        <f aca="false">IF(OR($W3986="N/A",$R3986="",$S3986=""),"N/A",IF($W3986&gt;=4,"Not Significant",IF($W3986&gt;=2,"Semi-Significant","Significant")))</f>
        <v>N/A</v>
      </c>
      <c r="Z3986" s="1" t="str">
        <f aca="false">IF($D3986="Z540.1 w/data",0,"")</f>
        <v/>
      </c>
      <c r="AA3986" s="1" t="e">
        <f aca="false">$Y3986+$Q3986+$Z3986</f>
        <v>#VALUE!</v>
      </c>
      <c r="AB3986" s="1" t="n">
        <f aca="false">$N3986+$Q3986</f>
        <v>0</v>
      </c>
      <c r="AC3986" s="1" t="str">
        <f aca="false">IF($Y3986="","",IF(AND($AA3986&gt;=$R3986,$AA3986&lt;=$S3986),"Pass","Fail"))</f>
        <v/>
      </c>
      <c r="AD3986" s="1" t="str">
        <f aca="false">IF($Y3986="","",IF($AA3986&gt;$R3986,"Pass","Fail"))</f>
        <v/>
      </c>
      <c r="AE3986" s="1" t="str">
        <f aca="false">IF($Y3986="","",IF($AA3986&gt;=$R3986,"Pass","Fail"))</f>
        <v/>
      </c>
      <c r="AF3986" s="1" t="str">
        <f aca="false">IF($Y3986="","",IF($AA3986&lt;=$S3986,"Pass","Fail"))</f>
        <v/>
      </c>
      <c r="AG3986" s="1" t="str">
        <f aca="false">IF($Y3986="","",IF($AA3986&lt;$S3986,"Pass","Fail"))</f>
        <v/>
      </c>
      <c r="AH3986" s="23" t="str">
        <f aca="true">INDIRECT(CHOOSE(MATCH($T3986,{"±","&gt;","≥","≤","&lt;"},0), "AC", "AD", "AE", "AF", "AG") &amp; ROW())</f>
        <v/>
      </c>
      <c r="AI3986" s="56" t="str">
        <f aca="false">IF($X3986="Not Significant","No Further Action Required",
IF($AH3986="","",
IF(AND($AH3986="Pass",$L3986="0 - Passed "),"Analysis performed; no further action required.",
IF(AND($AH3986="Fail",$L3986="1 - Failed "),"Analysis performed; no further action required.",
IF(AND($AH3986="Pass",$L3986="2 - Limited In Use "),"Analysis performed; no further action required.",
IF(AND($AH3986="Fail",$L3986="3 - Adjusted "),"Analysis performed; no further action required.",
"Unit fails analysis; TSM determination required."))))))</f>
        <v/>
      </c>
      <c r="AJ3986" s="58"/>
    </row>
    <row r="3987" customFormat="false" ht="15" hidden="false" customHeight="false" outlineLevel="0" collapsed="false">
      <c r="A3987" s="56"/>
      <c r="E3987" s="57" t="str">
        <f aca="false">IF(AND($F3987="",$G3987=""),"",IF($G3987="",$F3987,HYPERLINK($G3987,$F3987)))</f>
        <v/>
      </c>
      <c r="H3987" s="1" t="str">
        <f aca="false">IF($I3987="","None Attached",IF(LEFT($I3987,5)="https",HYPERLINK($I3987,"Datasheet"),HYPERLINK(_xlfn.CONCAT("https://",$I3987),"Datasheet")))</f>
        <v>None Attached</v>
      </c>
      <c r="M3987" s="56"/>
      <c r="P3987" s="58"/>
      <c r="Q3987" s="1" t="n">
        <f aca="false">$M3987-$N3987</f>
        <v>0</v>
      </c>
      <c r="R3987" s="56"/>
      <c r="T3987" s="59" t="s">
        <v>15</v>
      </c>
      <c r="U3987" s="1" t="n">
        <f aca="false">$S3987-$R3987</f>
        <v>0</v>
      </c>
      <c r="V3987" s="1" t="n">
        <f aca="false">IF($T3987="±",$Q3987*2,$Q3987)</f>
        <v>0</v>
      </c>
      <c r="W3987" s="60" t="str">
        <f aca="false">IFERROR($U3987/ABS($V3987),"N/A")</f>
        <v>N/A</v>
      </c>
      <c r="X3987" s="61" t="str">
        <f aca="false">IF(OR($W3987="N/A",$R3987="",$S3987=""),"N/A",IF($W3987&gt;=4,"Not Significant",IF($W3987&gt;=2,"Semi-Significant","Significant")))</f>
        <v>N/A</v>
      </c>
      <c r="Z3987" s="1" t="str">
        <f aca="false">IF($D3987="Z540.1 w/data",0,"")</f>
        <v/>
      </c>
      <c r="AA3987" s="1" t="e">
        <f aca="false">$Y3987+$Q3987+$Z3987</f>
        <v>#VALUE!</v>
      </c>
      <c r="AB3987" s="1" t="n">
        <f aca="false">$N3987+$Q3987</f>
        <v>0</v>
      </c>
      <c r="AC3987" s="1" t="str">
        <f aca="false">IF($Y3987="","",IF(AND($AA3987&gt;=$R3987,$AA3987&lt;=$S3987),"Pass","Fail"))</f>
        <v/>
      </c>
      <c r="AD3987" s="1" t="str">
        <f aca="false">IF($Y3987="","",IF($AA3987&gt;$R3987,"Pass","Fail"))</f>
        <v/>
      </c>
      <c r="AE3987" s="1" t="str">
        <f aca="false">IF($Y3987="","",IF($AA3987&gt;=$R3987,"Pass","Fail"))</f>
        <v/>
      </c>
      <c r="AF3987" s="1" t="str">
        <f aca="false">IF($Y3987="","",IF($AA3987&lt;=$S3987,"Pass","Fail"))</f>
        <v/>
      </c>
      <c r="AG3987" s="1" t="str">
        <f aca="false">IF($Y3987="","",IF($AA3987&lt;$S3987,"Pass","Fail"))</f>
        <v/>
      </c>
      <c r="AH3987" s="23" t="str">
        <f aca="true">INDIRECT(CHOOSE(MATCH($T3987,{"±","&gt;","≥","≤","&lt;"},0), "AC", "AD", "AE", "AF", "AG") &amp; ROW())</f>
        <v/>
      </c>
      <c r="AI3987" s="56" t="str">
        <f aca="false">IF($X3987="Not Significant","No Further Action Required",
IF($AH3987="","",
IF(AND($AH3987="Pass",$L3987="0 - Passed "),"Analysis performed; no further action required.",
IF(AND($AH3987="Fail",$L3987="1 - Failed "),"Analysis performed; no further action required.",
IF(AND($AH3987="Pass",$L3987="2 - Limited In Use "),"Analysis performed; no further action required.",
IF(AND($AH3987="Fail",$L3987="3 - Adjusted "),"Analysis performed; no further action required.",
"Unit fails analysis; TSM determination required."))))))</f>
        <v/>
      </c>
      <c r="AJ3987" s="58"/>
    </row>
    <row r="3988" customFormat="false" ht="15" hidden="false" customHeight="false" outlineLevel="0" collapsed="false">
      <c r="A3988" s="56"/>
      <c r="E3988" s="57" t="str">
        <f aca="false">IF(AND($F3988="",$G3988=""),"",IF($G3988="",$F3988,HYPERLINK($G3988,$F3988)))</f>
        <v/>
      </c>
      <c r="H3988" s="1" t="str">
        <f aca="false">IF($I3988="","None Attached",IF(LEFT($I3988,5)="https",HYPERLINK($I3988,"Datasheet"),HYPERLINK(_xlfn.CONCAT("https://",$I3988),"Datasheet")))</f>
        <v>None Attached</v>
      </c>
      <c r="M3988" s="56"/>
      <c r="P3988" s="58"/>
      <c r="Q3988" s="1" t="n">
        <f aca="false">$M3988-$N3988</f>
        <v>0</v>
      </c>
      <c r="R3988" s="56"/>
      <c r="T3988" s="59" t="s">
        <v>15</v>
      </c>
      <c r="U3988" s="1" t="n">
        <f aca="false">$S3988-$R3988</f>
        <v>0</v>
      </c>
      <c r="V3988" s="1" t="n">
        <f aca="false">IF($T3988="±",$Q3988*2,$Q3988)</f>
        <v>0</v>
      </c>
      <c r="W3988" s="60" t="str">
        <f aca="false">IFERROR($U3988/ABS($V3988),"N/A")</f>
        <v>N/A</v>
      </c>
      <c r="X3988" s="61" t="str">
        <f aca="false">IF(OR($W3988="N/A",$R3988="",$S3988=""),"N/A",IF($W3988&gt;=4,"Not Significant",IF($W3988&gt;=2,"Semi-Significant","Significant")))</f>
        <v>N/A</v>
      </c>
      <c r="Z3988" s="1" t="str">
        <f aca="false">IF($D3988="Z540.1 w/data",0,"")</f>
        <v/>
      </c>
      <c r="AA3988" s="1" t="e">
        <f aca="false">$Y3988+$Q3988+$Z3988</f>
        <v>#VALUE!</v>
      </c>
      <c r="AB3988" s="1" t="n">
        <f aca="false">$N3988+$Q3988</f>
        <v>0</v>
      </c>
      <c r="AC3988" s="1" t="str">
        <f aca="false">IF($Y3988="","",IF(AND($AA3988&gt;=$R3988,$AA3988&lt;=$S3988),"Pass","Fail"))</f>
        <v/>
      </c>
      <c r="AD3988" s="1" t="str">
        <f aca="false">IF($Y3988="","",IF($AA3988&gt;$R3988,"Pass","Fail"))</f>
        <v/>
      </c>
      <c r="AE3988" s="1" t="str">
        <f aca="false">IF($Y3988="","",IF($AA3988&gt;=$R3988,"Pass","Fail"))</f>
        <v/>
      </c>
      <c r="AF3988" s="1" t="str">
        <f aca="false">IF($Y3988="","",IF($AA3988&lt;=$S3988,"Pass","Fail"))</f>
        <v/>
      </c>
      <c r="AG3988" s="1" t="str">
        <f aca="false">IF($Y3988="","",IF($AA3988&lt;$S3988,"Pass","Fail"))</f>
        <v/>
      </c>
      <c r="AH3988" s="23" t="str">
        <f aca="true">INDIRECT(CHOOSE(MATCH($T3988,{"±","&gt;","≥","≤","&lt;"},0), "AC", "AD", "AE", "AF", "AG") &amp; ROW())</f>
        <v/>
      </c>
      <c r="AI3988" s="56" t="str">
        <f aca="false">IF($X3988="Not Significant","No Further Action Required",
IF($AH3988="","",
IF(AND($AH3988="Pass",$L3988="0 - Passed "),"Analysis performed; no further action required.",
IF(AND($AH3988="Fail",$L3988="1 - Failed "),"Analysis performed; no further action required.",
IF(AND($AH3988="Pass",$L3988="2 - Limited In Use "),"Analysis performed; no further action required.",
IF(AND($AH3988="Fail",$L3988="3 - Adjusted "),"Analysis performed; no further action required.",
"Unit fails analysis; TSM determination required."))))))</f>
        <v/>
      </c>
      <c r="AJ3988" s="58"/>
    </row>
    <row r="3989" customFormat="false" ht="15" hidden="false" customHeight="false" outlineLevel="0" collapsed="false">
      <c r="A3989" s="56"/>
      <c r="E3989" s="57" t="str">
        <f aca="false">IF(AND($F3989="",$G3989=""),"",IF($G3989="",$F3989,HYPERLINK($G3989,$F3989)))</f>
        <v/>
      </c>
      <c r="H3989" s="1" t="str">
        <f aca="false">IF($I3989="","None Attached",IF(LEFT($I3989,5)="https",HYPERLINK($I3989,"Datasheet"),HYPERLINK(_xlfn.CONCAT("https://",$I3989),"Datasheet")))</f>
        <v>None Attached</v>
      </c>
      <c r="M3989" s="56"/>
      <c r="P3989" s="58"/>
      <c r="Q3989" s="1" t="n">
        <f aca="false">$M3989-$N3989</f>
        <v>0</v>
      </c>
      <c r="R3989" s="56"/>
      <c r="T3989" s="59" t="s">
        <v>15</v>
      </c>
      <c r="U3989" s="1" t="n">
        <f aca="false">$S3989-$R3989</f>
        <v>0</v>
      </c>
      <c r="V3989" s="1" t="n">
        <f aca="false">IF($T3989="±",$Q3989*2,$Q3989)</f>
        <v>0</v>
      </c>
      <c r="W3989" s="60" t="str">
        <f aca="false">IFERROR($U3989/ABS($V3989),"N/A")</f>
        <v>N/A</v>
      </c>
      <c r="X3989" s="61" t="str">
        <f aca="false">IF(OR($W3989="N/A",$R3989="",$S3989=""),"N/A",IF($W3989&gt;=4,"Not Significant",IF($W3989&gt;=2,"Semi-Significant","Significant")))</f>
        <v>N/A</v>
      </c>
      <c r="Z3989" s="1" t="str">
        <f aca="false">IF($D3989="Z540.1 w/data",0,"")</f>
        <v/>
      </c>
      <c r="AA3989" s="1" t="e">
        <f aca="false">$Y3989+$Q3989+$Z3989</f>
        <v>#VALUE!</v>
      </c>
      <c r="AB3989" s="1" t="n">
        <f aca="false">$N3989+$Q3989</f>
        <v>0</v>
      </c>
      <c r="AC3989" s="1" t="str">
        <f aca="false">IF($Y3989="","",IF(AND($AA3989&gt;=$R3989,$AA3989&lt;=$S3989),"Pass","Fail"))</f>
        <v/>
      </c>
      <c r="AD3989" s="1" t="str">
        <f aca="false">IF($Y3989="","",IF($AA3989&gt;$R3989,"Pass","Fail"))</f>
        <v/>
      </c>
      <c r="AE3989" s="1" t="str">
        <f aca="false">IF($Y3989="","",IF($AA3989&gt;=$R3989,"Pass","Fail"))</f>
        <v/>
      </c>
      <c r="AF3989" s="1" t="str">
        <f aca="false">IF($Y3989="","",IF($AA3989&lt;=$S3989,"Pass","Fail"))</f>
        <v/>
      </c>
      <c r="AG3989" s="1" t="str">
        <f aca="false">IF($Y3989="","",IF($AA3989&lt;$S3989,"Pass","Fail"))</f>
        <v/>
      </c>
      <c r="AH3989" s="23" t="str">
        <f aca="true">INDIRECT(CHOOSE(MATCH($T3989,{"±","&gt;","≥","≤","&lt;"},0), "AC", "AD", "AE", "AF", "AG") &amp; ROW())</f>
        <v/>
      </c>
      <c r="AI3989" s="56" t="str">
        <f aca="false">IF($X3989="Not Significant","No Further Action Required",
IF($AH3989="","",
IF(AND($AH3989="Pass",$L3989="0 - Passed "),"Analysis performed; no further action required.",
IF(AND($AH3989="Fail",$L3989="1 - Failed "),"Analysis performed; no further action required.",
IF(AND($AH3989="Pass",$L3989="2 - Limited In Use "),"Analysis performed; no further action required.",
IF(AND($AH3989="Fail",$L3989="3 - Adjusted "),"Analysis performed; no further action required.",
"Unit fails analysis; TSM determination required."))))))</f>
        <v/>
      </c>
      <c r="AJ3989" s="58"/>
    </row>
    <row r="3990" customFormat="false" ht="15" hidden="false" customHeight="false" outlineLevel="0" collapsed="false">
      <c r="A3990" s="56"/>
      <c r="E3990" s="57" t="str">
        <f aca="false">IF(AND($F3990="",$G3990=""),"",IF($G3990="",$F3990,HYPERLINK($G3990,$F3990)))</f>
        <v/>
      </c>
      <c r="H3990" s="1" t="str">
        <f aca="false">IF($I3990="","None Attached",IF(LEFT($I3990,5)="https",HYPERLINK($I3990,"Datasheet"),HYPERLINK(_xlfn.CONCAT("https://",$I3990),"Datasheet")))</f>
        <v>None Attached</v>
      </c>
      <c r="M3990" s="56"/>
      <c r="P3990" s="58"/>
      <c r="Q3990" s="1" t="n">
        <f aca="false">$M3990-$N3990</f>
        <v>0</v>
      </c>
      <c r="R3990" s="56"/>
      <c r="T3990" s="59" t="s">
        <v>15</v>
      </c>
      <c r="U3990" s="1" t="n">
        <f aca="false">$S3990-$R3990</f>
        <v>0</v>
      </c>
      <c r="V3990" s="1" t="n">
        <f aca="false">IF($T3990="±",$Q3990*2,$Q3990)</f>
        <v>0</v>
      </c>
      <c r="W3990" s="60" t="str">
        <f aca="false">IFERROR($U3990/ABS($V3990),"N/A")</f>
        <v>N/A</v>
      </c>
      <c r="X3990" s="61" t="str">
        <f aca="false">IF(OR($W3990="N/A",$R3990="",$S3990=""),"N/A",IF($W3990&gt;=4,"Not Significant",IF($W3990&gt;=2,"Semi-Significant","Significant")))</f>
        <v>N/A</v>
      </c>
      <c r="Z3990" s="1" t="str">
        <f aca="false">IF($D3990="Z540.1 w/data",0,"")</f>
        <v/>
      </c>
      <c r="AA3990" s="1" t="e">
        <f aca="false">$Y3990+$Q3990+$Z3990</f>
        <v>#VALUE!</v>
      </c>
      <c r="AB3990" s="1" t="n">
        <f aca="false">$N3990+$Q3990</f>
        <v>0</v>
      </c>
      <c r="AC3990" s="1" t="str">
        <f aca="false">IF($Y3990="","",IF(AND($AA3990&gt;=$R3990,$AA3990&lt;=$S3990),"Pass","Fail"))</f>
        <v/>
      </c>
      <c r="AD3990" s="1" t="str">
        <f aca="false">IF($Y3990="","",IF($AA3990&gt;$R3990,"Pass","Fail"))</f>
        <v/>
      </c>
      <c r="AE3990" s="1" t="str">
        <f aca="false">IF($Y3990="","",IF($AA3990&gt;=$R3990,"Pass","Fail"))</f>
        <v/>
      </c>
      <c r="AF3990" s="1" t="str">
        <f aca="false">IF($Y3990="","",IF($AA3990&lt;=$S3990,"Pass","Fail"))</f>
        <v/>
      </c>
      <c r="AG3990" s="1" t="str">
        <f aca="false">IF($Y3990="","",IF($AA3990&lt;$S3990,"Pass","Fail"))</f>
        <v/>
      </c>
      <c r="AH3990" s="23" t="str">
        <f aca="true">INDIRECT(CHOOSE(MATCH($T3990,{"±","&gt;","≥","≤","&lt;"},0), "AC", "AD", "AE", "AF", "AG") &amp; ROW())</f>
        <v/>
      </c>
      <c r="AI3990" s="56" t="str">
        <f aca="false">IF($X3990="Not Significant","No Further Action Required",
IF($AH3990="","",
IF(AND($AH3990="Pass",$L3990="0 - Passed "),"Analysis performed; no further action required.",
IF(AND($AH3990="Fail",$L3990="1 - Failed "),"Analysis performed; no further action required.",
IF(AND($AH3990="Pass",$L3990="2 - Limited In Use "),"Analysis performed; no further action required.",
IF(AND($AH3990="Fail",$L3990="3 - Adjusted "),"Analysis performed; no further action required.",
"Unit fails analysis; TSM determination required."))))))</f>
        <v/>
      </c>
      <c r="AJ3990" s="58"/>
    </row>
    <row r="3991" customFormat="false" ht="15" hidden="false" customHeight="false" outlineLevel="0" collapsed="false">
      <c r="A3991" s="56"/>
      <c r="E3991" s="57" t="str">
        <f aca="false">IF(AND($F3991="",$G3991=""),"",IF($G3991="",$F3991,HYPERLINK($G3991,$F3991)))</f>
        <v/>
      </c>
      <c r="H3991" s="1" t="str">
        <f aca="false">IF($I3991="","None Attached",IF(LEFT($I3991,5)="https",HYPERLINK($I3991,"Datasheet"),HYPERLINK(_xlfn.CONCAT("https://",$I3991),"Datasheet")))</f>
        <v>None Attached</v>
      </c>
      <c r="M3991" s="56"/>
      <c r="P3991" s="58"/>
      <c r="Q3991" s="1" t="n">
        <f aca="false">$M3991-$N3991</f>
        <v>0</v>
      </c>
      <c r="R3991" s="56"/>
      <c r="T3991" s="59" t="s">
        <v>15</v>
      </c>
      <c r="U3991" s="1" t="n">
        <f aca="false">$S3991-$R3991</f>
        <v>0</v>
      </c>
      <c r="V3991" s="1" t="n">
        <f aca="false">IF($T3991="±",$Q3991*2,$Q3991)</f>
        <v>0</v>
      </c>
      <c r="W3991" s="60" t="str">
        <f aca="false">IFERROR($U3991/ABS($V3991),"N/A")</f>
        <v>N/A</v>
      </c>
      <c r="X3991" s="61" t="str">
        <f aca="false">IF(OR($W3991="N/A",$R3991="",$S3991=""),"N/A",IF($W3991&gt;=4,"Not Significant",IF($W3991&gt;=2,"Semi-Significant","Significant")))</f>
        <v>N/A</v>
      </c>
      <c r="Z3991" s="1" t="str">
        <f aca="false">IF($D3991="Z540.1 w/data",0,"")</f>
        <v/>
      </c>
      <c r="AA3991" s="1" t="e">
        <f aca="false">$Y3991+$Q3991+$Z3991</f>
        <v>#VALUE!</v>
      </c>
      <c r="AB3991" s="1" t="n">
        <f aca="false">$N3991+$Q3991</f>
        <v>0</v>
      </c>
      <c r="AC3991" s="1" t="str">
        <f aca="false">IF($Y3991="","",IF(AND($AA3991&gt;=$R3991,$AA3991&lt;=$S3991),"Pass","Fail"))</f>
        <v/>
      </c>
      <c r="AD3991" s="1" t="str">
        <f aca="false">IF($Y3991="","",IF($AA3991&gt;$R3991,"Pass","Fail"))</f>
        <v/>
      </c>
      <c r="AE3991" s="1" t="str">
        <f aca="false">IF($Y3991="","",IF($AA3991&gt;=$R3991,"Pass","Fail"))</f>
        <v/>
      </c>
      <c r="AF3991" s="1" t="str">
        <f aca="false">IF($Y3991="","",IF($AA3991&lt;=$S3991,"Pass","Fail"))</f>
        <v/>
      </c>
      <c r="AG3991" s="1" t="str">
        <f aca="false">IF($Y3991="","",IF($AA3991&lt;$S3991,"Pass","Fail"))</f>
        <v/>
      </c>
      <c r="AH3991" s="23" t="str">
        <f aca="true">INDIRECT(CHOOSE(MATCH($T3991,{"±","&gt;","≥","≤","&lt;"},0), "AC", "AD", "AE", "AF", "AG") &amp; ROW())</f>
        <v/>
      </c>
      <c r="AI3991" s="56" t="str">
        <f aca="false">IF($X3991="Not Significant","No Further Action Required",
IF($AH3991="","",
IF(AND($AH3991="Pass",$L3991="0 - Passed "),"Analysis performed; no further action required.",
IF(AND($AH3991="Fail",$L3991="1 - Failed "),"Analysis performed; no further action required.",
IF(AND($AH3991="Pass",$L3991="2 - Limited In Use "),"Analysis performed; no further action required.",
IF(AND($AH3991="Fail",$L3991="3 - Adjusted "),"Analysis performed; no further action required.",
"Unit fails analysis; TSM determination required."))))))</f>
        <v/>
      </c>
      <c r="AJ3991" s="58"/>
    </row>
    <row r="3992" customFormat="false" ht="15" hidden="false" customHeight="false" outlineLevel="0" collapsed="false">
      <c r="A3992" s="56"/>
      <c r="E3992" s="57" t="str">
        <f aca="false">IF(AND($F3992="",$G3992=""),"",IF($G3992="",$F3992,HYPERLINK($G3992,$F3992)))</f>
        <v/>
      </c>
      <c r="H3992" s="1" t="str">
        <f aca="false">IF($I3992="","None Attached",IF(LEFT($I3992,5)="https",HYPERLINK($I3992,"Datasheet"),HYPERLINK(_xlfn.CONCAT("https://",$I3992),"Datasheet")))</f>
        <v>None Attached</v>
      </c>
      <c r="M3992" s="56"/>
      <c r="P3992" s="58"/>
      <c r="Q3992" s="1" t="n">
        <f aca="false">$M3992-$N3992</f>
        <v>0</v>
      </c>
      <c r="R3992" s="56"/>
      <c r="T3992" s="59" t="s">
        <v>15</v>
      </c>
      <c r="U3992" s="1" t="n">
        <f aca="false">$S3992-$R3992</f>
        <v>0</v>
      </c>
      <c r="V3992" s="1" t="n">
        <f aca="false">IF($T3992="±",$Q3992*2,$Q3992)</f>
        <v>0</v>
      </c>
      <c r="W3992" s="60" t="str">
        <f aca="false">IFERROR($U3992/ABS($V3992),"N/A")</f>
        <v>N/A</v>
      </c>
      <c r="X3992" s="61" t="str">
        <f aca="false">IF(OR($W3992="N/A",$R3992="",$S3992=""),"N/A",IF($W3992&gt;=4,"Not Significant",IF($W3992&gt;=2,"Semi-Significant","Significant")))</f>
        <v>N/A</v>
      </c>
      <c r="Z3992" s="1" t="str">
        <f aca="false">IF($D3992="Z540.1 w/data",0,"")</f>
        <v/>
      </c>
      <c r="AA3992" s="1" t="e">
        <f aca="false">$Y3992+$Q3992+$Z3992</f>
        <v>#VALUE!</v>
      </c>
      <c r="AB3992" s="1" t="n">
        <f aca="false">$N3992+$Q3992</f>
        <v>0</v>
      </c>
      <c r="AC3992" s="1" t="str">
        <f aca="false">IF($Y3992="","",IF(AND($AA3992&gt;=$R3992,$AA3992&lt;=$S3992),"Pass","Fail"))</f>
        <v/>
      </c>
      <c r="AD3992" s="1" t="str">
        <f aca="false">IF($Y3992="","",IF($AA3992&gt;$R3992,"Pass","Fail"))</f>
        <v/>
      </c>
      <c r="AE3992" s="1" t="str">
        <f aca="false">IF($Y3992="","",IF($AA3992&gt;=$R3992,"Pass","Fail"))</f>
        <v/>
      </c>
      <c r="AF3992" s="1" t="str">
        <f aca="false">IF($Y3992="","",IF($AA3992&lt;=$S3992,"Pass","Fail"))</f>
        <v/>
      </c>
      <c r="AG3992" s="1" t="str">
        <f aca="false">IF($Y3992="","",IF($AA3992&lt;$S3992,"Pass","Fail"))</f>
        <v/>
      </c>
      <c r="AH3992" s="23" t="str">
        <f aca="true">INDIRECT(CHOOSE(MATCH($T3992,{"±","&gt;","≥","≤","&lt;"},0), "AC", "AD", "AE", "AF", "AG") &amp; ROW())</f>
        <v/>
      </c>
      <c r="AI3992" s="56" t="str">
        <f aca="false">IF($X3992="Not Significant","No Further Action Required",
IF($AH3992="","",
IF(AND($AH3992="Pass",$L3992="0 - Passed "),"Analysis performed; no further action required.",
IF(AND($AH3992="Fail",$L3992="1 - Failed "),"Analysis performed; no further action required.",
IF(AND($AH3992="Pass",$L3992="2 - Limited In Use "),"Analysis performed; no further action required.",
IF(AND($AH3992="Fail",$L3992="3 - Adjusted "),"Analysis performed; no further action required.",
"Unit fails analysis; TSM determination required."))))))</f>
        <v/>
      </c>
      <c r="AJ3992" s="58"/>
    </row>
    <row r="3993" customFormat="false" ht="15" hidden="false" customHeight="false" outlineLevel="0" collapsed="false">
      <c r="A3993" s="56"/>
      <c r="E3993" s="57" t="str">
        <f aca="false">IF(AND($F3993="",$G3993=""),"",IF($G3993="",$F3993,HYPERLINK($G3993,$F3993)))</f>
        <v/>
      </c>
      <c r="H3993" s="1" t="str">
        <f aca="false">IF($I3993="","None Attached",IF(LEFT($I3993,5)="https",HYPERLINK($I3993,"Datasheet"),HYPERLINK(_xlfn.CONCAT("https://",$I3993),"Datasheet")))</f>
        <v>None Attached</v>
      </c>
      <c r="M3993" s="56"/>
      <c r="P3993" s="58"/>
      <c r="Q3993" s="1" t="n">
        <f aca="false">$M3993-$N3993</f>
        <v>0</v>
      </c>
      <c r="R3993" s="56"/>
      <c r="T3993" s="59" t="s">
        <v>15</v>
      </c>
      <c r="U3993" s="1" t="n">
        <f aca="false">$S3993-$R3993</f>
        <v>0</v>
      </c>
      <c r="V3993" s="1" t="n">
        <f aca="false">IF($T3993="±",$Q3993*2,$Q3993)</f>
        <v>0</v>
      </c>
      <c r="W3993" s="60" t="str">
        <f aca="false">IFERROR($U3993/ABS($V3993),"N/A")</f>
        <v>N/A</v>
      </c>
      <c r="X3993" s="61" t="str">
        <f aca="false">IF(OR($W3993="N/A",$R3993="",$S3993=""),"N/A",IF($W3993&gt;=4,"Not Significant",IF($W3993&gt;=2,"Semi-Significant","Significant")))</f>
        <v>N/A</v>
      </c>
      <c r="Z3993" s="1" t="str">
        <f aca="false">IF($D3993="Z540.1 w/data",0,"")</f>
        <v/>
      </c>
      <c r="AA3993" s="1" t="e">
        <f aca="false">$Y3993+$Q3993+$Z3993</f>
        <v>#VALUE!</v>
      </c>
      <c r="AB3993" s="1" t="n">
        <f aca="false">$N3993+$Q3993</f>
        <v>0</v>
      </c>
      <c r="AC3993" s="1" t="str">
        <f aca="false">IF($Y3993="","",IF(AND($AA3993&gt;=$R3993,$AA3993&lt;=$S3993),"Pass","Fail"))</f>
        <v/>
      </c>
      <c r="AD3993" s="1" t="str">
        <f aca="false">IF($Y3993="","",IF($AA3993&gt;$R3993,"Pass","Fail"))</f>
        <v/>
      </c>
      <c r="AE3993" s="1" t="str">
        <f aca="false">IF($Y3993="","",IF($AA3993&gt;=$R3993,"Pass","Fail"))</f>
        <v/>
      </c>
      <c r="AF3993" s="1" t="str">
        <f aca="false">IF($Y3993="","",IF($AA3993&lt;=$S3993,"Pass","Fail"))</f>
        <v/>
      </c>
      <c r="AG3993" s="1" t="str">
        <f aca="false">IF($Y3993="","",IF($AA3993&lt;$S3993,"Pass","Fail"))</f>
        <v/>
      </c>
      <c r="AH3993" s="23" t="str">
        <f aca="true">INDIRECT(CHOOSE(MATCH($T3993,{"±","&gt;","≥","≤","&lt;"},0), "AC", "AD", "AE", "AF", "AG") &amp; ROW())</f>
        <v/>
      </c>
      <c r="AI3993" s="56" t="str">
        <f aca="false">IF($X3993="Not Significant","No Further Action Required",
IF($AH3993="","",
IF(AND($AH3993="Pass",$L3993="0 - Passed "),"Analysis performed; no further action required.",
IF(AND($AH3993="Fail",$L3993="1 - Failed "),"Analysis performed; no further action required.",
IF(AND($AH3993="Pass",$L3993="2 - Limited In Use "),"Analysis performed; no further action required.",
IF(AND($AH3993="Fail",$L3993="3 - Adjusted "),"Analysis performed; no further action required.",
"Unit fails analysis; TSM determination required."))))))</f>
        <v/>
      </c>
      <c r="AJ3993" s="58"/>
    </row>
    <row r="3994" customFormat="false" ht="15" hidden="false" customHeight="false" outlineLevel="0" collapsed="false">
      <c r="A3994" s="56"/>
      <c r="E3994" s="57" t="str">
        <f aca="false">IF(AND($F3994="",$G3994=""),"",IF($G3994="",$F3994,HYPERLINK($G3994,$F3994)))</f>
        <v/>
      </c>
      <c r="H3994" s="1" t="str">
        <f aca="false">IF($I3994="","None Attached",IF(LEFT($I3994,5)="https",HYPERLINK($I3994,"Datasheet"),HYPERLINK(_xlfn.CONCAT("https://",$I3994),"Datasheet")))</f>
        <v>None Attached</v>
      </c>
      <c r="M3994" s="56"/>
      <c r="P3994" s="58"/>
      <c r="Q3994" s="1" t="n">
        <f aca="false">$M3994-$N3994</f>
        <v>0</v>
      </c>
      <c r="R3994" s="56"/>
      <c r="T3994" s="59" t="s">
        <v>15</v>
      </c>
      <c r="U3994" s="1" t="n">
        <f aca="false">$S3994-$R3994</f>
        <v>0</v>
      </c>
      <c r="V3994" s="1" t="n">
        <f aca="false">IF($T3994="±",$Q3994*2,$Q3994)</f>
        <v>0</v>
      </c>
      <c r="W3994" s="60" t="str">
        <f aca="false">IFERROR($U3994/ABS($V3994),"N/A")</f>
        <v>N/A</v>
      </c>
      <c r="X3994" s="61" t="str">
        <f aca="false">IF(OR($W3994="N/A",$R3994="",$S3994=""),"N/A",IF($W3994&gt;=4,"Not Significant",IF($W3994&gt;=2,"Semi-Significant","Significant")))</f>
        <v>N/A</v>
      </c>
      <c r="Z3994" s="1" t="str">
        <f aca="false">IF($D3994="Z540.1 w/data",0,"")</f>
        <v/>
      </c>
      <c r="AA3994" s="1" t="e">
        <f aca="false">$Y3994+$Q3994+$Z3994</f>
        <v>#VALUE!</v>
      </c>
      <c r="AB3994" s="1" t="n">
        <f aca="false">$N3994+$Q3994</f>
        <v>0</v>
      </c>
      <c r="AC3994" s="1" t="str">
        <f aca="false">IF($Y3994="","",IF(AND($AA3994&gt;=$R3994,$AA3994&lt;=$S3994),"Pass","Fail"))</f>
        <v/>
      </c>
      <c r="AD3994" s="1" t="str">
        <f aca="false">IF($Y3994="","",IF($AA3994&gt;$R3994,"Pass","Fail"))</f>
        <v/>
      </c>
      <c r="AE3994" s="1" t="str">
        <f aca="false">IF($Y3994="","",IF($AA3994&gt;=$R3994,"Pass","Fail"))</f>
        <v/>
      </c>
      <c r="AF3994" s="1" t="str">
        <f aca="false">IF($Y3994="","",IF($AA3994&lt;=$S3994,"Pass","Fail"))</f>
        <v/>
      </c>
      <c r="AG3994" s="1" t="str">
        <f aca="false">IF($Y3994="","",IF($AA3994&lt;$S3994,"Pass","Fail"))</f>
        <v/>
      </c>
      <c r="AH3994" s="23" t="str">
        <f aca="true">INDIRECT(CHOOSE(MATCH($T3994,{"±","&gt;","≥","≤","&lt;"},0), "AC", "AD", "AE", "AF", "AG") &amp; ROW())</f>
        <v/>
      </c>
      <c r="AI3994" s="56" t="str">
        <f aca="false">IF($X3994="Not Significant","No Further Action Required",
IF($AH3994="","",
IF(AND($AH3994="Pass",$L3994="0 - Passed "),"Analysis performed; no further action required.",
IF(AND($AH3994="Fail",$L3994="1 - Failed "),"Analysis performed; no further action required.",
IF(AND($AH3994="Pass",$L3994="2 - Limited In Use "),"Analysis performed; no further action required.",
IF(AND($AH3994="Fail",$L3994="3 - Adjusted "),"Analysis performed; no further action required.",
"Unit fails analysis; TSM determination required."))))))</f>
        <v/>
      </c>
      <c r="AJ3994" s="58"/>
    </row>
    <row r="3995" customFormat="false" ht="15" hidden="false" customHeight="false" outlineLevel="0" collapsed="false">
      <c r="A3995" s="56"/>
      <c r="E3995" s="57" t="str">
        <f aca="false">IF(AND($F3995="",$G3995=""),"",IF($G3995="",$F3995,HYPERLINK($G3995,$F3995)))</f>
        <v/>
      </c>
      <c r="H3995" s="1" t="str">
        <f aca="false">IF($I3995="","None Attached",IF(LEFT($I3995,5)="https",HYPERLINK($I3995,"Datasheet"),HYPERLINK(_xlfn.CONCAT("https://",$I3995),"Datasheet")))</f>
        <v>None Attached</v>
      </c>
      <c r="M3995" s="56"/>
      <c r="P3995" s="58"/>
      <c r="Q3995" s="1" t="n">
        <f aca="false">$M3995-$N3995</f>
        <v>0</v>
      </c>
      <c r="R3995" s="56"/>
      <c r="T3995" s="59" t="s">
        <v>15</v>
      </c>
      <c r="U3995" s="1" t="n">
        <f aca="false">$S3995-$R3995</f>
        <v>0</v>
      </c>
      <c r="V3995" s="1" t="n">
        <f aca="false">IF($T3995="±",$Q3995*2,$Q3995)</f>
        <v>0</v>
      </c>
      <c r="W3995" s="60" t="str">
        <f aca="false">IFERROR($U3995/ABS($V3995),"N/A")</f>
        <v>N/A</v>
      </c>
      <c r="X3995" s="61" t="str">
        <f aca="false">IF(OR($W3995="N/A",$R3995="",$S3995=""),"N/A",IF($W3995&gt;=4,"Not Significant",IF($W3995&gt;=2,"Semi-Significant","Significant")))</f>
        <v>N/A</v>
      </c>
      <c r="Z3995" s="1" t="str">
        <f aca="false">IF($D3995="Z540.1 w/data",0,"")</f>
        <v/>
      </c>
      <c r="AA3995" s="1" t="e">
        <f aca="false">$Y3995+$Q3995+$Z3995</f>
        <v>#VALUE!</v>
      </c>
      <c r="AB3995" s="1" t="n">
        <f aca="false">$N3995+$Q3995</f>
        <v>0</v>
      </c>
      <c r="AC3995" s="1" t="str">
        <f aca="false">IF($Y3995="","",IF(AND($AA3995&gt;=$R3995,$AA3995&lt;=$S3995),"Pass","Fail"))</f>
        <v/>
      </c>
      <c r="AD3995" s="1" t="str">
        <f aca="false">IF($Y3995="","",IF($AA3995&gt;$R3995,"Pass","Fail"))</f>
        <v/>
      </c>
      <c r="AE3995" s="1" t="str">
        <f aca="false">IF($Y3995="","",IF($AA3995&gt;=$R3995,"Pass","Fail"))</f>
        <v/>
      </c>
      <c r="AF3995" s="1" t="str">
        <f aca="false">IF($Y3995="","",IF($AA3995&lt;=$S3995,"Pass","Fail"))</f>
        <v/>
      </c>
      <c r="AG3995" s="1" t="str">
        <f aca="false">IF($Y3995="","",IF($AA3995&lt;$S3995,"Pass","Fail"))</f>
        <v/>
      </c>
      <c r="AH3995" s="23" t="str">
        <f aca="true">INDIRECT(CHOOSE(MATCH($T3995,{"±","&gt;","≥","≤","&lt;"},0), "AC", "AD", "AE", "AF", "AG") &amp; ROW())</f>
        <v/>
      </c>
      <c r="AI3995" s="56" t="str">
        <f aca="false">IF($X3995="Not Significant","No Further Action Required",
IF($AH3995="","",
IF(AND($AH3995="Pass",$L3995="0 - Passed "),"Analysis performed; no further action required.",
IF(AND($AH3995="Fail",$L3995="1 - Failed "),"Analysis performed; no further action required.",
IF(AND($AH3995="Pass",$L3995="2 - Limited In Use "),"Analysis performed; no further action required.",
IF(AND($AH3995="Fail",$L3995="3 - Adjusted "),"Analysis performed; no further action required.",
"Unit fails analysis; TSM determination required."))))))</f>
        <v/>
      </c>
      <c r="AJ3995" s="58"/>
    </row>
    <row r="3996" customFormat="false" ht="15" hidden="false" customHeight="false" outlineLevel="0" collapsed="false">
      <c r="A3996" s="56"/>
      <c r="E3996" s="57" t="str">
        <f aca="false">IF(AND($F3996="",$G3996=""),"",IF($G3996="",$F3996,HYPERLINK($G3996,$F3996)))</f>
        <v/>
      </c>
      <c r="H3996" s="1" t="str">
        <f aca="false">IF($I3996="","None Attached",IF(LEFT($I3996,5)="https",HYPERLINK($I3996,"Datasheet"),HYPERLINK(_xlfn.CONCAT("https://",$I3996),"Datasheet")))</f>
        <v>None Attached</v>
      </c>
      <c r="M3996" s="56"/>
      <c r="P3996" s="58"/>
      <c r="Q3996" s="1" t="n">
        <f aca="false">$M3996-$N3996</f>
        <v>0</v>
      </c>
      <c r="R3996" s="56"/>
      <c r="T3996" s="59" t="s">
        <v>15</v>
      </c>
      <c r="U3996" s="1" t="n">
        <f aca="false">$S3996-$R3996</f>
        <v>0</v>
      </c>
      <c r="V3996" s="1" t="n">
        <f aca="false">IF($T3996="±",$Q3996*2,$Q3996)</f>
        <v>0</v>
      </c>
      <c r="W3996" s="60" t="str">
        <f aca="false">IFERROR($U3996/ABS($V3996),"N/A")</f>
        <v>N/A</v>
      </c>
      <c r="X3996" s="61" t="str">
        <f aca="false">IF(OR($W3996="N/A",$R3996="",$S3996=""),"N/A",IF($W3996&gt;=4,"Not Significant",IF($W3996&gt;=2,"Semi-Significant","Significant")))</f>
        <v>N/A</v>
      </c>
      <c r="Z3996" s="1" t="str">
        <f aca="false">IF($D3996="Z540.1 w/data",0,"")</f>
        <v/>
      </c>
      <c r="AA3996" s="1" t="e">
        <f aca="false">$Y3996+$Q3996+$Z3996</f>
        <v>#VALUE!</v>
      </c>
      <c r="AB3996" s="1" t="n">
        <f aca="false">$N3996+$Q3996</f>
        <v>0</v>
      </c>
      <c r="AC3996" s="1" t="str">
        <f aca="false">IF($Y3996="","",IF(AND($AA3996&gt;=$R3996,$AA3996&lt;=$S3996),"Pass","Fail"))</f>
        <v/>
      </c>
      <c r="AD3996" s="1" t="str">
        <f aca="false">IF($Y3996="","",IF($AA3996&gt;$R3996,"Pass","Fail"))</f>
        <v/>
      </c>
      <c r="AE3996" s="1" t="str">
        <f aca="false">IF($Y3996="","",IF($AA3996&gt;=$R3996,"Pass","Fail"))</f>
        <v/>
      </c>
      <c r="AF3996" s="1" t="str">
        <f aca="false">IF($Y3996="","",IF($AA3996&lt;=$S3996,"Pass","Fail"))</f>
        <v/>
      </c>
      <c r="AG3996" s="1" t="str">
        <f aca="false">IF($Y3996="","",IF($AA3996&lt;$S3996,"Pass","Fail"))</f>
        <v/>
      </c>
      <c r="AH3996" s="23" t="str">
        <f aca="true">INDIRECT(CHOOSE(MATCH($T3996,{"±","&gt;","≥","≤","&lt;"},0), "AC", "AD", "AE", "AF", "AG") &amp; ROW())</f>
        <v/>
      </c>
      <c r="AI3996" s="56" t="str">
        <f aca="false">IF($X3996="Not Significant","No Further Action Required",
IF($AH3996="","",
IF(AND($AH3996="Pass",$L3996="0 - Passed "),"Analysis performed; no further action required.",
IF(AND($AH3996="Fail",$L3996="1 - Failed "),"Analysis performed; no further action required.",
IF(AND($AH3996="Pass",$L3996="2 - Limited In Use "),"Analysis performed; no further action required.",
IF(AND($AH3996="Fail",$L3996="3 - Adjusted "),"Analysis performed; no further action required.",
"Unit fails analysis; TSM determination required."))))))</f>
        <v/>
      </c>
      <c r="AJ3996" s="58"/>
    </row>
    <row r="3997" customFormat="false" ht="15" hidden="false" customHeight="false" outlineLevel="0" collapsed="false">
      <c r="A3997" s="56"/>
      <c r="E3997" s="57" t="str">
        <f aca="false">IF(AND($F3997="",$G3997=""),"",IF($G3997="",$F3997,HYPERLINK($G3997,$F3997)))</f>
        <v/>
      </c>
      <c r="H3997" s="1" t="str">
        <f aca="false">IF($I3997="","None Attached",IF(LEFT($I3997,5)="https",HYPERLINK($I3997,"Datasheet"),HYPERLINK(_xlfn.CONCAT("https://",$I3997),"Datasheet")))</f>
        <v>None Attached</v>
      </c>
      <c r="M3997" s="56"/>
      <c r="P3997" s="58"/>
      <c r="Q3997" s="1" t="n">
        <f aca="false">$M3997-$N3997</f>
        <v>0</v>
      </c>
      <c r="R3997" s="56"/>
      <c r="T3997" s="59" t="s">
        <v>15</v>
      </c>
      <c r="U3997" s="1" t="n">
        <f aca="false">$S3997-$R3997</f>
        <v>0</v>
      </c>
      <c r="V3997" s="1" t="n">
        <f aca="false">IF($T3997="±",$Q3997*2,$Q3997)</f>
        <v>0</v>
      </c>
      <c r="W3997" s="60" t="str">
        <f aca="false">IFERROR($U3997/ABS($V3997),"N/A")</f>
        <v>N/A</v>
      </c>
      <c r="X3997" s="61" t="str">
        <f aca="false">IF(OR($W3997="N/A",$R3997="",$S3997=""),"N/A",IF($W3997&gt;=4,"Not Significant",IF($W3997&gt;=2,"Semi-Significant","Significant")))</f>
        <v>N/A</v>
      </c>
      <c r="Z3997" s="1" t="str">
        <f aca="false">IF($D3997="Z540.1 w/data",0,"")</f>
        <v/>
      </c>
      <c r="AA3997" s="1" t="e">
        <f aca="false">$Y3997+$Q3997+$Z3997</f>
        <v>#VALUE!</v>
      </c>
      <c r="AB3997" s="1" t="n">
        <f aca="false">$N3997+$Q3997</f>
        <v>0</v>
      </c>
      <c r="AC3997" s="1" t="str">
        <f aca="false">IF($Y3997="","",IF(AND($AA3997&gt;=$R3997,$AA3997&lt;=$S3997),"Pass","Fail"))</f>
        <v/>
      </c>
      <c r="AD3997" s="1" t="str">
        <f aca="false">IF($Y3997="","",IF($AA3997&gt;$R3997,"Pass","Fail"))</f>
        <v/>
      </c>
      <c r="AE3997" s="1" t="str">
        <f aca="false">IF($Y3997="","",IF($AA3997&gt;=$R3997,"Pass","Fail"))</f>
        <v/>
      </c>
      <c r="AF3997" s="1" t="str">
        <f aca="false">IF($Y3997="","",IF($AA3997&lt;=$S3997,"Pass","Fail"))</f>
        <v/>
      </c>
      <c r="AG3997" s="1" t="str">
        <f aca="false">IF($Y3997="","",IF($AA3997&lt;$S3997,"Pass","Fail"))</f>
        <v/>
      </c>
      <c r="AH3997" s="23" t="str">
        <f aca="true">INDIRECT(CHOOSE(MATCH($T3997,{"±","&gt;","≥","≤","&lt;"},0), "AC", "AD", "AE", "AF", "AG") &amp; ROW())</f>
        <v/>
      </c>
      <c r="AI3997" s="56" t="str">
        <f aca="false">IF($X3997="Not Significant","No Further Action Required",
IF($AH3997="","",
IF(AND($AH3997="Pass",$L3997="0 - Passed "),"Analysis performed; no further action required.",
IF(AND($AH3997="Fail",$L3997="1 - Failed "),"Analysis performed; no further action required.",
IF(AND($AH3997="Pass",$L3997="2 - Limited In Use "),"Analysis performed; no further action required.",
IF(AND($AH3997="Fail",$L3997="3 - Adjusted "),"Analysis performed; no further action required.",
"Unit fails analysis; TSM determination required."))))))</f>
        <v/>
      </c>
      <c r="AJ3997" s="58"/>
    </row>
    <row r="3998" customFormat="false" ht="15" hidden="false" customHeight="false" outlineLevel="0" collapsed="false">
      <c r="A3998" s="56"/>
      <c r="E3998" s="57" t="str">
        <f aca="false">IF(AND($F3998="",$G3998=""),"",IF($G3998="",$F3998,HYPERLINK($G3998,$F3998)))</f>
        <v/>
      </c>
      <c r="H3998" s="1" t="str">
        <f aca="false">IF($I3998="","None Attached",IF(LEFT($I3998,5)="https",HYPERLINK($I3998,"Datasheet"),HYPERLINK(_xlfn.CONCAT("https://",$I3998),"Datasheet")))</f>
        <v>None Attached</v>
      </c>
      <c r="M3998" s="56"/>
      <c r="P3998" s="58"/>
      <c r="Q3998" s="1" t="n">
        <f aca="false">$M3998-$N3998</f>
        <v>0</v>
      </c>
      <c r="R3998" s="56"/>
      <c r="T3998" s="59" t="s">
        <v>15</v>
      </c>
      <c r="U3998" s="1" t="n">
        <f aca="false">$S3998-$R3998</f>
        <v>0</v>
      </c>
      <c r="V3998" s="1" t="n">
        <f aca="false">IF($T3998="±",$Q3998*2,$Q3998)</f>
        <v>0</v>
      </c>
      <c r="W3998" s="60" t="str">
        <f aca="false">IFERROR($U3998/ABS($V3998),"N/A")</f>
        <v>N/A</v>
      </c>
      <c r="X3998" s="61" t="str">
        <f aca="false">IF(OR($W3998="N/A",$R3998="",$S3998=""),"N/A",IF($W3998&gt;=4,"Not Significant",IF($W3998&gt;=2,"Semi-Significant","Significant")))</f>
        <v>N/A</v>
      </c>
      <c r="Z3998" s="1" t="str">
        <f aca="false">IF($D3998="Z540.1 w/data",0,"")</f>
        <v/>
      </c>
      <c r="AA3998" s="1" t="e">
        <f aca="false">$Y3998+$Q3998+$Z3998</f>
        <v>#VALUE!</v>
      </c>
      <c r="AB3998" s="1" t="n">
        <f aca="false">$N3998+$Q3998</f>
        <v>0</v>
      </c>
      <c r="AC3998" s="1" t="str">
        <f aca="false">IF($Y3998="","",IF(AND($AA3998&gt;=$R3998,$AA3998&lt;=$S3998),"Pass","Fail"))</f>
        <v/>
      </c>
      <c r="AD3998" s="1" t="str">
        <f aca="false">IF($Y3998="","",IF($AA3998&gt;$R3998,"Pass","Fail"))</f>
        <v/>
      </c>
      <c r="AE3998" s="1" t="str">
        <f aca="false">IF($Y3998="","",IF($AA3998&gt;=$R3998,"Pass","Fail"))</f>
        <v/>
      </c>
      <c r="AF3998" s="1" t="str">
        <f aca="false">IF($Y3998="","",IF($AA3998&lt;=$S3998,"Pass","Fail"))</f>
        <v/>
      </c>
      <c r="AG3998" s="1" t="str">
        <f aca="false">IF($Y3998="","",IF($AA3998&lt;$S3998,"Pass","Fail"))</f>
        <v/>
      </c>
      <c r="AH3998" s="23" t="str">
        <f aca="true">INDIRECT(CHOOSE(MATCH($T3998,{"±","&gt;","≥","≤","&lt;"},0), "AC", "AD", "AE", "AF", "AG") &amp; ROW())</f>
        <v/>
      </c>
      <c r="AI3998" s="56" t="str">
        <f aca="false">IF($X3998="Not Significant","No Further Action Required",
IF($AH3998="","",
IF(AND($AH3998="Pass",$L3998="0 - Passed "),"Analysis performed; no further action required.",
IF(AND($AH3998="Fail",$L3998="1 - Failed "),"Analysis performed; no further action required.",
IF(AND($AH3998="Pass",$L3998="2 - Limited In Use "),"Analysis performed; no further action required.",
IF(AND($AH3998="Fail",$L3998="3 - Adjusted "),"Analysis performed; no further action required.",
"Unit fails analysis; TSM determination required."))))))</f>
        <v/>
      </c>
      <c r="AJ3998" s="58"/>
    </row>
    <row r="3999" customFormat="false" ht="15" hidden="false" customHeight="false" outlineLevel="0" collapsed="false">
      <c r="A3999" s="56"/>
      <c r="E3999" s="57" t="str">
        <f aca="false">IF(AND($F3999="",$G3999=""),"",IF($G3999="",$F3999,HYPERLINK($G3999,$F3999)))</f>
        <v/>
      </c>
      <c r="H3999" s="1" t="str">
        <f aca="false">IF($I3999="","None Attached",IF(LEFT($I3999,5)="https",HYPERLINK($I3999,"Datasheet"),HYPERLINK(_xlfn.CONCAT("https://",$I3999),"Datasheet")))</f>
        <v>None Attached</v>
      </c>
      <c r="M3999" s="56"/>
      <c r="P3999" s="58"/>
      <c r="Q3999" s="1" t="n">
        <f aca="false">$M3999-$N3999</f>
        <v>0</v>
      </c>
      <c r="R3999" s="56"/>
      <c r="T3999" s="59" t="s">
        <v>15</v>
      </c>
      <c r="U3999" s="1" t="n">
        <f aca="false">$S3999-$R3999</f>
        <v>0</v>
      </c>
      <c r="V3999" s="1" t="n">
        <f aca="false">IF($T3999="±",$Q3999*2,$Q3999)</f>
        <v>0</v>
      </c>
      <c r="W3999" s="60" t="str">
        <f aca="false">IFERROR($U3999/ABS($V3999),"N/A")</f>
        <v>N/A</v>
      </c>
      <c r="X3999" s="61" t="str">
        <f aca="false">IF(OR($W3999="N/A",$R3999="",$S3999=""),"N/A",IF($W3999&gt;=4,"Not Significant",IF($W3999&gt;=2,"Semi-Significant","Significant")))</f>
        <v>N/A</v>
      </c>
      <c r="Z3999" s="1" t="str">
        <f aca="false">IF($D3999="Z540.1 w/data",0,"")</f>
        <v/>
      </c>
      <c r="AA3999" s="1" t="e">
        <f aca="false">$Y3999+$Q3999+$Z3999</f>
        <v>#VALUE!</v>
      </c>
      <c r="AB3999" s="1" t="n">
        <f aca="false">$N3999+$Q3999</f>
        <v>0</v>
      </c>
      <c r="AC3999" s="1" t="str">
        <f aca="false">IF($Y3999="","",IF(AND($AA3999&gt;=$R3999,$AA3999&lt;=$S3999),"Pass","Fail"))</f>
        <v/>
      </c>
      <c r="AD3999" s="1" t="str">
        <f aca="false">IF($Y3999="","",IF($AA3999&gt;$R3999,"Pass","Fail"))</f>
        <v/>
      </c>
      <c r="AE3999" s="1" t="str">
        <f aca="false">IF($Y3999="","",IF($AA3999&gt;=$R3999,"Pass","Fail"))</f>
        <v/>
      </c>
      <c r="AF3999" s="1" t="str">
        <f aca="false">IF($Y3999="","",IF($AA3999&lt;=$S3999,"Pass","Fail"))</f>
        <v/>
      </c>
      <c r="AG3999" s="1" t="str">
        <f aca="false">IF($Y3999="","",IF($AA3999&lt;$S3999,"Pass","Fail"))</f>
        <v/>
      </c>
      <c r="AH3999" s="23" t="str">
        <f aca="true">INDIRECT(CHOOSE(MATCH($T3999,{"±","&gt;","≥","≤","&lt;"},0), "AC", "AD", "AE", "AF", "AG") &amp; ROW())</f>
        <v/>
      </c>
      <c r="AI3999" s="56" t="str">
        <f aca="false">IF($X3999="Not Significant","No Further Action Required",
IF($AH3999="","",
IF(AND($AH3999="Pass",$L3999="0 - Passed "),"Analysis performed; no further action required.",
IF(AND($AH3999="Fail",$L3999="1 - Failed "),"Analysis performed; no further action required.",
IF(AND($AH3999="Pass",$L3999="2 - Limited In Use "),"Analysis performed; no further action required.",
IF(AND($AH3999="Fail",$L3999="3 - Adjusted "),"Analysis performed; no further action required.",
"Unit fails analysis; TSM determination required."))))))</f>
        <v/>
      </c>
      <c r="AJ3999" s="58"/>
    </row>
    <row r="4000" customFormat="false" ht="15" hidden="false" customHeight="false" outlineLevel="0" collapsed="false">
      <c r="A4000" s="56"/>
      <c r="E4000" s="57" t="str">
        <f aca="false">IF(AND($F4000="",$G4000=""),"",IF($G4000="",$F4000,HYPERLINK($G4000,$F4000)))</f>
        <v/>
      </c>
      <c r="H4000" s="1" t="str">
        <f aca="false">IF($I4000="","None Attached",IF(LEFT($I4000,5)="https",HYPERLINK($I4000,"Datasheet"),HYPERLINK(_xlfn.CONCAT("https://",$I4000),"Datasheet")))</f>
        <v>None Attached</v>
      </c>
      <c r="M4000" s="56"/>
      <c r="P4000" s="58"/>
      <c r="Q4000" s="1" t="n">
        <f aca="false">$M4000-$N4000</f>
        <v>0</v>
      </c>
      <c r="R4000" s="56"/>
      <c r="T4000" s="59" t="s">
        <v>15</v>
      </c>
      <c r="U4000" s="1" t="n">
        <f aca="false">$S4000-$R4000</f>
        <v>0</v>
      </c>
      <c r="V4000" s="1" t="n">
        <f aca="false">IF($T4000="±",$Q4000*2,$Q4000)</f>
        <v>0</v>
      </c>
      <c r="W4000" s="60" t="str">
        <f aca="false">IFERROR($U4000/ABS($V4000),"N/A")</f>
        <v>N/A</v>
      </c>
      <c r="X4000" s="61" t="str">
        <f aca="false">IF(OR($W4000="N/A",$R4000="",$S4000=""),"N/A",IF($W4000&gt;=4,"Not Significant",IF($W4000&gt;=2,"Semi-Significant","Significant")))</f>
        <v>N/A</v>
      </c>
      <c r="Z4000" s="1" t="str">
        <f aca="false">IF($D4000="Z540.1 w/data",0,"")</f>
        <v/>
      </c>
      <c r="AA4000" s="1" t="e">
        <f aca="false">$Y4000+$Q4000+$Z4000</f>
        <v>#VALUE!</v>
      </c>
      <c r="AB4000" s="1" t="n">
        <f aca="false">$N4000+$Q4000</f>
        <v>0</v>
      </c>
      <c r="AC4000" s="1" t="str">
        <f aca="false">IF($Y4000="","",IF(AND($AA4000&gt;=$R4000,$AA4000&lt;=$S4000),"Pass","Fail"))</f>
        <v/>
      </c>
      <c r="AD4000" s="1" t="str">
        <f aca="false">IF($Y4000="","",IF($AA4000&gt;$R4000,"Pass","Fail"))</f>
        <v/>
      </c>
      <c r="AE4000" s="1" t="str">
        <f aca="false">IF($Y4000="","",IF($AA4000&gt;=$R4000,"Pass","Fail"))</f>
        <v/>
      </c>
      <c r="AF4000" s="1" t="str">
        <f aca="false">IF($Y4000="","",IF($AA4000&lt;=$S4000,"Pass","Fail"))</f>
        <v/>
      </c>
      <c r="AG4000" s="1" t="str">
        <f aca="false">IF($Y4000="","",IF($AA4000&lt;$S4000,"Pass","Fail"))</f>
        <v/>
      </c>
      <c r="AH4000" s="23" t="str">
        <f aca="true">INDIRECT(CHOOSE(MATCH($T4000,{"±","&gt;","≥","≤","&lt;"},0), "AC", "AD", "AE", "AF", "AG") &amp; ROW())</f>
        <v/>
      </c>
      <c r="AI4000" s="56" t="str">
        <f aca="false">IF($X4000="Not Significant","No Further Action Required",
IF($AH4000="","",
IF(AND($AH4000="Pass",$L4000="0 - Passed "),"Analysis performed; no further action required.",
IF(AND($AH4000="Fail",$L4000="1 - Failed "),"Analysis performed; no further action required.",
IF(AND($AH4000="Pass",$L4000="2 - Limited In Use "),"Analysis performed; no further action required.",
IF(AND($AH4000="Fail",$L4000="3 - Adjusted "),"Analysis performed; no further action required.",
"Unit fails analysis; TSM determination required."))))))</f>
        <v/>
      </c>
      <c r="AJ4000" s="58"/>
    </row>
    <row r="4001" customFormat="false" ht="15" hidden="false" customHeight="false" outlineLevel="0" collapsed="false">
      <c r="A4001" s="56"/>
      <c r="E4001" s="57" t="str">
        <f aca="false">IF(AND($F4001="",$G4001=""),"",IF($G4001="",$F4001,HYPERLINK($G4001,$F4001)))</f>
        <v/>
      </c>
      <c r="H4001" s="1" t="str">
        <f aca="false">IF($I4001="","None Attached",IF(LEFT($I4001,5)="https",HYPERLINK($I4001,"Datasheet"),HYPERLINK(_xlfn.CONCAT("https://",$I4001),"Datasheet")))</f>
        <v>None Attached</v>
      </c>
      <c r="M4001" s="56"/>
      <c r="P4001" s="58"/>
      <c r="Q4001" s="1" t="n">
        <f aca="false">$M4001-$N4001</f>
        <v>0</v>
      </c>
      <c r="R4001" s="56"/>
      <c r="T4001" s="59" t="s">
        <v>15</v>
      </c>
      <c r="U4001" s="1" t="n">
        <f aca="false">$S4001-$R4001</f>
        <v>0</v>
      </c>
      <c r="V4001" s="1" t="n">
        <f aca="false">IF($T4001="±",$Q4001*2,$Q4001)</f>
        <v>0</v>
      </c>
      <c r="W4001" s="60" t="str">
        <f aca="false">IFERROR($U4001/ABS($V4001),"N/A")</f>
        <v>N/A</v>
      </c>
      <c r="X4001" s="61" t="str">
        <f aca="false">IF(OR($W4001="N/A",$R4001="",$S4001=""),"N/A",IF($W4001&gt;=4,"Not Significant",IF($W4001&gt;=2,"Semi-Significant","Significant")))</f>
        <v>N/A</v>
      </c>
      <c r="Z4001" s="1" t="str">
        <f aca="false">IF($D4001="Z540.1 w/data",0,"")</f>
        <v/>
      </c>
      <c r="AA4001" s="1" t="e">
        <f aca="false">$Y4001+$Q4001+$Z4001</f>
        <v>#VALUE!</v>
      </c>
      <c r="AB4001" s="1" t="n">
        <f aca="false">$N4001+$Q4001</f>
        <v>0</v>
      </c>
      <c r="AC4001" s="1" t="str">
        <f aca="false">IF($Y4001="","",IF(AND($AA4001&gt;=$R4001,$AA4001&lt;=$S4001),"Pass","Fail"))</f>
        <v/>
      </c>
      <c r="AD4001" s="1" t="str">
        <f aca="false">IF($Y4001="","",IF($AA4001&gt;$R4001,"Pass","Fail"))</f>
        <v/>
      </c>
      <c r="AE4001" s="1" t="str">
        <f aca="false">IF($Y4001="","",IF($AA4001&gt;=$R4001,"Pass","Fail"))</f>
        <v/>
      </c>
      <c r="AF4001" s="1" t="str">
        <f aca="false">IF($Y4001="","",IF($AA4001&lt;=$S4001,"Pass","Fail"))</f>
        <v/>
      </c>
      <c r="AG4001" s="1" t="str">
        <f aca="false">IF($Y4001="","",IF($AA4001&lt;$S4001,"Pass","Fail"))</f>
        <v/>
      </c>
      <c r="AH4001" s="23" t="str">
        <f aca="true">INDIRECT(CHOOSE(MATCH($T4001,{"±","&gt;","≥","≤","&lt;"},0), "AC", "AD", "AE", "AF", "AG") &amp; ROW())</f>
        <v/>
      </c>
      <c r="AI4001" s="56" t="str">
        <f aca="false">IF($X4001="Not Significant","No Further Action Required",
IF($AH4001="","",
IF(AND($AH4001="Pass",$L4001="0 - Passed "),"Analysis performed; no further action required.",
IF(AND($AH4001="Fail",$L4001="1 - Failed "),"Analysis performed; no further action required.",
IF(AND($AH4001="Pass",$L4001="2 - Limited In Use "),"Analysis performed; no further action required.",
IF(AND($AH4001="Fail",$L4001="3 - Adjusted "),"Analysis performed; no further action required.",
"Unit fails analysis; TSM determination required."))))))</f>
        <v/>
      </c>
      <c r="AJ4001" s="58"/>
    </row>
    <row r="4002" customFormat="false" ht="15" hidden="false" customHeight="false" outlineLevel="0" collapsed="false">
      <c r="A4002" s="56"/>
      <c r="E4002" s="57" t="str">
        <f aca="false">IF(AND($F4002="",$G4002=""),"",IF($G4002="",$F4002,HYPERLINK($G4002,$F4002)))</f>
        <v/>
      </c>
      <c r="H4002" s="1" t="str">
        <f aca="false">IF($I4002="","None Attached",IF(LEFT($I4002,5)="https",HYPERLINK($I4002,"Datasheet"),HYPERLINK(_xlfn.CONCAT("https://",$I4002),"Datasheet")))</f>
        <v>None Attached</v>
      </c>
      <c r="M4002" s="56"/>
      <c r="P4002" s="58"/>
      <c r="Q4002" s="1" t="n">
        <f aca="false">$M4002-$N4002</f>
        <v>0</v>
      </c>
      <c r="R4002" s="56"/>
      <c r="T4002" s="59" t="s">
        <v>15</v>
      </c>
      <c r="U4002" s="1" t="n">
        <f aca="false">$S4002-$R4002</f>
        <v>0</v>
      </c>
      <c r="V4002" s="1" t="n">
        <f aca="false">IF($T4002="±",$Q4002*2,$Q4002)</f>
        <v>0</v>
      </c>
      <c r="W4002" s="60" t="str">
        <f aca="false">IFERROR($U4002/ABS($V4002),"N/A")</f>
        <v>N/A</v>
      </c>
      <c r="X4002" s="61" t="str">
        <f aca="false">IF(OR($W4002="N/A",$R4002="",$S4002=""),"N/A",IF($W4002&gt;=4,"Not Significant",IF($W4002&gt;=2,"Semi-Significant","Significant")))</f>
        <v>N/A</v>
      </c>
      <c r="Z4002" s="1" t="str">
        <f aca="false">IF($D4002="Z540.1 w/data",0,"")</f>
        <v/>
      </c>
      <c r="AA4002" s="1" t="e">
        <f aca="false">$Y4002+$Q4002+$Z4002</f>
        <v>#VALUE!</v>
      </c>
      <c r="AB4002" s="1" t="n">
        <f aca="false">$N4002+$Q4002</f>
        <v>0</v>
      </c>
      <c r="AC4002" s="1" t="str">
        <f aca="false">IF($Y4002="","",IF(AND($AA4002&gt;=$R4002,$AA4002&lt;=$S4002),"Pass","Fail"))</f>
        <v/>
      </c>
      <c r="AD4002" s="1" t="str">
        <f aca="false">IF($Y4002="","",IF($AA4002&gt;$R4002,"Pass","Fail"))</f>
        <v/>
      </c>
      <c r="AE4002" s="1" t="str">
        <f aca="false">IF($Y4002="","",IF($AA4002&gt;=$R4002,"Pass","Fail"))</f>
        <v/>
      </c>
      <c r="AF4002" s="1" t="str">
        <f aca="false">IF($Y4002="","",IF($AA4002&lt;=$S4002,"Pass","Fail"))</f>
        <v/>
      </c>
      <c r="AG4002" s="1" t="str">
        <f aca="false">IF($Y4002="","",IF($AA4002&lt;$S4002,"Pass","Fail"))</f>
        <v/>
      </c>
      <c r="AH4002" s="23" t="str">
        <f aca="true">INDIRECT(CHOOSE(MATCH($T4002,{"±","&gt;","≥","≤","&lt;"},0), "AC", "AD", "AE", "AF", "AG") &amp; ROW())</f>
        <v/>
      </c>
      <c r="AI4002" s="56" t="str">
        <f aca="false">IF($X4002="Not Significant","No Further Action Required",
IF($AH4002="","",
IF(AND($AH4002="Pass",$L4002="0 - Passed "),"Analysis performed; no further action required.",
IF(AND($AH4002="Fail",$L4002="1 - Failed "),"Analysis performed; no further action required.",
IF(AND($AH4002="Pass",$L4002="2 - Limited In Use "),"Analysis performed; no further action required.",
IF(AND($AH4002="Fail",$L4002="3 - Adjusted "),"Analysis performed; no further action required.",
"Unit fails analysis; TSM determination required."))))))</f>
        <v/>
      </c>
      <c r="AJ4002" s="58"/>
    </row>
    <row r="4003" customFormat="false" ht="15" hidden="false" customHeight="false" outlineLevel="0" collapsed="false">
      <c r="A4003" s="56"/>
      <c r="E4003" s="57" t="str">
        <f aca="false">IF(AND($F4003="",$G4003=""),"",IF($G4003="",$F4003,HYPERLINK($G4003,$F4003)))</f>
        <v/>
      </c>
      <c r="H4003" s="1" t="str">
        <f aca="false">IF($I4003="","None Attached",IF(LEFT($I4003,5)="https",HYPERLINK($I4003,"Datasheet"),HYPERLINK(_xlfn.CONCAT("https://",$I4003),"Datasheet")))</f>
        <v>None Attached</v>
      </c>
      <c r="M4003" s="56"/>
      <c r="P4003" s="58"/>
      <c r="Q4003" s="1" t="n">
        <f aca="false">$M4003-$N4003</f>
        <v>0</v>
      </c>
      <c r="R4003" s="56"/>
      <c r="T4003" s="59" t="s">
        <v>15</v>
      </c>
      <c r="U4003" s="1" t="n">
        <f aca="false">$S4003-$R4003</f>
        <v>0</v>
      </c>
      <c r="V4003" s="1" t="n">
        <f aca="false">IF($T4003="±",$Q4003*2,$Q4003)</f>
        <v>0</v>
      </c>
      <c r="W4003" s="60" t="str">
        <f aca="false">IFERROR($U4003/ABS($V4003),"N/A")</f>
        <v>N/A</v>
      </c>
      <c r="X4003" s="61" t="str">
        <f aca="false">IF(OR($W4003="N/A",$R4003="",$S4003=""),"N/A",IF($W4003&gt;=4,"Not Significant",IF($W4003&gt;=2,"Semi-Significant","Significant")))</f>
        <v>N/A</v>
      </c>
      <c r="Z4003" s="1" t="str">
        <f aca="false">IF($D4003="Z540.1 w/data",0,"")</f>
        <v/>
      </c>
      <c r="AA4003" s="1" t="e">
        <f aca="false">$Y4003+$Q4003+$Z4003</f>
        <v>#VALUE!</v>
      </c>
      <c r="AB4003" s="1" t="n">
        <f aca="false">$N4003+$Q4003</f>
        <v>0</v>
      </c>
      <c r="AC4003" s="1" t="str">
        <f aca="false">IF($Y4003="","",IF(AND($AA4003&gt;=$R4003,$AA4003&lt;=$S4003),"Pass","Fail"))</f>
        <v/>
      </c>
      <c r="AD4003" s="1" t="str">
        <f aca="false">IF($Y4003="","",IF($AA4003&gt;$R4003,"Pass","Fail"))</f>
        <v/>
      </c>
      <c r="AE4003" s="1" t="str">
        <f aca="false">IF($Y4003="","",IF($AA4003&gt;=$R4003,"Pass","Fail"))</f>
        <v/>
      </c>
      <c r="AF4003" s="1" t="str">
        <f aca="false">IF($Y4003="","",IF($AA4003&lt;=$S4003,"Pass","Fail"))</f>
        <v/>
      </c>
      <c r="AG4003" s="1" t="str">
        <f aca="false">IF($Y4003="","",IF($AA4003&lt;$S4003,"Pass","Fail"))</f>
        <v/>
      </c>
      <c r="AH4003" s="23" t="str">
        <f aca="true">INDIRECT(CHOOSE(MATCH($T4003,{"±","&gt;","≥","≤","&lt;"},0), "AC", "AD", "AE", "AF", "AG") &amp; ROW())</f>
        <v/>
      </c>
      <c r="AI4003" s="56" t="str">
        <f aca="false">IF($X4003="Not Significant","No Further Action Required",
IF($AH4003="","",
IF(AND($AH4003="Pass",$L4003="0 - Passed "),"Analysis performed; no further action required.",
IF(AND($AH4003="Fail",$L4003="1 - Failed "),"Analysis performed; no further action required.",
IF(AND($AH4003="Pass",$L4003="2 - Limited In Use "),"Analysis performed; no further action required.",
IF(AND($AH4003="Fail",$L4003="3 - Adjusted "),"Analysis performed; no further action required.",
"Unit fails analysis; TSM determination required."))))))</f>
        <v/>
      </c>
      <c r="AJ4003" s="58"/>
    </row>
    <row r="4004" customFormat="false" ht="15" hidden="false" customHeight="false" outlineLevel="0" collapsed="false">
      <c r="A4004" s="56"/>
      <c r="E4004" s="57" t="str">
        <f aca="false">IF(AND($F4004="",$G4004=""),"",IF($G4004="",$F4004,HYPERLINK($G4004,$F4004)))</f>
        <v/>
      </c>
      <c r="H4004" s="1" t="str">
        <f aca="false">IF($I4004="","None Attached",IF(LEFT($I4004,5)="https",HYPERLINK($I4004,"Datasheet"),HYPERLINK(_xlfn.CONCAT("https://",$I4004),"Datasheet")))</f>
        <v>None Attached</v>
      </c>
      <c r="M4004" s="56"/>
      <c r="P4004" s="58"/>
      <c r="Q4004" s="1" t="n">
        <f aca="false">$M4004-$N4004</f>
        <v>0</v>
      </c>
      <c r="R4004" s="56"/>
      <c r="T4004" s="59" t="s">
        <v>15</v>
      </c>
      <c r="U4004" s="1" t="n">
        <f aca="false">$S4004-$R4004</f>
        <v>0</v>
      </c>
      <c r="V4004" s="1" t="n">
        <f aca="false">IF($T4004="±",$Q4004*2,$Q4004)</f>
        <v>0</v>
      </c>
      <c r="W4004" s="60" t="str">
        <f aca="false">IFERROR($U4004/ABS($V4004),"N/A")</f>
        <v>N/A</v>
      </c>
      <c r="X4004" s="61" t="str">
        <f aca="false">IF(OR($W4004="N/A",$R4004="",$S4004=""),"N/A",IF($W4004&gt;=4,"Not Significant",IF($W4004&gt;=2,"Semi-Significant","Significant")))</f>
        <v>N/A</v>
      </c>
      <c r="Z4004" s="1" t="str">
        <f aca="false">IF($D4004="Z540.1 w/data",0,"")</f>
        <v/>
      </c>
      <c r="AA4004" s="1" t="e">
        <f aca="false">$Y4004+$Q4004+$Z4004</f>
        <v>#VALUE!</v>
      </c>
      <c r="AB4004" s="1" t="n">
        <f aca="false">$N4004+$Q4004</f>
        <v>0</v>
      </c>
      <c r="AC4004" s="1" t="str">
        <f aca="false">IF($Y4004="","",IF(AND($AA4004&gt;=$R4004,$AA4004&lt;=$S4004),"Pass","Fail"))</f>
        <v/>
      </c>
      <c r="AD4004" s="1" t="str">
        <f aca="false">IF($Y4004="","",IF($AA4004&gt;$R4004,"Pass","Fail"))</f>
        <v/>
      </c>
      <c r="AE4004" s="1" t="str">
        <f aca="false">IF($Y4004="","",IF($AA4004&gt;=$R4004,"Pass","Fail"))</f>
        <v/>
      </c>
      <c r="AF4004" s="1" t="str">
        <f aca="false">IF($Y4004="","",IF($AA4004&lt;=$S4004,"Pass","Fail"))</f>
        <v/>
      </c>
      <c r="AG4004" s="1" t="str">
        <f aca="false">IF($Y4004="","",IF($AA4004&lt;$S4004,"Pass","Fail"))</f>
        <v/>
      </c>
      <c r="AH4004" s="23" t="str">
        <f aca="true">INDIRECT(CHOOSE(MATCH($T4004,{"±","&gt;","≥","≤","&lt;"},0), "AC", "AD", "AE", "AF", "AG") &amp; ROW())</f>
        <v/>
      </c>
      <c r="AI4004" s="56" t="str">
        <f aca="false">IF($X4004="Not Significant","No Further Action Required",
IF($AH4004="","",
IF(AND($AH4004="Pass",$L4004="0 - Passed "),"Analysis performed; no further action required.",
IF(AND($AH4004="Fail",$L4004="1 - Failed "),"Analysis performed; no further action required.",
IF(AND($AH4004="Pass",$L4004="2 - Limited In Use "),"Analysis performed; no further action required.",
IF(AND($AH4004="Fail",$L4004="3 - Adjusted "),"Analysis performed; no further action required.",
"Unit fails analysis; TSM determination required."))))))</f>
        <v/>
      </c>
      <c r="AJ4004" s="58"/>
    </row>
    <row r="4005" customFormat="false" ht="15" hidden="false" customHeight="false" outlineLevel="0" collapsed="false">
      <c r="A4005" s="56"/>
      <c r="E4005" s="57" t="str">
        <f aca="false">IF(AND($F4005="",$G4005=""),"",IF($G4005="",$F4005,HYPERLINK($G4005,$F4005)))</f>
        <v/>
      </c>
      <c r="H4005" s="1" t="str">
        <f aca="false">IF($I4005="","None Attached",IF(LEFT($I4005,5)="https",HYPERLINK($I4005,"Datasheet"),HYPERLINK(_xlfn.CONCAT("https://",$I4005),"Datasheet")))</f>
        <v>None Attached</v>
      </c>
      <c r="M4005" s="56"/>
      <c r="P4005" s="58"/>
      <c r="Q4005" s="1" t="n">
        <f aca="false">$M4005-$N4005</f>
        <v>0</v>
      </c>
      <c r="R4005" s="56"/>
      <c r="T4005" s="59" t="s">
        <v>15</v>
      </c>
      <c r="U4005" s="1" t="n">
        <f aca="false">$S4005-$R4005</f>
        <v>0</v>
      </c>
      <c r="V4005" s="1" t="n">
        <f aca="false">IF($T4005="±",$Q4005*2,$Q4005)</f>
        <v>0</v>
      </c>
      <c r="W4005" s="60" t="str">
        <f aca="false">IFERROR($U4005/ABS($V4005),"N/A")</f>
        <v>N/A</v>
      </c>
      <c r="X4005" s="61" t="str">
        <f aca="false">IF(OR($W4005="N/A",$R4005="",$S4005=""),"N/A",IF($W4005&gt;=4,"Not Significant",IF($W4005&gt;=2,"Semi-Significant","Significant")))</f>
        <v>N/A</v>
      </c>
      <c r="Z4005" s="1" t="str">
        <f aca="false">IF($D4005="Z540.1 w/data",0,"")</f>
        <v/>
      </c>
      <c r="AA4005" s="1" t="e">
        <f aca="false">$Y4005+$Q4005+$Z4005</f>
        <v>#VALUE!</v>
      </c>
      <c r="AB4005" s="1" t="n">
        <f aca="false">$N4005+$Q4005</f>
        <v>0</v>
      </c>
      <c r="AC4005" s="1" t="str">
        <f aca="false">IF($Y4005="","",IF(AND($AA4005&gt;=$R4005,$AA4005&lt;=$S4005),"Pass","Fail"))</f>
        <v/>
      </c>
      <c r="AD4005" s="1" t="str">
        <f aca="false">IF($Y4005="","",IF($AA4005&gt;$R4005,"Pass","Fail"))</f>
        <v/>
      </c>
      <c r="AE4005" s="1" t="str">
        <f aca="false">IF($Y4005="","",IF($AA4005&gt;=$R4005,"Pass","Fail"))</f>
        <v/>
      </c>
      <c r="AF4005" s="1" t="str">
        <f aca="false">IF($Y4005="","",IF($AA4005&lt;=$S4005,"Pass","Fail"))</f>
        <v/>
      </c>
      <c r="AG4005" s="1" t="str">
        <f aca="false">IF($Y4005="","",IF($AA4005&lt;$S4005,"Pass","Fail"))</f>
        <v/>
      </c>
      <c r="AH4005" s="23" t="str">
        <f aca="true">INDIRECT(CHOOSE(MATCH($T4005,{"±","&gt;","≥","≤","&lt;"},0), "AC", "AD", "AE", "AF", "AG") &amp; ROW())</f>
        <v/>
      </c>
      <c r="AI4005" s="56" t="str">
        <f aca="false">IF($X4005="Not Significant","No Further Action Required",
IF($AH4005="","",
IF(AND($AH4005="Pass",$L4005="0 - Passed "),"Analysis performed; no further action required.",
IF(AND($AH4005="Fail",$L4005="1 - Failed "),"Analysis performed; no further action required.",
IF(AND($AH4005="Pass",$L4005="2 - Limited In Use "),"Analysis performed; no further action required.",
IF(AND($AH4005="Fail",$L4005="3 - Adjusted "),"Analysis performed; no further action required.",
"Unit fails analysis; TSM determination required."))))))</f>
        <v/>
      </c>
      <c r="AJ4005" s="58"/>
    </row>
    <row r="4006" customFormat="false" ht="15" hidden="false" customHeight="false" outlineLevel="0" collapsed="false">
      <c r="A4006" s="56"/>
      <c r="E4006" s="57" t="str">
        <f aca="false">IF(AND($F4006="",$G4006=""),"",IF($G4006="",$F4006,HYPERLINK($G4006,$F4006)))</f>
        <v/>
      </c>
      <c r="H4006" s="1" t="str">
        <f aca="false">IF($I4006="","None Attached",IF(LEFT($I4006,5)="https",HYPERLINK($I4006,"Datasheet"),HYPERLINK(_xlfn.CONCAT("https://",$I4006),"Datasheet")))</f>
        <v>None Attached</v>
      </c>
      <c r="M4006" s="56"/>
      <c r="P4006" s="58"/>
      <c r="Q4006" s="1" t="n">
        <f aca="false">$M4006-$N4006</f>
        <v>0</v>
      </c>
      <c r="R4006" s="56"/>
      <c r="T4006" s="59" t="s">
        <v>15</v>
      </c>
      <c r="U4006" s="1" t="n">
        <f aca="false">$S4006-$R4006</f>
        <v>0</v>
      </c>
      <c r="V4006" s="1" t="n">
        <f aca="false">IF($T4006="±",$Q4006*2,$Q4006)</f>
        <v>0</v>
      </c>
      <c r="W4006" s="60" t="str">
        <f aca="false">IFERROR($U4006/ABS($V4006),"N/A")</f>
        <v>N/A</v>
      </c>
      <c r="X4006" s="61" t="str">
        <f aca="false">IF(OR($W4006="N/A",$R4006="",$S4006=""),"N/A",IF($W4006&gt;=4,"Not Significant",IF($W4006&gt;=2,"Semi-Significant","Significant")))</f>
        <v>N/A</v>
      </c>
      <c r="Z4006" s="1" t="str">
        <f aca="false">IF($D4006="Z540.1 w/data",0,"")</f>
        <v/>
      </c>
      <c r="AA4006" s="1" t="e">
        <f aca="false">$Y4006+$Q4006+$Z4006</f>
        <v>#VALUE!</v>
      </c>
      <c r="AB4006" s="1" t="n">
        <f aca="false">$N4006+$Q4006</f>
        <v>0</v>
      </c>
      <c r="AC4006" s="1" t="str">
        <f aca="false">IF($Y4006="","",IF(AND($AA4006&gt;=$R4006,$AA4006&lt;=$S4006),"Pass","Fail"))</f>
        <v/>
      </c>
      <c r="AD4006" s="1" t="str">
        <f aca="false">IF($Y4006="","",IF($AA4006&gt;$R4006,"Pass","Fail"))</f>
        <v/>
      </c>
      <c r="AE4006" s="1" t="str">
        <f aca="false">IF($Y4006="","",IF($AA4006&gt;=$R4006,"Pass","Fail"))</f>
        <v/>
      </c>
      <c r="AF4006" s="1" t="str">
        <f aca="false">IF($Y4006="","",IF($AA4006&lt;=$S4006,"Pass","Fail"))</f>
        <v/>
      </c>
      <c r="AG4006" s="1" t="str">
        <f aca="false">IF($Y4006="","",IF($AA4006&lt;$S4006,"Pass","Fail"))</f>
        <v/>
      </c>
      <c r="AH4006" s="23" t="str">
        <f aca="true">INDIRECT(CHOOSE(MATCH($T4006,{"±","&gt;","≥","≤","&lt;"},0), "AC", "AD", "AE", "AF", "AG") &amp; ROW())</f>
        <v/>
      </c>
      <c r="AI4006" s="56" t="str">
        <f aca="false">IF($X4006="Not Significant","No Further Action Required",
IF($AH4006="","",
IF(AND($AH4006="Pass",$L4006="0 - Passed "),"Analysis performed; no further action required.",
IF(AND($AH4006="Fail",$L4006="1 - Failed "),"Analysis performed; no further action required.",
IF(AND($AH4006="Pass",$L4006="2 - Limited In Use "),"Analysis performed; no further action required.",
IF(AND($AH4006="Fail",$L4006="3 - Adjusted "),"Analysis performed; no further action required.",
"Unit fails analysis; TSM determination required."))))))</f>
        <v/>
      </c>
      <c r="AJ4006" s="58"/>
    </row>
    <row r="4007" customFormat="false" ht="15" hidden="false" customHeight="false" outlineLevel="0" collapsed="false">
      <c r="A4007" s="56"/>
      <c r="E4007" s="57" t="str">
        <f aca="false">IF(AND($F4007="",$G4007=""),"",IF($G4007="",$F4007,HYPERLINK($G4007,$F4007)))</f>
        <v/>
      </c>
      <c r="H4007" s="1" t="str">
        <f aca="false">IF($I4007="","None Attached",IF(LEFT($I4007,5)="https",HYPERLINK($I4007,"Datasheet"),HYPERLINK(_xlfn.CONCAT("https://",$I4007),"Datasheet")))</f>
        <v>None Attached</v>
      </c>
      <c r="M4007" s="56"/>
      <c r="P4007" s="58"/>
      <c r="Q4007" s="1" t="n">
        <f aca="false">$M4007-$N4007</f>
        <v>0</v>
      </c>
      <c r="R4007" s="56"/>
      <c r="T4007" s="59" t="s">
        <v>15</v>
      </c>
      <c r="U4007" s="1" t="n">
        <f aca="false">$S4007-$R4007</f>
        <v>0</v>
      </c>
      <c r="V4007" s="1" t="n">
        <f aca="false">IF($T4007="±",$Q4007*2,$Q4007)</f>
        <v>0</v>
      </c>
      <c r="W4007" s="60" t="str">
        <f aca="false">IFERROR($U4007/ABS($V4007),"N/A")</f>
        <v>N/A</v>
      </c>
      <c r="X4007" s="61" t="str">
        <f aca="false">IF(OR($W4007="N/A",$R4007="",$S4007=""),"N/A",IF($W4007&gt;=4,"Not Significant",IF($W4007&gt;=2,"Semi-Significant","Significant")))</f>
        <v>N/A</v>
      </c>
      <c r="Z4007" s="1" t="str">
        <f aca="false">IF($D4007="Z540.1 w/data",0,"")</f>
        <v/>
      </c>
      <c r="AA4007" s="1" t="e">
        <f aca="false">$Y4007+$Q4007+$Z4007</f>
        <v>#VALUE!</v>
      </c>
      <c r="AB4007" s="1" t="n">
        <f aca="false">$N4007+$Q4007</f>
        <v>0</v>
      </c>
      <c r="AC4007" s="1" t="str">
        <f aca="false">IF($Y4007="","",IF(AND($AA4007&gt;=$R4007,$AA4007&lt;=$S4007),"Pass","Fail"))</f>
        <v/>
      </c>
      <c r="AD4007" s="1" t="str">
        <f aca="false">IF($Y4007="","",IF($AA4007&gt;$R4007,"Pass","Fail"))</f>
        <v/>
      </c>
      <c r="AE4007" s="1" t="str">
        <f aca="false">IF($Y4007="","",IF($AA4007&gt;=$R4007,"Pass","Fail"))</f>
        <v/>
      </c>
      <c r="AF4007" s="1" t="str">
        <f aca="false">IF($Y4007="","",IF($AA4007&lt;=$S4007,"Pass","Fail"))</f>
        <v/>
      </c>
      <c r="AG4007" s="1" t="str">
        <f aca="false">IF($Y4007="","",IF($AA4007&lt;$S4007,"Pass","Fail"))</f>
        <v/>
      </c>
      <c r="AH4007" s="23" t="str">
        <f aca="true">INDIRECT(CHOOSE(MATCH($T4007,{"±","&gt;","≥","≤","&lt;"},0), "AC", "AD", "AE", "AF", "AG") &amp; ROW())</f>
        <v/>
      </c>
      <c r="AI4007" s="56" t="str">
        <f aca="false">IF($X4007="Not Significant","No Further Action Required",
IF($AH4007="","",
IF(AND($AH4007="Pass",$L4007="0 - Passed "),"Analysis performed; no further action required.",
IF(AND($AH4007="Fail",$L4007="1 - Failed "),"Analysis performed; no further action required.",
IF(AND($AH4007="Pass",$L4007="2 - Limited In Use "),"Analysis performed; no further action required.",
IF(AND($AH4007="Fail",$L4007="3 - Adjusted "),"Analysis performed; no further action required.",
"Unit fails analysis; TSM determination required."))))))</f>
        <v/>
      </c>
      <c r="AJ4007" s="58"/>
    </row>
    <row r="4008" customFormat="false" ht="15" hidden="false" customHeight="false" outlineLevel="0" collapsed="false">
      <c r="A4008" s="56"/>
      <c r="E4008" s="57" t="str">
        <f aca="false">IF(AND($F4008="",$G4008=""),"",IF($G4008="",$F4008,HYPERLINK($G4008,$F4008)))</f>
        <v/>
      </c>
      <c r="H4008" s="1" t="str">
        <f aca="false">IF($I4008="","None Attached",IF(LEFT($I4008,5)="https",HYPERLINK($I4008,"Datasheet"),HYPERLINK(_xlfn.CONCAT("https://",$I4008),"Datasheet")))</f>
        <v>None Attached</v>
      </c>
      <c r="M4008" s="56"/>
      <c r="P4008" s="58"/>
      <c r="Q4008" s="1" t="n">
        <f aca="false">$M4008-$N4008</f>
        <v>0</v>
      </c>
      <c r="R4008" s="56"/>
      <c r="T4008" s="59" t="s">
        <v>15</v>
      </c>
      <c r="U4008" s="1" t="n">
        <f aca="false">$S4008-$R4008</f>
        <v>0</v>
      </c>
      <c r="V4008" s="1" t="n">
        <f aca="false">IF($T4008="±",$Q4008*2,$Q4008)</f>
        <v>0</v>
      </c>
      <c r="W4008" s="60" t="str">
        <f aca="false">IFERROR($U4008/ABS($V4008),"N/A")</f>
        <v>N/A</v>
      </c>
      <c r="X4008" s="61" t="str">
        <f aca="false">IF(OR($W4008="N/A",$R4008="",$S4008=""),"N/A",IF($W4008&gt;=4,"Not Significant",IF($W4008&gt;=2,"Semi-Significant","Significant")))</f>
        <v>N/A</v>
      </c>
      <c r="Z4008" s="1" t="str">
        <f aca="false">IF($D4008="Z540.1 w/data",0,"")</f>
        <v/>
      </c>
      <c r="AA4008" s="1" t="e">
        <f aca="false">$Y4008+$Q4008+$Z4008</f>
        <v>#VALUE!</v>
      </c>
      <c r="AB4008" s="1" t="n">
        <f aca="false">$N4008+$Q4008</f>
        <v>0</v>
      </c>
      <c r="AC4008" s="1" t="str">
        <f aca="false">IF($Y4008="","",IF(AND($AA4008&gt;=$R4008,$AA4008&lt;=$S4008),"Pass","Fail"))</f>
        <v/>
      </c>
      <c r="AD4008" s="1" t="str">
        <f aca="false">IF($Y4008="","",IF($AA4008&gt;$R4008,"Pass","Fail"))</f>
        <v/>
      </c>
      <c r="AE4008" s="1" t="str">
        <f aca="false">IF($Y4008="","",IF($AA4008&gt;=$R4008,"Pass","Fail"))</f>
        <v/>
      </c>
      <c r="AF4008" s="1" t="str">
        <f aca="false">IF($Y4008="","",IF($AA4008&lt;=$S4008,"Pass","Fail"))</f>
        <v/>
      </c>
      <c r="AG4008" s="1" t="str">
        <f aca="false">IF($Y4008="","",IF($AA4008&lt;$S4008,"Pass","Fail"))</f>
        <v/>
      </c>
      <c r="AH4008" s="23" t="str">
        <f aca="true">INDIRECT(CHOOSE(MATCH($T4008,{"±","&gt;","≥","≤","&lt;"},0), "AC", "AD", "AE", "AF", "AG") &amp; ROW())</f>
        <v/>
      </c>
      <c r="AI4008" s="56" t="str">
        <f aca="false">IF($X4008="Not Significant","No Further Action Required",
IF($AH4008="","",
IF(AND($AH4008="Pass",$L4008="0 - Passed "),"Analysis performed; no further action required.",
IF(AND($AH4008="Fail",$L4008="1 - Failed "),"Analysis performed; no further action required.",
IF(AND($AH4008="Pass",$L4008="2 - Limited In Use "),"Analysis performed; no further action required.",
IF(AND($AH4008="Fail",$L4008="3 - Adjusted "),"Analysis performed; no further action required.",
"Unit fails analysis; TSM determination required."))))))</f>
        <v/>
      </c>
      <c r="AJ4008" s="58"/>
    </row>
    <row r="4009" customFormat="false" ht="15" hidden="false" customHeight="false" outlineLevel="0" collapsed="false">
      <c r="A4009" s="56"/>
      <c r="E4009" s="57" t="str">
        <f aca="false">IF(AND($F4009="",$G4009=""),"",IF($G4009="",$F4009,HYPERLINK($G4009,$F4009)))</f>
        <v/>
      </c>
      <c r="H4009" s="1" t="str">
        <f aca="false">IF($I4009="","None Attached",IF(LEFT($I4009,5)="https",HYPERLINK($I4009,"Datasheet"),HYPERLINK(_xlfn.CONCAT("https://",$I4009),"Datasheet")))</f>
        <v>None Attached</v>
      </c>
      <c r="M4009" s="56"/>
      <c r="P4009" s="58"/>
      <c r="Q4009" s="1" t="n">
        <f aca="false">$M4009-$N4009</f>
        <v>0</v>
      </c>
      <c r="R4009" s="56"/>
      <c r="T4009" s="59" t="s">
        <v>15</v>
      </c>
      <c r="U4009" s="1" t="n">
        <f aca="false">$S4009-$R4009</f>
        <v>0</v>
      </c>
      <c r="V4009" s="1" t="n">
        <f aca="false">IF($T4009="±",$Q4009*2,$Q4009)</f>
        <v>0</v>
      </c>
      <c r="W4009" s="60" t="str">
        <f aca="false">IFERROR($U4009/ABS($V4009),"N/A")</f>
        <v>N/A</v>
      </c>
      <c r="X4009" s="61" t="str">
        <f aca="false">IF(OR($W4009="N/A",$R4009="",$S4009=""),"N/A",IF($W4009&gt;=4,"Not Significant",IF($W4009&gt;=2,"Semi-Significant","Significant")))</f>
        <v>N/A</v>
      </c>
      <c r="Z4009" s="1" t="str">
        <f aca="false">IF($D4009="Z540.1 w/data",0,"")</f>
        <v/>
      </c>
      <c r="AA4009" s="1" t="e">
        <f aca="false">$Y4009+$Q4009+$Z4009</f>
        <v>#VALUE!</v>
      </c>
      <c r="AB4009" s="1" t="n">
        <f aca="false">$N4009+$Q4009</f>
        <v>0</v>
      </c>
      <c r="AC4009" s="1" t="str">
        <f aca="false">IF($Y4009="","",IF(AND($AA4009&gt;=$R4009,$AA4009&lt;=$S4009),"Pass","Fail"))</f>
        <v/>
      </c>
      <c r="AD4009" s="1" t="str">
        <f aca="false">IF($Y4009="","",IF($AA4009&gt;$R4009,"Pass","Fail"))</f>
        <v/>
      </c>
      <c r="AE4009" s="1" t="str">
        <f aca="false">IF($Y4009="","",IF($AA4009&gt;=$R4009,"Pass","Fail"))</f>
        <v/>
      </c>
      <c r="AF4009" s="1" t="str">
        <f aca="false">IF($Y4009="","",IF($AA4009&lt;=$S4009,"Pass","Fail"))</f>
        <v/>
      </c>
      <c r="AG4009" s="1" t="str">
        <f aca="false">IF($Y4009="","",IF($AA4009&lt;$S4009,"Pass","Fail"))</f>
        <v/>
      </c>
      <c r="AH4009" s="23" t="str">
        <f aca="true">INDIRECT(CHOOSE(MATCH($T4009,{"±","&gt;","≥","≤","&lt;"},0), "AC", "AD", "AE", "AF", "AG") &amp; ROW())</f>
        <v/>
      </c>
      <c r="AI4009" s="56" t="str">
        <f aca="false">IF($X4009="Not Significant","No Further Action Required",
IF($AH4009="","",
IF(AND($AH4009="Pass",$L4009="0 - Passed "),"Analysis performed; no further action required.",
IF(AND($AH4009="Fail",$L4009="1 - Failed "),"Analysis performed; no further action required.",
IF(AND($AH4009="Pass",$L4009="2 - Limited In Use "),"Analysis performed; no further action required.",
IF(AND($AH4009="Fail",$L4009="3 - Adjusted "),"Analysis performed; no further action required.",
"Unit fails analysis; TSM determination required."))))))</f>
        <v/>
      </c>
      <c r="AJ4009" s="58"/>
    </row>
    <row r="4010" customFormat="false" ht="15" hidden="false" customHeight="false" outlineLevel="0" collapsed="false">
      <c r="A4010" s="56"/>
      <c r="E4010" s="57" t="str">
        <f aca="false">IF(AND($F4010="",$G4010=""),"",IF($G4010="",$F4010,HYPERLINK($G4010,$F4010)))</f>
        <v/>
      </c>
      <c r="H4010" s="1" t="str">
        <f aca="false">IF($I4010="","None Attached",IF(LEFT($I4010,5)="https",HYPERLINK($I4010,"Datasheet"),HYPERLINK(_xlfn.CONCAT("https://",$I4010),"Datasheet")))</f>
        <v>None Attached</v>
      </c>
      <c r="M4010" s="56"/>
      <c r="P4010" s="58"/>
      <c r="Q4010" s="1" t="n">
        <f aca="false">$M4010-$N4010</f>
        <v>0</v>
      </c>
      <c r="R4010" s="56"/>
      <c r="T4010" s="59" t="s">
        <v>15</v>
      </c>
      <c r="U4010" s="1" t="n">
        <f aca="false">$S4010-$R4010</f>
        <v>0</v>
      </c>
      <c r="V4010" s="1" t="n">
        <f aca="false">IF($T4010="±",$Q4010*2,$Q4010)</f>
        <v>0</v>
      </c>
      <c r="W4010" s="60" t="str">
        <f aca="false">IFERROR($U4010/ABS($V4010),"N/A")</f>
        <v>N/A</v>
      </c>
      <c r="X4010" s="61" t="str">
        <f aca="false">IF(OR($W4010="N/A",$R4010="",$S4010=""),"N/A",IF($W4010&gt;=4,"Not Significant",IF($W4010&gt;=2,"Semi-Significant","Significant")))</f>
        <v>N/A</v>
      </c>
      <c r="Z4010" s="1" t="str">
        <f aca="false">IF($D4010="Z540.1 w/data",0,"")</f>
        <v/>
      </c>
      <c r="AA4010" s="1" t="e">
        <f aca="false">$Y4010+$Q4010+$Z4010</f>
        <v>#VALUE!</v>
      </c>
      <c r="AB4010" s="1" t="n">
        <f aca="false">$N4010+$Q4010</f>
        <v>0</v>
      </c>
      <c r="AC4010" s="1" t="str">
        <f aca="false">IF($Y4010="","",IF(AND($AA4010&gt;=$R4010,$AA4010&lt;=$S4010),"Pass","Fail"))</f>
        <v/>
      </c>
      <c r="AD4010" s="1" t="str">
        <f aca="false">IF($Y4010="","",IF($AA4010&gt;$R4010,"Pass","Fail"))</f>
        <v/>
      </c>
      <c r="AE4010" s="1" t="str">
        <f aca="false">IF($Y4010="","",IF($AA4010&gt;=$R4010,"Pass","Fail"))</f>
        <v/>
      </c>
      <c r="AF4010" s="1" t="str">
        <f aca="false">IF($Y4010="","",IF($AA4010&lt;=$S4010,"Pass","Fail"))</f>
        <v/>
      </c>
      <c r="AG4010" s="1" t="str">
        <f aca="false">IF($Y4010="","",IF($AA4010&lt;$S4010,"Pass","Fail"))</f>
        <v/>
      </c>
      <c r="AH4010" s="23" t="str">
        <f aca="true">INDIRECT(CHOOSE(MATCH($T4010,{"±","&gt;","≥","≤","&lt;"},0), "AC", "AD", "AE", "AF", "AG") &amp; ROW())</f>
        <v/>
      </c>
      <c r="AI4010" s="56" t="str">
        <f aca="false">IF($X4010="Not Significant","No Further Action Required",
IF($AH4010="","",
IF(AND($AH4010="Pass",$L4010="0 - Passed "),"Analysis performed; no further action required.",
IF(AND($AH4010="Fail",$L4010="1 - Failed "),"Analysis performed; no further action required.",
IF(AND($AH4010="Pass",$L4010="2 - Limited In Use "),"Analysis performed; no further action required.",
IF(AND($AH4010="Fail",$L4010="3 - Adjusted "),"Analysis performed; no further action required.",
"Unit fails analysis; TSM determination required."))))))</f>
        <v/>
      </c>
      <c r="AJ4010" s="58"/>
    </row>
    <row r="4011" customFormat="false" ht="15" hidden="false" customHeight="false" outlineLevel="0" collapsed="false">
      <c r="A4011" s="56"/>
      <c r="E4011" s="57" t="str">
        <f aca="false">IF(AND($F4011="",$G4011=""),"",IF($G4011="",$F4011,HYPERLINK($G4011,$F4011)))</f>
        <v/>
      </c>
      <c r="H4011" s="1" t="str">
        <f aca="false">IF($I4011="","None Attached",IF(LEFT($I4011,5)="https",HYPERLINK($I4011,"Datasheet"),HYPERLINK(_xlfn.CONCAT("https://",$I4011),"Datasheet")))</f>
        <v>None Attached</v>
      </c>
      <c r="M4011" s="56"/>
      <c r="P4011" s="58"/>
      <c r="Q4011" s="1" t="n">
        <f aca="false">$M4011-$N4011</f>
        <v>0</v>
      </c>
      <c r="R4011" s="56"/>
      <c r="T4011" s="59" t="s">
        <v>15</v>
      </c>
      <c r="U4011" s="1" t="n">
        <f aca="false">$S4011-$R4011</f>
        <v>0</v>
      </c>
      <c r="V4011" s="1" t="n">
        <f aca="false">IF($T4011="±",$Q4011*2,$Q4011)</f>
        <v>0</v>
      </c>
      <c r="W4011" s="60" t="str">
        <f aca="false">IFERROR($U4011/ABS($V4011),"N/A")</f>
        <v>N/A</v>
      </c>
      <c r="X4011" s="61" t="str">
        <f aca="false">IF(OR($W4011="N/A",$R4011="",$S4011=""),"N/A",IF($W4011&gt;=4,"Not Significant",IF($W4011&gt;=2,"Semi-Significant","Significant")))</f>
        <v>N/A</v>
      </c>
      <c r="Z4011" s="1" t="str">
        <f aca="false">IF($D4011="Z540.1 w/data",0,"")</f>
        <v/>
      </c>
      <c r="AA4011" s="1" t="e">
        <f aca="false">$Y4011+$Q4011+$Z4011</f>
        <v>#VALUE!</v>
      </c>
      <c r="AB4011" s="1" t="n">
        <f aca="false">$N4011+$Q4011</f>
        <v>0</v>
      </c>
      <c r="AC4011" s="1" t="str">
        <f aca="false">IF($Y4011="","",IF(AND($AA4011&gt;=$R4011,$AA4011&lt;=$S4011),"Pass","Fail"))</f>
        <v/>
      </c>
      <c r="AD4011" s="1" t="str">
        <f aca="false">IF($Y4011="","",IF($AA4011&gt;$R4011,"Pass","Fail"))</f>
        <v/>
      </c>
      <c r="AE4011" s="1" t="str">
        <f aca="false">IF($Y4011="","",IF($AA4011&gt;=$R4011,"Pass","Fail"))</f>
        <v/>
      </c>
      <c r="AF4011" s="1" t="str">
        <f aca="false">IF($Y4011="","",IF($AA4011&lt;=$S4011,"Pass","Fail"))</f>
        <v/>
      </c>
      <c r="AG4011" s="1" t="str">
        <f aca="false">IF($Y4011="","",IF($AA4011&lt;$S4011,"Pass","Fail"))</f>
        <v/>
      </c>
      <c r="AH4011" s="23" t="str">
        <f aca="true">INDIRECT(CHOOSE(MATCH($T4011,{"±","&gt;","≥","≤","&lt;"},0), "AC", "AD", "AE", "AF", "AG") &amp; ROW())</f>
        <v/>
      </c>
      <c r="AI4011" s="56" t="str">
        <f aca="false">IF($X4011="Not Significant","No Further Action Required",
IF($AH4011="","",
IF(AND($AH4011="Pass",$L4011="0 - Passed "),"Analysis performed; no further action required.",
IF(AND($AH4011="Fail",$L4011="1 - Failed "),"Analysis performed; no further action required.",
IF(AND($AH4011="Pass",$L4011="2 - Limited In Use "),"Analysis performed; no further action required.",
IF(AND($AH4011="Fail",$L4011="3 - Adjusted "),"Analysis performed; no further action required.",
"Unit fails analysis; TSM determination required."))))))</f>
        <v/>
      </c>
      <c r="AJ4011" s="58"/>
    </row>
    <row r="4012" customFormat="false" ht="15" hidden="false" customHeight="false" outlineLevel="0" collapsed="false">
      <c r="A4012" s="56"/>
      <c r="E4012" s="57" t="str">
        <f aca="false">IF(AND($F4012="",$G4012=""),"",IF($G4012="",$F4012,HYPERLINK($G4012,$F4012)))</f>
        <v/>
      </c>
      <c r="H4012" s="1" t="str">
        <f aca="false">IF($I4012="","None Attached",IF(LEFT($I4012,5)="https",HYPERLINK($I4012,"Datasheet"),HYPERLINK(_xlfn.CONCAT("https://",$I4012),"Datasheet")))</f>
        <v>None Attached</v>
      </c>
      <c r="M4012" s="56"/>
      <c r="P4012" s="58"/>
      <c r="Q4012" s="1" t="n">
        <f aca="false">$M4012-$N4012</f>
        <v>0</v>
      </c>
      <c r="R4012" s="56"/>
      <c r="T4012" s="59" t="s">
        <v>15</v>
      </c>
      <c r="U4012" s="1" t="n">
        <f aca="false">$S4012-$R4012</f>
        <v>0</v>
      </c>
      <c r="V4012" s="1" t="n">
        <f aca="false">IF($T4012="±",$Q4012*2,$Q4012)</f>
        <v>0</v>
      </c>
      <c r="W4012" s="60" t="str">
        <f aca="false">IFERROR($U4012/ABS($V4012),"N/A")</f>
        <v>N/A</v>
      </c>
      <c r="X4012" s="61" t="str">
        <f aca="false">IF(OR($W4012="N/A",$R4012="",$S4012=""),"N/A",IF($W4012&gt;=4,"Not Significant",IF($W4012&gt;=2,"Semi-Significant","Significant")))</f>
        <v>N/A</v>
      </c>
      <c r="Z4012" s="1" t="str">
        <f aca="false">IF($D4012="Z540.1 w/data",0,"")</f>
        <v/>
      </c>
      <c r="AA4012" s="1" t="e">
        <f aca="false">$Y4012+$Q4012+$Z4012</f>
        <v>#VALUE!</v>
      </c>
      <c r="AB4012" s="1" t="n">
        <f aca="false">$N4012+$Q4012</f>
        <v>0</v>
      </c>
      <c r="AC4012" s="1" t="str">
        <f aca="false">IF($Y4012="","",IF(AND($AA4012&gt;=$R4012,$AA4012&lt;=$S4012),"Pass","Fail"))</f>
        <v/>
      </c>
      <c r="AD4012" s="1" t="str">
        <f aca="false">IF($Y4012="","",IF($AA4012&gt;$R4012,"Pass","Fail"))</f>
        <v/>
      </c>
      <c r="AE4012" s="1" t="str">
        <f aca="false">IF($Y4012="","",IF($AA4012&gt;=$R4012,"Pass","Fail"))</f>
        <v/>
      </c>
      <c r="AF4012" s="1" t="str">
        <f aca="false">IF($Y4012="","",IF($AA4012&lt;=$S4012,"Pass","Fail"))</f>
        <v/>
      </c>
      <c r="AG4012" s="1" t="str">
        <f aca="false">IF($Y4012="","",IF($AA4012&lt;$S4012,"Pass","Fail"))</f>
        <v/>
      </c>
      <c r="AH4012" s="23" t="str">
        <f aca="true">INDIRECT(CHOOSE(MATCH($T4012,{"±","&gt;","≥","≤","&lt;"},0), "AC", "AD", "AE", "AF", "AG") &amp; ROW())</f>
        <v/>
      </c>
      <c r="AI4012" s="56" t="str">
        <f aca="false">IF($X4012="Not Significant","No Further Action Required",
IF($AH4012="","",
IF(AND($AH4012="Pass",$L4012="0 - Passed "),"Analysis performed; no further action required.",
IF(AND($AH4012="Fail",$L4012="1 - Failed "),"Analysis performed; no further action required.",
IF(AND($AH4012="Pass",$L4012="2 - Limited In Use "),"Analysis performed; no further action required.",
IF(AND($AH4012="Fail",$L4012="3 - Adjusted "),"Analysis performed; no further action required.",
"Unit fails analysis; TSM determination required."))))))</f>
        <v/>
      </c>
      <c r="AJ4012" s="58"/>
    </row>
    <row r="4013" customFormat="false" ht="15" hidden="false" customHeight="false" outlineLevel="0" collapsed="false">
      <c r="A4013" s="56"/>
      <c r="E4013" s="57" t="str">
        <f aca="false">IF(AND($F4013="",$G4013=""),"",IF($G4013="",$F4013,HYPERLINK($G4013,$F4013)))</f>
        <v/>
      </c>
      <c r="H4013" s="1" t="str">
        <f aca="false">IF($I4013="","None Attached",IF(LEFT($I4013,5)="https",HYPERLINK($I4013,"Datasheet"),HYPERLINK(_xlfn.CONCAT("https://",$I4013),"Datasheet")))</f>
        <v>None Attached</v>
      </c>
      <c r="M4013" s="56"/>
      <c r="P4013" s="58"/>
      <c r="Q4013" s="1" t="n">
        <f aca="false">$M4013-$N4013</f>
        <v>0</v>
      </c>
      <c r="R4013" s="56"/>
      <c r="T4013" s="59" t="s">
        <v>15</v>
      </c>
      <c r="U4013" s="1" t="n">
        <f aca="false">$S4013-$R4013</f>
        <v>0</v>
      </c>
      <c r="V4013" s="1" t="n">
        <f aca="false">IF($T4013="±",$Q4013*2,$Q4013)</f>
        <v>0</v>
      </c>
      <c r="W4013" s="60" t="str">
        <f aca="false">IFERROR($U4013/ABS($V4013),"N/A")</f>
        <v>N/A</v>
      </c>
      <c r="X4013" s="61" t="str">
        <f aca="false">IF(OR($W4013="N/A",$R4013="",$S4013=""),"N/A",IF($W4013&gt;=4,"Not Significant",IF($W4013&gt;=2,"Semi-Significant","Significant")))</f>
        <v>N/A</v>
      </c>
      <c r="Z4013" s="1" t="str">
        <f aca="false">IF($D4013="Z540.1 w/data",0,"")</f>
        <v/>
      </c>
      <c r="AA4013" s="1" t="e">
        <f aca="false">$Y4013+$Q4013+$Z4013</f>
        <v>#VALUE!</v>
      </c>
      <c r="AB4013" s="1" t="n">
        <f aca="false">$N4013+$Q4013</f>
        <v>0</v>
      </c>
      <c r="AC4013" s="1" t="str">
        <f aca="false">IF($Y4013="","",IF(AND($AA4013&gt;=$R4013,$AA4013&lt;=$S4013),"Pass","Fail"))</f>
        <v/>
      </c>
      <c r="AD4013" s="1" t="str">
        <f aca="false">IF($Y4013="","",IF($AA4013&gt;$R4013,"Pass","Fail"))</f>
        <v/>
      </c>
      <c r="AE4013" s="1" t="str">
        <f aca="false">IF($Y4013="","",IF($AA4013&gt;=$R4013,"Pass","Fail"))</f>
        <v/>
      </c>
      <c r="AF4013" s="1" t="str">
        <f aca="false">IF($Y4013="","",IF($AA4013&lt;=$S4013,"Pass","Fail"))</f>
        <v/>
      </c>
      <c r="AG4013" s="1" t="str">
        <f aca="false">IF($Y4013="","",IF($AA4013&lt;$S4013,"Pass","Fail"))</f>
        <v/>
      </c>
      <c r="AH4013" s="23" t="str">
        <f aca="true">INDIRECT(CHOOSE(MATCH($T4013,{"±","&gt;","≥","≤","&lt;"},0), "AC", "AD", "AE", "AF", "AG") &amp; ROW())</f>
        <v/>
      </c>
      <c r="AI4013" s="56" t="str">
        <f aca="false">IF($X4013="Not Significant","No Further Action Required",
IF($AH4013="","",
IF(AND($AH4013="Pass",$L4013="0 - Passed "),"Analysis performed; no further action required.",
IF(AND($AH4013="Fail",$L4013="1 - Failed "),"Analysis performed; no further action required.",
IF(AND($AH4013="Pass",$L4013="2 - Limited In Use "),"Analysis performed; no further action required.",
IF(AND($AH4013="Fail",$L4013="3 - Adjusted "),"Analysis performed; no further action required.",
"Unit fails analysis; TSM determination required."))))))</f>
        <v/>
      </c>
      <c r="AJ4013" s="58"/>
    </row>
    <row r="4014" customFormat="false" ht="15" hidden="false" customHeight="false" outlineLevel="0" collapsed="false">
      <c r="A4014" s="56"/>
      <c r="E4014" s="57" t="str">
        <f aca="false">IF(AND($F4014="",$G4014=""),"",IF($G4014="",$F4014,HYPERLINK($G4014,$F4014)))</f>
        <v/>
      </c>
      <c r="H4014" s="1" t="str">
        <f aca="false">IF($I4014="","None Attached",IF(LEFT($I4014,5)="https",HYPERLINK($I4014,"Datasheet"),HYPERLINK(_xlfn.CONCAT("https://",$I4014),"Datasheet")))</f>
        <v>None Attached</v>
      </c>
      <c r="M4014" s="56"/>
      <c r="P4014" s="58"/>
      <c r="Q4014" s="1" t="n">
        <f aca="false">$M4014-$N4014</f>
        <v>0</v>
      </c>
      <c r="R4014" s="56"/>
      <c r="T4014" s="59" t="s">
        <v>15</v>
      </c>
      <c r="U4014" s="1" t="n">
        <f aca="false">$S4014-$R4014</f>
        <v>0</v>
      </c>
      <c r="V4014" s="1" t="n">
        <f aca="false">IF($T4014="±",$Q4014*2,$Q4014)</f>
        <v>0</v>
      </c>
      <c r="W4014" s="60" t="str">
        <f aca="false">IFERROR($U4014/ABS($V4014),"N/A")</f>
        <v>N/A</v>
      </c>
      <c r="X4014" s="61" t="str">
        <f aca="false">IF(OR($W4014="N/A",$R4014="",$S4014=""),"N/A",IF($W4014&gt;=4,"Not Significant",IF($W4014&gt;=2,"Semi-Significant","Significant")))</f>
        <v>N/A</v>
      </c>
      <c r="Z4014" s="1" t="str">
        <f aca="false">IF($D4014="Z540.1 w/data",0,"")</f>
        <v/>
      </c>
      <c r="AA4014" s="1" t="e">
        <f aca="false">$Y4014+$Q4014+$Z4014</f>
        <v>#VALUE!</v>
      </c>
      <c r="AB4014" s="1" t="n">
        <f aca="false">$N4014+$Q4014</f>
        <v>0</v>
      </c>
      <c r="AC4014" s="1" t="str">
        <f aca="false">IF($Y4014="","",IF(AND($AA4014&gt;=$R4014,$AA4014&lt;=$S4014),"Pass","Fail"))</f>
        <v/>
      </c>
      <c r="AD4014" s="1" t="str">
        <f aca="false">IF($Y4014="","",IF($AA4014&gt;$R4014,"Pass","Fail"))</f>
        <v/>
      </c>
      <c r="AE4014" s="1" t="str">
        <f aca="false">IF($Y4014="","",IF($AA4014&gt;=$R4014,"Pass","Fail"))</f>
        <v/>
      </c>
      <c r="AF4014" s="1" t="str">
        <f aca="false">IF($Y4014="","",IF($AA4014&lt;=$S4014,"Pass","Fail"))</f>
        <v/>
      </c>
      <c r="AG4014" s="1" t="str">
        <f aca="false">IF($Y4014="","",IF($AA4014&lt;$S4014,"Pass","Fail"))</f>
        <v/>
      </c>
      <c r="AH4014" s="23" t="str">
        <f aca="true">INDIRECT(CHOOSE(MATCH($T4014,{"±","&gt;","≥","≤","&lt;"},0), "AC", "AD", "AE", "AF", "AG") &amp; ROW())</f>
        <v/>
      </c>
      <c r="AI4014" s="56" t="str">
        <f aca="false">IF($X4014="Not Significant","No Further Action Required",
IF($AH4014="","",
IF(AND($AH4014="Pass",$L4014="0 - Passed "),"Analysis performed; no further action required.",
IF(AND($AH4014="Fail",$L4014="1 - Failed "),"Analysis performed; no further action required.",
IF(AND($AH4014="Pass",$L4014="2 - Limited In Use "),"Analysis performed; no further action required.",
IF(AND($AH4014="Fail",$L4014="3 - Adjusted "),"Analysis performed; no further action required.",
"Unit fails analysis; TSM determination required."))))))</f>
        <v/>
      </c>
      <c r="AJ4014" s="58"/>
    </row>
    <row r="4015" customFormat="false" ht="15" hidden="false" customHeight="false" outlineLevel="0" collapsed="false">
      <c r="A4015" s="56"/>
      <c r="E4015" s="57" t="str">
        <f aca="false">IF(AND($F4015="",$G4015=""),"",IF($G4015="",$F4015,HYPERLINK($G4015,$F4015)))</f>
        <v/>
      </c>
      <c r="H4015" s="1" t="str">
        <f aca="false">IF($I4015="","None Attached",IF(LEFT($I4015,5)="https",HYPERLINK($I4015,"Datasheet"),HYPERLINK(_xlfn.CONCAT("https://",$I4015),"Datasheet")))</f>
        <v>None Attached</v>
      </c>
      <c r="M4015" s="56"/>
      <c r="P4015" s="58"/>
      <c r="Q4015" s="1" t="n">
        <f aca="false">$M4015-$N4015</f>
        <v>0</v>
      </c>
      <c r="R4015" s="56"/>
      <c r="T4015" s="59" t="s">
        <v>15</v>
      </c>
      <c r="U4015" s="1" t="n">
        <f aca="false">$S4015-$R4015</f>
        <v>0</v>
      </c>
      <c r="V4015" s="1" t="n">
        <f aca="false">IF($T4015="±",$Q4015*2,$Q4015)</f>
        <v>0</v>
      </c>
      <c r="W4015" s="60" t="str">
        <f aca="false">IFERROR($U4015/ABS($V4015),"N/A")</f>
        <v>N/A</v>
      </c>
      <c r="X4015" s="61" t="str">
        <f aca="false">IF(OR($W4015="N/A",$R4015="",$S4015=""),"N/A",IF($W4015&gt;=4,"Not Significant",IF($W4015&gt;=2,"Semi-Significant","Significant")))</f>
        <v>N/A</v>
      </c>
      <c r="Z4015" s="1" t="str">
        <f aca="false">IF($D4015="Z540.1 w/data",0,"")</f>
        <v/>
      </c>
      <c r="AA4015" s="1" t="e">
        <f aca="false">$Y4015+$Q4015+$Z4015</f>
        <v>#VALUE!</v>
      </c>
      <c r="AB4015" s="1" t="n">
        <f aca="false">$N4015+$Q4015</f>
        <v>0</v>
      </c>
      <c r="AC4015" s="1" t="str">
        <f aca="false">IF($Y4015="","",IF(AND($AA4015&gt;=$R4015,$AA4015&lt;=$S4015),"Pass","Fail"))</f>
        <v/>
      </c>
      <c r="AD4015" s="1" t="str">
        <f aca="false">IF($Y4015="","",IF($AA4015&gt;$R4015,"Pass","Fail"))</f>
        <v/>
      </c>
      <c r="AE4015" s="1" t="str">
        <f aca="false">IF($Y4015="","",IF($AA4015&gt;=$R4015,"Pass","Fail"))</f>
        <v/>
      </c>
      <c r="AF4015" s="1" t="str">
        <f aca="false">IF($Y4015="","",IF($AA4015&lt;=$S4015,"Pass","Fail"))</f>
        <v/>
      </c>
      <c r="AG4015" s="1" t="str">
        <f aca="false">IF($Y4015="","",IF($AA4015&lt;$S4015,"Pass","Fail"))</f>
        <v/>
      </c>
      <c r="AH4015" s="23" t="str">
        <f aca="true">INDIRECT(CHOOSE(MATCH($T4015,{"±","&gt;","≥","≤","&lt;"},0), "AC", "AD", "AE", "AF", "AG") &amp; ROW())</f>
        <v/>
      </c>
      <c r="AI4015" s="56" t="str">
        <f aca="false">IF($X4015="Not Significant","No Further Action Required",
IF($AH4015="","",
IF(AND($AH4015="Pass",$L4015="0 - Passed "),"Analysis performed; no further action required.",
IF(AND($AH4015="Fail",$L4015="1 - Failed "),"Analysis performed; no further action required.",
IF(AND($AH4015="Pass",$L4015="2 - Limited In Use "),"Analysis performed; no further action required.",
IF(AND($AH4015="Fail",$L4015="3 - Adjusted "),"Analysis performed; no further action required.",
"Unit fails analysis; TSM determination required."))))))</f>
        <v/>
      </c>
      <c r="AJ4015" s="58"/>
    </row>
    <row r="4016" customFormat="false" ht="15" hidden="false" customHeight="false" outlineLevel="0" collapsed="false">
      <c r="A4016" s="56"/>
      <c r="E4016" s="57" t="str">
        <f aca="false">IF(AND($F4016="",$G4016=""),"",IF($G4016="",$F4016,HYPERLINK($G4016,$F4016)))</f>
        <v/>
      </c>
      <c r="H4016" s="1" t="str">
        <f aca="false">IF($I4016="","None Attached",IF(LEFT($I4016,5)="https",HYPERLINK($I4016,"Datasheet"),HYPERLINK(_xlfn.CONCAT("https://",$I4016),"Datasheet")))</f>
        <v>None Attached</v>
      </c>
      <c r="M4016" s="56"/>
      <c r="P4016" s="58"/>
      <c r="Q4016" s="1" t="n">
        <f aca="false">$M4016-$N4016</f>
        <v>0</v>
      </c>
      <c r="R4016" s="56"/>
      <c r="T4016" s="59" t="s">
        <v>15</v>
      </c>
      <c r="U4016" s="1" t="n">
        <f aca="false">$S4016-$R4016</f>
        <v>0</v>
      </c>
      <c r="V4016" s="1" t="n">
        <f aca="false">IF($T4016="±",$Q4016*2,$Q4016)</f>
        <v>0</v>
      </c>
      <c r="W4016" s="60" t="str">
        <f aca="false">IFERROR($U4016/ABS($V4016),"N/A")</f>
        <v>N/A</v>
      </c>
      <c r="X4016" s="61" t="str">
        <f aca="false">IF(OR($W4016="N/A",$R4016="",$S4016=""),"N/A",IF($W4016&gt;=4,"Not Significant",IF($W4016&gt;=2,"Semi-Significant","Significant")))</f>
        <v>N/A</v>
      </c>
      <c r="Z4016" s="1" t="str">
        <f aca="false">IF($D4016="Z540.1 w/data",0,"")</f>
        <v/>
      </c>
      <c r="AA4016" s="1" t="e">
        <f aca="false">$Y4016+$Q4016+$Z4016</f>
        <v>#VALUE!</v>
      </c>
      <c r="AB4016" s="1" t="n">
        <f aca="false">$N4016+$Q4016</f>
        <v>0</v>
      </c>
      <c r="AC4016" s="1" t="str">
        <f aca="false">IF($Y4016="","",IF(AND($AA4016&gt;=$R4016,$AA4016&lt;=$S4016),"Pass","Fail"))</f>
        <v/>
      </c>
      <c r="AD4016" s="1" t="str">
        <f aca="false">IF($Y4016="","",IF($AA4016&gt;$R4016,"Pass","Fail"))</f>
        <v/>
      </c>
      <c r="AE4016" s="1" t="str">
        <f aca="false">IF($Y4016="","",IF($AA4016&gt;=$R4016,"Pass","Fail"))</f>
        <v/>
      </c>
      <c r="AF4016" s="1" t="str">
        <f aca="false">IF($Y4016="","",IF($AA4016&lt;=$S4016,"Pass","Fail"))</f>
        <v/>
      </c>
      <c r="AG4016" s="1" t="str">
        <f aca="false">IF($Y4016="","",IF($AA4016&lt;$S4016,"Pass","Fail"))</f>
        <v/>
      </c>
      <c r="AH4016" s="23" t="str">
        <f aca="true">INDIRECT(CHOOSE(MATCH($T4016,{"±","&gt;","≥","≤","&lt;"},0), "AC", "AD", "AE", "AF", "AG") &amp; ROW())</f>
        <v/>
      </c>
      <c r="AI4016" s="56" t="str">
        <f aca="false">IF($X4016="Not Significant","No Further Action Required",
IF($AH4016="","",
IF(AND($AH4016="Pass",$L4016="0 - Passed "),"Analysis performed; no further action required.",
IF(AND($AH4016="Fail",$L4016="1 - Failed "),"Analysis performed; no further action required.",
IF(AND($AH4016="Pass",$L4016="2 - Limited In Use "),"Analysis performed; no further action required.",
IF(AND($AH4016="Fail",$L4016="3 - Adjusted "),"Analysis performed; no further action required.",
"Unit fails analysis; TSM determination required."))))))</f>
        <v/>
      </c>
      <c r="AJ4016" s="58"/>
    </row>
    <row r="4017" customFormat="false" ht="15" hidden="false" customHeight="false" outlineLevel="0" collapsed="false">
      <c r="A4017" s="56"/>
      <c r="E4017" s="57" t="str">
        <f aca="false">IF(AND($F4017="",$G4017=""),"",IF($G4017="",$F4017,HYPERLINK($G4017,$F4017)))</f>
        <v/>
      </c>
      <c r="H4017" s="1" t="str">
        <f aca="false">IF($I4017="","None Attached",IF(LEFT($I4017,5)="https",HYPERLINK($I4017,"Datasheet"),HYPERLINK(_xlfn.CONCAT("https://",$I4017),"Datasheet")))</f>
        <v>None Attached</v>
      </c>
      <c r="M4017" s="56"/>
      <c r="P4017" s="58"/>
      <c r="Q4017" s="1" t="n">
        <f aca="false">$M4017-$N4017</f>
        <v>0</v>
      </c>
      <c r="R4017" s="56"/>
      <c r="T4017" s="59" t="s">
        <v>15</v>
      </c>
      <c r="U4017" s="1" t="n">
        <f aca="false">$S4017-$R4017</f>
        <v>0</v>
      </c>
      <c r="V4017" s="1" t="n">
        <f aca="false">IF($T4017="±",$Q4017*2,$Q4017)</f>
        <v>0</v>
      </c>
      <c r="W4017" s="60" t="str">
        <f aca="false">IFERROR($U4017/ABS($V4017),"N/A")</f>
        <v>N/A</v>
      </c>
      <c r="X4017" s="61" t="str">
        <f aca="false">IF(OR($W4017="N/A",$R4017="",$S4017=""),"N/A",IF($W4017&gt;=4,"Not Significant",IF($W4017&gt;=2,"Semi-Significant","Significant")))</f>
        <v>N/A</v>
      </c>
      <c r="Z4017" s="1" t="str">
        <f aca="false">IF($D4017="Z540.1 w/data",0,"")</f>
        <v/>
      </c>
      <c r="AA4017" s="1" t="e">
        <f aca="false">$Y4017+$Q4017+$Z4017</f>
        <v>#VALUE!</v>
      </c>
      <c r="AB4017" s="1" t="n">
        <f aca="false">$N4017+$Q4017</f>
        <v>0</v>
      </c>
      <c r="AC4017" s="1" t="str">
        <f aca="false">IF($Y4017="","",IF(AND($AA4017&gt;=$R4017,$AA4017&lt;=$S4017),"Pass","Fail"))</f>
        <v/>
      </c>
      <c r="AD4017" s="1" t="str">
        <f aca="false">IF($Y4017="","",IF($AA4017&gt;$R4017,"Pass","Fail"))</f>
        <v/>
      </c>
      <c r="AE4017" s="1" t="str">
        <f aca="false">IF($Y4017="","",IF($AA4017&gt;=$R4017,"Pass","Fail"))</f>
        <v/>
      </c>
      <c r="AF4017" s="1" t="str">
        <f aca="false">IF($Y4017="","",IF($AA4017&lt;=$S4017,"Pass","Fail"))</f>
        <v/>
      </c>
      <c r="AG4017" s="1" t="str">
        <f aca="false">IF($Y4017="","",IF($AA4017&lt;$S4017,"Pass","Fail"))</f>
        <v/>
      </c>
      <c r="AH4017" s="23" t="str">
        <f aca="true">INDIRECT(CHOOSE(MATCH($T4017,{"±","&gt;","≥","≤","&lt;"},0), "AC", "AD", "AE", "AF", "AG") &amp; ROW())</f>
        <v/>
      </c>
      <c r="AI4017" s="56" t="str">
        <f aca="false">IF($X4017="Not Significant","No Further Action Required",
IF($AH4017="","",
IF(AND($AH4017="Pass",$L4017="0 - Passed "),"Analysis performed; no further action required.",
IF(AND($AH4017="Fail",$L4017="1 - Failed "),"Analysis performed; no further action required.",
IF(AND($AH4017="Pass",$L4017="2 - Limited In Use "),"Analysis performed; no further action required.",
IF(AND($AH4017="Fail",$L4017="3 - Adjusted "),"Analysis performed; no further action required.",
"Unit fails analysis; TSM determination required."))))))</f>
        <v/>
      </c>
      <c r="AJ4017" s="58"/>
    </row>
    <row r="4018" customFormat="false" ht="15" hidden="false" customHeight="false" outlineLevel="0" collapsed="false">
      <c r="A4018" s="56"/>
      <c r="E4018" s="57" t="str">
        <f aca="false">IF(AND($F4018="",$G4018=""),"",IF($G4018="",$F4018,HYPERLINK($G4018,$F4018)))</f>
        <v/>
      </c>
      <c r="H4018" s="1" t="str">
        <f aca="false">IF($I4018="","None Attached",IF(LEFT($I4018,5)="https",HYPERLINK($I4018,"Datasheet"),HYPERLINK(_xlfn.CONCAT("https://",$I4018),"Datasheet")))</f>
        <v>None Attached</v>
      </c>
      <c r="M4018" s="56"/>
      <c r="P4018" s="58"/>
      <c r="Q4018" s="1" t="n">
        <f aca="false">$M4018-$N4018</f>
        <v>0</v>
      </c>
      <c r="R4018" s="56"/>
      <c r="T4018" s="59" t="s">
        <v>15</v>
      </c>
      <c r="U4018" s="1" t="n">
        <f aca="false">$S4018-$R4018</f>
        <v>0</v>
      </c>
      <c r="V4018" s="1" t="n">
        <f aca="false">IF($T4018="±",$Q4018*2,$Q4018)</f>
        <v>0</v>
      </c>
      <c r="W4018" s="60" t="str">
        <f aca="false">IFERROR($U4018/ABS($V4018),"N/A")</f>
        <v>N/A</v>
      </c>
      <c r="X4018" s="61" t="str">
        <f aca="false">IF(OR($W4018="N/A",$R4018="",$S4018=""),"N/A",IF($W4018&gt;=4,"Not Significant",IF($W4018&gt;=2,"Semi-Significant","Significant")))</f>
        <v>N/A</v>
      </c>
      <c r="Z4018" s="1" t="str">
        <f aca="false">IF($D4018="Z540.1 w/data",0,"")</f>
        <v/>
      </c>
      <c r="AA4018" s="1" t="e">
        <f aca="false">$Y4018+$Q4018+$Z4018</f>
        <v>#VALUE!</v>
      </c>
      <c r="AB4018" s="1" t="n">
        <f aca="false">$N4018+$Q4018</f>
        <v>0</v>
      </c>
      <c r="AC4018" s="1" t="str">
        <f aca="false">IF($Y4018="","",IF(AND($AA4018&gt;=$R4018,$AA4018&lt;=$S4018),"Pass","Fail"))</f>
        <v/>
      </c>
      <c r="AD4018" s="1" t="str">
        <f aca="false">IF($Y4018="","",IF($AA4018&gt;$R4018,"Pass","Fail"))</f>
        <v/>
      </c>
      <c r="AE4018" s="1" t="str">
        <f aca="false">IF($Y4018="","",IF($AA4018&gt;=$R4018,"Pass","Fail"))</f>
        <v/>
      </c>
      <c r="AF4018" s="1" t="str">
        <f aca="false">IF($Y4018="","",IF($AA4018&lt;=$S4018,"Pass","Fail"))</f>
        <v/>
      </c>
      <c r="AG4018" s="1" t="str">
        <f aca="false">IF($Y4018="","",IF($AA4018&lt;$S4018,"Pass","Fail"))</f>
        <v/>
      </c>
      <c r="AH4018" s="23" t="str">
        <f aca="true">INDIRECT(CHOOSE(MATCH($T4018,{"±","&gt;","≥","≤","&lt;"},0), "AC", "AD", "AE", "AF", "AG") &amp; ROW())</f>
        <v/>
      </c>
      <c r="AI4018" s="56" t="str">
        <f aca="false">IF($X4018="Not Significant","No Further Action Required",
IF($AH4018="","",
IF(AND($AH4018="Pass",$L4018="0 - Passed "),"Analysis performed; no further action required.",
IF(AND($AH4018="Fail",$L4018="1 - Failed "),"Analysis performed; no further action required.",
IF(AND($AH4018="Pass",$L4018="2 - Limited In Use "),"Analysis performed; no further action required.",
IF(AND($AH4018="Fail",$L4018="3 - Adjusted "),"Analysis performed; no further action required.",
"Unit fails analysis; TSM determination required."))))))</f>
        <v/>
      </c>
      <c r="AJ4018" s="58"/>
    </row>
    <row r="4019" customFormat="false" ht="15" hidden="false" customHeight="false" outlineLevel="0" collapsed="false">
      <c r="A4019" s="56"/>
      <c r="E4019" s="57" t="str">
        <f aca="false">IF(AND($F4019="",$G4019=""),"",IF($G4019="",$F4019,HYPERLINK($G4019,$F4019)))</f>
        <v/>
      </c>
      <c r="H4019" s="1" t="str">
        <f aca="false">IF($I4019="","None Attached",IF(LEFT($I4019,5)="https",HYPERLINK($I4019,"Datasheet"),HYPERLINK(_xlfn.CONCAT("https://",$I4019),"Datasheet")))</f>
        <v>None Attached</v>
      </c>
      <c r="M4019" s="56"/>
      <c r="P4019" s="58"/>
      <c r="Q4019" s="1" t="n">
        <f aca="false">$M4019-$N4019</f>
        <v>0</v>
      </c>
      <c r="R4019" s="56"/>
      <c r="T4019" s="59" t="s">
        <v>15</v>
      </c>
      <c r="U4019" s="1" t="n">
        <f aca="false">$S4019-$R4019</f>
        <v>0</v>
      </c>
      <c r="V4019" s="1" t="n">
        <f aca="false">IF($T4019="±",$Q4019*2,$Q4019)</f>
        <v>0</v>
      </c>
      <c r="W4019" s="60" t="str">
        <f aca="false">IFERROR($U4019/ABS($V4019),"N/A")</f>
        <v>N/A</v>
      </c>
      <c r="X4019" s="61" t="str">
        <f aca="false">IF(OR($W4019="N/A",$R4019="",$S4019=""),"N/A",IF($W4019&gt;=4,"Not Significant",IF($W4019&gt;=2,"Semi-Significant","Significant")))</f>
        <v>N/A</v>
      </c>
      <c r="Z4019" s="1" t="str">
        <f aca="false">IF($D4019="Z540.1 w/data",0,"")</f>
        <v/>
      </c>
      <c r="AA4019" s="1" t="e">
        <f aca="false">$Y4019+$Q4019+$Z4019</f>
        <v>#VALUE!</v>
      </c>
      <c r="AB4019" s="1" t="n">
        <f aca="false">$N4019+$Q4019</f>
        <v>0</v>
      </c>
      <c r="AC4019" s="1" t="str">
        <f aca="false">IF($Y4019="","",IF(AND($AA4019&gt;=$R4019,$AA4019&lt;=$S4019),"Pass","Fail"))</f>
        <v/>
      </c>
      <c r="AD4019" s="1" t="str">
        <f aca="false">IF($Y4019="","",IF($AA4019&gt;$R4019,"Pass","Fail"))</f>
        <v/>
      </c>
      <c r="AE4019" s="1" t="str">
        <f aca="false">IF($Y4019="","",IF($AA4019&gt;=$R4019,"Pass","Fail"))</f>
        <v/>
      </c>
      <c r="AF4019" s="1" t="str">
        <f aca="false">IF($Y4019="","",IF($AA4019&lt;=$S4019,"Pass","Fail"))</f>
        <v/>
      </c>
      <c r="AG4019" s="1" t="str">
        <f aca="false">IF($Y4019="","",IF($AA4019&lt;$S4019,"Pass","Fail"))</f>
        <v/>
      </c>
      <c r="AH4019" s="23" t="str">
        <f aca="true">INDIRECT(CHOOSE(MATCH($T4019,{"±","&gt;","≥","≤","&lt;"},0), "AC", "AD", "AE", "AF", "AG") &amp; ROW())</f>
        <v/>
      </c>
      <c r="AI4019" s="56" t="str">
        <f aca="false">IF($X4019="Not Significant","No Further Action Required",
IF($AH4019="","",
IF(AND($AH4019="Pass",$L4019="0 - Passed "),"Analysis performed; no further action required.",
IF(AND($AH4019="Fail",$L4019="1 - Failed "),"Analysis performed; no further action required.",
IF(AND($AH4019="Pass",$L4019="2 - Limited In Use "),"Analysis performed; no further action required.",
IF(AND($AH4019="Fail",$L4019="3 - Adjusted "),"Analysis performed; no further action required.",
"Unit fails analysis; TSM determination required."))))))</f>
        <v/>
      </c>
      <c r="AJ4019" s="58"/>
    </row>
    <row r="4020" customFormat="false" ht="15" hidden="false" customHeight="false" outlineLevel="0" collapsed="false">
      <c r="A4020" s="56"/>
      <c r="E4020" s="57" t="str">
        <f aca="false">IF(AND($F4020="",$G4020=""),"",IF($G4020="",$F4020,HYPERLINK($G4020,$F4020)))</f>
        <v/>
      </c>
      <c r="H4020" s="1" t="str">
        <f aca="false">IF($I4020="","None Attached",IF(LEFT($I4020,5)="https",HYPERLINK($I4020,"Datasheet"),HYPERLINK(_xlfn.CONCAT("https://",$I4020),"Datasheet")))</f>
        <v>None Attached</v>
      </c>
      <c r="M4020" s="56"/>
      <c r="P4020" s="58"/>
      <c r="Q4020" s="1" t="n">
        <f aca="false">$M4020-$N4020</f>
        <v>0</v>
      </c>
      <c r="R4020" s="56"/>
      <c r="T4020" s="59" t="s">
        <v>15</v>
      </c>
      <c r="U4020" s="1" t="n">
        <f aca="false">$S4020-$R4020</f>
        <v>0</v>
      </c>
      <c r="V4020" s="1" t="n">
        <f aca="false">IF($T4020="±",$Q4020*2,$Q4020)</f>
        <v>0</v>
      </c>
      <c r="W4020" s="60" t="str">
        <f aca="false">IFERROR($U4020/ABS($V4020),"N/A")</f>
        <v>N/A</v>
      </c>
      <c r="X4020" s="61" t="str">
        <f aca="false">IF(OR($W4020="N/A",$R4020="",$S4020=""),"N/A",IF($W4020&gt;=4,"Not Significant",IF($W4020&gt;=2,"Semi-Significant","Significant")))</f>
        <v>N/A</v>
      </c>
      <c r="Z4020" s="1" t="str">
        <f aca="false">IF($D4020="Z540.1 w/data",0,"")</f>
        <v/>
      </c>
      <c r="AA4020" s="1" t="e">
        <f aca="false">$Y4020+$Q4020+$Z4020</f>
        <v>#VALUE!</v>
      </c>
      <c r="AB4020" s="1" t="n">
        <f aca="false">$N4020+$Q4020</f>
        <v>0</v>
      </c>
      <c r="AC4020" s="1" t="str">
        <f aca="false">IF($Y4020="","",IF(AND($AA4020&gt;=$R4020,$AA4020&lt;=$S4020),"Pass","Fail"))</f>
        <v/>
      </c>
      <c r="AD4020" s="1" t="str">
        <f aca="false">IF($Y4020="","",IF($AA4020&gt;$R4020,"Pass","Fail"))</f>
        <v/>
      </c>
      <c r="AE4020" s="1" t="str">
        <f aca="false">IF($Y4020="","",IF($AA4020&gt;=$R4020,"Pass","Fail"))</f>
        <v/>
      </c>
      <c r="AF4020" s="1" t="str">
        <f aca="false">IF($Y4020="","",IF($AA4020&lt;=$S4020,"Pass","Fail"))</f>
        <v/>
      </c>
      <c r="AG4020" s="1" t="str">
        <f aca="false">IF($Y4020="","",IF($AA4020&lt;$S4020,"Pass","Fail"))</f>
        <v/>
      </c>
      <c r="AH4020" s="23" t="str">
        <f aca="true">INDIRECT(CHOOSE(MATCH($T4020,{"±","&gt;","≥","≤","&lt;"},0), "AC", "AD", "AE", "AF", "AG") &amp; ROW())</f>
        <v/>
      </c>
      <c r="AI4020" s="56" t="str">
        <f aca="false">IF($X4020="Not Significant","No Further Action Required",
IF($AH4020="","",
IF(AND($AH4020="Pass",$L4020="0 - Passed "),"Analysis performed; no further action required.",
IF(AND($AH4020="Fail",$L4020="1 - Failed "),"Analysis performed; no further action required.",
IF(AND($AH4020="Pass",$L4020="2 - Limited In Use "),"Analysis performed; no further action required.",
IF(AND($AH4020="Fail",$L4020="3 - Adjusted "),"Analysis performed; no further action required.",
"Unit fails analysis; TSM determination required."))))))</f>
        <v/>
      </c>
      <c r="AJ4020" s="58"/>
    </row>
    <row r="4021" customFormat="false" ht="15" hidden="false" customHeight="false" outlineLevel="0" collapsed="false">
      <c r="A4021" s="56"/>
      <c r="E4021" s="57" t="str">
        <f aca="false">IF(AND($F4021="",$G4021=""),"",IF($G4021="",$F4021,HYPERLINK($G4021,$F4021)))</f>
        <v/>
      </c>
      <c r="H4021" s="1" t="str">
        <f aca="false">IF($I4021="","None Attached",IF(LEFT($I4021,5)="https",HYPERLINK($I4021,"Datasheet"),HYPERLINK(_xlfn.CONCAT("https://",$I4021),"Datasheet")))</f>
        <v>None Attached</v>
      </c>
      <c r="M4021" s="56"/>
      <c r="P4021" s="58"/>
      <c r="Q4021" s="1" t="n">
        <f aca="false">$M4021-$N4021</f>
        <v>0</v>
      </c>
      <c r="R4021" s="56"/>
      <c r="T4021" s="59" t="s">
        <v>15</v>
      </c>
      <c r="U4021" s="1" t="n">
        <f aca="false">$S4021-$R4021</f>
        <v>0</v>
      </c>
      <c r="V4021" s="1" t="n">
        <f aca="false">IF($T4021="±",$Q4021*2,$Q4021)</f>
        <v>0</v>
      </c>
      <c r="W4021" s="60" t="str">
        <f aca="false">IFERROR($U4021/ABS($V4021),"N/A")</f>
        <v>N/A</v>
      </c>
      <c r="X4021" s="61" t="str">
        <f aca="false">IF(OR($W4021="N/A",$R4021="",$S4021=""),"N/A",IF($W4021&gt;=4,"Not Significant",IF($W4021&gt;=2,"Semi-Significant","Significant")))</f>
        <v>N/A</v>
      </c>
      <c r="Z4021" s="1" t="str">
        <f aca="false">IF($D4021="Z540.1 w/data",0,"")</f>
        <v/>
      </c>
      <c r="AA4021" s="1" t="e">
        <f aca="false">$Y4021+$Q4021+$Z4021</f>
        <v>#VALUE!</v>
      </c>
      <c r="AB4021" s="1" t="n">
        <f aca="false">$N4021+$Q4021</f>
        <v>0</v>
      </c>
      <c r="AC4021" s="1" t="str">
        <f aca="false">IF($Y4021="","",IF(AND($AA4021&gt;=$R4021,$AA4021&lt;=$S4021),"Pass","Fail"))</f>
        <v/>
      </c>
      <c r="AD4021" s="1" t="str">
        <f aca="false">IF($Y4021="","",IF($AA4021&gt;$R4021,"Pass","Fail"))</f>
        <v/>
      </c>
      <c r="AE4021" s="1" t="str">
        <f aca="false">IF($Y4021="","",IF($AA4021&gt;=$R4021,"Pass","Fail"))</f>
        <v/>
      </c>
      <c r="AF4021" s="1" t="str">
        <f aca="false">IF($Y4021="","",IF($AA4021&lt;=$S4021,"Pass","Fail"))</f>
        <v/>
      </c>
      <c r="AG4021" s="1" t="str">
        <f aca="false">IF($Y4021="","",IF($AA4021&lt;$S4021,"Pass","Fail"))</f>
        <v/>
      </c>
      <c r="AH4021" s="23" t="str">
        <f aca="true">INDIRECT(CHOOSE(MATCH($T4021,{"±","&gt;","≥","≤","&lt;"},0), "AC", "AD", "AE", "AF", "AG") &amp; ROW())</f>
        <v/>
      </c>
      <c r="AI4021" s="56" t="str">
        <f aca="false">IF($X4021="Not Significant","No Further Action Required",
IF($AH4021="","",
IF(AND($AH4021="Pass",$L4021="0 - Passed "),"Analysis performed; no further action required.",
IF(AND($AH4021="Fail",$L4021="1 - Failed "),"Analysis performed; no further action required.",
IF(AND($AH4021="Pass",$L4021="2 - Limited In Use "),"Analysis performed; no further action required.",
IF(AND($AH4021="Fail",$L4021="3 - Adjusted "),"Analysis performed; no further action required.",
"Unit fails analysis; TSM determination required."))))))</f>
        <v/>
      </c>
      <c r="AJ4021" s="58"/>
    </row>
    <row r="4022" customFormat="false" ht="15" hidden="false" customHeight="false" outlineLevel="0" collapsed="false">
      <c r="A4022" s="56"/>
      <c r="E4022" s="57" t="str">
        <f aca="false">IF(AND($F4022="",$G4022=""),"",IF($G4022="",$F4022,HYPERLINK($G4022,$F4022)))</f>
        <v/>
      </c>
      <c r="H4022" s="1" t="str">
        <f aca="false">IF($I4022="","None Attached",IF(LEFT($I4022,5)="https",HYPERLINK($I4022,"Datasheet"),HYPERLINK(_xlfn.CONCAT("https://",$I4022),"Datasheet")))</f>
        <v>None Attached</v>
      </c>
      <c r="M4022" s="56"/>
      <c r="P4022" s="58"/>
      <c r="Q4022" s="1" t="n">
        <f aca="false">$M4022-$N4022</f>
        <v>0</v>
      </c>
      <c r="R4022" s="56"/>
      <c r="T4022" s="59" t="s">
        <v>15</v>
      </c>
      <c r="U4022" s="1" t="n">
        <f aca="false">$S4022-$R4022</f>
        <v>0</v>
      </c>
      <c r="V4022" s="1" t="n">
        <f aca="false">IF($T4022="±",$Q4022*2,$Q4022)</f>
        <v>0</v>
      </c>
      <c r="W4022" s="60" t="str">
        <f aca="false">IFERROR($U4022/ABS($V4022),"N/A")</f>
        <v>N/A</v>
      </c>
      <c r="X4022" s="61" t="str">
        <f aca="false">IF(OR($W4022="N/A",$R4022="",$S4022=""),"N/A",IF($W4022&gt;=4,"Not Significant",IF($W4022&gt;=2,"Semi-Significant","Significant")))</f>
        <v>N/A</v>
      </c>
      <c r="Z4022" s="1" t="str">
        <f aca="false">IF($D4022="Z540.1 w/data",0,"")</f>
        <v/>
      </c>
      <c r="AA4022" s="1" t="e">
        <f aca="false">$Y4022+$Q4022+$Z4022</f>
        <v>#VALUE!</v>
      </c>
      <c r="AB4022" s="1" t="n">
        <f aca="false">$N4022+$Q4022</f>
        <v>0</v>
      </c>
      <c r="AC4022" s="1" t="str">
        <f aca="false">IF($Y4022="","",IF(AND($AA4022&gt;=$R4022,$AA4022&lt;=$S4022),"Pass","Fail"))</f>
        <v/>
      </c>
      <c r="AD4022" s="1" t="str">
        <f aca="false">IF($Y4022="","",IF($AA4022&gt;$R4022,"Pass","Fail"))</f>
        <v/>
      </c>
      <c r="AE4022" s="1" t="str">
        <f aca="false">IF($Y4022="","",IF($AA4022&gt;=$R4022,"Pass","Fail"))</f>
        <v/>
      </c>
      <c r="AF4022" s="1" t="str">
        <f aca="false">IF($Y4022="","",IF($AA4022&lt;=$S4022,"Pass","Fail"))</f>
        <v/>
      </c>
      <c r="AG4022" s="1" t="str">
        <f aca="false">IF($Y4022="","",IF($AA4022&lt;$S4022,"Pass","Fail"))</f>
        <v/>
      </c>
      <c r="AH4022" s="23" t="str">
        <f aca="true">INDIRECT(CHOOSE(MATCH($T4022,{"±","&gt;","≥","≤","&lt;"},0), "AC", "AD", "AE", "AF", "AG") &amp; ROW())</f>
        <v/>
      </c>
      <c r="AI4022" s="56" t="str">
        <f aca="false">IF($X4022="Not Significant","No Further Action Required",
IF($AH4022="","",
IF(AND($AH4022="Pass",$L4022="0 - Passed "),"Analysis performed; no further action required.",
IF(AND($AH4022="Fail",$L4022="1 - Failed "),"Analysis performed; no further action required.",
IF(AND($AH4022="Pass",$L4022="2 - Limited In Use "),"Analysis performed; no further action required.",
IF(AND($AH4022="Fail",$L4022="3 - Adjusted "),"Analysis performed; no further action required.",
"Unit fails analysis; TSM determination required."))))))</f>
        <v/>
      </c>
      <c r="AJ4022" s="58"/>
    </row>
    <row r="4023" customFormat="false" ht="15" hidden="false" customHeight="false" outlineLevel="0" collapsed="false">
      <c r="A4023" s="56"/>
      <c r="E4023" s="57" t="str">
        <f aca="false">IF(AND($F4023="",$G4023=""),"",IF($G4023="",$F4023,HYPERLINK($G4023,$F4023)))</f>
        <v/>
      </c>
      <c r="H4023" s="1" t="str">
        <f aca="false">IF($I4023="","None Attached",IF(LEFT($I4023,5)="https",HYPERLINK($I4023,"Datasheet"),HYPERLINK(_xlfn.CONCAT("https://",$I4023),"Datasheet")))</f>
        <v>None Attached</v>
      </c>
      <c r="M4023" s="56"/>
      <c r="P4023" s="58"/>
      <c r="Q4023" s="1" t="n">
        <f aca="false">$M4023-$N4023</f>
        <v>0</v>
      </c>
      <c r="R4023" s="56"/>
      <c r="T4023" s="59" t="s">
        <v>15</v>
      </c>
      <c r="U4023" s="1" t="n">
        <f aca="false">$S4023-$R4023</f>
        <v>0</v>
      </c>
      <c r="V4023" s="1" t="n">
        <f aca="false">IF($T4023="±",$Q4023*2,$Q4023)</f>
        <v>0</v>
      </c>
      <c r="W4023" s="60" t="str">
        <f aca="false">IFERROR($U4023/ABS($V4023),"N/A")</f>
        <v>N/A</v>
      </c>
      <c r="X4023" s="61" t="str">
        <f aca="false">IF(OR($W4023="N/A",$R4023="",$S4023=""),"N/A",IF($W4023&gt;=4,"Not Significant",IF($W4023&gt;=2,"Semi-Significant","Significant")))</f>
        <v>N/A</v>
      </c>
      <c r="Z4023" s="1" t="str">
        <f aca="false">IF($D4023="Z540.1 w/data",0,"")</f>
        <v/>
      </c>
      <c r="AA4023" s="1" t="e">
        <f aca="false">$Y4023+$Q4023+$Z4023</f>
        <v>#VALUE!</v>
      </c>
      <c r="AB4023" s="1" t="n">
        <f aca="false">$N4023+$Q4023</f>
        <v>0</v>
      </c>
      <c r="AC4023" s="1" t="str">
        <f aca="false">IF($Y4023="","",IF(AND($AA4023&gt;=$R4023,$AA4023&lt;=$S4023),"Pass","Fail"))</f>
        <v/>
      </c>
      <c r="AD4023" s="1" t="str">
        <f aca="false">IF($Y4023="","",IF($AA4023&gt;$R4023,"Pass","Fail"))</f>
        <v/>
      </c>
      <c r="AE4023" s="1" t="str">
        <f aca="false">IF($Y4023="","",IF($AA4023&gt;=$R4023,"Pass","Fail"))</f>
        <v/>
      </c>
      <c r="AF4023" s="1" t="str">
        <f aca="false">IF($Y4023="","",IF($AA4023&lt;=$S4023,"Pass","Fail"))</f>
        <v/>
      </c>
      <c r="AG4023" s="1" t="str">
        <f aca="false">IF($Y4023="","",IF($AA4023&lt;$S4023,"Pass","Fail"))</f>
        <v/>
      </c>
      <c r="AH4023" s="23" t="str">
        <f aca="true">INDIRECT(CHOOSE(MATCH($T4023,{"±","&gt;","≥","≤","&lt;"},0), "AC", "AD", "AE", "AF", "AG") &amp; ROW())</f>
        <v/>
      </c>
      <c r="AI4023" s="56" t="str">
        <f aca="false">IF($X4023="Not Significant","No Further Action Required",
IF($AH4023="","",
IF(AND($AH4023="Pass",$L4023="0 - Passed "),"Analysis performed; no further action required.",
IF(AND($AH4023="Fail",$L4023="1 - Failed "),"Analysis performed; no further action required.",
IF(AND($AH4023="Pass",$L4023="2 - Limited In Use "),"Analysis performed; no further action required.",
IF(AND($AH4023="Fail",$L4023="3 - Adjusted "),"Analysis performed; no further action required.",
"Unit fails analysis; TSM determination required."))))))</f>
        <v/>
      </c>
      <c r="AJ4023" s="58"/>
    </row>
    <row r="4024" customFormat="false" ht="15" hidden="false" customHeight="false" outlineLevel="0" collapsed="false">
      <c r="A4024" s="56"/>
      <c r="E4024" s="57" t="str">
        <f aca="false">IF(AND($F4024="",$G4024=""),"",IF($G4024="",$F4024,HYPERLINK($G4024,$F4024)))</f>
        <v/>
      </c>
      <c r="H4024" s="1" t="str">
        <f aca="false">IF($I4024="","None Attached",IF(LEFT($I4024,5)="https",HYPERLINK($I4024,"Datasheet"),HYPERLINK(_xlfn.CONCAT("https://",$I4024),"Datasheet")))</f>
        <v>None Attached</v>
      </c>
      <c r="M4024" s="56"/>
      <c r="P4024" s="58"/>
      <c r="Q4024" s="1" t="n">
        <f aca="false">$M4024-$N4024</f>
        <v>0</v>
      </c>
      <c r="R4024" s="56"/>
      <c r="T4024" s="59" t="s">
        <v>15</v>
      </c>
      <c r="U4024" s="1" t="n">
        <f aca="false">$S4024-$R4024</f>
        <v>0</v>
      </c>
      <c r="V4024" s="1" t="n">
        <f aca="false">IF($T4024="±",$Q4024*2,$Q4024)</f>
        <v>0</v>
      </c>
      <c r="W4024" s="60" t="str">
        <f aca="false">IFERROR($U4024/ABS($V4024),"N/A")</f>
        <v>N/A</v>
      </c>
      <c r="X4024" s="61" t="str">
        <f aca="false">IF(OR($W4024="N/A",$R4024="",$S4024=""),"N/A",IF($W4024&gt;=4,"Not Significant",IF($W4024&gt;=2,"Semi-Significant","Significant")))</f>
        <v>N/A</v>
      </c>
      <c r="Z4024" s="1" t="str">
        <f aca="false">IF($D4024="Z540.1 w/data",0,"")</f>
        <v/>
      </c>
      <c r="AA4024" s="1" t="e">
        <f aca="false">$Y4024+$Q4024+$Z4024</f>
        <v>#VALUE!</v>
      </c>
      <c r="AB4024" s="1" t="n">
        <f aca="false">$N4024+$Q4024</f>
        <v>0</v>
      </c>
      <c r="AC4024" s="1" t="str">
        <f aca="false">IF($Y4024="","",IF(AND($AA4024&gt;=$R4024,$AA4024&lt;=$S4024),"Pass","Fail"))</f>
        <v/>
      </c>
      <c r="AD4024" s="1" t="str">
        <f aca="false">IF($Y4024="","",IF($AA4024&gt;$R4024,"Pass","Fail"))</f>
        <v/>
      </c>
      <c r="AE4024" s="1" t="str">
        <f aca="false">IF($Y4024="","",IF($AA4024&gt;=$R4024,"Pass","Fail"))</f>
        <v/>
      </c>
      <c r="AF4024" s="1" t="str">
        <f aca="false">IF($Y4024="","",IF($AA4024&lt;=$S4024,"Pass","Fail"))</f>
        <v/>
      </c>
      <c r="AG4024" s="1" t="str">
        <f aca="false">IF($Y4024="","",IF($AA4024&lt;$S4024,"Pass","Fail"))</f>
        <v/>
      </c>
      <c r="AH4024" s="23" t="str">
        <f aca="true">INDIRECT(CHOOSE(MATCH($T4024,{"±","&gt;","≥","≤","&lt;"},0), "AC", "AD", "AE", "AF", "AG") &amp; ROW())</f>
        <v/>
      </c>
      <c r="AI4024" s="56" t="str">
        <f aca="false">IF($X4024="Not Significant","No Further Action Required",
IF($AH4024="","",
IF(AND($AH4024="Pass",$L4024="0 - Passed "),"Analysis performed; no further action required.",
IF(AND($AH4024="Fail",$L4024="1 - Failed "),"Analysis performed; no further action required.",
IF(AND($AH4024="Pass",$L4024="2 - Limited In Use "),"Analysis performed; no further action required.",
IF(AND($AH4024="Fail",$L4024="3 - Adjusted "),"Analysis performed; no further action required.",
"Unit fails analysis; TSM determination required."))))))</f>
        <v/>
      </c>
      <c r="AJ4024" s="58"/>
    </row>
    <row r="4025" customFormat="false" ht="15" hidden="false" customHeight="false" outlineLevel="0" collapsed="false">
      <c r="A4025" s="56"/>
      <c r="E4025" s="57" t="str">
        <f aca="false">IF(AND($F4025="",$G4025=""),"",IF($G4025="",$F4025,HYPERLINK($G4025,$F4025)))</f>
        <v/>
      </c>
      <c r="H4025" s="1" t="str">
        <f aca="false">IF($I4025="","None Attached",IF(LEFT($I4025,5)="https",HYPERLINK($I4025,"Datasheet"),HYPERLINK(_xlfn.CONCAT("https://",$I4025),"Datasheet")))</f>
        <v>None Attached</v>
      </c>
      <c r="M4025" s="56"/>
      <c r="P4025" s="58"/>
      <c r="Q4025" s="1" t="n">
        <f aca="false">$M4025-$N4025</f>
        <v>0</v>
      </c>
      <c r="R4025" s="56"/>
      <c r="T4025" s="59" t="s">
        <v>15</v>
      </c>
      <c r="U4025" s="1" t="n">
        <f aca="false">$S4025-$R4025</f>
        <v>0</v>
      </c>
      <c r="V4025" s="1" t="n">
        <f aca="false">IF($T4025="±",$Q4025*2,$Q4025)</f>
        <v>0</v>
      </c>
      <c r="W4025" s="60" t="str">
        <f aca="false">IFERROR($U4025/ABS($V4025),"N/A")</f>
        <v>N/A</v>
      </c>
      <c r="X4025" s="61" t="str">
        <f aca="false">IF(OR($W4025="N/A",$R4025="",$S4025=""),"N/A",IF($W4025&gt;=4,"Not Significant",IF($W4025&gt;=2,"Semi-Significant","Significant")))</f>
        <v>N/A</v>
      </c>
      <c r="Z4025" s="1" t="str">
        <f aca="false">IF($D4025="Z540.1 w/data",0,"")</f>
        <v/>
      </c>
      <c r="AA4025" s="1" t="e">
        <f aca="false">$Y4025+$Q4025+$Z4025</f>
        <v>#VALUE!</v>
      </c>
      <c r="AB4025" s="1" t="n">
        <f aca="false">$N4025+$Q4025</f>
        <v>0</v>
      </c>
      <c r="AC4025" s="1" t="str">
        <f aca="false">IF($Y4025="","",IF(AND($AA4025&gt;=$R4025,$AA4025&lt;=$S4025),"Pass","Fail"))</f>
        <v/>
      </c>
      <c r="AD4025" s="1" t="str">
        <f aca="false">IF($Y4025="","",IF($AA4025&gt;$R4025,"Pass","Fail"))</f>
        <v/>
      </c>
      <c r="AE4025" s="1" t="str">
        <f aca="false">IF($Y4025="","",IF($AA4025&gt;=$R4025,"Pass","Fail"))</f>
        <v/>
      </c>
      <c r="AF4025" s="1" t="str">
        <f aca="false">IF($Y4025="","",IF($AA4025&lt;=$S4025,"Pass","Fail"))</f>
        <v/>
      </c>
      <c r="AG4025" s="1" t="str">
        <f aca="false">IF($Y4025="","",IF($AA4025&lt;$S4025,"Pass","Fail"))</f>
        <v/>
      </c>
      <c r="AH4025" s="23" t="str">
        <f aca="true">INDIRECT(CHOOSE(MATCH($T4025,{"±","&gt;","≥","≤","&lt;"},0), "AC", "AD", "AE", "AF", "AG") &amp; ROW())</f>
        <v/>
      </c>
      <c r="AI4025" s="56" t="str">
        <f aca="false">IF($X4025="Not Significant","No Further Action Required",
IF($AH4025="","",
IF(AND($AH4025="Pass",$L4025="0 - Passed "),"Analysis performed; no further action required.",
IF(AND($AH4025="Fail",$L4025="1 - Failed "),"Analysis performed; no further action required.",
IF(AND($AH4025="Pass",$L4025="2 - Limited In Use "),"Analysis performed; no further action required.",
IF(AND($AH4025="Fail",$L4025="3 - Adjusted "),"Analysis performed; no further action required.",
"Unit fails analysis; TSM determination required."))))))</f>
        <v/>
      </c>
      <c r="AJ4025" s="58"/>
    </row>
    <row r="4026" customFormat="false" ht="15" hidden="false" customHeight="false" outlineLevel="0" collapsed="false">
      <c r="A4026" s="56"/>
      <c r="E4026" s="57" t="str">
        <f aca="false">IF(AND($F4026="",$G4026=""),"",IF($G4026="",$F4026,HYPERLINK($G4026,$F4026)))</f>
        <v/>
      </c>
      <c r="H4026" s="1" t="str">
        <f aca="false">IF($I4026="","None Attached",IF(LEFT($I4026,5)="https",HYPERLINK($I4026,"Datasheet"),HYPERLINK(_xlfn.CONCAT("https://",$I4026),"Datasheet")))</f>
        <v>None Attached</v>
      </c>
      <c r="M4026" s="56"/>
      <c r="P4026" s="58"/>
      <c r="Q4026" s="1" t="n">
        <f aca="false">$M4026-$N4026</f>
        <v>0</v>
      </c>
      <c r="R4026" s="56"/>
      <c r="T4026" s="59" t="s">
        <v>15</v>
      </c>
      <c r="U4026" s="1" t="n">
        <f aca="false">$S4026-$R4026</f>
        <v>0</v>
      </c>
      <c r="V4026" s="1" t="n">
        <f aca="false">IF($T4026="±",$Q4026*2,$Q4026)</f>
        <v>0</v>
      </c>
      <c r="W4026" s="60" t="str">
        <f aca="false">IFERROR($U4026/ABS($V4026),"N/A")</f>
        <v>N/A</v>
      </c>
      <c r="X4026" s="61" t="str">
        <f aca="false">IF(OR($W4026="N/A",$R4026="",$S4026=""),"N/A",IF($W4026&gt;=4,"Not Significant",IF($W4026&gt;=2,"Semi-Significant","Significant")))</f>
        <v>N/A</v>
      </c>
      <c r="Z4026" s="1" t="str">
        <f aca="false">IF($D4026="Z540.1 w/data",0,"")</f>
        <v/>
      </c>
      <c r="AA4026" s="1" t="e">
        <f aca="false">$Y4026+$Q4026+$Z4026</f>
        <v>#VALUE!</v>
      </c>
      <c r="AB4026" s="1" t="n">
        <f aca="false">$N4026+$Q4026</f>
        <v>0</v>
      </c>
      <c r="AC4026" s="1" t="str">
        <f aca="false">IF($Y4026="","",IF(AND($AA4026&gt;=$R4026,$AA4026&lt;=$S4026),"Pass","Fail"))</f>
        <v/>
      </c>
      <c r="AD4026" s="1" t="str">
        <f aca="false">IF($Y4026="","",IF($AA4026&gt;$R4026,"Pass","Fail"))</f>
        <v/>
      </c>
      <c r="AE4026" s="1" t="str">
        <f aca="false">IF($Y4026="","",IF($AA4026&gt;=$R4026,"Pass","Fail"))</f>
        <v/>
      </c>
      <c r="AF4026" s="1" t="str">
        <f aca="false">IF($Y4026="","",IF($AA4026&lt;=$S4026,"Pass","Fail"))</f>
        <v/>
      </c>
      <c r="AG4026" s="1" t="str">
        <f aca="false">IF($Y4026="","",IF($AA4026&lt;$S4026,"Pass","Fail"))</f>
        <v/>
      </c>
      <c r="AH4026" s="23" t="str">
        <f aca="true">INDIRECT(CHOOSE(MATCH($T4026,{"±","&gt;","≥","≤","&lt;"},0), "AC", "AD", "AE", "AF", "AG") &amp; ROW())</f>
        <v/>
      </c>
      <c r="AI4026" s="56" t="str">
        <f aca="false">IF($X4026="Not Significant","No Further Action Required",
IF($AH4026="","",
IF(AND($AH4026="Pass",$L4026="0 - Passed "),"Analysis performed; no further action required.",
IF(AND($AH4026="Fail",$L4026="1 - Failed "),"Analysis performed; no further action required.",
IF(AND($AH4026="Pass",$L4026="2 - Limited In Use "),"Analysis performed; no further action required.",
IF(AND($AH4026="Fail",$L4026="3 - Adjusted "),"Analysis performed; no further action required.",
"Unit fails analysis; TSM determination required."))))))</f>
        <v/>
      </c>
      <c r="AJ4026" s="58"/>
    </row>
    <row r="4027" customFormat="false" ht="15" hidden="false" customHeight="false" outlineLevel="0" collapsed="false">
      <c r="A4027" s="56"/>
      <c r="E4027" s="57" t="str">
        <f aca="false">IF(AND($F4027="",$G4027=""),"",IF($G4027="",$F4027,HYPERLINK($G4027,$F4027)))</f>
        <v/>
      </c>
      <c r="H4027" s="1" t="str">
        <f aca="false">IF($I4027="","None Attached",IF(LEFT($I4027,5)="https",HYPERLINK($I4027,"Datasheet"),HYPERLINK(_xlfn.CONCAT("https://",$I4027),"Datasheet")))</f>
        <v>None Attached</v>
      </c>
      <c r="M4027" s="56"/>
      <c r="P4027" s="58"/>
      <c r="Q4027" s="1" t="n">
        <f aca="false">$M4027-$N4027</f>
        <v>0</v>
      </c>
      <c r="R4027" s="56"/>
      <c r="T4027" s="59" t="s">
        <v>15</v>
      </c>
      <c r="U4027" s="1" t="n">
        <f aca="false">$S4027-$R4027</f>
        <v>0</v>
      </c>
      <c r="V4027" s="1" t="n">
        <f aca="false">IF($T4027="±",$Q4027*2,$Q4027)</f>
        <v>0</v>
      </c>
      <c r="W4027" s="60" t="str">
        <f aca="false">IFERROR($U4027/ABS($V4027),"N/A")</f>
        <v>N/A</v>
      </c>
      <c r="X4027" s="61" t="str">
        <f aca="false">IF(OR($W4027="N/A",$R4027="",$S4027=""),"N/A",IF($W4027&gt;=4,"Not Significant",IF($W4027&gt;=2,"Semi-Significant","Significant")))</f>
        <v>N/A</v>
      </c>
      <c r="Z4027" s="1" t="str">
        <f aca="false">IF($D4027="Z540.1 w/data",0,"")</f>
        <v/>
      </c>
      <c r="AA4027" s="1" t="e">
        <f aca="false">$Y4027+$Q4027+$Z4027</f>
        <v>#VALUE!</v>
      </c>
      <c r="AB4027" s="1" t="n">
        <f aca="false">$N4027+$Q4027</f>
        <v>0</v>
      </c>
      <c r="AC4027" s="1" t="str">
        <f aca="false">IF($Y4027="","",IF(AND($AA4027&gt;=$R4027,$AA4027&lt;=$S4027),"Pass","Fail"))</f>
        <v/>
      </c>
      <c r="AD4027" s="1" t="str">
        <f aca="false">IF($Y4027="","",IF($AA4027&gt;$R4027,"Pass","Fail"))</f>
        <v/>
      </c>
      <c r="AE4027" s="1" t="str">
        <f aca="false">IF($Y4027="","",IF($AA4027&gt;=$R4027,"Pass","Fail"))</f>
        <v/>
      </c>
      <c r="AF4027" s="1" t="str">
        <f aca="false">IF($Y4027="","",IF($AA4027&lt;=$S4027,"Pass","Fail"))</f>
        <v/>
      </c>
      <c r="AG4027" s="1" t="str">
        <f aca="false">IF($Y4027="","",IF($AA4027&lt;$S4027,"Pass","Fail"))</f>
        <v/>
      </c>
      <c r="AH4027" s="23" t="str">
        <f aca="true">INDIRECT(CHOOSE(MATCH($T4027,{"±","&gt;","≥","≤","&lt;"},0), "AC", "AD", "AE", "AF", "AG") &amp; ROW())</f>
        <v/>
      </c>
      <c r="AI4027" s="56" t="str">
        <f aca="false">IF($X4027="Not Significant","No Further Action Required",
IF($AH4027="","",
IF(AND($AH4027="Pass",$L4027="0 - Passed "),"Analysis performed; no further action required.",
IF(AND($AH4027="Fail",$L4027="1 - Failed "),"Analysis performed; no further action required.",
IF(AND($AH4027="Pass",$L4027="2 - Limited In Use "),"Analysis performed; no further action required.",
IF(AND($AH4027="Fail",$L4027="3 - Adjusted "),"Analysis performed; no further action required.",
"Unit fails analysis; TSM determination required."))))))</f>
        <v/>
      </c>
      <c r="AJ4027" s="58"/>
    </row>
    <row r="4028" customFormat="false" ht="15" hidden="false" customHeight="false" outlineLevel="0" collapsed="false">
      <c r="A4028" s="56"/>
      <c r="E4028" s="57" t="str">
        <f aca="false">IF(AND($F4028="",$G4028=""),"",IF($G4028="",$F4028,HYPERLINK($G4028,$F4028)))</f>
        <v/>
      </c>
      <c r="H4028" s="1" t="str">
        <f aca="false">IF($I4028="","None Attached",IF(LEFT($I4028,5)="https",HYPERLINK($I4028,"Datasheet"),HYPERLINK(_xlfn.CONCAT("https://",$I4028),"Datasheet")))</f>
        <v>None Attached</v>
      </c>
      <c r="M4028" s="56"/>
      <c r="P4028" s="58"/>
      <c r="Q4028" s="1" t="n">
        <f aca="false">$M4028-$N4028</f>
        <v>0</v>
      </c>
      <c r="R4028" s="56"/>
      <c r="T4028" s="59" t="s">
        <v>15</v>
      </c>
      <c r="U4028" s="1" t="n">
        <f aca="false">$S4028-$R4028</f>
        <v>0</v>
      </c>
      <c r="V4028" s="1" t="n">
        <f aca="false">IF($T4028="±",$Q4028*2,$Q4028)</f>
        <v>0</v>
      </c>
      <c r="W4028" s="60" t="str">
        <f aca="false">IFERROR($U4028/ABS($V4028),"N/A")</f>
        <v>N/A</v>
      </c>
      <c r="X4028" s="61" t="str">
        <f aca="false">IF(OR($W4028="N/A",$R4028="",$S4028=""),"N/A",IF($W4028&gt;=4,"Not Significant",IF($W4028&gt;=2,"Semi-Significant","Significant")))</f>
        <v>N/A</v>
      </c>
      <c r="Z4028" s="1" t="str">
        <f aca="false">IF($D4028="Z540.1 w/data",0,"")</f>
        <v/>
      </c>
      <c r="AA4028" s="1" t="e">
        <f aca="false">$Y4028+$Q4028+$Z4028</f>
        <v>#VALUE!</v>
      </c>
      <c r="AB4028" s="1" t="n">
        <f aca="false">$N4028+$Q4028</f>
        <v>0</v>
      </c>
      <c r="AC4028" s="1" t="str">
        <f aca="false">IF($Y4028="","",IF(AND($AA4028&gt;=$R4028,$AA4028&lt;=$S4028),"Pass","Fail"))</f>
        <v/>
      </c>
      <c r="AD4028" s="1" t="str">
        <f aca="false">IF($Y4028="","",IF($AA4028&gt;$R4028,"Pass","Fail"))</f>
        <v/>
      </c>
      <c r="AE4028" s="1" t="str">
        <f aca="false">IF($Y4028="","",IF($AA4028&gt;=$R4028,"Pass","Fail"))</f>
        <v/>
      </c>
      <c r="AF4028" s="1" t="str">
        <f aca="false">IF($Y4028="","",IF($AA4028&lt;=$S4028,"Pass","Fail"))</f>
        <v/>
      </c>
      <c r="AG4028" s="1" t="str">
        <f aca="false">IF($Y4028="","",IF($AA4028&lt;$S4028,"Pass","Fail"))</f>
        <v/>
      </c>
      <c r="AH4028" s="23" t="str">
        <f aca="true">INDIRECT(CHOOSE(MATCH($T4028,{"±","&gt;","≥","≤","&lt;"},0), "AC", "AD", "AE", "AF", "AG") &amp; ROW())</f>
        <v/>
      </c>
      <c r="AI4028" s="56" t="str">
        <f aca="false">IF($X4028="Not Significant","No Further Action Required",
IF($AH4028="","",
IF(AND($AH4028="Pass",$L4028="0 - Passed "),"Analysis performed; no further action required.",
IF(AND($AH4028="Fail",$L4028="1 - Failed "),"Analysis performed; no further action required.",
IF(AND($AH4028="Pass",$L4028="2 - Limited In Use "),"Analysis performed; no further action required.",
IF(AND($AH4028="Fail",$L4028="3 - Adjusted "),"Analysis performed; no further action required.",
"Unit fails analysis; TSM determination required."))))))</f>
        <v/>
      </c>
      <c r="AJ4028" s="58"/>
    </row>
    <row r="4029" customFormat="false" ht="15" hidden="false" customHeight="false" outlineLevel="0" collapsed="false">
      <c r="A4029" s="56"/>
      <c r="E4029" s="57" t="str">
        <f aca="false">IF(AND($F4029="",$G4029=""),"",IF($G4029="",$F4029,HYPERLINK($G4029,$F4029)))</f>
        <v/>
      </c>
      <c r="H4029" s="1" t="str">
        <f aca="false">IF($I4029="","None Attached",IF(LEFT($I4029,5)="https",HYPERLINK($I4029,"Datasheet"),HYPERLINK(_xlfn.CONCAT("https://",$I4029),"Datasheet")))</f>
        <v>None Attached</v>
      </c>
      <c r="M4029" s="56"/>
      <c r="P4029" s="58"/>
      <c r="Q4029" s="1" t="n">
        <f aca="false">$M4029-$N4029</f>
        <v>0</v>
      </c>
      <c r="R4029" s="56"/>
      <c r="T4029" s="59" t="s">
        <v>15</v>
      </c>
      <c r="U4029" s="1" t="n">
        <f aca="false">$S4029-$R4029</f>
        <v>0</v>
      </c>
      <c r="V4029" s="1" t="n">
        <f aca="false">IF($T4029="±",$Q4029*2,$Q4029)</f>
        <v>0</v>
      </c>
      <c r="W4029" s="60" t="str">
        <f aca="false">IFERROR($U4029/ABS($V4029),"N/A")</f>
        <v>N/A</v>
      </c>
      <c r="X4029" s="61" t="str">
        <f aca="false">IF(OR($W4029="N/A",$R4029="",$S4029=""),"N/A",IF($W4029&gt;=4,"Not Significant",IF($W4029&gt;=2,"Semi-Significant","Significant")))</f>
        <v>N/A</v>
      </c>
      <c r="Z4029" s="1" t="str">
        <f aca="false">IF($D4029="Z540.1 w/data",0,"")</f>
        <v/>
      </c>
      <c r="AA4029" s="1" t="e">
        <f aca="false">$Y4029+$Q4029+$Z4029</f>
        <v>#VALUE!</v>
      </c>
      <c r="AB4029" s="1" t="n">
        <f aca="false">$N4029+$Q4029</f>
        <v>0</v>
      </c>
      <c r="AC4029" s="1" t="str">
        <f aca="false">IF($Y4029="","",IF(AND($AA4029&gt;=$R4029,$AA4029&lt;=$S4029),"Pass","Fail"))</f>
        <v/>
      </c>
      <c r="AD4029" s="1" t="str">
        <f aca="false">IF($Y4029="","",IF($AA4029&gt;$R4029,"Pass","Fail"))</f>
        <v/>
      </c>
      <c r="AE4029" s="1" t="str">
        <f aca="false">IF($Y4029="","",IF($AA4029&gt;=$R4029,"Pass","Fail"))</f>
        <v/>
      </c>
      <c r="AF4029" s="1" t="str">
        <f aca="false">IF($Y4029="","",IF($AA4029&lt;=$S4029,"Pass","Fail"))</f>
        <v/>
      </c>
      <c r="AG4029" s="1" t="str">
        <f aca="false">IF($Y4029="","",IF($AA4029&lt;$S4029,"Pass","Fail"))</f>
        <v/>
      </c>
      <c r="AH4029" s="23" t="str">
        <f aca="true">INDIRECT(CHOOSE(MATCH($T4029,{"±","&gt;","≥","≤","&lt;"},0), "AC", "AD", "AE", "AF", "AG") &amp; ROW())</f>
        <v/>
      </c>
      <c r="AI4029" s="56" t="str">
        <f aca="false">IF($X4029="Not Significant","No Further Action Required",
IF($AH4029="","",
IF(AND($AH4029="Pass",$L4029="0 - Passed "),"Analysis performed; no further action required.",
IF(AND($AH4029="Fail",$L4029="1 - Failed "),"Analysis performed; no further action required.",
IF(AND($AH4029="Pass",$L4029="2 - Limited In Use "),"Analysis performed; no further action required.",
IF(AND($AH4029="Fail",$L4029="3 - Adjusted "),"Analysis performed; no further action required.",
"Unit fails analysis; TSM determination required."))))))</f>
        <v/>
      </c>
      <c r="AJ4029" s="58"/>
    </row>
    <row r="4030" customFormat="false" ht="15" hidden="false" customHeight="false" outlineLevel="0" collapsed="false">
      <c r="A4030" s="56"/>
      <c r="E4030" s="57" t="str">
        <f aca="false">IF(AND($F4030="",$G4030=""),"",IF($G4030="",$F4030,HYPERLINK($G4030,$F4030)))</f>
        <v/>
      </c>
      <c r="H4030" s="1" t="str">
        <f aca="false">IF($I4030="","None Attached",IF(LEFT($I4030,5)="https",HYPERLINK($I4030,"Datasheet"),HYPERLINK(_xlfn.CONCAT("https://",$I4030),"Datasheet")))</f>
        <v>None Attached</v>
      </c>
      <c r="M4030" s="56"/>
      <c r="P4030" s="58"/>
      <c r="Q4030" s="1" t="n">
        <f aca="false">$M4030-$N4030</f>
        <v>0</v>
      </c>
      <c r="R4030" s="56"/>
      <c r="T4030" s="59" t="s">
        <v>15</v>
      </c>
      <c r="U4030" s="1" t="n">
        <f aca="false">$S4030-$R4030</f>
        <v>0</v>
      </c>
      <c r="V4030" s="1" t="n">
        <f aca="false">IF($T4030="±",$Q4030*2,$Q4030)</f>
        <v>0</v>
      </c>
      <c r="W4030" s="60" t="str">
        <f aca="false">IFERROR($U4030/ABS($V4030),"N/A")</f>
        <v>N/A</v>
      </c>
      <c r="X4030" s="61" t="str">
        <f aca="false">IF(OR($W4030="N/A",$R4030="",$S4030=""),"N/A",IF($W4030&gt;=4,"Not Significant",IF($W4030&gt;=2,"Semi-Significant","Significant")))</f>
        <v>N/A</v>
      </c>
      <c r="Z4030" s="1" t="str">
        <f aca="false">IF($D4030="Z540.1 w/data",0,"")</f>
        <v/>
      </c>
      <c r="AA4030" s="1" t="e">
        <f aca="false">$Y4030+$Q4030+$Z4030</f>
        <v>#VALUE!</v>
      </c>
      <c r="AB4030" s="1" t="n">
        <f aca="false">$N4030+$Q4030</f>
        <v>0</v>
      </c>
      <c r="AC4030" s="1" t="str">
        <f aca="false">IF($Y4030="","",IF(AND($AA4030&gt;=$R4030,$AA4030&lt;=$S4030),"Pass","Fail"))</f>
        <v/>
      </c>
      <c r="AD4030" s="1" t="str">
        <f aca="false">IF($Y4030="","",IF($AA4030&gt;$R4030,"Pass","Fail"))</f>
        <v/>
      </c>
      <c r="AE4030" s="1" t="str">
        <f aca="false">IF($Y4030="","",IF($AA4030&gt;=$R4030,"Pass","Fail"))</f>
        <v/>
      </c>
      <c r="AF4030" s="1" t="str">
        <f aca="false">IF($Y4030="","",IF($AA4030&lt;=$S4030,"Pass","Fail"))</f>
        <v/>
      </c>
      <c r="AG4030" s="1" t="str">
        <f aca="false">IF($Y4030="","",IF($AA4030&lt;$S4030,"Pass","Fail"))</f>
        <v/>
      </c>
      <c r="AH4030" s="23" t="str">
        <f aca="true">INDIRECT(CHOOSE(MATCH($T4030,{"±","&gt;","≥","≤","&lt;"},0), "AC", "AD", "AE", "AF", "AG") &amp; ROW())</f>
        <v/>
      </c>
      <c r="AI4030" s="56" t="str">
        <f aca="false">IF($X4030="Not Significant","No Further Action Required",
IF($AH4030="","",
IF(AND($AH4030="Pass",$L4030="0 - Passed "),"Analysis performed; no further action required.",
IF(AND($AH4030="Fail",$L4030="1 - Failed "),"Analysis performed; no further action required.",
IF(AND($AH4030="Pass",$L4030="2 - Limited In Use "),"Analysis performed; no further action required.",
IF(AND($AH4030="Fail",$L4030="3 - Adjusted "),"Analysis performed; no further action required.",
"Unit fails analysis; TSM determination required."))))))</f>
        <v/>
      </c>
      <c r="AJ4030" s="58"/>
    </row>
    <row r="4031" customFormat="false" ht="15" hidden="false" customHeight="false" outlineLevel="0" collapsed="false">
      <c r="A4031" s="56"/>
      <c r="E4031" s="57" t="str">
        <f aca="false">IF(AND($F4031="",$G4031=""),"",IF($G4031="",$F4031,HYPERLINK($G4031,$F4031)))</f>
        <v/>
      </c>
      <c r="H4031" s="1" t="str">
        <f aca="false">IF($I4031="","None Attached",IF(LEFT($I4031,5)="https",HYPERLINK($I4031,"Datasheet"),HYPERLINK(_xlfn.CONCAT("https://",$I4031),"Datasheet")))</f>
        <v>None Attached</v>
      </c>
      <c r="M4031" s="56"/>
      <c r="P4031" s="58"/>
      <c r="Q4031" s="1" t="n">
        <f aca="false">$M4031-$N4031</f>
        <v>0</v>
      </c>
      <c r="R4031" s="56"/>
      <c r="T4031" s="59" t="s">
        <v>15</v>
      </c>
      <c r="U4031" s="1" t="n">
        <f aca="false">$S4031-$R4031</f>
        <v>0</v>
      </c>
      <c r="V4031" s="1" t="n">
        <f aca="false">IF($T4031="±",$Q4031*2,$Q4031)</f>
        <v>0</v>
      </c>
      <c r="W4031" s="60" t="str">
        <f aca="false">IFERROR($U4031/ABS($V4031),"N/A")</f>
        <v>N/A</v>
      </c>
      <c r="X4031" s="61" t="str">
        <f aca="false">IF(OR($W4031="N/A",$R4031="",$S4031=""),"N/A",IF($W4031&gt;=4,"Not Significant",IF($W4031&gt;=2,"Semi-Significant","Significant")))</f>
        <v>N/A</v>
      </c>
      <c r="Z4031" s="1" t="str">
        <f aca="false">IF($D4031="Z540.1 w/data",0,"")</f>
        <v/>
      </c>
      <c r="AA4031" s="1" t="e">
        <f aca="false">$Y4031+$Q4031+$Z4031</f>
        <v>#VALUE!</v>
      </c>
      <c r="AB4031" s="1" t="n">
        <f aca="false">$N4031+$Q4031</f>
        <v>0</v>
      </c>
      <c r="AC4031" s="1" t="str">
        <f aca="false">IF($Y4031="","",IF(AND($AA4031&gt;=$R4031,$AA4031&lt;=$S4031),"Pass","Fail"))</f>
        <v/>
      </c>
      <c r="AD4031" s="1" t="str">
        <f aca="false">IF($Y4031="","",IF($AA4031&gt;$R4031,"Pass","Fail"))</f>
        <v/>
      </c>
      <c r="AE4031" s="1" t="str">
        <f aca="false">IF($Y4031="","",IF($AA4031&gt;=$R4031,"Pass","Fail"))</f>
        <v/>
      </c>
      <c r="AF4031" s="1" t="str">
        <f aca="false">IF($Y4031="","",IF($AA4031&lt;=$S4031,"Pass","Fail"))</f>
        <v/>
      </c>
      <c r="AG4031" s="1" t="str">
        <f aca="false">IF($Y4031="","",IF($AA4031&lt;$S4031,"Pass","Fail"))</f>
        <v/>
      </c>
      <c r="AH4031" s="23" t="str">
        <f aca="true">INDIRECT(CHOOSE(MATCH($T4031,{"±","&gt;","≥","≤","&lt;"},0), "AC", "AD", "AE", "AF", "AG") &amp; ROW())</f>
        <v/>
      </c>
      <c r="AI4031" s="56" t="str">
        <f aca="false">IF($X4031="Not Significant","No Further Action Required",
IF($AH4031="","",
IF(AND($AH4031="Pass",$L4031="0 - Passed "),"Analysis performed; no further action required.",
IF(AND($AH4031="Fail",$L4031="1 - Failed "),"Analysis performed; no further action required.",
IF(AND($AH4031="Pass",$L4031="2 - Limited In Use "),"Analysis performed; no further action required.",
IF(AND($AH4031="Fail",$L4031="3 - Adjusted "),"Analysis performed; no further action required.",
"Unit fails analysis; TSM determination required."))))))</f>
        <v/>
      </c>
      <c r="AJ4031" s="58"/>
    </row>
    <row r="4032" customFormat="false" ht="15" hidden="false" customHeight="false" outlineLevel="0" collapsed="false">
      <c r="A4032" s="56"/>
      <c r="E4032" s="57" t="str">
        <f aca="false">IF(AND($F4032="",$G4032=""),"",IF($G4032="",$F4032,HYPERLINK($G4032,$F4032)))</f>
        <v/>
      </c>
      <c r="H4032" s="1" t="str">
        <f aca="false">IF($I4032="","None Attached",IF(LEFT($I4032,5)="https",HYPERLINK($I4032,"Datasheet"),HYPERLINK(_xlfn.CONCAT("https://",$I4032),"Datasheet")))</f>
        <v>None Attached</v>
      </c>
      <c r="M4032" s="56"/>
      <c r="P4032" s="58"/>
      <c r="Q4032" s="1" t="n">
        <f aca="false">$M4032-$N4032</f>
        <v>0</v>
      </c>
      <c r="R4032" s="56"/>
      <c r="T4032" s="59" t="s">
        <v>15</v>
      </c>
      <c r="U4032" s="1" t="n">
        <f aca="false">$S4032-$R4032</f>
        <v>0</v>
      </c>
      <c r="V4032" s="1" t="n">
        <f aca="false">IF($T4032="±",$Q4032*2,$Q4032)</f>
        <v>0</v>
      </c>
      <c r="W4032" s="60" t="str">
        <f aca="false">IFERROR($U4032/ABS($V4032),"N/A")</f>
        <v>N/A</v>
      </c>
      <c r="X4032" s="61" t="str">
        <f aca="false">IF(OR($W4032="N/A",$R4032="",$S4032=""),"N/A",IF($W4032&gt;=4,"Not Significant",IF($W4032&gt;=2,"Semi-Significant","Significant")))</f>
        <v>N/A</v>
      </c>
      <c r="Z4032" s="1" t="str">
        <f aca="false">IF($D4032="Z540.1 w/data",0,"")</f>
        <v/>
      </c>
      <c r="AA4032" s="1" t="e">
        <f aca="false">$Y4032+$Q4032+$Z4032</f>
        <v>#VALUE!</v>
      </c>
      <c r="AB4032" s="1" t="n">
        <f aca="false">$N4032+$Q4032</f>
        <v>0</v>
      </c>
      <c r="AC4032" s="1" t="str">
        <f aca="false">IF($Y4032="","",IF(AND($AA4032&gt;=$R4032,$AA4032&lt;=$S4032),"Pass","Fail"))</f>
        <v/>
      </c>
      <c r="AD4032" s="1" t="str">
        <f aca="false">IF($Y4032="","",IF($AA4032&gt;$R4032,"Pass","Fail"))</f>
        <v/>
      </c>
      <c r="AE4032" s="1" t="str">
        <f aca="false">IF($Y4032="","",IF($AA4032&gt;=$R4032,"Pass","Fail"))</f>
        <v/>
      </c>
      <c r="AF4032" s="1" t="str">
        <f aca="false">IF($Y4032="","",IF($AA4032&lt;=$S4032,"Pass","Fail"))</f>
        <v/>
      </c>
      <c r="AG4032" s="1" t="str">
        <f aca="false">IF($Y4032="","",IF($AA4032&lt;$S4032,"Pass","Fail"))</f>
        <v/>
      </c>
      <c r="AH4032" s="23" t="str">
        <f aca="true">INDIRECT(CHOOSE(MATCH($T4032,{"±","&gt;","≥","≤","&lt;"},0), "AC", "AD", "AE", "AF", "AG") &amp; ROW())</f>
        <v/>
      </c>
      <c r="AI4032" s="56" t="str">
        <f aca="false">IF($X4032="Not Significant","No Further Action Required",
IF($AH4032="","",
IF(AND($AH4032="Pass",$L4032="0 - Passed "),"Analysis performed; no further action required.",
IF(AND($AH4032="Fail",$L4032="1 - Failed "),"Analysis performed; no further action required.",
IF(AND($AH4032="Pass",$L4032="2 - Limited In Use "),"Analysis performed; no further action required.",
IF(AND($AH4032="Fail",$L4032="3 - Adjusted "),"Analysis performed; no further action required.",
"Unit fails analysis; TSM determination required."))))))</f>
        <v/>
      </c>
      <c r="AJ4032" s="58"/>
    </row>
    <row r="4033" customFormat="false" ht="15" hidden="false" customHeight="false" outlineLevel="0" collapsed="false">
      <c r="A4033" s="56"/>
      <c r="E4033" s="57" t="str">
        <f aca="false">IF(AND($F4033="",$G4033=""),"",IF($G4033="",$F4033,HYPERLINK($G4033,$F4033)))</f>
        <v/>
      </c>
      <c r="H4033" s="1" t="str">
        <f aca="false">IF($I4033="","None Attached",IF(LEFT($I4033,5)="https",HYPERLINK($I4033,"Datasheet"),HYPERLINK(_xlfn.CONCAT("https://",$I4033),"Datasheet")))</f>
        <v>None Attached</v>
      </c>
      <c r="M4033" s="56"/>
      <c r="P4033" s="58"/>
      <c r="Q4033" s="1" t="n">
        <f aca="false">$M4033-$N4033</f>
        <v>0</v>
      </c>
      <c r="R4033" s="56"/>
      <c r="T4033" s="59" t="s">
        <v>15</v>
      </c>
      <c r="U4033" s="1" t="n">
        <f aca="false">$S4033-$R4033</f>
        <v>0</v>
      </c>
      <c r="V4033" s="1" t="n">
        <f aca="false">IF($T4033="±",$Q4033*2,$Q4033)</f>
        <v>0</v>
      </c>
      <c r="W4033" s="60" t="str">
        <f aca="false">IFERROR($U4033/ABS($V4033),"N/A")</f>
        <v>N/A</v>
      </c>
      <c r="X4033" s="61" t="str">
        <f aca="false">IF(OR($W4033="N/A",$R4033="",$S4033=""),"N/A",IF($W4033&gt;=4,"Not Significant",IF($W4033&gt;=2,"Semi-Significant","Significant")))</f>
        <v>N/A</v>
      </c>
      <c r="Z4033" s="1" t="str">
        <f aca="false">IF($D4033="Z540.1 w/data",0,"")</f>
        <v/>
      </c>
      <c r="AA4033" s="1" t="e">
        <f aca="false">$Y4033+$Q4033+$Z4033</f>
        <v>#VALUE!</v>
      </c>
      <c r="AB4033" s="1" t="n">
        <f aca="false">$N4033+$Q4033</f>
        <v>0</v>
      </c>
      <c r="AC4033" s="1" t="str">
        <f aca="false">IF($Y4033="","",IF(AND($AA4033&gt;=$R4033,$AA4033&lt;=$S4033),"Pass","Fail"))</f>
        <v/>
      </c>
      <c r="AD4033" s="1" t="str">
        <f aca="false">IF($Y4033="","",IF($AA4033&gt;$R4033,"Pass","Fail"))</f>
        <v/>
      </c>
      <c r="AE4033" s="1" t="str">
        <f aca="false">IF($Y4033="","",IF($AA4033&gt;=$R4033,"Pass","Fail"))</f>
        <v/>
      </c>
      <c r="AF4033" s="1" t="str">
        <f aca="false">IF($Y4033="","",IF($AA4033&lt;=$S4033,"Pass","Fail"))</f>
        <v/>
      </c>
      <c r="AG4033" s="1" t="str">
        <f aca="false">IF($Y4033="","",IF($AA4033&lt;$S4033,"Pass","Fail"))</f>
        <v/>
      </c>
      <c r="AH4033" s="23" t="str">
        <f aca="true">INDIRECT(CHOOSE(MATCH($T4033,{"±","&gt;","≥","≤","&lt;"},0), "AC", "AD", "AE", "AF", "AG") &amp; ROW())</f>
        <v/>
      </c>
      <c r="AI4033" s="56" t="str">
        <f aca="false">IF($X4033="Not Significant","No Further Action Required",
IF($AH4033="","",
IF(AND($AH4033="Pass",$L4033="0 - Passed "),"Analysis performed; no further action required.",
IF(AND($AH4033="Fail",$L4033="1 - Failed "),"Analysis performed; no further action required.",
IF(AND($AH4033="Pass",$L4033="2 - Limited In Use "),"Analysis performed; no further action required.",
IF(AND($AH4033="Fail",$L4033="3 - Adjusted "),"Analysis performed; no further action required.",
"Unit fails analysis; TSM determination required."))))))</f>
        <v/>
      </c>
      <c r="AJ4033" s="58"/>
    </row>
    <row r="4034" customFormat="false" ht="15" hidden="false" customHeight="false" outlineLevel="0" collapsed="false">
      <c r="A4034" s="56"/>
      <c r="E4034" s="57" t="str">
        <f aca="false">IF(AND($F4034="",$G4034=""),"",IF($G4034="",$F4034,HYPERLINK($G4034,$F4034)))</f>
        <v/>
      </c>
      <c r="H4034" s="1" t="str">
        <f aca="false">IF($I4034="","None Attached",IF(LEFT($I4034,5)="https",HYPERLINK($I4034,"Datasheet"),HYPERLINK(_xlfn.CONCAT("https://",$I4034),"Datasheet")))</f>
        <v>None Attached</v>
      </c>
      <c r="M4034" s="56"/>
      <c r="P4034" s="58"/>
      <c r="Q4034" s="1" t="n">
        <f aca="false">$M4034-$N4034</f>
        <v>0</v>
      </c>
      <c r="R4034" s="56"/>
      <c r="T4034" s="59" t="s">
        <v>15</v>
      </c>
      <c r="U4034" s="1" t="n">
        <f aca="false">$S4034-$R4034</f>
        <v>0</v>
      </c>
      <c r="V4034" s="1" t="n">
        <f aca="false">IF($T4034="±",$Q4034*2,$Q4034)</f>
        <v>0</v>
      </c>
      <c r="W4034" s="60" t="str">
        <f aca="false">IFERROR($U4034/ABS($V4034),"N/A")</f>
        <v>N/A</v>
      </c>
      <c r="X4034" s="61" t="str">
        <f aca="false">IF(OR($W4034="N/A",$R4034="",$S4034=""),"N/A",IF($W4034&gt;=4,"Not Significant",IF($W4034&gt;=2,"Semi-Significant","Significant")))</f>
        <v>N/A</v>
      </c>
      <c r="Z4034" s="1" t="str">
        <f aca="false">IF($D4034="Z540.1 w/data",0,"")</f>
        <v/>
      </c>
      <c r="AA4034" s="1" t="e">
        <f aca="false">$Y4034+$Q4034+$Z4034</f>
        <v>#VALUE!</v>
      </c>
      <c r="AB4034" s="1" t="n">
        <f aca="false">$N4034+$Q4034</f>
        <v>0</v>
      </c>
      <c r="AC4034" s="1" t="str">
        <f aca="false">IF($Y4034="","",IF(AND($AA4034&gt;=$R4034,$AA4034&lt;=$S4034),"Pass","Fail"))</f>
        <v/>
      </c>
      <c r="AD4034" s="1" t="str">
        <f aca="false">IF($Y4034="","",IF($AA4034&gt;$R4034,"Pass","Fail"))</f>
        <v/>
      </c>
      <c r="AE4034" s="1" t="str">
        <f aca="false">IF($Y4034="","",IF($AA4034&gt;=$R4034,"Pass","Fail"))</f>
        <v/>
      </c>
      <c r="AF4034" s="1" t="str">
        <f aca="false">IF($Y4034="","",IF($AA4034&lt;=$S4034,"Pass","Fail"))</f>
        <v/>
      </c>
      <c r="AG4034" s="1" t="str">
        <f aca="false">IF($Y4034="","",IF($AA4034&lt;$S4034,"Pass","Fail"))</f>
        <v/>
      </c>
      <c r="AH4034" s="23" t="str">
        <f aca="true">INDIRECT(CHOOSE(MATCH($T4034,{"±","&gt;","≥","≤","&lt;"},0), "AC", "AD", "AE", "AF", "AG") &amp; ROW())</f>
        <v/>
      </c>
      <c r="AI4034" s="56" t="str">
        <f aca="false">IF($X4034="Not Significant","No Further Action Required",
IF($AH4034="","",
IF(AND($AH4034="Pass",$L4034="0 - Passed "),"Analysis performed; no further action required.",
IF(AND($AH4034="Fail",$L4034="1 - Failed "),"Analysis performed; no further action required.",
IF(AND($AH4034="Pass",$L4034="2 - Limited In Use "),"Analysis performed; no further action required.",
IF(AND($AH4034="Fail",$L4034="3 - Adjusted "),"Analysis performed; no further action required.",
"Unit fails analysis; TSM determination required."))))))</f>
        <v/>
      </c>
      <c r="AJ4034" s="58"/>
    </row>
    <row r="4035" customFormat="false" ht="15" hidden="false" customHeight="false" outlineLevel="0" collapsed="false">
      <c r="A4035" s="56"/>
      <c r="E4035" s="57" t="str">
        <f aca="false">IF(AND($F4035="",$G4035=""),"",IF($G4035="",$F4035,HYPERLINK($G4035,$F4035)))</f>
        <v/>
      </c>
      <c r="H4035" s="1" t="str">
        <f aca="false">IF($I4035="","None Attached",IF(LEFT($I4035,5)="https",HYPERLINK($I4035,"Datasheet"),HYPERLINK(_xlfn.CONCAT("https://",$I4035),"Datasheet")))</f>
        <v>None Attached</v>
      </c>
      <c r="M4035" s="56"/>
      <c r="P4035" s="58"/>
      <c r="Q4035" s="1" t="n">
        <f aca="false">$M4035-$N4035</f>
        <v>0</v>
      </c>
      <c r="R4035" s="56"/>
      <c r="T4035" s="59" t="s">
        <v>15</v>
      </c>
      <c r="U4035" s="1" t="n">
        <f aca="false">$S4035-$R4035</f>
        <v>0</v>
      </c>
      <c r="V4035" s="1" t="n">
        <f aca="false">IF($T4035="±",$Q4035*2,$Q4035)</f>
        <v>0</v>
      </c>
      <c r="W4035" s="60" t="str">
        <f aca="false">IFERROR($U4035/ABS($V4035),"N/A")</f>
        <v>N/A</v>
      </c>
      <c r="X4035" s="61" t="str">
        <f aca="false">IF(OR($W4035="N/A",$R4035="",$S4035=""),"N/A",IF($W4035&gt;=4,"Not Significant",IF($W4035&gt;=2,"Semi-Significant","Significant")))</f>
        <v>N/A</v>
      </c>
      <c r="Z4035" s="1" t="str">
        <f aca="false">IF($D4035="Z540.1 w/data",0,"")</f>
        <v/>
      </c>
      <c r="AA4035" s="1" t="e">
        <f aca="false">$Y4035+$Q4035+$Z4035</f>
        <v>#VALUE!</v>
      </c>
      <c r="AB4035" s="1" t="n">
        <f aca="false">$N4035+$Q4035</f>
        <v>0</v>
      </c>
      <c r="AC4035" s="1" t="str">
        <f aca="false">IF($Y4035="","",IF(AND($AA4035&gt;=$R4035,$AA4035&lt;=$S4035),"Pass","Fail"))</f>
        <v/>
      </c>
      <c r="AD4035" s="1" t="str">
        <f aca="false">IF($Y4035="","",IF($AA4035&gt;$R4035,"Pass","Fail"))</f>
        <v/>
      </c>
      <c r="AE4035" s="1" t="str">
        <f aca="false">IF($Y4035="","",IF($AA4035&gt;=$R4035,"Pass","Fail"))</f>
        <v/>
      </c>
      <c r="AF4035" s="1" t="str">
        <f aca="false">IF($Y4035="","",IF($AA4035&lt;=$S4035,"Pass","Fail"))</f>
        <v/>
      </c>
      <c r="AG4035" s="1" t="str">
        <f aca="false">IF($Y4035="","",IF($AA4035&lt;$S4035,"Pass","Fail"))</f>
        <v/>
      </c>
      <c r="AH4035" s="23" t="str">
        <f aca="true">INDIRECT(CHOOSE(MATCH($T4035,{"±","&gt;","≥","≤","&lt;"},0), "AC", "AD", "AE", "AF", "AG") &amp; ROW())</f>
        <v/>
      </c>
      <c r="AI4035" s="56" t="str">
        <f aca="false">IF($X4035="Not Significant","No Further Action Required",
IF($AH4035="","",
IF(AND($AH4035="Pass",$L4035="0 - Passed "),"Analysis performed; no further action required.",
IF(AND($AH4035="Fail",$L4035="1 - Failed "),"Analysis performed; no further action required.",
IF(AND($AH4035="Pass",$L4035="2 - Limited In Use "),"Analysis performed; no further action required.",
IF(AND($AH4035="Fail",$L4035="3 - Adjusted "),"Analysis performed; no further action required.",
"Unit fails analysis; TSM determination required."))))))</f>
        <v/>
      </c>
      <c r="AJ4035" s="58"/>
    </row>
    <row r="4036" customFormat="false" ht="15" hidden="false" customHeight="false" outlineLevel="0" collapsed="false">
      <c r="A4036" s="56"/>
      <c r="E4036" s="57" t="str">
        <f aca="false">IF(AND($F4036="",$G4036=""),"",IF($G4036="",$F4036,HYPERLINK($G4036,$F4036)))</f>
        <v/>
      </c>
      <c r="H4036" s="1" t="str">
        <f aca="false">IF($I4036="","None Attached",IF(LEFT($I4036,5)="https",HYPERLINK($I4036,"Datasheet"),HYPERLINK(_xlfn.CONCAT("https://",$I4036),"Datasheet")))</f>
        <v>None Attached</v>
      </c>
      <c r="M4036" s="56"/>
      <c r="P4036" s="58"/>
      <c r="Q4036" s="1" t="n">
        <f aca="false">$M4036-$N4036</f>
        <v>0</v>
      </c>
      <c r="R4036" s="56"/>
      <c r="T4036" s="59" t="s">
        <v>15</v>
      </c>
      <c r="U4036" s="1" t="n">
        <f aca="false">$S4036-$R4036</f>
        <v>0</v>
      </c>
      <c r="V4036" s="1" t="n">
        <f aca="false">IF($T4036="±",$Q4036*2,$Q4036)</f>
        <v>0</v>
      </c>
      <c r="W4036" s="60" t="str">
        <f aca="false">IFERROR($U4036/ABS($V4036),"N/A")</f>
        <v>N/A</v>
      </c>
      <c r="X4036" s="61" t="str">
        <f aca="false">IF(OR($W4036="N/A",$R4036="",$S4036=""),"N/A",IF($W4036&gt;=4,"Not Significant",IF($W4036&gt;=2,"Semi-Significant","Significant")))</f>
        <v>N/A</v>
      </c>
      <c r="Z4036" s="1" t="str">
        <f aca="false">IF($D4036="Z540.1 w/data",0,"")</f>
        <v/>
      </c>
      <c r="AA4036" s="1" t="e">
        <f aca="false">$Y4036+$Q4036+$Z4036</f>
        <v>#VALUE!</v>
      </c>
      <c r="AB4036" s="1" t="n">
        <f aca="false">$N4036+$Q4036</f>
        <v>0</v>
      </c>
      <c r="AC4036" s="1" t="str">
        <f aca="false">IF($Y4036="","",IF(AND($AA4036&gt;=$R4036,$AA4036&lt;=$S4036),"Pass","Fail"))</f>
        <v/>
      </c>
      <c r="AD4036" s="1" t="str">
        <f aca="false">IF($Y4036="","",IF($AA4036&gt;$R4036,"Pass","Fail"))</f>
        <v/>
      </c>
      <c r="AE4036" s="1" t="str">
        <f aca="false">IF($Y4036="","",IF($AA4036&gt;=$R4036,"Pass","Fail"))</f>
        <v/>
      </c>
      <c r="AF4036" s="1" t="str">
        <f aca="false">IF($Y4036="","",IF($AA4036&lt;=$S4036,"Pass","Fail"))</f>
        <v/>
      </c>
      <c r="AG4036" s="1" t="str">
        <f aca="false">IF($Y4036="","",IF($AA4036&lt;$S4036,"Pass","Fail"))</f>
        <v/>
      </c>
      <c r="AH4036" s="23" t="str">
        <f aca="true">INDIRECT(CHOOSE(MATCH($T4036,{"±","&gt;","≥","≤","&lt;"},0), "AC", "AD", "AE", "AF", "AG") &amp; ROW())</f>
        <v/>
      </c>
      <c r="AI4036" s="56" t="str">
        <f aca="false">IF($X4036="Not Significant","No Further Action Required",
IF($AH4036="","",
IF(AND($AH4036="Pass",$L4036="0 - Passed "),"Analysis performed; no further action required.",
IF(AND($AH4036="Fail",$L4036="1 - Failed "),"Analysis performed; no further action required.",
IF(AND($AH4036="Pass",$L4036="2 - Limited In Use "),"Analysis performed; no further action required.",
IF(AND($AH4036="Fail",$L4036="3 - Adjusted "),"Analysis performed; no further action required.",
"Unit fails analysis; TSM determination required."))))))</f>
        <v/>
      </c>
      <c r="AJ4036" s="58"/>
    </row>
    <row r="4037" customFormat="false" ht="15" hidden="false" customHeight="false" outlineLevel="0" collapsed="false">
      <c r="A4037" s="56"/>
      <c r="E4037" s="57" t="str">
        <f aca="false">IF(AND($F4037="",$G4037=""),"",IF($G4037="",$F4037,HYPERLINK($G4037,$F4037)))</f>
        <v/>
      </c>
      <c r="H4037" s="1" t="str">
        <f aca="false">IF($I4037="","None Attached",IF(LEFT($I4037,5)="https",HYPERLINK($I4037,"Datasheet"),HYPERLINK(_xlfn.CONCAT("https://",$I4037),"Datasheet")))</f>
        <v>None Attached</v>
      </c>
      <c r="M4037" s="56"/>
      <c r="P4037" s="58"/>
      <c r="Q4037" s="1" t="n">
        <f aca="false">$M4037-$N4037</f>
        <v>0</v>
      </c>
      <c r="R4037" s="56"/>
      <c r="T4037" s="59" t="s">
        <v>15</v>
      </c>
      <c r="U4037" s="1" t="n">
        <f aca="false">$S4037-$R4037</f>
        <v>0</v>
      </c>
      <c r="V4037" s="1" t="n">
        <f aca="false">IF($T4037="±",$Q4037*2,$Q4037)</f>
        <v>0</v>
      </c>
      <c r="W4037" s="60" t="str">
        <f aca="false">IFERROR($U4037/ABS($V4037),"N/A")</f>
        <v>N/A</v>
      </c>
      <c r="X4037" s="61" t="str">
        <f aca="false">IF(OR($W4037="N/A",$R4037="",$S4037=""),"N/A",IF($W4037&gt;=4,"Not Significant",IF($W4037&gt;=2,"Semi-Significant","Significant")))</f>
        <v>N/A</v>
      </c>
      <c r="Z4037" s="1" t="str">
        <f aca="false">IF($D4037="Z540.1 w/data",0,"")</f>
        <v/>
      </c>
      <c r="AA4037" s="1" t="e">
        <f aca="false">$Y4037+$Q4037+$Z4037</f>
        <v>#VALUE!</v>
      </c>
      <c r="AB4037" s="1" t="n">
        <f aca="false">$N4037+$Q4037</f>
        <v>0</v>
      </c>
      <c r="AC4037" s="1" t="str">
        <f aca="false">IF($Y4037="","",IF(AND($AA4037&gt;=$R4037,$AA4037&lt;=$S4037),"Pass","Fail"))</f>
        <v/>
      </c>
      <c r="AD4037" s="1" t="str">
        <f aca="false">IF($Y4037="","",IF($AA4037&gt;$R4037,"Pass","Fail"))</f>
        <v/>
      </c>
      <c r="AE4037" s="1" t="str">
        <f aca="false">IF($Y4037="","",IF($AA4037&gt;=$R4037,"Pass","Fail"))</f>
        <v/>
      </c>
      <c r="AF4037" s="1" t="str">
        <f aca="false">IF($Y4037="","",IF($AA4037&lt;=$S4037,"Pass","Fail"))</f>
        <v/>
      </c>
      <c r="AG4037" s="1" t="str">
        <f aca="false">IF($Y4037="","",IF($AA4037&lt;$S4037,"Pass","Fail"))</f>
        <v/>
      </c>
      <c r="AH4037" s="23" t="str">
        <f aca="true">INDIRECT(CHOOSE(MATCH($T4037,{"±","&gt;","≥","≤","&lt;"},0), "AC", "AD", "AE", "AF", "AG") &amp; ROW())</f>
        <v/>
      </c>
      <c r="AI4037" s="56" t="str">
        <f aca="false">IF($X4037="Not Significant","No Further Action Required",
IF($AH4037="","",
IF(AND($AH4037="Pass",$L4037="0 - Passed "),"Analysis performed; no further action required.",
IF(AND($AH4037="Fail",$L4037="1 - Failed "),"Analysis performed; no further action required.",
IF(AND($AH4037="Pass",$L4037="2 - Limited In Use "),"Analysis performed; no further action required.",
IF(AND($AH4037="Fail",$L4037="3 - Adjusted "),"Analysis performed; no further action required.",
"Unit fails analysis; TSM determination required."))))))</f>
        <v/>
      </c>
      <c r="AJ4037" s="58"/>
    </row>
    <row r="4038" customFormat="false" ht="15" hidden="false" customHeight="false" outlineLevel="0" collapsed="false">
      <c r="A4038" s="56"/>
      <c r="E4038" s="57" t="str">
        <f aca="false">IF(AND($F4038="",$G4038=""),"",IF($G4038="",$F4038,HYPERLINK($G4038,$F4038)))</f>
        <v/>
      </c>
      <c r="H4038" s="1" t="str">
        <f aca="false">IF($I4038="","None Attached",IF(LEFT($I4038,5)="https",HYPERLINK($I4038,"Datasheet"),HYPERLINK(_xlfn.CONCAT("https://",$I4038),"Datasheet")))</f>
        <v>None Attached</v>
      </c>
      <c r="M4038" s="56"/>
      <c r="P4038" s="58"/>
      <c r="Q4038" s="1" t="n">
        <f aca="false">$M4038-$N4038</f>
        <v>0</v>
      </c>
      <c r="R4038" s="56"/>
      <c r="T4038" s="59" t="s">
        <v>15</v>
      </c>
      <c r="U4038" s="1" t="n">
        <f aca="false">$S4038-$R4038</f>
        <v>0</v>
      </c>
      <c r="V4038" s="1" t="n">
        <f aca="false">IF($T4038="±",$Q4038*2,$Q4038)</f>
        <v>0</v>
      </c>
      <c r="W4038" s="60" t="str">
        <f aca="false">IFERROR($U4038/ABS($V4038),"N/A")</f>
        <v>N/A</v>
      </c>
      <c r="X4038" s="61" t="str">
        <f aca="false">IF(OR($W4038="N/A",$R4038="",$S4038=""),"N/A",IF($W4038&gt;=4,"Not Significant",IF($W4038&gt;=2,"Semi-Significant","Significant")))</f>
        <v>N/A</v>
      </c>
      <c r="Z4038" s="1" t="str">
        <f aca="false">IF($D4038="Z540.1 w/data",0,"")</f>
        <v/>
      </c>
      <c r="AA4038" s="1" t="e">
        <f aca="false">$Y4038+$Q4038+$Z4038</f>
        <v>#VALUE!</v>
      </c>
      <c r="AB4038" s="1" t="n">
        <f aca="false">$N4038+$Q4038</f>
        <v>0</v>
      </c>
      <c r="AC4038" s="1" t="str">
        <f aca="false">IF($Y4038="","",IF(AND($AA4038&gt;=$R4038,$AA4038&lt;=$S4038),"Pass","Fail"))</f>
        <v/>
      </c>
      <c r="AD4038" s="1" t="str">
        <f aca="false">IF($Y4038="","",IF($AA4038&gt;$R4038,"Pass","Fail"))</f>
        <v/>
      </c>
      <c r="AE4038" s="1" t="str">
        <f aca="false">IF($Y4038="","",IF($AA4038&gt;=$R4038,"Pass","Fail"))</f>
        <v/>
      </c>
      <c r="AF4038" s="1" t="str">
        <f aca="false">IF($Y4038="","",IF($AA4038&lt;=$S4038,"Pass","Fail"))</f>
        <v/>
      </c>
      <c r="AG4038" s="1" t="str">
        <f aca="false">IF($Y4038="","",IF($AA4038&lt;$S4038,"Pass","Fail"))</f>
        <v/>
      </c>
      <c r="AH4038" s="23" t="str">
        <f aca="true">INDIRECT(CHOOSE(MATCH($T4038,{"±","&gt;","≥","≤","&lt;"},0), "AC", "AD", "AE", "AF", "AG") &amp; ROW())</f>
        <v/>
      </c>
      <c r="AI4038" s="56" t="str">
        <f aca="false">IF($X4038="Not Significant","No Further Action Required",
IF($AH4038="","",
IF(AND($AH4038="Pass",$L4038="0 - Passed "),"Analysis performed; no further action required.",
IF(AND($AH4038="Fail",$L4038="1 - Failed "),"Analysis performed; no further action required.",
IF(AND($AH4038="Pass",$L4038="2 - Limited In Use "),"Analysis performed; no further action required.",
IF(AND($AH4038="Fail",$L4038="3 - Adjusted "),"Analysis performed; no further action required.",
"Unit fails analysis; TSM determination required."))))))</f>
        <v/>
      </c>
      <c r="AJ4038" s="58"/>
    </row>
    <row r="4039" customFormat="false" ht="15" hidden="false" customHeight="false" outlineLevel="0" collapsed="false">
      <c r="A4039" s="56"/>
      <c r="E4039" s="57" t="str">
        <f aca="false">IF(AND($F4039="",$G4039=""),"",IF($G4039="",$F4039,HYPERLINK($G4039,$F4039)))</f>
        <v/>
      </c>
      <c r="H4039" s="1" t="str">
        <f aca="false">IF($I4039="","None Attached",IF(LEFT($I4039,5)="https",HYPERLINK($I4039,"Datasheet"),HYPERLINK(_xlfn.CONCAT("https://",$I4039),"Datasheet")))</f>
        <v>None Attached</v>
      </c>
      <c r="M4039" s="56"/>
      <c r="P4039" s="58"/>
      <c r="Q4039" s="1" t="n">
        <f aca="false">$M4039-$N4039</f>
        <v>0</v>
      </c>
      <c r="R4039" s="56"/>
      <c r="T4039" s="59" t="s">
        <v>15</v>
      </c>
      <c r="U4039" s="1" t="n">
        <f aca="false">$S4039-$R4039</f>
        <v>0</v>
      </c>
      <c r="V4039" s="1" t="n">
        <f aca="false">IF($T4039="±",$Q4039*2,$Q4039)</f>
        <v>0</v>
      </c>
      <c r="W4039" s="60" t="str">
        <f aca="false">IFERROR($U4039/ABS($V4039),"N/A")</f>
        <v>N/A</v>
      </c>
      <c r="X4039" s="61" t="str">
        <f aca="false">IF(OR($W4039="N/A",$R4039="",$S4039=""),"N/A",IF($W4039&gt;=4,"Not Significant",IF($W4039&gt;=2,"Semi-Significant","Significant")))</f>
        <v>N/A</v>
      </c>
      <c r="Z4039" s="1" t="str">
        <f aca="false">IF($D4039="Z540.1 w/data",0,"")</f>
        <v/>
      </c>
      <c r="AA4039" s="1" t="e">
        <f aca="false">$Y4039+$Q4039+$Z4039</f>
        <v>#VALUE!</v>
      </c>
      <c r="AB4039" s="1" t="n">
        <f aca="false">$N4039+$Q4039</f>
        <v>0</v>
      </c>
      <c r="AC4039" s="1" t="str">
        <f aca="false">IF($Y4039="","",IF(AND($AA4039&gt;=$R4039,$AA4039&lt;=$S4039),"Pass","Fail"))</f>
        <v/>
      </c>
      <c r="AD4039" s="1" t="str">
        <f aca="false">IF($Y4039="","",IF($AA4039&gt;$R4039,"Pass","Fail"))</f>
        <v/>
      </c>
      <c r="AE4039" s="1" t="str">
        <f aca="false">IF($Y4039="","",IF($AA4039&gt;=$R4039,"Pass","Fail"))</f>
        <v/>
      </c>
      <c r="AF4039" s="1" t="str">
        <f aca="false">IF($Y4039="","",IF($AA4039&lt;=$S4039,"Pass","Fail"))</f>
        <v/>
      </c>
      <c r="AG4039" s="1" t="str">
        <f aca="false">IF($Y4039="","",IF($AA4039&lt;$S4039,"Pass","Fail"))</f>
        <v/>
      </c>
      <c r="AH4039" s="23" t="str">
        <f aca="true">INDIRECT(CHOOSE(MATCH($T4039,{"±","&gt;","≥","≤","&lt;"},0), "AC", "AD", "AE", "AF", "AG") &amp; ROW())</f>
        <v/>
      </c>
      <c r="AI4039" s="56" t="str">
        <f aca="false">IF($X4039="Not Significant","No Further Action Required",
IF($AH4039="","",
IF(AND($AH4039="Pass",$L4039="0 - Passed "),"Analysis performed; no further action required.",
IF(AND($AH4039="Fail",$L4039="1 - Failed "),"Analysis performed; no further action required.",
IF(AND($AH4039="Pass",$L4039="2 - Limited In Use "),"Analysis performed; no further action required.",
IF(AND($AH4039="Fail",$L4039="3 - Adjusted "),"Analysis performed; no further action required.",
"Unit fails analysis; TSM determination required."))))))</f>
        <v/>
      </c>
      <c r="AJ4039" s="58"/>
    </row>
    <row r="4040" customFormat="false" ht="15" hidden="false" customHeight="false" outlineLevel="0" collapsed="false">
      <c r="A4040" s="56"/>
      <c r="E4040" s="57" t="str">
        <f aca="false">IF(AND($F4040="",$G4040=""),"",IF($G4040="",$F4040,HYPERLINK($G4040,$F4040)))</f>
        <v/>
      </c>
      <c r="H4040" s="1" t="str">
        <f aca="false">IF($I4040="","None Attached",IF(LEFT($I4040,5)="https",HYPERLINK($I4040,"Datasheet"),HYPERLINK(_xlfn.CONCAT("https://",$I4040),"Datasheet")))</f>
        <v>None Attached</v>
      </c>
      <c r="M4040" s="56"/>
      <c r="P4040" s="58"/>
      <c r="Q4040" s="1" t="n">
        <f aca="false">$M4040-$N4040</f>
        <v>0</v>
      </c>
      <c r="R4040" s="56"/>
      <c r="T4040" s="59" t="s">
        <v>15</v>
      </c>
      <c r="U4040" s="1" t="n">
        <f aca="false">$S4040-$R4040</f>
        <v>0</v>
      </c>
      <c r="V4040" s="1" t="n">
        <f aca="false">IF($T4040="±",$Q4040*2,$Q4040)</f>
        <v>0</v>
      </c>
      <c r="W4040" s="60" t="str">
        <f aca="false">IFERROR($U4040/ABS($V4040),"N/A")</f>
        <v>N/A</v>
      </c>
      <c r="X4040" s="61" t="str">
        <f aca="false">IF(OR($W4040="N/A",$R4040="",$S4040=""),"N/A",IF($W4040&gt;=4,"Not Significant",IF($W4040&gt;=2,"Semi-Significant","Significant")))</f>
        <v>N/A</v>
      </c>
      <c r="Z4040" s="1" t="str">
        <f aca="false">IF($D4040="Z540.1 w/data",0,"")</f>
        <v/>
      </c>
      <c r="AA4040" s="1" t="e">
        <f aca="false">$Y4040+$Q4040+$Z4040</f>
        <v>#VALUE!</v>
      </c>
      <c r="AB4040" s="1" t="n">
        <f aca="false">$N4040+$Q4040</f>
        <v>0</v>
      </c>
      <c r="AC4040" s="1" t="str">
        <f aca="false">IF($Y4040="","",IF(AND($AA4040&gt;=$R4040,$AA4040&lt;=$S4040),"Pass","Fail"))</f>
        <v/>
      </c>
      <c r="AD4040" s="1" t="str">
        <f aca="false">IF($Y4040="","",IF($AA4040&gt;$R4040,"Pass","Fail"))</f>
        <v/>
      </c>
      <c r="AE4040" s="1" t="str">
        <f aca="false">IF($Y4040="","",IF($AA4040&gt;=$R4040,"Pass","Fail"))</f>
        <v/>
      </c>
      <c r="AF4040" s="1" t="str">
        <f aca="false">IF($Y4040="","",IF($AA4040&lt;=$S4040,"Pass","Fail"))</f>
        <v/>
      </c>
      <c r="AG4040" s="1" t="str">
        <f aca="false">IF($Y4040="","",IF($AA4040&lt;$S4040,"Pass","Fail"))</f>
        <v/>
      </c>
      <c r="AH4040" s="23" t="str">
        <f aca="true">INDIRECT(CHOOSE(MATCH($T4040,{"±","&gt;","≥","≤","&lt;"},0), "AC", "AD", "AE", "AF", "AG") &amp; ROW())</f>
        <v/>
      </c>
      <c r="AI4040" s="56" t="str">
        <f aca="false">IF($X4040="Not Significant","No Further Action Required",
IF($AH4040="","",
IF(AND($AH4040="Pass",$L4040="0 - Passed "),"Analysis performed; no further action required.",
IF(AND($AH4040="Fail",$L4040="1 - Failed "),"Analysis performed; no further action required.",
IF(AND($AH4040="Pass",$L4040="2 - Limited In Use "),"Analysis performed; no further action required.",
IF(AND($AH4040="Fail",$L4040="3 - Adjusted "),"Analysis performed; no further action required.",
"Unit fails analysis; TSM determination required."))))))</f>
        <v/>
      </c>
      <c r="AJ4040" s="58"/>
    </row>
    <row r="4041" customFormat="false" ht="15" hidden="false" customHeight="false" outlineLevel="0" collapsed="false">
      <c r="A4041" s="56"/>
      <c r="E4041" s="57" t="str">
        <f aca="false">IF(AND($F4041="",$G4041=""),"",IF($G4041="",$F4041,HYPERLINK($G4041,$F4041)))</f>
        <v/>
      </c>
      <c r="H4041" s="1" t="str">
        <f aca="false">IF($I4041="","None Attached",IF(LEFT($I4041,5)="https",HYPERLINK($I4041,"Datasheet"),HYPERLINK(_xlfn.CONCAT("https://",$I4041),"Datasheet")))</f>
        <v>None Attached</v>
      </c>
      <c r="M4041" s="56"/>
      <c r="P4041" s="58"/>
      <c r="Q4041" s="1" t="n">
        <f aca="false">$M4041-$N4041</f>
        <v>0</v>
      </c>
      <c r="R4041" s="56"/>
      <c r="T4041" s="59" t="s">
        <v>15</v>
      </c>
      <c r="U4041" s="1" t="n">
        <f aca="false">$S4041-$R4041</f>
        <v>0</v>
      </c>
      <c r="V4041" s="1" t="n">
        <f aca="false">IF($T4041="±",$Q4041*2,$Q4041)</f>
        <v>0</v>
      </c>
      <c r="W4041" s="60" t="str">
        <f aca="false">IFERROR($U4041/ABS($V4041),"N/A")</f>
        <v>N/A</v>
      </c>
      <c r="X4041" s="61" t="str">
        <f aca="false">IF(OR($W4041="N/A",$R4041="",$S4041=""),"N/A",IF($W4041&gt;=4,"Not Significant",IF($W4041&gt;=2,"Semi-Significant","Significant")))</f>
        <v>N/A</v>
      </c>
      <c r="Z4041" s="1" t="str">
        <f aca="false">IF($D4041="Z540.1 w/data",0,"")</f>
        <v/>
      </c>
      <c r="AA4041" s="1" t="e">
        <f aca="false">$Y4041+$Q4041+$Z4041</f>
        <v>#VALUE!</v>
      </c>
      <c r="AB4041" s="1" t="n">
        <f aca="false">$N4041+$Q4041</f>
        <v>0</v>
      </c>
      <c r="AC4041" s="1" t="str">
        <f aca="false">IF($Y4041="","",IF(AND($AA4041&gt;=$R4041,$AA4041&lt;=$S4041),"Pass","Fail"))</f>
        <v/>
      </c>
      <c r="AD4041" s="1" t="str">
        <f aca="false">IF($Y4041="","",IF($AA4041&gt;$R4041,"Pass","Fail"))</f>
        <v/>
      </c>
      <c r="AE4041" s="1" t="str">
        <f aca="false">IF($Y4041="","",IF($AA4041&gt;=$R4041,"Pass","Fail"))</f>
        <v/>
      </c>
      <c r="AF4041" s="1" t="str">
        <f aca="false">IF($Y4041="","",IF($AA4041&lt;=$S4041,"Pass","Fail"))</f>
        <v/>
      </c>
      <c r="AG4041" s="1" t="str">
        <f aca="false">IF($Y4041="","",IF($AA4041&lt;$S4041,"Pass","Fail"))</f>
        <v/>
      </c>
      <c r="AH4041" s="23" t="str">
        <f aca="true">INDIRECT(CHOOSE(MATCH($T4041,{"±","&gt;","≥","≤","&lt;"},0), "AC", "AD", "AE", "AF", "AG") &amp; ROW())</f>
        <v/>
      </c>
      <c r="AI4041" s="56" t="str">
        <f aca="false">IF($X4041="Not Significant","No Further Action Required",
IF($AH4041="","",
IF(AND($AH4041="Pass",$L4041="0 - Passed "),"Analysis performed; no further action required.",
IF(AND($AH4041="Fail",$L4041="1 - Failed "),"Analysis performed; no further action required.",
IF(AND($AH4041="Pass",$L4041="2 - Limited In Use "),"Analysis performed; no further action required.",
IF(AND($AH4041="Fail",$L4041="3 - Adjusted "),"Analysis performed; no further action required.",
"Unit fails analysis; TSM determination required."))))))</f>
        <v/>
      </c>
      <c r="AJ4041" s="58"/>
    </row>
    <row r="4042" customFormat="false" ht="15" hidden="false" customHeight="false" outlineLevel="0" collapsed="false">
      <c r="A4042" s="56"/>
      <c r="E4042" s="57" t="str">
        <f aca="false">IF(AND($F4042="",$G4042=""),"",IF($G4042="",$F4042,HYPERLINK($G4042,$F4042)))</f>
        <v/>
      </c>
      <c r="H4042" s="1" t="str">
        <f aca="false">IF($I4042="","None Attached",IF(LEFT($I4042,5)="https",HYPERLINK($I4042,"Datasheet"),HYPERLINK(_xlfn.CONCAT("https://",$I4042),"Datasheet")))</f>
        <v>None Attached</v>
      </c>
      <c r="M4042" s="56"/>
      <c r="P4042" s="58"/>
      <c r="Q4042" s="1" t="n">
        <f aca="false">$M4042-$N4042</f>
        <v>0</v>
      </c>
      <c r="R4042" s="56"/>
      <c r="T4042" s="59" t="s">
        <v>15</v>
      </c>
      <c r="U4042" s="1" t="n">
        <f aca="false">$S4042-$R4042</f>
        <v>0</v>
      </c>
      <c r="V4042" s="1" t="n">
        <f aca="false">IF($T4042="±",$Q4042*2,$Q4042)</f>
        <v>0</v>
      </c>
      <c r="W4042" s="60" t="str">
        <f aca="false">IFERROR($U4042/ABS($V4042),"N/A")</f>
        <v>N/A</v>
      </c>
      <c r="X4042" s="61" t="str">
        <f aca="false">IF(OR($W4042="N/A",$R4042="",$S4042=""),"N/A",IF($W4042&gt;=4,"Not Significant",IF($W4042&gt;=2,"Semi-Significant","Significant")))</f>
        <v>N/A</v>
      </c>
      <c r="Z4042" s="1" t="str">
        <f aca="false">IF($D4042="Z540.1 w/data",0,"")</f>
        <v/>
      </c>
      <c r="AA4042" s="1" t="e">
        <f aca="false">$Y4042+$Q4042+$Z4042</f>
        <v>#VALUE!</v>
      </c>
      <c r="AB4042" s="1" t="n">
        <f aca="false">$N4042+$Q4042</f>
        <v>0</v>
      </c>
      <c r="AC4042" s="1" t="str">
        <f aca="false">IF($Y4042="","",IF(AND($AA4042&gt;=$R4042,$AA4042&lt;=$S4042),"Pass","Fail"))</f>
        <v/>
      </c>
      <c r="AD4042" s="1" t="str">
        <f aca="false">IF($Y4042="","",IF($AA4042&gt;$R4042,"Pass","Fail"))</f>
        <v/>
      </c>
      <c r="AE4042" s="1" t="str">
        <f aca="false">IF($Y4042="","",IF($AA4042&gt;=$R4042,"Pass","Fail"))</f>
        <v/>
      </c>
      <c r="AF4042" s="1" t="str">
        <f aca="false">IF($Y4042="","",IF($AA4042&lt;=$S4042,"Pass","Fail"))</f>
        <v/>
      </c>
      <c r="AG4042" s="1" t="str">
        <f aca="false">IF($Y4042="","",IF($AA4042&lt;$S4042,"Pass","Fail"))</f>
        <v/>
      </c>
      <c r="AH4042" s="23" t="str">
        <f aca="true">INDIRECT(CHOOSE(MATCH($T4042,{"±","&gt;","≥","≤","&lt;"},0), "AC", "AD", "AE", "AF", "AG") &amp; ROW())</f>
        <v/>
      </c>
      <c r="AI4042" s="56" t="str">
        <f aca="false">IF($X4042="Not Significant","No Further Action Required",
IF($AH4042="","",
IF(AND($AH4042="Pass",$L4042="0 - Passed "),"Analysis performed; no further action required.",
IF(AND($AH4042="Fail",$L4042="1 - Failed "),"Analysis performed; no further action required.",
IF(AND($AH4042="Pass",$L4042="2 - Limited In Use "),"Analysis performed; no further action required.",
IF(AND($AH4042="Fail",$L4042="3 - Adjusted "),"Analysis performed; no further action required.",
"Unit fails analysis; TSM determination required."))))))</f>
        <v/>
      </c>
      <c r="AJ4042" s="58"/>
    </row>
    <row r="4043" customFormat="false" ht="15" hidden="false" customHeight="false" outlineLevel="0" collapsed="false">
      <c r="A4043" s="56"/>
      <c r="E4043" s="57" t="str">
        <f aca="false">IF(AND($F4043="",$G4043=""),"",IF($G4043="",$F4043,HYPERLINK($G4043,$F4043)))</f>
        <v/>
      </c>
      <c r="H4043" s="1" t="str">
        <f aca="false">IF($I4043="","None Attached",IF(LEFT($I4043,5)="https",HYPERLINK($I4043,"Datasheet"),HYPERLINK(_xlfn.CONCAT("https://",$I4043),"Datasheet")))</f>
        <v>None Attached</v>
      </c>
      <c r="M4043" s="56"/>
      <c r="P4043" s="58"/>
      <c r="Q4043" s="1" t="n">
        <f aca="false">$M4043-$N4043</f>
        <v>0</v>
      </c>
      <c r="R4043" s="56"/>
      <c r="T4043" s="59" t="s">
        <v>15</v>
      </c>
      <c r="U4043" s="1" t="n">
        <f aca="false">$S4043-$R4043</f>
        <v>0</v>
      </c>
      <c r="V4043" s="1" t="n">
        <f aca="false">IF($T4043="±",$Q4043*2,$Q4043)</f>
        <v>0</v>
      </c>
      <c r="W4043" s="60" t="str">
        <f aca="false">IFERROR($U4043/ABS($V4043),"N/A")</f>
        <v>N/A</v>
      </c>
      <c r="X4043" s="61" t="str">
        <f aca="false">IF(OR($W4043="N/A",$R4043="",$S4043=""),"N/A",IF($W4043&gt;=4,"Not Significant",IF($W4043&gt;=2,"Semi-Significant","Significant")))</f>
        <v>N/A</v>
      </c>
      <c r="Z4043" s="1" t="str">
        <f aca="false">IF($D4043="Z540.1 w/data",0,"")</f>
        <v/>
      </c>
      <c r="AA4043" s="1" t="e">
        <f aca="false">$Y4043+$Q4043+$Z4043</f>
        <v>#VALUE!</v>
      </c>
      <c r="AB4043" s="1" t="n">
        <f aca="false">$N4043+$Q4043</f>
        <v>0</v>
      </c>
      <c r="AC4043" s="1" t="str">
        <f aca="false">IF($Y4043="","",IF(AND($AA4043&gt;=$R4043,$AA4043&lt;=$S4043),"Pass","Fail"))</f>
        <v/>
      </c>
      <c r="AD4043" s="1" t="str">
        <f aca="false">IF($Y4043="","",IF($AA4043&gt;$R4043,"Pass","Fail"))</f>
        <v/>
      </c>
      <c r="AE4043" s="1" t="str">
        <f aca="false">IF($Y4043="","",IF($AA4043&gt;=$R4043,"Pass","Fail"))</f>
        <v/>
      </c>
      <c r="AF4043" s="1" t="str">
        <f aca="false">IF($Y4043="","",IF($AA4043&lt;=$S4043,"Pass","Fail"))</f>
        <v/>
      </c>
      <c r="AG4043" s="1" t="str">
        <f aca="false">IF($Y4043="","",IF($AA4043&lt;$S4043,"Pass","Fail"))</f>
        <v/>
      </c>
      <c r="AH4043" s="23" t="str">
        <f aca="true">INDIRECT(CHOOSE(MATCH($T4043,{"±","&gt;","≥","≤","&lt;"},0), "AC", "AD", "AE", "AF", "AG") &amp; ROW())</f>
        <v/>
      </c>
      <c r="AI4043" s="56" t="str">
        <f aca="false">IF($X4043="Not Significant","No Further Action Required",
IF($AH4043="","",
IF(AND($AH4043="Pass",$L4043="0 - Passed "),"Analysis performed; no further action required.",
IF(AND($AH4043="Fail",$L4043="1 - Failed "),"Analysis performed; no further action required.",
IF(AND($AH4043="Pass",$L4043="2 - Limited In Use "),"Analysis performed; no further action required.",
IF(AND($AH4043="Fail",$L4043="3 - Adjusted "),"Analysis performed; no further action required.",
"Unit fails analysis; TSM determination required."))))))</f>
        <v/>
      </c>
      <c r="AJ4043" s="58"/>
    </row>
    <row r="4044" customFormat="false" ht="15" hidden="false" customHeight="false" outlineLevel="0" collapsed="false">
      <c r="A4044" s="56"/>
      <c r="E4044" s="57" t="str">
        <f aca="false">IF(AND($F4044="",$G4044=""),"",IF($G4044="",$F4044,HYPERLINK($G4044,$F4044)))</f>
        <v/>
      </c>
      <c r="H4044" s="1" t="str">
        <f aca="false">IF($I4044="","None Attached",IF(LEFT($I4044,5)="https",HYPERLINK($I4044,"Datasheet"),HYPERLINK(_xlfn.CONCAT("https://",$I4044),"Datasheet")))</f>
        <v>None Attached</v>
      </c>
      <c r="M4044" s="56"/>
      <c r="P4044" s="58"/>
      <c r="Q4044" s="1" t="n">
        <f aca="false">$M4044-$N4044</f>
        <v>0</v>
      </c>
      <c r="R4044" s="56"/>
      <c r="T4044" s="59" t="s">
        <v>15</v>
      </c>
      <c r="U4044" s="1" t="n">
        <f aca="false">$S4044-$R4044</f>
        <v>0</v>
      </c>
      <c r="V4044" s="1" t="n">
        <f aca="false">IF($T4044="±",$Q4044*2,$Q4044)</f>
        <v>0</v>
      </c>
      <c r="W4044" s="60" t="str">
        <f aca="false">IFERROR($U4044/ABS($V4044),"N/A")</f>
        <v>N/A</v>
      </c>
      <c r="X4044" s="61" t="str">
        <f aca="false">IF(OR($W4044="N/A",$R4044="",$S4044=""),"N/A",IF($W4044&gt;=4,"Not Significant",IF($W4044&gt;=2,"Semi-Significant","Significant")))</f>
        <v>N/A</v>
      </c>
      <c r="Z4044" s="1" t="str">
        <f aca="false">IF($D4044="Z540.1 w/data",0,"")</f>
        <v/>
      </c>
      <c r="AA4044" s="1" t="e">
        <f aca="false">$Y4044+$Q4044+$Z4044</f>
        <v>#VALUE!</v>
      </c>
      <c r="AB4044" s="1" t="n">
        <f aca="false">$N4044+$Q4044</f>
        <v>0</v>
      </c>
      <c r="AC4044" s="1" t="str">
        <f aca="false">IF($Y4044="","",IF(AND($AA4044&gt;=$R4044,$AA4044&lt;=$S4044),"Pass","Fail"))</f>
        <v/>
      </c>
      <c r="AD4044" s="1" t="str">
        <f aca="false">IF($Y4044="","",IF($AA4044&gt;$R4044,"Pass","Fail"))</f>
        <v/>
      </c>
      <c r="AE4044" s="1" t="str">
        <f aca="false">IF($Y4044="","",IF($AA4044&gt;=$R4044,"Pass","Fail"))</f>
        <v/>
      </c>
      <c r="AF4044" s="1" t="str">
        <f aca="false">IF($Y4044="","",IF($AA4044&lt;=$S4044,"Pass","Fail"))</f>
        <v/>
      </c>
      <c r="AG4044" s="1" t="str">
        <f aca="false">IF($Y4044="","",IF($AA4044&lt;$S4044,"Pass","Fail"))</f>
        <v/>
      </c>
      <c r="AH4044" s="23" t="str">
        <f aca="true">INDIRECT(CHOOSE(MATCH($T4044,{"±","&gt;","≥","≤","&lt;"},0), "AC", "AD", "AE", "AF", "AG") &amp; ROW())</f>
        <v/>
      </c>
      <c r="AI4044" s="56" t="str">
        <f aca="false">IF($X4044="Not Significant","No Further Action Required",
IF($AH4044="","",
IF(AND($AH4044="Pass",$L4044="0 - Passed "),"Analysis performed; no further action required.",
IF(AND($AH4044="Fail",$L4044="1 - Failed "),"Analysis performed; no further action required.",
IF(AND($AH4044="Pass",$L4044="2 - Limited In Use "),"Analysis performed; no further action required.",
IF(AND($AH4044="Fail",$L4044="3 - Adjusted "),"Analysis performed; no further action required.",
"Unit fails analysis; TSM determination required."))))))</f>
        <v/>
      </c>
      <c r="AJ4044" s="58"/>
    </row>
    <row r="4045" customFormat="false" ht="15" hidden="false" customHeight="false" outlineLevel="0" collapsed="false">
      <c r="A4045" s="56"/>
      <c r="E4045" s="57" t="str">
        <f aca="false">IF(AND($F4045="",$G4045=""),"",IF($G4045="",$F4045,HYPERLINK($G4045,$F4045)))</f>
        <v/>
      </c>
      <c r="H4045" s="1" t="str">
        <f aca="false">IF($I4045="","None Attached",IF(LEFT($I4045,5)="https",HYPERLINK($I4045,"Datasheet"),HYPERLINK(_xlfn.CONCAT("https://",$I4045),"Datasheet")))</f>
        <v>None Attached</v>
      </c>
      <c r="M4045" s="56"/>
      <c r="P4045" s="58"/>
      <c r="Q4045" s="1" t="n">
        <f aca="false">$M4045-$N4045</f>
        <v>0</v>
      </c>
      <c r="R4045" s="56"/>
      <c r="T4045" s="59" t="s">
        <v>15</v>
      </c>
      <c r="U4045" s="1" t="n">
        <f aca="false">$S4045-$R4045</f>
        <v>0</v>
      </c>
      <c r="V4045" s="1" t="n">
        <f aca="false">IF($T4045="±",$Q4045*2,$Q4045)</f>
        <v>0</v>
      </c>
      <c r="W4045" s="60" t="str">
        <f aca="false">IFERROR($U4045/ABS($V4045),"N/A")</f>
        <v>N/A</v>
      </c>
      <c r="X4045" s="61" t="str">
        <f aca="false">IF(OR($W4045="N/A",$R4045="",$S4045=""),"N/A",IF($W4045&gt;=4,"Not Significant",IF($W4045&gt;=2,"Semi-Significant","Significant")))</f>
        <v>N/A</v>
      </c>
      <c r="Z4045" s="1" t="str">
        <f aca="false">IF($D4045="Z540.1 w/data",0,"")</f>
        <v/>
      </c>
      <c r="AA4045" s="1" t="e">
        <f aca="false">$Y4045+$Q4045+$Z4045</f>
        <v>#VALUE!</v>
      </c>
      <c r="AB4045" s="1" t="n">
        <f aca="false">$N4045+$Q4045</f>
        <v>0</v>
      </c>
      <c r="AC4045" s="1" t="str">
        <f aca="false">IF($Y4045="","",IF(AND($AA4045&gt;=$R4045,$AA4045&lt;=$S4045),"Pass","Fail"))</f>
        <v/>
      </c>
      <c r="AD4045" s="1" t="str">
        <f aca="false">IF($Y4045="","",IF($AA4045&gt;$R4045,"Pass","Fail"))</f>
        <v/>
      </c>
      <c r="AE4045" s="1" t="str">
        <f aca="false">IF($Y4045="","",IF($AA4045&gt;=$R4045,"Pass","Fail"))</f>
        <v/>
      </c>
      <c r="AF4045" s="1" t="str">
        <f aca="false">IF($Y4045="","",IF($AA4045&lt;=$S4045,"Pass","Fail"))</f>
        <v/>
      </c>
      <c r="AG4045" s="1" t="str">
        <f aca="false">IF($Y4045="","",IF($AA4045&lt;$S4045,"Pass","Fail"))</f>
        <v/>
      </c>
      <c r="AH4045" s="23" t="str">
        <f aca="true">INDIRECT(CHOOSE(MATCH($T4045,{"±","&gt;","≥","≤","&lt;"},0), "AC", "AD", "AE", "AF", "AG") &amp; ROW())</f>
        <v/>
      </c>
      <c r="AI4045" s="56" t="str">
        <f aca="false">IF($X4045="Not Significant","No Further Action Required",
IF($AH4045="","",
IF(AND($AH4045="Pass",$L4045="0 - Passed "),"Analysis performed; no further action required.",
IF(AND($AH4045="Fail",$L4045="1 - Failed "),"Analysis performed; no further action required.",
IF(AND($AH4045="Pass",$L4045="2 - Limited In Use "),"Analysis performed; no further action required.",
IF(AND($AH4045="Fail",$L4045="3 - Adjusted "),"Analysis performed; no further action required.",
"Unit fails analysis; TSM determination required."))))))</f>
        <v/>
      </c>
      <c r="AJ4045" s="58"/>
    </row>
    <row r="4046" customFormat="false" ht="15" hidden="false" customHeight="false" outlineLevel="0" collapsed="false">
      <c r="A4046" s="56"/>
      <c r="E4046" s="57" t="str">
        <f aca="false">IF(AND($F4046="",$G4046=""),"",IF($G4046="",$F4046,HYPERLINK($G4046,$F4046)))</f>
        <v/>
      </c>
      <c r="H4046" s="1" t="str">
        <f aca="false">IF($I4046="","None Attached",IF(LEFT($I4046,5)="https",HYPERLINK($I4046,"Datasheet"),HYPERLINK(_xlfn.CONCAT("https://",$I4046),"Datasheet")))</f>
        <v>None Attached</v>
      </c>
      <c r="M4046" s="56"/>
      <c r="P4046" s="58"/>
      <c r="Q4046" s="1" t="n">
        <f aca="false">$M4046-$N4046</f>
        <v>0</v>
      </c>
      <c r="R4046" s="56"/>
      <c r="T4046" s="59" t="s">
        <v>15</v>
      </c>
      <c r="U4046" s="1" t="n">
        <f aca="false">$S4046-$R4046</f>
        <v>0</v>
      </c>
      <c r="V4046" s="1" t="n">
        <f aca="false">IF($T4046="±",$Q4046*2,$Q4046)</f>
        <v>0</v>
      </c>
      <c r="W4046" s="60" t="str">
        <f aca="false">IFERROR($U4046/ABS($V4046),"N/A")</f>
        <v>N/A</v>
      </c>
      <c r="X4046" s="61" t="str">
        <f aca="false">IF(OR($W4046="N/A",$R4046="",$S4046=""),"N/A",IF($W4046&gt;=4,"Not Significant",IF($W4046&gt;=2,"Semi-Significant","Significant")))</f>
        <v>N/A</v>
      </c>
      <c r="Z4046" s="1" t="str">
        <f aca="false">IF($D4046="Z540.1 w/data",0,"")</f>
        <v/>
      </c>
      <c r="AA4046" s="1" t="e">
        <f aca="false">$Y4046+$Q4046+$Z4046</f>
        <v>#VALUE!</v>
      </c>
      <c r="AB4046" s="1" t="n">
        <f aca="false">$N4046+$Q4046</f>
        <v>0</v>
      </c>
      <c r="AC4046" s="1" t="str">
        <f aca="false">IF($Y4046="","",IF(AND($AA4046&gt;=$R4046,$AA4046&lt;=$S4046),"Pass","Fail"))</f>
        <v/>
      </c>
      <c r="AD4046" s="1" t="str">
        <f aca="false">IF($Y4046="","",IF($AA4046&gt;$R4046,"Pass","Fail"))</f>
        <v/>
      </c>
      <c r="AE4046" s="1" t="str">
        <f aca="false">IF($Y4046="","",IF($AA4046&gt;=$R4046,"Pass","Fail"))</f>
        <v/>
      </c>
      <c r="AF4046" s="1" t="str">
        <f aca="false">IF($Y4046="","",IF($AA4046&lt;=$S4046,"Pass","Fail"))</f>
        <v/>
      </c>
      <c r="AG4046" s="1" t="str">
        <f aca="false">IF($Y4046="","",IF($AA4046&lt;$S4046,"Pass","Fail"))</f>
        <v/>
      </c>
      <c r="AH4046" s="23" t="str">
        <f aca="true">INDIRECT(CHOOSE(MATCH($T4046,{"±","&gt;","≥","≤","&lt;"},0), "AC", "AD", "AE", "AF", "AG") &amp; ROW())</f>
        <v/>
      </c>
      <c r="AI4046" s="56" t="str">
        <f aca="false">IF($X4046="Not Significant","No Further Action Required",
IF($AH4046="","",
IF(AND($AH4046="Pass",$L4046="0 - Passed "),"Analysis performed; no further action required.",
IF(AND($AH4046="Fail",$L4046="1 - Failed "),"Analysis performed; no further action required.",
IF(AND($AH4046="Pass",$L4046="2 - Limited In Use "),"Analysis performed; no further action required.",
IF(AND($AH4046="Fail",$L4046="3 - Adjusted "),"Analysis performed; no further action required.",
"Unit fails analysis; TSM determination required."))))))</f>
        <v/>
      </c>
      <c r="AJ4046" s="58"/>
    </row>
    <row r="4047" customFormat="false" ht="15" hidden="false" customHeight="false" outlineLevel="0" collapsed="false">
      <c r="A4047" s="56"/>
      <c r="E4047" s="57" t="str">
        <f aca="false">IF(AND($F4047="",$G4047=""),"",IF($G4047="",$F4047,HYPERLINK($G4047,$F4047)))</f>
        <v/>
      </c>
      <c r="H4047" s="1" t="str">
        <f aca="false">IF($I4047="","None Attached",IF(LEFT($I4047,5)="https",HYPERLINK($I4047,"Datasheet"),HYPERLINK(_xlfn.CONCAT("https://",$I4047),"Datasheet")))</f>
        <v>None Attached</v>
      </c>
      <c r="M4047" s="56"/>
      <c r="P4047" s="58"/>
      <c r="Q4047" s="1" t="n">
        <f aca="false">$M4047-$N4047</f>
        <v>0</v>
      </c>
      <c r="R4047" s="56"/>
      <c r="T4047" s="59" t="s">
        <v>15</v>
      </c>
      <c r="U4047" s="1" t="n">
        <f aca="false">$S4047-$R4047</f>
        <v>0</v>
      </c>
      <c r="V4047" s="1" t="n">
        <f aca="false">IF($T4047="±",$Q4047*2,$Q4047)</f>
        <v>0</v>
      </c>
      <c r="W4047" s="60" t="str">
        <f aca="false">IFERROR($U4047/ABS($V4047),"N/A")</f>
        <v>N/A</v>
      </c>
      <c r="X4047" s="61" t="str">
        <f aca="false">IF(OR($W4047="N/A",$R4047="",$S4047=""),"N/A",IF($W4047&gt;=4,"Not Significant",IF($W4047&gt;=2,"Semi-Significant","Significant")))</f>
        <v>N/A</v>
      </c>
      <c r="Z4047" s="1" t="str">
        <f aca="false">IF($D4047="Z540.1 w/data",0,"")</f>
        <v/>
      </c>
      <c r="AA4047" s="1" t="e">
        <f aca="false">$Y4047+$Q4047+$Z4047</f>
        <v>#VALUE!</v>
      </c>
      <c r="AB4047" s="1" t="n">
        <f aca="false">$N4047+$Q4047</f>
        <v>0</v>
      </c>
      <c r="AC4047" s="1" t="str">
        <f aca="false">IF($Y4047="","",IF(AND($AA4047&gt;=$R4047,$AA4047&lt;=$S4047),"Pass","Fail"))</f>
        <v/>
      </c>
      <c r="AD4047" s="1" t="str">
        <f aca="false">IF($Y4047="","",IF($AA4047&gt;$R4047,"Pass","Fail"))</f>
        <v/>
      </c>
      <c r="AE4047" s="1" t="str">
        <f aca="false">IF($Y4047="","",IF($AA4047&gt;=$R4047,"Pass","Fail"))</f>
        <v/>
      </c>
      <c r="AF4047" s="1" t="str">
        <f aca="false">IF($Y4047="","",IF($AA4047&lt;=$S4047,"Pass","Fail"))</f>
        <v/>
      </c>
      <c r="AG4047" s="1" t="str">
        <f aca="false">IF($Y4047="","",IF($AA4047&lt;$S4047,"Pass","Fail"))</f>
        <v/>
      </c>
      <c r="AH4047" s="23" t="str">
        <f aca="true">INDIRECT(CHOOSE(MATCH($T4047,{"±","&gt;","≥","≤","&lt;"},0), "AC", "AD", "AE", "AF", "AG") &amp; ROW())</f>
        <v/>
      </c>
      <c r="AI4047" s="56" t="str">
        <f aca="false">IF($X4047="Not Significant","No Further Action Required",
IF($AH4047="","",
IF(AND($AH4047="Pass",$L4047="0 - Passed "),"Analysis performed; no further action required.",
IF(AND($AH4047="Fail",$L4047="1 - Failed "),"Analysis performed; no further action required.",
IF(AND($AH4047="Pass",$L4047="2 - Limited In Use "),"Analysis performed; no further action required.",
IF(AND($AH4047="Fail",$L4047="3 - Adjusted "),"Analysis performed; no further action required.",
"Unit fails analysis; TSM determination required."))))))</f>
        <v/>
      </c>
      <c r="AJ4047" s="58"/>
    </row>
    <row r="4048" customFormat="false" ht="15" hidden="false" customHeight="false" outlineLevel="0" collapsed="false">
      <c r="A4048" s="56"/>
      <c r="E4048" s="57" t="str">
        <f aca="false">IF(AND($F4048="",$G4048=""),"",IF($G4048="",$F4048,HYPERLINK($G4048,$F4048)))</f>
        <v/>
      </c>
      <c r="H4048" s="1" t="str">
        <f aca="false">IF($I4048="","None Attached",IF(LEFT($I4048,5)="https",HYPERLINK($I4048,"Datasheet"),HYPERLINK(_xlfn.CONCAT("https://",$I4048),"Datasheet")))</f>
        <v>None Attached</v>
      </c>
      <c r="M4048" s="56"/>
      <c r="P4048" s="58"/>
      <c r="Q4048" s="1" t="n">
        <f aca="false">$M4048-$N4048</f>
        <v>0</v>
      </c>
      <c r="R4048" s="56"/>
      <c r="T4048" s="59" t="s">
        <v>15</v>
      </c>
      <c r="U4048" s="1" t="n">
        <f aca="false">$S4048-$R4048</f>
        <v>0</v>
      </c>
      <c r="V4048" s="1" t="n">
        <f aca="false">IF($T4048="±",$Q4048*2,$Q4048)</f>
        <v>0</v>
      </c>
      <c r="W4048" s="60" t="str">
        <f aca="false">IFERROR($U4048/ABS($V4048),"N/A")</f>
        <v>N/A</v>
      </c>
      <c r="X4048" s="61" t="str">
        <f aca="false">IF(OR($W4048="N/A",$R4048="",$S4048=""),"N/A",IF($W4048&gt;=4,"Not Significant",IF($W4048&gt;=2,"Semi-Significant","Significant")))</f>
        <v>N/A</v>
      </c>
      <c r="Z4048" s="1" t="str">
        <f aca="false">IF($D4048="Z540.1 w/data",0,"")</f>
        <v/>
      </c>
      <c r="AA4048" s="1" t="e">
        <f aca="false">$Y4048+$Q4048+$Z4048</f>
        <v>#VALUE!</v>
      </c>
      <c r="AB4048" s="1" t="n">
        <f aca="false">$N4048+$Q4048</f>
        <v>0</v>
      </c>
      <c r="AC4048" s="1" t="str">
        <f aca="false">IF($Y4048="","",IF(AND($AA4048&gt;=$R4048,$AA4048&lt;=$S4048),"Pass","Fail"))</f>
        <v/>
      </c>
      <c r="AD4048" s="1" t="str">
        <f aca="false">IF($Y4048="","",IF($AA4048&gt;$R4048,"Pass","Fail"))</f>
        <v/>
      </c>
      <c r="AE4048" s="1" t="str">
        <f aca="false">IF($Y4048="","",IF($AA4048&gt;=$R4048,"Pass","Fail"))</f>
        <v/>
      </c>
      <c r="AF4048" s="1" t="str">
        <f aca="false">IF($Y4048="","",IF($AA4048&lt;=$S4048,"Pass","Fail"))</f>
        <v/>
      </c>
      <c r="AG4048" s="1" t="str">
        <f aca="false">IF($Y4048="","",IF($AA4048&lt;$S4048,"Pass","Fail"))</f>
        <v/>
      </c>
      <c r="AH4048" s="23" t="str">
        <f aca="true">INDIRECT(CHOOSE(MATCH($T4048,{"±","&gt;","≥","≤","&lt;"},0), "AC", "AD", "AE", "AF", "AG") &amp; ROW())</f>
        <v/>
      </c>
      <c r="AI4048" s="56" t="str">
        <f aca="false">IF($X4048="Not Significant","No Further Action Required",
IF($AH4048="","",
IF(AND($AH4048="Pass",$L4048="0 - Passed "),"Analysis performed; no further action required.",
IF(AND($AH4048="Fail",$L4048="1 - Failed "),"Analysis performed; no further action required.",
IF(AND($AH4048="Pass",$L4048="2 - Limited In Use "),"Analysis performed; no further action required.",
IF(AND($AH4048="Fail",$L4048="3 - Adjusted "),"Analysis performed; no further action required.",
"Unit fails analysis; TSM determination required."))))))</f>
        <v/>
      </c>
      <c r="AJ4048" s="58"/>
    </row>
    <row r="4049" customFormat="false" ht="15" hidden="false" customHeight="false" outlineLevel="0" collapsed="false">
      <c r="A4049" s="56"/>
      <c r="E4049" s="57" t="str">
        <f aca="false">IF(AND($F4049="",$G4049=""),"",IF($G4049="",$F4049,HYPERLINK($G4049,$F4049)))</f>
        <v/>
      </c>
      <c r="H4049" s="1" t="str">
        <f aca="false">IF($I4049="","None Attached",IF(LEFT($I4049,5)="https",HYPERLINK($I4049,"Datasheet"),HYPERLINK(_xlfn.CONCAT("https://",$I4049),"Datasheet")))</f>
        <v>None Attached</v>
      </c>
      <c r="M4049" s="56"/>
      <c r="P4049" s="58"/>
      <c r="Q4049" s="1" t="n">
        <f aca="false">$M4049-$N4049</f>
        <v>0</v>
      </c>
      <c r="R4049" s="56"/>
      <c r="T4049" s="59" t="s">
        <v>15</v>
      </c>
      <c r="U4049" s="1" t="n">
        <f aca="false">$S4049-$R4049</f>
        <v>0</v>
      </c>
      <c r="V4049" s="1" t="n">
        <f aca="false">IF($T4049="±",$Q4049*2,$Q4049)</f>
        <v>0</v>
      </c>
      <c r="W4049" s="60" t="str">
        <f aca="false">IFERROR($U4049/ABS($V4049),"N/A")</f>
        <v>N/A</v>
      </c>
      <c r="X4049" s="61" t="str">
        <f aca="false">IF(OR($W4049="N/A",$R4049="",$S4049=""),"N/A",IF($W4049&gt;=4,"Not Significant",IF($W4049&gt;=2,"Semi-Significant","Significant")))</f>
        <v>N/A</v>
      </c>
      <c r="Z4049" s="1" t="str">
        <f aca="false">IF($D4049="Z540.1 w/data",0,"")</f>
        <v/>
      </c>
      <c r="AA4049" s="1" t="e">
        <f aca="false">$Y4049+$Q4049+$Z4049</f>
        <v>#VALUE!</v>
      </c>
      <c r="AB4049" s="1" t="n">
        <f aca="false">$N4049+$Q4049</f>
        <v>0</v>
      </c>
      <c r="AC4049" s="1" t="str">
        <f aca="false">IF($Y4049="","",IF(AND($AA4049&gt;=$R4049,$AA4049&lt;=$S4049),"Pass","Fail"))</f>
        <v/>
      </c>
      <c r="AD4049" s="1" t="str">
        <f aca="false">IF($Y4049="","",IF($AA4049&gt;$R4049,"Pass","Fail"))</f>
        <v/>
      </c>
      <c r="AE4049" s="1" t="str">
        <f aca="false">IF($Y4049="","",IF($AA4049&gt;=$R4049,"Pass","Fail"))</f>
        <v/>
      </c>
      <c r="AF4049" s="1" t="str">
        <f aca="false">IF($Y4049="","",IF($AA4049&lt;=$S4049,"Pass","Fail"))</f>
        <v/>
      </c>
      <c r="AG4049" s="1" t="str">
        <f aca="false">IF($Y4049="","",IF($AA4049&lt;$S4049,"Pass","Fail"))</f>
        <v/>
      </c>
      <c r="AH4049" s="23" t="str">
        <f aca="true">INDIRECT(CHOOSE(MATCH($T4049,{"±","&gt;","≥","≤","&lt;"},0), "AC", "AD", "AE", "AF", "AG") &amp; ROW())</f>
        <v/>
      </c>
      <c r="AI4049" s="56" t="str">
        <f aca="false">IF($X4049="Not Significant","No Further Action Required",
IF($AH4049="","",
IF(AND($AH4049="Pass",$L4049="0 - Passed "),"Analysis performed; no further action required.",
IF(AND($AH4049="Fail",$L4049="1 - Failed "),"Analysis performed; no further action required.",
IF(AND($AH4049="Pass",$L4049="2 - Limited In Use "),"Analysis performed; no further action required.",
IF(AND($AH4049="Fail",$L4049="3 - Adjusted "),"Analysis performed; no further action required.",
"Unit fails analysis; TSM determination required."))))))</f>
        <v/>
      </c>
      <c r="AJ4049" s="58"/>
    </row>
    <row r="4050" customFormat="false" ht="15" hidden="false" customHeight="false" outlineLevel="0" collapsed="false">
      <c r="A4050" s="56"/>
      <c r="E4050" s="57" t="str">
        <f aca="false">IF(AND($F4050="",$G4050=""),"",IF($G4050="",$F4050,HYPERLINK($G4050,$F4050)))</f>
        <v/>
      </c>
      <c r="H4050" s="1" t="str">
        <f aca="false">IF($I4050="","None Attached",IF(LEFT($I4050,5)="https",HYPERLINK($I4050,"Datasheet"),HYPERLINK(_xlfn.CONCAT("https://",$I4050),"Datasheet")))</f>
        <v>None Attached</v>
      </c>
      <c r="M4050" s="56"/>
      <c r="P4050" s="58"/>
      <c r="Q4050" s="1" t="n">
        <f aca="false">$M4050-$N4050</f>
        <v>0</v>
      </c>
      <c r="R4050" s="56"/>
      <c r="T4050" s="59" t="s">
        <v>15</v>
      </c>
      <c r="U4050" s="1" t="n">
        <f aca="false">$S4050-$R4050</f>
        <v>0</v>
      </c>
      <c r="V4050" s="1" t="n">
        <f aca="false">IF($T4050="±",$Q4050*2,$Q4050)</f>
        <v>0</v>
      </c>
      <c r="W4050" s="60" t="str">
        <f aca="false">IFERROR($U4050/ABS($V4050),"N/A")</f>
        <v>N/A</v>
      </c>
      <c r="X4050" s="61" t="str">
        <f aca="false">IF(OR($W4050="N/A",$R4050="",$S4050=""),"N/A",IF($W4050&gt;=4,"Not Significant",IF($W4050&gt;=2,"Semi-Significant","Significant")))</f>
        <v>N/A</v>
      </c>
      <c r="Z4050" s="1" t="str">
        <f aca="false">IF($D4050="Z540.1 w/data",0,"")</f>
        <v/>
      </c>
      <c r="AA4050" s="1" t="e">
        <f aca="false">$Y4050+$Q4050+$Z4050</f>
        <v>#VALUE!</v>
      </c>
      <c r="AB4050" s="1" t="n">
        <f aca="false">$N4050+$Q4050</f>
        <v>0</v>
      </c>
      <c r="AC4050" s="1" t="str">
        <f aca="false">IF($Y4050="","",IF(AND($AA4050&gt;=$R4050,$AA4050&lt;=$S4050),"Pass","Fail"))</f>
        <v/>
      </c>
      <c r="AD4050" s="1" t="str">
        <f aca="false">IF($Y4050="","",IF($AA4050&gt;$R4050,"Pass","Fail"))</f>
        <v/>
      </c>
      <c r="AE4050" s="1" t="str">
        <f aca="false">IF($Y4050="","",IF($AA4050&gt;=$R4050,"Pass","Fail"))</f>
        <v/>
      </c>
      <c r="AF4050" s="1" t="str">
        <f aca="false">IF($Y4050="","",IF($AA4050&lt;=$S4050,"Pass","Fail"))</f>
        <v/>
      </c>
      <c r="AG4050" s="1" t="str">
        <f aca="false">IF($Y4050="","",IF($AA4050&lt;$S4050,"Pass","Fail"))</f>
        <v/>
      </c>
      <c r="AH4050" s="23" t="str">
        <f aca="true">INDIRECT(CHOOSE(MATCH($T4050,{"±","&gt;","≥","≤","&lt;"},0), "AC", "AD", "AE", "AF", "AG") &amp; ROW())</f>
        <v/>
      </c>
      <c r="AI4050" s="56" t="str">
        <f aca="false">IF($X4050="Not Significant","No Further Action Required",
IF($AH4050="","",
IF(AND($AH4050="Pass",$L4050="0 - Passed "),"Analysis performed; no further action required.",
IF(AND($AH4050="Fail",$L4050="1 - Failed "),"Analysis performed; no further action required.",
IF(AND($AH4050="Pass",$L4050="2 - Limited In Use "),"Analysis performed; no further action required.",
IF(AND($AH4050="Fail",$L4050="3 - Adjusted "),"Analysis performed; no further action required.",
"Unit fails analysis; TSM determination required."))))))</f>
        <v/>
      </c>
      <c r="AJ4050" s="58"/>
    </row>
    <row r="4051" customFormat="false" ht="15" hidden="false" customHeight="false" outlineLevel="0" collapsed="false">
      <c r="A4051" s="56"/>
      <c r="E4051" s="57" t="str">
        <f aca="false">IF(AND($F4051="",$G4051=""),"",IF($G4051="",$F4051,HYPERLINK($G4051,$F4051)))</f>
        <v/>
      </c>
      <c r="H4051" s="1" t="str">
        <f aca="false">IF($I4051="","None Attached",IF(LEFT($I4051,5)="https",HYPERLINK($I4051,"Datasheet"),HYPERLINK(_xlfn.CONCAT("https://",$I4051),"Datasheet")))</f>
        <v>None Attached</v>
      </c>
      <c r="M4051" s="56"/>
      <c r="P4051" s="58"/>
      <c r="Q4051" s="1" t="n">
        <f aca="false">$M4051-$N4051</f>
        <v>0</v>
      </c>
      <c r="R4051" s="56"/>
      <c r="T4051" s="59" t="s">
        <v>15</v>
      </c>
      <c r="U4051" s="1" t="n">
        <f aca="false">$S4051-$R4051</f>
        <v>0</v>
      </c>
      <c r="V4051" s="1" t="n">
        <f aca="false">IF($T4051="±",$Q4051*2,$Q4051)</f>
        <v>0</v>
      </c>
      <c r="W4051" s="60" t="str">
        <f aca="false">IFERROR($U4051/ABS($V4051),"N/A")</f>
        <v>N/A</v>
      </c>
      <c r="X4051" s="61" t="str">
        <f aca="false">IF(OR($W4051="N/A",$R4051="",$S4051=""),"N/A",IF($W4051&gt;=4,"Not Significant",IF($W4051&gt;=2,"Semi-Significant","Significant")))</f>
        <v>N/A</v>
      </c>
      <c r="Z4051" s="1" t="str">
        <f aca="false">IF($D4051="Z540.1 w/data",0,"")</f>
        <v/>
      </c>
      <c r="AA4051" s="1" t="e">
        <f aca="false">$Y4051+$Q4051+$Z4051</f>
        <v>#VALUE!</v>
      </c>
      <c r="AB4051" s="1" t="n">
        <f aca="false">$N4051+$Q4051</f>
        <v>0</v>
      </c>
      <c r="AC4051" s="1" t="str">
        <f aca="false">IF($Y4051="","",IF(AND($AA4051&gt;=$R4051,$AA4051&lt;=$S4051),"Pass","Fail"))</f>
        <v/>
      </c>
      <c r="AD4051" s="1" t="str">
        <f aca="false">IF($Y4051="","",IF($AA4051&gt;$R4051,"Pass","Fail"))</f>
        <v/>
      </c>
      <c r="AE4051" s="1" t="str">
        <f aca="false">IF($Y4051="","",IF($AA4051&gt;=$R4051,"Pass","Fail"))</f>
        <v/>
      </c>
      <c r="AF4051" s="1" t="str">
        <f aca="false">IF($Y4051="","",IF($AA4051&lt;=$S4051,"Pass","Fail"))</f>
        <v/>
      </c>
      <c r="AG4051" s="1" t="str">
        <f aca="false">IF($Y4051="","",IF($AA4051&lt;$S4051,"Pass","Fail"))</f>
        <v/>
      </c>
      <c r="AH4051" s="23" t="str">
        <f aca="true">INDIRECT(CHOOSE(MATCH($T4051,{"±","&gt;","≥","≤","&lt;"},0), "AC", "AD", "AE", "AF", "AG") &amp; ROW())</f>
        <v/>
      </c>
      <c r="AI4051" s="56" t="str">
        <f aca="false">IF($X4051="Not Significant","No Further Action Required",
IF($AH4051="","",
IF(AND($AH4051="Pass",$L4051="0 - Passed "),"Analysis performed; no further action required.",
IF(AND($AH4051="Fail",$L4051="1 - Failed "),"Analysis performed; no further action required.",
IF(AND($AH4051="Pass",$L4051="2 - Limited In Use "),"Analysis performed; no further action required.",
IF(AND($AH4051="Fail",$L4051="3 - Adjusted "),"Analysis performed; no further action required.",
"Unit fails analysis; TSM determination required."))))))</f>
        <v/>
      </c>
      <c r="AJ4051" s="58"/>
    </row>
    <row r="4052" customFormat="false" ht="15" hidden="false" customHeight="false" outlineLevel="0" collapsed="false">
      <c r="A4052" s="56"/>
      <c r="E4052" s="57" t="str">
        <f aca="false">IF(AND($F4052="",$G4052=""),"",IF($G4052="",$F4052,HYPERLINK($G4052,$F4052)))</f>
        <v/>
      </c>
      <c r="H4052" s="1" t="str">
        <f aca="false">IF($I4052="","None Attached",IF(LEFT($I4052,5)="https",HYPERLINK($I4052,"Datasheet"),HYPERLINK(_xlfn.CONCAT("https://",$I4052),"Datasheet")))</f>
        <v>None Attached</v>
      </c>
      <c r="M4052" s="56"/>
      <c r="P4052" s="58"/>
      <c r="Q4052" s="1" t="n">
        <f aca="false">$M4052-$N4052</f>
        <v>0</v>
      </c>
      <c r="R4052" s="56"/>
      <c r="T4052" s="59" t="s">
        <v>15</v>
      </c>
      <c r="U4052" s="1" t="n">
        <f aca="false">$S4052-$R4052</f>
        <v>0</v>
      </c>
      <c r="V4052" s="1" t="n">
        <f aca="false">IF($T4052="±",$Q4052*2,$Q4052)</f>
        <v>0</v>
      </c>
      <c r="W4052" s="60" t="str">
        <f aca="false">IFERROR($U4052/ABS($V4052),"N/A")</f>
        <v>N/A</v>
      </c>
      <c r="X4052" s="61" t="str">
        <f aca="false">IF(OR($W4052="N/A",$R4052="",$S4052=""),"N/A",IF($W4052&gt;=4,"Not Significant",IF($W4052&gt;=2,"Semi-Significant","Significant")))</f>
        <v>N/A</v>
      </c>
      <c r="Z4052" s="1" t="str">
        <f aca="false">IF($D4052="Z540.1 w/data",0,"")</f>
        <v/>
      </c>
      <c r="AA4052" s="1" t="e">
        <f aca="false">$Y4052+$Q4052+$Z4052</f>
        <v>#VALUE!</v>
      </c>
      <c r="AB4052" s="1" t="n">
        <f aca="false">$N4052+$Q4052</f>
        <v>0</v>
      </c>
      <c r="AC4052" s="1" t="str">
        <f aca="false">IF($Y4052="","",IF(AND($AA4052&gt;=$R4052,$AA4052&lt;=$S4052),"Pass","Fail"))</f>
        <v/>
      </c>
      <c r="AD4052" s="1" t="str">
        <f aca="false">IF($Y4052="","",IF($AA4052&gt;$R4052,"Pass","Fail"))</f>
        <v/>
      </c>
      <c r="AE4052" s="1" t="str">
        <f aca="false">IF($Y4052="","",IF($AA4052&gt;=$R4052,"Pass","Fail"))</f>
        <v/>
      </c>
      <c r="AF4052" s="1" t="str">
        <f aca="false">IF($Y4052="","",IF($AA4052&lt;=$S4052,"Pass","Fail"))</f>
        <v/>
      </c>
      <c r="AG4052" s="1" t="str">
        <f aca="false">IF($Y4052="","",IF($AA4052&lt;$S4052,"Pass","Fail"))</f>
        <v/>
      </c>
      <c r="AH4052" s="23" t="str">
        <f aca="true">INDIRECT(CHOOSE(MATCH($T4052,{"±","&gt;","≥","≤","&lt;"},0), "AC", "AD", "AE", "AF", "AG") &amp; ROW())</f>
        <v/>
      </c>
      <c r="AI4052" s="56" t="str">
        <f aca="false">IF($X4052="Not Significant","No Further Action Required",
IF($AH4052="","",
IF(AND($AH4052="Pass",$L4052="0 - Passed "),"Analysis performed; no further action required.",
IF(AND($AH4052="Fail",$L4052="1 - Failed "),"Analysis performed; no further action required.",
IF(AND($AH4052="Pass",$L4052="2 - Limited In Use "),"Analysis performed; no further action required.",
IF(AND($AH4052="Fail",$L4052="3 - Adjusted "),"Analysis performed; no further action required.",
"Unit fails analysis; TSM determination required."))))))</f>
        <v/>
      </c>
      <c r="AJ4052" s="58"/>
    </row>
    <row r="4053" customFormat="false" ht="15" hidden="false" customHeight="false" outlineLevel="0" collapsed="false">
      <c r="A4053" s="56"/>
      <c r="E4053" s="57" t="str">
        <f aca="false">IF(AND($F4053="",$G4053=""),"",IF($G4053="",$F4053,HYPERLINK($G4053,$F4053)))</f>
        <v/>
      </c>
      <c r="H4053" s="1" t="str">
        <f aca="false">IF($I4053="","None Attached",IF(LEFT($I4053,5)="https",HYPERLINK($I4053,"Datasheet"),HYPERLINK(_xlfn.CONCAT("https://",$I4053),"Datasheet")))</f>
        <v>None Attached</v>
      </c>
      <c r="M4053" s="56"/>
      <c r="P4053" s="58"/>
      <c r="Q4053" s="1" t="n">
        <f aca="false">$M4053-$N4053</f>
        <v>0</v>
      </c>
      <c r="R4053" s="56"/>
      <c r="T4053" s="59" t="s">
        <v>15</v>
      </c>
      <c r="U4053" s="1" t="n">
        <f aca="false">$S4053-$R4053</f>
        <v>0</v>
      </c>
      <c r="V4053" s="1" t="n">
        <f aca="false">IF($T4053="±",$Q4053*2,$Q4053)</f>
        <v>0</v>
      </c>
      <c r="W4053" s="60" t="str">
        <f aca="false">IFERROR($U4053/ABS($V4053),"N/A")</f>
        <v>N/A</v>
      </c>
      <c r="X4053" s="61" t="str">
        <f aca="false">IF(OR($W4053="N/A",$R4053="",$S4053=""),"N/A",IF($W4053&gt;=4,"Not Significant",IF($W4053&gt;=2,"Semi-Significant","Significant")))</f>
        <v>N/A</v>
      </c>
      <c r="Z4053" s="1" t="str">
        <f aca="false">IF($D4053="Z540.1 w/data",0,"")</f>
        <v/>
      </c>
      <c r="AA4053" s="1" t="e">
        <f aca="false">$Y4053+$Q4053+$Z4053</f>
        <v>#VALUE!</v>
      </c>
      <c r="AB4053" s="1" t="n">
        <f aca="false">$N4053+$Q4053</f>
        <v>0</v>
      </c>
      <c r="AC4053" s="1" t="str">
        <f aca="false">IF($Y4053="","",IF(AND($AA4053&gt;=$R4053,$AA4053&lt;=$S4053),"Pass","Fail"))</f>
        <v/>
      </c>
      <c r="AD4053" s="1" t="str">
        <f aca="false">IF($Y4053="","",IF($AA4053&gt;$R4053,"Pass","Fail"))</f>
        <v/>
      </c>
      <c r="AE4053" s="1" t="str">
        <f aca="false">IF($Y4053="","",IF($AA4053&gt;=$R4053,"Pass","Fail"))</f>
        <v/>
      </c>
      <c r="AF4053" s="1" t="str">
        <f aca="false">IF($Y4053="","",IF($AA4053&lt;=$S4053,"Pass","Fail"))</f>
        <v/>
      </c>
      <c r="AG4053" s="1" t="str">
        <f aca="false">IF($Y4053="","",IF($AA4053&lt;$S4053,"Pass","Fail"))</f>
        <v/>
      </c>
      <c r="AH4053" s="23" t="str">
        <f aca="true">INDIRECT(CHOOSE(MATCH($T4053,{"±","&gt;","≥","≤","&lt;"},0), "AC", "AD", "AE", "AF", "AG") &amp; ROW())</f>
        <v/>
      </c>
      <c r="AI4053" s="56" t="str">
        <f aca="false">IF($X4053="Not Significant","No Further Action Required",
IF($AH4053="","",
IF(AND($AH4053="Pass",$L4053="0 - Passed "),"Analysis performed; no further action required.",
IF(AND($AH4053="Fail",$L4053="1 - Failed "),"Analysis performed; no further action required.",
IF(AND($AH4053="Pass",$L4053="2 - Limited In Use "),"Analysis performed; no further action required.",
IF(AND($AH4053="Fail",$L4053="3 - Adjusted "),"Analysis performed; no further action required.",
"Unit fails analysis; TSM determination required."))))))</f>
        <v/>
      </c>
      <c r="AJ4053" s="58"/>
    </row>
    <row r="4054" customFormat="false" ht="15" hidden="false" customHeight="false" outlineLevel="0" collapsed="false">
      <c r="A4054" s="56"/>
      <c r="E4054" s="57" t="str">
        <f aca="false">IF(AND($F4054="",$G4054=""),"",IF($G4054="",$F4054,HYPERLINK($G4054,$F4054)))</f>
        <v/>
      </c>
      <c r="H4054" s="1" t="str">
        <f aca="false">IF($I4054="","None Attached",IF(LEFT($I4054,5)="https",HYPERLINK($I4054,"Datasheet"),HYPERLINK(_xlfn.CONCAT("https://",$I4054),"Datasheet")))</f>
        <v>None Attached</v>
      </c>
      <c r="M4054" s="56"/>
      <c r="P4054" s="58"/>
      <c r="Q4054" s="1" t="n">
        <f aca="false">$M4054-$N4054</f>
        <v>0</v>
      </c>
      <c r="R4054" s="56"/>
      <c r="T4054" s="59" t="s">
        <v>15</v>
      </c>
      <c r="U4054" s="1" t="n">
        <f aca="false">$S4054-$R4054</f>
        <v>0</v>
      </c>
      <c r="V4054" s="1" t="n">
        <f aca="false">IF($T4054="±",$Q4054*2,$Q4054)</f>
        <v>0</v>
      </c>
      <c r="W4054" s="60" t="str">
        <f aca="false">IFERROR($U4054/ABS($V4054),"N/A")</f>
        <v>N/A</v>
      </c>
      <c r="X4054" s="61" t="str">
        <f aca="false">IF(OR($W4054="N/A",$R4054="",$S4054=""),"N/A",IF($W4054&gt;=4,"Not Significant",IF($W4054&gt;=2,"Semi-Significant","Significant")))</f>
        <v>N/A</v>
      </c>
      <c r="Z4054" s="1" t="str">
        <f aca="false">IF($D4054="Z540.1 w/data",0,"")</f>
        <v/>
      </c>
      <c r="AA4054" s="1" t="e">
        <f aca="false">$Y4054+$Q4054+$Z4054</f>
        <v>#VALUE!</v>
      </c>
      <c r="AB4054" s="1" t="n">
        <f aca="false">$N4054+$Q4054</f>
        <v>0</v>
      </c>
      <c r="AC4054" s="1" t="str">
        <f aca="false">IF($Y4054="","",IF(AND($AA4054&gt;=$R4054,$AA4054&lt;=$S4054),"Pass","Fail"))</f>
        <v/>
      </c>
      <c r="AD4054" s="1" t="str">
        <f aca="false">IF($Y4054="","",IF($AA4054&gt;$R4054,"Pass","Fail"))</f>
        <v/>
      </c>
      <c r="AE4054" s="1" t="str">
        <f aca="false">IF($Y4054="","",IF($AA4054&gt;=$R4054,"Pass","Fail"))</f>
        <v/>
      </c>
      <c r="AF4054" s="1" t="str">
        <f aca="false">IF($Y4054="","",IF($AA4054&lt;=$S4054,"Pass","Fail"))</f>
        <v/>
      </c>
      <c r="AG4054" s="1" t="str">
        <f aca="false">IF($Y4054="","",IF($AA4054&lt;$S4054,"Pass","Fail"))</f>
        <v/>
      </c>
      <c r="AH4054" s="23" t="str">
        <f aca="true">INDIRECT(CHOOSE(MATCH($T4054,{"±","&gt;","≥","≤","&lt;"},0), "AC", "AD", "AE", "AF", "AG") &amp; ROW())</f>
        <v/>
      </c>
      <c r="AI4054" s="56" t="str">
        <f aca="false">IF($X4054="Not Significant","No Further Action Required",
IF($AH4054="","",
IF(AND($AH4054="Pass",$L4054="0 - Passed "),"Analysis performed; no further action required.",
IF(AND($AH4054="Fail",$L4054="1 - Failed "),"Analysis performed; no further action required.",
IF(AND($AH4054="Pass",$L4054="2 - Limited In Use "),"Analysis performed; no further action required.",
IF(AND($AH4054="Fail",$L4054="3 - Adjusted "),"Analysis performed; no further action required.",
"Unit fails analysis; TSM determination required."))))))</f>
        <v/>
      </c>
      <c r="AJ4054" s="58"/>
    </row>
    <row r="4055" customFormat="false" ht="15" hidden="false" customHeight="false" outlineLevel="0" collapsed="false">
      <c r="A4055" s="56"/>
      <c r="E4055" s="57" t="str">
        <f aca="false">IF(AND($F4055="",$G4055=""),"",IF($G4055="",$F4055,HYPERLINK($G4055,$F4055)))</f>
        <v/>
      </c>
      <c r="H4055" s="1" t="str">
        <f aca="false">IF($I4055="","None Attached",IF(LEFT($I4055,5)="https",HYPERLINK($I4055,"Datasheet"),HYPERLINK(_xlfn.CONCAT("https://",$I4055),"Datasheet")))</f>
        <v>None Attached</v>
      </c>
      <c r="M4055" s="56"/>
      <c r="P4055" s="58"/>
      <c r="Q4055" s="1" t="n">
        <f aca="false">$M4055-$N4055</f>
        <v>0</v>
      </c>
      <c r="R4055" s="56"/>
      <c r="T4055" s="59" t="s">
        <v>15</v>
      </c>
      <c r="U4055" s="1" t="n">
        <f aca="false">$S4055-$R4055</f>
        <v>0</v>
      </c>
      <c r="V4055" s="1" t="n">
        <f aca="false">IF($T4055="±",$Q4055*2,$Q4055)</f>
        <v>0</v>
      </c>
      <c r="W4055" s="60" t="str">
        <f aca="false">IFERROR($U4055/ABS($V4055),"N/A")</f>
        <v>N/A</v>
      </c>
      <c r="X4055" s="61" t="str">
        <f aca="false">IF(OR($W4055="N/A",$R4055="",$S4055=""),"N/A",IF($W4055&gt;=4,"Not Significant",IF($W4055&gt;=2,"Semi-Significant","Significant")))</f>
        <v>N/A</v>
      </c>
      <c r="Z4055" s="1" t="str">
        <f aca="false">IF($D4055="Z540.1 w/data",0,"")</f>
        <v/>
      </c>
      <c r="AA4055" s="1" t="e">
        <f aca="false">$Y4055+$Q4055+$Z4055</f>
        <v>#VALUE!</v>
      </c>
      <c r="AB4055" s="1" t="n">
        <f aca="false">$N4055+$Q4055</f>
        <v>0</v>
      </c>
      <c r="AC4055" s="1" t="str">
        <f aca="false">IF($Y4055="","",IF(AND($AA4055&gt;=$R4055,$AA4055&lt;=$S4055),"Pass","Fail"))</f>
        <v/>
      </c>
      <c r="AD4055" s="1" t="str">
        <f aca="false">IF($Y4055="","",IF($AA4055&gt;$R4055,"Pass","Fail"))</f>
        <v/>
      </c>
      <c r="AE4055" s="1" t="str">
        <f aca="false">IF($Y4055="","",IF($AA4055&gt;=$R4055,"Pass","Fail"))</f>
        <v/>
      </c>
      <c r="AF4055" s="1" t="str">
        <f aca="false">IF($Y4055="","",IF($AA4055&lt;=$S4055,"Pass","Fail"))</f>
        <v/>
      </c>
      <c r="AG4055" s="1" t="str">
        <f aca="false">IF($Y4055="","",IF($AA4055&lt;$S4055,"Pass","Fail"))</f>
        <v/>
      </c>
      <c r="AH4055" s="23" t="str">
        <f aca="true">INDIRECT(CHOOSE(MATCH($T4055,{"±","&gt;","≥","≤","&lt;"},0), "AC", "AD", "AE", "AF", "AG") &amp; ROW())</f>
        <v/>
      </c>
      <c r="AI4055" s="56" t="str">
        <f aca="false">IF($X4055="Not Significant","No Further Action Required",
IF($AH4055="","",
IF(AND($AH4055="Pass",$L4055="0 - Passed "),"Analysis performed; no further action required.",
IF(AND($AH4055="Fail",$L4055="1 - Failed "),"Analysis performed; no further action required.",
IF(AND($AH4055="Pass",$L4055="2 - Limited In Use "),"Analysis performed; no further action required.",
IF(AND($AH4055="Fail",$L4055="3 - Adjusted "),"Analysis performed; no further action required.",
"Unit fails analysis; TSM determination required."))))))</f>
        <v/>
      </c>
      <c r="AJ4055" s="58"/>
    </row>
    <row r="4056" customFormat="false" ht="15" hidden="false" customHeight="false" outlineLevel="0" collapsed="false">
      <c r="A4056" s="56"/>
      <c r="E4056" s="57" t="str">
        <f aca="false">IF(AND($F4056="",$G4056=""),"",IF($G4056="",$F4056,HYPERLINK($G4056,$F4056)))</f>
        <v/>
      </c>
      <c r="H4056" s="1" t="str">
        <f aca="false">IF($I4056="","None Attached",IF(LEFT($I4056,5)="https",HYPERLINK($I4056,"Datasheet"),HYPERLINK(_xlfn.CONCAT("https://",$I4056),"Datasheet")))</f>
        <v>None Attached</v>
      </c>
      <c r="M4056" s="56"/>
      <c r="P4056" s="58"/>
      <c r="Q4056" s="1" t="n">
        <f aca="false">$M4056-$N4056</f>
        <v>0</v>
      </c>
      <c r="R4056" s="56"/>
      <c r="T4056" s="59" t="s">
        <v>15</v>
      </c>
      <c r="U4056" s="1" t="n">
        <f aca="false">$S4056-$R4056</f>
        <v>0</v>
      </c>
      <c r="V4056" s="1" t="n">
        <f aca="false">IF($T4056="±",$Q4056*2,$Q4056)</f>
        <v>0</v>
      </c>
      <c r="W4056" s="60" t="str">
        <f aca="false">IFERROR($U4056/ABS($V4056),"N/A")</f>
        <v>N/A</v>
      </c>
      <c r="X4056" s="61" t="str">
        <f aca="false">IF(OR($W4056="N/A",$R4056="",$S4056=""),"N/A",IF($W4056&gt;=4,"Not Significant",IF($W4056&gt;=2,"Semi-Significant","Significant")))</f>
        <v>N/A</v>
      </c>
      <c r="Z4056" s="1" t="str">
        <f aca="false">IF($D4056="Z540.1 w/data",0,"")</f>
        <v/>
      </c>
      <c r="AA4056" s="1" t="e">
        <f aca="false">$Y4056+$Q4056+$Z4056</f>
        <v>#VALUE!</v>
      </c>
      <c r="AB4056" s="1" t="n">
        <f aca="false">$N4056+$Q4056</f>
        <v>0</v>
      </c>
      <c r="AC4056" s="1" t="str">
        <f aca="false">IF($Y4056="","",IF(AND($AA4056&gt;=$R4056,$AA4056&lt;=$S4056),"Pass","Fail"))</f>
        <v/>
      </c>
      <c r="AD4056" s="1" t="str">
        <f aca="false">IF($Y4056="","",IF($AA4056&gt;$R4056,"Pass","Fail"))</f>
        <v/>
      </c>
      <c r="AE4056" s="1" t="str">
        <f aca="false">IF($Y4056="","",IF($AA4056&gt;=$R4056,"Pass","Fail"))</f>
        <v/>
      </c>
      <c r="AF4056" s="1" t="str">
        <f aca="false">IF($Y4056="","",IF($AA4056&lt;=$S4056,"Pass","Fail"))</f>
        <v/>
      </c>
      <c r="AG4056" s="1" t="str">
        <f aca="false">IF($Y4056="","",IF($AA4056&lt;$S4056,"Pass","Fail"))</f>
        <v/>
      </c>
      <c r="AH4056" s="23" t="str">
        <f aca="true">INDIRECT(CHOOSE(MATCH($T4056,{"±","&gt;","≥","≤","&lt;"},0), "AC", "AD", "AE", "AF", "AG") &amp; ROW())</f>
        <v/>
      </c>
      <c r="AI4056" s="56" t="str">
        <f aca="false">IF($X4056="Not Significant","No Further Action Required",
IF($AH4056="","",
IF(AND($AH4056="Pass",$L4056="0 - Passed "),"Analysis performed; no further action required.",
IF(AND($AH4056="Fail",$L4056="1 - Failed "),"Analysis performed; no further action required.",
IF(AND($AH4056="Pass",$L4056="2 - Limited In Use "),"Analysis performed; no further action required.",
IF(AND($AH4056="Fail",$L4056="3 - Adjusted "),"Analysis performed; no further action required.",
"Unit fails analysis; TSM determination required."))))))</f>
        <v/>
      </c>
      <c r="AJ4056" s="58"/>
    </row>
    <row r="4057" customFormat="false" ht="15" hidden="false" customHeight="false" outlineLevel="0" collapsed="false">
      <c r="A4057" s="56"/>
      <c r="E4057" s="57" t="str">
        <f aca="false">IF(AND($F4057="",$G4057=""),"",IF($G4057="",$F4057,HYPERLINK($G4057,$F4057)))</f>
        <v/>
      </c>
      <c r="H4057" s="1" t="str">
        <f aca="false">IF($I4057="","None Attached",IF(LEFT($I4057,5)="https",HYPERLINK($I4057,"Datasheet"),HYPERLINK(_xlfn.CONCAT("https://",$I4057),"Datasheet")))</f>
        <v>None Attached</v>
      </c>
      <c r="M4057" s="56"/>
      <c r="P4057" s="58"/>
      <c r="Q4057" s="1" t="n">
        <f aca="false">$M4057-$N4057</f>
        <v>0</v>
      </c>
      <c r="R4057" s="56"/>
      <c r="T4057" s="59" t="s">
        <v>15</v>
      </c>
      <c r="U4057" s="1" t="n">
        <f aca="false">$S4057-$R4057</f>
        <v>0</v>
      </c>
      <c r="V4057" s="1" t="n">
        <f aca="false">IF($T4057="±",$Q4057*2,$Q4057)</f>
        <v>0</v>
      </c>
      <c r="W4057" s="60" t="str">
        <f aca="false">IFERROR($U4057/ABS($V4057),"N/A")</f>
        <v>N/A</v>
      </c>
      <c r="X4057" s="61" t="str">
        <f aca="false">IF(OR($W4057="N/A",$R4057="",$S4057=""),"N/A",IF($W4057&gt;=4,"Not Significant",IF($W4057&gt;=2,"Semi-Significant","Significant")))</f>
        <v>N/A</v>
      </c>
      <c r="Z4057" s="1" t="str">
        <f aca="false">IF($D4057="Z540.1 w/data",0,"")</f>
        <v/>
      </c>
      <c r="AA4057" s="1" t="e">
        <f aca="false">$Y4057+$Q4057+$Z4057</f>
        <v>#VALUE!</v>
      </c>
      <c r="AB4057" s="1" t="n">
        <f aca="false">$N4057+$Q4057</f>
        <v>0</v>
      </c>
      <c r="AC4057" s="1" t="str">
        <f aca="false">IF($Y4057="","",IF(AND($AA4057&gt;=$R4057,$AA4057&lt;=$S4057),"Pass","Fail"))</f>
        <v/>
      </c>
      <c r="AD4057" s="1" t="str">
        <f aca="false">IF($Y4057="","",IF($AA4057&gt;$R4057,"Pass","Fail"))</f>
        <v/>
      </c>
      <c r="AE4057" s="1" t="str">
        <f aca="false">IF($Y4057="","",IF($AA4057&gt;=$R4057,"Pass","Fail"))</f>
        <v/>
      </c>
      <c r="AF4057" s="1" t="str">
        <f aca="false">IF($Y4057="","",IF($AA4057&lt;=$S4057,"Pass","Fail"))</f>
        <v/>
      </c>
      <c r="AG4057" s="1" t="str">
        <f aca="false">IF($Y4057="","",IF($AA4057&lt;$S4057,"Pass","Fail"))</f>
        <v/>
      </c>
      <c r="AH4057" s="23" t="str">
        <f aca="true">INDIRECT(CHOOSE(MATCH($T4057,{"±","&gt;","≥","≤","&lt;"},0), "AC", "AD", "AE", "AF", "AG") &amp; ROW())</f>
        <v/>
      </c>
      <c r="AI4057" s="56" t="str">
        <f aca="false">IF($X4057="Not Significant","No Further Action Required",
IF($AH4057="","",
IF(AND($AH4057="Pass",$L4057="0 - Passed "),"Analysis performed; no further action required.",
IF(AND($AH4057="Fail",$L4057="1 - Failed "),"Analysis performed; no further action required.",
IF(AND($AH4057="Pass",$L4057="2 - Limited In Use "),"Analysis performed; no further action required.",
IF(AND($AH4057="Fail",$L4057="3 - Adjusted "),"Analysis performed; no further action required.",
"Unit fails analysis; TSM determination required."))))))</f>
        <v/>
      </c>
      <c r="AJ4057" s="58"/>
    </row>
    <row r="4058" customFormat="false" ht="15" hidden="false" customHeight="false" outlineLevel="0" collapsed="false">
      <c r="A4058" s="56"/>
      <c r="E4058" s="57" t="str">
        <f aca="false">IF(AND($F4058="",$G4058=""),"",IF($G4058="",$F4058,HYPERLINK($G4058,$F4058)))</f>
        <v/>
      </c>
      <c r="H4058" s="1" t="str">
        <f aca="false">IF($I4058="","None Attached",IF(LEFT($I4058,5)="https",HYPERLINK($I4058,"Datasheet"),HYPERLINK(_xlfn.CONCAT("https://",$I4058),"Datasheet")))</f>
        <v>None Attached</v>
      </c>
      <c r="M4058" s="56"/>
      <c r="P4058" s="58"/>
      <c r="Q4058" s="1" t="n">
        <f aca="false">$M4058-$N4058</f>
        <v>0</v>
      </c>
      <c r="R4058" s="56"/>
      <c r="T4058" s="59" t="s">
        <v>15</v>
      </c>
      <c r="U4058" s="1" t="n">
        <f aca="false">$S4058-$R4058</f>
        <v>0</v>
      </c>
      <c r="V4058" s="1" t="n">
        <f aca="false">IF($T4058="±",$Q4058*2,$Q4058)</f>
        <v>0</v>
      </c>
      <c r="W4058" s="60" t="str">
        <f aca="false">IFERROR($U4058/ABS($V4058),"N/A")</f>
        <v>N/A</v>
      </c>
      <c r="X4058" s="61" t="str">
        <f aca="false">IF(OR($W4058="N/A",$R4058="",$S4058=""),"N/A",IF($W4058&gt;=4,"Not Significant",IF($W4058&gt;=2,"Semi-Significant","Significant")))</f>
        <v>N/A</v>
      </c>
      <c r="Z4058" s="1" t="str">
        <f aca="false">IF($D4058="Z540.1 w/data",0,"")</f>
        <v/>
      </c>
      <c r="AA4058" s="1" t="e">
        <f aca="false">$Y4058+$Q4058+$Z4058</f>
        <v>#VALUE!</v>
      </c>
      <c r="AB4058" s="1" t="n">
        <f aca="false">$N4058+$Q4058</f>
        <v>0</v>
      </c>
      <c r="AC4058" s="1" t="str">
        <f aca="false">IF($Y4058="","",IF(AND($AA4058&gt;=$R4058,$AA4058&lt;=$S4058),"Pass","Fail"))</f>
        <v/>
      </c>
      <c r="AD4058" s="1" t="str">
        <f aca="false">IF($Y4058="","",IF($AA4058&gt;$R4058,"Pass","Fail"))</f>
        <v/>
      </c>
      <c r="AE4058" s="1" t="str">
        <f aca="false">IF($Y4058="","",IF($AA4058&gt;=$R4058,"Pass","Fail"))</f>
        <v/>
      </c>
      <c r="AF4058" s="1" t="str">
        <f aca="false">IF($Y4058="","",IF($AA4058&lt;=$S4058,"Pass","Fail"))</f>
        <v/>
      </c>
      <c r="AG4058" s="1" t="str">
        <f aca="false">IF($Y4058="","",IF($AA4058&lt;$S4058,"Pass","Fail"))</f>
        <v/>
      </c>
      <c r="AH4058" s="23" t="str">
        <f aca="true">INDIRECT(CHOOSE(MATCH($T4058,{"±","&gt;","≥","≤","&lt;"},0), "AC", "AD", "AE", "AF", "AG") &amp; ROW())</f>
        <v/>
      </c>
      <c r="AI4058" s="56" t="str">
        <f aca="false">IF($X4058="Not Significant","No Further Action Required",
IF($AH4058="","",
IF(AND($AH4058="Pass",$L4058="0 - Passed "),"Analysis performed; no further action required.",
IF(AND($AH4058="Fail",$L4058="1 - Failed "),"Analysis performed; no further action required.",
IF(AND($AH4058="Pass",$L4058="2 - Limited In Use "),"Analysis performed; no further action required.",
IF(AND($AH4058="Fail",$L4058="3 - Adjusted "),"Analysis performed; no further action required.",
"Unit fails analysis; TSM determination required."))))))</f>
        <v/>
      </c>
      <c r="AJ4058" s="58"/>
    </row>
    <row r="4059" customFormat="false" ht="15" hidden="false" customHeight="false" outlineLevel="0" collapsed="false">
      <c r="A4059" s="56"/>
      <c r="E4059" s="57" t="str">
        <f aca="false">IF(AND($F4059="",$G4059=""),"",IF($G4059="",$F4059,HYPERLINK($G4059,$F4059)))</f>
        <v/>
      </c>
      <c r="H4059" s="1" t="str">
        <f aca="false">IF($I4059="","None Attached",IF(LEFT($I4059,5)="https",HYPERLINK($I4059,"Datasheet"),HYPERLINK(_xlfn.CONCAT("https://",$I4059),"Datasheet")))</f>
        <v>None Attached</v>
      </c>
      <c r="M4059" s="56"/>
      <c r="P4059" s="58"/>
      <c r="Q4059" s="1" t="n">
        <f aca="false">$M4059-$N4059</f>
        <v>0</v>
      </c>
      <c r="R4059" s="56"/>
      <c r="T4059" s="59" t="s">
        <v>15</v>
      </c>
      <c r="U4059" s="1" t="n">
        <f aca="false">$S4059-$R4059</f>
        <v>0</v>
      </c>
      <c r="V4059" s="1" t="n">
        <f aca="false">IF($T4059="±",$Q4059*2,$Q4059)</f>
        <v>0</v>
      </c>
      <c r="W4059" s="60" t="str">
        <f aca="false">IFERROR($U4059/ABS($V4059),"N/A")</f>
        <v>N/A</v>
      </c>
      <c r="X4059" s="61" t="str">
        <f aca="false">IF(OR($W4059="N/A",$R4059="",$S4059=""),"N/A",IF($W4059&gt;=4,"Not Significant",IF($W4059&gt;=2,"Semi-Significant","Significant")))</f>
        <v>N/A</v>
      </c>
      <c r="Z4059" s="1" t="str">
        <f aca="false">IF($D4059="Z540.1 w/data",0,"")</f>
        <v/>
      </c>
      <c r="AA4059" s="1" t="e">
        <f aca="false">$Y4059+$Q4059+$Z4059</f>
        <v>#VALUE!</v>
      </c>
      <c r="AB4059" s="1" t="n">
        <f aca="false">$N4059+$Q4059</f>
        <v>0</v>
      </c>
      <c r="AC4059" s="1" t="str">
        <f aca="false">IF($Y4059="","",IF(AND($AA4059&gt;=$R4059,$AA4059&lt;=$S4059),"Pass","Fail"))</f>
        <v/>
      </c>
      <c r="AD4059" s="1" t="str">
        <f aca="false">IF($Y4059="","",IF($AA4059&gt;$R4059,"Pass","Fail"))</f>
        <v/>
      </c>
      <c r="AE4059" s="1" t="str">
        <f aca="false">IF($Y4059="","",IF($AA4059&gt;=$R4059,"Pass","Fail"))</f>
        <v/>
      </c>
      <c r="AF4059" s="1" t="str">
        <f aca="false">IF($Y4059="","",IF($AA4059&lt;=$S4059,"Pass","Fail"))</f>
        <v/>
      </c>
      <c r="AG4059" s="1" t="str">
        <f aca="false">IF($Y4059="","",IF($AA4059&lt;$S4059,"Pass","Fail"))</f>
        <v/>
      </c>
      <c r="AH4059" s="23" t="str">
        <f aca="true">INDIRECT(CHOOSE(MATCH($T4059,{"±","&gt;","≥","≤","&lt;"},0), "AC", "AD", "AE", "AF", "AG") &amp; ROW())</f>
        <v/>
      </c>
      <c r="AI4059" s="56" t="str">
        <f aca="false">IF($X4059="Not Significant","No Further Action Required",
IF($AH4059="","",
IF(AND($AH4059="Pass",$L4059="0 - Passed "),"Analysis performed; no further action required.",
IF(AND($AH4059="Fail",$L4059="1 - Failed "),"Analysis performed; no further action required.",
IF(AND($AH4059="Pass",$L4059="2 - Limited In Use "),"Analysis performed; no further action required.",
IF(AND($AH4059="Fail",$L4059="3 - Adjusted "),"Analysis performed; no further action required.",
"Unit fails analysis; TSM determination required."))))))</f>
        <v/>
      </c>
      <c r="AJ4059" s="58"/>
    </row>
    <row r="4060" customFormat="false" ht="15" hidden="false" customHeight="false" outlineLevel="0" collapsed="false">
      <c r="A4060" s="56"/>
      <c r="E4060" s="57" t="str">
        <f aca="false">IF(AND($F4060="",$G4060=""),"",IF($G4060="",$F4060,HYPERLINK($G4060,$F4060)))</f>
        <v/>
      </c>
      <c r="H4060" s="1" t="str">
        <f aca="false">IF($I4060="","None Attached",IF(LEFT($I4060,5)="https",HYPERLINK($I4060,"Datasheet"),HYPERLINK(_xlfn.CONCAT("https://",$I4060),"Datasheet")))</f>
        <v>None Attached</v>
      </c>
      <c r="M4060" s="56"/>
      <c r="P4060" s="58"/>
      <c r="Q4060" s="1" t="n">
        <f aca="false">$M4060-$N4060</f>
        <v>0</v>
      </c>
      <c r="R4060" s="56"/>
      <c r="T4060" s="59" t="s">
        <v>15</v>
      </c>
      <c r="U4060" s="1" t="n">
        <f aca="false">$S4060-$R4060</f>
        <v>0</v>
      </c>
      <c r="V4060" s="1" t="n">
        <f aca="false">IF($T4060="±",$Q4060*2,$Q4060)</f>
        <v>0</v>
      </c>
      <c r="W4060" s="60" t="str">
        <f aca="false">IFERROR($U4060/ABS($V4060),"N/A")</f>
        <v>N/A</v>
      </c>
      <c r="X4060" s="61" t="str">
        <f aca="false">IF(OR($W4060="N/A",$R4060="",$S4060=""),"N/A",IF($W4060&gt;=4,"Not Significant",IF($W4060&gt;=2,"Semi-Significant","Significant")))</f>
        <v>N/A</v>
      </c>
      <c r="Z4060" s="1" t="str">
        <f aca="false">IF($D4060="Z540.1 w/data",0,"")</f>
        <v/>
      </c>
      <c r="AA4060" s="1" t="e">
        <f aca="false">$Y4060+$Q4060+$Z4060</f>
        <v>#VALUE!</v>
      </c>
      <c r="AB4060" s="1" t="n">
        <f aca="false">$N4060+$Q4060</f>
        <v>0</v>
      </c>
      <c r="AC4060" s="1" t="str">
        <f aca="false">IF($Y4060="","",IF(AND($AA4060&gt;=$R4060,$AA4060&lt;=$S4060),"Pass","Fail"))</f>
        <v/>
      </c>
      <c r="AD4060" s="1" t="str">
        <f aca="false">IF($Y4060="","",IF($AA4060&gt;$R4060,"Pass","Fail"))</f>
        <v/>
      </c>
      <c r="AE4060" s="1" t="str">
        <f aca="false">IF($Y4060="","",IF($AA4060&gt;=$R4060,"Pass","Fail"))</f>
        <v/>
      </c>
      <c r="AF4060" s="1" t="str">
        <f aca="false">IF($Y4060="","",IF($AA4060&lt;=$S4060,"Pass","Fail"))</f>
        <v/>
      </c>
      <c r="AG4060" s="1" t="str">
        <f aca="false">IF($Y4060="","",IF($AA4060&lt;$S4060,"Pass","Fail"))</f>
        <v/>
      </c>
      <c r="AH4060" s="23" t="str">
        <f aca="true">INDIRECT(CHOOSE(MATCH($T4060,{"±","&gt;","≥","≤","&lt;"},0), "AC", "AD", "AE", "AF", "AG") &amp; ROW())</f>
        <v/>
      </c>
      <c r="AI4060" s="56" t="str">
        <f aca="false">IF($X4060="Not Significant","No Further Action Required",
IF($AH4060="","",
IF(AND($AH4060="Pass",$L4060="0 - Passed "),"Analysis performed; no further action required.",
IF(AND($AH4060="Fail",$L4060="1 - Failed "),"Analysis performed; no further action required.",
IF(AND($AH4060="Pass",$L4060="2 - Limited In Use "),"Analysis performed; no further action required.",
IF(AND($AH4060="Fail",$L4060="3 - Adjusted "),"Analysis performed; no further action required.",
"Unit fails analysis; TSM determination required."))))))</f>
        <v/>
      </c>
      <c r="AJ4060" s="58"/>
    </row>
    <row r="4061" customFormat="false" ht="15" hidden="false" customHeight="false" outlineLevel="0" collapsed="false">
      <c r="A4061" s="56"/>
      <c r="E4061" s="57" t="str">
        <f aca="false">IF(AND($F4061="",$G4061=""),"",IF($G4061="",$F4061,HYPERLINK($G4061,$F4061)))</f>
        <v/>
      </c>
      <c r="H4061" s="1" t="str">
        <f aca="false">IF($I4061="","None Attached",IF(LEFT($I4061,5)="https",HYPERLINK($I4061,"Datasheet"),HYPERLINK(_xlfn.CONCAT("https://",$I4061),"Datasheet")))</f>
        <v>None Attached</v>
      </c>
      <c r="M4061" s="56"/>
      <c r="P4061" s="58"/>
      <c r="Q4061" s="1" t="n">
        <f aca="false">$M4061-$N4061</f>
        <v>0</v>
      </c>
      <c r="R4061" s="56"/>
      <c r="T4061" s="59" t="s">
        <v>15</v>
      </c>
      <c r="U4061" s="1" t="n">
        <f aca="false">$S4061-$R4061</f>
        <v>0</v>
      </c>
      <c r="V4061" s="1" t="n">
        <f aca="false">IF($T4061="±",$Q4061*2,$Q4061)</f>
        <v>0</v>
      </c>
      <c r="W4061" s="60" t="str">
        <f aca="false">IFERROR($U4061/ABS($V4061),"N/A")</f>
        <v>N/A</v>
      </c>
      <c r="X4061" s="61" t="str">
        <f aca="false">IF(OR($W4061="N/A",$R4061="",$S4061=""),"N/A",IF($W4061&gt;=4,"Not Significant",IF($W4061&gt;=2,"Semi-Significant","Significant")))</f>
        <v>N/A</v>
      </c>
      <c r="Z4061" s="1" t="str">
        <f aca="false">IF($D4061="Z540.1 w/data",0,"")</f>
        <v/>
      </c>
      <c r="AA4061" s="1" t="e">
        <f aca="false">$Y4061+$Q4061+$Z4061</f>
        <v>#VALUE!</v>
      </c>
      <c r="AB4061" s="1" t="n">
        <f aca="false">$N4061+$Q4061</f>
        <v>0</v>
      </c>
      <c r="AC4061" s="1" t="str">
        <f aca="false">IF($Y4061="","",IF(AND($AA4061&gt;=$R4061,$AA4061&lt;=$S4061),"Pass","Fail"))</f>
        <v/>
      </c>
      <c r="AD4061" s="1" t="str">
        <f aca="false">IF($Y4061="","",IF($AA4061&gt;$R4061,"Pass","Fail"))</f>
        <v/>
      </c>
      <c r="AE4061" s="1" t="str">
        <f aca="false">IF($Y4061="","",IF($AA4061&gt;=$R4061,"Pass","Fail"))</f>
        <v/>
      </c>
      <c r="AF4061" s="1" t="str">
        <f aca="false">IF($Y4061="","",IF($AA4061&lt;=$S4061,"Pass","Fail"))</f>
        <v/>
      </c>
      <c r="AG4061" s="1" t="str">
        <f aca="false">IF($Y4061="","",IF($AA4061&lt;$S4061,"Pass","Fail"))</f>
        <v/>
      </c>
      <c r="AH4061" s="23" t="str">
        <f aca="true">INDIRECT(CHOOSE(MATCH($T4061,{"±","&gt;","≥","≤","&lt;"},0), "AC", "AD", "AE", "AF", "AG") &amp; ROW())</f>
        <v/>
      </c>
      <c r="AI4061" s="56" t="str">
        <f aca="false">IF($X4061="Not Significant","No Further Action Required",
IF($AH4061="","",
IF(AND($AH4061="Pass",$L4061="0 - Passed "),"Analysis performed; no further action required.",
IF(AND($AH4061="Fail",$L4061="1 - Failed "),"Analysis performed; no further action required.",
IF(AND($AH4061="Pass",$L4061="2 - Limited In Use "),"Analysis performed; no further action required.",
IF(AND($AH4061="Fail",$L4061="3 - Adjusted "),"Analysis performed; no further action required.",
"Unit fails analysis; TSM determination required."))))))</f>
        <v/>
      </c>
      <c r="AJ4061" s="58"/>
    </row>
    <row r="4062" customFormat="false" ht="15" hidden="false" customHeight="false" outlineLevel="0" collapsed="false">
      <c r="A4062" s="56"/>
      <c r="E4062" s="57" t="str">
        <f aca="false">IF(AND($F4062="",$G4062=""),"",IF($G4062="",$F4062,HYPERLINK($G4062,$F4062)))</f>
        <v/>
      </c>
      <c r="H4062" s="1" t="str">
        <f aca="false">IF($I4062="","None Attached",IF(LEFT($I4062,5)="https",HYPERLINK($I4062,"Datasheet"),HYPERLINK(_xlfn.CONCAT("https://",$I4062),"Datasheet")))</f>
        <v>None Attached</v>
      </c>
      <c r="M4062" s="56"/>
      <c r="P4062" s="58"/>
      <c r="Q4062" s="1" t="n">
        <f aca="false">$M4062-$N4062</f>
        <v>0</v>
      </c>
      <c r="R4062" s="56"/>
      <c r="T4062" s="59" t="s">
        <v>15</v>
      </c>
      <c r="U4062" s="1" t="n">
        <f aca="false">$S4062-$R4062</f>
        <v>0</v>
      </c>
      <c r="V4062" s="1" t="n">
        <f aca="false">IF($T4062="±",$Q4062*2,$Q4062)</f>
        <v>0</v>
      </c>
      <c r="W4062" s="60" t="str">
        <f aca="false">IFERROR($U4062/ABS($V4062),"N/A")</f>
        <v>N/A</v>
      </c>
      <c r="X4062" s="61" t="str">
        <f aca="false">IF(OR($W4062="N/A",$R4062="",$S4062=""),"N/A",IF($W4062&gt;=4,"Not Significant",IF($W4062&gt;=2,"Semi-Significant","Significant")))</f>
        <v>N/A</v>
      </c>
      <c r="Z4062" s="1" t="str">
        <f aca="false">IF($D4062="Z540.1 w/data",0,"")</f>
        <v/>
      </c>
      <c r="AA4062" s="1" t="e">
        <f aca="false">$Y4062+$Q4062+$Z4062</f>
        <v>#VALUE!</v>
      </c>
      <c r="AB4062" s="1" t="n">
        <f aca="false">$N4062+$Q4062</f>
        <v>0</v>
      </c>
      <c r="AC4062" s="1" t="str">
        <f aca="false">IF($Y4062="","",IF(AND($AA4062&gt;=$R4062,$AA4062&lt;=$S4062),"Pass","Fail"))</f>
        <v/>
      </c>
      <c r="AD4062" s="1" t="str">
        <f aca="false">IF($Y4062="","",IF($AA4062&gt;$R4062,"Pass","Fail"))</f>
        <v/>
      </c>
      <c r="AE4062" s="1" t="str">
        <f aca="false">IF($Y4062="","",IF($AA4062&gt;=$R4062,"Pass","Fail"))</f>
        <v/>
      </c>
      <c r="AF4062" s="1" t="str">
        <f aca="false">IF($Y4062="","",IF($AA4062&lt;=$S4062,"Pass","Fail"))</f>
        <v/>
      </c>
      <c r="AG4062" s="1" t="str">
        <f aca="false">IF($Y4062="","",IF($AA4062&lt;$S4062,"Pass","Fail"))</f>
        <v/>
      </c>
      <c r="AH4062" s="23" t="str">
        <f aca="true">INDIRECT(CHOOSE(MATCH($T4062,{"±","&gt;","≥","≤","&lt;"},0), "AC", "AD", "AE", "AF", "AG") &amp; ROW())</f>
        <v/>
      </c>
      <c r="AI4062" s="56" t="str">
        <f aca="false">IF($X4062="Not Significant","No Further Action Required",
IF($AH4062="","",
IF(AND($AH4062="Pass",$L4062="0 - Passed "),"Analysis performed; no further action required.",
IF(AND($AH4062="Fail",$L4062="1 - Failed "),"Analysis performed; no further action required.",
IF(AND($AH4062="Pass",$L4062="2 - Limited In Use "),"Analysis performed; no further action required.",
IF(AND($AH4062="Fail",$L4062="3 - Adjusted "),"Analysis performed; no further action required.",
"Unit fails analysis; TSM determination required."))))))</f>
        <v/>
      </c>
      <c r="AJ4062" s="58"/>
    </row>
    <row r="4063" customFormat="false" ht="15" hidden="false" customHeight="false" outlineLevel="0" collapsed="false">
      <c r="A4063" s="56"/>
      <c r="E4063" s="57" t="str">
        <f aca="false">IF(AND($F4063="",$G4063=""),"",IF($G4063="",$F4063,HYPERLINK($G4063,$F4063)))</f>
        <v/>
      </c>
      <c r="H4063" s="1" t="str">
        <f aca="false">IF($I4063="","None Attached",IF(LEFT($I4063,5)="https",HYPERLINK($I4063,"Datasheet"),HYPERLINK(_xlfn.CONCAT("https://",$I4063),"Datasheet")))</f>
        <v>None Attached</v>
      </c>
      <c r="M4063" s="56"/>
      <c r="P4063" s="58"/>
      <c r="Q4063" s="1" t="n">
        <f aca="false">$M4063-$N4063</f>
        <v>0</v>
      </c>
      <c r="R4063" s="56"/>
      <c r="T4063" s="59" t="s">
        <v>15</v>
      </c>
      <c r="U4063" s="1" t="n">
        <f aca="false">$S4063-$R4063</f>
        <v>0</v>
      </c>
      <c r="V4063" s="1" t="n">
        <f aca="false">IF($T4063="±",$Q4063*2,$Q4063)</f>
        <v>0</v>
      </c>
      <c r="W4063" s="60" t="str">
        <f aca="false">IFERROR($U4063/ABS($V4063),"N/A")</f>
        <v>N/A</v>
      </c>
      <c r="X4063" s="61" t="str">
        <f aca="false">IF(OR($W4063="N/A",$R4063="",$S4063=""),"N/A",IF($W4063&gt;=4,"Not Significant",IF($W4063&gt;=2,"Semi-Significant","Significant")))</f>
        <v>N/A</v>
      </c>
      <c r="Z4063" s="1" t="str">
        <f aca="false">IF($D4063="Z540.1 w/data",0,"")</f>
        <v/>
      </c>
      <c r="AA4063" s="1" t="e">
        <f aca="false">$Y4063+$Q4063+$Z4063</f>
        <v>#VALUE!</v>
      </c>
      <c r="AB4063" s="1" t="n">
        <f aca="false">$N4063+$Q4063</f>
        <v>0</v>
      </c>
      <c r="AC4063" s="1" t="str">
        <f aca="false">IF($Y4063="","",IF(AND($AA4063&gt;=$R4063,$AA4063&lt;=$S4063),"Pass","Fail"))</f>
        <v/>
      </c>
      <c r="AD4063" s="1" t="str">
        <f aca="false">IF($Y4063="","",IF($AA4063&gt;$R4063,"Pass","Fail"))</f>
        <v/>
      </c>
      <c r="AE4063" s="1" t="str">
        <f aca="false">IF($Y4063="","",IF($AA4063&gt;=$R4063,"Pass","Fail"))</f>
        <v/>
      </c>
      <c r="AF4063" s="1" t="str">
        <f aca="false">IF($Y4063="","",IF($AA4063&lt;=$S4063,"Pass","Fail"))</f>
        <v/>
      </c>
      <c r="AG4063" s="1" t="str">
        <f aca="false">IF($Y4063="","",IF($AA4063&lt;$S4063,"Pass","Fail"))</f>
        <v/>
      </c>
      <c r="AH4063" s="23" t="str">
        <f aca="true">INDIRECT(CHOOSE(MATCH($T4063,{"±","&gt;","≥","≤","&lt;"},0), "AC", "AD", "AE", "AF", "AG") &amp; ROW())</f>
        <v/>
      </c>
      <c r="AI4063" s="56" t="str">
        <f aca="false">IF($X4063="Not Significant","No Further Action Required",
IF($AH4063="","",
IF(AND($AH4063="Pass",$L4063="0 - Passed "),"Analysis performed; no further action required.",
IF(AND($AH4063="Fail",$L4063="1 - Failed "),"Analysis performed; no further action required.",
IF(AND($AH4063="Pass",$L4063="2 - Limited In Use "),"Analysis performed; no further action required.",
IF(AND($AH4063="Fail",$L4063="3 - Adjusted "),"Analysis performed; no further action required.",
"Unit fails analysis; TSM determination required."))))))</f>
        <v/>
      </c>
      <c r="AJ4063" s="58"/>
    </row>
    <row r="4064" customFormat="false" ht="15" hidden="false" customHeight="false" outlineLevel="0" collapsed="false">
      <c r="A4064" s="56"/>
      <c r="E4064" s="57" t="str">
        <f aca="false">IF(AND($F4064="",$G4064=""),"",IF($G4064="",$F4064,HYPERLINK($G4064,$F4064)))</f>
        <v/>
      </c>
      <c r="H4064" s="1" t="str">
        <f aca="false">IF($I4064="","None Attached",IF(LEFT($I4064,5)="https",HYPERLINK($I4064,"Datasheet"),HYPERLINK(_xlfn.CONCAT("https://",$I4064),"Datasheet")))</f>
        <v>None Attached</v>
      </c>
      <c r="M4064" s="56"/>
      <c r="P4064" s="58"/>
      <c r="Q4064" s="1" t="n">
        <f aca="false">$M4064-$N4064</f>
        <v>0</v>
      </c>
      <c r="R4064" s="56"/>
      <c r="T4064" s="59" t="s">
        <v>15</v>
      </c>
      <c r="U4064" s="1" t="n">
        <f aca="false">$S4064-$R4064</f>
        <v>0</v>
      </c>
      <c r="V4064" s="1" t="n">
        <f aca="false">IF($T4064="±",$Q4064*2,$Q4064)</f>
        <v>0</v>
      </c>
      <c r="W4064" s="60" t="str">
        <f aca="false">IFERROR($U4064/ABS($V4064),"N/A")</f>
        <v>N/A</v>
      </c>
      <c r="X4064" s="61" t="str">
        <f aca="false">IF(OR($W4064="N/A",$R4064="",$S4064=""),"N/A",IF($W4064&gt;=4,"Not Significant",IF($W4064&gt;=2,"Semi-Significant","Significant")))</f>
        <v>N/A</v>
      </c>
      <c r="Z4064" s="1" t="str">
        <f aca="false">IF($D4064="Z540.1 w/data",0,"")</f>
        <v/>
      </c>
      <c r="AA4064" s="1" t="e">
        <f aca="false">$Y4064+$Q4064+$Z4064</f>
        <v>#VALUE!</v>
      </c>
      <c r="AB4064" s="1" t="n">
        <f aca="false">$N4064+$Q4064</f>
        <v>0</v>
      </c>
      <c r="AC4064" s="1" t="str">
        <f aca="false">IF($Y4064="","",IF(AND($AA4064&gt;=$R4064,$AA4064&lt;=$S4064),"Pass","Fail"))</f>
        <v/>
      </c>
      <c r="AD4064" s="1" t="str">
        <f aca="false">IF($Y4064="","",IF($AA4064&gt;$R4064,"Pass","Fail"))</f>
        <v/>
      </c>
      <c r="AE4064" s="1" t="str">
        <f aca="false">IF($Y4064="","",IF($AA4064&gt;=$R4064,"Pass","Fail"))</f>
        <v/>
      </c>
      <c r="AF4064" s="1" t="str">
        <f aca="false">IF($Y4064="","",IF($AA4064&lt;=$S4064,"Pass","Fail"))</f>
        <v/>
      </c>
      <c r="AG4064" s="1" t="str">
        <f aca="false">IF($Y4064="","",IF($AA4064&lt;$S4064,"Pass","Fail"))</f>
        <v/>
      </c>
      <c r="AH4064" s="23" t="str">
        <f aca="true">INDIRECT(CHOOSE(MATCH($T4064,{"±","&gt;","≥","≤","&lt;"},0), "AC", "AD", "AE", "AF", "AG") &amp; ROW())</f>
        <v/>
      </c>
      <c r="AI4064" s="56" t="str">
        <f aca="false">IF($X4064="Not Significant","No Further Action Required",
IF($AH4064="","",
IF(AND($AH4064="Pass",$L4064="0 - Passed "),"Analysis performed; no further action required.",
IF(AND($AH4064="Fail",$L4064="1 - Failed "),"Analysis performed; no further action required.",
IF(AND($AH4064="Pass",$L4064="2 - Limited In Use "),"Analysis performed; no further action required.",
IF(AND($AH4064="Fail",$L4064="3 - Adjusted "),"Analysis performed; no further action required.",
"Unit fails analysis; TSM determination required."))))))</f>
        <v/>
      </c>
      <c r="AJ4064" s="58"/>
    </row>
    <row r="4065" customFormat="false" ht="15" hidden="false" customHeight="false" outlineLevel="0" collapsed="false">
      <c r="A4065" s="56"/>
      <c r="E4065" s="57" t="str">
        <f aca="false">IF(AND($F4065="",$G4065=""),"",IF($G4065="",$F4065,HYPERLINK($G4065,$F4065)))</f>
        <v/>
      </c>
      <c r="H4065" s="1" t="str">
        <f aca="false">IF($I4065="","None Attached",IF(LEFT($I4065,5)="https",HYPERLINK($I4065,"Datasheet"),HYPERLINK(_xlfn.CONCAT("https://",$I4065),"Datasheet")))</f>
        <v>None Attached</v>
      </c>
      <c r="M4065" s="56"/>
      <c r="P4065" s="58"/>
      <c r="Q4065" s="1" t="n">
        <f aca="false">$M4065-$N4065</f>
        <v>0</v>
      </c>
      <c r="R4065" s="56"/>
      <c r="T4065" s="59" t="s">
        <v>15</v>
      </c>
      <c r="U4065" s="1" t="n">
        <f aca="false">$S4065-$R4065</f>
        <v>0</v>
      </c>
      <c r="V4065" s="1" t="n">
        <f aca="false">IF($T4065="±",$Q4065*2,$Q4065)</f>
        <v>0</v>
      </c>
      <c r="W4065" s="60" t="str">
        <f aca="false">IFERROR($U4065/ABS($V4065),"N/A")</f>
        <v>N/A</v>
      </c>
      <c r="X4065" s="61" t="str">
        <f aca="false">IF(OR($W4065="N/A",$R4065="",$S4065=""),"N/A",IF($W4065&gt;=4,"Not Significant",IF($W4065&gt;=2,"Semi-Significant","Significant")))</f>
        <v>N/A</v>
      </c>
      <c r="Z4065" s="1" t="str">
        <f aca="false">IF($D4065="Z540.1 w/data",0,"")</f>
        <v/>
      </c>
      <c r="AA4065" s="1" t="e">
        <f aca="false">$Y4065+$Q4065+$Z4065</f>
        <v>#VALUE!</v>
      </c>
      <c r="AB4065" s="1" t="n">
        <f aca="false">$N4065+$Q4065</f>
        <v>0</v>
      </c>
      <c r="AC4065" s="1" t="str">
        <f aca="false">IF($Y4065="","",IF(AND($AA4065&gt;=$R4065,$AA4065&lt;=$S4065),"Pass","Fail"))</f>
        <v/>
      </c>
      <c r="AD4065" s="1" t="str">
        <f aca="false">IF($Y4065="","",IF($AA4065&gt;$R4065,"Pass","Fail"))</f>
        <v/>
      </c>
      <c r="AE4065" s="1" t="str">
        <f aca="false">IF($Y4065="","",IF($AA4065&gt;=$R4065,"Pass","Fail"))</f>
        <v/>
      </c>
      <c r="AF4065" s="1" t="str">
        <f aca="false">IF($Y4065="","",IF($AA4065&lt;=$S4065,"Pass","Fail"))</f>
        <v/>
      </c>
      <c r="AG4065" s="1" t="str">
        <f aca="false">IF($Y4065="","",IF($AA4065&lt;$S4065,"Pass","Fail"))</f>
        <v/>
      </c>
      <c r="AH4065" s="23" t="str">
        <f aca="true">INDIRECT(CHOOSE(MATCH($T4065,{"±","&gt;","≥","≤","&lt;"},0), "AC", "AD", "AE", "AF", "AG") &amp; ROW())</f>
        <v/>
      </c>
      <c r="AI4065" s="56" t="str">
        <f aca="false">IF($X4065="Not Significant","No Further Action Required",
IF($AH4065="","",
IF(AND($AH4065="Pass",$L4065="0 - Passed "),"Analysis performed; no further action required.",
IF(AND($AH4065="Fail",$L4065="1 - Failed "),"Analysis performed; no further action required.",
IF(AND($AH4065="Pass",$L4065="2 - Limited In Use "),"Analysis performed; no further action required.",
IF(AND($AH4065="Fail",$L4065="3 - Adjusted "),"Analysis performed; no further action required.",
"Unit fails analysis; TSM determination required."))))))</f>
        <v/>
      </c>
      <c r="AJ4065" s="58"/>
    </row>
    <row r="4066" customFormat="false" ht="15" hidden="false" customHeight="false" outlineLevel="0" collapsed="false">
      <c r="A4066" s="56"/>
      <c r="E4066" s="57" t="str">
        <f aca="false">IF(AND($F4066="",$G4066=""),"",IF($G4066="",$F4066,HYPERLINK($G4066,$F4066)))</f>
        <v/>
      </c>
      <c r="H4066" s="1" t="str">
        <f aca="false">IF($I4066="","None Attached",IF(LEFT($I4066,5)="https",HYPERLINK($I4066,"Datasheet"),HYPERLINK(_xlfn.CONCAT("https://",$I4066),"Datasheet")))</f>
        <v>None Attached</v>
      </c>
      <c r="M4066" s="56"/>
      <c r="P4066" s="58"/>
      <c r="Q4066" s="1" t="n">
        <f aca="false">$M4066-$N4066</f>
        <v>0</v>
      </c>
      <c r="R4066" s="56"/>
      <c r="T4066" s="59" t="s">
        <v>15</v>
      </c>
      <c r="U4066" s="1" t="n">
        <f aca="false">$S4066-$R4066</f>
        <v>0</v>
      </c>
      <c r="V4066" s="1" t="n">
        <f aca="false">IF($T4066="±",$Q4066*2,$Q4066)</f>
        <v>0</v>
      </c>
      <c r="W4066" s="60" t="str">
        <f aca="false">IFERROR($U4066/ABS($V4066),"N/A")</f>
        <v>N/A</v>
      </c>
      <c r="X4066" s="61" t="str">
        <f aca="false">IF(OR($W4066="N/A",$R4066="",$S4066=""),"N/A",IF($W4066&gt;=4,"Not Significant",IF($W4066&gt;=2,"Semi-Significant","Significant")))</f>
        <v>N/A</v>
      </c>
      <c r="Z4066" s="1" t="str">
        <f aca="false">IF($D4066="Z540.1 w/data",0,"")</f>
        <v/>
      </c>
      <c r="AA4066" s="1" t="e">
        <f aca="false">$Y4066+$Q4066+$Z4066</f>
        <v>#VALUE!</v>
      </c>
      <c r="AB4066" s="1" t="n">
        <f aca="false">$N4066+$Q4066</f>
        <v>0</v>
      </c>
      <c r="AC4066" s="1" t="str">
        <f aca="false">IF($Y4066="","",IF(AND($AA4066&gt;=$R4066,$AA4066&lt;=$S4066),"Pass","Fail"))</f>
        <v/>
      </c>
      <c r="AD4066" s="1" t="str">
        <f aca="false">IF($Y4066="","",IF($AA4066&gt;$R4066,"Pass","Fail"))</f>
        <v/>
      </c>
      <c r="AE4066" s="1" t="str">
        <f aca="false">IF($Y4066="","",IF($AA4066&gt;=$R4066,"Pass","Fail"))</f>
        <v/>
      </c>
      <c r="AF4066" s="1" t="str">
        <f aca="false">IF($Y4066="","",IF($AA4066&lt;=$S4066,"Pass","Fail"))</f>
        <v/>
      </c>
      <c r="AG4066" s="1" t="str">
        <f aca="false">IF($Y4066="","",IF($AA4066&lt;$S4066,"Pass","Fail"))</f>
        <v/>
      </c>
      <c r="AH4066" s="23" t="str">
        <f aca="true">INDIRECT(CHOOSE(MATCH($T4066,{"±","&gt;","≥","≤","&lt;"},0), "AC", "AD", "AE", "AF", "AG") &amp; ROW())</f>
        <v/>
      </c>
      <c r="AI4066" s="56" t="str">
        <f aca="false">IF($X4066="Not Significant","No Further Action Required",
IF($AH4066="","",
IF(AND($AH4066="Pass",$L4066="0 - Passed "),"Analysis performed; no further action required.",
IF(AND($AH4066="Fail",$L4066="1 - Failed "),"Analysis performed; no further action required.",
IF(AND($AH4066="Pass",$L4066="2 - Limited In Use "),"Analysis performed; no further action required.",
IF(AND($AH4066="Fail",$L4066="3 - Adjusted "),"Analysis performed; no further action required.",
"Unit fails analysis; TSM determination required."))))))</f>
        <v/>
      </c>
      <c r="AJ4066" s="58"/>
    </row>
    <row r="4067" customFormat="false" ht="15" hidden="false" customHeight="false" outlineLevel="0" collapsed="false">
      <c r="A4067" s="56"/>
      <c r="E4067" s="57" t="str">
        <f aca="false">IF(AND($F4067="",$G4067=""),"",IF($G4067="",$F4067,HYPERLINK($G4067,$F4067)))</f>
        <v/>
      </c>
      <c r="H4067" s="1" t="str">
        <f aca="false">IF($I4067="","None Attached",IF(LEFT($I4067,5)="https",HYPERLINK($I4067,"Datasheet"),HYPERLINK(_xlfn.CONCAT("https://",$I4067),"Datasheet")))</f>
        <v>None Attached</v>
      </c>
      <c r="M4067" s="56"/>
      <c r="P4067" s="58"/>
      <c r="Q4067" s="1" t="n">
        <f aca="false">$M4067-$N4067</f>
        <v>0</v>
      </c>
      <c r="R4067" s="56"/>
      <c r="T4067" s="59" t="s">
        <v>15</v>
      </c>
      <c r="U4067" s="1" t="n">
        <f aca="false">$S4067-$R4067</f>
        <v>0</v>
      </c>
      <c r="V4067" s="1" t="n">
        <f aca="false">IF($T4067="±",$Q4067*2,$Q4067)</f>
        <v>0</v>
      </c>
      <c r="W4067" s="60" t="str">
        <f aca="false">IFERROR($U4067/ABS($V4067),"N/A")</f>
        <v>N/A</v>
      </c>
      <c r="X4067" s="61" t="str">
        <f aca="false">IF(OR($W4067="N/A",$R4067="",$S4067=""),"N/A",IF($W4067&gt;=4,"Not Significant",IF($W4067&gt;=2,"Semi-Significant","Significant")))</f>
        <v>N/A</v>
      </c>
      <c r="Z4067" s="1" t="str">
        <f aca="false">IF($D4067="Z540.1 w/data",0,"")</f>
        <v/>
      </c>
      <c r="AA4067" s="1" t="e">
        <f aca="false">$Y4067+$Q4067+$Z4067</f>
        <v>#VALUE!</v>
      </c>
      <c r="AB4067" s="1" t="n">
        <f aca="false">$N4067+$Q4067</f>
        <v>0</v>
      </c>
      <c r="AC4067" s="1" t="str">
        <f aca="false">IF($Y4067="","",IF(AND($AA4067&gt;=$R4067,$AA4067&lt;=$S4067),"Pass","Fail"))</f>
        <v/>
      </c>
      <c r="AD4067" s="1" t="str">
        <f aca="false">IF($Y4067="","",IF($AA4067&gt;$R4067,"Pass","Fail"))</f>
        <v/>
      </c>
      <c r="AE4067" s="1" t="str">
        <f aca="false">IF($Y4067="","",IF($AA4067&gt;=$R4067,"Pass","Fail"))</f>
        <v/>
      </c>
      <c r="AF4067" s="1" t="str">
        <f aca="false">IF($Y4067="","",IF($AA4067&lt;=$S4067,"Pass","Fail"))</f>
        <v/>
      </c>
      <c r="AG4067" s="1" t="str">
        <f aca="false">IF($Y4067="","",IF($AA4067&lt;$S4067,"Pass","Fail"))</f>
        <v/>
      </c>
      <c r="AH4067" s="23" t="str">
        <f aca="true">INDIRECT(CHOOSE(MATCH($T4067,{"±","&gt;","≥","≤","&lt;"},0), "AC", "AD", "AE", "AF", "AG") &amp; ROW())</f>
        <v/>
      </c>
      <c r="AI4067" s="56" t="str">
        <f aca="false">IF($X4067="Not Significant","No Further Action Required",
IF($AH4067="","",
IF(AND($AH4067="Pass",$L4067="0 - Passed "),"Analysis performed; no further action required.",
IF(AND($AH4067="Fail",$L4067="1 - Failed "),"Analysis performed; no further action required.",
IF(AND($AH4067="Pass",$L4067="2 - Limited In Use "),"Analysis performed; no further action required.",
IF(AND($AH4067="Fail",$L4067="3 - Adjusted "),"Analysis performed; no further action required.",
"Unit fails analysis; TSM determination required."))))))</f>
        <v/>
      </c>
      <c r="AJ4067" s="58"/>
    </row>
    <row r="4068" customFormat="false" ht="15" hidden="false" customHeight="false" outlineLevel="0" collapsed="false">
      <c r="A4068" s="56"/>
      <c r="E4068" s="57" t="str">
        <f aca="false">IF(AND($F4068="",$G4068=""),"",IF($G4068="",$F4068,HYPERLINK($G4068,$F4068)))</f>
        <v/>
      </c>
      <c r="H4068" s="1" t="str">
        <f aca="false">IF($I4068="","None Attached",IF(LEFT($I4068,5)="https",HYPERLINK($I4068,"Datasheet"),HYPERLINK(_xlfn.CONCAT("https://",$I4068),"Datasheet")))</f>
        <v>None Attached</v>
      </c>
      <c r="M4068" s="56"/>
      <c r="P4068" s="58"/>
      <c r="Q4068" s="1" t="n">
        <f aca="false">$M4068-$N4068</f>
        <v>0</v>
      </c>
      <c r="R4068" s="56"/>
      <c r="T4068" s="59" t="s">
        <v>15</v>
      </c>
      <c r="U4068" s="1" t="n">
        <f aca="false">$S4068-$R4068</f>
        <v>0</v>
      </c>
      <c r="V4068" s="1" t="n">
        <f aca="false">IF($T4068="±",$Q4068*2,$Q4068)</f>
        <v>0</v>
      </c>
      <c r="W4068" s="60" t="str">
        <f aca="false">IFERROR($U4068/ABS($V4068),"N/A")</f>
        <v>N/A</v>
      </c>
      <c r="X4068" s="61" t="str">
        <f aca="false">IF(OR($W4068="N/A",$R4068="",$S4068=""),"N/A",IF($W4068&gt;=4,"Not Significant",IF($W4068&gt;=2,"Semi-Significant","Significant")))</f>
        <v>N/A</v>
      </c>
      <c r="Z4068" s="1" t="str">
        <f aca="false">IF($D4068="Z540.1 w/data",0,"")</f>
        <v/>
      </c>
      <c r="AA4068" s="1" t="e">
        <f aca="false">$Y4068+$Q4068+$Z4068</f>
        <v>#VALUE!</v>
      </c>
      <c r="AB4068" s="1" t="n">
        <f aca="false">$N4068+$Q4068</f>
        <v>0</v>
      </c>
      <c r="AC4068" s="1" t="str">
        <f aca="false">IF($Y4068="","",IF(AND($AA4068&gt;=$R4068,$AA4068&lt;=$S4068),"Pass","Fail"))</f>
        <v/>
      </c>
      <c r="AD4068" s="1" t="str">
        <f aca="false">IF($Y4068="","",IF($AA4068&gt;$R4068,"Pass","Fail"))</f>
        <v/>
      </c>
      <c r="AE4068" s="1" t="str">
        <f aca="false">IF($Y4068="","",IF($AA4068&gt;=$R4068,"Pass","Fail"))</f>
        <v/>
      </c>
      <c r="AF4068" s="1" t="str">
        <f aca="false">IF($Y4068="","",IF($AA4068&lt;=$S4068,"Pass","Fail"))</f>
        <v/>
      </c>
      <c r="AG4068" s="1" t="str">
        <f aca="false">IF($Y4068="","",IF($AA4068&lt;$S4068,"Pass","Fail"))</f>
        <v/>
      </c>
      <c r="AH4068" s="23" t="str">
        <f aca="true">INDIRECT(CHOOSE(MATCH($T4068,{"±","&gt;","≥","≤","&lt;"},0), "AC", "AD", "AE", "AF", "AG") &amp; ROW())</f>
        <v/>
      </c>
      <c r="AI4068" s="56" t="str">
        <f aca="false">IF($X4068="Not Significant","No Further Action Required",
IF($AH4068="","",
IF(AND($AH4068="Pass",$L4068="0 - Passed "),"Analysis performed; no further action required.",
IF(AND($AH4068="Fail",$L4068="1 - Failed "),"Analysis performed; no further action required.",
IF(AND($AH4068="Pass",$L4068="2 - Limited In Use "),"Analysis performed; no further action required.",
IF(AND($AH4068="Fail",$L4068="3 - Adjusted "),"Analysis performed; no further action required.",
"Unit fails analysis; TSM determination required."))))))</f>
        <v/>
      </c>
      <c r="AJ4068" s="58"/>
    </row>
    <row r="4069" customFormat="false" ht="15" hidden="false" customHeight="false" outlineLevel="0" collapsed="false">
      <c r="A4069" s="56"/>
      <c r="E4069" s="57" t="str">
        <f aca="false">IF(AND($F4069="",$G4069=""),"",IF($G4069="",$F4069,HYPERLINK($G4069,$F4069)))</f>
        <v/>
      </c>
      <c r="H4069" s="1" t="str">
        <f aca="false">IF($I4069="","None Attached",IF(LEFT($I4069,5)="https",HYPERLINK($I4069,"Datasheet"),HYPERLINK(_xlfn.CONCAT("https://",$I4069),"Datasheet")))</f>
        <v>None Attached</v>
      </c>
      <c r="M4069" s="56"/>
      <c r="P4069" s="58"/>
      <c r="Q4069" s="1" t="n">
        <f aca="false">$M4069-$N4069</f>
        <v>0</v>
      </c>
      <c r="R4069" s="56"/>
      <c r="T4069" s="59" t="s">
        <v>15</v>
      </c>
      <c r="U4069" s="1" t="n">
        <f aca="false">$S4069-$R4069</f>
        <v>0</v>
      </c>
      <c r="V4069" s="1" t="n">
        <f aca="false">IF($T4069="±",$Q4069*2,$Q4069)</f>
        <v>0</v>
      </c>
      <c r="W4069" s="60" t="str">
        <f aca="false">IFERROR($U4069/ABS($V4069),"N/A")</f>
        <v>N/A</v>
      </c>
      <c r="X4069" s="61" t="str">
        <f aca="false">IF(OR($W4069="N/A",$R4069="",$S4069=""),"N/A",IF($W4069&gt;=4,"Not Significant",IF($W4069&gt;=2,"Semi-Significant","Significant")))</f>
        <v>N/A</v>
      </c>
      <c r="Z4069" s="1" t="str">
        <f aca="false">IF($D4069="Z540.1 w/data",0,"")</f>
        <v/>
      </c>
      <c r="AA4069" s="1" t="e">
        <f aca="false">$Y4069+$Q4069+$Z4069</f>
        <v>#VALUE!</v>
      </c>
      <c r="AB4069" s="1" t="n">
        <f aca="false">$N4069+$Q4069</f>
        <v>0</v>
      </c>
      <c r="AC4069" s="1" t="str">
        <f aca="false">IF($Y4069="","",IF(AND($AA4069&gt;=$R4069,$AA4069&lt;=$S4069),"Pass","Fail"))</f>
        <v/>
      </c>
      <c r="AD4069" s="1" t="str">
        <f aca="false">IF($Y4069="","",IF($AA4069&gt;$R4069,"Pass","Fail"))</f>
        <v/>
      </c>
      <c r="AE4069" s="1" t="str">
        <f aca="false">IF($Y4069="","",IF($AA4069&gt;=$R4069,"Pass","Fail"))</f>
        <v/>
      </c>
      <c r="AF4069" s="1" t="str">
        <f aca="false">IF($Y4069="","",IF($AA4069&lt;=$S4069,"Pass","Fail"))</f>
        <v/>
      </c>
      <c r="AG4069" s="1" t="str">
        <f aca="false">IF($Y4069="","",IF($AA4069&lt;$S4069,"Pass","Fail"))</f>
        <v/>
      </c>
      <c r="AH4069" s="23" t="str">
        <f aca="true">INDIRECT(CHOOSE(MATCH($T4069,{"±","&gt;","≥","≤","&lt;"},0), "AC", "AD", "AE", "AF", "AG") &amp; ROW())</f>
        <v/>
      </c>
      <c r="AI4069" s="56" t="str">
        <f aca="false">IF($X4069="Not Significant","No Further Action Required",
IF($AH4069="","",
IF(AND($AH4069="Pass",$L4069="0 - Passed "),"Analysis performed; no further action required.",
IF(AND($AH4069="Fail",$L4069="1 - Failed "),"Analysis performed; no further action required.",
IF(AND($AH4069="Pass",$L4069="2 - Limited In Use "),"Analysis performed; no further action required.",
IF(AND($AH4069="Fail",$L4069="3 - Adjusted "),"Analysis performed; no further action required.",
"Unit fails analysis; TSM determination required."))))))</f>
        <v/>
      </c>
      <c r="AJ4069" s="58"/>
    </row>
    <row r="4070" customFormat="false" ht="15" hidden="false" customHeight="false" outlineLevel="0" collapsed="false">
      <c r="A4070" s="56"/>
      <c r="E4070" s="57" t="str">
        <f aca="false">IF(AND($F4070="",$G4070=""),"",IF($G4070="",$F4070,HYPERLINK($G4070,$F4070)))</f>
        <v/>
      </c>
      <c r="H4070" s="1" t="str">
        <f aca="false">IF($I4070="","None Attached",IF(LEFT($I4070,5)="https",HYPERLINK($I4070,"Datasheet"),HYPERLINK(_xlfn.CONCAT("https://",$I4070),"Datasheet")))</f>
        <v>None Attached</v>
      </c>
      <c r="M4070" s="56"/>
      <c r="P4070" s="58"/>
      <c r="Q4070" s="1" t="n">
        <f aca="false">$M4070-$N4070</f>
        <v>0</v>
      </c>
      <c r="R4070" s="56"/>
      <c r="T4070" s="59" t="s">
        <v>15</v>
      </c>
      <c r="U4070" s="1" t="n">
        <f aca="false">$S4070-$R4070</f>
        <v>0</v>
      </c>
      <c r="V4070" s="1" t="n">
        <f aca="false">IF($T4070="±",$Q4070*2,$Q4070)</f>
        <v>0</v>
      </c>
      <c r="W4070" s="60" t="str">
        <f aca="false">IFERROR($U4070/ABS($V4070),"N/A")</f>
        <v>N/A</v>
      </c>
      <c r="X4070" s="61" t="str">
        <f aca="false">IF(OR($W4070="N/A",$R4070="",$S4070=""),"N/A",IF($W4070&gt;=4,"Not Significant",IF($W4070&gt;=2,"Semi-Significant","Significant")))</f>
        <v>N/A</v>
      </c>
      <c r="Z4070" s="1" t="str">
        <f aca="false">IF($D4070="Z540.1 w/data",0,"")</f>
        <v/>
      </c>
      <c r="AA4070" s="1" t="e">
        <f aca="false">$Y4070+$Q4070+$Z4070</f>
        <v>#VALUE!</v>
      </c>
      <c r="AB4070" s="1" t="n">
        <f aca="false">$N4070+$Q4070</f>
        <v>0</v>
      </c>
      <c r="AC4070" s="1" t="str">
        <f aca="false">IF($Y4070="","",IF(AND($AA4070&gt;=$R4070,$AA4070&lt;=$S4070),"Pass","Fail"))</f>
        <v/>
      </c>
      <c r="AD4070" s="1" t="str">
        <f aca="false">IF($Y4070="","",IF($AA4070&gt;$R4070,"Pass","Fail"))</f>
        <v/>
      </c>
      <c r="AE4070" s="1" t="str">
        <f aca="false">IF($Y4070="","",IF($AA4070&gt;=$R4070,"Pass","Fail"))</f>
        <v/>
      </c>
      <c r="AF4070" s="1" t="str">
        <f aca="false">IF($Y4070="","",IF($AA4070&lt;=$S4070,"Pass","Fail"))</f>
        <v/>
      </c>
      <c r="AG4070" s="1" t="str">
        <f aca="false">IF($Y4070="","",IF($AA4070&lt;$S4070,"Pass","Fail"))</f>
        <v/>
      </c>
      <c r="AH4070" s="23" t="str">
        <f aca="true">INDIRECT(CHOOSE(MATCH($T4070,{"±","&gt;","≥","≤","&lt;"},0), "AC", "AD", "AE", "AF", "AG") &amp; ROW())</f>
        <v/>
      </c>
      <c r="AI4070" s="56" t="str">
        <f aca="false">IF($X4070="Not Significant","No Further Action Required",
IF($AH4070="","",
IF(AND($AH4070="Pass",$L4070="0 - Passed "),"Analysis performed; no further action required.",
IF(AND($AH4070="Fail",$L4070="1 - Failed "),"Analysis performed; no further action required.",
IF(AND($AH4070="Pass",$L4070="2 - Limited In Use "),"Analysis performed; no further action required.",
IF(AND($AH4070="Fail",$L4070="3 - Adjusted "),"Analysis performed; no further action required.",
"Unit fails analysis; TSM determination required."))))))</f>
        <v/>
      </c>
      <c r="AJ4070" s="58"/>
    </row>
    <row r="4071" customFormat="false" ht="15" hidden="false" customHeight="false" outlineLevel="0" collapsed="false">
      <c r="A4071" s="56"/>
      <c r="E4071" s="57" t="str">
        <f aca="false">IF(AND($F4071="",$G4071=""),"",IF($G4071="",$F4071,HYPERLINK($G4071,$F4071)))</f>
        <v/>
      </c>
      <c r="H4071" s="1" t="str">
        <f aca="false">IF($I4071="","None Attached",IF(LEFT($I4071,5)="https",HYPERLINK($I4071,"Datasheet"),HYPERLINK(_xlfn.CONCAT("https://",$I4071),"Datasheet")))</f>
        <v>None Attached</v>
      </c>
      <c r="M4071" s="56"/>
      <c r="P4071" s="58"/>
      <c r="Q4071" s="1" t="n">
        <f aca="false">$M4071-$N4071</f>
        <v>0</v>
      </c>
      <c r="R4071" s="56"/>
      <c r="T4071" s="59" t="s">
        <v>15</v>
      </c>
      <c r="U4071" s="1" t="n">
        <f aca="false">$S4071-$R4071</f>
        <v>0</v>
      </c>
      <c r="V4071" s="1" t="n">
        <f aca="false">IF($T4071="±",$Q4071*2,$Q4071)</f>
        <v>0</v>
      </c>
      <c r="W4071" s="60" t="str">
        <f aca="false">IFERROR($U4071/ABS($V4071),"N/A")</f>
        <v>N/A</v>
      </c>
      <c r="X4071" s="61" t="str">
        <f aca="false">IF(OR($W4071="N/A",$R4071="",$S4071=""),"N/A",IF($W4071&gt;=4,"Not Significant",IF($W4071&gt;=2,"Semi-Significant","Significant")))</f>
        <v>N/A</v>
      </c>
      <c r="Z4071" s="1" t="str">
        <f aca="false">IF($D4071="Z540.1 w/data",0,"")</f>
        <v/>
      </c>
      <c r="AA4071" s="1" t="e">
        <f aca="false">$Y4071+$Q4071+$Z4071</f>
        <v>#VALUE!</v>
      </c>
      <c r="AB4071" s="1" t="n">
        <f aca="false">$N4071+$Q4071</f>
        <v>0</v>
      </c>
      <c r="AC4071" s="1" t="str">
        <f aca="false">IF($Y4071="","",IF(AND($AA4071&gt;=$R4071,$AA4071&lt;=$S4071),"Pass","Fail"))</f>
        <v/>
      </c>
      <c r="AD4071" s="1" t="str">
        <f aca="false">IF($Y4071="","",IF($AA4071&gt;$R4071,"Pass","Fail"))</f>
        <v/>
      </c>
      <c r="AE4071" s="1" t="str">
        <f aca="false">IF($Y4071="","",IF($AA4071&gt;=$R4071,"Pass","Fail"))</f>
        <v/>
      </c>
      <c r="AF4071" s="1" t="str">
        <f aca="false">IF($Y4071="","",IF($AA4071&lt;=$S4071,"Pass","Fail"))</f>
        <v/>
      </c>
      <c r="AG4071" s="1" t="str">
        <f aca="false">IF($Y4071="","",IF($AA4071&lt;$S4071,"Pass","Fail"))</f>
        <v/>
      </c>
      <c r="AH4071" s="23" t="str">
        <f aca="true">INDIRECT(CHOOSE(MATCH($T4071,{"±","&gt;","≥","≤","&lt;"},0), "AC", "AD", "AE", "AF", "AG") &amp; ROW())</f>
        <v/>
      </c>
      <c r="AI4071" s="56" t="str">
        <f aca="false">IF($X4071="Not Significant","No Further Action Required",
IF($AH4071="","",
IF(AND($AH4071="Pass",$L4071="0 - Passed "),"Analysis performed; no further action required.",
IF(AND($AH4071="Fail",$L4071="1 - Failed "),"Analysis performed; no further action required.",
IF(AND($AH4071="Pass",$L4071="2 - Limited In Use "),"Analysis performed; no further action required.",
IF(AND($AH4071="Fail",$L4071="3 - Adjusted "),"Analysis performed; no further action required.",
"Unit fails analysis; TSM determination required."))))))</f>
        <v/>
      </c>
      <c r="AJ4071" s="58"/>
    </row>
    <row r="4072" customFormat="false" ht="15" hidden="false" customHeight="false" outlineLevel="0" collapsed="false">
      <c r="A4072" s="56"/>
      <c r="E4072" s="57" t="str">
        <f aca="false">IF(AND($F4072="",$G4072=""),"",IF($G4072="",$F4072,HYPERLINK($G4072,$F4072)))</f>
        <v/>
      </c>
      <c r="H4072" s="1" t="str">
        <f aca="false">IF($I4072="","None Attached",IF(LEFT($I4072,5)="https",HYPERLINK($I4072,"Datasheet"),HYPERLINK(_xlfn.CONCAT("https://",$I4072),"Datasheet")))</f>
        <v>None Attached</v>
      </c>
      <c r="M4072" s="56"/>
      <c r="P4072" s="58"/>
      <c r="Q4072" s="1" t="n">
        <f aca="false">$M4072-$N4072</f>
        <v>0</v>
      </c>
      <c r="R4072" s="56"/>
      <c r="T4072" s="59" t="s">
        <v>15</v>
      </c>
      <c r="U4072" s="1" t="n">
        <f aca="false">$S4072-$R4072</f>
        <v>0</v>
      </c>
      <c r="V4072" s="1" t="n">
        <f aca="false">IF($T4072="±",$Q4072*2,$Q4072)</f>
        <v>0</v>
      </c>
      <c r="W4072" s="60" t="str">
        <f aca="false">IFERROR($U4072/ABS($V4072),"N/A")</f>
        <v>N/A</v>
      </c>
      <c r="X4072" s="61" t="str">
        <f aca="false">IF(OR($W4072="N/A",$R4072="",$S4072=""),"N/A",IF($W4072&gt;=4,"Not Significant",IF($W4072&gt;=2,"Semi-Significant","Significant")))</f>
        <v>N/A</v>
      </c>
      <c r="Z4072" s="1" t="str">
        <f aca="false">IF($D4072="Z540.1 w/data",0,"")</f>
        <v/>
      </c>
      <c r="AA4072" s="1" t="e">
        <f aca="false">$Y4072+$Q4072+$Z4072</f>
        <v>#VALUE!</v>
      </c>
      <c r="AB4072" s="1" t="n">
        <f aca="false">$N4072+$Q4072</f>
        <v>0</v>
      </c>
      <c r="AC4072" s="1" t="str">
        <f aca="false">IF($Y4072="","",IF(AND($AA4072&gt;=$R4072,$AA4072&lt;=$S4072),"Pass","Fail"))</f>
        <v/>
      </c>
      <c r="AD4072" s="1" t="str">
        <f aca="false">IF($Y4072="","",IF($AA4072&gt;$R4072,"Pass","Fail"))</f>
        <v/>
      </c>
      <c r="AE4072" s="1" t="str">
        <f aca="false">IF($Y4072="","",IF($AA4072&gt;=$R4072,"Pass","Fail"))</f>
        <v/>
      </c>
      <c r="AF4072" s="1" t="str">
        <f aca="false">IF($Y4072="","",IF($AA4072&lt;=$S4072,"Pass","Fail"))</f>
        <v/>
      </c>
      <c r="AG4072" s="1" t="str">
        <f aca="false">IF($Y4072="","",IF($AA4072&lt;$S4072,"Pass","Fail"))</f>
        <v/>
      </c>
      <c r="AH4072" s="23" t="str">
        <f aca="true">INDIRECT(CHOOSE(MATCH($T4072,{"±","&gt;","≥","≤","&lt;"},0), "AC", "AD", "AE", "AF", "AG") &amp; ROW())</f>
        <v/>
      </c>
      <c r="AI4072" s="56" t="str">
        <f aca="false">IF($X4072="Not Significant","No Further Action Required",
IF($AH4072="","",
IF(AND($AH4072="Pass",$L4072="0 - Passed "),"Analysis performed; no further action required.",
IF(AND($AH4072="Fail",$L4072="1 - Failed "),"Analysis performed; no further action required.",
IF(AND($AH4072="Pass",$L4072="2 - Limited In Use "),"Analysis performed; no further action required.",
IF(AND($AH4072="Fail",$L4072="3 - Adjusted "),"Analysis performed; no further action required.",
"Unit fails analysis; TSM determination required."))))))</f>
        <v/>
      </c>
      <c r="AJ4072" s="58"/>
    </row>
    <row r="4073" customFormat="false" ht="15" hidden="false" customHeight="false" outlineLevel="0" collapsed="false">
      <c r="A4073" s="56"/>
      <c r="E4073" s="57" t="str">
        <f aca="false">IF(AND($F4073="",$G4073=""),"",IF($G4073="",$F4073,HYPERLINK($G4073,$F4073)))</f>
        <v/>
      </c>
      <c r="H4073" s="1" t="str">
        <f aca="false">IF($I4073="","None Attached",IF(LEFT($I4073,5)="https",HYPERLINK($I4073,"Datasheet"),HYPERLINK(_xlfn.CONCAT("https://",$I4073),"Datasheet")))</f>
        <v>None Attached</v>
      </c>
      <c r="M4073" s="56"/>
      <c r="P4073" s="58"/>
      <c r="Q4073" s="1" t="n">
        <f aca="false">$M4073-$N4073</f>
        <v>0</v>
      </c>
      <c r="R4073" s="56"/>
      <c r="T4073" s="59" t="s">
        <v>15</v>
      </c>
      <c r="U4073" s="1" t="n">
        <f aca="false">$S4073-$R4073</f>
        <v>0</v>
      </c>
      <c r="V4073" s="1" t="n">
        <f aca="false">IF($T4073="±",$Q4073*2,$Q4073)</f>
        <v>0</v>
      </c>
      <c r="W4073" s="60" t="str">
        <f aca="false">IFERROR($U4073/ABS($V4073),"N/A")</f>
        <v>N/A</v>
      </c>
      <c r="X4073" s="61" t="str">
        <f aca="false">IF(OR($W4073="N/A",$R4073="",$S4073=""),"N/A",IF($W4073&gt;=4,"Not Significant",IF($W4073&gt;=2,"Semi-Significant","Significant")))</f>
        <v>N/A</v>
      </c>
      <c r="Z4073" s="1" t="str">
        <f aca="false">IF($D4073="Z540.1 w/data",0,"")</f>
        <v/>
      </c>
      <c r="AA4073" s="1" t="e">
        <f aca="false">$Y4073+$Q4073+$Z4073</f>
        <v>#VALUE!</v>
      </c>
      <c r="AB4073" s="1" t="n">
        <f aca="false">$N4073+$Q4073</f>
        <v>0</v>
      </c>
      <c r="AC4073" s="1" t="str">
        <f aca="false">IF($Y4073="","",IF(AND($AA4073&gt;=$R4073,$AA4073&lt;=$S4073),"Pass","Fail"))</f>
        <v/>
      </c>
      <c r="AD4073" s="1" t="str">
        <f aca="false">IF($Y4073="","",IF($AA4073&gt;$R4073,"Pass","Fail"))</f>
        <v/>
      </c>
      <c r="AE4073" s="1" t="str">
        <f aca="false">IF($Y4073="","",IF($AA4073&gt;=$R4073,"Pass","Fail"))</f>
        <v/>
      </c>
      <c r="AF4073" s="1" t="str">
        <f aca="false">IF($Y4073="","",IF($AA4073&lt;=$S4073,"Pass","Fail"))</f>
        <v/>
      </c>
      <c r="AG4073" s="1" t="str">
        <f aca="false">IF($Y4073="","",IF($AA4073&lt;$S4073,"Pass","Fail"))</f>
        <v/>
      </c>
      <c r="AH4073" s="23" t="str">
        <f aca="true">INDIRECT(CHOOSE(MATCH($T4073,{"±","&gt;","≥","≤","&lt;"},0), "AC", "AD", "AE", "AF", "AG") &amp; ROW())</f>
        <v/>
      </c>
      <c r="AI4073" s="56" t="str">
        <f aca="false">IF($X4073="Not Significant","No Further Action Required",
IF($AH4073="","",
IF(AND($AH4073="Pass",$L4073="0 - Passed "),"Analysis performed; no further action required.",
IF(AND($AH4073="Fail",$L4073="1 - Failed "),"Analysis performed; no further action required.",
IF(AND($AH4073="Pass",$L4073="2 - Limited In Use "),"Analysis performed; no further action required.",
IF(AND($AH4073="Fail",$L4073="3 - Adjusted "),"Analysis performed; no further action required.",
"Unit fails analysis; TSM determination required."))))))</f>
        <v/>
      </c>
      <c r="AJ4073" s="58"/>
    </row>
    <row r="4074" customFormat="false" ht="15" hidden="false" customHeight="false" outlineLevel="0" collapsed="false">
      <c r="A4074" s="56"/>
      <c r="E4074" s="57" t="str">
        <f aca="false">IF(AND($F4074="",$G4074=""),"",IF($G4074="",$F4074,HYPERLINK($G4074,$F4074)))</f>
        <v/>
      </c>
      <c r="H4074" s="1" t="str">
        <f aca="false">IF($I4074="","None Attached",IF(LEFT($I4074,5)="https",HYPERLINK($I4074,"Datasheet"),HYPERLINK(_xlfn.CONCAT("https://",$I4074),"Datasheet")))</f>
        <v>None Attached</v>
      </c>
      <c r="M4074" s="56"/>
      <c r="P4074" s="58"/>
      <c r="Q4074" s="1" t="n">
        <f aca="false">$M4074-$N4074</f>
        <v>0</v>
      </c>
      <c r="R4074" s="56"/>
      <c r="T4074" s="59" t="s">
        <v>15</v>
      </c>
      <c r="U4074" s="1" t="n">
        <f aca="false">$S4074-$R4074</f>
        <v>0</v>
      </c>
      <c r="V4074" s="1" t="n">
        <f aca="false">IF($T4074="±",$Q4074*2,$Q4074)</f>
        <v>0</v>
      </c>
      <c r="W4074" s="60" t="str">
        <f aca="false">IFERROR($U4074/ABS($V4074),"N/A")</f>
        <v>N/A</v>
      </c>
      <c r="X4074" s="61" t="str">
        <f aca="false">IF(OR($W4074="N/A",$R4074="",$S4074=""),"N/A",IF($W4074&gt;=4,"Not Significant",IF($W4074&gt;=2,"Semi-Significant","Significant")))</f>
        <v>N/A</v>
      </c>
      <c r="Z4074" s="1" t="str">
        <f aca="false">IF($D4074="Z540.1 w/data",0,"")</f>
        <v/>
      </c>
      <c r="AA4074" s="1" t="e">
        <f aca="false">$Y4074+$Q4074+$Z4074</f>
        <v>#VALUE!</v>
      </c>
      <c r="AB4074" s="1" t="n">
        <f aca="false">$N4074+$Q4074</f>
        <v>0</v>
      </c>
      <c r="AC4074" s="1" t="str">
        <f aca="false">IF($Y4074="","",IF(AND($AA4074&gt;=$R4074,$AA4074&lt;=$S4074),"Pass","Fail"))</f>
        <v/>
      </c>
      <c r="AD4074" s="1" t="str">
        <f aca="false">IF($Y4074="","",IF($AA4074&gt;$R4074,"Pass","Fail"))</f>
        <v/>
      </c>
      <c r="AE4074" s="1" t="str">
        <f aca="false">IF($Y4074="","",IF($AA4074&gt;=$R4074,"Pass","Fail"))</f>
        <v/>
      </c>
      <c r="AF4074" s="1" t="str">
        <f aca="false">IF($Y4074="","",IF($AA4074&lt;=$S4074,"Pass","Fail"))</f>
        <v/>
      </c>
      <c r="AG4074" s="1" t="str">
        <f aca="false">IF($Y4074="","",IF($AA4074&lt;$S4074,"Pass","Fail"))</f>
        <v/>
      </c>
      <c r="AH4074" s="23" t="str">
        <f aca="true">INDIRECT(CHOOSE(MATCH($T4074,{"±","&gt;","≥","≤","&lt;"},0), "AC", "AD", "AE", "AF", "AG") &amp; ROW())</f>
        <v/>
      </c>
      <c r="AI4074" s="56" t="str">
        <f aca="false">IF($X4074="Not Significant","No Further Action Required",
IF($AH4074="","",
IF(AND($AH4074="Pass",$L4074="0 - Passed "),"Analysis performed; no further action required.",
IF(AND($AH4074="Fail",$L4074="1 - Failed "),"Analysis performed; no further action required.",
IF(AND($AH4074="Pass",$L4074="2 - Limited In Use "),"Analysis performed; no further action required.",
IF(AND($AH4074="Fail",$L4074="3 - Adjusted "),"Analysis performed; no further action required.",
"Unit fails analysis; TSM determination required."))))))</f>
        <v/>
      </c>
      <c r="AJ4074" s="58"/>
    </row>
    <row r="4075" customFormat="false" ht="15" hidden="false" customHeight="false" outlineLevel="0" collapsed="false">
      <c r="A4075" s="56"/>
      <c r="E4075" s="57" t="str">
        <f aca="false">IF(AND($F4075="",$G4075=""),"",IF($G4075="",$F4075,HYPERLINK($G4075,$F4075)))</f>
        <v/>
      </c>
      <c r="H4075" s="1" t="str">
        <f aca="false">IF($I4075="","None Attached",IF(LEFT($I4075,5)="https",HYPERLINK($I4075,"Datasheet"),HYPERLINK(_xlfn.CONCAT("https://",$I4075),"Datasheet")))</f>
        <v>None Attached</v>
      </c>
      <c r="M4075" s="56"/>
      <c r="P4075" s="58"/>
      <c r="Q4075" s="1" t="n">
        <f aca="false">$M4075-$N4075</f>
        <v>0</v>
      </c>
      <c r="R4075" s="56"/>
      <c r="T4075" s="59" t="s">
        <v>15</v>
      </c>
      <c r="U4075" s="1" t="n">
        <f aca="false">$S4075-$R4075</f>
        <v>0</v>
      </c>
      <c r="V4075" s="1" t="n">
        <f aca="false">IF($T4075="±",$Q4075*2,$Q4075)</f>
        <v>0</v>
      </c>
      <c r="W4075" s="60" t="str">
        <f aca="false">IFERROR($U4075/ABS($V4075),"N/A")</f>
        <v>N/A</v>
      </c>
      <c r="X4075" s="61" t="str">
        <f aca="false">IF(OR($W4075="N/A",$R4075="",$S4075=""),"N/A",IF($W4075&gt;=4,"Not Significant",IF($W4075&gt;=2,"Semi-Significant","Significant")))</f>
        <v>N/A</v>
      </c>
      <c r="Z4075" s="1" t="str">
        <f aca="false">IF($D4075="Z540.1 w/data",0,"")</f>
        <v/>
      </c>
      <c r="AA4075" s="1" t="e">
        <f aca="false">$Y4075+$Q4075+$Z4075</f>
        <v>#VALUE!</v>
      </c>
      <c r="AB4075" s="1" t="n">
        <f aca="false">$N4075+$Q4075</f>
        <v>0</v>
      </c>
      <c r="AC4075" s="1" t="str">
        <f aca="false">IF($Y4075="","",IF(AND($AA4075&gt;=$R4075,$AA4075&lt;=$S4075),"Pass","Fail"))</f>
        <v/>
      </c>
      <c r="AD4075" s="1" t="str">
        <f aca="false">IF($Y4075="","",IF($AA4075&gt;$R4075,"Pass","Fail"))</f>
        <v/>
      </c>
      <c r="AE4075" s="1" t="str">
        <f aca="false">IF($Y4075="","",IF($AA4075&gt;=$R4075,"Pass","Fail"))</f>
        <v/>
      </c>
      <c r="AF4075" s="1" t="str">
        <f aca="false">IF($Y4075="","",IF($AA4075&lt;=$S4075,"Pass","Fail"))</f>
        <v/>
      </c>
      <c r="AG4075" s="1" t="str">
        <f aca="false">IF($Y4075="","",IF($AA4075&lt;$S4075,"Pass","Fail"))</f>
        <v/>
      </c>
      <c r="AH4075" s="23" t="str">
        <f aca="true">INDIRECT(CHOOSE(MATCH($T4075,{"±","&gt;","≥","≤","&lt;"},0), "AC", "AD", "AE", "AF", "AG") &amp; ROW())</f>
        <v/>
      </c>
      <c r="AI4075" s="56" t="str">
        <f aca="false">IF($X4075="Not Significant","No Further Action Required",
IF($AH4075="","",
IF(AND($AH4075="Pass",$L4075="0 - Passed "),"Analysis performed; no further action required.",
IF(AND($AH4075="Fail",$L4075="1 - Failed "),"Analysis performed; no further action required.",
IF(AND($AH4075="Pass",$L4075="2 - Limited In Use "),"Analysis performed; no further action required.",
IF(AND($AH4075="Fail",$L4075="3 - Adjusted "),"Analysis performed; no further action required.",
"Unit fails analysis; TSM determination required."))))))</f>
        <v/>
      </c>
      <c r="AJ4075" s="58"/>
    </row>
    <row r="4076" customFormat="false" ht="15" hidden="false" customHeight="false" outlineLevel="0" collapsed="false">
      <c r="A4076" s="56"/>
      <c r="E4076" s="57" t="str">
        <f aca="false">IF(AND($F4076="",$G4076=""),"",IF($G4076="",$F4076,HYPERLINK($G4076,$F4076)))</f>
        <v/>
      </c>
      <c r="H4076" s="1" t="str">
        <f aca="false">IF($I4076="","None Attached",IF(LEFT($I4076,5)="https",HYPERLINK($I4076,"Datasheet"),HYPERLINK(_xlfn.CONCAT("https://",$I4076),"Datasheet")))</f>
        <v>None Attached</v>
      </c>
      <c r="M4076" s="56"/>
      <c r="P4076" s="58"/>
      <c r="Q4076" s="1" t="n">
        <f aca="false">$M4076-$N4076</f>
        <v>0</v>
      </c>
      <c r="R4076" s="56"/>
      <c r="T4076" s="59" t="s">
        <v>15</v>
      </c>
      <c r="U4076" s="1" t="n">
        <f aca="false">$S4076-$R4076</f>
        <v>0</v>
      </c>
      <c r="V4076" s="1" t="n">
        <f aca="false">IF($T4076="±",$Q4076*2,$Q4076)</f>
        <v>0</v>
      </c>
      <c r="W4076" s="60" t="str">
        <f aca="false">IFERROR($U4076/ABS($V4076),"N/A")</f>
        <v>N/A</v>
      </c>
      <c r="X4076" s="61" t="str">
        <f aca="false">IF(OR($W4076="N/A",$R4076="",$S4076=""),"N/A",IF($W4076&gt;=4,"Not Significant",IF($W4076&gt;=2,"Semi-Significant","Significant")))</f>
        <v>N/A</v>
      </c>
      <c r="Z4076" s="1" t="str">
        <f aca="false">IF($D4076="Z540.1 w/data",0,"")</f>
        <v/>
      </c>
      <c r="AA4076" s="1" t="e">
        <f aca="false">$Y4076+$Q4076+$Z4076</f>
        <v>#VALUE!</v>
      </c>
      <c r="AB4076" s="1" t="n">
        <f aca="false">$N4076+$Q4076</f>
        <v>0</v>
      </c>
      <c r="AC4076" s="1" t="str">
        <f aca="false">IF($Y4076="","",IF(AND($AA4076&gt;=$R4076,$AA4076&lt;=$S4076),"Pass","Fail"))</f>
        <v/>
      </c>
      <c r="AD4076" s="1" t="str">
        <f aca="false">IF($Y4076="","",IF($AA4076&gt;$R4076,"Pass","Fail"))</f>
        <v/>
      </c>
      <c r="AE4076" s="1" t="str">
        <f aca="false">IF($Y4076="","",IF($AA4076&gt;=$R4076,"Pass","Fail"))</f>
        <v/>
      </c>
      <c r="AF4076" s="1" t="str">
        <f aca="false">IF($Y4076="","",IF($AA4076&lt;=$S4076,"Pass","Fail"))</f>
        <v/>
      </c>
      <c r="AG4076" s="1" t="str">
        <f aca="false">IF($Y4076="","",IF($AA4076&lt;$S4076,"Pass","Fail"))</f>
        <v/>
      </c>
      <c r="AH4076" s="23" t="str">
        <f aca="true">INDIRECT(CHOOSE(MATCH($T4076,{"±","&gt;","≥","≤","&lt;"},0), "AC", "AD", "AE", "AF", "AG") &amp; ROW())</f>
        <v/>
      </c>
      <c r="AI4076" s="56" t="str">
        <f aca="false">IF($X4076="Not Significant","No Further Action Required",
IF($AH4076="","",
IF(AND($AH4076="Pass",$L4076="0 - Passed "),"Analysis performed; no further action required.",
IF(AND($AH4076="Fail",$L4076="1 - Failed "),"Analysis performed; no further action required.",
IF(AND($AH4076="Pass",$L4076="2 - Limited In Use "),"Analysis performed; no further action required.",
IF(AND($AH4076="Fail",$L4076="3 - Adjusted "),"Analysis performed; no further action required.",
"Unit fails analysis; TSM determination required."))))))</f>
        <v/>
      </c>
      <c r="AJ4076" s="58"/>
    </row>
    <row r="4077" customFormat="false" ht="15" hidden="false" customHeight="false" outlineLevel="0" collapsed="false">
      <c r="A4077" s="56"/>
      <c r="E4077" s="57" t="str">
        <f aca="false">IF(AND($F4077="",$G4077=""),"",IF($G4077="",$F4077,HYPERLINK($G4077,$F4077)))</f>
        <v/>
      </c>
      <c r="H4077" s="1" t="str">
        <f aca="false">IF($I4077="","None Attached",IF(LEFT($I4077,5)="https",HYPERLINK($I4077,"Datasheet"),HYPERLINK(_xlfn.CONCAT("https://",$I4077),"Datasheet")))</f>
        <v>None Attached</v>
      </c>
      <c r="M4077" s="56"/>
      <c r="P4077" s="58"/>
      <c r="Q4077" s="1" t="n">
        <f aca="false">$M4077-$N4077</f>
        <v>0</v>
      </c>
      <c r="R4077" s="56"/>
      <c r="T4077" s="59" t="s">
        <v>15</v>
      </c>
      <c r="U4077" s="1" t="n">
        <f aca="false">$S4077-$R4077</f>
        <v>0</v>
      </c>
      <c r="V4077" s="1" t="n">
        <f aca="false">IF($T4077="±",$Q4077*2,$Q4077)</f>
        <v>0</v>
      </c>
      <c r="W4077" s="60" t="str">
        <f aca="false">IFERROR($U4077/ABS($V4077),"N/A")</f>
        <v>N/A</v>
      </c>
      <c r="X4077" s="61" t="str">
        <f aca="false">IF(OR($W4077="N/A",$R4077="",$S4077=""),"N/A",IF($W4077&gt;=4,"Not Significant",IF($W4077&gt;=2,"Semi-Significant","Significant")))</f>
        <v>N/A</v>
      </c>
      <c r="Z4077" s="1" t="str">
        <f aca="false">IF($D4077="Z540.1 w/data",0,"")</f>
        <v/>
      </c>
      <c r="AA4077" s="1" t="e">
        <f aca="false">$Y4077+$Q4077+$Z4077</f>
        <v>#VALUE!</v>
      </c>
      <c r="AB4077" s="1" t="n">
        <f aca="false">$N4077+$Q4077</f>
        <v>0</v>
      </c>
      <c r="AC4077" s="1" t="str">
        <f aca="false">IF($Y4077="","",IF(AND($AA4077&gt;=$R4077,$AA4077&lt;=$S4077),"Pass","Fail"))</f>
        <v/>
      </c>
      <c r="AD4077" s="1" t="str">
        <f aca="false">IF($Y4077="","",IF($AA4077&gt;$R4077,"Pass","Fail"))</f>
        <v/>
      </c>
      <c r="AE4077" s="1" t="str">
        <f aca="false">IF($Y4077="","",IF($AA4077&gt;=$R4077,"Pass","Fail"))</f>
        <v/>
      </c>
      <c r="AF4077" s="1" t="str">
        <f aca="false">IF($Y4077="","",IF($AA4077&lt;=$S4077,"Pass","Fail"))</f>
        <v/>
      </c>
      <c r="AG4077" s="1" t="str">
        <f aca="false">IF($Y4077="","",IF($AA4077&lt;$S4077,"Pass","Fail"))</f>
        <v/>
      </c>
      <c r="AH4077" s="23" t="str">
        <f aca="true">INDIRECT(CHOOSE(MATCH($T4077,{"±","&gt;","≥","≤","&lt;"},0), "AC", "AD", "AE", "AF", "AG") &amp; ROW())</f>
        <v/>
      </c>
      <c r="AI4077" s="56" t="str">
        <f aca="false">IF($X4077="Not Significant","No Further Action Required",
IF($AH4077="","",
IF(AND($AH4077="Pass",$L4077="0 - Passed "),"Analysis performed; no further action required.",
IF(AND($AH4077="Fail",$L4077="1 - Failed "),"Analysis performed; no further action required.",
IF(AND($AH4077="Pass",$L4077="2 - Limited In Use "),"Analysis performed; no further action required.",
IF(AND($AH4077="Fail",$L4077="3 - Adjusted "),"Analysis performed; no further action required.",
"Unit fails analysis; TSM determination required."))))))</f>
        <v/>
      </c>
      <c r="AJ4077" s="58"/>
    </row>
    <row r="4078" customFormat="false" ht="15" hidden="false" customHeight="false" outlineLevel="0" collapsed="false">
      <c r="A4078" s="56"/>
      <c r="E4078" s="57" t="str">
        <f aca="false">IF(AND($F4078="",$G4078=""),"",IF($G4078="",$F4078,HYPERLINK($G4078,$F4078)))</f>
        <v/>
      </c>
      <c r="H4078" s="1" t="str">
        <f aca="false">IF($I4078="","None Attached",IF(LEFT($I4078,5)="https",HYPERLINK($I4078,"Datasheet"),HYPERLINK(_xlfn.CONCAT("https://",$I4078),"Datasheet")))</f>
        <v>None Attached</v>
      </c>
      <c r="M4078" s="56"/>
      <c r="P4078" s="58"/>
      <c r="Q4078" s="1" t="n">
        <f aca="false">$M4078-$N4078</f>
        <v>0</v>
      </c>
      <c r="R4078" s="56"/>
      <c r="T4078" s="59" t="s">
        <v>15</v>
      </c>
      <c r="U4078" s="1" t="n">
        <f aca="false">$S4078-$R4078</f>
        <v>0</v>
      </c>
      <c r="V4078" s="1" t="n">
        <f aca="false">IF($T4078="±",$Q4078*2,$Q4078)</f>
        <v>0</v>
      </c>
      <c r="W4078" s="60" t="str">
        <f aca="false">IFERROR($U4078/ABS($V4078),"N/A")</f>
        <v>N/A</v>
      </c>
      <c r="X4078" s="61" t="str">
        <f aca="false">IF(OR($W4078="N/A",$R4078="",$S4078=""),"N/A",IF($W4078&gt;=4,"Not Significant",IF($W4078&gt;=2,"Semi-Significant","Significant")))</f>
        <v>N/A</v>
      </c>
      <c r="Z4078" s="1" t="str">
        <f aca="false">IF($D4078="Z540.1 w/data",0,"")</f>
        <v/>
      </c>
      <c r="AA4078" s="1" t="e">
        <f aca="false">$Y4078+$Q4078+$Z4078</f>
        <v>#VALUE!</v>
      </c>
      <c r="AB4078" s="1" t="n">
        <f aca="false">$N4078+$Q4078</f>
        <v>0</v>
      </c>
      <c r="AC4078" s="1" t="str">
        <f aca="false">IF($Y4078="","",IF(AND($AA4078&gt;=$R4078,$AA4078&lt;=$S4078),"Pass","Fail"))</f>
        <v/>
      </c>
      <c r="AD4078" s="1" t="str">
        <f aca="false">IF($Y4078="","",IF($AA4078&gt;$R4078,"Pass","Fail"))</f>
        <v/>
      </c>
      <c r="AE4078" s="1" t="str">
        <f aca="false">IF($Y4078="","",IF($AA4078&gt;=$R4078,"Pass","Fail"))</f>
        <v/>
      </c>
      <c r="AF4078" s="1" t="str">
        <f aca="false">IF($Y4078="","",IF($AA4078&lt;=$S4078,"Pass","Fail"))</f>
        <v/>
      </c>
      <c r="AG4078" s="1" t="str">
        <f aca="false">IF($Y4078="","",IF($AA4078&lt;$S4078,"Pass","Fail"))</f>
        <v/>
      </c>
      <c r="AH4078" s="23" t="str">
        <f aca="true">INDIRECT(CHOOSE(MATCH($T4078,{"±","&gt;","≥","≤","&lt;"},0), "AC", "AD", "AE", "AF", "AG") &amp; ROW())</f>
        <v/>
      </c>
      <c r="AI4078" s="56" t="str">
        <f aca="false">IF($X4078="Not Significant","No Further Action Required",
IF($AH4078="","",
IF(AND($AH4078="Pass",$L4078="0 - Passed "),"Analysis performed; no further action required.",
IF(AND($AH4078="Fail",$L4078="1 - Failed "),"Analysis performed; no further action required.",
IF(AND($AH4078="Pass",$L4078="2 - Limited In Use "),"Analysis performed; no further action required.",
IF(AND($AH4078="Fail",$L4078="3 - Adjusted "),"Analysis performed; no further action required.",
"Unit fails analysis; TSM determination required."))))))</f>
        <v/>
      </c>
      <c r="AJ4078" s="58"/>
    </row>
    <row r="4079" customFormat="false" ht="15" hidden="false" customHeight="false" outlineLevel="0" collapsed="false">
      <c r="A4079" s="56"/>
      <c r="E4079" s="57" t="str">
        <f aca="false">IF(AND($F4079="",$G4079=""),"",IF($G4079="",$F4079,HYPERLINK($G4079,$F4079)))</f>
        <v/>
      </c>
      <c r="H4079" s="1" t="str">
        <f aca="false">IF($I4079="","None Attached",IF(LEFT($I4079,5)="https",HYPERLINK($I4079,"Datasheet"),HYPERLINK(_xlfn.CONCAT("https://",$I4079),"Datasheet")))</f>
        <v>None Attached</v>
      </c>
      <c r="M4079" s="56"/>
      <c r="P4079" s="58"/>
      <c r="Q4079" s="1" t="n">
        <f aca="false">$M4079-$N4079</f>
        <v>0</v>
      </c>
      <c r="R4079" s="56"/>
      <c r="T4079" s="59" t="s">
        <v>15</v>
      </c>
      <c r="U4079" s="1" t="n">
        <f aca="false">$S4079-$R4079</f>
        <v>0</v>
      </c>
      <c r="V4079" s="1" t="n">
        <f aca="false">IF($T4079="±",$Q4079*2,$Q4079)</f>
        <v>0</v>
      </c>
      <c r="W4079" s="60" t="str">
        <f aca="false">IFERROR($U4079/ABS($V4079),"N/A")</f>
        <v>N/A</v>
      </c>
      <c r="X4079" s="61" t="str">
        <f aca="false">IF(OR($W4079="N/A",$R4079="",$S4079=""),"N/A",IF($W4079&gt;=4,"Not Significant",IF($W4079&gt;=2,"Semi-Significant","Significant")))</f>
        <v>N/A</v>
      </c>
      <c r="Z4079" s="1" t="str">
        <f aca="false">IF($D4079="Z540.1 w/data",0,"")</f>
        <v/>
      </c>
      <c r="AA4079" s="1" t="e">
        <f aca="false">$Y4079+$Q4079+$Z4079</f>
        <v>#VALUE!</v>
      </c>
      <c r="AB4079" s="1" t="n">
        <f aca="false">$N4079+$Q4079</f>
        <v>0</v>
      </c>
      <c r="AC4079" s="1" t="str">
        <f aca="false">IF($Y4079="","",IF(AND($AA4079&gt;=$R4079,$AA4079&lt;=$S4079),"Pass","Fail"))</f>
        <v/>
      </c>
      <c r="AD4079" s="1" t="str">
        <f aca="false">IF($Y4079="","",IF($AA4079&gt;$R4079,"Pass","Fail"))</f>
        <v/>
      </c>
      <c r="AE4079" s="1" t="str">
        <f aca="false">IF($Y4079="","",IF($AA4079&gt;=$R4079,"Pass","Fail"))</f>
        <v/>
      </c>
      <c r="AF4079" s="1" t="str">
        <f aca="false">IF($Y4079="","",IF($AA4079&lt;=$S4079,"Pass","Fail"))</f>
        <v/>
      </c>
      <c r="AG4079" s="1" t="str">
        <f aca="false">IF($Y4079="","",IF($AA4079&lt;$S4079,"Pass","Fail"))</f>
        <v/>
      </c>
      <c r="AH4079" s="23" t="str">
        <f aca="true">INDIRECT(CHOOSE(MATCH($T4079,{"±","&gt;","≥","≤","&lt;"},0), "AC", "AD", "AE", "AF", "AG") &amp; ROW())</f>
        <v/>
      </c>
      <c r="AI4079" s="56" t="str">
        <f aca="false">IF($X4079="Not Significant","No Further Action Required",
IF($AH4079="","",
IF(AND($AH4079="Pass",$L4079="0 - Passed "),"Analysis performed; no further action required.",
IF(AND($AH4079="Fail",$L4079="1 - Failed "),"Analysis performed; no further action required.",
IF(AND($AH4079="Pass",$L4079="2 - Limited In Use "),"Analysis performed; no further action required.",
IF(AND($AH4079="Fail",$L4079="3 - Adjusted "),"Analysis performed; no further action required.",
"Unit fails analysis; TSM determination required."))))))</f>
        <v/>
      </c>
      <c r="AJ4079" s="58"/>
    </row>
    <row r="4080" customFormat="false" ht="15" hidden="false" customHeight="false" outlineLevel="0" collapsed="false">
      <c r="A4080" s="56"/>
      <c r="E4080" s="57" t="str">
        <f aca="false">IF(AND($F4080="",$G4080=""),"",IF($G4080="",$F4080,HYPERLINK($G4080,$F4080)))</f>
        <v/>
      </c>
      <c r="H4080" s="1" t="str">
        <f aca="false">IF($I4080="","None Attached",IF(LEFT($I4080,5)="https",HYPERLINK($I4080,"Datasheet"),HYPERLINK(_xlfn.CONCAT("https://",$I4080),"Datasheet")))</f>
        <v>None Attached</v>
      </c>
      <c r="M4080" s="56"/>
      <c r="P4080" s="58"/>
      <c r="Q4080" s="1" t="n">
        <f aca="false">$M4080-$N4080</f>
        <v>0</v>
      </c>
      <c r="R4080" s="56"/>
      <c r="T4080" s="59" t="s">
        <v>15</v>
      </c>
      <c r="U4080" s="1" t="n">
        <f aca="false">$S4080-$R4080</f>
        <v>0</v>
      </c>
      <c r="V4080" s="1" t="n">
        <f aca="false">IF($T4080="±",$Q4080*2,$Q4080)</f>
        <v>0</v>
      </c>
      <c r="W4080" s="60" t="str">
        <f aca="false">IFERROR($U4080/ABS($V4080),"N/A")</f>
        <v>N/A</v>
      </c>
      <c r="X4080" s="61" t="str">
        <f aca="false">IF(OR($W4080="N/A",$R4080="",$S4080=""),"N/A",IF($W4080&gt;=4,"Not Significant",IF($W4080&gt;=2,"Semi-Significant","Significant")))</f>
        <v>N/A</v>
      </c>
      <c r="Z4080" s="1" t="str">
        <f aca="false">IF($D4080="Z540.1 w/data",0,"")</f>
        <v/>
      </c>
      <c r="AA4080" s="1" t="e">
        <f aca="false">$Y4080+$Q4080+$Z4080</f>
        <v>#VALUE!</v>
      </c>
      <c r="AB4080" s="1" t="n">
        <f aca="false">$N4080+$Q4080</f>
        <v>0</v>
      </c>
      <c r="AC4080" s="1" t="str">
        <f aca="false">IF($Y4080="","",IF(AND($AA4080&gt;=$R4080,$AA4080&lt;=$S4080),"Pass","Fail"))</f>
        <v/>
      </c>
      <c r="AD4080" s="1" t="str">
        <f aca="false">IF($Y4080="","",IF($AA4080&gt;$R4080,"Pass","Fail"))</f>
        <v/>
      </c>
      <c r="AE4080" s="1" t="str">
        <f aca="false">IF($Y4080="","",IF($AA4080&gt;=$R4080,"Pass","Fail"))</f>
        <v/>
      </c>
      <c r="AF4080" s="1" t="str">
        <f aca="false">IF($Y4080="","",IF($AA4080&lt;=$S4080,"Pass","Fail"))</f>
        <v/>
      </c>
      <c r="AG4080" s="1" t="str">
        <f aca="false">IF($Y4080="","",IF($AA4080&lt;$S4080,"Pass","Fail"))</f>
        <v/>
      </c>
      <c r="AH4080" s="23" t="str">
        <f aca="true">INDIRECT(CHOOSE(MATCH($T4080,{"±","&gt;","≥","≤","&lt;"},0), "AC", "AD", "AE", "AF", "AG") &amp; ROW())</f>
        <v/>
      </c>
      <c r="AI4080" s="56" t="str">
        <f aca="false">IF($X4080="Not Significant","No Further Action Required",
IF($AH4080="","",
IF(AND($AH4080="Pass",$L4080="0 - Passed "),"Analysis performed; no further action required.",
IF(AND($AH4080="Fail",$L4080="1 - Failed "),"Analysis performed; no further action required.",
IF(AND($AH4080="Pass",$L4080="2 - Limited In Use "),"Analysis performed; no further action required.",
IF(AND($AH4080="Fail",$L4080="3 - Adjusted "),"Analysis performed; no further action required.",
"Unit fails analysis; TSM determination required."))))))</f>
        <v/>
      </c>
      <c r="AJ4080" s="58"/>
    </row>
    <row r="4081" customFormat="false" ht="15" hidden="false" customHeight="false" outlineLevel="0" collapsed="false">
      <c r="A4081" s="56"/>
      <c r="E4081" s="57" t="str">
        <f aca="false">IF(AND($F4081="",$G4081=""),"",IF($G4081="",$F4081,HYPERLINK($G4081,$F4081)))</f>
        <v/>
      </c>
      <c r="H4081" s="1" t="str">
        <f aca="false">IF($I4081="","None Attached",IF(LEFT($I4081,5)="https",HYPERLINK($I4081,"Datasheet"),HYPERLINK(_xlfn.CONCAT("https://",$I4081),"Datasheet")))</f>
        <v>None Attached</v>
      </c>
      <c r="M4081" s="56"/>
      <c r="P4081" s="58"/>
      <c r="Q4081" s="1" t="n">
        <f aca="false">$M4081-$N4081</f>
        <v>0</v>
      </c>
      <c r="R4081" s="56"/>
      <c r="T4081" s="59" t="s">
        <v>15</v>
      </c>
      <c r="U4081" s="1" t="n">
        <f aca="false">$S4081-$R4081</f>
        <v>0</v>
      </c>
      <c r="V4081" s="1" t="n">
        <f aca="false">IF($T4081="±",$Q4081*2,$Q4081)</f>
        <v>0</v>
      </c>
      <c r="W4081" s="60" t="str">
        <f aca="false">IFERROR($U4081/ABS($V4081),"N/A")</f>
        <v>N/A</v>
      </c>
      <c r="X4081" s="61" t="str">
        <f aca="false">IF(OR($W4081="N/A",$R4081="",$S4081=""),"N/A",IF($W4081&gt;=4,"Not Significant",IF($W4081&gt;=2,"Semi-Significant","Significant")))</f>
        <v>N/A</v>
      </c>
      <c r="Z4081" s="1" t="str">
        <f aca="false">IF($D4081="Z540.1 w/data",0,"")</f>
        <v/>
      </c>
      <c r="AA4081" s="1" t="e">
        <f aca="false">$Y4081+$Q4081+$Z4081</f>
        <v>#VALUE!</v>
      </c>
      <c r="AB4081" s="1" t="n">
        <f aca="false">$N4081+$Q4081</f>
        <v>0</v>
      </c>
      <c r="AC4081" s="1" t="str">
        <f aca="false">IF($Y4081="","",IF(AND($AA4081&gt;=$R4081,$AA4081&lt;=$S4081),"Pass","Fail"))</f>
        <v/>
      </c>
      <c r="AD4081" s="1" t="str">
        <f aca="false">IF($Y4081="","",IF($AA4081&gt;$R4081,"Pass","Fail"))</f>
        <v/>
      </c>
      <c r="AE4081" s="1" t="str">
        <f aca="false">IF($Y4081="","",IF($AA4081&gt;=$R4081,"Pass","Fail"))</f>
        <v/>
      </c>
      <c r="AF4081" s="1" t="str">
        <f aca="false">IF($Y4081="","",IF($AA4081&lt;=$S4081,"Pass","Fail"))</f>
        <v/>
      </c>
      <c r="AG4081" s="1" t="str">
        <f aca="false">IF($Y4081="","",IF($AA4081&lt;$S4081,"Pass","Fail"))</f>
        <v/>
      </c>
      <c r="AH4081" s="23" t="str">
        <f aca="true">INDIRECT(CHOOSE(MATCH($T4081,{"±","&gt;","≥","≤","&lt;"},0), "AC", "AD", "AE", "AF", "AG") &amp; ROW())</f>
        <v/>
      </c>
      <c r="AI4081" s="56" t="str">
        <f aca="false">IF($X4081="Not Significant","No Further Action Required",
IF($AH4081="","",
IF(AND($AH4081="Pass",$L4081="0 - Passed "),"Analysis performed; no further action required.",
IF(AND($AH4081="Fail",$L4081="1 - Failed "),"Analysis performed; no further action required.",
IF(AND($AH4081="Pass",$L4081="2 - Limited In Use "),"Analysis performed; no further action required.",
IF(AND($AH4081="Fail",$L4081="3 - Adjusted "),"Analysis performed; no further action required.",
"Unit fails analysis; TSM determination required."))))))</f>
        <v/>
      </c>
      <c r="AJ4081" s="58"/>
    </row>
    <row r="4082" customFormat="false" ht="15" hidden="false" customHeight="false" outlineLevel="0" collapsed="false">
      <c r="A4082" s="56"/>
      <c r="E4082" s="57" t="str">
        <f aca="false">IF(AND($F4082="",$G4082=""),"",IF($G4082="",$F4082,HYPERLINK($G4082,$F4082)))</f>
        <v/>
      </c>
      <c r="H4082" s="1" t="str">
        <f aca="false">IF($I4082="","None Attached",IF(LEFT($I4082,5)="https",HYPERLINK($I4082,"Datasheet"),HYPERLINK(_xlfn.CONCAT("https://",$I4082),"Datasheet")))</f>
        <v>None Attached</v>
      </c>
      <c r="M4082" s="56"/>
      <c r="P4082" s="58"/>
      <c r="Q4082" s="1" t="n">
        <f aca="false">$M4082-$N4082</f>
        <v>0</v>
      </c>
      <c r="R4082" s="56"/>
      <c r="T4082" s="59" t="s">
        <v>15</v>
      </c>
      <c r="U4082" s="1" t="n">
        <f aca="false">$S4082-$R4082</f>
        <v>0</v>
      </c>
      <c r="V4082" s="1" t="n">
        <f aca="false">IF($T4082="±",$Q4082*2,$Q4082)</f>
        <v>0</v>
      </c>
      <c r="W4082" s="60" t="str">
        <f aca="false">IFERROR($U4082/ABS($V4082),"N/A")</f>
        <v>N/A</v>
      </c>
      <c r="X4082" s="61" t="str">
        <f aca="false">IF(OR($W4082="N/A",$R4082="",$S4082=""),"N/A",IF($W4082&gt;=4,"Not Significant",IF($W4082&gt;=2,"Semi-Significant","Significant")))</f>
        <v>N/A</v>
      </c>
      <c r="Z4082" s="1" t="str">
        <f aca="false">IF($D4082="Z540.1 w/data",0,"")</f>
        <v/>
      </c>
      <c r="AA4082" s="1" t="e">
        <f aca="false">$Y4082+$Q4082+$Z4082</f>
        <v>#VALUE!</v>
      </c>
      <c r="AB4082" s="1" t="n">
        <f aca="false">$N4082+$Q4082</f>
        <v>0</v>
      </c>
      <c r="AC4082" s="1" t="str">
        <f aca="false">IF($Y4082="","",IF(AND($AA4082&gt;=$R4082,$AA4082&lt;=$S4082),"Pass","Fail"))</f>
        <v/>
      </c>
      <c r="AD4082" s="1" t="str">
        <f aca="false">IF($Y4082="","",IF($AA4082&gt;$R4082,"Pass","Fail"))</f>
        <v/>
      </c>
      <c r="AE4082" s="1" t="str">
        <f aca="false">IF($Y4082="","",IF($AA4082&gt;=$R4082,"Pass","Fail"))</f>
        <v/>
      </c>
      <c r="AF4082" s="1" t="str">
        <f aca="false">IF($Y4082="","",IF($AA4082&lt;=$S4082,"Pass","Fail"))</f>
        <v/>
      </c>
      <c r="AG4082" s="1" t="str">
        <f aca="false">IF($Y4082="","",IF($AA4082&lt;$S4082,"Pass","Fail"))</f>
        <v/>
      </c>
      <c r="AH4082" s="23" t="str">
        <f aca="true">INDIRECT(CHOOSE(MATCH($T4082,{"±","&gt;","≥","≤","&lt;"},0), "AC", "AD", "AE", "AF", "AG") &amp; ROW())</f>
        <v/>
      </c>
      <c r="AI4082" s="56" t="str">
        <f aca="false">IF($X4082="Not Significant","No Further Action Required",
IF($AH4082="","",
IF(AND($AH4082="Pass",$L4082="0 - Passed "),"Analysis performed; no further action required.",
IF(AND($AH4082="Fail",$L4082="1 - Failed "),"Analysis performed; no further action required.",
IF(AND($AH4082="Pass",$L4082="2 - Limited In Use "),"Analysis performed; no further action required.",
IF(AND($AH4082="Fail",$L4082="3 - Adjusted "),"Analysis performed; no further action required.",
"Unit fails analysis; TSM determination required."))))))</f>
        <v/>
      </c>
      <c r="AJ4082" s="58"/>
    </row>
    <row r="4083" customFormat="false" ht="15" hidden="false" customHeight="false" outlineLevel="0" collapsed="false">
      <c r="A4083" s="56"/>
      <c r="E4083" s="57" t="str">
        <f aca="false">IF(AND($F4083="",$G4083=""),"",IF($G4083="",$F4083,HYPERLINK($G4083,$F4083)))</f>
        <v/>
      </c>
      <c r="H4083" s="1" t="str">
        <f aca="false">IF($I4083="","None Attached",IF(LEFT($I4083,5)="https",HYPERLINK($I4083,"Datasheet"),HYPERLINK(_xlfn.CONCAT("https://",$I4083),"Datasheet")))</f>
        <v>None Attached</v>
      </c>
      <c r="M4083" s="56"/>
      <c r="P4083" s="58"/>
      <c r="Q4083" s="1" t="n">
        <f aca="false">$M4083-$N4083</f>
        <v>0</v>
      </c>
      <c r="R4083" s="56"/>
      <c r="T4083" s="59" t="s">
        <v>15</v>
      </c>
      <c r="U4083" s="1" t="n">
        <f aca="false">$S4083-$R4083</f>
        <v>0</v>
      </c>
      <c r="V4083" s="1" t="n">
        <f aca="false">IF($T4083="±",$Q4083*2,$Q4083)</f>
        <v>0</v>
      </c>
      <c r="W4083" s="60" t="str">
        <f aca="false">IFERROR($U4083/ABS($V4083),"N/A")</f>
        <v>N/A</v>
      </c>
      <c r="X4083" s="61" t="str">
        <f aca="false">IF(OR($W4083="N/A",$R4083="",$S4083=""),"N/A",IF($W4083&gt;=4,"Not Significant",IF($W4083&gt;=2,"Semi-Significant","Significant")))</f>
        <v>N/A</v>
      </c>
      <c r="Z4083" s="1" t="str">
        <f aca="false">IF($D4083="Z540.1 w/data",0,"")</f>
        <v/>
      </c>
      <c r="AA4083" s="1" t="e">
        <f aca="false">$Y4083+$Q4083+$Z4083</f>
        <v>#VALUE!</v>
      </c>
      <c r="AB4083" s="1" t="n">
        <f aca="false">$N4083+$Q4083</f>
        <v>0</v>
      </c>
      <c r="AC4083" s="1" t="str">
        <f aca="false">IF($Y4083="","",IF(AND($AA4083&gt;=$R4083,$AA4083&lt;=$S4083),"Pass","Fail"))</f>
        <v/>
      </c>
      <c r="AD4083" s="1" t="str">
        <f aca="false">IF($Y4083="","",IF($AA4083&gt;$R4083,"Pass","Fail"))</f>
        <v/>
      </c>
      <c r="AE4083" s="1" t="str">
        <f aca="false">IF($Y4083="","",IF($AA4083&gt;=$R4083,"Pass","Fail"))</f>
        <v/>
      </c>
      <c r="AF4083" s="1" t="str">
        <f aca="false">IF($Y4083="","",IF($AA4083&lt;=$S4083,"Pass","Fail"))</f>
        <v/>
      </c>
      <c r="AG4083" s="1" t="str">
        <f aca="false">IF($Y4083="","",IF($AA4083&lt;$S4083,"Pass","Fail"))</f>
        <v/>
      </c>
      <c r="AH4083" s="23" t="str">
        <f aca="true">INDIRECT(CHOOSE(MATCH($T4083,{"±","&gt;","≥","≤","&lt;"},0), "AC", "AD", "AE", "AF", "AG") &amp; ROW())</f>
        <v/>
      </c>
      <c r="AI4083" s="56" t="str">
        <f aca="false">IF($X4083="Not Significant","No Further Action Required",
IF($AH4083="","",
IF(AND($AH4083="Pass",$L4083="0 - Passed "),"Analysis performed; no further action required.",
IF(AND($AH4083="Fail",$L4083="1 - Failed "),"Analysis performed; no further action required.",
IF(AND($AH4083="Pass",$L4083="2 - Limited In Use "),"Analysis performed; no further action required.",
IF(AND($AH4083="Fail",$L4083="3 - Adjusted "),"Analysis performed; no further action required.",
"Unit fails analysis; TSM determination required."))))))</f>
        <v/>
      </c>
      <c r="AJ4083" s="58"/>
    </row>
    <row r="4084" customFormat="false" ht="15" hidden="false" customHeight="false" outlineLevel="0" collapsed="false">
      <c r="A4084" s="56"/>
      <c r="E4084" s="57" t="str">
        <f aca="false">IF(AND($F4084="",$G4084=""),"",IF($G4084="",$F4084,HYPERLINK($G4084,$F4084)))</f>
        <v/>
      </c>
      <c r="H4084" s="1" t="str">
        <f aca="false">IF($I4084="","None Attached",IF(LEFT($I4084,5)="https",HYPERLINK($I4084,"Datasheet"),HYPERLINK(_xlfn.CONCAT("https://",$I4084),"Datasheet")))</f>
        <v>None Attached</v>
      </c>
      <c r="M4084" s="56"/>
      <c r="P4084" s="58"/>
      <c r="Q4084" s="1" t="n">
        <f aca="false">$M4084-$N4084</f>
        <v>0</v>
      </c>
      <c r="R4084" s="56"/>
      <c r="T4084" s="59" t="s">
        <v>15</v>
      </c>
      <c r="U4084" s="1" t="n">
        <f aca="false">$S4084-$R4084</f>
        <v>0</v>
      </c>
      <c r="V4084" s="1" t="n">
        <f aca="false">IF($T4084="±",$Q4084*2,$Q4084)</f>
        <v>0</v>
      </c>
      <c r="W4084" s="60" t="str">
        <f aca="false">IFERROR($U4084/ABS($V4084),"N/A")</f>
        <v>N/A</v>
      </c>
      <c r="X4084" s="61" t="str">
        <f aca="false">IF(OR($W4084="N/A",$R4084="",$S4084=""),"N/A",IF($W4084&gt;=4,"Not Significant",IF($W4084&gt;=2,"Semi-Significant","Significant")))</f>
        <v>N/A</v>
      </c>
      <c r="Z4084" s="1" t="str">
        <f aca="false">IF($D4084="Z540.1 w/data",0,"")</f>
        <v/>
      </c>
      <c r="AA4084" s="1" t="e">
        <f aca="false">$Y4084+$Q4084+$Z4084</f>
        <v>#VALUE!</v>
      </c>
      <c r="AB4084" s="1" t="n">
        <f aca="false">$N4084+$Q4084</f>
        <v>0</v>
      </c>
      <c r="AC4084" s="1" t="str">
        <f aca="false">IF($Y4084="","",IF(AND($AA4084&gt;=$R4084,$AA4084&lt;=$S4084),"Pass","Fail"))</f>
        <v/>
      </c>
      <c r="AD4084" s="1" t="str">
        <f aca="false">IF($Y4084="","",IF($AA4084&gt;$R4084,"Pass","Fail"))</f>
        <v/>
      </c>
      <c r="AE4084" s="1" t="str">
        <f aca="false">IF($Y4084="","",IF($AA4084&gt;=$R4084,"Pass","Fail"))</f>
        <v/>
      </c>
      <c r="AF4084" s="1" t="str">
        <f aca="false">IF($Y4084="","",IF($AA4084&lt;=$S4084,"Pass","Fail"))</f>
        <v/>
      </c>
      <c r="AG4084" s="1" t="str">
        <f aca="false">IF($Y4084="","",IF($AA4084&lt;$S4084,"Pass","Fail"))</f>
        <v/>
      </c>
      <c r="AH4084" s="23" t="str">
        <f aca="true">INDIRECT(CHOOSE(MATCH($T4084,{"±","&gt;","≥","≤","&lt;"},0), "AC", "AD", "AE", "AF", "AG") &amp; ROW())</f>
        <v/>
      </c>
      <c r="AI4084" s="56" t="str">
        <f aca="false">IF($X4084="Not Significant","No Further Action Required",
IF($AH4084="","",
IF(AND($AH4084="Pass",$L4084="0 - Passed "),"Analysis performed; no further action required.",
IF(AND($AH4084="Fail",$L4084="1 - Failed "),"Analysis performed; no further action required.",
IF(AND($AH4084="Pass",$L4084="2 - Limited In Use "),"Analysis performed; no further action required.",
IF(AND($AH4084="Fail",$L4084="3 - Adjusted "),"Analysis performed; no further action required.",
"Unit fails analysis; TSM determination required."))))))</f>
        <v/>
      </c>
      <c r="AJ4084" s="58"/>
    </row>
    <row r="4085" customFormat="false" ht="15" hidden="false" customHeight="false" outlineLevel="0" collapsed="false">
      <c r="A4085" s="56"/>
      <c r="E4085" s="57" t="str">
        <f aca="false">IF(AND($F4085="",$G4085=""),"",IF($G4085="",$F4085,HYPERLINK($G4085,$F4085)))</f>
        <v/>
      </c>
      <c r="H4085" s="1" t="str">
        <f aca="false">IF($I4085="","None Attached",IF(LEFT($I4085,5)="https",HYPERLINK($I4085,"Datasheet"),HYPERLINK(_xlfn.CONCAT("https://",$I4085),"Datasheet")))</f>
        <v>None Attached</v>
      </c>
      <c r="M4085" s="56"/>
      <c r="P4085" s="58"/>
      <c r="Q4085" s="1" t="n">
        <f aca="false">$M4085-$N4085</f>
        <v>0</v>
      </c>
      <c r="R4085" s="56"/>
      <c r="T4085" s="59" t="s">
        <v>15</v>
      </c>
      <c r="U4085" s="1" t="n">
        <f aca="false">$S4085-$R4085</f>
        <v>0</v>
      </c>
      <c r="V4085" s="1" t="n">
        <f aca="false">IF($T4085="±",$Q4085*2,$Q4085)</f>
        <v>0</v>
      </c>
      <c r="W4085" s="60" t="str">
        <f aca="false">IFERROR($U4085/ABS($V4085),"N/A")</f>
        <v>N/A</v>
      </c>
      <c r="X4085" s="61" t="str">
        <f aca="false">IF(OR($W4085="N/A",$R4085="",$S4085=""),"N/A",IF($W4085&gt;=4,"Not Significant",IF($W4085&gt;=2,"Semi-Significant","Significant")))</f>
        <v>N/A</v>
      </c>
      <c r="Z4085" s="1" t="str">
        <f aca="false">IF($D4085="Z540.1 w/data",0,"")</f>
        <v/>
      </c>
      <c r="AA4085" s="1" t="e">
        <f aca="false">$Y4085+$Q4085+$Z4085</f>
        <v>#VALUE!</v>
      </c>
      <c r="AB4085" s="1" t="n">
        <f aca="false">$N4085+$Q4085</f>
        <v>0</v>
      </c>
      <c r="AC4085" s="1" t="str">
        <f aca="false">IF($Y4085="","",IF(AND($AA4085&gt;=$R4085,$AA4085&lt;=$S4085),"Pass","Fail"))</f>
        <v/>
      </c>
      <c r="AD4085" s="1" t="str">
        <f aca="false">IF($Y4085="","",IF($AA4085&gt;$R4085,"Pass","Fail"))</f>
        <v/>
      </c>
      <c r="AE4085" s="1" t="str">
        <f aca="false">IF($Y4085="","",IF($AA4085&gt;=$R4085,"Pass","Fail"))</f>
        <v/>
      </c>
      <c r="AF4085" s="1" t="str">
        <f aca="false">IF($Y4085="","",IF($AA4085&lt;=$S4085,"Pass","Fail"))</f>
        <v/>
      </c>
      <c r="AG4085" s="1" t="str">
        <f aca="false">IF($Y4085="","",IF($AA4085&lt;$S4085,"Pass","Fail"))</f>
        <v/>
      </c>
      <c r="AH4085" s="23" t="str">
        <f aca="true">INDIRECT(CHOOSE(MATCH($T4085,{"±","&gt;","≥","≤","&lt;"},0), "AC", "AD", "AE", "AF", "AG") &amp; ROW())</f>
        <v/>
      </c>
      <c r="AI4085" s="56" t="str">
        <f aca="false">IF($X4085="Not Significant","No Further Action Required",
IF($AH4085="","",
IF(AND($AH4085="Pass",$L4085="0 - Passed "),"Analysis performed; no further action required.",
IF(AND($AH4085="Fail",$L4085="1 - Failed "),"Analysis performed; no further action required.",
IF(AND($AH4085="Pass",$L4085="2 - Limited In Use "),"Analysis performed; no further action required.",
IF(AND($AH4085="Fail",$L4085="3 - Adjusted "),"Analysis performed; no further action required.",
"Unit fails analysis; TSM determination required."))))))</f>
        <v/>
      </c>
      <c r="AJ4085" s="58"/>
    </row>
    <row r="4086" customFormat="false" ht="15" hidden="false" customHeight="false" outlineLevel="0" collapsed="false">
      <c r="A4086" s="56"/>
      <c r="E4086" s="57" t="str">
        <f aca="false">IF(AND($F4086="",$G4086=""),"",IF($G4086="",$F4086,HYPERLINK($G4086,$F4086)))</f>
        <v/>
      </c>
      <c r="H4086" s="1" t="str">
        <f aca="false">IF($I4086="","None Attached",IF(LEFT($I4086,5)="https",HYPERLINK($I4086,"Datasheet"),HYPERLINK(_xlfn.CONCAT("https://",$I4086),"Datasheet")))</f>
        <v>None Attached</v>
      </c>
      <c r="M4086" s="56"/>
      <c r="P4086" s="58"/>
      <c r="Q4086" s="1" t="n">
        <f aca="false">$M4086-$N4086</f>
        <v>0</v>
      </c>
      <c r="R4086" s="56"/>
      <c r="T4086" s="59" t="s">
        <v>15</v>
      </c>
      <c r="U4086" s="1" t="n">
        <f aca="false">$S4086-$R4086</f>
        <v>0</v>
      </c>
      <c r="V4086" s="1" t="n">
        <f aca="false">IF($T4086="±",$Q4086*2,$Q4086)</f>
        <v>0</v>
      </c>
      <c r="W4086" s="60" t="str">
        <f aca="false">IFERROR($U4086/ABS($V4086),"N/A")</f>
        <v>N/A</v>
      </c>
      <c r="X4086" s="61" t="str">
        <f aca="false">IF(OR($W4086="N/A",$R4086="",$S4086=""),"N/A",IF($W4086&gt;=4,"Not Significant",IF($W4086&gt;=2,"Semi-Significant","Significant")))</f>
        <v>N/A</v>
      </c>
      <c r="Z4086" s="1" t="str">
        <f aca="false">IF($D4086="Z540.1 w/data",0,"")</f>
        <v/>
      </c>
      <c r="AA4086" s="1" t="e">
        <f aca="false">$Y4086+$Q4086+$Z4086</f>
        <v>#VALUE!</v>
      </c>
      <c r="AB4086" s="1" t="n">
        <f aca="false">$N4086+$Q4086</f>
        <v>0</v>
      </c>
      <c r="AC4086" s="1" t="str">
        <f aca="false">IF($Y4086="","",IF(AND($AA4086&gt;=$R4086,$AA4086&lt;=$S4086),"Pass","Fail"))</f>
        <v/>
      </c>
      <c r="AD4086" s="1" t="str">
        <f aca="false">IF($Y4086="","",IF($AA4086&gt;$R4086,"Pass","Fail"))</f>
        <v/>
      </c>
      <c r="AE4086" s="1" t="str">
        <f aca="false">IF($Y4086="","",IF($AA4086&gt;=$R4086,"Pass","Fail"))</f>
        <v/>
      </c>
      <c r="AF4086" s="1" t="str">
        <f aca="false">IF($Y4086="","",IF($AA4086&lt;=$S4086,"Pass","Fail"))</f>
        <v/>
      </c>
      <c r="AG4086" s="1" t="str">
        <f aca="false">IF($Y4086="","",IF($AA4086&lt;$S4086,"Pass","Fail"))</f>
        <v/>
      </c>
      <c r="AH4086" s="23" t="str">
        <f aca="true">INDIRECT(CHOOSE(MATCH($T4086,{"±","&gt;","≥","≤","&lt;"},0), "AC", "AD", "AE", "AF", "AG") &amp; ROW())</f>
        <v/>
      </c>
      <c r="AI4086" s="56" t="str">
        <f aca="false">IF($X4086="Not Significant","No Further Action Required",
IF($AH4086="","",
IF(AND($AH4086="Pass",$L4086="0 - Passed "),"Analysis performed; no further action required.",
IF(AND($AH4086="Fail",$L4086="1 - Failed "),"Analysis performed; no further action required.",
IF(AND($AH4086="Pass",$L4086="2 - Limited In Use "),"Analysis performed; no further action required.",
IF(AND($AH4086="Fail",$L4086="3 - Adjusted "),"Analysis performed; no further action required.",
"Unit fails analysis; TSM determination required."))))))</f>
        <v/>
      </c>
      <c r="AJ4086" s="58"/>
    </row>
    <row r="4087" customFormat="false" ht="15" hidden="false" customHeight="false" outlineLevel="0" collapsed="false">
      <c r="A4087" s="56"/>
      <c r="E4087" s="57" t="str">
        <f aca="false">IF(AND($F4087="",$G4087=""),"",IF($G4087="",$F4087,HYPERLINK($G4087,$F4087)))</f>
        <v/>
      </c>
      <c r="H4087" s="1" t="str">
        <f aca="false">IF($I4087="","None Attached",IF(LEFT($I4087,5)="https",HYPERLINK($I4087,"Datasheet"),HYPERLINK(_xlfn.CONCAT("https://",$I4087),"Datasheet")))</f>
        <v>None Attached</v>
      </c>
      <c r="M4087" s="56"/>
      <c r="P4087" s="58"/>
      <c r="Q4087" s="1" t="n">
        <f aca="false">$M4087-$N4087</f>
        <v>0</v>
      </c>
      <c r="R4087" s="56"/>
      <c r="T4087" s="59" t="s">
        <v>15</v>
      </c>
      <c r="U4087" s="1" t="n">
        <f aca="false">$S4087-$R4087</f>
        <v>0</v>
      </c>
      <c r="V4087" s="1" t="n">
        <f aca="false">IF($T4087="±",$Q4087*2,$Q4087)</f>
        <v>0</v>
      </c>
      <c r="W4087" s="60" t="str">
        <f aca="false">IFERROR($U4087/ABS($V4087),"N/A")</f>
        <v>N/A</v>
      </c>
      <c r="X4087" s="61" t="str">
        <f aca="false">IF(OR($W4087="N/A",$R4087="",$S4087=""),"N/A",IF($W4087&gt;=4,"Not Significant",IF($W4087&gt;=2,"Semi-Significant","Significant")))</f>
        <v>N/A</v>
      </c>
      <c r="Z4087" s="1" t="str">
        <f aca="false">IF($D4087="Z540.1 w/data",0,"")</f>
        <v/>
      </c>
      <c r="AA4087" s="1" t="e">
        <f aca="false">$Y4087+$Q4087+$Z4087</f>
        <v>#VALUE!</v>
      </c>
      <c r="AB4087" s="1" t="n">
        <f aca="false">$N4087+$Q4087</f>
        <v>0</v>
      </c>
      <c r="AC4087" s="1" t="str">
        <f aca="false">IF($Y4087="","",IF(AND($AA4087&gt;=$R4087,$AA4087&lt;=$S4087),"Pass","Fail"))</f>
        <v/>
      </c>
      <c r="AD4087" s="1" t="str">
        <f aca="false">IF($Y4087="","",IF($AA4087&gt;$R4087,"Pass","Fail"))</f>
        <v/>
      </c>
      <c r="AE4087" s="1" t="str">
        <f aca="false">IF($Y4087="","",IF($AA4087&gt;=$R4087,"Pass","Fail"))</f>
        <v/>
      </c>
      <c r="AF4087" s="1" t="str">
        <f aca="false">IF($Y4087="","",IF($AA4087&lt;=$S4087,"Pass","Fail"))</f>
        <v/>
      </c>
      <c r="AG4087" s="1" t="str">
        <f aca="false">IF($Y4087="","",IF($AA4087&lt;$S4087,"Pass","Fail"))</f>
        <v/>
      </c>
      <c r="AH4087" s="23" t="str">
        <f aca="true">INDIRECT(CHOOSE(MATCH($T4087,{"±","&gt;","≥","≤","&lt;"},0), "AC", "AD", "AE", "AF", "AG") &amp; ROW())</f>
        <v/>
      </c>
      <c r="AI4087" s="56" t="str">
        <f aca="false">IF($X4087="Not Significant","No Further Action Required",
IF($AH4087="","",
IF(AND($AH4087="Pass",$L4087="0 - Passed "),"Analysis performed; no further action required.",
IF(AND($AH4087="Fail",$L4087="1 - Failed "),"Analysis performed; no further action required.",
IF(AND($AH4087="Pass",$L4087="2 - Limited In Use "),"Analysis performed; no further action required.",
IF(AND($AH4087="Fail",$L4087="3 - Adjusted "),"Analysis performed; no further action required.",
"Unit fails analysis; TSM determination required."))))))</f>
        <v/>
      </c>
      <c r="AJ4087" s="58"/>
    </row>
    <row r="4088" customFormat="false" ht="15" hidden="false" customHeight="false" outlineLevel="0" collapsed="false">
      <c r="A4088" s="56"/>
      <c r="E4088" s="57" t="str">
        <f aca="false">IF(AND($F4088="",$G4088=""),"",IF($G4088="",$F4088,HYPERLINK($G4088,$F4088)))</f>
        <v/>
      </c>
      <c r="H4088" s="1" t="str">
        <f aca="false">IF($I4088="","None Attached",IF(LEFT($I4088,5)="https",HYPERLINK($I4088,"Datasheet"),HYPERLINK(_xlfn.CONCAT("https://",$I4088),"Datasheet")))</f>
        <v>None Attached</v>
      </c>
      <c r="M4088" s="56"/>
      <c r="P4088" s="58"/>
      <c r="Q4088" s="1" t="n">
        <f aca="false">$M4088-$N4088</f>
        <v>0</v>
      </c>
      <c r="R4088" s="56"/>
      <c r="T4088" s="59" t="s">
        <v>15</v>
      </c>
      <c r="U4088" s="1" t="n">
        <f aca="false">$S4088-$R4088</f>
        <v>0</v>
      </c>
      <c r="V4088" s="1" t="n">
        <f aca="false">IF($T4088="±",$Q4088*2,$Q4088)</f>
        <v>0</v>
      </c>
      <c r="W4088" s="60" t="str">
        <f aca="false">IFERROR($U4088/ABS($V4088),"N/A")</f>
        <v>N/A</v>
      </c>
      <c r="X4088" s="61" t="str">
        <f aca="false">IF(OR($W4088="N/A",$R4088="",$S4088=""),"N/A",IF($W4088&gt;=4,"Not Significant",IF($W4088&gt;=2,"Semi-Significant","Significant")))</f>
        <v>N/A</v>
      </c>
      <c r="Z4088" s="1" t="str">
        <f aca="false">IF($D4088="Z540.1 w/data",0,"")</f>
        <v/>
      </c>
      <c r="AA4088" s="1" t="e">
        <f aca="false">$Y4088+$Q4088+$Z4088</f>
        <v>#VALUE!</v>
      </c>
      <c r="AB4088" s="1" t="n">
        <f aca="false">$N4088+$Q4088</f>
        <v>0</v>
      </c>
      <c r="AC4088" s="1" t="str">
        <f aca="false">IF($Y4088="","",IF(AND($AA4088&gt;=$R4088,$AA4088&lt;=$S4088),"Pass","Fail"))</f>
        <v/>
      </c>
      <c r="AD4088" s="1" t="str">
        <f aca="false">IF($Y4088="","",IF($AA4088&gt;$R4088,"Pass","Fail"))</f>
        <v/>
      </c>
      <c r="AE4088" s="1" t="str">
        <f aca="false">IF($Y4088="","",IF($AA4088&gt;=$R4088,"Pass","Fail"))</f>
        <v/>
      </c>
      <c r="AF4088" s="1" t="str">
        <f aca="false">IF($Y4088="","",IF($AA4088&lt;=$S4088,"Pass","Fail"))</f>
        <v/>
      </c>
      <c r="AG4088" s="1" t="str">
        <f aca="false">IF($Y4088="","",IF($AA4088&lt;$S4088,"Pass","Fail"))</f>
        <v/>
      </c>
      <c r="AH4088" s="23" t="str">
        <f aca="true">INDIRECT(CHOOSE(MATCH($T4088,{"±","&gt;","≥","≤","&lt;"},0), "AC", "AD", "AE", "AF", "AG") &amp; ROW())</f>
        <v/>
      </c>
      <c r="AI4088" s="56" t="str">
        <f aca="false">IF($X4088="Not Significant","No Further Action Required",
IF($AH4088="","",
IF(AND($AH4088="Pass",$L4088="0 - Passed "),"Analysis performed; no further action required.",
IF(AND($AH4088="Fail",$L4088="1 - Failed "),"Analysis performed; no further action required.",
IF(AND($AH4088="Pass",$L4088="2 - Limited In Use "),"Analysis performed; no further action required.",
IF(AND($AH4088="Fail",$L4088="3 - Adjusted "),"Analysis performed; no further action required.",
"Unit fails analysis; TSM determination required."))))))</f>
        <v/>
      </c>
      <c r="AJ4088" s="58"/>
    </row>
    <row r="4089" customFormat="false" ht="15" hidden="false" customHeight="false" outlineLevel="0" collapsed="false">
      <c r="A4089" s="56"/>
      <c r="E4089" s="57" t="str">
        <f aca="false">IF(AND($F4089="",$G4089=""),"",IF($G4089="",$F4089,HYPERLINK($G4089,$F4089)))</f>
        <v/>
      </c>
      <c r="H4089" s="1" t="str">
        <f aca="false">IF($I4089="","None Attached",IF(LEFT($I4089,5)="https",HYPERLINK($I4089,"Datasheet"),HYPERLINK(_xlfn.CONCAT("https://",$I4089),"Datasheet")))</f>
        <v>None Attached</v>
      </c>
      <c r="M4089" s="56"/>
      <c r="P4089" s="58"/>
      <c r="Q4089" s="1" t="n">
        <f aca="false">$M4089-$N4089</f>
        <v>0</v>
      </c>
      <c r="R4089" s="56"/>
      <c r="T4089" s="59" t="s">
        <v>15</v>
      </c>
      <c r="U4089" s="1" t="n">
        <f aca="false">$S4089-$R4089</f>
        <v>0</v>
      </c>
      <c r="V4089" s="1" t="n">
        <f aca="false">IF($T4089="±",$Q4089*2,$Q4089)</f>
        <v>0</v>
      </c>
      <c r="W4089" s="60" t="str">
        <f aca="false">IFERROR($U4089/ABS($V4089),"N/A")</f>
        <v>N/A</v>
      </c>
      <c r="X4089" s="61" t="str">
        <f aca="false">IF(OR($W4089="N/A",$R4089="",$S4089=""),"N/A",IF($W4089&gt;=4,"Not Significant",IF($W4089&gt;=2,"Semi-Significant","Significant")))</f>
        <v>N/A</v>
      </c>
      <c r="Z4089" s="1" t="str">
        <f aca="false">IF($D4089="Z540.1 w/data",0,"")</f>
        <v/>
      </c>
      <c r="AA4089" s="1" t="e">
        <f aca="false">$Y4089+$Q4089+$Z4089</f>
        <v>#VALUE!</v>
      </c>
      <c r="AB4089" s="1" t="n">
        <f aca="false">$N4089+$Q4089</f>
        <v>0</v>
      </c>
      <c r="AC4089" s="1" t="str">
        <f aca="false">IF($Y4089="","",IF(AND($AA4089&gt;=$R4089,$AA4089&lt;=$S4089),"Pass","Fail"))</f>
        <v/>
      </c>
      <c r="AD4089" s="1" t="str">
        <f aca="false">IF($Y4089="","",IF($AA4089&gt;$R4089,"Pass","Fail"))</f>
        <v/>
      </c>
      <c r="AE4089" s="1" t="str">
        <f aca="false">IF($Y4089="","",IF($AA4089&gt;=$R4089,"Pass","Fail"))</f>
        <v/>
      </c>
      <c r="AF4089" s="1" t="str">
        <f aca="false">IF($Y4089="","",IF($AA4089&lt;=$S4089,"Pass","Fail"))</f>
        <v/>
      </c>
      <c r="AG4089" s="1" t="str">
        <f aca="false">IF($Y4089="","",IF($AA4089&lt;$S4089,"Pass","Fail"))</f>
        <v/>
      </c>
      <c r="AH4089" s="23" t="str">
        <f aca="true">INDIRECT(CHOOSE(MATCH($T4089,{"±","&gt;","≥","≤","&lt;"},0), "AC", "AD", "AE", "AF", "AG") &amp; ROW())</f>
        <v/>
      </c>
      <c r="AI4089" s="56" t="str">
        <f aca="false">IF($X4089="Not Significant","No Further Action Required",
IF($AH4089="","",
IF(AND($AH4089="Pass",$L4089="0 - Passed "),"Analysis performed; no further action required.",
IF(AND($AH4089="Fail",$L4089="1 - Failed "),"Analysis performed; no further action required.",
IF(AND($AH4089="Pass",$L4089="2 - Limited In Use "),"Analysis performed; no further action required.",
IF(AND($AH4089="Fail",$L4089="3 - Adjusted "),"Analysis performed; no further action required.",
"Unit fails analysis; TSM determination required."))))))</f>
        <v/>
      </c>
      <c r="AJ4089" s="58"/>
    </row>
    <row r="4090" customFormat="false" ht="15" hidden="false" customHeight="false" outlineLevel="0" collapsed="false">
      <c r="A4090" s="56"/>
      <c r="E4090" s="57" t="str">
        <f aca="false">IF(AND($F4090="",$G4090=""),"",IF($G4090="",$F4090,HYPERLINK($G4090,$F4090)))</f>
        <v/>
      </c>
      <c r="H4090" s="1" t="str">
        <f aca="false">IF($I4090="","None Attached",IF(LEFT($I4090,5)="https",HYPERLINK($I4090,"Datasheet"),HYPERLINK(_xlfn.CONCAT("https://",$I4090),"Datasheet")))</f>
        <v>None Attached</v>
      </c>
      <c r="M4090" s="56"/>
      <c r="P4090" s="58"/>
      <c r="Q4090" s="1" t="n">
        <f aca="false">$M4090-$N4090</f>
        <v>0</v>
      </c>
      <c r="R4090" s="56"/>
      <c r="T4090" s="59" t="s">
        <v>15</v>
      </c>
      <c r="U4090" s="1" t="n">
        <f aca="false">$S4090-$R4090</f>
        <v>0</v>
      </c>
      <c r="V4090" s="1" t="n">
        <f aca="false">IF($T4090="±",$Q4090*2,$Q4090)</f>
        <v>0</v>
      </c>
      <c r="W4090" s="60" t="str">
        <f aca="false">IFERROR($U4090/ABS($V4090),"N/A")</f>
        <v>N/A</v>
      </c>
      <c r="X4090" s="61" t="str">
        <f aca="false">IF(OR($W4090="N/A",$R4090="",$S4090=""),"N/A",IF($W4090&gt;=4,"Not Significant",IF($W4090&gt;=2,"Semi-Significant","Significant")))</f>
        <v>N/A</v>
      </c>
      <c r="Z4090" s="1" t="str">
        <f aca="false">IF($D4090="Z540.1 w/data",0,"")</f>
        <v/>
      </c>
      <c r="AA4090" s="1" t="e">
        <f aca="false">$Y4090+$Q4090+$Z4090</f>
        <v>#VALUE!</v>
      </c>
      <c r="AB4090" s="1" t="n">
        <f aca="false">$N4090+$Q4090</f>
        <v>0</v>
      </c>
      <c r="AC4090" s="1" t="str">
        <f aca="false">IF($Y4090="","",IF(AND($AA4090&gt;=$R4090,$AA4090&lt;=$S4090),"Pass","Fail"))</f>
        <v/>
      </c>
      <c r="AD4090" s="1" t="str">
        <f aca="false">IF($Y4090="","",IF($AA4090&gt;$R4090,"Pass","Fail"))</f>
        <v/>
      </c>
      <c r="AE4090" s="1" t="str">
        <f aca="false">IF($Y4090="","",IF($AA4090&gt;=$R4090,"Pass","Fail"))</f>
        <v/>
      </c>
      <c r="AF4090" s="1" t="str">
        <f aca="false">IF($Y4090="","",IF($AA4090&lt;=$S4090,"Pass","Fail"))</f>
        <v/>
      </c>
      <c r="AG4090" s="1" t="str">
        <f aca="false">IF($Y4090="","",IF($AA4090&lt;$S4090,"Pass","Fail"))</f>
        <v/>
      </c>
      <c r="AH4090" s="23" t="str">
        <f aca="true">INDIRECT(CHOOSE(MATCH($T4090,{"±","&gt;","≥","≤","&lt;"},0), "AC", "AD", "AE", "AF", "AG") &amp; ROW())</f>
        <v/>
      </c>
      <c r="AI4090" s="56" t="str">
        <f aca="false">IF($X4090="Not Significant","No Further Action Required",
IF($AH4090="","",
IF(AND($AH4090="Pass",$L4090="0 - Passed "),"Analysis performed; no further action required.",
IF(AND($AH4090="Fail",$L4090="1 - Failed "),"Analysis performed; no further action required.",
IF(AND($AH4090="Pass",$L4090="2 - Limited In Use "),"Analysis performed; no further action required.",
IF(AND($AH4090="Fail",$L4090="3 - Adjusted "),"Analysis performed; no further action required.",
"Unit fails analysis; TSM determination required."))))))</f>
        <v/>
      </c>
      <c r="AJ4090" s="58"/>
    </row>
    <row r="4091" customFormat="false" ht="15" hidden="false" customHeight="false" outlineLevel="0" collapsed="false">
      <c r="A4091" s="56"/>
      <c r="E4091" s="57" t="str">
        <f aca="false">IF(AND($F4091="",$G4091=""),"",IF($G4091="",$F4091,HYPERLINK($G4091,$F4091)))</f>
        <v/>
      </c>
      <c r="H4091" s="1" t="str">
        <f aca="false">IF($I4091="","None Attached",IF(LEFT($I4091,5)="https",HYPERLINK($I4091,"Datasheet"),HYPERLINK(_xlfn.CONCAT("https://",$I4091),"Datasheet")))</f>
        <v>None Attached</v>
      </c>
      <c r="M4091" s="56"/>
      <c r="P4091" s="58"/>
      <c r="Q4091" s="1" t="n">
        <f aca="false">$M4091-$N4091</f>
        <v>0</v>
      </c>
      <c r="R4091" s="56"/>
      <c r="T4091" s="59" t="s">
        <v>15</v>
      </c>
      <c r="U4091" s="1" t="n">
        <f aca="false">$S4091-$R4091</f>
        <v>0</v>
      </c>
      <c r="V4091" s="1" t="n">
        <f aca="false">IF($T4091="±",$Q4091*2,$Q4091)</f>
        <v>0</v>
      </c>
      <c r="W4091" s="60" t="str">
        <f aca="false">IFERROR($U4091/ABS($V4091),"N/A")</f>
        <v>N/A</v>
      </c>
      <c r="X4091" s="61" t="str">
        <f aca="false">IF(OR($W4091="N/A",$R4091="",$S4091=""),"N/A",IF($W4091&gt;=4,"Not Significant",IF($W4091&gt;=2,"Semi-Significant","Significant")))</f>
        <v>N/A</v>
      </c>
      <c r="Z4091" s="1" t="str">
        <f aca="false">IF($D4091="Z540.1 w/data",0,"")</f>
        <v/>
      </c>
      <c r="AA4091" s="1" t="e">
        <f aca="false">$Y4091+$Q4091+$Z4091</f>
        <v>#VALUE!</v>
      </c>
      <c r="AB4091" s="1" t="n">
        <f aca="false">$N4091+$Q4091</f>
        <v>0</v>
      </c>
      <c r="AC4091" s="1" t="str">
        <f aca="false">IF($Y4091="","",IF(AND($AA4091&gt;=$R4091,$AA4091&lt;=$S4091),"Pass","Fail"))</f>
        <v/>
      </c>
      <c r="AD4091" s="1" t="str">
        <f aca="false">IF($Y4091="","",IF($AA4091&gt;$R4091,"Pass","Fail"))</f>
        <v/>
      </c>
      <c r="AE4091" s="1" t="str">
        <f aca="false">IF($Y4091="","",IF($AA4091&gt;=$R4091,"Pass","Fail"))</f>
        <v/>
      </c>
      <c r="AF4091" s="1" t="str">
        <f aca="false">IF($Y4091="","",IF($AA4091&lt;=$S4091,"Pass","Fail"))</f>
        <v/>
      </c>
      <c r="AG4091" s="1" t="str">
        <f aca="false">IF($Y4091="","",IF($AA4091&lt;$S4091,"Pass","Fail"))</f>
        <v/>
      </c>
      <c r="AH4091" s="23" t="str">
        <f aca="true">INDIRECT(CHOOSE(MATCH($T4091,{"±","&gt;","≥","≤","&lt;"},0), "AC", "AD", "AE", "AF", "AG") &amp; ROW())</f>
        <v/>
      </c>
      <c r="AI4091" s="56" t="str">
        <f aca="false">IF($X4091="Not Significant","No Further Action Required",
IF($AH4091="","",
IF(AND($AH4091="Pass",$L4091="0 - Passed "),"Analysis performed; no further action required.",
IF(AND($AH4091="Fail",$L4091="1 - Failed "),"Analysis performed; no further action required.",
IF(AND($AH4091="Pass",$L4091="2 - Limited In Use "),"Analysis performed; no further action required.",
IF(AND($AH4091="Fail",$L4091="3 - Adjusted "),"Analysis performed; no further action required.",
"Unit fails analysis; TSM determination required."))))))</f>
        <v/>
      </c>
      <c r="AJ4091" s="58"/>
    </row>
    <row r="4092" customFormat="false" ht="15" hidden="false" customHeight="false" outlineLevel="0" collapsed="false">
      <c r="A4092" s="56"/>
      <c r="E4092" s="57" t="str">
        <f aca="false">IF(AND($F4092="",$G4092=""),"",IF($G4092="",$F4092,HYPERLINK($G4092,$F4092)))</f>
        <v/>
      </c>
      <c r="H4092" s="1" t="str">
        <f aca="false">IF($I4092="","None Attached",IF(LEFT($I4092,5)="https",HYPERLINK($I4092,"Datasheet"),HYPERLINK(_xlfn.CONCAT("https://",$I4092),"Datasheet")))</f>
        <v>None Attached</v>
      </c>
      <c r="M4092" s="56"/>
      <c r="P4092" s="58"/>
      <c r="Q4092" s="1" t="n">
        <f aca="false">$M4092-$N4092</f>
        <v>0</v>
      </c>
      <c r="R4092" s="56"/>
      <c r="T4092" s="59" t="s">
        <v>15</v>
      </c>
      <c r="U4092" s="1" t="n">
        <f aca="false">$S4092-$R4092</f>
        <v>0</v>
      </c>
      <c r="V4092" s="1" t="n">
        <f aca="false">IF($T4092="±",$Q4092*2,$Q4092)</f>
        <v>0</v>
      </c>
      <c r="W4092" s="60" t="str">
        <f aca="false">IFERROR($U4092/ABS($V4092),"N/A")</f>
        <v>N/A</v>
      </c>
      <c r="X4092" s="61" t="str">
        <f aca="false">IF(OR($W4092="N/A",$R4092="",$S4092=""),"N/A",IF($W4092&gt;=4,"Not Significant",IF($W4092&gt;=2,"Semi-Significant","Significant")))</f>
        <v>N/A</v>
      </c>
      <c r="Z4092" s="1" t="str">
        <f aca="false">IF($D4092="Z540.1 w/data",0,"")</f>
        <v/>
      </c>
      <c r="AA4092" s="1" t="e">
        <f aca="false">$Y4092+$Q4092+$Z4092</f>
        <v>#VALUE!</v>
      </c>
      <c r="AB4092" s="1" t="n">
        <f aca="false">$N4092+$Q4092</f>
        <v>0</v>
      </c>
      <c r="AC4092" s="1" t="str">
        <f aca="false">IF($Y4092="","",IF(AND($AA4092&gt;=$R4092,$AA4092&lt;=$S4092),"Pass","Fail"))</f>
        <v/>
      </c>
      <c r="AD4092" s="1" t="str">
        <f aca="false">IF($Y4092="","",IF($AA4092&gt;$R4092,"Pass","Fail"))</f>
        <v/>
      </c>
      <c r="AE4092" s="1" t="str">
        <f aca="false">IF($Y4092="","",IF($AA4092&gt;=$R4092,"Pass","Fail"))</f>
        <v/>
      </c>
      <c r="AF4092" s="1" t="str">
        <f aca="false">IF($Y4092="","",IF($AA4092&lt;=$S4092,"Pass","Fail"))</f>
        <v/>
      </c>
      <c r="AG4092" s="1" t="str">
        <f aca="false">IF($Y4092="","",IF($AA4092&lt;$S4092,"Pass","Fail"))</f>
        <v/>
      </c>
      <c r="AH4092" s="23" t="str">
        <f aca="true">INDIRECT(CHOOSE(MATCH($T4092,{"±","&gt;","≥","≤","&lt;"},0), "AC", "AD", "AE", "AF", "AG") &amp; ROW())</f>
        <v/>
      </c>
      <c r="AI4092" s="56" t="str">
        <f aca="false">IF($X4092="Not Significant","No Further Action Required",
IF($AH4092="","",
IF(AND($AH4092="Pass",$L4092="0 - Passed "),"Analysis performed; no further action required.",
IF(AND($AH4092="Fail",$L4092="1 - Failed "),"Analysis performed; no further action required.",
IF(AND($AH4092="Pass",$L4092="2 - Limited In Use "),"Analysis performed; no further action required.",
IF(AND($AH4092="Fail",$L4092="3 - Adjusted "),"Analysis performed; no further action required.",
"Unit fails analysis; TSM determination required."))))))</f>
        <v/>
      </c>
      <c r="AJ4092" s="58"/>
    </row>
    <row r="4093" customFormat="false" ht="15" hidden="false" customHeight="false" outlineLevel="0" collapsed="false">
      <c r="A4093" s="56"/>
      <c r="E4093" s="57" t="str">
        <f aca="false">IF(AND($F4093="",$G4093=""),"",IF($G4093="",$F4093,HYPERLINK($G4093,$F4093)))</f>
        <v/>
      </c>
      <c r="H4093" s="1" t="str">
        <f aca="false">IF($I4093="","None Attached",IF(LEFT($I4093,5)="https",HYPERLINK($I4093,"Datasheet"),HYPERLINK(_xlfn.CONCAT("https://",$I4093),"Datasheet")))</f>
        <v>None Attached</v>
      </c>
      <c r="M4093" s="56"/>
      <c r="P4093" s="58"/>
      <c r="Q4093" s="1" t="n">
        <f aca="false">$M4093-$N4093</f>
        <v>0</v>
      </c>
      <c r="R4093" s="56"/>
      <c r="T4093" s="59" t="s">
        <v>15</v>
      </c>
      <c r="U4093" s="1" t="n">
        <f aca="false">$S4093-$R4093</f>
        <v>0</v>
      </c>
      <c r="V4093" s="1" t="n">
        <f aca="false">IF($T4093="±",$Q4093*2,$Q4093)</f>
        <v>0</v>
      </c>
      <c r="W4093" s="60" t="str">
        <f aca="false">IFERROR($U4093/ABS($V4093),"N/A")</f>
        <v>N/A</v>
      </c>
      <c r="X4093" s="61" t="str">
        <f aca="false">IF(OR($W4093="N/A",$R4093="",$S4093=""),"N/A",IF($W4093&gt;=4,"Not Significant",IF($W4093&gt;=2,"Semi-Significant","Significant")))</f>
        <v>N/A</v>
      </c>
      <c r="Z4093" s="1" t="str">
        <f aca="false">IF($D4093="Z540.1 w/data",0,"")</f>
        <v/>
      </c>
      <c r="AA4093" s="1" t="e">
        <f aca="false">$Y4093+$Q4093+$Z4093</f>
        <v>#VALUE!</v>
      </c>
      <c r="AB4093" s="1" t="n">
        <f aca="false">$N4093+$Q4093</f>
        <v>0</v>
      </c>
      <c r="AC4093" s="1" t="str">
        <f aca="false">IF($Y4093="","",IF(AND($AA4093&gt;=$R4093,$AA4093&lt;=$S4093),"Pass","Fail"))</f>
        <v/>
      </c>
      <c r="AD4093" s="1" t="str">
        <f aca="false">IF($Y4093="","",IF($AA4093&gt;$R4093,"Pass","Fail"))</f>
        <v/>
      </c>
      <c r="AE4093" s="1" t="str">
        <f aca="false">IF($Y4093="","",IF($AA4093&gt;=$R4093,"Pass","Fail"))</f>
        <v/>
      </c>
      <c r="AF4093" s="1" t="str">
        <f aca="false">IF($Y4093="","",IF($AA4093&lt;=$S4093,"Pass","Fail"))</f>
        <v/>
      </c>
      <c r="AG4093" s="1" t="str">
        <f aca="false">IF($Y4093="","",IF($AA4093&lt;$S4093,"Pass","Fail"))</f>
        <v/>
      </c>
      <c r="AH4093" s="23" t="str">
        <f aca="true">INDIRECT(CHOOSE(MATCH($T4093,{"±","&gt;","≥","≤","&lt;"},0), "AC", "AD", "AE", "AF", "AG") &amp; ROW())</f>
        <v/>
      </c>
      <c r="AI4093" s="56" t="str">
        <f aca="false">IF($X4093="Not Significant","No Further Action Required",
IF($AH4093="","",
IF(AND($AH4093="Pass",$L4093="0 - Passed "),"Analysis performed; no further action required.",
IF(AND($AH4093="Fail",$L4093="1 - Failed "),"Analysis performed; no further action required.",
IF(AND($AH4093="Pass",$L4093="2 - Limited In Use "),"Analysis performed; no further action required.",
IF(AND($AH4093="Fail",$L4093="3 - Adjusted "),"Analysis performed; no further action required.",
"Unit fails analysis; TSM determination required."))))))</f>
        <v/>
      </c>
      <c r="AJ4093" s="58"/>
    </row>
    <row r="4094" customFormat="false" ht="15" hidden="false" customHeight="false" outlineLevel="0" collapsed="false">
      <c r="A4094" s="56"/>
      <c r="E4094" s="57" t="str">
        <f aca="false">IF(AND($F4094="",$G4094=""),"",IF($G4094="",$F4094,HYPERLINK($G4094,$F4094)))</f>
        <v/>
      </c>
      <c r="H4094" s="1" t="str">
        <f aca="false">IF($I4094="","None Attached",IF(LEFT($I4094,5)="https",HYPERLINK($I4094,"Datasheet"),HYPERLINK(_xlfn.CONCAT("https://",$I4094),"Datasheet")))</f>
        <v>None Attached</v>
      </c>
      <c r="M4094" s="56"/>
      <c r="P4094" s="58"/>
      <c r="Q4094" s="1" t="n">
        <f aca="false">$M4094-$N4094</f>
        <v>0</v>
      </c>
      <c r="R4094" s="56"/>
      <c r="T4094" s="59" t="s">
        <v>15</v>
      </c>
      <c r="U4094" s="1" t="n">
        <f aca="false">$S4094-$R4094</f>
        <v>0</v>
      </c>
      <c r="V4094" s="1" t="n">
        <f aca="false">IF($T4094="±",$Q4094*2,$Q4094)</f>
        <v>0</v>
      </c>
      <c r="W4094" s="60" t="str">
        <f aca="false">IFERROR($U4094/ABS($V4094),"N/A")</f>
        <v>N/A</v>
      </c>
      <c r="X4094" s="61" t="str">
        <f aca="false">IF(OR($W4094="N/A",$R4094="",$S4094=""),"N/A",IF($W4094&gt;=4,"Not Significant",IF($W4094&gt;=2,"Semi-Significant","Significant")))</f>
        <v>N/A</v>
      </c>
      <c r="Z4094" s="1" t="str">
        <f aca="false">IF($D4094="Z540.1 w/data",0,"")</f>
        <v/>
      </c>
      <c r="AA4094" s="1" t="e">
        <f aca="false">$Y4094+$Q4094+$Z4094</f>
        <v>#VALUE!</v>
      </c>
      <c r="AB4094" s="1" t="n">
        <f aca="false">$N4094+$Q4094</f>
        <v>0</v>
      </c>
      <c r="AC4094" s="1" t="str">
        <f aca="false">IF($Y4094="","",IF(AND($AA4094&gt;=$R4094,$AA4094&lt;=$S4094),"Pass","Fail"))</f>
        <v/>
      </c>
      <c r="AD4094" s="1" t="str">
        <f aca="false">IF($Y4094="","",IF($AA4094&gt;$R4094,"Pass","Fail"))</f>
        <v/>
      </c>
      <c r="AE4094" s="1" t="str">
        <f aca="false">IF($Y4094="","",IF($AA4094&gt;=$R4094,"Pass","Fail"))</f>
        <v/>
      </c>
      <c r="AF4094" s="1" t="str">
        <f aca="false">IF($Y4094="","",IF($AA4094&lt;=$S4094,"Pass","Fail"))</f>
        <v/>
      </c>
      <c r="AG4094" s="1" t="str">
        <f aca="false">IF($Y4094="","",IF($AA4094&lt;$S4094,"Pass","Fail"))</f>
        <v/>
      </c>
      <c r="AH4094" s="23" t="str">
        <f aca="true">INDIRECT(CHOOSE(MATCH($T4094,{"±","&gt;","≥","≤","&lt;"},0), "AC", "AD", "AE", "AF", "AG") &amp; ROW())</f>
        <v/>
      </c>
      <c r="AI4094" s="56" t="str">
        <f aca="false">IF($X4094="Not Significant","No Further Action Required",
IF($AH4094="","",
IF(AND($AH4094="Pass",$L4094="0 - Passed "),"Analysis performed; no further action required.",
IF(AND($AH4094="Fail",$L4094="1 - Failed "),"Analysis performed; no further action required.",
IF(AND($AH4094="Pass",$L4094="2 - Limited In Use "),"Analysis performed; no further action required.",
IF(AND($AH4094="Fail",$L4094="3 - Adjusted "),"Analysis performed; no further action required.",
"Unit fails analysis; TSM determination required."))))))</f>
        <v/>
      </c>
      <c r="AJ4094" s="58"/>
    </row>
    <row r="4095" customFormat="false" ht="15" hidden="false" customHeight="false" outlineLevel="0" collapsed="false">
      <c r="A4095" s="56"/>
      <c r="E4095" s="57" t="str">
        <f aca="false">IF(AND($F4095="",$G4095=""),"",IF($G4095="",$F4095,HYPERLINK($G4095,$F4095)))</f>
        <v/>
      </c>
      <c r="H4095" s="1" t="str">
        <f aca="false">IF($I4095="","None Attached",IF(LEFT($I4095,5)="https",HYPERLINK($I4095,"Datasheet"),HYPERLINK(_xlfn.CONCAT("https://",$I4095),"Datasheet")))</f>
        <v>None Attached</v>
      </c>
      <c r="M4095" s="56"/>
      <c r="P4095" s="58"/>
      <c r="Q4095" s="1" t="n">
        <f aca="false">$M4095-$N4095</f>
        <v>0</v>
      </c>
      <c r="R4095" s="56"/>
      <c r="T4095" s="59" t="s">
        <v>15</v>
      </c>
      <c r="U4095" s="1" t="n">
        <f aca="false">$S4095-$R4095</f>
        <v>0</v>
      </c>
      <c r="V4095" s="1" t="n">
        <f aca="false">IF($T4095="±",$Q4095*2,$Q4095)</f>
        <v>0</v>
      </c>
      <c r="W4095" s="60" t="str">
        <f aca="false">IFERROR($U4095/ABS($V4095),"N/A")</f>
        <v>N/A</v>
      </c>
      <c r="X4095" s="61" t="str">
        <f aca="false">IF(OR($W4095="N/A",$R4095="",$S4095=""),"N/A",IF($W4095&gt;=4,"Not Significant",IF($W4095&gt;=2,"Semi-Significant","Significant")))</f>
        <v>N/A</v>
      </c>
      <c r="Z4095" s="1" t="str">
        <f aca="false">IF($D4095="Z540.1 w/data",0,"")</f>
        <v/>
      </c>
      <c r="AA4095" s="1" t="e">
        <f aca="false">$Y4095+$Q4095+$Z4095</f>
        <v>#VALUE!</v>
      </c>
      <c r="AB4095" s="1" t="n">
        <f aca="false">$N4095+$Q4095</f>
        <v>0</v>
      </c>
      <c r="AC4095" s="1" t="str">
        <f aca="false">IF($Y4095="","",IF(AND($AA4095&gt;=$R4095,$AA4095&lt;=$S4095),"Pass","Fail"))</f>
        <v/>
      </c>
      <c r="AD4095" s="1" t="str">
        <f aca="false">IF($Y4095="","",IF($AA4095&gt;$R4095,"Pass","Fail"))</f>
        <v/>
      </c>
      <c r="AE4095" s="1" t="str">
        <f aca="false">IF($Y4095="","",IF($AA4095&gt;=$R4095,"Pass","Fail"))</f>
        <v/>
      </c>
      <c r="AF4095" s="1" t="str">
        <f aca="false">IF($Y4095="","",IF($AA4095&lt;=$S4095,"Pass","Fail"))</f>
        <v/>
      </c>
      <c r="AG4095" s="1" t="str">
        <f aca="false">IF($Y4095="","",IF($AA4095&lt;$S4095,"Pass","Fail"))</f>
        <v/>
      </c>
      <c r="AH4095" s="23" t="str">
        <f aca="true">INDIRECT(CHOOSE(MATCH($T4095,{"±","&gt;","≥","≤","&lt;"},0), "AC", "AD", "AE", "AF", "AG") &amp; ROW())</f>
        <v/>
      </c>
      <c r="AI4095" s="56" t="str">
        <f aca="false">IF($X4095="Not Significant","No Further Action Required",
IF($AH4095="","",
IF(AND($AH4095="Pass",$L4095="0 - Passed "),"Analysis performed; no further action required.",
IF(AND($AH4095="Fail",$L4095="1 - Failed "),"Analysis performed; no further action required.",
IF(AND($AH4095="Pass",$L4095="2 - Limited In Use "),"Analysis performed; no further action required.",
IF(AND($AH4095="Fail",$L4095="3 - Adjusted "),"Analysis performed; no further action required.",
"Unit fails analysis; TSM determination required."))))))</f>
        <v/>
      </c>
      <c r="AJ4095" s="58"/>
    </row>
    <row r="4096" customFormat="false" ht="15" hidden="false" customHeight="false" outlineLevel="0" collapsed="false">
      <c r="A4096" s="56"/>
      <c r="E4096" s="57" t="str">
        <f aca="false">IF(AND($F4096="",$G4096=""),"",IF($G4096="",$F4096,HYPERLINK($G4096,$F4096)))</f>
        <v/>
      </c>
      <c r="H4096" s="1" t="str">
        <f aca="false">IF($I4096="","None Attached",IF(LEFT($I4096,5)="https",HYPERLINK($I4096,"Datasheet"),HYPERLINK(_xlfn.CONCAT("https://",$I4096),"Datasheet")))</f>
        <v>None Attached</v>
      </c>
      <c r="M4096" s="56"/>
      <c r="P4096" s="58"/>
      <c r="Q4096" s="1" t="n">
        <f aca="false">$M4096-$N4096</f>
        <v>0</v>
      </c>
      <c r="R4096" s="56"/>
      <c r="T4096" s="59" t="s">
        <v>15</v>
      </c>
      <c r="U4096" s="1" t="n">
        <f aca="false">$S4096-$R4096</f>
        <v>0</v>
      </c>
      <c r="V4096" s="1" t="n">
        <f aca="false">IF($T4096="±",$Q4096*2,$Q4096)</f>
        <v>0</v>
      </c>
      <c r="W4096" s="60" t="str">
        <f aca="false">IFERROR($U4096/ABS($V4096),"N/A")</f>
        <v>N/A</v>
      </c>
      <c r="X4096" s="61" t="str">
        <f aca="false">IF(OR($W4096="N/A",$R4096="",$S4096=""),"N/A",IF($W4096&gt;=4,"Not Significant",IF($W4096&gt;=2,"Semi-Significant","Significant")))</f>
        <v>N/A</v>
      </c>
      <c r="Z4096" s="1" t="str">
        <f aca="false">IF($D4096="Z540.1 w/data",0,"")</f>
        <v/>
      </c>
      <c r="AA4096" s="1" t="e">
        <f aca="false">$Y4096+$Q4096+$Z4096</f>
        <v>#VALUE!</v>
      </c>
      <c r="AB4096" s="1" t="n">
        <f aca="false">$N4096+$Q4096</f>
        <v>0</v>
      </c>
      <c r="AC4096" s="1" t="str">
        <f aca="false">IF($Y4096="","",IF(AND($AA4096&gt;=$R4096,$AA4096&lt;=$S4096),"Pass","Fail"))</f>
        <v/>
      </c>
      <c r="AD4096" s="1" t="str">
        <f aca="false">IF($Y4096="","",IF($AA4096&gt;$R4096,"Pass","Fail"))</f>
        <v/>
      </c>
      <c r="AE4096" s="1" t="str">
        <f aca="false">IF($Y4096="","",IF($AA4096&gt;=$R4096,"Pass","Fail"))</f>
        <v/>
      </c>
      <c r="AF4096" s="1" t="str">
        <f aca="false">IF($Y4096="","",IF($AA4096&lt;=$S4096,"Pass","Fail"))</f>
        <v/>
      </c>
      <c r="AG4096" s="1" t="str">
        <f aca="false">IF($Y4096="","",IF($AA4096&lt;$S4096,"Pass","Fail"))</f>
        <v/>
      </c>
      <c r="AH4096" s="23" t="str">
        <f aca="true">INDIRECT(CHOOSE(MATCH($T4096,{"±","&gt;","≥","≤","&lt;"},0), "AC", "AD", "AE", "AF", "AG") &amp; ROW())</f>
        <v/>
      </c>
      <c r="AI4096" s="56" t="str">
        <f aca="false">IF($X4096="Not Significant","No Further Action Required",
IF($AH4096="","",
IF(AND($AH4096="Pass",$L4096="0 - Passed "),"Analysis performed; no further action required.",
IF(AND($AH4096="Fail",$L4096="1 - Failed "),"Analysis performed; no further action required.",
IF(AND($AH4096="Pass",$L4096="2 - Limited In Use "),"Analysis performed; no further action required.",
IF(AND($AH4096="Fail",$L4096="3 - Adjusted "),"Analysis performed; no further action required.",
"Unit fails analysis; TSM determination required."))))))</f>
        <v/>
      </c>
      <c r="AJ4096" s="58"/>
    </row>
    <row r="4097" customFormat="false" ht="15" hidden="false" customHeight="false" outlineLevel="0" collapsed="false">
      <c r="A4097" s="56"/>
      <c r="E4097" s="57" t="str">
        <f aca="false">IF(AND($F4097="",$G4097=""),"",IF($G4097="",$F4097,HYPERLINK($G4097,$F4097)))</f>
        <v/>
      </c>
      <c r="H4097" s="1" t="str">
        <f aca="false">IF($I4097="","None Attached",IF(LEFT($I4097,5)="https",HYPERLINK($I4097,"Datasheet"),HYPERLINK(_xlfn.CONCAT("https://",$I4097),"Datasheet")))</f>
        <v>None Attached</v>
      </c>
      <c r="M4097" s="56"/>
      <c r="P4097" s="58"/>
      <c r="Q4097" s="1" t="n">
        <f aca="false">$M4097-$N4097</f>
        <v>0</v>
      </c>
      <c r="R4097" s="56"/>
      <c r="T4097" s="59" t="s">
        <v>15</v>
      </c>
      <c r="U4097" s="1" t="n">
        <f aca="false">$S4097-$R4097</f>
        <v>0</v>
      </c>
      <c r="V4097" s="1" t="n">
        <f aca="false">IF($T4097="±",$Q4097*2,$Q4097)</f>
        <v>0</v>
      </c>
      <c r="W4097" s="60" t="str">
        <f aca="false">IFERROR($U4097/ABS($V4097),"N/A")</f>
        <v>N/A</v>
      </c>
      <c r="X4097" s="61" t="str">
        <f aca="false">IF(OR($W4097="N/A",$R4097="",$S4097=""),"N/A",IF($W4097&gt;=4,"Not Significant",IF($W4097&gt;=2,"Semi-Significant","Significant")))</f>
        <v>N/A</v>
      </c>
      <c r="Z4097" s="1" t="str">
        <f aca="false">IF($D4097="Z540.1 w/data",0,"")</f>
        <v/>
      </c>
      <c r="AA4097" s="1" t="e">
        <f aca="false">$Y4097+$Q4097+$Z4097</f>
        <v>#VALUE!</v>
      </c>
      <c r="AB4097" s="1" t="n">
        <f aca="false">$N4097+$Q4097</f>
        <v>0</v>
      </c>
      <c r="AC4097" s="1" t="str">
        <f aca="false">IF($Y4097="","",IF(AND($AA4097&gt;=$R4097,$AA4097&lt;=$S4097),"Pass","Fail"))</f>
        <v/>
      </c>
      <c r="AD4097" s="1" t="str">
        <f aca="false">IF($Y4097="","",IF($AA4097&gt;$R4097,"Pass","Fail"))</f>
        <v/>
      </c>
      <c r="AE4097" s="1" t="str">
        <f aca="false">IF($Y4097="","",IF($AA4097&gt;=$R4097,"Pass","Fail"))</f>
        <v/>
      </c>
      <c r="AF4097" s="1" t="str">
        <f aca="false">IF($Y4097="","",IF($AA4097&lt;=$S4097,"Pass","Fail"))</f>
        <v/>
      </c>
      <c r="AG4097" s="1" t="str">
        <f aca="false">IF($Y4097="","",IF($AA4097&lt;$S4097,"Pass","Fail"))</f>
        <v/>
      </c>
      <c r="AH4097" s="23" t="str">
        <f aca="true">INDIRECT(CHOOSE(MATCH($T4097,{"±","&gt;","≥","≤","&lt;"},0), "AC", "AD", "AE", "AF", "AG") &amp; ROW())</f>
        <v/>
      </c>
      <c r="AI4097" s="56" t="str">
        <f aca="false">IF($X4097="Not Significant","No Further Action Required",
IF($AH4097="","",
IF(AND($AH4097="Pass",$L4097="0 - Passed "),"Analysis performed; no further action required.",
IF(AND($AH4097="Fail",$L4097="1 - Failed "),"Analysis performed; no further action required.",
IF(AND($AH4097="Pass",$L4097="2 - Limited In Use "),"Analysis performed; no further action required.",
IF(AND($AH4097="Fail",$L4097="3 - Adjusted "),"Analysis performed; no further action required.",
"Unit fails analysis; TSM determination required."))))))</f>
        <v/>
      </c>
      <c r="AJ4097" s="58"/>
    </row>
    <row r="4098" customFormat="false" ht="15" hidden="false" customHeight="false" outlineLevel="0" collapsed="false">
      <c r="A4098" s="56"/>
      <c r="E4098" s="57" t="str">
        <f aca="false">IF(AND($F4098="",$G4098=""),"",IF($G4098="",$F4098,HYPERLINK($G4098,$F4098)))</f>
        <v/>
      </c>
      <c r="H4098" s="1" t="str">
        <f aca="false">IF($I4098="","None Attached",IF(LEFT($I4098,5)="https",HYPERLINK($I4098,"Datasheet"),HYPERLINK(_xlfn.CONCAT("https://",$I4098),"Datasheet")))</f>
        <v>None Attached</v>
      </c>
      <c r="M4098" s="56"/>
      <c r="P4098" s="58"/>
      <c r="Q4098" s="1" t="n">
        <f aca="false">$M4098-$N4098</f>
        <v>0</v>
      </c>
      <c r="R4098" s="56"/>
      <c r="T4098" s="59" t="s">
        <v>15</v>
      </c>
      <c r="U4098" s="1" t="n">
        <f aca="false">$S4098-$R4098</f>
        <v>0</v>
      </c>
      <c r="V4098" s="1" t="n">
        <f aca="false">IF($T4098="±",$Q4098*2,$Q4098)</f>
        <v>0</v>
      </c>
      <c r="W4098" s="60" t="str">
        <f aca="false">IFERROR($U4098/ABS($V4098),"N/A")</f>
        <v>N/A</v>
      </c>
      <c r="X4098" s="61" t="str">
        <f aca="false">IF(OR($W4098="N/A",$R4098="",$S4098=""),"N/A",IF($W4098&gt;=4,"Not Significant",IF($W4098&gt;=2,"Semi-Significant","Significant")))</f>
        <v>N/A</v>
      </c>
      <c r="Z4098" s="1" t="str">
        <f aca="false">IF($D4098="Z540.1 w/data",0,"")</f>
        <v/>
      </c>
      <c r="AA4098" s="1" t="e">
        <f aca="false">$Y4098+$Q4098+$Z4098</f>
        <v>#VALUE!</v>
      </c>
      <c r="AB4098" s="1" t="n">
        <f aca="false">$N4098+$Q4098</f>
        <v>0</v>
      </c>
      <c r="AC4098" s="1" t="str">
        <f aca="false">IF($Y4098="","",IF(AND($AA4098&gt;=$R4098,$AA4098&lt;=$S4098),"Pass","Fail"))</f>
        <v/>
      </c>
      <c r="AD4098" s="1" t="str">
        <f aca="false">IF($Y4098="","",IF($AA4098&gt;$R4098,"Pass","Fail"))</f>
        <v/>
      </c>
      <c r="AE4098" s="1" t="str">
        <f aca="false">IF($Y4098="","",IF($AA4098&gt;=$R4098,"Pass","Fail"))</f>
        <v/>
      </c>
      <c r="AF4098" s="1" t="str">
        <f aca="false">IF($Y4098="","",IF($AA4098&lt;=$S4098,"Pass","Fail"))</f>
        <v/>
      </c>
      <c r="AG4098" s="1" t="str">
        <f aca="false">IF($Y4098="","",IF($AA4098&lt;$S4098,"Pass","Fail"))</f>
        <v/>
      </c>
      <c r="AH4098" s="23" t="str">
        <f aca="true">INDIRECT(CHOOSE(MATCH($T4098,{"±","&gt;","≥","≤","&lt;"},0), "AC", "AD", "AE", "AF", "AG") &amp; ROW())</f>
        <v/>
      </c>
      <c r="AI4098" s="56" t="str">
        <f aca="false">IF($X4098="Not Significant","No Further Action Required",
IF($AH4098="","",
IF(AND($AH4098="Pass",$L4098="0 - Passed "),"Analysis performed; no further action required.",
IF(AND($AH4098="Fail",$L4098="1 - Failed "),"Analysis performed; no further action required.",
IF(AND($AH4098="Pass",$L4098="2 - Limited In Use "),"Analysis performed; no further action required.",
IF(AND($AH4098="Fail",$L4098="3 - Adjusted "),"Analysis performed; no further action required.",
"Unit fails analysis; TSM determination required."))))))</f>
        <v/>
      </c>
      <c r="AJ4098" s="58"/>
    </row>
    <row r="4099" customFormat="false" ht="15" hidden="false" customHeight="false" outlineLevel="0" collapsed="false">
      <c r="A4099" s="56"/>
      <c r="E4099" s="57" t="str">
        <f aca="false">IF(AND($F4099="",$G4099=""),"",IF($G4099="",$F4099,HYPERLINK($G4099,$F4099)))</f>
        <v/>
      </c>
      <c r="H4099" s="1" t="str">
        <f aca="false">IF($I4099="","None Attached",IF(LEFT($I4099,5)="https",HYPERLINK($I4099,"Datasheet"),HYPERLINK(_xlfn.CONCAT("https://",$I4099),"Datasheet")))</f>
        <v>None Attached</v>
      </c>
      <c r="M4099" s="56"/>
      <c r="P4099" s="58"/>
      <c r="Q4099" s="1" t="n">
        <f aca="false">$M4099-$N4099</f>
        <v>0</v>
      </c>
      <c r="R4099" s="56"/>
      <c r="T4099" s="59" t="s">
        <v>15</v>
      </c>
      <c r="U4099" s="1" t="n">
        <f aca="false">$S4099-$R4099</f>
        <v>0</v>
      </c>
      <c r="V4099" s="1" t="n">
        <f aca="false">IF($T4099="±",$Q4099*2,$Q4099)</f>
        <v>0</v>
      </c>
      <c r="W4099" s="60" t="str">
        <f aca="false">IFERROR($U4099/ABS($V4099),"N/A")</f>
        <v>N/A</v>
      </c>
      <c r="X4099" s="61" t="str">
        <f aca="false">IF(OR($W4099="N/A",$R4099="",$S4099=""),"N/A",IF($W4099&gt;=4,"Not Significant",IF($W4099&gt;=2,"Semi-Significant","Significant")))</f>
        <v>N/A</v>
      </c>
      <c r="Z4099" s="1" t="str">
        <f aca="false">IF($D4099="Z540.1 w/data",0,"")</f>
        <v/>
      </c>
      <c r="AA4099" s="1" t="e">
        <f aca="false">$Y4099+$Q4099+$Z4099</f>
        <v>#VALUE!</v>
      </c>
      <c r="AB4099" s="1" t="n">
        <f aca="false">$N4099+$Q4099</f>
        <v>0</v>
      </c>
      <c r="AC4099" s="1" t="str">
        <f aca="false">IF($Y4099="","",IF(AND($AA4099&gt;=$R4099,$AA4099&lt;=$S4099),"Pass","Fail"))</f>
        <v/>
      </c>
      <c r="AD4099" s="1" t="str">
        <f aca="false">IF($Y4099="","",IF($AA4099&gt;$R4099,"Pass","Fail"))</f>
        <v/>
      </c>
      <c r="AE4099" s="1" t="str">
        <f aca="false">IF($Y4099="","",IF($AA4099&gt;=$R4099,"Pass","Fail"))</f>
        <v/>
      </c>
      <c r="AF4099" s="1" t="str">
        <f aca="false">IF($Y4099="","",IF($AA4099&lt;=$S4099,"Pass","Fail"))</f>
        <v/>
      </c>
      <c r="AG4099" s="1" t="str">
        <f aca="false">IF($Y4099="","",IF($AA4099&lt;$S4099,"Pass","Fail"))</f>
        <v/>
      </c>
      <c r="AH4099" s="23" t="str">
        <f aca="true">INDIRECT(CHOOSE(MATCH($T4099,{"±","&gt;","≥","≤","&lt;"},0), "AC", "AD", "AE", "AF", "AG") &amp; ROW())</f>
        <v/>
      </c>
      <c r="AI4099" s="56" t="str">
        <f aca="false">IF($X4099="Not Significant","No Further Action Required",
IF($AH4099="","",
IF(AND($AH4099="Pass",$L4099="0 - Passed "),"Analysis performed; no further action required.",
IF(AND($AH4099="Fail",$L4099="1 - Failed "),"Analysis performed; no further action required.",
IF(AND($AH4099="Pass",$L4099="2 - Limited In Use "),"Analysis performed; no further action required.",
IF(AND($AH4099="Fail",$L4099="3 - Adjusted "),"Analysis performed; no further action required.",
"Unit fails analysis; TSM determination required."))))))</f>
        <v/>
      </c>
      <c r="AJ4099" s="58"/>
    </row>
    <row r="4100" customFormat="false" ht="15" hidden="false" customHeight="false" outlineLevel="0" collapsed="false">
      <c r="A4100" s="56"/>
      <c r="E4100" s="57" t="str">
        <f aca="false">IF(AND($F4100="",$G4100=""),"",IF($G4100="",$F4100,HYPERLINK($G4100,$F4100)))</f>
        <v/>
      </c>
      <c r="H4100" s="1" t="str">
        <f aca="false">IF($I4100="","None Attached",IF(LEFT($I4100,5)="https",HYPERLINK($I4100,"Datasheet"),HYPERLINK(_xlfn.CONCAT("https://",$I4100),"Datasheet")))</f>
        <v>None Attached</v>
      </c>
      <c r="M4100" s="56"/>
      <c r="P4100" s="58"/>
      <c r="Q4100" s="1" t="n">
        <f aca="false">$M4100-$N4100</f>
        <v>0</v>
      </c>
      <c r="R4100" s="56"/>
      <c r="T4100" s="59" t="s">
        <v>15</v>
      </c>
      <c r="U4100" s="1" t="n">
        <f aca="false">$S4100-$R4100</f>
        <v>0</v>
      </c>
      <c r="V4100" s="1" t="n">
        <f aca="false">IF($T4100="±",$Q4100*2,$Q4100)</f>
        <v>0</v>
      </c>
      <c r="W4100" s="60" t="str">
        <f aca="false">IFERROR($U4100/ABS($V4100),"N/A")</f>
        <v>N/A</v>
      </c>
      <c r="X4100" s="61" t="str">
        <f aca="false">IF(OR($W4100="N/A",$R4100="",$S4100=""),"N/A",IF($W4100&gt;=4,"Not Significant",IF($W4100&gt;=2,"Semi-Significant","Significant")))</f>
        <v>N/A</v>
      </c>
      <c r="Z4100" s="1" t="str">
        <f aca="false">IF($D4100="Z540.1 w/data",0,"")</f>
        <v/>
      </c>
      <c r="AA4100" s="1" t="e">
        <f aca="false">$Y4100+$Q4100+$Z4100</f>
        <v>#VALUE!</v>
      </c>
      <c r="AB4100" s="1" t="n">
        <f aca="false">$N4100+$Q4100</f>
        <v>0</v>
      </c>
      <c r="AC4100" s="1" t="str">
        <f aca="false">IF($Y4100="","",IF(AND($AA4100&gt;=$R4100,$AA4100&lt;=$S4100),"Pass","Fail"))</f>
        <v/>
      </c>
      <c r="AD4100" s="1" t="str">
        <f aca="false">IF($Y4100="","",IF($AA4100&gt;$R4100,"Pass","Fail"))</f>
        <v/>
      </c>
      <c r="AE4100" s="1" t="str">
        <f aca="false">IF($Y4100="","",IF($AA4100&gt;=$R4100,"Pass","Fail"))</f>
        <v/>
      </c>
      <c r="AF4100" s="1" t="str">
        <f aca="false">IF($Y4100="","",IF($AA4100&lt;=$S4100,"Pass","Fail"))</f>
        <v/>
      </c>
      <c r="AG4100" s="1" t="str">
        <f aca="false">IF($Y4100="","",IF($AA4100&lt;$S4100,"Pass","Fail"))</f>
        <v/>
      </c>
      <c r="AH4100" s="23" t="str">
        <f aca="true">INDIRECT(CHOOSE(MATCH($T4100,{"±","&gt;","≥","≤","&lt;"},0), "AC", "AD", "AE", "AF", "AG") &amp; ROW())</f>
        <v/>
      </c>
      <c r="AI4100" s="56" t="str">
        <f aca="false">IF($X4100="Not Significant","No Further Action Required",
IF($AH4100="","",
IF(AND($AH4100="Pass",$L4100="0 - Passed "),"Analysis performed; no further action required.",
IF(AND($AH4100="Fail",$L4100="1 - Failed "),"Analysis performed; no further action required.",
IF(AND($AH4100="Pass",$L4100="2 - Limited In Use "),"Analysis performed; no further action required.",
IF(AND($AH4100="Fail",$L4100="3 - Adjusted "),"Analysis performed; no further action required.",
"Unit fails analysis; TSM determination required."))))))</f>
        <v/>
      </c>
      <c r="AJ4100" s="58"/>
    </row>
    <row r="4101" customFormat="false" ht="15" hidden="false" customHeight="false" outlineLevel="0" collapsed="false">
      <c r="A4101" s="56"/>
      <c r="E4101" s="57" t="str">
        <f aca="false">IF(AND($F4101="",$G4101=""),"",IF($G4101="",$F4101,HYPERLINK($G4101,$F4101)))</f>
        <v/>
      </c>
      <c r="H4101" s="1" t="str">
        <f aca="false">IF($I4101="","None Attached",IF(LEFT($I4101,5)="https",HYPERLINK($I4101,"Datasheet"),HYPERLINK(_xlfn.CONCAT("https://",$I4101),"Datasheet")))</f>
        <v>None Attached</v>
      </c>
      <c r="M4101" s="56"/>
      <c r="P4101" s="58"/>
      <c r="Q4101" s="1" t="n">
        <f aca="false">$M4101-$N4101</f>
        <v>0</v>
      </c>
      <c r="R4101" s="56"/>
      <c r="T4101" s="59" t="s">
        <v>15</v>
      </c>
      <c r="U4101" s="1" t="n">
        <f aca="false">$S4101-$R4101</f>
        <v>0</v>
      </c>
      <c r="V4101" s="1" t="n">
        <f aca="false">IF($T4101="±",$Q4101*2,$Q4101)</f>
        <v>0</v>
      </c>
      <c r="W4101" s="60" t="str">
        <f aca="false">IFERROR($U4101/ABS($V4101),"N/A")</f>
        <v>N/A</v>
      </c>
      <c r="X4101" s="61" t="str">
        <f aca="false">IF(OR($W4101="N/A",$R4101="",$S4101=""),"N/A",IF($W4101&gt;=4,"Not Significant",IF($W4101&gt;=2,"Semi-Significant","Significant")))</f>
        <v>N/A</v>
      </c>
      <c r="Z4101" s="1" t="str">
        <f aca="false">IF($D4101="Z540.1 w/data",0,"")</f>
        <v/>
      </c>
      <c r="AA4101" s="1" t="e">
        <f aca="false">$Y4101+$Q4101+$Z4101</f>
        <v>#VALUE!</v>
      </c>
      <c r="AB4101" s="1" t="n">
        <f aca="false">$N4101+$Q4101</f>
        <v>0</v>
      </c>
      <c r="AC4101" s="1" t="str">
        <f aca="false">IF($Y4101="","",IF(AND($AA4101&gt;=$R4101,$AA4101&lt;=$S4101),"Pass","Fail"))</f>
        <v/>
      </c>
      <c r="AD4101" s="1" t="str">
        <f aca="false">IF($Y4101="","",IF($AA4101&gt;$R4101,"Pass","Fail"))</f>
        <v/>
      </c>
      <c r="AE4101" s="1" t="str">
        <f aca="false">IF($Y4101="","",IF($AA4101&gt;=$R4101,"Pass","Fail"))</f>
        <v/>
      </c>
      <c r="AF4101" s="1" t="str">
        <f aca="false">IF($Y4101="","",IF($AA4101&lt;=$S4101,"Pass","Fail"))</f>
        <v/>
      </c>
      <c r="AG4101" s="1" t="str">
        <f aca="false">IF($Y4101="","",IF($AA4101&lt;$S4101,"Pass","Fail"))</f>
        <v/>
      </c>
      <c r="AH4101" s="23" t="str">
        <f aca="true">INDIRECT(CHOOSE(MATCH($T4101,{"±","&gt;","≥","≤","&lt;"},0), "AC", "AD", "AE", "AF", "AG") &amp; ROW())</f>
        <v/>
      </c>
      <c r="AI4101" s="56" t="str">
        <f aca="false">IF($X4101="Not Significant","No Further Action Required",
IF($AH4101="","",
IF(AND($AH4101="Pass",$L4101="0 - Passed "),"Analysis performed; no further action required.",
IF(AND($AH4101="Fail",$L4101="1 - Failed "),"Analysis performed; no further action required.",
IF(AND($AH4101="Pass",$L4101="2 - Limited In Use "),"Analysis performed; no further action required.",
IF(AND($AH4101="Fail",$L4101="3 - Adjusted "),"Analysis performed; no further action required.",
"Unit fails analysis; TSM determination required."))))))</f>
        <v/>
      </c>
      <c r="AJ4101" s="58"/>
    </row>
    <row r="4102" customFormat="false" ht="15" hidden="false" customHeight="false" outlineLevel="0" collapsed="false">
      <c r="A4102" s="56"/>
      <c r="E4102" s="57" t="str">
        <f aca="false">IF(AND($F4102="",$G4102=""),"",IF($G4102="",$F4102,HYPERLINK($G4102,$F4102)))</f>
        <v/>
      </c>
      <c r="H4102" s="1" t="str">
        <f aca="false">IF($I4102="","None Attached",IF(LEFT($I4102,5)="https",HYPERLINK($I4102,"Datasheet"),HYPERLINK(_xlfn.CONCAT("https://",$I4102),"Datasheet")))</f>
        <v>None Attached</v>
      </c>
      <c r="M4102" s="56"/>
      <c r="P4102" s="58"/>
      <c r="Q4102" s="1" t="n">
        <f aca="false">$M4102-$N4102</f>
        <v>0</v>
      </c>
      <c r="R4102" s="56"/>
      <c r="T4102" s="59" t="s">
        <v>15</v>
      </c>
      <c r="U4102" s="1" t="n">
        <f aca="false">$S4102-$R4102</f>
        <v>0</v>
      </c>
      <c r="V4102" s="1" t="n">
        <f aca="false">IF($T4102="±",$Q4102*2,$Q4102)</f>
        <v>0</v>
      </c>
      <c r="W4102" s="60" t="str">
        <f aca="false">IFERROR($U4102/ABS($V4102),"N/A")</f>
        <v>N/A</v>
      </c>
      <c r="X4102" s="61" t="str">
        <f aca="false">IF(OR($W4102="N/A",$R4102="",$S4102=""),"N/A",IF($W4102&gt;=4,"Not Significant",IF($W4102&gt;=2,"Semi-Significant","Significant")))</f>
        <v>N/A</v>
      </c>
      <c r="Z4102" s="1" t="str">
        <f aca="false">IF($D4102="Z540.1 w/data",0,"")</f>
        <v/>
      </c>
      <c r="AA4102" s="1" t="e">
        <f aca="false">$Y4102+$Q4102+$Z4102</f>
        <v>#VALUE!</v>
      </c>
      <c r="AB4102" s="1" t="n">
        <f aca="false">$N4102+$Q4102</f>
        <v>0</v>
      </c>
      <c r="AC4102" s="1" t="str">
        <f aca="false">IF($Y4102="","",IF(AND($AA4102&gt;=$R4102,$AA4102&lt;=$S4102),"Pass","Fail"))</f>
        <v/>
      </c>
      <c r="AD4102" s="1" t="str">
        <f aca="false">IF($Y4102="","",IF($AA4102&gt;$R4102,"Pass","Fail"))</f>
        <v/>
      </c>
      <c r="AE4102" s="1" t="str">
        <f aca="false">IF($Y4102="","",IF($AA4102&gt;=$R4102,"Pass","Fail"))</f>
        <v/>
      </c>
      <c r="AF4102" s="1" t="str">
        <f aca="false">IF($Y4102="","",IF($AA4102&lt;=$S4102,"Pass","Fail"))</f>
        <v/>
      </c>
      <c r="AG4102" s="1" t="str">
        <f aca="false">IF($Y4102="","",IF($AA4102&lt;$S4102,"Pass","Fail"))</f>
        <v/>
      </c>
      <c r="AH4102" s="23" t="str">
        <f aca="true">INDIRECT(CHOOSE(MATCH($T4102,{"±","&gt;","≥","≤","&lt;"},0), "AC", "AD", "AE", "AF", "AG") &amp; ROW())</f>
        <v/>
      </c>
      <c r="AI4102" s="56" t="str">
        <f aca="false">IF($X4102="Not Significant","No Further Action Required",
IF($AH4102="","",
IF(AND($AH4102="Pass",$L4102="0 - Passed "),"Analysis performed; no further action required.",
IF(AND($AH4102="Fail",$L4102="1 - Failed "),"Analysis performed; no further action required.",
IF(AND($AH4102="Pass",$L4102="2 - Limited In Use "),"Analysis performed; no further action required.",
IF(AND($AH4102="Fail",$L4102="3 - Adjusted "),"Analysis performed; no further action required.",
"Unit fails analysis; TSM determination required."))))))</f>
        <v/>
      </c>
      <c r="AJ4102" s="58"/>
    </row>
    <row r="4103" customFormat="false" ht="15" hidden="false" customHeight="false" outlineLevel="0" collapsed="false">
      <c r="A4103" s="56"/>
      <c r="E4103" s="57" t="str">
        <f aca="false">IF(AND($F4103="",$G4103=""),"",IF($G4103="",$F4103,HYPERLINK($G4103,$F4103)))</f>
        <v/>
      </c>
      <c r="H4103" s="1" t="str">
        <f aca="false">IF($I4103="","None Attached",IF(LEFT($I4103,5)="https",HYPERLINK($I4103,"Datasheet"),HYPERLINK(_xlfn.CONCAT("https://",$I4103),"Datasheet")))</f>
        <v>None Attached</v>
      </c>
      <c r="M4103" s="56"/>
      <c r="P4103" s="58"/>
      <c r="Q4103" s="1" t="n">
        <f aca="false">$M4103-$N4103</f>
        <v>0</v>
      </c>
      <c r="R4103" s="56"/>
      <c r="T4103" s="59" t="s">
        <v>15</v>
      </c>
      <c r="U4103" s="1" t="n">
        <f aca="false">$S4103-$R4103</f>
        <v>0</v>
      </c>
      <c r="V4103" s="1" t="n">
        <f aca="false">IF($T4103="±",$Q4103*2,$Q4103)</f>
        <v>0</v>
      </c>
      <c r="W4103" s="60" t="str">
        <f aca="false">IFERROR($U4103/ABS($V4103),"N/A")</f>
        <v>N/A</v>
      </c>
      <c r="X4103" s="61" t="str">
        <f aca="false">IF(OR($W4103="N/A",$R4103="",$S4103=""),"N/A",IF($W4103&gt;=4,"Not Significant",IF($W4103&gt;=2,"Semi-Significant","Significant")))</f>
        <v>N/A</v>
      </c>
      <c r="Z4103" s="1" t="str">
        <f aca="false">IF($D4103="Z540.1 w/data",0,"")</f>
        <v/>
      </c>
      <c r="AA4103" s="1" t="e">
        <f aca="false">$Y4103+$Q4103+$Z4103</f>
        <v>#VALUE!</v>
      </c>
      <c r="AB4103" s="1" t="n">
        <f aca="false">$N4103+$Q4103</f>
        <v>0</v>
      </c>
      <c r="AC4103" s="1" t="str">
        <f aca="false">IF($Y4103="","",IF(AND($AA4103&gt;=$R4103,$AA4103&lt;=$S4103),"Pass","Fail"))</f>
        <v/>
      </c>
      <c r="AD4103" s="1" t="str">
        <f aca="false">IF($Y4103="","",IF($AA4103&gt;$R4103,"Pass","Fail"))</f>
        <v/>
      </c>
      <c r="AE4103" s="1" t="str">
        <f aca="false">IF($Y4103="","",IF($AA4103&gt;=$R4103,"Pass","Fail"))</f>
        <v/>
      </c>
      <c r="AF4103" s="1" t="str">
        <f aca="false">IF($Y4103="","",IF($AA4103&lt;=$S4103,"Pass","Fail"))</f>
        <v/>
      </c>
      <c r="AG4103" s="1" t="str">
        <f aca="false">IF($Y4103="","",IF($AA4103&lt;$S4103,"Pass","Fail"))</f>
        <v/>
      </c>
      <c r="AH4103" s="23" t="str">
        <f aca="true">INDIRECT(CHOOSE(MATCH($T4103,{"±","&gt;","≥","≤","&lt;"},0), "AC", "AD", "AE", "AF", "AG") &amp; ROW())</f>
        <v/>
      </c>
      <c r="AI4103" s="56" t="str">
        <f aca="false">IF($X4103="Not Significant","No Further Action Required",
IF($AH4103="","",
IF(AND($AH4103="Pass",$L4103="0 - Passed "),"Analysis performed; no further action required.",
IF(AND($AH4103="Fail",$L4103="1 - Failed "),"Analysis performed; no further action required.",
IF(AND($AH4103="Pass",$L4103="2 - Limited In Use "),"Analysis performed; no further action required.",
IF(AND($AH4103="Fail",$L4103="3 - Adjusted "),"Analysis performed; no further action required.",
"Unit fails analysis; TSM determination required."))))))</f>
        <v/>
      </c>
      <c r="AJ4103" s="58"/>
    </row>
    <row r="4104" customFormat="false" ht="15" hidden="false" customHeight="false" outlineLevel="0" collapsed="false">
      <c r="A4104" s="56"/>
      <c r="E4104" s="57" t="str">
        <f aca="false">IF(AND($F4104="",$G4104=""),"",IF($G4104="",$F4104,HYPERLINK($G4104,$F4104)))</f>
        <v/>
      </c>
      <c r="H4104" s="1" t="str">
        <f aca="false">IF($I4104="","None Attached",IF(LEFT($I4104,5)="https",HYPERLINK($I4104,"Datasheet"),HYPERLINK(_xlfn.CONCAT("https://",$I4104),"Datasheet")))</f>
        <v>None Attached</v>
      </c>
      <c r="M4104" s="56"/>
      <c r="P4104" s="58"/>
      <c r="Q4104" s="1" t="n">
        <f aca="false">$M4104-$N4104</f>
        <v>0</v>
      </c>
      <c r="R4104" s="56"/>
      <c r="T4104" s="59" t="s">
        <v>15</v>
      </c>
      <c r="U4104" s="1" t="n">
        <f aca="false">$S4104-$R4104</f>
        <v>0</v>
      </c>
      <c r="V4104" s="1" t="n">
        <f aca="false">IF($T4104="±",$Q4104*2,$Q4104)</f>
        <v>0</v>
      </c>
      <c r="W4104" s="60" t="str">
        <f aca="false">IFERROR($U4104/ABS($V4104),"N/A")</f>
        <v>N/A</v>
      </c>
      <c r="X4104" s="61" t="str">
        <f aca="false">IF(OR($W4104="N/A",$R4104="",$S4104=""),"N/A",IF($W4104&gt;=4,"Not Significant",IF($W4104&gt;=2,"Semi-Significant","Significant")))</f>
        <v>N/A</v>
      </c>
      <c r="Z4104" s="1" t="str">
        <f aca="false">IF($D4104="Z540.1 w/data",0,"")</f>
        <v/>
      </c>
      <c r="AA4104" s="1" t="e">
        <f aca="false">$Y4104+$Q4104+$Z4104</f>
        <v>#VALUE!</v>
      </c>
      <c r="AB4104" s="1" t="n">
        <f aca="false">$N4104+$Q4104</f>
        <v>0</v>
      </c>
      <c r="AC4104" s="1" t="str">
        <f aca="false">IF($Y4104="","",IF(AND($AA4104&gt;=$R4104,$AA4104&lt;=$S4104),"Pass","Fail"))</f>
        <v/>
      </c>
      <c r="AD4104" s="1" t="str">
        <f aca="false">IF($Y4104="","",IF($AA4104&gt;$R4104,"Pass","Fail"))</f>
        <v/>
      </c>
      <c r="AE4104" s="1" t="str">
        <f aca="false">IF($Y4104="","",IF($AA4104&gt;=$R4104,"Pass","Fail"))</f>
        <v/>
      </c>
      <c r="AF4104" s="1" t="str">
        <f aca="false">IF($Y4104="","",IF($AA4104&lt;=$S4104,"Pass","Fail"))</f>
        <v/>
      </c>
      <c r="AG4104" s="1" t="str">
        <f aca="false">IF($Y4104="","",IF($AA4104&lt;$S4104,"Pass","Fail"))</f>
        <v/>
      </c>
      <c r="AH4104" s="23" t="str">
        <f aca="true">INDIRECT(CHOOSE(MATCH($T4104,{"±","&gt;","≥","≤","&lt;"},0), "AC", "AD", "AE", "AF", "AG") &amp; ROW())</f>
        <v/>
      </c>
      <c r="AI4104" s="56" t="str">
        <f aca="false">IF($X4104="Not Significant","No Further Action Required",
IF($AH4104="","",
IF(AND($AH4104="Pass",$L4104="0 - Passed "),"Analysis performed; no further action required.",
IF(AND($AH4104="Fail",$L4104="1 - Failed "),"Analysis performed; no further action required.",
IF(AND($AH4104="Pass",$L4104="2 - Limited In Use "),"Analysis performed; no further action required.",
IF(AND($AH4104="Fail",$L4104="3 - Adjusted "),"Analysis performed; no further action required.",
"Unit fails analysis; TSM determination required."))))))</f>
        <v/>
      </c>
      <c r="AJ4104" s="58"/>
    </row>
    <row r="4105" customFormat="false" ht="15" hidden="false" customHeight="false" outlineLevel="0" collapsed="false">
      <c r="A4105" s="56"/>
      <c r="E4105" s="57" t="str">
        <f aca="false">IF(AND($F4105="",$G4105=""),"",IF($G4105="",$F4105,HYPERLINK($G4105,$F4105)))</f>
        <v/>
      </c>
      <c r="H4105" s="1" t="str">
        <f aca="false">IF($I4105="","None Attached",IF(LEFT($I4105,5)="https",HYPERLINK($I4105,"Datasheet"),HYPERLINK(_xlfn.CONCAT("https://",$I4105),"Datasheet")))</f>
        <v>None Attached</v>
      </c>
      <c r="M4105" s="56"/>
      <c r="P4105" s="58"/>
      <c r="Q4105" s="1" t="n">
        <f aca="false">$M4105-$N4105</f>
        <v>0</v>
      </c>
      <c r="R4105" s="56"/>
      <c r="T4105" s="59" t="s">
        <v>15</v>
      </c>
      <c r="U4105" s="1" t="n">
        <f aca="false">$S4105-$R4105</f>
        <v>0</v>
      </c>
      <c r="V4105" s="1" t="n">
        <f aca="false">IF($T4105="±",$Q4105*2,$Q4105)</f>
        <v>0</v>
      </c>
      <c r="W4105" s="60" t="str">
        <f aca="false">IFERROR($U4105/ABS($V4105),"N/A")</f>
        <v>N/A</v>
      </c>
      <c r="X4105" s="61" t="str">
        <f aca="false">IF(OR($W4105="N/A",$R4105="",$S4105=""),"N/A",IF($W4105&gt;=4,"Not Significant",IF($W4105&gt;=2,"Semi-Significant","Significant")))</f>
        <v>N/A</v>
      </c>
      <c r="Z4105" s="1" t="str">
        <f aca="false">IF($D4105="Z540.1 w/data",0,"")</f>
        <v/>
      </c>
      <c r="AA4105" s="1" t="e">
        <f aca="false">$Y4105+$Q4105+$Z4105</f>
        <v>#VALUE!</v>
      </c>
      <c r="AB4105" s="1" t="n">
        <f aca="false">$N4105+$Q4105</f>
        <v>0</v>
      </c>
      <c r="AC4105" s="1" t="str">
        <f aca="false">IF($Y4105="","",IF(AND($AA4105&gt;=$R4105,$AA4105&lt;=$S4105),"Pass","Fail"))</f>
        <v/>
      </c>
      <c r="AD4105" s="1" t="str">
        <f aca="false">IF($Y4105="","",IF($AA4105&gt;$R4105,"Pass","Fail"))</f>
        <v/>
      </c>
      <c r="AE4105" s="1" t="str">
        <f aca="false">IF($Y4105="","",IF($AA4105&gt;=$R4105,"Pass","Fail"))</f>
        <v/>
      </c>
      <c r="AF4105" s="1" t="str">
        <f aca="false">IF($Y4105="","",IF($AA4105&lt;=$S4105,"Pass","Fail"))</f>
        <v/>
      </c>
      <c r="AG4105" s="1" t="str">
        <f aca="false">IF($Y4105="","",IF($AA4105&lt;$S4105,"Pass","Fail"))</f>
        <v/>
      </c>
      <c r="AH4105" s="23" t="str">
        <f aca="true">INDIRECT(CHOOSE(MATCH($T4105,{"±","&gt;","≥","≤","&lt;"},0), "AC", "AD", "AE", "AF", "AG") &amp; ROW())</f>
        <v/>
      </c>
      <c r="AI4105" s="56" t="str">
        <f aca="false">IF($X4105="Not Significant","No Further Action Required",
IF($AH4105="","",
IF(AND($AH4105="Pass",$L4105="0 - Passed "),"Analysis performed; no further action required.",
IF(AND($AH4105="Fail",$L4105="1 - Failed "),"Analysis performed; no further action required.",
IF(AND($AH4105="Pass",$L4105="2 - Limited In Use "),"Analysis performed; no further action required.",
IF(AND($AH4105="Fail",$L4105="3 - Adjusted "),"Analysis performed; no further action required.",
"Unit fails analysis; TSM determination required."))))))</f>
        <v/>
      </c>
      <c r="AJ4105" s="58"/>
    </row>
    <row r="4106" customFormat="false" ht="15" hidden="false" customHeight="false" outlineLevel="0" collapsed="false">
      <c r="A4106" s="56"/>
      <c r="E4106" s="57" t="str">
        <f aca="false">IF(AND($F4106="",$G4106=""),"",IF($G4106="",$F4106,HYPERLINK($G4106,$F4106)))</f>
        <v/>
      </c>
      <c r="H4106" s="1" t="str">
        <f aca="false">IF($I4106="","None Attached",IF(LEFT($I4106,5)="https",HYPERLINK($I4106,"Datasheet"),HYPERLINK(_xlfn.CONCAT("https://",$I4106),"Datasheet")))</f>
        <v>None Attached</v>
      </c>
      <c r="M4106" s="56"/>
      <c r="P4106" s="58"/>
      <c r="Q4106" s="1" t="n">
        <f aca="false">$M4106-$N4106</f>
        <v>0</v>
      </c>
      <c r="R4106" s="56"/>
      <c r="T4106" s="59" t="s">
        <v>15</v>
      </c>
      <c r="U4106" s="1" t="n">
        <f aca="false">$S4106-$R4106</f>
        <v>0</v>
      </c>
      <c r="V4106" s="1" t="n">
        <f aca="false">IF($T4106="±",$Q4106*2,$Q4106)</f>
        <v>0</v>
      </c>
      <c r="W4106" s="60" t="str">
        <f aca="false">IFERROR($U4106/ABS($V4106),"N/A")</f>
        <v>N/A</v>
      </c>
      <c r="X4106" s="61" t="str">
        <f aca="false">IF(OR($W4106="N/A",$R4106="",$S4106=""),"N/A",IF($W4106&gt;=4,"Not Significant",IF($W4106&gt;=2,"Semi-Significant","Significant")))</f>
        <v>N/A</v>
      </c>
      <c r="Z4106" s="1" t="str">
        <f aca="false">IF($D4106="Z540.1 w/data",0,"")</f>
        <v/>
      </c>
      <c r="AA4106" s="1" t="e">
        <f aca="false">$Y4106+$Q4106+$Z4106</f>
        <v>#VALUE!</v>
      </c>
      <c r="AB4106" s="1" t="n">
        <f aca="false">$N4106+$Q4106</f>
        <v>0</v>
      </c>
      <c r="AC4106" s="1" t="str">
        <f aca="false">IF($Y4106="","",IF(AND($AA4106&gt;=$R4106,$AA4106&lt;=$S4106),"Pass","Fail"))</f>
        <v/>
      </c>
      <c r="AD4106" s="1" t="str">
        <f aca="false">IF($Y4106="","",IF($AA4106&gt;$R4106,"Pass","Fail"))</f>
        <v/>
      </c>
      <c r="AE4106" s="1" t="str">
        <f aca="false">IF($Y4106="","",IF($AA4106&gt;=$R4106,"Pass","Fail"))</f>
        <v/>
      </c>
      <c r="AF4106" s="1" t="str">
        <f aca="false">IF($Y4106="","",IF($AA4106&lt;=$S4106,"Pass","Fail"))</f>
        <v/>
      </c>
      <c r="AG4106" s="1" t="str">
        <f aca="false">IF($Y4106="","",IF($AA4106&lt;$S4106,"Pass","Fail"))</f>
        <v/>
      </c>
      <c r="AH4106" s="23" t="str">
        <f aca="true">INDIRECT(CHOOSE(MATCH($T4106,{"±","&gt;","≥","≤","&lt;"},0), "AC", "AD", "AE", "AF", "AG") &amp; ROW())</f>
        <v/>
      </c>
      <c r="AI4106" s="56" t="str">
        <f aca="false">IF($X4106="Not Significant","No Further Action Required",
IF($AH4106="","",
IF(AND($AH4106="Pass",$L4106="0 - Passed "),"Analysis performed; no further action required.",
IF(AND($AH4106="Fail",$L4106="1 - Failed "),"Analysis performed; no further action required.",
IF(AND($AH4106="Pass",$L4106="2 - Limited In Use "),"Analysis performed; no further action required.",
IF(AND($AH4106="Fail",$L4106="3 - Adjusted "),"Analysis performed; no further action required.",
"Unit fails analysis; TSM determination required."))))))</f>
        <v/>
      </c>
      <c r="AJ4106" s="58"/>
    </row>
    <row r="4107" customFormat="false" ht="15" hidden="false" customHeight="false" outlineLevel="0" collapsed="false">
      <c r="A4107" s="56"/>
      <c r="E4107" s="57" t="str">
        <f aca="false">IF(AND($F4107="",$G4107=""),"",IF($G4107="",$F4107,HYPERLINK($G4107,$F4107)))</f>
        <v/>
      </c>
      <c r="H4107" s="1" t="str">
        <f aca="false">IF($I4107="","None Attached",IF(LEFT($I4107,5)="https",HYPERLINK($I4107,"Datasheet"),HYPERLINK(_xlfn.CONCAT("https://",$I4107),"Datasheet")))</f>
        <v>None Attached</v>
      </c>
      <c r="M4107" s="56"/>
      <c r="P4107" s="58"/>
      <c r="Q4107" s="1" t="n">
        <f aca="false">$M4107-$N4107</f>
        <v>0</v>
      </c>
      <c r="R4107" s="56"/>
      <c r="T4107" s="59" t="s">
        <v>15</v>
      </c>
      <c r="U4107" s="1" t="n">
        <f aca="false">$S4107-$R4107</f>
        <v>0</v>
      </c>
      <c r="V4107" s="1" t="n">
        <f aca="false">IF($T4107="±",$Q4107*2,$Q4107)</f>
        <v>0</v>
      </c>
      <c r="W4107" s="60" t="str">
        <f aca="false">IFERROR($U4107/ABS($V4107),"N/A")</f>
        <v>N/A</v>
      </c>
      <c r="X4107" s="61" t="str">
        <f aca="false">IF(OR($W4107="N/A",$R4107="",$S4107=""),"N/A",IF($W4107&gt;=4,"Not Significant",IF($W4107&gt;=2,"Semi-Significant","Significant")))</f>
        <v>N/A</v>
      </c>
      <c r="Z4107" s="1" t="str">
        <f aca="false">IF($D4107="Z540.1 w/data",0,"")</f>
        <v/>
      </c>
      <c r="AA4107" s="1" t="e">
        <f aca="false">$Y4107+$Q4107+$Z4107</f>
        <v>#VALUE!</v>
      </c>
      <c r="AB4107" s="1" t="n">
        <f aca="false">$N4107+$Q4107</f>
        <v>0</v>
      </c>
      <c r="AC4107" s="1" t="str">
        <f aca="false">IF($Y4107="","",IF(AND($AA4107&gt;=$R4107,$AA4107&lt;=$S4107),"Pass","Fail"))</f>
        <v/>
      </c>
      <c r="AD4107" s="1" t="str">
        <f aca="false">IF($Y4107="","",IF($AA4107&gt;$R4107,"Pass","Fail"))</f>
        <v/>
      </c>
      <c r="AE4107" s="1" t="str">
        <f aca="false">IF($Y4107="","",IF($AA4107&gt;=$R4107,"Pass","Fail"))</f>
        <v/>
      </c>
      <c r="AF4107" s="1" t="str">
        <f aca="false">IF($Y4107="","",IF($AA4107&lt;=$S4107,"Pass","Fail"))</f>
        <v/>
      </c>
      <c r="AG4107" s="1" t="str">
        <f aca="false">IF($Y4107="","",IF($AA4107&lt;$S4107,"Pass","Fail"))</f>
        <v/>
      </c>
      <c r="AH4107" s="23" t="str">
        <f aca="true">INDIRECT(CHOOSE(MATCH($T4107,{"±","&gt;","≥","≤","&lt;"},0), "AC", "AD", "AE", "AF", "AG") &amp; ROW())</f>
        <v/>
      </c>
      <c r="AI4107" s="56" t="str">
        <f aca="false">IF($X4107="Not Significant","No Further Action Required",
IF($AH4107="","",
IF(AND($AH4107="Pass",$L4107="0 - Passed "),"Analysis performed; no further action required.",
IF(AND($AH4107="Fail",$L4107="1 - Failed "),"Analysis performed; no further action required.",
IF(AND($AH4107="Pass",$L4107="2 - Limited In Use "),"Analysis performed; no further action required.",
IF(AND($AH4107="Fail",$L4107="3 - Adjusted "),"Analysis performed; no further action required.",
"Unit fails analysis; TSM determination required."))))))</f>
        <v/>
      </c>
      <c r="AJ4107" s="58"/>
    </row>
    <row r="4108" customFormat="false" ht="15" hidden="false" customHeight="false" outlineLevel="0" collapsed="false">
      <c r="A4108" s="56"/>
      <c r="E4108" s="57" t="str">
        <f aca="false">IF(AND($F4108="",$G4108=""),"",IF($G4108="",$F4108,HYPERLINK($G4108,$F4108)))</f>
        <v/>
      </c>
      <c r="H4108" s="1" t="str">
        <f aca="false">IF($I4108="","None Attached",IF(LEFT($I4108,5)="https",HYPERLINK($I4108,"Datasheet"),HYPERLINK(_xlfn.CONCAT("https://",$I4108),"Datasheet")))</f>
        <v>None Attached</v>
      </c>
      <c r="M4108" s="56"/>
      <c r="P4108" s="58"/>
      <c r="Q4108" s="1" t="n">
        <f aca="false">$M4108-$N4108</f>
        <v>0</v>
      </c>
      <c r="R4108" s="56"/>
      <c r="T4108" s="59" t="s">
        <v>15</v>
      </c>
      <c r="U4108" s="1" t="n">
        <f aca="false">$S4108-$R4108</f>
        <v>0</v>
      </c>
      <c r="V4108" s="1" t="n">
        <f aca="false">IF($T4108="±",$Q4108*2,$Q4108)</f>
        <v>0</v>
      </c>
      <c r="W4108" s="60" t="str">
        <f aca="false">IFERROR($U4108/ABS($V4108),"N/A")</f>
        <v>N/A</v>
      </c>
      <c r="X4108" s="61" t="str">
        <f aca="false">IF(OR($W4108="N/A",$R4108="",$S4108=""),"N/A",IF($W4108&gt;=4,"Not Significant",IF($W4108&gt;=2,"Semi-Significant","Significant")))</f>
        <v>N/A</v>
      </c>
      <c r="Z4108" s="1" t="str">
        <f aca="false">IF($D4108="Z540.1 w/data",0,"")</f>
        <v/>
      </c>
      <c r="AA4108" s="1" t="e">
        <f aca="false">$Y4108+$Q4108+$Z4108</f>
        <v>#VALUE!</v>
      </c>
      <c r="AB4108" s="1" t="n">
        <f aca="false">$N4108+$Q4108</f>
        <v>0</v>
      </c>
      <c r="AC4108" s="1" t="str">
        <f aca="false">IF($Y4108="","",IF(AND($AA4108&gt;=$R4108,$AA4108&lt;=$S4108),"Pass","Fail"))</f>
        <v/>
      </c>
      <c r="AD4108" s="1" t="str">
        <f aca="false">IF($Y4108="","",IF($AA4108&gt;$R4108,"Pass","Fail"))</f>
        <v/>
      </c>
      <c r="AE4108" s="1" t="str">
        <f aca="false">IF($Y4108="","",IF($AA4108&gt;=$R4108,"Pass","Fail"))</f>
        <v/>
      </c>
      <c r="AF4108" s="1" t="str">
        <f aca="false">IF($Y4108="","",IF($AA4108&lt;=$S4108,"Pass","Fail"))</f>
        <v/>
      </c>
      <c r="AG4108" s="1" t="str">
        <f aca="false">IF($Y4108="","",IF($AA4108&lt;$S4108,"Pass","Fail"))</f>
        <v/>
      </c>
      <c r="AH4108" s="23" t="str">
        <f aca="true">INDIRECT(CHOOSE(MATCH($T4108,{"±","&gt;","≥","≤","&lt;"},0), "AC", "AD", "AE", "AF", "AG") &amp; ROW())</f>
        <v/>
      </c>
      <c r="AI4108" s="56" t="str">
        <f aca="false">IF($X4108="Not Significant","No Further Action Required",
IF($AH4108="","",
IF(AND($AH4108="Pass",$L4108="0 - Passed "),"Analysis performed; no further action required.",
IF(AND($AH4108="Fail",$L4108="1 - Failed "),"Analysis performed; no further action required.",
IF(AND($AH4108="Pass",$L4108="2 - Limited In Use "),"Analysis performed; no further action required.",
IF(AND($AH4108="Fail",$L4108="3 - Adjusted "),"Analysis performed; no further action required.",
"Unit fails analysis; TSM determination required."))))))</f>
        <v/>
      </c>
      <c r="AJ4108" s="58"/>
    </row>
    <row r="4109" customFormat="false" ht="15" hidden="false" customHeight="false" outlineLevel="0" collapsed="false">
      <c r="A4109" s="56"/>
      <c r="E4109" s="57" t="str">
        <f aca="false">IF(AND($F4109="",$G4109=""),"",IF($G4109="",$F4109,HYPERLINK($G4109,$F4109)))</f>
        <v/>
      </c>
      <c r="H4109" s="1" t="str">
        <f aca="false">IF($I4109="","None Attached",IF(LEFT($I4109,5)="https",HYPERLINK($I4109,"Datasheet"),HYPERLINK(_xlfn.CONCAT("https://",$I4109),"Datasheet")))</f>
        <v>None Attached</v>
      </c>
      <c r="M4109" s="56"/>
      <c r="P4109" s="58"/>
      <c r="Q4109" s="1" t="n">
        <f aca="false">$M4109-$N4109</f>
        <v>0</v>
      </c>
      <c r="R4109" s="56"/>
      <c r="T4109" s="59" t="s">
        <v>15</v>
      </c>
      <c r="U4109" s="1" t="n">
        <f aca="false">$S4109-$R4109</f>
        <v>0</v>
      </c>
      <c r="V4109" s="1" t="n">
        <f aca="false">IF($T4109="±",$Q4109*2,$Q4109)</f>
        <v>0</v>
      </c>
      <c r="W4109" s="60" t="str">
        <f aca="false">IFERROR($U4109/ABS($V4109),"N/A")</f>
        <v>N/A</v>
      </c>
      <c r="X4109" s="61" t="str">
        <f aca="false">IF(OR($W4109="N/A",$R4109="",$S4109=""),"N/A",IF($W4109&gt;=4,"Not Significant",IF($W4109&gt;=2,"Semi-Significant","Significant")))</f>
        <v>N/A</v>
      </c>
      <c r="Z4109" s="1" t="str">
        <f aca="false">IF($D4109="Z540.1 w/data",0,"")</f>
        <v/>
      </c>
      <c r="AA4109" s="1" t="e">
        <f aca="false">$Y4109+$Q4109+$Z4109</f>
        <v>#VALUE!</v>
      </c>
      <c r="AB4109" s="1" t="n">
        <f aca="false">$N4109+$Q4109</f>
        <v>0</v>
      </c>
      <c r="AC4109" s="1" t="str">
        <f aca="false">IF($Y4109="","",IF(AND($AA4109&gt;=$R4109,$AA4109&lt;=$S4109),"Pass","Fail"))</f>
        <v/>
      </c>
      <c r="AD4109" s="1" t="str">
        <f aca="false">IF($Y4109="","",IF($AA4109&gt;$R4109,"Pass","Fail"))</f>
        <v/>
      </c>
      <c r="AE4109" s="1" t="str">
        <f aca="false">IF($Y4109="","",IF($AA4109&gt;=$R4109,"Pass","Fail"))</f>
        <v/>
      </c>
      <c r="AF4109" s="1" t="str">
        <f aca="false">IF($Y4109="","",IF($AA4109&lt;=$S4109,"Pass","Fail"))</f>
        <v/>
      </c>
      <c r="AG4109" s="1" t="str">
        <f aca="false">IF($Y4109="","",IF($AA4109&lt;$S4109,"Pass","Fail"))</f>
        <v/>
      </c>
      <c r="AH4109" s="23" t="str">
        <f aca="true">INDIRECT(CHOOSE(MATCH($T4109,{"±","&gt;","≥","≤","&lt;"},0), "AC", "AD", "AE", "AF", "AG") &amp; ROW())</f>
        <v/>
      </c>
      <c r="AI4109" s="56" t="str">
        <f aca="false">IF($X4109="Not Significant","No Further Action Required",
IF($AH4109="","",
IF(AND($AH4109="Pass",$L4109="0 - Passed "),"Analysis performed; no further action required.",
IF(AND($AH4109="Fail",$L4109="1 - Failed "),"Analysis performed; no further action required.",
IF(AND($AH4109="Pass",$L4109="2 - Limited In Use "),"Analysis performed; no further action required.",
IF(AND($AH4109="Fail",$L4109="3 - Adjusted "),"Analysis performed; no further action required.",
"Unit fails analysis; TSM determination required."))))))</f>
        <v/>
      </c>
      <c r="AJ4109" s="58"/>
    </row>
    <row r="4110" customFormat="false" ht="15" hidden="false" customHeight="false" outlineLevel="0" collapsed="false">
      <c r="A4110" s="56"/>
      <c r="E4110" s="57" t="str">
        <f aca="false">IF(AND($F4110="",$G4110=""),"",IF($G4110="",$F4110,HYPERLINK($G4110,$F4110)))</f>
        <v/>
      </c>
      <c r="H4110" s="1" t="str">
        <f aca="false">IF($I4110="","None Attached",IF(LEFT($I4110,5)="https",HYPERLINK($I4110,"Datasheet"),HYPERLINK(_xlfn.CONCAT("https://",$I4110),"Datasheet")))</f>
        <v>None Attached</v>
      </c>
      <c r="M4110" s="56"/>
      <c r="P4110" s="58"/>
      <c r="Q4110" s="1" t="n">
        <f aca="false">$M4110-$N4110</f>
        <v>0</v>
      </c>
      <c r="R4110" s="56"/>
      <c r="T4110" s="59" t="s">
        <v>15</v>
      </c>
      <c r="U4110" s="1" t="n">
        <f aca="false">$S4110-$R4110</f>
        <v>0</v>
      </c>
      <c r="V4110" s="1" t="n">
        <f aca="false">IF($T4110="±",$Q4110*2,$Q4110)</f>
        <v>0</v>
      </c>
      <c r="W4110" s="60" t="str">
        <f aca="false">IFERROR($U4110/ABS($V4110),"N/A")</f>
        <v>N/A</v>
      </c>
      <c r="X4110" s="61" t="str">
        <f aca="false">IF(OR($W4110="N/A",$R4110="",$S4110=""),"N/A",IF($W4110&gt;=4,"Not Significant",IF($W4110&gt;=2,"Semi-Significant","Significant")))</f>
        <v>N/A</v>
      </c>
      <c r="Z4110" s="1" t="str">
        <f aca="false">IF($D4110="Z540.1 w/data",0,"")</f>
        <v/>
      </c>
      <c r="AA4110" s="1" t="e">
        <f aca="false">$Y4110+$Q4110+$Z4110</f>
        <v>#VALUE!</v>
      </c>
      <c r="AB4110" s="1" t="n">
        <f aca="false">$N4110+$Q4110</f>
        <v>0</v>
      </c>
      <c r="AC4110" s="1" t="str">
        <f aca="false">IF($Y4110="","",IF(AND($AA4110&gt;=$R4110,$AA4110&lt;=$S4110),"Pass","Fail"))</f>
        <v/>
      </c>
      <c r="AD4110" s="1" t="str">
        <f aca="false">IF($Y4110="","",IF($AA4110&gt;$R4110,"Pass","Fail"))</f>
        <v/>
      </c>
      <c r="AE4110" s="1" t="str">
        <f aca="false">IF($Y4110="","",IF($AA4110&gt;=$R4110,"Pass","Fail"))</f>
        <v/>
      </c>
      <c r="AF4110" s="1" t="str">
        <f aca="false">IF($Y4110="","",IF($AA4110&lt;=$S4110,"Pass","Fail"))</f>
        <v/>
      </c>
      <c r="AG4110" s="1" t="str">
        <f aca="false">IF($Y4110="","",IF($AA4110&lt;$S4110,"Pass","Fail"))</f>
        <v/>
      </c>
      <c r="AH4110" s="23" t="str">
        <f aca="true">INDIRECT(CHOOSE(MATCH($T4110,{"±","&gt;","≥","≤","&lt;"},0), "AC", "AD", "AE", "AF", "AG") &amp; ROW())</f>
        <v/>
      </c>
      <c r="AI4110" s="56" t="str">
        <f aca="false">IF($X4110="Not Significant","No Further Action Required",
IF($AH4110="","",
IF(AND($AH4110="Pass",$L4110="0 - Passed "),"Analysis performed; no further action required.",
IF(AND($AH4110="Fail",$L4110="1 - Failed "),"Analysis performed; no further action required.",
IF(AND($AH4110="Pass",$L4110="2 - Limited In Use "),"Analysis performed; no further action required.",
IF(AND($AH4110="Fail",$L4110="3 - Adjusted "),"Analysis performed; no further action required.",
"Unit fails analysis; TSM determination required."))))))</f>
        <v/>
      </c>
      <c r="AJ4110" s="58"/>
    </row>
    <row r="4111" customFormat="false" ht="15" hidden="false" customHeight="false" outlineLevel="0" collapsed="false">
      <c r="A4111" s="56"/>
      <c r="E4111" s="57" t="str">
        <f aca="false">IF(AND($F4111="",$G4111=""),"",IF($G4111="",$F4111,HYPERLINK($G4111,$F4111)))</f>
        <v/>
      </c>
      <c r="H4111" s="1" t="str">
        <f aca="false">IF($I4111="","None Attached",IF(LEFT($I4111,5)="https",HYPERLINK($I4111,"Datasheet"),HYPERLINK(_xlfn.CONCAT("https://",$I4111),"Datasheet")))</f>
        <v>None Attached</v>
      </c>
      <c r="M4111" s="56"/>
      <c r="P4111" s="58"/>
      <c r="Q4111" s="1" t="n">
        <f aca="false">$M4111-$N4111</f>
        <v>0</v>
      </c>
      <c r="R4111" s="56"/>
      <c r="T4111" s="59" t="s">
        <v>15</v>
      </c>
      <c r="U4111" s="1" t="n">
        <f aca="false">$S4111-$R4111</f>
        <v>0</v>
      </c>
      <c r="V4111" s="1" t="n">
        <f aca="false">IF($T4111="±",$Q4111*2,$Q4111)</f>
        <v>0</v>
      </c>
      <c r="W4111" s="60" t="str">
        <f aca="false">IFERROR($U4111/ABS($V4111),"N/A")</f>
        <v>N/A</v>
      </c>
      <c r="X4111" s="61" t="str">
        <f aca="false">IF(OR($W4111="N/A",$R4111="",$S4111=""),"N/A",IF($W4111&gt;=4,"Not Significant",IF($W4111&gt;=2,"Semi-Significant","Significant")))</f>
        <v>N/A</v>
      </c>
      <c r="Z4111" s="1" t="str">
        <f aca="false">IF($D4111="Z540.1 w/data",0,"")</f>
        <v/>
      </c>
      <c r="AA4111" s="1" t="e">
        <f aca="false">$Y4111+$Q4111+$Z4111</f>
        <v>#VALUE!</v>
      </c>
      <c r="AB4111" s="1" t="n">
        <f aca="false">$N4111+$Q4111</f>
        <v>0</v>
      </c>
      <c r="AC4111" s="1" t="str">
        <f aca="false">IF($Y4111="","",IF(AND($AA4111&gt;=$R4111,$AA4111&lt;=$S4111),"Pass","Fail"))</f>
        <v/>
      </c>
      <c r="AD4111" s="1" t="str">
        <f aca="false">IF($Y4111="","",IF($AA4111&gt;$R4111,"Pass","Fail"))</f>
        <v/>
      </c>
      <c r="AE4111" s="1" t="str">
        <f aca="false">IF($Y4111="","",IF($AA4111&gt;=$R4111,"Pass","Fail"))</f>
        <v/>
      </c>
      <c r="AF4111" s="1" t="str">
        <f aca="false">IF($Y4111="","",IF($AA4111&lt;=$S4111,"Pass","Fail"))</f>
        <v/>
      </c>
      <c r="AG4111" s="1" t="str">
        <f aca="false">IF($Y4111="","",IF($AA4111&lt;$S4111,"Pass","Fail"))</f>
        <v/>
      </c>
      <c r="AH4111" s="23" t="str">
        <f aca="true">INDIRECT(CHOOSE(MATCH($T4111,{"±","&gt;","≥","≤","&lt;"},0), "AC", "AD", "AE", "AF", "AG") &amp; ROW())</f>
        <v/>
      </c>
      <c r="AI4111" s="56" t="str">
        <f aca="false">IF($X4111="Not Significant","No Further Action Required",
IF($AH4111="","",
IF(AND($AH4111="Pass",$L4111="0 - Passed "),"Analysis performed; no further action required.",
IF(AND($AH4111="Fail",$L4111="1 - Failed "),"Analysis performed; no further action required.",
IF(AND($AH4111="Pass",$L4111="2 - Limited In Use "),"Analysis performed; no further action required.",
IF(AND($AH4111="Fail",$L4111="3 - Adjusted "),"Analysis performed; no further action required.",
"Unit fails analysis; TSM determination required."))))))</f>
        <v/>
      </c>
      <c r="AJ4111" s="58"/>
    </row>
    <row r="4112" customFormat="false" ht="15" hidden="false" customHeight="false" outlineLevel="0" collapsed="false">
      <c r="A4112" s="56"/>
      <c r="E4112" s="57" t="str">
        <f aca="false">IF(AND($F4112="",$G4112=""),"",IF($G4112="",$F4112,HYPERLINK($G4112,$F4112)))</f>
        <v/>
      </c>
      <c r="H4112" s="1" t="str">
        <f aca="false">IF($I4112="","None Attached",IF(LEFT($I4112,5)="https",HYPERLINK($I4112,"Datasheet"),HYPERLINK(_xlfn.CONCAT("https://",$I4112),"Datasheet")))</f>
        <v>None Attached</v>
      </c>
      <c r="M4112" s="56"/>
      <c r="P4112" s="58"/>
      <c r="Q4112" s="1" t="n">
        <f aca="false">$M4112-$N4112</f>
        <v>0</v>
      </c>
      <c r="R4112" s="56"/>
      <c r="T4112" s="59" t="s">
        <v>15</v>
      </c>
      <c r="U4112" s="1" t="n">
        <f aca="false">$S4112-$R4112</f>
        <v>0</v>
      </c>
      <c r="V4112" s="1" t="n">
        <f aca="false">IF($T4112="±",$Q4112*2,$Q4112)</f>
        <v>0</v>
      </c>
      <c r="W4112" s="60" t="str">
        <f aca="false">IFERROR($U4112/ABS($V4112),"N/A")</f>
        <v>N/A</v>
      </c>
      <c r="X4112" s="61" t="str">
        <f aca="false">IF(OR($W4112="N/A",$R4112="",$S4112=""),"N/A",IF($W4112&gt;=4,"Not Significant",IF($W4112&gt;=2,"Semi-Significant","Significant")))</f>
        <v>N/A</v>
      </c>
      <c r="Z4112" s="1" t="str">
        <f aca="false">IF($D4112="Z540.1 w/data",0,"")</f>
        <v/>
      </c>
      <c r="AA4112" s="1" t="e">
        <f aca="false">$Y4112+$Q4112+$Z4112</f>
        <v>#VALUE!</v>
      </c>
      <c r="AB4112" s="1" t="n">
        <f aca="false">$N4112+$Q4112</f>
        <v>0</v>
      </c>
      <c r="AC4112" s="1" t="str">
        <f aca="false">IF($Y4112="","",IF(AND($AA4112&gt;=$R4112,$AA4112&lt;=$S4112),"Pass","Fail"))</f>
        <v/>
      </c>
      <c r="AD4112" s="1" t="str">
        <f aca="false">IF($Y4112="","",IF($AA4112&gt;$R4112,"Pass","Fail"))</f>
        <v/>
      </c>
      <c r="AE4112" s="1" t="str">
        <f aca="false">IF($Y4112="","",IF($AA4112&gt;=$R4112,"Pass","Fail"))</f>
        <v/>
      </c>
      <c r="AF4112" s="1" t="str">
        <f aca="false">IF($Y4112="","",IF($AA4112&lt;=$S4112,"Pass","Fail"))</f>
        <v/>
      </c>
      <c r="AG4112" s="1" t="str">
        <f aca="false">IF($Y4112="","",IF($AA4112&lt;$S4112,"Pass","Fail"))</f>
        <v/>
      </c>
      <c r="AH4112" s="23" t="str">
        <f aca="true">INDIRECT(CHOOSE(MATCH($T4112,{"±","&gt;","≥","≤","&lt;"},0), "AC", "AD", "AE", "AF", "AG") &amp; ROW())</f>
        <v/>
      </c>
      <c r="AI4112" s="56" t="str">
        <f aca="false">IF($X4112="Not Significant","No Further Action Required",
IF($AH4112="","",
IF(AND($AH4112="Pass",$L4112="0 - Passed "),"Analysis performed; no further action required.",
IF(AND($AH4112="Fail",$L4112="1 - Failed "),"Analysis performed; no further action required.",
IF(AND($AH4112="Pass",$L4112="2 - Limited In Use "),"Analysis performed; no further action required.",
IF(AND($AH4112="Fail",$L4112="3 - Adjusted "),"Analysis performed; no further action required.",
"Unit fails analysis; TSM determination required."))))))</f>
        <v/>
      </c>
      <c r="AJ4112" s="58"/>
    </row>
    <row r="4113" customFormat="false" ht="15" hidden="false" customHeight="false" outlineLevel="0" collapsed="false">
      <c r="A4113" s="56"/>
      <c r="E4113" s="57" t="str">
        <f aca="false">IF(AND($F4113="",$G4113=""),"",IF($G4113="",$F4113,HYPERLINK($G4113,$F4113)))</f>
        <v/>
      </c>
      <c r="H4113" s="1" t="str">
        <f aca="false">IF($I4113="","None Attached",IF(LEFT($I4113,5)="https",HYPERLINK($I4113,"Datasheet"),HYPERLINK(_xlfn.CONCAT("https://",$I4113),"Datasheet")))</f>
        <v>None Attached</v>
      </c>
      <c r="M4113" s="56"/>
      <c r="P4113" s="58"/>
      <c r="Q4113" s="1" t="n">
        <f aca="false">$M4113-$N4113</f>
        <v>0</v>
      </c>
      <c r="R4113" s="56"/>
      <c r="T4113" s="59" t="s">
        <v>15</v>
      </c>
      <c r="U4113" s="1" t="n">
        <f aca="false">$S4113-$R4113</f>
        <v>0</v>
      </c>
      <c r="V4113" s="1" t="n">
        <f aca="false">IF($T4113="±",$Q4113*2,$Q4113)</f>
        <v>0</v>
      </c>
      <c r="W4113" s="60" t="str">
        <f aca="false">IFERROR($U4113/ABS($V4113),"N/A")</f>
        <v>N/A</v>
      </c>
      <c r="X4113" s="61" t="str">
        <f aca="false">IF(OR($W4113="N/A",$R4113="",$S4113=""),"N/A",IF($W4113&gt;=4,"Not Significant",IF($W4113&gt;=2,"Semi-Significant","Significant")))</f>
        <v>N/A</v>
      </c>
      <c r="Z4113" s="1" t="str">
        <f aca="false">IF($D4113="Z540.1 w/data",0,"")</f>
        <v/>
      </c>
      <c r="AA4113" s="1" t="e">
        <f aca="false">$Y4113+$Q4113+$Z4113</f>
        <v>#VALUE!</v>
      </c>
      <c r="AB4113" s="1" t="n">
        <f aca="false">$N4113+$Q4113</f>
        <v>0</v>
      </c>
      <c r="AC4113" s="1" t="str">
        <f aca="false">IF($Y4113="","",IF(AND($AA4113&gt;=$R4113,$AA4113&lt;=$S4113),"Pass","Fail"))</f>
        <v/>
      </c>
      <c r="AD4113" s="1" t="str">
        <f aca="false">IF($Y4113="","",IF($AA4113&gt;$R4113,"Pass","Fail"))</f>
        <v/>
      </c>
      <c r="AE4113" s="1" t="str">
        <f aca="false">IF($Y4113="","",IF($AA4113&gt;=$R4113,"Pass","Fail"))</f>
        <v/>
      </c>
      <c r="AF4113" s="1" t="str">
        <f aca="false">IF($Y4113="","",IF($AA4113&lt;=$S4113,"Pass","Fail"))</f>
        <v/>
      </c>
      <c r="AG4113" s="1" t="str">
        <f aca="false">IF($Y4113="","",IF($AA4113&lt;$S4113,"Pass","Fail"))</f>
        <v/>
      </c>
      <c r="AH4113" s="23" t="str">
        <f aca="true">INDIRECT(CHOOSE(MATCH($T4113,{"±","&gt;","≥","≤","&lt;"},0), "AC", "AD", "AE", "AF", "AG") &amp; ROW())</f>
        <v/>
      </c>
      <c r="AI4113" s="56" t="str">
        <f aca="false">IF($X4113="Not Significant","No Further Action Required",
IF($AH4113="","",
IF(AND($AH4113="Pass",$L4113="0 - Passed "),"Analysis performed; no further action required.",
IF(AND($AH4113="Fail",$L4113="1 - Failed "),"Analysis performed; no further action required.",
IF(AND($AH4113="Pass",$L4113="2 - Limited In Use "),"Analysis performed; no further action required.",
IF(AND($AH4113="Fail",$L4113="3 - Adjusted "),"Analysis performed; no further action required.",
"Unit fails analysis; TSM determination required."))))))</f>
        <v/>
      </c>
      <c r="AJ4113" s="58"/>
    </row>
    <row r="4114" customFormat="false" ht="15" hidden="false" customHeight="false" outlineLevel="0" collapsed="false">
      <c r="A4114" s="56"/>
      <c r="E4114" s="57" t="str">
        <f aca="false">IF(AND($F4114="",$G4114=""),"",IF($G4114="",$F4114,HYPERLINK($G4114,$F4114)))</f>
        <v/>
      </c>
      <c r="H4114" s="1" t="str">
        <f aca="false">IF($I4114="","None Attached",IF(LEFT($I4114,5)="https",HYPERLINK($I4114,"Datasheet"),HYPERLINK(_xlfn.CONCAT("https://",$I4114),"Datasheet")))</f>
        <v>None Attached</v>
      </c>
      <c r="M4114" s="56"/>
      <c r="P4114" s="58"/>
      <c r="Q4114" s="1" t="n">
        <f aca="false">$M4114-$N4114</f>
        <v>0</v>
      </c>
      <c r="R4114" s="56"/>
      <c r="T4114" s="59" t="s">
        <v>15</v>
      </c>
      <c r="U4114" s="1" t="n">
        <f aca="false">$S4114-$R4114</f>
        <v>0</v>
      </c>
      <c r="V4114" s="1" t="n">
        <f aca="false">IF($T4114="±",$Q4114*2,$Q4114)</f>
        <v>0</v>
      </c>
      <c r="W4114" s="60" t="str">
        <f aca="false">IFERROR($U4114/ABS($V4114),"N/A")</f>
        <v>N/A</v>
      </c>
      <c r="X4114" s="61" t="str">
        <f aca="false">IF(OR($W4114="N/A",$R4114="",$S4114=""),"N/A",IF($W4114&gt;=4,"Not Significant",IF($W4114&gt;=2,"Semi-Significant","Significant")))</f>
        <v>N/A</v>
      </c>
      <c r="Z4114" s="1" t="str">
        <f aca="false">IF($D4114="Z540.1 w/data",0,"")</f>
        <v/>
      </c>
      <c r="AA4114" s="1" t="e">
        <f aca="false">$Y4114+$Q4114+$Z4114</f>
        <v>#VALUE!</v>
      </c>
      <c r="AB4114" s="1" t="n">
        <f aca="false">$N4114+$Q4114</f>
        <v>0</v>
      </c>
      <c r="AC4114" s="1" t="str">
        <f aca="false">IF($Y4114="","",IF(AND($AA4114&gt;=$R4114,$AA4114&lt;=$S4114),"Pass","Fail"))</f>
        <v/>
      </c>
      <c r="AD4114" s="1" t="str">
        <f aca="false">IF($Y4114="","",IF($AA4114&gt;$R4114,"Pass","Fail"))</f>
        <v/>
      </c>
      <c r="AE4114" s="1" t="str">
        <f aca="false">IF($Y4114="","",IF($AA4114&gt;=$R4114,"Pass","Fail"))</f>
        <v/>
      </c>
      <c r="AF4114" s="1" t="str">
        <f aca="false">IF($Y4114="","",IF($AA4114&lt;=$S4114,"Pass","Fail"))</f>
        <v/>
      </c>
      <c r="AG4114" s="1" t="str">
        <f aca="false">IF($Y4114="","",IF($AA4114&lt;$S4114,"Pass","Fail"))</f>
        <v/>
      </c>
      <c r="AH4114" s="23" t="str">
        <f aca="true">INDIRECT(CHOOSE(MATCH($T4114,{"±","&gt;","≥","≤","&lt;"},0), "AC", "AD", "AE", "AF", "AG") &amp; ROW())</f>
        <v/>
      </c>
      <c r="AI4114" s="56" t="str">
        <f aca="false">IF($X4114="Not Significant","No Further Action Required",
IF($AH4114="","",
IF(AND($AH4114="Pass",$L4114="0 - Passed "),"Analysis performed; no further action required.",
IF(AND($AH4114="Fail",$L4114="1 - Failed "),"Analysis performed; no further action required.",
IF(AND($AH4114="Pass",$L4114="2 - Limited In Use "),"Analysis performed; no further action required.",
IF(AND($AH4114="Fail",$L4114="3 - Adjusted "),"Analysis performed; no further action required.",
"Unit fails analysis; TSM determination required."))))))</f>
        <v/>
      </c>
      <c r="AJ4114" s="58"/>
    </row>
    <row r="4115" customFormat="false" ht="15" hidden="false" customHeight="false" outlineLevel="0" collapsed="false">
      <c r="A4115" s="56"/>
      <c r="E4115" s="57" t="str">
        <f aca="false">IF(AND($F4115="",$G4115=""),"",IF($G4115="",$F4115,HYPERLINK($G4115,$F4115)))</f>
        <v/>
      </c>
      <c r="H4115" s="1" t="str">
        <f aca="false">IF($I4115="","None Attached",IF(LEFT($I4115,5)="https",HYPERLINK($I4115,"Datasheet"),HYPERLINK(_xlfn.CONCAT("https://",$I4115),"Datasheet")))</f>
        <v>None Attached</v>
      </c>
      <c r="M4115" s="56"/>
      <c r="P4115" s="58"/>
      <c r="Q4115" s="1" t="n">
        <f aca="false">$M4115-$N4115</f>
        <v>0</v>
      </c>
      <c r="R4115" s="56"/>
      <c r="T4115" s="59" t="s">
        <v>15</v>
      </c>
      <c r="U4115" s="1" t="n">
        <f aca="false">$S4115-$R4115</f>
        <v>0</v>
      </c>
      <c r="V4115" s="1" t="n">
        <f aca="false">IF($T4115="±",$Q4115*2,$Q4115)</f>
        <v>0</v>
      </c>
      <c r="W4115" s="60" t="str">
        <f aca="false">IFERROR($U4115/ABS($V4115),"N/A")</f>
        <v>N/A</v>
      </c>
      <c r="X4115" s="61" t="str">
        <f aca="false">IF(OR($W4115="N/A",$R4115="",$S4115=""),"N/A",IF($W4115&gt;=4,"Not Significant",IF($W4115&gt;=2,"Semi-Significant","Significant")))</f>
        <v>N/A</v>
      </c>
      <c r="Z4115" s="1" t="str">
        <f aca="false">IF($D4115="Z540.1 w/data",0,"")</f>
        <v/>
      </c>
      <c r="AA4115" s="1" t="e">
        <f aca="false">$Y4115+$Q4115+$Z4115</f>
        <v>#VALUE!</v>
      </c>
      <c r="AB4115" s="1" t="n">
        <f aca="false">$N4115+$Q4115</f>
        <v>0</v>
      </c>
      <c r="AC4115" s="1" t="str">
        <f aca="false">IF($Y4115="","",IF(AND($AA4115&gt;=$R4115,$AA4115&lt;=$S4115),"Pass","Fail"))</f>
        <v/>
      </c>
      <c r="AD4115" s="1" t="str">
        <f aca="false">IF($Y4115="","",IF($AA4115&gt;$R4115,"Pass","Fail"))</f>
        <v/>
      </c>
      <c r="AE4115" s="1" t="str">
        <f aca="false">IF($Y4115="","",IF($AA4115&gt;=$R4115,"Pass","Fail"))</f>
        <v/>
      </c>
      <c r="AF4115" s="1" t="str">
        <f aca="false">IF($Y4115="","",IF($AA4115&lt;=$S4115,"Pass","Fail"))</f>
        <v/>
      </c>
      <c r="AG4115" s="1" t="str">
        <f aca="false">IF($Y4115="","",IF($AA4115&lt;$S4115,"Pass","Fail"))</f>
        <v/>
      </c>
      <c r="AH4115" s="23" t="str">
        <f aca="true">INDIRECT(CHOOSE(MATCH($T4115,{"±","&gt;","≥","≤","&lt;"},0), "AC", "AD", "AE", "AF", "AG") &amp; ROW())</f>
        <v/>
      </c>
      <c r="AI4115" s="56" t="str">
        <f aca="false">IF($X4115="Not Significant","No Further Action Required",
IF($AH4115="","",
IF(AND($AH4115="Pass",$L4115="0 - Passed "),"Analysis performed; no further action required.",
IF(AND($AH4115="Fail",$L4115="1 - Failed "),"Analysis performed; no further action required.",
IF(AND($AH4115="Pass",$L4115="2 - Limited In Use "),"Analysis performed; no further action required.",
IF(AND($AH4115="Fail",$L4115="3 - Adjusted "),"Analysis performed; no further action required.",
"Unit fails analysis; TSM determination required."))))))</f>
        <v/>
      </c>
      <c r="AJ4115" s="58"/>
    </row>
    <row r="4116" customFormat="false" ht="15" hidden="false" customHeight="false" outlineLevel="0" collapsed="false">
      <c r="A4116" s="56"/>
      <c r="E4116" s="57" t="str">
        <f aca="false">IF(AND($F4116="",$G4116=""),"",IF($G4116="",$F4116,HYPERLINK($G4116,$F4116)))</f>
        <v/>
      </c>
      <c r="H4116" s="1" t="str">
        <f aca="false">IF($I4116="","None Attached",IF(LEFT($I4116,5)="https",HYPERLINK($I4116,"Datasheet"),HYPERLINK(_xlfn.CONCAT("https://",$I4116),"Datasheet")))</f>
        <v>None Attached</v>
      </c>
      <c r="M4116" s="56"/>
      <c r="P4116" s="58"/>
      <c r="Q4116" s="1" t="n">
        <f aca="false">$M4116-$N4116</f>
        <v>0</v>
      </c>
      <c r="R4116" s="56"/>
      <c r="T4116" s="59" t="s">
        <v>15</v>
      </c>
      <c r="U4116" s="1" t="n">
        <f aca="false">$S4116-$R4116</f>
        <v>0</v>
      </c>
      <c r="V4116" s="1" t="n">
        <f aca="false">IF($T4116="±",$Q4116*2,$Q4116)</f>
        <v>0</v>
      </c>
      <c r="W4116" s="60" t="str">
        <f aca="false">IFERROR($U4116/ABS($V4116),"N/A")</f>
        <v>N/A</v>
      </c>
      <c r="X4116" s="61" t="str">
        <f aca="false">IF(OR($W4116="N/A",$R4116="",$S4116=""),"N/A",IF($W4116&gt;=4,"Not Significant",IF($W4116&gt;=2,"Semi-Significant","Significant")))</f>
        <v>N/A</v>
      </c>
      <c r="Z4116" s="1" t="str">
        <f aca="false">IF($D4116="Z540.1 w/data",0,"")</f>
        <v/>
      </c>
      <c r="AA4116" s="1" t="e">
        <f aca="false">$Y4116+$Q4116+$Z4116</f>
        <v>#VALUE!</v>
      </c>
      <c r="AB4116" s="1" t="n">
        <f aca="false">$N4116+$Q4116</f>
        <v>0</v>
      </c>
      <c r="AC4116" s="1" t="str">
        <f aca="false">IF($Y4116="","",IF(AND($AA4116&gt;=$R4116,$AA4116&lt;=$S4116),"Pass","Fail"))</f>
        <v/>
      </c>
      <c r="AD4116" s="1" t="str">
        <f aca="false">IF($Y4116="","",IF($AA4116&gt;$R4116,"Pass","Fail"))</f>
        <v/>
      </c>
      <c r="AE4116" s="1" t="str">
        <f aca="false">IF($Y4116="","",IF($AA4116&gt;=$R4116,"Pass","Fail"))</f>
        <v/>
      </c>
      <c r="AF4116" s="1" t="str">
        <f aca="false">IF($Y4116="","",IF($AA4116&lt;=$S4116,"Pass","Fail"))</f>
        <v/>
      </c>
      <c r="AG4116" s="1" t="str">
        <f aca="false">IF($Y4116="","",IF($AA4116&lt;$S4116,"Pass","Fail"))</f>
        <v/>
      </c>
      <c r="AH4116" s="23" t="str">
        <f aca="true">INDIRECT(CHOOSE(MATCH($T4116,{"±","&gt;","≥","≤","&lt;"},0), "AC", "AD", "AE", "AF", "AG") &amp; ROW())</f>
        <v/>
      </c>
      <c r="AI4116" s="56" t="str">
        <f aca="false">IF($X4116="Not Significant","No Further Action Required",
IF($AH4116="","",
IF(AND($AH4116="Pass",$L4116="0 - Passed "),"Analysis performed; no further action required.",
IF(AND($AH4116="Fail",$L4116="1 - Failed "),"Analysis performed; no further action required.",
IF(AND($AH4116="Pass",$L4116="2 - Limited In Use "),"Analysis performed; no further action required.",
IF(AND($AH4116="Fail",$L4116="3 - Adjusted "),"Analysis performed; no further action required.",
"Unit fails analysis; TSM determination required."))))))</f>
        <v/>
      </c>
      <c r="AJ4116" s="58"/>
    </row>
    <row r="4117" customFormat="false" ht="15" hidden="false" customHeight="false" outlineLevel="0" collapsed="false">
      <c r="A4117" s="56"/>
      <c r="E4117" s="57" t="str">
        <f aca="false">IF(AND($F4117="",$G4117=""),"",IF($G4117="",$F4117,HYPERLINK($G4117,$F4117)))</f>
        <v/>
      </c>
      <c r="H4117" s="1" t="str">
        <f aca="false">IF($I4117="","None Attached",IF(LEFT($I4117,5)="https",HYPERLINK($I4117,"Datasheet"),HYPERLINK(_xlfn.CONCAT("https://",$I4117),"Datasheet")))</f>
        <v>None Attached</v>
      </c>
      <c r="M4117" s="56"/>
      <c r="P4117" s="58"/>
      <c r="Q4117" s="1" t="n">
        <f aca="false">$M4117-$N4117</f>
        <v>0</v>
      </c>
      <c r="R4117" s="56"/>
      <c r="T4117" s="59" t="s">
        <v>15</v>
      </c>
      <c r="U4117" s="1" t="n">
        <f aca="false">$S4117-$R4117</f>
        <v>0</v>
      </c>
      <c r="V4117" s="1" t="n">
        <f aca="false">IF($T4117="±",$Q4117*2,$Q4117)</f>
        <v>0</v>
      </c>
      <c r="W4117" s="60" t="str">
        <f aca="false">IFERROR($U4117/ABS($V4117),"N/A")</f>
        <v>N/A</v>
      </c>
      <c r="X4117" s="61" t="str">
        <f aca="false">IF(OR($W4117="N/A",$R4117="",$S4117=""),"N/A",IF($W4117&gt;=4,"Not Significant",IF($W4117&gt;=2,"Semi-Significant","Significant")))</f>
        <v>N/A</v>
      </c>
      <c r="Z4117" s="1" t="str">
        <f aca="false">IF($D4117="Z540.1 w/data",0,"")</f>
        <v/>
      </c>
      <c r="AA4117" s="1" t="e">
        <f aca="false">$Y4117+$Q4117+$Z4117</f>
        <v>#VALUE!</v>
      </c>
      <c r="AB4117" s="1" t="n">
        <f aca="false">$N4117+$Q4117</f>
        <v>0</v>
      </c>
      <c r="AC4117" s="1" t="str">
        <f aca="false">IF($Y4117="","",IF(AND($AA4117&gt;=$R4117,$AA4117&lt;=$S4117),"Pass","Fail"))</f>
        <v/>
      </c>
      <c r="AD4117" s="1" t="str">
        <f aca="false">IF($Y4117="","",IF($AA4117&gt;$R4117,"Pass","Fail"))</f>
        <v/>
      </c>
      <c r="AE4117" s="1" t="str">
        <f aca="false">IF($Y4117="","",IF($AA4117&gt;=$R4117,"Pass","Fail"))</f>
        <v/>
      </c>
      <c r="AF4117" s="1" t="str">
        <f aca="false">IF($Y4117="","",IF($AA4117&lt;=$S4117,"Pass","Fail"))</f>
        <v/>
      </c>
      <c r="AG4117" s="1" t="str">
        <f aca="false">IF($Y4117="","",IF($AA4117&lt;$S4117,"Pass","Fail"))</f>
        <v/>
      </c>
      <c r="AH4117" s="23" t="str">
        <f aca="true">INDIRECT(CHOOSE(MATCH($T4117,{"±","&gt;","≥","≤","&lt;"},0), "AC", "AD", "AE", "AF", "AG") &amp; ROW())</f>
        <v/>
      </c>
      <c r="AI4117" s="56" t="str">
        <f aca="false">IF($X4117="Not Significant","No Further Action Required",
IF($AH4117="","",
IF(AND($AH4117="Pass",$L4117="0 - Passed "),"Analysis performed; no further action required.",
IF(AND($AH4117="Fail",$L4117="1 - Failed "),"Analysis performed; no further action required.",
IF(AND($AH4117="Pass",$L4117="2 - Limited In Use "),"Analysis performed; no further action required.",
IF(AND($AH4117="Fail",$L4117="3 - Adjusted "),"Analysis performed; no further action required.",
"Unit fails analysis; TSM determination required."))))))</f>
        <v/>
      </c>
      <c r="AJ4117" s="58"/>
    </row>
    <row r="4118" customFormat="false" ht="15" hidden="false" customHeight="false" outlineLevel="0" collapsed="false">
      <c r="A4118" s="56"/>
      <c r="E4118" s="57" t="str">
        <f aca="false">IF(AND($F4118="",$G4118=""),"",IF($G4118="",$F4118,HYPERLINK($G4118,$F4118)))</f>
        <v/>
      </c>
      <c r="H4118" s="1" t="str">
        <f aca="false">IF($I4118="","None Attached",IF(LEFT($I4118,5)="https",HYPERLINK($I4118,"Datasheet"),HYPERLINK(_xlfn.CONCAT("https://",$I4118),"Datasheet")))</f>
        <v>None Attached</v>
      </c>
      <c r="M4118" s="56"/>
      <c r="P4118" s="58"/>
      <c r="Q4118" s="1" t="n">
        <f aca="false">$M4118-$N4118</f>
        <v>0</v>
      </c>
      <c r="R4118" s="56"/>
      <c r="T4118" s="59" t="s">
        <v>15</v>
      </c>
      <c r="U4118" s="1" t="n">
        <f aca="false">$S4118-$R4118</f>
        <v>0</v>
      </c>
      <c r="V4118" s="1" t="n">
        <f aca="false">IF($T4118="±",$Q4118*2,$Q4118)</f>
        <v>0</v>
      </c>
      <c r="W4118" s="60" t="str">
        <f aca="false">IFERROR($U4118/ABS($V4118),"N/A")</f>
        <v>N/A</v>
      </c>
      <c r="X4118" s="61" t="str">
        <f aca="false">IF(OR($W4118="N/A",$R4118="",$S4118=""),"N/A",IF($W4118&gt;=4,"Not Significant",IF($W4118&gt;=2,"Semi-Significant","Significant")))</f>
        <v>N/A</v>
      </c>
      <c r="Z4118" s="1" t="str">
        <f aca="false">IF($D4118="Z540.1 w/data",0,"")</f>
        <v/>
      </c>
      <c r="AA4118" s="1" t="e">
        <f aca="false">$Y4118+$Q4118+$Z4118</f>
        <v>#VALUE!</v>
      </c>
      <c r="AB4118" s="1" t="n">
        <f aca="false">$N4118+$Q4118</f>
        <v>0</v>
      </c>
      <c r="AC4118" s="1" t="str">
        <f aca="false">IF($Y4118="","",IF(AND($AA4118&gt;=$R4118,$AA4118&lt;=$S4118),"Pass","Fail"))</f>
        <v/>
      </c>
      <c r="AD4118" s="1" t="str">
        <f aca="false">IF($Y4118="","",IF($AA4118&gt;$R4118,"Pass","Fail"))</f>
        <v/>
      </c>
      <c r="AE4118" s="1" t="str">
        <f aca="false">IF($Y4118="","",IF($AA4118&gt;=$R4118,"Pass","Fail"))</f>
        <v/>
      </c>
      <c r="AF4118" s="1" t="str">
        <f aca="false">IF($Y4118="","",IF($AA4118&lt;=$S4118,"Pass","Fail"))</f>
        <v/>
      </c>
      <c r="AG4118" s="1" t="str">
        <f aca="false">IF($Y4118="","",IF($AA4118&lt;$S4118,"Pass","Fail"))</f>
        <v/>
      </c>
      <c r="AH4118" s="23" t="str">
        <f aca="true">INDIRECT(CHOOSE(MATCH($T4118,{"±","&gt;","≥","≤","&lt;"},0), "AC", "AD", "AE", "AF", "AG") &amp; ROW())</f>
        <v/>
      </c>
      <c r="AI4118" s="56" t="str">
        <f aca="false">IF($X4118="Not Significant","No Further Action Required",
IF($AH4118="","",
IF(AND($AH4118="Pass",$L4118="0 - Passed "),"Analysis performed; no further action required.",
IF(AND($AH4118="Fail",$L4118="1 - Failed "),"Analysis performed; no further action required.",
IF(AND($AH4118="Pass",$L4118="2 - Limited In Use "),"Analysis performed; no further action required.",
IF(AND($AH4118="Fail",$L4118="3 - Adjusted "),"Analysis performed; no further action required.",
"Unit fails analysis; TSM determination required."))))))</f>
        <v/>
      </c>
      <c r="AJ4118" s="58"/>
    </row>
    <row r="4119" customFormat="false" ht="15" hidden="false" customHeight="false" outlineLevel="0" collapsed="false">
      <c r="A4119" s="56"/>
      <c r="E4119" s="57" t="str">
        <f aca="false">IF(AND($F4119="",$G4119=""),"",IF($G4119="",$F4119,HYPERLINK($G4119,$F4119)))</f>
        <v/>
      </c>
      <c r="H4119" s="1" t="str">
        <f aca="false">IF($I4119="","None Attached",IF(LEFT($I4119,5)="https",HYPERLINK($I4119,"Datasheet"),HYPERLINK(_xlfn.CONCAT("https://",$I4119),"Datasheet")))</f>
        <v>None Attached</v>
      </c>
      <c r="M4119" s="56"/>
      <c r="P4119" s="58"/>
      <c r="Q4119" s="1" t="n">
        <f aca="false">$M4119-$N4119</f>
        <v>0</v>
      </c>
      <c r="R4119" s="56"/>
      <c r="T4119" s="59" t="s">
        <v>15</v>
      </c>
      <c r="U4119" s="1" t="n">
        <f aca="false">$S4119-$R4119</f>
        <v>0</v>
      </c>
      <c r="V4119" s="1" t="n">
        <f aca="false">IF($T4119="±",$Q4119*2,$Q4119)</f>
        <v>0</v>
      </c>
      <c r="W4119" s="60" t="str">
        <f aca="false">IFERROR($U4119/ABS($V4119),"N/A")</f>
        <v>N/A</v>
      </c>
      <c r="X4119" s="61" t="str">
        <f aca="false">IF(OR($W4119="N/A",$R4119="",$S4119=""),"N/A",IF($W4119&gt;=4,"Not Significant",IF($W4119&gt;=2,"Semi-Significant","Significant")))</f>
        <v>N/A</v>
      </c>
      <c r="Z4119" s="1" t="str">
        <f aca="false">IF($D4119="Z540.1 w/data",0,"")</f>
        <v/>
      </c>
      <c r="AA4119" s="1" t="e">
        <f aca="false">$Y4119+$Q4119+$Z4119</f>
        <v>#VALUE!</v>
      </c>
      <c r="AB4119" s="1" t="n">
        <f aca="false">$N4119+$Q4119</f>
        <v>0</v>
      </c>
      <c r="AC4119" s="1" t="str">
        <f aca="false">IF($Y4119="","",IF(AND($AA4119&gt;=$R4119,$AA4119&lt;=$S4119),"Pass","Fail"))</f>
        <v/>
      </c>
      <c r="AD4119" s="1" t="str">
        <f aca="false">IF($Y4119="","",IF($AA4119&gt;$R4119,"Pass","Fail"))</f>
        <v/>
      </c>
      <c r="AE4119" s="1" t="str">
        <f aca="false">IF($Y4119="","",IF($AA4119&gt;=$R4119,"Pass","Fail"))</f>
        <v/>
      </c>
      <c r="AF4119" s="1" t="str">
        <f aca="false">IF($Y4119="","",IF($AA4119&lt;=$S4119,"Pass","Fail"))</f>
        <v/>
      </c>
      <c r="AG4119" s="1" t="str">
        <f aca="false">IF($Y4119="","",IF($AA4119&lt;$S4119,"Pass","Fail"))</f>
        <v/>
      </c>
      <c r="AH4119" s="23" t="str">
        <f aca="true">INDIRECT(CHOOSE(MATCH($T4119,{"±","&gt;","≥","≤","&lt;"},0), "AC", "AD", "AE", "AF", "AG") &amp; ROW())</f>
        <v/>
      </c>
      <c r="AI4119" s="56" t="str">
        <f aca="false">IF($X4119="Not Significant","No Further Action Required",
IF($AH4119="","",
IF(AND($AH4119="Pass",$L4119="0 - Passed "),"Analysis performed; no further action required.",
IF(AND($AH4119="Fail",$L4119="1 - Failed "),"Analysis performed; no further action required.",
IF(AND($AH4119="Pass",$L4119="2 - Limited In Use "),"Analysis performed; no further action required.",
IF(AND($AH4119="Fail",$L4119="3 - Adjusted "),"Analysis performed; no further action required.",
"Unit fails analysis; TSM determination required."))))))</f>
        <v/>
      </c>
      <c r="AJ4119" s="58"/>
    </row>
    <row r="4120" customFormat="false" ht="15" hidden="false" customHeight="false" outlineLevel="0" collapsed="false">
      <c r="A4120" s="56"/>
      <c r="E4120" s="57" t="str">
        <f aca="false">IF(AND($F4120="",$G4120=""),"",IF($G4120="",$F4120,HYPERLINK($G4120,$F4120)))</f>
        <v/>
      </c>
      <c r="H4120" s="1" t="str">
        <f aca="false">IF($I4120="","None Attached",IF(LEFT($I4120,5)="https",HYPERLINK($I4120,"Datasheet"),HYPERLINK(_xlfn.CONCAT("https://",$I4120),"Datasheet")))</f>
        <v>None Attached</v>
      </c>
      <c r="M4120" s="56"/>
      <c r="P4120" s="58"/>
      <c r="Q4120" s="1" t="n">
        <f aca="false">$M4120-$N4120</f>
        <v>0</v>
      </c>
      <c r="R4120" s="56"/>
      <c r="T4120" s="59" t="s">
        <v>15</v>
      </c>
      <c r="U4120" s="1" t="n">
        <f aca="false">$S4120-$R4120</f>
        <v>0</v>
      </c>
      <c r="V4120" s="1" t="n">
        <f aca="false">IF($T4120="±",$Q4120*2,$Q4120)</f>
        <v>0</v>
      </c>
      <c r="W4120" s="60" t="str">
        <f aca="false">IFERROR($U4120/ABS($V4120),"N/A")</f>
        <v>N/A</v>
      </c>
      <c r="X4120" s="61" t="str">
        <f aca="false">IF(OR($W4120="N/A",$R4120="",$S4120=""),"N/A",IF($W4120&gt;=4,"Not Significant",IF($W4120&gt;=2,"Semi-Significant","Significant")))</f>
        <v>N/A</v>
      </c>
      <c r="Z4120" s="1" t="str">
        <f aca="false">IF($D4120="Z540.1 w/data",0,"")</f>
        <v/>
      </c>
      <c r="AA4120" s="1" t="e">
        <f aca="false">$Y4120+$Q4120+$Z4120</f>
        <v>#VALUE!</v>
      </c>
      <c r="AB4120" s="1" t="n">
        <f aca="false">$N4120+$Q4120</f>
        <v>0</v>
      </c>
      <c r="AC4120" s="1" t="str">
        <f aca="false">IF($Y4120="","",IF(AND($AA4120&gt;=$R4120,$AA4120&lt;=$S4120),"Pass","Fail"))</f>
        <v/>
      </c>
      <c r="AD4120" s="1" t="str">
        <f aca="false">IF($Y4120="","",IF($AA4120&gt;$R4120,"Pass","Fail"))</f>
        <v/>
      </c>
      <c r="AE4120" s="1" t="str">
        <f aca="false">IF($Y4120="","",IF($AA4120&gt;=$R4120,"Pass","Fail"))</f>
        <v/>
      </c>
      <c r="AF4120" s="1" t="str">
        <f aca="false">IF($Y4120="","",IF($AA4120&lt;=$S4120,"Pass","Fail"))</f>
        <v/>
      </c>
      <c r="AG4120" s="1" t="str">
        <f aca="false">IF($Y4120="","",IF($AA4120&lt;$S4120,"Pass","Fail"))</f>
        <v/>
      </c>
      <c r="AH4120" s="23" t="str">
        <f aca="true">INDIRECT(CHOOSE(MATCH($T4120,{"±","&gt;","≥","≤","&lt;"},0), "AC", "AD", "AE", "AF", "AG") &amp; ROW())</f>
        <v/>
      </c>
      <c r="AI4120" s="56" t="str">
        <f aca="false">IF($X4120="Not Significant","No Further Action Required",
IF($AH4120="","",
IF(AND($AH4120="Pass",$L4120="0 - Passed "),"Analysis performed; no further action required.",
IF(AND($AH4120="Fail",$L4120="1 - Failed "),"Analysis performed; no further action required.",
IF(AND($AH4120="Pass",$L4120="2 - Limited In Use "),"Analysis performed; no further action required.",
IF(AND($AH4120="Fail",$L4120="3 - Adjusted "),"Analysis performed; no further action required.",
"Unit fails analysis; TSM determination required."))))))</f>
        <v/>
      </c>
      <c r="AJ4120" s="58"/>
    </row>
    <row r="4121" customFormat="false" ht="15" hidden="false" customHeight="false" outlineLevel="0" collapsed="false">
      <c r="A4121" s="56"/>
      <c r="E4121" s="57" t="str">
        <f aca="false">IF(AND($F4121="",$G4121=""),"",IF($G4121="",$F4121,HYPERLINK($G4121,$F4121)))</f>
        <v/>
      </c>
      <c r="H4121" s="1" t="str">
        <f aca="false">IF($I4121="","None Attached",IF(LEFT($I4121,5)="https",HYPERLINK($I4121,"Datasheet"),HYPERLINK(_xlfn.CONCAT("https://",$I4121),"Datasheet")))</f>
        <v>None Attached</v>
      </c>
      <c r="M4121" s="56"/>
      <c r="P4121" s="58"/>
      <c r="Q4121" s="1" t="n">
        <f aca="false">$M4121-$N4121</f>
        <v>0</v>
      </c>
      <c r="R4121" s="56"/>
      <c r="T4121" s="59" t="s">
        <v>15</v>
      </c>
      <c r="U4121" s="1" t="n">
        <f aca="false">$S4121-$R4121</f>
        <v>0</v>
      </c>
      <c r="V4121" s="1" t="n">
        <f aca="false">IF($T4121="±",$Q4121*2,$Q4121)</f>
        <v>0</v>
      </c>
      <c r="W4121" s="60" t="str">
        <f aca="false">IFERROR($U4121/ABS($V4121),"N/A")</f>
        <v>N/A</v>
      </c>
      <c r="X4121" s="61" t="str">
        <f aca="false">IF(OR($W4121="N/A",$R4121="",$S4121=""),"N/A",IF($W4121&gt;=4,"Not Significant",IF($W4121&gt;=2,"Semi-Significant","Significant")))</f>
        <v>N/A</v>
      </c>
      <c r="Z4121" s="1" t="str">
        <f aca="false">IF($D4121="Z540.1 w/data",0,"")</f>
        <v/>
      </c>
      <c r="AA4121" s="1" t="e">
        <f aca="false">$Y4121+$Q4121+$Z4121</f>
        <v>#VALUE!</v>
      </c>
      <c r="AB4121" s="1" t="n">
        <f aca="false">$N4121+$Q4121</f>
        <v>0</v>
      </c>
      <c r="AC4121" s="1" t="str">
        <f aca="false">IF($Y4121="","",IF(AND($AA4121&gt;=$R4121,$AA4121&lt;=$S4121),"Pass","Fail"))</f>
        <v/>
      </c>
      <c r="AD4121" s="1" t="str">
        <f aca="false">IF($Y4121="","",IF($AA4121&gt;$R4121,"Pass","Fail"))</f>
        <v/>
      </c>
      <c r="AE4121" s="1" t="str">
        <f aca="false">IF($Y4121="","",IF($AA4121&gt;=$R4121,"Pass","Fail"))</f>
        <v/>
      </c>
      <c r="AF4121" s="1" t="str">
        <f aca="false">IF($Y4121="","",IF($AA4121&lt;=$S4121,"Pass","Fail"))</f>
        <v/>
      </c>
      <c r="AG4121" s="1" t="str">
        <f aca="false">IF($Y4121="","",IF($AA4121&lt;$S4121,"Pass","Fail"))</f>
        <v/>
      </c>
      <c r="AH4121" s="23" t="str">
        <f aca="true">INDIRECT(CHOOSE(MATCH($T4121,{"±","&gt;","≥","≤","&lt;"},0), "AC", "AD", "AE", "AF", "AG") &amp; ROW())</f>
        <v/>
      </c>
      <c r="AI4121" s="56" t="str">
        <f aca="false">IF($X4121="Not Significant","No Further Action Required",
IF($AH4121="","",
IF(AND($AH4121="Pass",$L4121="0 - Passed "),"Analysis performed; no further action required.",
IF(AND($AH4121="Fail",$L4121="1 - Failed "),"Analysis performed; no further action required.",
IF(AND($AH4121="Pass",$L4121="2 - Limited In Use "),"Analysis performed; no further action required.",
IF(AND($AH4121="Fail",$L4121="3 - Adjusted "),"Analysis performed; no further action required.",
"Unit fails analysis; TSM determination required."))))))</f>
        <v/>
      </c>
      <c r="AJ4121" s="58"/>
    </row>
    <row r="4122" customFormat="false" ht="15" hidden="false" customHeight="false" outlineLevel="0" collapsed="false">
      <c r="A4122" s="56"/>
      <c r="E4122" s="57" t="str">
        <f aca="false">IF(AND($F4122="",$G4122=""),"",IF($G4122="",$F4122,HYPERLINK($G4122,$F4122)))</f>
        <v/>
      </c>
      <c r="H4122" s="1" t="str">
        <f aca="false">IF($I4122="","None Attached",IF(LEFT($I4122,5)="https",HYPERLINK($I4122,"Datasheet"),HYPERLINK(_xlfn.CONCAT("https://",$I4122),"Datasheet")))</f>
        <v>None Attached</v>
      </c>
      <c r="M4122" s="56"/>
      <c r="P4122" s="58"/>
      <c r="Q4122" s="1" t="n">
        <f aca="false">$M4122-$N4122</f>
        <v>0</v>
      </c>
      <c r="R4122" s="56"/>
      <c r="T4122" s="59" t="s">
        <v>15</v>
      </c>
      <c r="U4122" s="1" t="n">
        <f aca="false">$S4122-$R4122</f>
        <v>0</v>
      </c>
      <c r="V4122" s="1" t="n">
        <f aca="false">IF($T4122="±",$Q4122*2,$Q4122)</f>
        <v>0</v>
      </c>
      <c r="W4122" s="60" t="str">
        <f aca="false">IFERROR($U4122/ABS($V4122),"N/A")</f>
        <v>N/A</v>
      </c>
      <c r="X4122" s="61" t="str">
        <f aca="false">IF(OR($W4122="N/A",$R4122="",$S4122=""),"N/A",IF($W4122&gt;=4,"Not Significant",IF($W4122&gt;=2,"Semi-Significant","Significant")))</f>
        <v>N/A</v>
      </c>
      <c r="Z4122" s="1" t="str">
        <f aca="false">IF($D4122="Z540.1 w/data",0,"")</f>
        <v/>
      </c>
      <c r="AA4122" s="1" t="e">
        <f aca="false">$Y4122+$Q4122+$Z4122</f>
        <v>#VALUE!</v>
      </c>
      <c r="AB4122" s="1" t="n">
        <f aca="false">$N4122+$Q4122</f>
        <v>0</v>
      </c>
      <c r="AC4122" s="1" t="str">
        <f aca="false">IF($Y4122="","",IF(AND($AA4122&gt;=$R4122,$AA4122&lt;=$S4122),"Pass","Fail"))</f>
        <v/>
      </c>
      <c r="AD4122" s="1" t="str">
        <f aca="false">IF($Y4122="","",IF($AA4122&gt;$R4122,"Pass","Fail"))</f>
        <v/>
      </c>
      <c r="AE4122" s="1" t="str">
        <f aca="false">IF($Y4122="","",IF($AA4122&gt;=$R4122,"Pass","Fail"))</f>
        <v/>
      </c>
      <c r="AF4122" s="1" t="str">
        <f aca="false">IF($Y4122="","",IF($AA4122&lt;=$S4122,"Pass","Fail"))</f>
        <v/>
      </c>
      <c r="AG4122" s="1" t="str">
        <f aca="false">IF($Y4122="","",IF($AA4122&lt;$S4122,"Pass","Fail"))</f>
        <v/>
      </c>
      <c r="AH4122" s="23" t="str">
        <f aca="true">INDIRECT(CHOOSE(MATCH($T4122,{"±","&gt;","≥","≤","&lt;"},0), "AC", "AD", "AE", "AF", "AG") &amp; ROW())</f>
        <v/>
      </c>
      <c r="AI4122" s="56" t="str">
        <f aca="false">IF($X4122="Not Significant","No Further Action Required",
IF($AH4122="","",
IF(AND($AH4122="Pass",$L4122="0 - Passed "),"Analysis performed; no further action required.",
IF(AND($AH4122="Fail",$L4122="1 - Failed "),"Analysis performed; no further action required.",
IF(AND($AH4122="Pass",$L4122="2 - Limited In Use "),"Analysis performed; no further action required.",
IF(AND($AH4122="Fail",$L4122="3 - Adjusted "),"Analysis performed; no further action required.",
"Unit fails analysis; TSM determination required."))))))</f>
        <v/>
      </c>
      <c r="AJ4122" s="58"/>
    </row>
    <row r="4123" customFormat="false" ht="15" hidden="false" customHeight="false" outlineLevel="0" collapsed="false">
      <c r="A4123" s="56"/>
      <c r="E4123" s="57" t="str">
        <f aca="false">IF(AND($F4123="",$G4123=""),"",IF($G4123="",$F4123,HYPERLINK($G4123,$F4123)))</f>
        <v/>
      </c>
      <c r="H4123" s="1" t="str">
        <f aca="false">IF($I4123="","None Attached",IF(LEFT($I4123,5)="https",HYPERLINK($I4123,"Datasheet"),HYPERLINK(_xlfn.CONCAT("https://",$I4123),"Datasheet")))</f>
        <v>None Attached</v>
      </c>
      <c r="M4123" s="56"/>
      <c r="P4123" s="58"/>
      <c r="Q4123" s="1" t="n">
        <f aca="false">$M4123-$N4123</f>
        <v>0</v>
      </c>
      <c r="R4123" s="56"/>
      <c r="T4123" s="59" t="s">
        <v>15</v>
      </c>
      <c r="U4123" s="1" t="n">
        <f aca="false">$S4123-$R4123</f>
        <v>0</v>
      </c>
      <c r="V4123" s="1" t="n">
        <f aca="false">IF($T4123="±",$Q4123*2,$Q4123)</f>
        <v>0</v>
      </c>
      <c r="W4123" s="60" t="str">
        <f aca="false">IFERROR($U4123/ABS($V4123),"N/A")</f>
        <v>N/A</v>
      </c>
      <c r="X4123" s="61" t="str">
        <f aca="false">IF(OR($W4123="N/A",$R4123="",$S4123=""),"N/A",IF($W4123&gt;=4,"Not Significant",IF($W4123&gt;=2,"Semi-Significant","Significant")))</f>
        <v>N/A</v>
      </c>
      <c r="Z4123" s="1" t="str">
        <f aca="false">IF($D4123="Z540.1 w/data",0,"")</f>
        <v/>
      </c>
      <c r="AA4123" s="1" t="e">
        <f aca="false">$Y4123+$Q4123+$Z4123</f>
        <v>#VALUE!</v>
      </c>
      <c r="AB4123" s="1" t="n">
        <f aca="false">$N4123+$Q4123</f>
        <v>0</v>
      </c>
      <c r="AC4123" s="1" t="str">
        <f aca="false">IF($Y4123="","",IF(AND($AA4123&gt;=$R4123,$AA4123&lt;=$S4123),"Pass","Fail"))</f>
        <v/>
      </c>
      <c r="AD4123" s="1" t="str">
        <f aca="false">IF($Y4123="","",IF($AA4123&gt;$R4123,"Pass","Fail"))</f>
        <v/>
      </c>
      <c r="AE4123" s="1" t="str">
        <f aca="false">IF($Y4123="","",IF($AA4123&gt;=$R4123,"Pass","Fail"))</f>
        <v/>
      </c>
      <c r="AF4123" s="1" t="str">
        <f aca="false">IF($Y4123="","",IF($AA4123&lt;=$S4123,"Pass","Fail"))</f>
        <v/>
      </c>
      <c r="AG4123" s="1" t="str">
        <f aca="false">IF($Y4123="","",IF($AA4123&lt;$S4123,"Pass","Fail"))</f>
        <v/>
      </c>
      <c r="AH4123" s="23" t="str">
        <f aca="true">INDIRECT(CHOOSE(MATCH($T4123,{"±","&gt;","≥","≤","&lt;"},0), "AC", "AD", "AE", "AF", "AG") &amp; ROW())</f>
        <v/>
      </c>
      <c r="AI4123" s="56" t="str">
        <f aca="false">IF($X4123="Not Significant","No Further Action Required",
IF($AH4123="","",
IF(AND($AH4123="Pass",$L4123="0 - Passed "),"Analysis performed; no further action required.",
IF(AND($AH4123="Fail",$L4123="1 - Failed "),"Analysis performed; no further action required.",
IF(AND($AH4123="Pass",$L4123="2 - Limited In Use "),"Analysis performed; no further action required.",
IF(AND($AH4123="Fail",$L4123="3 - Adjusted "),"Analysis performed; no further action required.",
"Unit fails analysis; TSM determination required."))))))</f>
        <v/>
      </c>
      <c r="AJ4123" s="58"/>
    </row>
    <row r="4124" customFormat="false" ht="15" hidden="false" customHeight="false" outlineLevel="0" collapsed="false">
      <c r="A4124" s="56"/>
      <c r="E4124" s="57" t="str">
        <f aca="false">IF(AND($F4124="",$G4124=""),"",IF($G4124="",$F4124,HYPERLINK($G4124,$F4124)))</f>
        <v/>
      </c>
      <c r="H4124" s="1" t="str">
        <f aca="false">IF($I4124="","None Attached",IF(LEFT($I4124,5)="https",HYPERLINK($I4124,"Datasheet"),HYPERLINK(_xlfn.CONCAT("https://",$I4124),"Datasheet")))</f>
        <v>None Attached</v>
      </c>
      <c r="M4124" s="56"/>
      <c r="P4124" s="58"/>
      <c r="Q4124" s="1" t="n">
        <f aca="false">$M4124-$N4124</f>
        <v>0</v>
      </c>
      <c r="R4124" s="56"/>
      <c r="T4124" s="59" t="s">
        <v>15</v>
      </c>
      <c r="U4124" s="1" t="n">
        <f aca="false">$S4124-$R4124</f>
        <v>0</v>
      </c>
      <c r="V4124" s="1" t="n">
        <f aca="false">IF($T4124="±",$Q4124*2,$Q4124)</f>
        <v>0</v>
      </c>
      <c r="W4124" s="60" t="str">
        <f aca="false">IFERROR($U4124/ABS($V4124),"N/A")</f>
        <v>N/A</v>
      </c>
      <c r="X4124" s="61" t="str">
        <f aca="false">IF(OR($W4124="N/A",$R4124="",$S4124=""),"N/A",IF($W4124&gt;=4,"Not Significant",IF($W4124&gt;=2,"Semi-Significant","Significant")))</f>
        <v>N/A</v>
      </c>
      <c r="Z4124" s="1" t="str">
        <f aca="false">IF($D4124="Z540.1 w/data",0,"")</f>
        <v/>
      </c>
      <c r="AA4124" s="1" t="e">
        <f aca="false">$Y4124+$Q4124+$Z4124</f>
        <v>#VALUE!</v>
      </c>
      <c r="AB4124" s="1" t="n">
        <f aca="false">$N4124+$Q4124</f>
        <v>0</v>
      </c>
      <c r="AC4124" s="1" t="str">
        <f aca="false">IF($Y4124="","",IF(AND($AA4124&gt;=$R4124,$AA4124&lt;=$S4124),"Pass","Fail"))</f>
        <v/>
      </c>
      <c r="AD4124" s="1" t="str">
        <f aca="false">IF($Y4124="","",IF($AA4124&gt;$R4124,"Pass","Fail"))</f>
        <v/>
      </c>
      <c r="AE4124" s="1" t="str">
        <f aca="false">IF($Y4124="","",IF($AA4124&gt;=$R4124,"Pass","Fail"))</f>
        <v/>
      </c>
      <c r="AF4124" s="1" t="str">
        <f aca="false">IF($Y4124="","",IF($AA4124&lt;=$S4124,"Pass","Fail"))</f>
        <v/>
      </c>
      <c r="AG4124" s="1" t="str">
        <f aca="false">IF($Y4124="","",IF($AA4124&lt;$S4124,"Pass","Fail"))</f>
        <v/>
      </c>
      <c r="AH4124" s="23" t="str">
        <f aca="true">INDIRECT(CHOOSE(MATCH($T4124,{"±","&gt;","≥","≤","&lt;"},0), "AC", "AD", "AE", "AF", "AG") &amp; ROW())</f>
        <v/>
      </c>
      <c r="AI4124" s="56" t="str">
        <f aca="false">IF($X4124="Not Significant","No Further Action Required",
IF($AH4124="","",
IF(AND($AH4124="Pass",$L4124="0 - Passed "),"Analysis performed; no further action required.",
IF(AND($AH4124="Fail",$L4124="1 - Failed "),"Analysis performed; no further action required.",
IF(AND($AH4124="Pass",$L4124="2 - Limited In Use "),"Analysis performed; no further action required.",
IF(AND($AH4124="Fail",$L4124="3 - Adjusted "),"Analysis performed; no further action required.",
"Unit fails analysis; TSM determination required."))))))</f>
        <v/>
      </c>
      <c r="AJ4124" s="58"/>
    </row>
    <row r="4125" customFormat="false" ht="15" hidden="false" customHeight="false" outlineLevel="0" collapsed="false">
      <c r="A4125" s="56"/>
      <c r="E4125" s="57" t="str">
        <f aca="false">IF(AND($F4125="",$G4125=""),"",IF($G4125="",$F4125,HYPERLINK($G4125,$F4125)))</f>
        <v/>
      </c>
      <c r="H4125" s="1" t="str">
        <f aca="false">IF($I4125="","None Attached",IF(LEFT($I4125,5)="https",HYPERLINK($I4125,"Datasheet"),HYPERLINK(_xlfn.CONCAT("https://",$I4125),"Datasheet")))</f>
        <v>None Attached</v>
      </c>
      <c r="M4125" s="56"/>
      <c r="P4125" s="58"/>
      <c r="Q4125" s="1" t="n">
        <f aca="false">$M4125-$N4125</f>
        <v>0</v>
      </c>
      <c r="R4125" s="56"/>
      <c r="T4125" s="59" t="s">
        <v>15</v>
      </c>
      <c r="U4125" s="1" t="n">
        <f aca="false">$S4125-$R4125</f>
        <v>0</v>
      </c>
      <c r="V4125" s="1" t="n">
        <f aca="false">IF($T4125="±",$Q4125*2,$Q4125)</f>
        <v>0</v>
      </c>
      <c r="W4125" s="60" t="str">
        <f aca="false">IFERROR($U4125/ABS($V4125),"N/A")</f>
        <v>N/A</v>
      </c>
      <c r="X4125" s="61" t="str">
        <f aca="false">IF(OR($W4125="N/A",$R4125="",$S4125=""),"N/A",IF($W4125&gt;=4,"Not Significant",IF($W4125&gt;=2,"Semi-Significant","Significant")))</f>
        <v>N/A</v>
      </c>
      <c r="Z4125" s="1" t="str">
        <f aca="false">IF($D4125="Z540.1 w/data",0,"")</f>
        <v/>
      </c>
      <c r="AA4125" s="1" t="e">
        <f aca="false">$Y4125+$Q4125+$Z4125</f>
        <v>#VALUE!</v>
      </c>
      <c r="AB4125" s="1" t="n">
        <f aca="false">$N4125+$Q4125</f>
        <v>0</v>
      </c>
      <c r="AC4125" s="1" t="str">
        <f aca="false">IF($Y4125="","",IF(AND($AA4125&gt;=$R4125,$AA4125&lt;=$S4125),"Pass","Fail"))</f>
        <v/>
      </c>
      <c r="AD4125" s="1" t="str">
        <f aca="false">IF($Y4125="","",IF($AA4125&gt;$R4125,"Pass","Fail"))</f>
        <v/>
      </c>
      <c r="AE4125" s="1" t="str">
        <f aca="false">IF($Y4125="","",IF($AA4125&gt;=$R4125,"Pass","Fail"))</f>
        <v/>
      </c>
      <c r="AF4125" s="1" t="str">
        <f aca="false">IF($Y4125="","",IF($AA4125&lt;=$S4125,"Pass","Fail"))</f>
        <v/>
      </c>
      <c r="AG4125" s="1" t="str">
        <f aca="false">IF($Y4125="","",IF($AA4125&lt;$S4125,"Pass","Fail"))</f>
        <v/>
      </c>
      <c r="AH4125" s="23" t="str">
        <f aca="true">INDIRECT(CHOOSE(MATCH($T4125,{"±","&gt;","≥","≤","&lt;"},0), "AC", "AD", "AE", "AF", "AG") &amp; ROW())</f>
        <v/>
      </c>
      <c r="AI4125" s="56" t="str">
        <f aca="false">IF($X4125="Not Significant","No Further Action Required",
IF($AH4125="","",
IF(AND($AH4125="Pass",$L4125="0 - Passed "),"Analysis performed; no further action required.",
IF(AND($AH4125="Fail",$L4125="1 - Failed "),"Analysis performed; no further action required.",
IF(AND($AH4125="Pass",$L4125="2 - Limited In Use "),"Analysis performed; no further action required.",
IF(AND($AH4125="Fail",$L4125="3 - Adjusted "),"Analysis performed; no further action required.",
"Unit fails analysis; TSM determination required."))))))</f>
        <v/>
      </c>
      <c r="AJ4125" s="58"/>
    </row>
    <row r="4126" customFormat="false" ht="15" hidden="false" customHeight="false" outlineLevel="0" collapsed="false">
      <c r="A4126" s="56"/>
      <c r="E4126" s="57" t="str">
        <f aca="false">IF(AND($F4126="",$G4126=""),"",IF($G4126="",$F4126,HYPERLINK($G4126,$F4126)))</f>
        <v/>
      </c>
      <c r="H4126" s="1" t="str">
        <f aca="false">IF($I4126="","None Attached",IF(LEFT($I4126,5)="https",HYPERLINK($I4126,"Datasheet"),HYPERLINK(_xlfn.CONCAT("https://",$I4126),"Datasheet")))</f>
        <v>None Attached</v>
      </c>
      <c r="M4126" s="56"/>
      <c r="P4126" s="58"/>
      <c r="Q4126" s="1" t="n">
        <f aca="false">$M4126-$N4126</f>
        <v>0</v>
      </c>
      <c r="R4126" s="56"/>
      <c r="T4126" s="59" t="s">
        <v>15</v>
      </c>
      <c r="U4126" s="1" t="n">
        <f aca="false">$S4126-$R4126</f>
        <v>0</v>
      </c>
      <c r="V4126" s="1" t="n">
        <f aca="false">IF($T4126="±",$Q4126*2,$Q4126)</f>
        <v>0</v>
      </c>
      <c r="W4126" s="60" t="str">
        <f aca="false">IFERROR($U4126/ABS($V4126),"N/A")</f>
        <v>N/A</v>
      </c>
      <c r="X4126" s="61" t="str">
        <f aca="false">IF(OR($W4126="N/A",$R4126="",$S4126=""),"N/A",IF($W4126&gt;=4,"Not Significant",IF($W4126&gt;=2,"Semi-Significant","Significant")))</f>
        <v>N/A</v>
      </c>
      <c r="Z4126" s="1" t="str">
        <f aca="false">IF($D4126="Z540.1 w/data",0,"")</f>
        <v/>
      </c>
      <c r="AA4126" s="1" t="e">
        <f aca="false">$Y4126+$Q4126+$Z4126</f>
        <v>#VALUE!</v>
      </c>
      <c r="AB4126" s="1" t="n">
        <f aca="false">$N4126+$Q4126</f>
        <v>0</v>
      </c>
      <c r="AC4126" s="1" t="str">
        <f aca="false">IF($Y4126="","",IF(AND($AA4126&gt;=$R4126,$AA4126&lt;=$S4126),"Pass","Fail"))</f>
        <v/>
      </c>
      <c r="AD4126" s="1" t="str">
        <f aca="false">IF($Y4126="","",IF($AA4126&gt;$R4126,"Pass","Fail"))</f>
        <v/>
      </c>
      <c r="AE4126" s="1" t="str">
        <f aca="false">IF($Y4126="","",IF($AA4126&gt;=$R4126,"Pass","Fail"))</f>
        <v/>
      </c>
      <c r="AF4126" s="1" t="str">
        <f aca="false">IF($Y4126="","",IF($AA4126&lt;=$S4126,"Pass","Fail"))</f>
        <v/>
      </c>
      <c r="AG4126" s="1" t="str">
        <f aca="false">IF($Y4126="","",IF($AA4126&lt;$S4126,"Pass","Fail"))</f>
        <v/>
      </c>
      <c r="AH4126" s="23" t="str">
        <f aca="true">INDIRECT(CHOOSE(MATCH($T4126,{"±","&gt;","≥","≤","&lt;"},0), "AC", "AD", "AE", "AF", "AG") &amp; ROW())</f>
        <v/>
      </c>
      <c r="AI4126" s="56" t="str">
        <f aca="false">IF($X4126="Not Significant","No Further Action Required",
IF($AH4126="","",
IF(AND($AH4126="Pass",$L4126="0 - Passed "),"Analysis performed; no further action required.",
IF(AND($AH4126="Fail",$L4126="1 - Failed "),"Analysis performed; no further action required.",
IF(AND($AH4126="Pass",$L4126="2 - Limited In Use "),"Analysis performed; no further action required.",
IF(AND($AH4126="Fail",$L4126="3 - Adjusted "),"Analysis performed; no further action required.",
"Unit fails analysis; TSM determination required."))))))</f>
        <v/>
      </c>
      <c r="AJ4126" s="58"/>
    </row>
    <row r="4127" customFormat="false" ht="15" hidden="false" customHeight="false" outlineLevel="0" collapsed="false">
      <c r="A4127" s="56"/>
      <c r="E4127" s="57" t="str">
        <f aca="false">IF(AND($F4127="",$G4127=""),"",IF($G4127="",$F4127,HYPERLINK($G4127,$F4127)))</f>
        <v/>
      </c>
      <c r="H4127" s="1" t="str">
        <f aca="false">IF($I4127="","None Attached",IF(LEFT($I4127,5)="https",HYPERLINK($I4127,"Datasheet"),HYPERLINK(_xlfn.CONCAT("https://",$I4127),"Datasheet")))</f>
        <v>None Attached</v>
      </c>
      <c r="M4127" s="56"/>
      <c r="P4127" s="58"/>
      <c r="Q4127" s="1" t="n">
        <f aca="false">$M4127-$N4127</f>
        <v>0</v>
      </c>
      <c r="R4127" s="56"/>
      <c r="T4127" s="59" t="s">
        <v>15</v>
      </c>
      <c r="U4127" s="1" t="n">
        <f aca="false">$S4127-$R4127</f>
        <v>0</v>
      </c>
      <c r="V4127" s="1" t="n">
        <f aca="false">IF($T4127="±",$Q4127*2,$Q4127)</f>
        <v>0</v>
      </c>
      <c r="W4127" s="60" t="str">
        <f aca="false">IFERROR($U4127/ABS($V4127),"N/A")</f>
        <v>N/A</v>
      </c>
      <c r="X4127" s="61" t="str">
        <f aca="false">IF(OR($W4127="N/A",$R4127="",$S4127=""),"N/A",IF($W4127&gt;=4,"Not Significant",IF($W4127&gt;=2,"Semi-Significant","Significant")))</f>
        <v>N/A</v>
      </c>
      <c r="Z4127" s="1" t="str">
        <f aca="false">IF($D4127="Z540.1 w/data",0,"")</f>
        <v/>
      </c>
      <c r="AA4127" s="1" t="e">
        <f aca="false">$Y4127+$Q4127+$Z4127</f>
        <v>#VALUE!</v>
      </c>
      <c r="AB4127" s="1" t="n">
        <f aca="false">$N4127+$Q4127</f>
        <v>0</v>
      </c>
      <c r="AC4127" s="1" t="str">
        <f aca="false">IF($Y4127="","",IF(AND($AA4127&gt;=$R4127,$AA4127&lt;=$S4127),"Pass","Fail"))</f>
        <v/>
      </c>
      <c r="AD4127" s="1" t="str">
        <f aca="false">IF($Y4127="","",IF($AA4127&gt;$R4127,"Pass","Fail"))</f>
        <v/>
      </c>
      <c r="AE4127" s="1" t="str">
        <f aca="false">IF($Y4127="","",IF($AA4127&gt;=$R4127,"Pass","Fail"))</f>
        <v/>
      </c>
      <c r="AF4127" s="1" t="str">
        <f aca="false">IF($Y4127="","",IF($AA4127&lt;=$S4127,"Pass","Fail"))</f>
        <v/>
      </c>
      <c r="AG4127" s="1" t="str">
        <f aca="false">IF($Y4127="","",IF($AA4127&lt;$S4127,"Pass","Fail"))</f>
        <v/>
      </c>
      <c r="AH4127" s="23" t="str">
        <f aca="true">INDIRECT(CHOOSE(MATCH($T4127,{"±","&gt;","≥","≤","&lt;"},0), "AC", "AD", "AE", "AF", "AG") &amp; ROW())</f>
        <v/>
      </c>
      <c r="AI4127" s="56" t="str">
        <f aca="false">IF($X4127="Not Significant","No Further Action Required",
IF($AH4127="","",
IF(AND($AH4127="Pass",$L4127="0 - Passed "),"Analysis performed; no further action required.",
IF(AND($AH4127="Fail",$L4127="1 - Failed "),"Analysis performed; no further action required.",
IF(AND($AH4127="Pass",$L4127="2 - Limited In Use "),"Analysis performed; no further action required.",
IF(AND($AH4127="Fail",$L4127="3 - Adjusted "),"Analysis performed; no further action required.",
"Unit fails analysis; TSM determination required."))))))</f>
        <v/>
      </c>
      <c r="AJ4127" s="58"/>
    </row>
    <row r="4128" customFormat="false" ht="15" hidden="false" customHeight="false" outlineLevel="0" collapsed="false">
      <c r="A4128" s="56"/>
      <c r="E4128" s="57" t="str">
        <f aca="false">IF(AND($F4128="",$G4128=""),"",IF($G4128="",$F4128,HYPERLINK($G4128,$F4128)))</f>
        <v/>
      </c>
      <c r="H4128" s="1" t="str">
        <f aca="false">IF($I4128="","None Attached",IF(LEFT($I4128,5)="https",HYPERLINK($I4128,"Datasheet"),HYPERLINK(_xlfn.CONCAT("https://",$I4128),"Datasheet")))</f>
        <v>None Attached</v>
      </c>
      <c r="M4128" s="56"/>
      <c r="P4128" s="58"/>
      <c r="Q4128" s="1" t="n">
        <f aca="false">$M4128-$N4128</f>
        <v>0</v>
      </c>
      <c r="R4128" s="56"/>
      <c r="T4128" s="59" t="s">
        <v>15</v>
      </c>
      <c r="U4128" s="1" t="n">
        <f aca="false">$S4128-$R4128</f>
        <v>0</v>
      </c>
      <c r="V4128" s="1" t="n">
        <f aca="false">IF($T4128="±",$Q4128*2,$Q4128)</f>
        <v>0</v>
      </c>
      <c r="W4128" s="60" t="str">
        <f aca="false">IFERROR($U4128/ABS($V4128),"N/A")</f>
        <v>N/A</v>
      </c>
      <c r="X4128" s="61" t="str">
        <f aca="false">IF(OR($W4128="N/A",$R4128="",$S4128=""),"N/A",IF($W4128&gt;=4,"Not Significant",IF($W4128&gt;=2,"Semi-Significant","Significant")))</f>
        <v>N/A</v>
      </c>
      <c r="Z4128" s="1" t="str">
        <f aca="false">IF($D4128="Z540.1 w/data",0,"")</f>
        <v/>
      </c>
      <c r="AA4128" s="1" t="e">
        <f aca="false">$Y4128+$Q4128+$Z4128</f>
        <v>#VALUE!</v>
      </c>
      <c r="AB4128" s="1" t="n">
        <f aca="false">$N4128+$Q4128</f>
        <v>0</v>
      </c>
      <c r="AC4128" s="1" t="str">
        <f aca="false">IF($Y4128="","",IF(AND($AA4128&gt;=$R4128,$AA4128&lt;=$S4128),"Pass","Fail"))</f>
        <v/>
      </c>
      <c r="AD4128" s="1" t="str">
        <f aca="false">IF($Y4128="","",IF($AA4128&gt;$R4128,"Pass","Fail"))</f>
        <v/>
      </c>
      <c r="AE4128" s="1" t="str">
        <f aca="false">IF($Y4128="","",IF($AA4128&gt;=$R4128,"Pass","Fail"))</f>
        <v/>
      </c>
      <c r="AF4128" s="1" t="str">
        <f aca="false">IF($Y4128="","",IF($AA4128&lt;=$S4128,"Pass","Fail"))</f>
        <v/>
      </c>
      <c r="AG4128" s="1" t="str">
        <f aca="false">IF($Y4128="","",IF($AA4128&lt;$S4128,"Pass","Fail"))</f>
        <v/>
      </c>
      <c r="AH4128" s="23" t="str">
        <f aca="true">INDIRECT(CHOOSE(MATCH($T4128,{"±","&gt;","≥","≤","&lt;"},0), "AC", "AD", "AE", "AF", "AG") &amp; ROW())</f>
        <v/>
      </c>
      <c r="AI4128" s="56" t="str">
        <f aca="false">IF($X4128="Not Significant","No Further Action Required",
IF($AH4128="","",
IF(AND($AH4128="Pass",$L4128="0 - Passed "),"Analysis performed; no further action required.",
IF(AND($AH4128="Fail",$L4128="1 - Failed "),"Analysis performed; no further action required.",
IF(AND($AH4128="Pass",$L4128="2 - Limited In Use "),"Analysis performed; no further action required.",
IF(AND($AH4128="Fail",$L4128="3 - Adjusted "),"Analysis performed; no further action required.",
"Unit fails analysis; TSM determination required."))))))</f>
        <v/>
      </c>
      <c r="AJ4128" s="58"/>
    </row>
    <row r="4129" customFormat="false" ht="15" hidden="false" customHeight="false" outlineLevel="0" collapsed="false">
      <c r="A4129" s="56"/>
      <c r="E4129" s="57" t="str">
        <f aca="false">IF(AND($F4129="",$G4129=""),"",IF($G4129="",$F4129,HYPERLINK($G4129,$F4129)))</f>
        <v/>
      </c>
      <c r="H4129" s="1" t="str">
        <f aca="false">IF($I4129="","None Attached",IF(LEFT($I4129,5)="https",HYPERLINK($I4129,"Datasheet"),HYPERLINK(_xlfn.CONCAT("https://",$I4129),"Datasheet")))</f>
        <v>None Attached</v>
      </c>
      <c r="M4129" s="56"/>
      <c r="P4129" s="58"/>
      <c r="Q4129" s="1" t="n">
        <f aca="false">$M4129-$N4129</f>
        <v>0</v>
      </c>
      <c r="R4129" s="56"/>
      <c r="T4129" s="59" t="s">
        <v>15</v>
      </c>
      <c r="U4129" s="1" t="n">
        <f aca="false">$S4129-$R4129</f>
        <v>0</v>
      </c>
      <c r="V4129" s="1" t="n">
        <f aca="false">IF($T4129="±",$Q4129*2,$Q4129)</f>
        <v>0</v>
      </c>
      <c r="W4129" s="60" t="str">
        <f aca="false">IFERROR($U4129/ABS($V4129),"N/A")</f>
        <v>N/A</v>
      </c>
      <c r="X4129" s="61" t="str">
        <f aca="false">IF(OR($W4129="N/A",$R4129="",$S4129=""),"N/A",IF($W4129&gt;=4,"Not Significant",IF($W4129&gt;=2,"Semi-Significant","Significant")))</f>
        <v>N/A</v>
      </c>
      <c r="Z4129" s="1" t="str">
        <f aca="false">IF($D4129="Z540.1 w/data",0,"")</f>
        <v/>
      </c>
      <c r="AA4129" s="1" t="e">
        <f aca="false">$Y4129+$Q4129+$Z4129</f>
        <v>#VALUE!</v>
      </c>
      <c r="AB4129" s="1" t="n">
        <f aca="false">$N4129+$Q4129</f>
        <v>0</v>
      </c>
      <c r="AC4129" s="1" t="str">
        <f aca="false">IF($Y4129="","",IF(AND($AA4129&gt;=$R4129,$AA4129&lt;=$S4129),"Pass","Fail"))</f>
        <v/>
      </c>
      <c r="AD4129" s="1" t="str">
        <f aca="false">IF($Y4129="","",IF($AA4129&gt;$R4129,"Pass","Fail"))</f>
        <v/>
      </c>
      <c r="AE4129" s="1" t="str">
        <f aca="false">IF($Y4129="","",IF($AA4129&gt;=$R4129,"Pass","Fail"))</f>
        <v/>
      </c>
      <c r="AF4129" s="1" t="str">
        <f aca="false">IF($Y4129="","",IF($AA4129&lt;=$S4129,"Pass","Fail"))</f>
        <v/>
      </c>
      <c r="AG4129" s="1" t="str">
        <f aca="false">IF($Y4129="","",IF($AA4129&lt;$S4129,"Pass","Fail"))</f>
        <v/>
      </c>
      <c r="AH4129" s="23" t="str">
        <f aca="true">INDIRECT(CHOOSE(MATCH($T4129,{"±","&gt;","≥","≤","&lt;"},0), "AC", "AD", "AE", "AF", "AG") &amp; ROW())</f>
        <v/>
      </c>
      <c r="AI4129" s="56" t="str">
        <f aca="false">IF($X4129="Not Significant","No Further Action Required",
IF($AH4129="","",
IF(AND($AH4129="Pass",$L4129="0 - Passed "),"Analysis performed; no further action required.",
IF(AND($AH4129="Fail",$L4129="1 - Failed "),"Analysis performed; no further action required.",
IF(AND($AH4129="Pass",$L4129="2 - Limited In Use "),"Analysis performed; no further action required.",
IF(AND($AH4129="Fail",$L4129="3 - Adjusted "),"Analysis performed; no further action required.",
"Unit fails analysis; TSM determination required."))))))</f>
        <v/>
      </c>
      <c r="AJ4129" s="58"/>
    </row>
    <row r="4130" customFormat="false" ht="15" hidden="false" customHeight="false" outlineLevel="0" collapsed="false">
      <c r="A4130" s="56"/>
      <c r="E4130" s="57" t="str">
        <f aca="false">IF(AND($F4130="",$G4130=""),"",IF($G4130="",$F4130,HYPERLINK($G4130,$F4130)))</f>
        <v/>
      </c>
      <c r="H4130" s="1" t="str">
        <f aca="false">IF($I4130="","None Attached",IF(LEFT($I4130,5)="https",HYPERLINK($I4130,"Datasheet"),HYPERLINK(_xlfn.CONCAT("https://",$I4130),"Datasheet")))</f>
        <v>None Attached</v>
      </c>
      <c r="M4130" s="56"/>
      <c r="P4130" s="58"/>
      <c r="Q4130" s="1" t="n">
        <f aca="false">$M4130-$N4130</f>
        <v>0</v>
      </c>
      <c r="R4130" s="56"/>
      <c r="T4130" s="59" t="s">
        <v>15</v>
      </c>
      <c r="U4130" s="1" t="n">
        <f aca="false">$S4130-$R4130</f>
        <v>0</v>
      </c>
      <c r="V4130" s="1" t="n">
        <f aca="false">IF($T4130="±",$Q4130*2,$Q4130)</f>
        <v>0</v>
      </c>
      <c r="W4130" s="60" t="str">
        <f aca="false">IFERROR($U4130/ABS($V4130),"N/A")</f>
        <v>N/A</v>
      </c>
      <c r="X4130" s="61" t="str">
        <f aca="false">IF(OR($W4130="N/A",$R4130="",$S4130=""),"N/A",IF($W4130&gt;=4,"Not Significant",IF($W4130&gt;=2,"Semi-Significant","Significant")))</f>
        <v>N/A</v>
      </c>
      <c r="Z4130" s="1" t="str">
        <f aca="false">IF($D4130="Z540.1 w/data",0,"")</f>
        <v/>
      </c>
      <c r="AA4130" s="1" t="e">
        <f aca="false">$Y4130+$Q4130+$Z4130</f>
        <v>#VALUE!</v>
      </c>
      <c r="AB4130" s="1" t="n">
        <f aca="false">$N4130+$Q4130</f>
        <v>0</v>
      </c>
      <c r="AC4130" s="1" t="str">
        <f aca="false">IF($Y4130="","",IF(AND($AA4130&gt;=$R4130,$AA4130&lt;=$S4130),"Pass","Fail"))</f>
        <v/>
      </c>
      <c r="AD4130" s="1" t="str">
        <f aca="false">IF($Y4130="","",IF($AA4130&gt;$R4130,"Pass","Fail"))</f>
        <v/>
      </c>
      <c r="AE4130" s="1" t="str">
        <f aca="false">IF($Y4130="","",IF($AA4130&gt;=$R4130,"Pass","Fail"))</f>
        <v/>
      </c>
      <c r="AF4130" s="1" t="str">
        <f aca="false">IF($Y4130="","",IF($AA4130&lt;=$S4130,"Pass","Fail"))</f>
        <v/>
      </c>
      <c r="AG4130" s="1" t="str">
        <f aca="false">IF($Y4130="","",IF($AA4130&lt;$S4130,"Pass","Fail"))</f>
        <v/>
      </c>
      <c r="AH4130" s="23" t="str">
        <f aca="true">INDIRECT(CHOOSE(MATCH($T4130,{"±","&gt;","≥","≤","&lt;"},0), "AC", "AD", "AE", "AF", "AG") &amp; ROW())</f>
        <v/>
      </c>
      <c r="AI4130" s="56" t="str">
        <f aca="false">IF($X4130="Not Significant","No Further Action Required",
IF($AH4130="","",
IF(AND($AH4130="Pass",$L4130="0 - Passed "),"Analysis performed; no further action required.",
IF(AND($AH4130="Fail",$L4130="1 - Failed "),"Analysis performed; no further action required.",
IF(AND($AH4130="Pass",$L4130="2 - Limited In Use "),"Analysis performed; no further action required.",
IF(AND($AH4130="Fail",$L4130="3 - Adjusted "),"Analysis performed; no further action required.",
"Unit fails analysis; TSM determination required."))))))</f>
        <v/>
      </c>
      <c r="AJ4130" s="58"/>
    </row>
    <row r="4131" customFormat="false" ht="15" hidden="false" customHeight="false" outlineLevel="0" collapsed="false">
      <c r="A4131" s="56"/>
      <c r="E4131" s="57" t="str">
        <f aca="false">IF(AND($F4131="",$G4131=""),"",IF($G4131="",$F4131,HYPERLINK($G4131,$F4131)))</f>
        <v/>
      </c>
      <c r="H4131" s="1" t="str">
        <f aca="false">IF($I4131="","None Attached",IF(LEFT($I4131,5)="https",HYPERLINK($I4131,"Datasheet"),HYPERLINK(_xlfn.CONCAT("https://",$I4131),"Datasheet")))</f>
        <v>None Attached</v>
      </c>
      <c r="M4131" s="56"/>
      <c r="P4131" s="58"/>
      <c r="Q4131" s="1" t="n">
        <f aca="false">$M4131-$N4131</f>
        <v>0</v>
      </c>
      <c r="R4131" s="56"/>
      <c r="T4131" s="59" t="s">
        <v>15</v>
      </c>
      <c r="U4131" s="1" t="n">
        <f aca="false">$S4131-$R4131</f>
        <v>0</v>
      </c>
      <c r="V4131" s="1" t="n">
        <f aca="false">IF($T4131="±",$Q4131*2,$Q4131)</f>
        <v>0</v>
      </c>
      <c r="W4131" s="60" t="str">
        <f aca="false">IFERROR($U4131/ABS($V4131),"N/A")</f>
        <v>N/A</v>
      </c>
      <c r="X4131" s="61" t="str">
        <f aca="false">IF(OR($W4131="N/A",$R4131="",$S4131=""),"N/A",IF($W4131&gt;=4,"Not Significant",IF($W4131&gt;=2,"Semi-Significant","Significant")))</f>
        <v>N/A</v>
      </c>
      <c r="Z4131" s="1" t="str">
        <f aca="false">IF($D4131="Z540.1 w/data",0,"")</f>
        <v/>
      </c>
      <c r="AA4131" s="1" t="e">
        <f aca="false">$Y4131+$Q4131+$Z4131</f>
        <v>#VALUE!</v>
      </c>
      <c r="AB4131" s="1" t="n">
        <f aca="false">$N4131+$Q4131</f>
        <v>0</v>
      </c>
      <c r="AC4131" s="1" t="str">
        <f aca="false">IF($Y4131="","",IF(AND($AA4131&gt;=$R4131,$AA4131&lt;=$S4131),"Pass","Fail"))</f>
        <v/>
      </c>
      <c r="AD4131" s="1" t="str">
        <f aca="false">IF($Y4131="","",IF($AA4131&gt;$R4131,"Pass","Fail"))</f>
        <v/>
      </c>
      <c r="AE4131" s="1" t="str">
        <f aca="false">IF($Y4131="","",IF($AA4131&gt;=$R4131,"Pass","Fail"))</f>
        <v/>
      </c>
      <c r="AF4131" s="1" t="str">
        <f aca="false">IF($Y4131="","",IF($AA4131&lt;=$S4131,"Pass","Fail"))</f>
        <v/>
      </c>
      <c r="AG4131" s="1" t="str">
        <f aca="false">IF($Y4131="","",IF($AA4131&lt;$S4131,"Pass","Fail"))</f>
        <v/>
      </c>
      <c r="AH4131" s="23" t="str">
        <f aca="true">INDIRECT(CHOOSE(MATCH($T4131,{"±","&gt;","≥","≤","&lt;"},0), "AC", "AD", "AE", "AF", "AG") &amp; ROW())</f>
        <v/>
      </c>
      <c r="AI4131" s="56" t="str">
        <f aca="false">IF($X4131="Not Significant","No Further Action Required",
IF($AH4131="","",
IF(AND($AH4131="Pass",$L4131="0 - Passed "),"Analysis performed; no further action required.",
IF(AND($AH4131="Fail",$L4131="1 - Failed "),"Analysis performed; no further action required.",
IF(AND($AH4131="Pass",$L4131="2 - Limited In Use "),"Analysis performed; no further action required.",
IF(AND($AH4131="Fail",$L4131="3 - Adjusted "),"Analysis performed; no further action required.",
"Unit fails analysis; TSM determination required."))))))</f>
        <v/>
      </c>
      <c r="AJ4131" s="58"/>
    </row>
    <row r="4132" customFormat="false" ht="15" hidden="false" customHeight="false" outlineLevel="0" collapsed="false">
      <c r="A4132" s="56"/>
      <c r="E4132" s="57" t="str">
        <f aca="false">IF(AND($F4132="",$G4132=""),"",IF($G4132="",$F4132,HYPERLINK($G4132,$F4132)))</f>
        <v/>
      </c>
      <c r="H4132" s="1" t="str">
        <f aca="false">IF($I4132="","None Attached",IF(LEFT($I4132,5)="https",HYPERLINK($I4132,"Datasheet"),HYPERLINK(_xlfn.CONCAT("https://",$I4132),"Datasheet")))</f>
        <v>None Attached</v>
      </c>
      <c r="M4132" s="56"/>
      <c r="P4132" s="58"/>
      <c r="Q4132" s="1" t="n">
        <f aca="false">$M4132-$N4132</f>
        <v>0</v>
      </c>
      <c r="R4132" s="56"/>
      <c r="T4132" s="59" t="s">
        <v>15</v>
      </c>
      <c r="U4132" s="1" t="n">
        <f aca="false">$S4132-$R4132</f>
        <v>0</v>
      </c>
      <c r="V4132" s="1" t="n">
        <f aca="false">IF($T4132="±",$Q4132*2,$Q4132)</f>
        <v>0</v>
      </c>
      <c r="W4132" s="60" t="str">
        <f aca="false">IFERROR($U4132/ABS($V4132),"N/A")</f>
        <v>N/A</v>
      </c>
      <c r="X4132" s="61" t="str">
        <f aca="false">IF(OR($W4132="N/A",$R4132="",$S4132=""),"N/A",IF($W4132&gt;=4,"Not Significant",IF($W4132&gt;=2,"Semi-Significant","Significant")))</f>
        <v>N/A</v>
      </c>
      <c r="Z4132" s="1" t="str">
        <f aca="false">IF($D4132="Z540.1 w/data",0,"")</f>
        <v/>
      </c>
      <c r="AA4132" s="1" t="e">
        <f aca="false">$Y4132+$Q4132+$Z4132</f>
        <v>#VALUE!</v>
      </c>
      <c r="AB4132" s="1" t="n">
        <f aca="false">$N4132+$Q4132</f>
        <v>0</v>
      </c>
      <c r="AC4132" s="1" t="str">
        <f aca="false">IF($Y4132="","",IF(AND($AA4132&gt;=$R4132,$AA4132&lt;=$S4132),"Pass","Fail"))</f>
        <v/>
      </c>
      <c r="AD4132" s="1" t="str">
        <f aca="false">IF($Y4132="","",IF($AA4132&gt;$R4132,"Pass","Fail"))</f>
        <v/>
      </c>
      <c r="AE4132" s="1" t="str">
        <f aca="false">IF($Y4132="","",IF($AA4132&gt;=$R4132,"Pass","Fail"))</f>
        <v/>
      </c>
      <c r="AF4132" s="1" t="str">
        <f aca="false">IF($Y4132="","",IF($AA4132&lt;=$S4132,"Pass","Fail"))</f>
        <v/>
      </c>
      <c r="AG4132" s="1" t="str">
        <f aca="false">IF($Y4132="","",IF($AA4132&lt;$S4132,"Pass","Fail"))</f>
        <v/>
      </c>
      <c r="AH4132" s="23" t="str">
        <f aca="true">INDIRECT(CHOOSE(MATCH($T4132,{"±","&gt;","≥","≤","&lt;"},0), "AC", "AD", "AE", "AF", "AG") &amp; ROW())</f>
        <v/>
      </c>
      <c r="AI4132" s="56" t="str">
        <f aca="false">IF($X4132="Not Significant","No Further Action Required",
IF($AH4132="","",
IF(AND($AH4132="Pass",$L4132="0 - Passed "),"Analysis performed; no further action required.",
IF(AND($AH4132="Fail",$L4132="1 - Failed "),"Analysis performed; no further action required.",
IF(AND($AH4132="Pass",$L4132="2 - Limited In Use "),"Analysis performed; no further action required.",
IF(AND($AH4132="Fail",$L4132="3 - Adjusted "),"Analysis performed; no further action required.",
"Unit fails analysis; TSM determination required."))))))</f>
        <v/>
      </c>
      <c r="AJ4132" s="58"/>
    </row>
    <row r="4133" customFormat="false" ht="15" hidden="false" customHeight="false" outlineLevel="0" collapsed="false">
      <c r="A4133" s="56"/>
      <c r="E4133" s="57" t="str">
        <f aca="false">IF(AND($F4133="",$G4133=""),"",IF($G4133="",$F4133,HYPERLINK($G4133,$F4133)))</f>
        <v/>
      </c>
      <c r="H4133" s="1" t="str">
        <f aca="false">IF($I4133="","None Attached",IF(LEFT($I4133,5)="https",HYPERLINK($I4133,"Datasheet"),HYPERLINK(_xlfn.CONCAT("https://",$I4133),"Datasheet")))</f>
        <v>None Attached</v>
      </c>
      <c r="M4133" s="56"/>
      <c r="P4133" s="58"/>
      <c r="Q4133" s="1" t="n">
        <f aca="false">$M4133-$N4133</f>
        <v>0</v>
      </c>
      <c r="R4133" s="56"/>
      <c r="T4133" s="59" t="s">
        <v>15</v>
      </c>
      <c r="U4133" s="1" t="n">
        <f aca="false">$S4133-$R4133</f>
        <v>0</v>
      </c>
      <c r="V4133" s="1" t="n">
        <f aca="false">IF($T4133="±",$Q4133*2,$Q4133)</f>
        <v>0</v>
      </c>
      <c r="W4133" s="60" t="str">
        <f aca="false">IFERROR($U4133/ABS($V4133),"N/A")</f>
        <v>N/A</v>
      </c>
      <c r="X4133" s="61" t="str">
        <f aca="false">IF(OR($W4133="N/A",$R4133="",$S4133=""),"N/A",IF($W4133&gt;=4,"Not Significant",IF($W4133&gt;=2,"Semi-Significant","Significant")))</f>
        <v>N/A</v>
      </c>
      <c r="Z4133" s="1" t="str">
        <f aca="false">IF($D4133="Z540.1 w/data",0,"")</f>
        <v/>
      </c>
      <c r="AA4133" s="1" t="e">
        <f aca="false">$Y4133+$Q4133+$Z4133</f>
        <v>#VALUE!</v>
      </c>
      <c r="AB4133" s="1" t="n">
        <f aca="false">$N4133+$Q4133</f>
        <v>0</v>
      </c>
      <c r="AC4133" s="1" t="str">
        <f aca="false">IF($Y4133="","",IF(AND($AA4133&gt;=$R4133,$AA4133&lt;=$S4133),"Pass","Fail"))</f>
        <v/>
      </c>
      <c r="AD4133" s="1" t="str">
        <f aca="false">IF($Y4133="","",IF($AA4133&gt;$R4133,"Pass","Fail"))</f>
        <v/>
      </c>
      <c r="AE4133" s="1" t="str">
        <f aca="false">IF($Y4133="","",IF($AA4133&gt;=$R4133,"Pass","Fail"))</f>
        <v/>
      </c>
      <c r="AF4133" s="1" t="str">
        <f aca="false">IF($Y4133="","",IF($AA4133&lt;=$S4133,"Pass","Fail"))</f>
        <v/>
      </c>
      <c r="AG4133" s="1" t="str">
        <f aca="false">IF($Y4133="","",IF($AA4133&lt;$S4133,"Pass","Fail"))</f>
        <v/>
      </c>
      <c r="AH4133" s="23" t="str">
        <f aca="true">INDIRECT(CHOOSE(MATCH($T4133,{"±","&gt;","≥","≤","&lt;"},0), "AC", "AD", "AE", "AF", "AG") &amp; ROW())</f>
        <v/>
      </c>
      <c r="AI4133" s="56" t="str">
        <f aca="false">IF($X4133="Not Significant","No Further Action Required",
IF($AH4133="","",
IF(AND($AH4133="Pass",$L4133="0 - Passed "),"Analysis performed; no further action required.",
IF(AND($AH4133="Fail",$L4133="1 - Failed "),"Analysis performed; no further action required.",
IF(AND($AH4133="Pass",$L4133="2 - Limited In Use "),"Analysis performed; no further action required.",
IF(AND($AH4133="Fail",$L4133="3 - Adjusted "),"Analysis performed; no further action required.",
"Unit fails analysis; TSM determination required."))))))</f>
        <v/>
      </c>
      <c r="AJ4133" s="58"/>
    </row>
    <row r="4134" customFormat="false" ht="15" hidden="false" customHeight="false" outlineLevel="0" collapsed="false">
      <c r="A4134" s="56"/>
      <c r="E4134" s="57" t="str">
        <f aca="false">IF(AND($F4134="",$G4134=""),"",IF($G4134="",$F4134,HYPERLINK($G4134,$F4134)))</f>
        <v/>
      </c>
      <c r="H4134" s="1" t="str">
        <f aca="false">IF($I4134="","None Attached",IF(LEFT($I4134,5)="https",HYPERLINK($I4134,"Datasheet"),HYPERLINK(_xlfn.CONCAT("https://",$I4134),"Datasheet")))</f>
        <v>None Attached</v>
      </c>
      <c r="M4134" s="56"/>
      <c r="P4134" s="58"/>
      <c r="Q4134" s="1" t="n">
        <f aca="false">$M4134-$N4134</f>
        <v>0</v>
      </c>
      <c r="R4134" s="56"/>
      <c r="T4134" s="59" t="s">
        <v>15</v>
      </c>
      <c r="U4134" s="1" t="n">
        <f aca="false">$S4134-$R4134</f>
        <v>0</v>
      </c>
      <c r="V4134" s="1" t="n">
        <f aca="false">IF($T4134="±",$Q4134*2,$Q4134)</f>
        <v>0</v>
      </c>
      <c r="W4134" s="60" t="str">
        <f aca="false">IFERROR($U4134/ABS($V4134),"N/A")</f>
        <v>N/A</v>
      </c>
      <c r="X4134" s="61" t="str">
        <f aca="false">IF(OR($W4134="N/A",$R4134="",$S4134=""),"N/A",IF($W4134&gt;=4,"Not Significant",IF($W4134&gt;=2,"Semi-Significant","Significant")))</f>
        <v>N/A</v>
      </c>
      <c r="Z4134" s="1" t="str">
        <f aca="false">IF($D4134="Z540.1 w/data",0,"")</f>
        <v/>
      </c>
      <c r="AA4134" s="1" t="e">
        <f aca="false">$Y4134+$Q4134+$Z4134</f>
        <v>#VALUE!</v>
      </c>
      <c r="AB4134" s="1" t="n">
        <f aca="false">$N4134+$Q4134</f>
        <v>0</v>
      </c>
      <c r="AC4134" s="1" t="str">
        <f aca="false">IF($Y4134="","",IF(AND($AA4134&gt;=$R4134,$AA4134&lt;=$S4134),"Pass","Fail"))</f>
        <v/>
      </c>
      <c r="AD4134" s="1" t="str">
        <f aca="false">IF($Y4134="","",IF($AA4134&gt;$R4134,"Pass","Fail"))</f>
        <v/>
      </c>
      <c r="AE4134" s="1" t="str">
        <f aca="false">IF($Y4134="","",IF($AA4134&gt;=$R4134,"Pass","Fail"))</f>
        <v/>
      </c>
      <c r="AF4134" s="1" t="str">
        <f aca="false">IF($Y4134="","",IF($AA4134&lt;=$S4134,"Pass","Fail"))</f>
        <v/>
      </c>
      <c r="AG4134" s="1" t="str">
        <f aca="false">IF($Y4134="","",IF($AA4134&lt;$S4134,"Pass","Fail"))</f>
        <v/>
      </c>
      <c r="AH4134" s="23" t="str">
        <f aca="true">INDIRECT(CHOOSE(MATCH($T4134,{"±","&gt;","≥","≤","&lt;"},0), "AC", "AD", "AE", "AF", "AG") &amp; ROW())</f>
        <v/>
      </c>
      <c r="AI4134" s="56" t="str">
        <f aca="false">IF($X4134="Not Significant","No Further Action Required",
IF($AH4134="","",
IF(AND($AH4134="Pass",$L4134="0 - Passed "),"Analysis performed; no further action required.",
IF(AND($AH4134="Fail",$L4134="1 - Failed "),"Analysis performed; no further action required.",
IF(AND($AH4134="Pass",$L4134="2 - Limited In Use "),"Analysis performed; no further action required.",
IF(AND($AH4134="Fail",$L4134="3 - Adjusted "),"Analysis performed; no further action required.",
"Unit fails analysis; TSM determination required."))))))</f>
        <v/>
      </c>
      <c r="AJ4134" s="58"/>
    </row>
    <row r="4135" customFormat="false" ht="15" hidden="false" customHeight="false" outlineLevel="0" collapsed="false">
      <c r="A4135" s="56"/>
      <c r="E4135" s="57" t="str">
        <f aca="false">IF(AND($F4135="",$G4135=""),"",IF($G4135="",$F4135,HYPERLINK($G4135,$F4135)))</f>
        <v/>
      </c>
      <c r="H4135" s="1" t="str">
        <f aca="false">IF($I4135="","None Attached",IF(LEFT($I4135,5)="https",HYPERLINK($I4135,"Datasheet"),HYPERLINK(_xlfn.CONCAT("https://",$I4135),"Datasheet")))</f>
        <v>None Attached</v>
      </c>
      <c r="M4135" s="56"/>
      <c r="P4135" s="58"/>
      <c r="Q4135" s="1" t="n">
        <f aca="false">$M4135-$N4135</f>
        <v>0</v>
      </c>
      <c r="R4135" s="56"/>
      <c r="T4135" s="59" t="s">
        <v>15</v>
      </c>
      <c r="U4135" s="1" t="n">
        <f aca="false">$S4135-$R4135</f>
        <v>0</v>
      </c>
      <c r="V4135" s="1" t="n">
        <f aca="false">IF($T4135="±",$Q4135*2,$Q4135)</f>
        <v>0</v>
      </c>
      <c r="W4135" s="60" t="str">
        <f aca="false">IFERROR($U4135/ABS($V4135),"N/A")</f>
        <v>N/A</v>
      </c>
      <c r="X4135" s="61" t="str">
        <f aca="false">IF(OR($W4135="N/A",$R4135="",$S4135=""),"N/A",IF($W4135&gt;=4,"Not Significant",IF($W4135&gt;=2,"Semi-Significant","Significant")))</f>
        <v>N/A</v>
      </c>
      <c r="Z4135" s="1" t="str">
        <f aca="false">IF($D4135="Z540.1 w/data",0,"")</f>
        <v/>
      </c>
      <c r="AA4135" s="1" t="e">
        <f aca="false">$Y4135+$Q4135+$Z4135</f>
        <v>#VALUE!</v>
      </c>
      <c r="AB4135" s="1" t="n">
        <f aca="false">$N4135+$Q4135</f>
        <v>0</v>
      </c>
      <c r="AC4135" s="1" t="str">
        <f aca="false">IF($Y4135="","",IF(AND($AA4135&gt;=$R4135,$AA4135&lt;=$S4135),"Pass","Fail"))</f>
        <v/>
      </c>
      <c r="AD4135" s="1" t="str">
        <f aca="false">IF($Y4135="","",IF($AA4135&gt;$R4135,"Pass","Fail"))</f>
        <v/>
      </c>
      <c r="AE4135" s="1" t="str">
        <f aca="false">IF($Y4135="","",IF($AA4135&gt;=$R4135,"Pass","Fail"))</f>
        <v/>
      </c>
      <c r="AF4135" s="1" t="str">
        <f aca="false">IF($Y4135="","",IF($AA4135&lt;=$S4135,"Pass","Fail"))</f>
        <v/>
      </c>
      <c r="AG4135" s="1" t="str">
        <f aca="false">IF($Y4135="","",IF($AA4135&lt;$S4135,"Pass","Fail"))</f>
        <v/>
      </c>
      <c r="AH4135" s="23" t="str">
        <f aca="true">INDIRECT(CHOOSE(MATCH($T4135,{"±","&gt;","≥","≤","&lt;"},0), "AC", "AD", "AE", "AF", "AG") &amp; ROW())</f>
        <v/>
      </c>
      <c r="AI4135" s="56" t="str">
        <f aca="false">IF($X4135="Not Significant","No Further Action Required",
IF($AH4135="","",
IF(AND($AH4135="Pass",$L4135="0 - Passed "),"Analysis performed; no further action required.",
IF(AND($AH4135="Fail",$L4135="1 - Failed "),"Analysis performed; no further action required.",
IF(AND($AH4135="Pass",$L4135="2 - Limited In Use "),"Analysis performed; no further action required.",
IF(AND($AH4135="Fail",$L4135="3 - Adjusted "),"Analysis performed; no further action required.",
"Unit fails analysis; TSM determination required."))))))</f>
        <v/>
      </c>
      <c r="AJ4135" s="58"/>
    </row>
    <row r="4136" customFormat="false" ht="15" hidden="false" customHeight="false" outlineLevel="0" collapsed="false">
      <c r="A4136" s="56"/>
      <c r="E4136" s="57" t="str">
        <f aca="false">IF(AND($F4136="",$G4136=""),"",IF($G4136="",$F4136,HYPERLINK($G4136,$F4136)))</f>
        <v/>
      </c>
      <c r="H4136" s="1" t="str">
        <f aca="false">IF($I4136="","None Attached",IF(LEFT($I4136,5)="https",HYPERLINK($I4136,"Datasheet"),HYPERLINK(_xlfn.CONCAT("https://",$I4136),"Datasheet")))</f>
        <v>None Attached</v>
      </c>
      <c r="M4136" s="56"/>
      <c r="P4136" s="58"/>
      <c r="Q4136" s="1" t="n">
        <f aca="false">$M4136-$N4136</f>
        <v>0</v>
      </c>
      <c r="R4136" s="56"/>
      <c r="T4136" s="59" t="s">
        <v>15</v>
      </c>
      <c r="U4136" s="1" t="n">
        <f aca="false">$S4136-$R4136</f>
        <v>0</v>
      </c>
      <c r="V4136" s="1" t="n">
        <f aca="false">IF($T4136="±",$Q4136*2,$Q4136)</f>
        <v>0</v>
      </c>
      <c r="W4136" s="60" t="str">
        <f aca="false">IFERROR($U4136/ABS($V4136),"N/A")</f>
        <v>N/A</v>
      </c>
      <c r="X4136" s="61" t="str">
        <f aca="false">IF(OR($W4136="N/A",$R4136="",$S4136=""),"N/A",IF($W4136&gt;=4,"Not Significant",IF($W4136&gt;=2,"Semi-Significant","Significant")))</f>
        <v>N/A</v>
      </c>
      <c r="Z4136" s="1" t="str">
        <f aca="false">IF($D4136="Z540.1 w/data",0,"")</f>
        <v/>
      </c>
      <c r="AA4136" s="1" t="e">
        <f aca="false">$Y4136+$Q4136+$Z4136</f>
        <v>#VALUE!</v>
      </c>
      <c r="AB4136" s="1" t="n">
        <f aca="false">$N4136+$Q4136</f>
        <v>0</v>
      </c>
      <c r="AC4136" s="1" t="str">
        <f aca="false">IF($Y4136="","",IF(AND($AA4136&gt;=$R4136,$AA4136&lt;=$S4136),"Pass","Fail"))</f>
        <v/>
      </c>
      <c r="AD4136" s="1" t="str">
        <f aca="false">IF($Y4136="","",IF($AA4136&gt;$R4136,"Pass","Fail"))</f>
        <v/>
      </c>
      <c r="AE4136" s="1" t="str">
        <f aca="false">IF($Y4136="","",IF($AA4136&gt;=$R4136,"Pass","Fail"))</f>
        <v/>
      </c>
      <c r="AF4136" s="1" t="str">
        <f aca="false">IF($Y4136="","",IF($AA4136&lt;=$S4136,"Pass","Fail"))</f>
        <v/>
      </c>
      <c r="AG4136" s="1" t="str">
        <f aca="false">IF($Y4136="","",IF($AA4136&lt;$S4136,"Pass","Fail"))</f>
        <v/>
      </c>
      <c r="AH4136" s="23" t="str">
        <f aca="true">INDIRECT(CHOOSE(MATCH($T4136,{"±","&gt;","≥","≤","&lt;"},0), "AC", "AD", "AE", "AF", "AG") &amp; ROW())</f>
        <v/>
      </c>
      <c r="AI4136" s="56" t="str">
        <f aca="false">IF($X4136="Not Significant","No Further Action Required",
IF($AH4136="","",
IF(AND($AH4136="Pass",$L4136="0 - Passed "),"Analysis performed; no further action required.",
IF(AND($AH4136="Fail",$L4136="1 - Failed "),"Analysis performed; no further action required.",
IF(AND($AH4136="Pass",$L4136="2 - Limited In Use "),"Analysis performed; no further action required.",
IF(AND($AH4136="Fail",$L4136="3 - Adjusted "),"Analysis performed; no further action required.",
"Unit fails analysis; TSM determination required."))))))</f>
        <v/>
      </c>
      <c r="AJ4136" s="58"/>
    </row>
    <row r="4137" customFormat="false" ht="15" hidden="false" customHeight="false" outlineLevel="0" collapsed="false">
      <c r="A4137" s="56"/>
      <c r="E4137" s="57" t="str">
        <f aca="false">IF(AND($F4137="",$G4137=""),"",IF($G4137="",$F4137,HYPERLINK($G4137,$F4137)))</f>
        <v/>
      </c>
      <c r="H4137" s="1" t="str">
        <f aca="false">IF($I4137="","None Attached",IF(LEFT($I4137,5)="https",HYPERLINK($I4137,"Datasheet"),HYPERLINK(_xlfn.CONCAT("https://",$I4137),"Datasheet")))</f>
        <v>None Attached</v>
      </c>
      <c r="M4137" s="56"/>
      <c r="P4137" s="58"/>
      <c r="Q4137" s="1" t="n">
        <f aca="false">$M4137-$N4137</f>
        <v>0</v>
      </c>
      <c r="R4137" s="56"/>
      <c r="T4137" s="59" t="s">
        <v>15</v>
      </c>
      <c r="U4137" s="1" t="n">
        <f aca="false">$S4137-$R4137</f>
        <v>0</v>
      </c>
      <c r="V4137" s="1" t="n">
        <f aca="false">IF($T4137="±",$Q4137*2,$Q4137)</f>
        <v>0</v>
      </c>
      <c r="W4137" s="60" t="str">
        <f aca="false">IFERROR($U4137/ABS($V4137),"N/A")</f>
        <v>N/A</v>
      </c>
      <c r="X4137" s="61" t="str">
        <f aca="false">IF(OR($W4137="N/A",$R4137="",$S4137=""),"N/A",IF($W4137&gt;=4,"Not Significant",IF($W4137&gt;=2,"Semi-Significant","Significant")))</f>
        <v>N/A</v>
      </c>
      <c r="Z4137" s="1" t="str">
        <f aca="false">IF($D4137="Z540.1 w/data",0,"")</f>
        <v/>
      </c>
      <c r="AA4137" s="1" t="e">
        <f aca="false">$Y4137+$Q4137+$Z4137</f>
        <v>#VALUE!</v>
      </c>
      <c r="AB4137" s="1" t="n">
        <f aca="false">$N4137+$Q4137</f>
        <v>0</v>
      </c>
      <c r="AC4137" s="1" t="str">
        <f aca="false">IF($Y4137="","",IF(AND($AA4137&gt;=$R4137,$AA4137&lt;=$S4137),"Pass","Fail"))</f>
        <v/>
      </c>
      <c r="AD4137" s="1" t="str">
        <f aca="false">IF($Y4137="","",IF($AA4137&gt;$R4137,"Pass","Fail"))</f>
        <v/>
      </c>
      <c r="AE4137" s="1" t="str">
        <f aca="false">IF($Y4137="","",IF($AA4137&gt;=$R4137,"Pass","Fail"))</f>
        <v/>
      </c>
      <c r="AF4137" s="1" t="str">
        <f aca="false">IF($Y4137="","",IF($AA4137&lt;=$S4137,"Pass","Fail"))</f>
        <v/>
      </c>
      <c r="AG4137" s="1" t="str">
        <f aca="false">IF($Y4137="","",IF($AA4137&lt;$S4137,"Pass","Fail"))</f>
        <v/>
      </c>
      <c r="AH4137" s="23" t="str">
        <f aca="true">INDIRECT(CHOOSE(MATCH($T4137,{"±","&gt;","≥","≤","&lt;"},0), "AC", "AD", "AE", "AF", "AG") &amp; ROW())</f>
        <v/>
      </c>
      <c r="AI4137" s="56" t="str">
        <f aca="false">IF($X4137="Not Significant","No Further Action Required",
IF($AH4137="","",
IF(AND($AH4137="Pass",$L4137="0 - Passed "),"Analysis performed; no further action required.",
IF(AND($AH4137="Fail",$L4137="1 - Failed "),"Analysis performed; no further action required.",
IF(AND($AH4137="Pass",$L4137="2 - Limited In Use "),"Analysis performed; no further action required.",
IF(AND($AH4137="Fail",$L4137="3 - Adjusted "),"Analysis performed; no further action required.",
"Unit fails analysis; TSM determination required."))))))</f>
        <v/>
      </c>
      <c r="AJ4137" s="58"/>
    </row>
    <row r="4138" customFormat="false" ht="15" hidden="false" customHeight="false" outlineLevel="0" collapsed="false">
      <c r="A4138" s="56"/>
      <c r="E4138" s="57" t="str">
        <f aca="false">IF(AND($F4138="",$G4138=""),"",IF($G4138="",$F4138,HYPERLINK($G4138,$F4138)))</f>
        <v/>
      </c>
      <c r="H4138" s="1" t="str">
        <f aca="false">IF($I4138="","None Attached",IF(LEFT($I4138,5)="https",HYPERLINK($I4138,"Datasheet"),HYPERLINK(_xlfn.CONCAT("https://",$I4138),"Datasheet")))</f>
        <v>None Attached</v>
      </c>
      <c r="M4138" s="56"/>
      <c r="P4138" s="58"/>
      <c r="Q4138" s="1" t="n">
        <f aca="false">$M4138-$N4138</f>
        <v>0</v>
      </c>
      <c r="R4138" s="56"/>
      <c r="T4138" s="59" t="s">
        <v>15</v>
      </c>
      <c r="U4138" s="1" t="n">
        <f aca="false">$S4138-$R4138</f>
        <v>0</v>
      </c>
      <c r="V4138" s="1" t="n">
        <f aca="false">IF($T4138="±",$Q4138*2,$Q4138)</f>
        <v>0</v>
      </c>
      <c r="W4138" s="60" t="str">
        <f aca="false">IFERROR($U4138/ABS($V4138),"N/A")</f>
        <v>N/A</v>
      </c>
      <c r="X4138" s="61" t="str">
        <f aca="false">IF(OR($W4138="N/A",$R4138="",$S4138=""),"N/A",IF($W4138&gt;=4,"Not Significant",IF($W4138&gt;=2,"Semi-Significant","Significant")))</f>
        <v>N/A</v>
      </c>
      <c r="Z4138" s="1" t="str">
        <f aca="false">IF($D4138="Z540.1 w/data",0,"")</f>
        <v/>
      </c>
      <c r="AA4138" s="1" t="e">
        <f aca="false">$Y4138+$Q4138+$Z4138</f>
        <v>#VALUE!</v>
      </c>
      <c r="AB4138" s="1" t="n">
        <f aca="false">$N4138+$Q4138</f>
        <v>0</v>
      </c>
      <c r="AC4138" s="1" t="str">
        <f aca="false">IF($Y4138="","",IF(AND($AA4138&gt;=$R4138,$AA4138&lt;=$S4138),"Pass","Fail"))</f>
        <v/>
      </c>
      <c r="AD4138" s="1" t="str">
        <f aca="false">IF($Y4138="","",IF($AA4138&gt;$R4138,"Pass","Fail"))</f>
        <v/>
      </c>
      <c r="AE4138" s="1" t="str">
        <f aca="false">IF($Y4138="","",IF($AA4138&gt;=$R4138,"Pass","Fail"))</f>
        <v/>
      </c>
      <c r="AF4138" s="1" t="str">
        <f aca="false">IF($Y4138="","",IF($AA4138&lt;=$S4138,"Pass","Fail"))</f>
        <v/>
      </c>
      <c r="AG4138" s="1" t="str">
        <f aca="false">IF($Y4138="","",IF($AA4138&lt;$S4138,"Pass","Fail"))</f>
        <v/>
      </c>
      <c r="AH4138" s="23" t="str">
        <f aca="true">INDIRECT(CHOOSE(MATCH($T4138,{"±","&gt;","≥","≤","&lt;"},0), "AC", "AD", "AE", "AF", "AG") &amp; ROW())</f>
        <v/>
      </c>
      <c r="AI4138" s="56" t="str">
        <f aca="false">IF($X4138="Not Significant","No Further Action Required",
IF($AH4138="","",
IF(AND($AH4138="Pass",$L4138="0 - Passed "),"Analysis performed; no further action required.",
IF(AND($AH4138="Fail",$L4138="1 - Failed "),"Analysis performed; no further action required.",
IF(AND($AH4138="Pass",$L4138="2 - Limited In Use "),"Analysis performed; no further action required.",
IF(AND($AH4138="Fail",$L4138="3 - Adjusted "),"Analysis performed; no further action required.",
"Unit fails analysis; TSM determination required."))))))</f>
        <v/>
      </c>
      <c r="AJ4138" s="58"/>
    </row>
    <row r="4139" customFormat="false" ht="15" hidden="false" customHeight="false" outlineLevel="0" collapsed="false">
      <c r="A4139" s="56"/>
      <c r="E4139" s="57" t="str">
        <f aca="false">IF(AND($F4139="",$G4139=""),"",IF($G4139="",$F4139,HYPERLINK($G4139,$F4139)))</f>
        <v/>
      </c>
      <c r="H4139" s="1" t="str">
        <f aca="false">IF($I4139="","None Attached",IF(LEFT($I4139,5)="https",HYPERLINK($I4139,"Datasheet"),HYPERLINK(_xlfn.CONCAT("https://",$I4139),"Datasheet")))</f>
        <v>None Attached</v>
      </c>
      <c r="M4139" s="56"/>
      <c r="P4139" s="58"/>
      <c r="Q4139" s="1" t="n">
        <f aca="false">$M4139-$N4139</f>
        <v>0</v>
      </c>
      <c r="R4139" s="56"/>
      <c r="T4139" s="59" t="s">
        <v>15</v>
      </c>
      <c r="U4139" s="1" t="n">
        <f aca="false">$S4139-$R4139</f>
        <v>0</v>
      </c>
      <c r="V4139" s="1" t="n">
        <f aca="false">IF($T4139="±",$Q4139*2,$Q4139)</f>
        <v>0</v>
      </c>
      <c r="W4139" s="60" t="str">
        <f aca="false">IFERROR($U4139/ABS($V4139),"N/A")</f>
        <v>N/A</v>
      </c>
      <c r="X4139" s="61" t="str">
        <f aca="false">IF(OR($W4139="N/A",$R4139="",$S4139=""),"N/A",IF($W4139&gt;=4,"Not Significant",IF($W4139&gt;=2,"Semi-Significant","Significant")))</f>
        <v>N/A</v>
      </c>
      <c r="Z4139" s="1" t="str">
        <f aca="false">IF($D4139="Z540.1 w/data",0,"")</f>
        <v/>
      </c>
      <c r="AA4139" s="1" t="e">
        <f aca="false">$Y4139+$Q4139+$Z4139</f>
        <v>#VALUE!</v>
      </c>
      <c r="AB4139" s="1" t="n">
        <f aca="false">$N4139+$Q4139</f>
        <v>0</v>
      </c>
      <c r="AC4139" s="1" t="str">
        <f aca="false">IF($Y4139="","",IF(AND($AA4139&gt;=$R4139,$AA4139&lt;=$S4139),"Pass","Fail"))</f>
        <v/>
      </c>
      <c r="AD4139" s="1" t="str">
        <f aca="false">IF($Y4139="","",IF($AA4139&gt;$R4139,"Pass","Fail"))</f>
        <v/>
      </c>
      <c r="AE4139" s="1" t="str">
        <f aca="false">IF($Y4139="","",IF($AA4139&gt;=$R4139,"Pass","Fail"))</f>
        <v/>
      </c>
      <c r="AF4139" s="1" t="str">
        <f aca="false">IF($Y4139="","",IF($AA4139&lt;=$S4139,"Pass","Fail"))</f>
        <v/>
      </c>
      <c r="AG4139" s="1" t="str">
        <f aca="false">IF($Y4139="","",IF($AA4139&lt;$S4139,"Pass","Fail"))</f>
        <v/>
      </c>
      <c r="AH4139" s="23" t="str">
        <f aca="true">INDIRECT(CHOOSE(MATCH($T4139,{"±","&gt;","≥","≤","&lt;"},0), "AC", "AD", "AE", "AF", "AG") &amp; ROW())</f>
        <v/>
      </c>
      <c r="AI4139" s="56" t="str">
        <f aca="false">IF($X4139="Not Significant","No Further Action Required",
IF($AH4139="","",
IF(AND($AH4139="Pass",$L4139="0 - Passed "),"Analysis performed; no further action required.",
IF(AND($AH4139="Fail",$L4139="1 - Failed "),"Analysis performed; no further action required.",
IF(AND($AH4139="Pass",$L4139="2 - Limited In Use "),"Analysis performed; no further action required.",
IF(AND($AH4139="Fail",$L4139="3 - Adjusted "),"Analysis performed; no further action required.",
"Unit fails analysis; TSM determination required."))))))</f>
        <v/>
      </c>
      <c r="AJ4139" s="58"/>
    </row>
    <row r="4140" customFormat="false" ht="15" hidden="false" customHeight="false" outlineLevel="0" collapsed="false">
      <c r="A4140" s="56"/>
      <c r="E4140" s="57" t="str">
        <f aca="false">IF(AND($F4140="",$G4140=""),"",IF($G4140="",$F4140,HYPERLINK($G4140,$F4140)))</f>
        <v/>
      </c>
      <c r="H4140" s="1" t="str">
        <f aca="false">IF($I4140="","None Attached",IF(LEFT($I4140,5)="https",HYPERLINK($I4140,"Datasheet"),HYPERLINK(_xlfn.CONCAT("https://",$I4140),"Datasheet")))</f>
        <v>None Attached</v>
      </c>
      <c r="M4140" s="56"/>
      <c r="P4140" s="58"/>
      <c r="Q4140" s="1" t="n">
        <f aca="false">$M4140-$N4140</f>
        <v>0</v>
      </c>
      <c r="R4140" s="56"/>
      <c r="T4140" s="59" t="s">
        <v>15</v>
      </c>
      <c r="U4140" s="1" t="n">
        <f aca="false">$S4140-$R4140</f>
        <v>0</v>
      </c>
      <c r="V4140" s="1" t="n">
        <f aca="false">IF($T4140="±",$Q4140*2,$Q4140)</f>
        <v>0</v>
      </c>
      <c r="W4140" s="60" t="str">
        <f aca="false">IFERROR($U4140/ABS($V4140),"N/A")</f>
        <v>N/A</v>
      </c>
      <c r="X4140" s="61" t="str">
        <f aca="false">IF(OR($W4140="N/A",$R4140="",$S4140=""),"N/A",IF($W4140&gt;=4,"Not Significant",IF($W4140&gt;=2,"Semi-Significant","Significant")))</f>
        <v>N/A</v>
      </c>
      <c r="Z4140" s="1" t="str">
        <f aca="false">IF($D4140="Z540.1 w/data",0,"")</f>
        <v/>
      </c>
      <c r="AA4140" s="1" t="e">
        <f aca="false">$Y4140+$Q4140+$Z4140</f>
        <v>#VALUE!</v>
      </c>
      <c r="AB4140" s="1" t="n">
        <f aca="false">$N4140+$Q4140</f>
        <v>0</v>
      </c>
      <c r="AC4140" s="1" t="str">
        <f aca="false">IF($Y4140="","",IF(AND($AA4140&gt;=$R4140,$AA4140&lt;=$S4140),"Pass","Fail"))</f>
        <v/>
      </c>
      <c r="AD4140" s="1" t="str">
        <f aca="false">IF($Y4140="","",IF($AA4140&gt;$R4140,"Pass","Fail"))</f>
        <v/>
      </c>
      <c r="AE4140" s="1" t="str">
        <f aca="false">IF($Y4140="","",IF($AA4140&gt;=$R4140,"Pass","Fail"))</f>
        <v/>
      </c>
      <c r="AF4140" s="1" t="str">
        <f aca="false">IF($Y4140="","",IF($AA4140&lt;=$S4140,"Pass","Fail"))</f>
        <v/>
      </c>
      <c r="AG4140" s="1" t="str">
        <f aca="false">IF($Y4140="","",IF($AA4140&lt;$S4140,"Pass","Fail"))</f>
        <v/>
      </c>
      <c r="AH4140" s="23" t="str">
        <f aca="true">INDIRECT(CHOOSE(MATCH($T4140,{"±","&gt;","≥","≤","&lt;"},0), "AC", "AD", "AE", "AF", "AG") &amp; ROW())</f>
        <v/>
      </c>
      <c r="AI4140" s="56" t="str">
        <f aca="false">IF($X4140="Not Significant","No Further Action Required",
IF($AH4140="","",
IF(AND($AH4140="Pass",$L4140="0 - Passed "),"Analysis performed; no further action required.",
IF(AND($AH4140="Fail",$L4140="1 - Failed "),"Analysis performed; no further action required.",
IF(AND($AH4140="Pass",$L4140="2 - Limited In Use "),"Analysis performed; no further action required.",
IF(AND($AH4140="Fail",$L4140="3 - Adjusted "),"Analysis performed; no further action required.",
"Unit fails analysis; TSM determination required."))))))</f>
        <v/>
      </c>
      <c r="AJ4140" s="58"/>
    </row>
    <row r="4141" customFormat="false" ht="15" hidden="false" customHeight="false" outlineLevel="0" collapsed="false">
      <c r="A4141" s="56"/>
      <c r="E4141" s="57" t="str">
        <f aca="false">IF(AND($F4141="",$G4141=""),"",IF($G4141="",$F4141,HYPERLINK($G4141,$F4141)))</f>
        <v/>
      </c>
      <c r="H4141" s="1" t="str">
        <f aca="false">IF($I4141="","None Attached",IF(LEFT($I4141,5)="https",HYPERLINK($I4141,"Datasheet"),HYPERLINK(_xlfn.CONCAT("https://",$I4141),"Datasheet")))</f>
        <v>None Attached</v>
      </c>
      <c r="M4141" s="56"/>
      <c r="P4141" s="58"/>
      <c r="Q4141" s="1" t="n">
        <f aca="false">$M4141-$N4141</f>
        <v>0</v>
      </c>
      <c r="R4141" s="56"/>
      <c r="T4141" s="59" t="s">
        <v>15</v>
      </c>
      <c r="U4141" s="1" t="n">
        <f aca="false">$S4141-$R4141</f>
        <v>0</v>
      </c>
      <c r="V4141" s="1" t="n">
        <f aca="false">IF($T4141="±",$Q4141*2,$Q4141)</f>
        <v>0</v>
      </c>
      <c r="W4141" s="60" t="str">
        <f aca="false">IFERROR($U4141/ABS($V4141),"N/A")</f>
        <v>N/A</v>
      </c>
      <c r="X4141" s="61" t="str">
        <f aca="false">IF(OR($W4141="N/A",$R4141="",$S4141=""),"N/A",IF($W4141&gt;=4,"Not Significant",IF($W4141&gt;=2,"Semi-Significant","Significant")))</f>
        <v>N/A</v>
      </c>
      <c r="Z4141" s="1" t="str">
        <f aca="false">IF($D4141="Z540.1 w/data",0,"")</f>
        <v/>
      </c>
      <c r="AA4141" s="1" t="e">
        <f aca="false">$Y4141+$Q4141+$Z4141</f>
        <v>#VALUE!</v>
      </c>
      <c r="AB4141" s="1" t="n">
        <f aca="false">$N4141+$Q4141</f>
        <v>0</v>
      </c>
      <c r="AC4141" s="1" t="str">
        <f aca="false">IF($Y4141="","",IF(AND($AA4141&gt;=$R4141,$AA4141&lt;=$S4141),"Pass","Fail"))</f>
        <v/>
      </c>
      <c r="AD4141" s="1" t="str">
        <f aca="false">IF($Y4141="","",IF($AA4141&gt;$R4141,"Pass","Fail"))</f>
        <v/>
      </c>
      <c r="AE4141" s="1" t="str">
        <f aca="false">IF($Y4141="","",IF($AA4141&gt;=$R4141,"Pass","Fail"))</f>
        <v/>
      </c>
      <c r="AF4141" s="1" t="str">
        <f aca="false">IF($Y4141="","",IF($AA4141&lt;=$S4141,"Pass","Fail"))</f>
        <v/>
      </c>
      <c r="AG4141" s="1" t="str">
        <f aca="false">IF($Y4141="","",IF($AA4141&lt;$S4141,"Pass","Fail"))</f>
        <v/>
      </c>
      <c r="AH4141" s="23" t="str">
        <f aca="true">INDIRECT(CHOOSE(MATCH($T4141,{"±","&gt;","≥","≤","&lt;"},0), "AC", "AD", "AE", "AF", "AG") &amp; ROW())</f>
        <v/>
      </c>
      <c r="AI4141" s="56" t="str">
        <f aca="false">IF($X4141="Not Significant","No Further Action Required",
IF($AH4141="","",
IF(AND($AH4141="Pass",$L4141="0 - Passed "),"Analysis performed; no further action required.",
IF(AND($AH4141="Fail",$L4141="1 - Failed "),"Analysis performed; no further action required.",
IF(AND($AH4141="Pass",$L4141="2 - Limited In Use "),"Analysis performed; no further action required.",
IF(AND($AH4141="Fail",$L4141="3 - Adjusted "),"Analysis performed; no further action required.",
"Unit fails analysis; TSM determination required."))))))</f>
        <v/>
      </c>
      <c r="AJ4141" s="58"/>
    </row>
    <row r="4142" customFormat="false" ht="15" hidden="false" customHeight="false" outlineLevel="0" collapsed="false">
      <c r="A4142" s="56"/>
      <c r="E4142" s="57" t="str">
        <f aca="false">IF(AND($F4142="",$G4142=""),"",IF($G4142="",$F4142,HYPERLINK($G4142,$F4142)))</f>
        <v/>
      </c>
      <c r="H4142" s="1" t="str">
        <f aca="false">IF($I4142="","None Attached",IF(LEFT($I4142,5)="https",HYPERLINK($I4142,"Datasheet"),HYPERLINK(_xlfn.CONCAT("https://",$I4142),"Datasheet")))</f>
        <v>None Attached</v>
      </c>
      <c r="M4142" s="56"/>
      <c r="P4142" s="58"/>
      <c r="Q4142" s="1" t="n">
        <f aca="false">$M4142-$N4142</f>
        <v>0</v>
      </c>
      <c r="R4142" s="56"/>
      <c r="T4142" s="59" t="s">
        <v>15</v>
      </c>
      <c r="U4142" s="1" t="n">
        <f aca="false">$S4142-$R4142</f>
        <v>0</v>
      </c>
      <c r="V4142" s="1" t="n">
        <f aca="false">IF($T4142="±",$Q4142*2,$Q4142)</f>
        <v>0</v>
      </c>
      <c r="W4142" s="60" t="str">
        <f aca="false">IFERROR($U4142/ABS($V4142),"N/A")</f>
        <v>N/A</v>
      </c>
      <c r="X4142" s="61" t="str">
        <f aca="false">IF(OR($W4142="N/A",$R4142="",$S4142=""),"N/A",IF($W4142&gt;=4,"Not Significant",IF($W4142&gt;=2,"Semi-Significant","Significant")))</f>
        <v>N/A</v>
      </c>
      <c r="Z4142" s="1" t="str">
        <f aca="false">IF($D4142="Z540.1 w/data",0,"")</f>
        <v/>
      </c>
      <c r="AA4142" s="1" t="e">
        <f aca="false">$Y4142+$Q4142+$Z4142</f>
        <v>#VALUE!</v>
      </c>
      <c r="AB4142" s="1" t="n">
        <f aca="false">$N4142+$Q4142</f>
        <v>0</v>
      </c>
      <c r="AC4142" s="1" t="str">
        <f aca="false">IF($Y4142="","",IF(AND($AA4142&gt;=$R4142,$AA4142&lt;=$S4142),"Pass","Fail"))</f>
        <v/>
      </c>
      <c r="AD4142" s="1" t="str">
        <f aca="false">IF($Y4142="","",IF($AA4142&gt;$R4142,"Pass","Fail"))</f>
        <v/>
      </c>
      <c r="AE4142" s="1" t="str">
        <f aca="false">IF($Y4142="","",IF($AA4142&gt;=$R4142,"Pass","Fail"))</f>
        <v/>
      </c>
      <c r="AF4142" s="1" t="str">
        <f aca="false">IF($Y4142="","",IF($AA4142&lt;=$S4142,"Pass","Fail"))</f>
        <v/>
      </c>
      <c r="AG4142" s="1" t="str">
        <f aca="false">IF($Y4142="","",IF($AA4142&lt;$S4142,"Pass","Fail"))</f>
        <v/>
      </c>
      <c r="AH4142" s="23" t="str">
        <f aca="true">INDIRECT(CHOOSE(MATCH($T4142,{"±","&gt;","≥","≤","&lt;"},0), "AC", "AD", "AE", "AF", "AG") &amp; ROW())</f>
        <v/>
      </c>
      <c r="AI4142" s="56" t="str">
        <f aca="false">IF($X4142="Not Significant","No Further Action Required",
IF($AH4142="","",
IF(AND($AH4142="Pass",$L4142="0 - Passed "),"Analysis performed; no further action required.",
IF(AND($AH4142="Fail",$L4142="1 - Failed "),"Analysis performed; no further action required.",
IF(AND($AH4142="Pass",$L4142="2 - Limited In Use "),"Analysis performed; no further action required.",
IF(AND($AH4142="Fail",$L4142="3 - Adjusted "),"Analysis performed; no further action required.",
"Unit fails analysis; TSM determination required."))))))</f>
        <v/>
      </c>
      <c r="AJ4142" s="58"/>
    </row>
    <row r="4143" customFormat="false" ht="15" hidden="false" customHeight="false" outlineLevel="0" collapsed="false">
      <c r="A4143" s="56"/>
      <c r="E4143" s="57" t="str">
        <f aca="false">IF(AND($F4143="",$G4143=""),"",IF($G4143="",$F4143,HYPERLINK($G4143,$F4143)))</f>
        <v/>
      </c>
      <c r="H4143" s="1" t="str">
        <f aca="false">IF($I4143="","None Attached",IF(LEFT($I4143,5)="https",HYPERLINK($I4143,"Datasheet"),HYPERLINK(_xlfn.CONCAT("https://",$I4143),"Datasheet")))</f>
        <v>None Attached</v>
      </c>
      <c r="M4143" s="56"/>
      <c r="P4143" s="58"/>
      <c r="Q4143" s="1" t="n">
        <f aca="false">$M4143-$N4143</f>
        <v>0</v>
      </c>
      <c r="R4143" s="56"/>
      <c r="T4143" s="59" t="s">
        <v>15</v>
      </c>
      <c r="U4143" s="1" t="n">
        <f aca="false">$S4143-$R4143</f>
        <v>0</v>
      </c>
      <c r="V4143" s="1" t="n">
        <f aca="false">IF($T4143="±",$Q4143*2,$Q4143)</f>
        <v>0</v>
      </c>
      <c r="W4143" s="60" t="str">
        <f aca="false">IFERROR($U4143/ABS($V4143),"N/A")</f>
        <v>N/A</v>
      </c>
      <c r="X4143" s="61" t="str">
        <f aca="false">IF(OR($W4143="N/A",$R4143="",$S4143=""),"N/A",IF($W4143&gt;=4,"Not Significant",IF($W4143&gt;=2,"Semi-Significant","Significant")))</f>
        <v>N/A</v>
      </c>
      <c r="Z4143" s="1" t="str">
        <f aca="false">IF($D4143="Z540.1 w/data",0,"")</f>
        <v/>
      </c>
      <c r="AA4143" s="1" t="e">
        <f aca="false">$Y4143+$Q4143+$Z4143</f>
        <v>#VALUE!</v>
      </c>
      <c r="AB4143" s="1" t="n">
        <f aca="false">$N4143+$Q4143</f>
        <v>0</v>
      </c>
      <c r="AC4143" s="1" t="str">
        <f aca="false">IF($Y4143="","",IF(AND($AA4143&gt;=$R4143,$AA4143&lt;=$S4143),"Pass","Fail"))</f>
        <v/>
      </c>
      <c r="AD4143" s="1" t="str">
        <f aca="false">IF($Y4143="","",IF($AA4143&gt;$R4143,"Pass","Fail"))</f>
        <v/>
      </c>
      <c r="AE4143" s="1" t="str">
        <f aca="false">IF($Y4143="","",IF($AA4143&gt;=$R4143,"Pass","Fail"))</f>
        <v/>
      </c>
      <c r="AF4143" s="1" t="str">
        <f aca="false">IF($Y4143="","",IF($AA4143&lt;=$S4143,"Pass","Fail"))</f>
        <v/>
      </c>
      <c r="AG4143" s="1" t="str">
        <f aca="false">IF($Y4143="","",IF($AA4143&lt;$S4143,"Pass","Fail"))</f>
        <v/>
      </c>
      <c r="AH4143" s="23" t="str">
        <f aca="true">INDIRECT(CHOOSE(MATCH($T4143,{"±","&gt;","≥","≤","&lt;"},0), "AC", "AD", "AE", "AF", "AG") &amp; ROW())</f>
        <v/>
      </c>
      <c r="AI4143" s="56" t="str">
        <f aca="false">IF($X4143="Not Significant","No Further Action Required",
IF($AH4143="","",
IF(AND($AH4143="Pass",$L4143="0 - Passed "),"Analysis performed; no further action required.",
IF(AND($AH4143="Fail",$L4143="1 - Failed "),"Analysis performed; no further action required.",
IF(AND($AH4143="Pass",$L4143="2 - Limited In Use "),"Analysis performed; no further action required.",
IF(AND($AH4143="Fail",$L4143="3 - Adjusted "),"Analysis performed; no further action required.",
"Unit fails analysis; TSM determination required."))))))</f>
        <v/>
      </c>
      <c r="AJ4143" s="58"/>
    </row>
    <row r="4144" customFormat="false" ht="15" hidden="false" customHeight="false" outlineLevel="0" collapsed="false">
      <c r="A4144" s="56"/>
      <c r="E4144" s="57" t="str">
        <f aca="false">IF(AND($F4144="",$G4144=""),"",IF($G4144="",$F4144,HYPERLINK($G4144,$F4144)))</f>
        <v/>
      </c>
      <c r="H4144" s="1" t="str">
        <f aca="false">IF($I4144="","None Attached",IF(LEFT($I4144,5)="https",HYPERLINK($I4144,"Datasheet"),HYPERLINK(_xlfn.CONCAT("https://",$I4144),"Datasheet")))</f>
        <v>None Attached</v>
      </c>
      <c r="M4144" s="56"/>
      <c r="P4144" s="58"/>
      <c r="Q4144" s="1" t="n">
        <f aca="false">$M4144-$N4144</f>
        <v>0</v>
      </c>
      <c r="R4144" s="56"/>
      <c r="T4144" s="59" t="s">
        <v>15</v>
      </c>
      <c r="U4144" s="1" t="n">
        <f aca="false">$S4144-$R4144</f>
        <v>0</v>
      </c>
      <c r="V4144" s="1" t="n">
        <f aca="false">IF($T4144="±",$Q4144*2,$Q4144)</f>
        <v>0</v>
      </c>
      <c r="W4144" s="60" t="str">
        <f aca="false">IFERROR($U4144/ABS($V4144),"N/A")</f>
        <v>N/A</v>
      </c>
      <c r="X4144" s="61" t="str">
        <f aca="false">IF(OR($W4144="N/A",$R4144="",$S4144=""),"N/A",IF($W4144&gt;=4,"Not Significant",IF($W4144&gt;=2,"Semi-Significant","Significant")))</f>
        <v>N/A</v>
      </c>
      <c r="Z4144" s="1" t="str">
        <f aca="false">IF($D4144="Z540.1 w/data",0,"")</f>
        <v/>
      </c>
      <c r="AA4144" s="1" t="e">
        <f aca="false">$Y4144+$Q4144+$Z4144</f>
        <v>#VALUE!</v>
      </c>
      <c r="AB4144" s="1" t="n">
        <f aca="false">$N4144+$Q4144</f>
        <v>0</v>
      </c>
      <c r="AC4144" s="1" t="str">
        <f aca="false">IF($Y4144="","",IF(AND($AA4144&gt;=$R4144,$AA4144&lt;=$S4144),"Pass","Fail"))</f>
        <v/>
      </c>
      <c r="AD4144" s="1" t="str">
        <f aca="false">IF($Y4144="","",IF($AA4144&gt;$R4144,"Pass","Fail"))</f>
        <v/>
      </c>
      <c r="AE4144" s="1" t="str">
        <f aca="false">IF($Y4144="","",IF($AA4144&gt;=$R4144,"Pass","Fail"))</f>
        <v/>
      </c>
      <c r="AF4144" s="1" t="str">
        <f aca="false">IF($Y4144="","",IF($AA4144&lt;=$S4144,"Pass","Fail"))</f>
        <v/>
      </c>
      <c r="AG4144" s="1" t="str">
        <f aca="false">IF($Y4144="","",IF($AA4144&lt;$S4144,"Pass","Fail"))</f>
        <v/>
      </c>
      <c r="AH4144" s="23" t="str">
        <f aca="true">INDIRECT(CHOOSE(MATCH($T4144,{"±","&gt;","≥","≤","&lt;"},0), "AC", "AD", "AE", "AF", "AG") &amp; ROW())</f>
        <v/>
      </c>
      <c r="AI4144" s="56" t="str">
        <f aca="false">IF($X4144="Not Significant","No Further Action Required",
IF($AH4144="","",
IF(AND($AH4144="Pass",$L4144="0 - Passed "),"Analysis performed; no further action required.",
IF(AND($AH4144="Fail",$L4144="1 - Failed "),"Analysis performed; no further action required.",
IF(AND($AH4144="Pass",$L4144="2 - Limited In Use "),"Analysis performed; no further action required.",
IF(AND($AH4144="Fail",$L4144="3 - Adjusted "),"Analysis performed; no further action required.",
"Unit fails analysis; TSM determination required."))))))</f>
        <v/>
      </c>
      <c r="AJ4144" s="58"/>
    </row>
    <row r="4145" customFormat="false" ht="15" hidden="false" customHeight="false" outlineLevel="0" collapsed="false">
      <c r="A4145" s="56"/>
      <c r="E4145" s="57" t="str">
        <f aca="false">IF(AND($F4145="",$G4145=""),"",IF($G4145="",$F4145,HYPERLINK($G4145,$F4145)))</f>
        <v/>
      </c>
      <c r="H4145" s="1" t="str">
        <f aca="false">IF($I4145="","None Attached",IF(LEFT($I4145,5)="https",HYPERLINK($I4145,"Datasheet"),HYPERLINK(_xlfn.CONCAT("https://",$I4145),"Datasheet")))</f>
        <v>None Attached</v>
      </c>
      <c r="M4145" s="56"/>
      <c r="P4145" s="58"/>
      <c r="Q4145" s="1" t="n">
        <f aca="false">$M4145-$N4145</f>
        <v>0</v>
      </c>
      <c r="R4145" s="56"/>
      <c r="T4145" s="59" t="s">
        <v>15</v>
      </c>
      <c r="U4145" s="1" t="n">
        <f aca="false">$S4145-$R4145</f>
        <v>0</v>
      </c>
      <c r="V4145" s="1" t="n">
        <f aca="false">IF($T4145="±",$Q4145*2,$Q4145)</f>
        <v>0</v>
      </c>
      <c r="W4145" s="60" t="str">
        <f aca="false">IFERROR($U4145/ABS($V4145),"N/A")</f>
        <v>N/A</v>
      </c>
      <c r="X4145" s="61" t="str">
        <f aca="false">IF(OR($W4145="N/A",$R4145="",$S4145=""),"N/A",IF($W4145&gt;=4,"Not Significant",IF($W4145&gt;=2,"Semi-Significant","Significant")))</f>
        <v>N/A</v>
      </c>
      <c r="Z4145" s="1" t="str">
        <f aca="false">IF($D4145="Z540.1 w/data",0,"")</f>
        <v/>
      </c>
      <c r="AA4145" s="1" t="e">
        <f aca="false">$Y4145+$Q4145+$Z4145</f>
        <v>#VALUE!</v>
      </c>
      <c r="AB4145" s="1" t="n">
        <f aca="false">$N4145+$Q4145</f>
        <v>0</v>
      </c>
      <c r="AC4145" s="1" t="str">
        <f aca="false">IF($Y4145="","",IF(AND($AA4145&gt;=$R4145,$AA4145&lt;=$S4145),"Pass","Fail"))</f>
        <v/>
      </c>
      <c r="AD4145" s="1" t="str">
        <f aca="false">IF($Y4145="","",IF($AA4145&gt;$R4145,"Pass","Fail"))</f>
        <v/>
      </c>
      <c r="AE4145" s="1" t="str">
        <f aca="false">IF($Y4145="","",IF($AA4145&gt;=$R4145,"Pass","Fail"))</f>
        <v/>
      </c>
      <c r="AF4145" s="1" t="str">
        <f aca="false">IF($Y4145="","",IF($AA4145&lt;=$S4145,"Pass","Fail"))</f>
        <v/>
      </c>
      <c r="AG4145" s="1" t="str">
        <f aca="false">IF($Y4145="","",IF($AA4145&lt;$S4145,"Pass","Fail"))</f>
        <v/>
      </c>
      <c r="AH4145" s="23" t="str">
        <f aca="true">INDIRECT(CHOOSE(MATCH($T4145,{"±","&gt;","≥","≤","&lt;"},0), "AC", "AD", "AE", "AF", "AG") &amp; ROW())</f>
        <v/>
      </c>
      <c r="AI4145" s="56" t="str">
        <f aca="false">IF($X4145="Not Significant","No Further Action Required",
IF($AH4145="","",
IF(AND($AH4145="Pass",$L4145="0 - Passed "),"Analysis performed; no further action required.",
IF(AND($AH4145="Fail",$L4145="1 - Failed "),"Analysis performed; no further action required.",
IF(AND($AH4145="Pass",$L4145="2 - Limited In Use "),"Analysis performed; no further action required.",
IF(AND($AH4145="Fail",$L4145="3 - Adjusted "),"Analysis performed; no further action required.",
"Unit fails analysis; TSM determination required."))))))</f>
        <v/>
      </c>
      <c r="AJ4145" s="58"/>
    </row>
    <row r="4146" customFormat="false" ht="15" hidden="false" customHeight="false" outlineLevel="0" collapsed="false">
      <c r="A4146" s="56"/>
      <c r="E4146" s="57" t="str">
        <f aca="false">IF(AND($F4146="",$G4146=""),"",IF($G4146="",$F4146,HYPERLINK($G4146,$F4146)))</f>
        <v/>
      </c>
      <c r="H4146" s="1" t="str">
        <f aca="false">IF($I4146="","None Attached",IF(LEFT($I4146,5)="https",HYPERLINK($I4146,"Datasheet"),HYPERLINK(_xlfn.CONCAT("https://",$I4146),"Datasheet")))</f>
        <v>None Attached</v>
      </c>
      <c r="M4146" s="56"/>
      <c r="P4146" s="58"/>
      <c r="Q4146" s="1" t="n">
        <f aca="false">$M4146-$N4146</f>
        <v>0</v>
      </c>
      <c r="R4146" s="56"/>
      <c r="T4146" s="59" t="s">
        <v>15</v>
      </c>
      <c r="U4146" s="1" t="n">
        <f aca="false">$S4146-$R4146</f>
        <v>0</v>
      </c>
      <c r="V4146" s="1" t="n">
        <f aca="false">IF($T4146="±",$Q4146*2,$Q4146)</f>
        <v>0</v>
      </c>
      <c r="W4146" s="60" t="str">
        <f aca="false">IFERROR($U4146/ABS($V4146),"N/A")</f>
        <v>N/A</v>
      </c>
      <c r="X4146" s="61" t="str">
        <f aca="false">IF(OR($W4146="N/A",$R4146="",$S4146=""),"N/A",IF($W4146&gt;=4,"Not Significant",IF($W4146&gt;=2,"Semi-Significant","Significant")))</f>
        <v>N/A</v>
      </c>
      <c r="Z4146" s="1" t="str">
        <f aca="false">IF($D4146="Z540.1 w/data",0,"")</f>
        <v/>
      </c>
      <c r="AA4146" s="1" t="e">
        <f aca="false">$Y4146+$Q4146+$Z4146</f>
        <v>#VALUE!</v>
      </c>
      <c r="AB4146" s="1" t="n">
        <f aca="false">$N4146+$Q4146</f>
        <v>0</v>
      </c>
      <c r="AC4146" s="1" t="str">
        <f aca="false">IF($Y4146="","",IF(AND($AA4146&gt;=$R4146,$AA4146&lt;=$S4146),"Pass","Fail"))</f>
        <v/>
      </c>
      <c r="AD4146" s="1" t="str">
        <f aca="false">IF($Y4146="","",IF($AA4146&gt;$R4146,"Pass","Fail"))</f>
        <v/>
      </c>
      <c r="AE4146" s="1" t="str">
        <f aca="false">IF($Y4146="","",IF($AA4146&gt;=$R4146,"Pass","Fail"))</f>
        <v/>
      </c>
      <c r="AF4146" s="1" t="str">
        <f aca="false">IF($Y4146="","",IF($AA4146&lt;=$S4146,"Pass","Fail"))</f>
        <v/>
      </c>
      <c r="AG4146" s="1" t="str">
        <f aca="false">IF($Y4146="","",IF($AA4146&lt;$S4146,"Pass","Fail"))</f>
        <v/>
      </c>
      <c r="AH4146" s="23" t="str">
        <f aca="true">INDIRECT(CHOOSE(MATCH($T4146,{"±","&gt;","≥","≤","&lt;"},0), "AC", "AD", "AE", "AF", "AG") &amp; ROW())</f>
        <v/>
      </c>
      <c r="AI4146" s="56" t="str">
        <f aca="false">IF($X4146="Not Significant","No Further Action Required",
IF($AH4146="","",
IF(AND($AH4146="Pass",$L4146="0 - Passed "),"Analysis performed; no further action required.",
IF(AND($AH4146="Fail",$L4146="1 - Failed "),"Analysis performed; no further action required.",
IF(AND($AH4146="Pass",$L4146="2 - Limited In Use "),"Analysis performed; no further action required.",
IF(AND($AH4146="Fail",$L4146="3 - Adjusted "),"Analysis performed; no further action required.",
"Unit fails analysis; TSM determination required."))))))</f>
        <v/>
      </c>
      <c r="AJ4146" s="58"/>
    </row>
    <row r="4147" customFormat="false" ht="15" hidden="false" customHeight="false" outlineLevel="0" collapsed="false">
      <c r="A4147" s="56"/>
      <c r="E4147" s="57" t="str">
        <f aca="false">IF(AND($F4147="",$G4147=""),"",IF($G4147="",$F4147,HYPERLINK($G4147,$F4147)))</f>
        <v/>
      </c>
      <c r="H4147" s="1" t="str">
        <f aca="false">IF($I4147="","None Attached",IF(LEFT($I4147,5)="https",HYPERLINK($I4147,"Datasheet"),HYPERLINK(_xlfn.CONCAT("https://",$I4147),"Datasheet")))</f>
        <v>None Attached</v>
      </c>
      <c r="M4147" s="56"/>
      <c r="P4147" s="58"/>
      <c r="Q4147" s="1" t="n">
        <f aca="false">$M4147-$N4147</f>
        <v>0</v>
      </c>
      <c r="R4147" s="56"/>
      <c r="T4147" s="59" t="s">
        <v>15</v>
      </c>
      <c r="U4147" s="1" t="n">
        <f aca="false">$S4147-$R4147</f>
        <v>0</v>
      </c>
      <c r="V4147" s="1" t="n">
        <f aca="false">IF($T4147="±",$Q4147*2,$Q4147)</f>
        <v>0</v>
      </c>
      <c r="W4147" s="60" t="str">
        <f aca="false">IFERROR($U4147/ABS($V4147),"N/A")</f>
        <v>N/A</v>
      </c>
      <c r="X4147" s="61" t="str">
        <f aca="false">IF(OR($W4147="N/A",$R4147="",$S4147=""),"N/A",IF($W4147&gt;=4,"Not Significant",IF($W4147&gt;=2,"Semi-Significant","Significant")))</f>
        <v>N/A</v>
      </c>
      <c r="Z4147" s="1" t="str">
        <f aca="false">IF($D4147="Z540.1 w/data",0,"")</f>
        <v/>
      </c>
      <c r="AA4147" s="1" t="e">
        <f aca="false">$Y4147+$Q4147+$Z4147</f>
        <v>#VALUE!</v>
      </c>
      <c r="AB4147" s="1" t="n">
        <f aca="false">$N4147+$Q4147</f>
        <v>0</v>
      </c>
      <c r="AC4147" s="1" t="str">
        <f aca="false">IF($Y4147="","",IF(AND($AA4147&gt;=$R4147,$AA4147&lt;=$S4147),"Pass","Fail"))</f>
        <v/>
      </c>
      <c r="AD4147" s="1" t="str">
        <f aca="false">IF($Y4147="","",IF($AA4147&gt;$R4147,"Pass","Fail"))</f>
        <v/>
      </c>
      <c r="AE4147" s="1" t="str">
        <f aca="false">IF($Y4147="","",IF($AA4147&gt;=$R4147,"Pass","Fail"))</f>
        <v/>
      </c>
      <c r="AF4147" s="1" t="str">
        <f aca="false">IF($Y4147="","",IF($AA4147&lt;=$S4147,"Pass","Fail"))</f>
        <v/>
      </c>
      <c r="AG4147" s="1" t="str">
        <f aca="false">IF($Y4147="","",IF($AA4147&lt;$S4147,"Pass","Fail"))</f>
        <v/>
      </c>
      <c r="AH4147" s="23" t="str">
        <f aca="true">INDIRECT(CHOOSE(MATCH($T4147,{"±","&gt;","≥","≤","&lt;"},0), "AC", "AD", "AE", "AF", "AG") &amp; ROW())</f>
        <v/>
      </c>
      <c r="AI4147" s="56" t="str">
        <f aca="false">IF($X4147="Not Significant","No Further Action Required",
IF($AH4147="","",
IF(AND($AH4147="Pass",$L4147="0 - Passed "),"Analysis performed; no further action required.",
IF(AND($AH4147="Fail",$L4147="1 - Failed "),"Analysis performed; no further action required.",
IF(AND($AH4147="Pass",$L4147="2 - Limited In Use "),"Analysis performed; no further action required.",
IF(AND($AH4147="Fail",$L4147="3 - Adjusted "),"Analysis performed; no further action required.",
"Unit fails analysis; TSM determination required."))))))</f>
        <v/>
      </c>
      <c r="AJ4147" s="58"/>
    </row>
    <row r="4148" customFormat="false" ht="15" hidden="false" customHeight="false" outlineLevel="0" collapsed="false">
      <c r="A4148" s="56"/>
      <c r="E4148" s="57" t="str">
        <f aca="false">IF(AND($F4148="",$G4148=""),"",IF($G4148="",$F4148,HYPERLINK($G4148,$F4148)))</f>
        <v/>
      </c>
      <c r="H4148" s="1" t="str">
        <f aca="false">IF($I4148="","None Attached",IF(LEFT($I4148,5)="https",HYPERLINK($I4148,"Datasheet"),HYPERLINK(_xlfn.CONCAT("https://",$I4148),"Datasheet")))</f>
        <v>None Attached</v>
      </c>
      <c r="M4148" s="56"/>
      <c r="P4148" s="58"/>
      <c r="Q4148" s="1" t="n">
        <f aca="false">$M4148-$N4148</f>
        <v>0</v>
      </c>
      <c r="R4148" s="56"/>
      <c r="T4148" s="59" t="s">
        <v>15</v>
      </c>
      <c r="U4148" s="1" t="n">
        <f aca="false">$S4148-$R4148</f>
        <v>0</v>
      </c>
      <c r="V4148" s="1" t="n">
        <f aca="false">IF($T4148="±",$Q4148*2,$Q4148)</f>
        <v>0</v>
      </c>
      <c r="W4148" s="60" t="str">
        <f aca="false">IFERROR($U4148/ABS($V4148),"N/A")</f>
        <v>N/A</v>
      </c>
      <c r="X4148" s="61" t="str">
        <f aca="false">IF(OR($W4148="N/A",$R4148="",$S4148=""),"N/A",IF($W4148&gt;=4,"Not Significant",IF($W4148&gt;=2,"Semi-Significant","Significant")))</f>
        <v>N/A</v>
      </c>
      <c r="Z4148" s="1" t="str">
        <f aca="false">IF($D4148="Z540.1 w/data",0,"")</f>
        <v/>
      </c>
      <c r="AA4148" s="1" t="e">
        <f aca="false">$Y4148+$Q4148+$Z4148</f>
        <v>#VALUE!</v>
      </c>
      <c r="AB4148" s="1" t="n">
        <f aca="false">$N4148+$Q4148</f>
        <v>0</v>
      </c>
      <c r="AC4148" s="1" t="str">
        <f aca="false">IF($Y4148="","",IF(AND($AA4148&gt;=$R4148,$AA4148&lt;=$S4148),"Pass","Fail"))</f>
        <v/>
      </c>
      <c r="AD4148" s="1" t="str">
        <f aca="false">IF($Y4148="","",IF($AA4148&gt;$R4148,"Pass","Fail"))</f>
        <v/>
      </c>
      <c r="AE4148" s="1" t="str">
        <f aca="false">IF($Y4148="","",IF($AA4148&gt;=$R4148,"Pass","Fail"))</f>
        <v/>
      </c>
      <c r="AF4148" s="1" t="str">
        <f aca="false">IF($Y4148="","",IF($AA4148&lt;=$S4148,"Pass","Fail"))</f>
        <v/>
      </c>
      <c r="AG4148" s="1" t="str">
        <f aca="false">IF($Y4148="","",IF($AA4148&lt;$S4148,"Pass","Fail"))</f>
        <v/>
      </c>
      <c r="AH4148" s="23" t="str">
        <f aca="true">INDIRECT(CHOOSE(MATCH($T4148,{"±","&gt;","≥","≤","&lt;"},0), "AC", "AD", "AE", "AF", "AG") &amp; ROW())</f>
        <v/>
      </c>
      <c r="AI4148" s="56" t="str">
        <f aca="false">IF($X4148="Not Significant","No Further Action Required",
IF($AH4148="","",
IF(AND($AH4148="Pass",$L4148="0 - Passed "),"Analysis performed; no further action required.",
IF(AND($AH4148="Fail",$L4148="1 - Failed "),"Analysis performed; no further action required.",
IF(AND($AH4148="Pass",$L4148="2 - Limited In Use "),"Analysis performed; no further action required.",
IF(AND($AH4148="Fail",$L4148="3 - Adjusted "),"Analysis performed; no further action required.",
"Unit fails analysis; TSM determination required."))))))</f>
        <v/>
      </c>
      <c r="AJ4148" s="58"/>
    </row>
    <row r="4149" customFormat="false" ht="15" hidden="false" customHeight="false" outlineLevel="0" collapsed="false">
      <c r="A4149" s="56"/>
      <c r="E4149" s="57" t="str">
        <f aca="false">IF(AND($F4149="",$G4149=""),"",IF($G4149="",$F4149,HYPERLINK($G4149,$F4149)))</f>
        <v/>
      </c>
      <c r="H4149" s="1" t="str">
        <f aca="false">IF($I4149="","None Attached",IF(LEFT($I4149,5)="https",HYPERLINK($I4149,"Datasheet"),HYPERLINK(_xlfn.CONCAT("https://",$I4149),"Datasheet")))</f>
        <v>None Attached</v>
      </c>
      <c r="M4149" s="56"/>
      <c r="P4149" s="58"/>
      <c r="Q4149" s="1" t="n">
        <f aca="false">$M4149-$N4149</f>
        <v>0</v>
      </c>
      <c r="R4149" s="56"/>
      <c r="T4149" s="59" t="s">
        <v>15</v>
      </c>
      <c r="U4149" s="1" t="n">
        <f aca="false">$S4149-$R4149</f>
        <v>0</v>
      </c>
      <c r="V4149" s="1" t="n">
        <f aca="false">IF($T4149="±",$Q4149*2,$Q4149)</f>
        <v>0</v>
      </c>
      <c r="W4149" s="60" t="str">
        <f aca="false">IFERROR($U4149/ABS($V4149),"N/A")</f>
        <v>N/A</v>
      </c>
      <c r="X4149" s="61" t="str">
        <f aca="false">IF(OR($W4149="N/A",$R4149="",$S4149=""),"N/A",IF($W4149&gt;=4,"Not Significant",IF($W4149&gt;=2,"Semi-Significant","Significant")))</f>
        <v>N/A</v>
      </c>
      <c r="Z4149" s="1" t="str">
        <f aca="false">IF($D4149="Z540.1 w/data",0,"")</f>
        <v/>
      </c>
      <c r="AA4149" s="1" t="e">
        <f aca="false">$Y4149+$Q4149+$Z4149</f>
        <v>#VALUE!</v>
      </c>
      <c r="AB4149" s="1" t="n">
        <f aca="false">$N4149+$Q4149</f>
        <v>0</v>
      </c>
      <c r="AC4149" s="1" t="str">
        <f aca="false">IF($Y4149="","",IF(AND($AA4149&gt;=$R4149,$AA4149&lt;=$S4149),"Pass","Fail"))</f>
        <v/>
      </c>
      <c r="AD4149" s="1" t="str">
        <f aca="false">IF($Y4149="","",IF($AA4149&gt;$R4149,"Pass","Fail"))</f>
        <v/>
      </c>
      <c r="AE4149" s="1" t="str">
        <f aca="false">IF($Y4149="","",IF($AA4149&gt;=$R4149,"Pass","Fail"))</f>
        <v/>
      </c>
      <c r="AF4149" s="1" t="str">
        <f aca="false">IF($Y4149="","",IF($AA4149&lt;=$S4149,"Pass","Fail"))</f>
        <v/>
      </c>
      <c r="AG4149" s="1" t="str">
        <f aca="false">IF($Y4149="","",IF($AA4149&lt;$S4149,"Pass","Fail"))</f>
        <v/>
      </c>
      <c r="AH4149" s="23" t="str">
        <f aca="true">INDIRECT(CHOOSE(MATCH($T4149,{"±","&gt;","≥","≤","&lt;"},0), "AC", "AD", "AE", "AF", "AG") &amp; ROW())</f>
        <v/>
      </c>
      <c r="AI4149" s="56" t="str">
        <f aca="false">IF($X4149="Not Significant","No Further Action Required",
IF($AH4149="","",
IF(AND($AH4149="Pass",$L4149="0 - Passed "),"Analysis performed; no further action required.",
IF(AND($AH4149="Fail",$L4149="1 - Failed "),"Analysis performed; no further action required.",
IF(AND($AH4149="Pass",$L4149="2 - Limited In Use "),"Analysis performed; no further action required.",
IF(AND($AH4149="Fail",$L4149="3 - Adjusted "),"Analysis performed; no further action required.",
"Unit fails analysis; TSM determination required."))))))</f>
        <v/>
      </c>
      <c r="AJ4149" s="58"/>
    </row>
    <row r="4150" customFormat="false" ht="15" hidden="false" customHeight="false" outlineLevel="0" collapsed="false">
      <c r="A4150" s="56"/>
      <c r="E4150" s="57" t="str">
        <f aca="false">IF(AND($F4150="",$G4150=""),"",IF($G4150="",$F4150,HYPERLINK($G4150,$F4150)))</f>
        <v/>
      </c>
      <c r="H4150" s="1" t="str">
        <f aca="false">IF($I4150="","None Attached",IF(LEFT($I4150,5)="https",HYPERLINK($I4150,"Datasheet"),HYPERLINK(_xlfn.CONCAT("https://",$I4150),"Datasheet")))</f>
        <v>None Attached</v>
      </c>
      <c r="M4150" s="56"/>
      <c r="P4150" s="58"/>
      <c r="Q4150" s="1" t="n">
        <f aca="false">$M4150-$N4150</f>
        <v>0</v>
      </c>
      <c r="R4150" s="56"/>
      <c r="T4150" s="59" t="s">
        <v>15</v>
      </c>
      <c r="U4150" s="1" t="n">
        <f aca="false">$S4150-$R4150</f>
        <v>0</v>
      </c>
      <c r="V4150" s="1" t="n">
        <f aca="false">IF($T4150="±",$Q4150*2,$Q4150)</f>
        <v>0</v>
      </c>
      <c r="W4150" s="60" t="str">
        <f aca="false">IFERROR($U4150/ABS($V4150),"N/A")</f>
        <v>N/A</v>
      </c>
      <c r="X4150" s="61" t="str">
        <f aca="false">IF(OR($W4150="N/A",$R4150="",$S4150=""),"N/A",IF($W4150&gt;=4,"Not Significant",IF($W4150&gt;=2,"Semi-Significant","Significant")))</f>
        <v>N/A</v>
      </c>
      <c r="Z4150" s="1" t="str">
        <f aca="false">IF($D4150="Z540.1 w/data",0,"")</f>
        <v/>
      </c>
      <c r="AA4150" s="1" t="e">
        <f aca="false">$Y4150+$Q4150+$Z4150</f>
        <v>#VALUE!</v>
      </c>
      <c r="AB4150" s="1" t="n">
        <f aca="false">$N4150+$Q4150</f>
        <v>0</v>
      </c>
      <c r="AC4150" s="1" t="str">
        <f aca="false">IF($Y4150="","",IF(AND($AA4150&gt;=$R4150,$AA4150&lt;=$S4150),"Pass","Fail"))</f>
        <v/>
      </c>
      <c r="AD4150" s="1" t="str">
        <f aca="false">IF($Y4150="","",IF($AA4150&gt;$R4150,"Pass","Fail"))</f>
        <v/>
      </c>
      <c r="AE4150" s="1" t="str">
        <f aca="false">IF($Y4150="","",IF($AA4150&gt;=$R4150,"Pass","Fail"))</f>
        <v/>
      </c>
      <c r="AF4150" s="1" t="str">
        <f aca="false">IF($Y4150="","",IF($AA4150&lt;=$S4150,"Pass","Fail"))</f>
        <v/>
      </c>
      <c r="AG4150" s="1" t="str">
        <f aca="false">IF($Y4150="","",IF($AA4150&lt;$S4150,"Pass","Fail"))</f>
        <v/>
      </c>
      <c r="AH4150" s="23" t="str">
        <f aca="true">INDIRECT(CHOOSE(MATCH($T4150,{"±","&gt;","≥","≤","&lt;"},0), "AC", "AD", "AE", "AF", "AG") &amp; ROW())</f>
        <v/>
      </c>
      <c r="AI4150" s="56" t="str">
        <f aca="false">IF($X4150="Not Significant","No Further Action Required",
IF($AH4150="","",
IF(AND($AH4150="Pass",$L4150="0 - Passed "),"Analysis performed; no further action required.",
IF(AND($AH4150="Fail",$L4150="1 - Failed "),"Analysis performed; no further action required.",
IF(AND($AH4150="Pass",$L4150="2 - Limited In Use "),"Analysis performed; no further action required.",
IF(AND($AH4150="Fail",$L4150="3 - Adjusted "),"Analysis performed; no further action required.",
"Unit fails analysis; TSM determination required."))))))</f>
        <v/>
      </c>
      <c r="AJ4150" s="58"/>
    </row>
    <row r="4151" customFormat="false" ht="15" hidden="false" customHeight="false" outlineLevel="0" collapsed="false">
      <c r="A4151" s="56"/>
      <c r="E4151" s="57" t="str">
        <f aca="false">IF(AND($F4151="",$G4151=""),"",IF($G4151="",$F4151,HYPERLINK($G4151,$F4151)))</f>
        <v/>
      </c>
      <c r="H4151" s="1" t="str">
        <f aca="false">IF($I4151="","None Attached",IF(LEFT($I4151,5)="https",HYPERLINK($I4151,"Datasheet"),HYPERLINK(_xlfn.CONCAT("https://",$I4151),"Datasheet")))</f>
        <v>None Attached</v>
      </c>
      <c r="M4151" s="56"/>
      <c r="P4151" s="58"/>
      <c r="Q4151" s="1" t="n">
        <f aca="false">$M4151-$N4151</f>
        <v>0</v>
      </c>
      <c r="R4151" s="56"/>
      <c r="T4151" s="59" t="s">
        <v>15</v>
      </c>
      <c r="U4151" s="1" t="n">
        <f aca="false">$S4151-$R4151</f>
        <v>0</v>
      </c>
      <c r="V4151" s="1" t="n">
        <f aca="false">IF($T4151="±",$Q4151*2,$Q4151)</f>
        <v>0</v>
      </c>
      <c r="W4151" s="60" t="str">
        <f aca="false">IFERROR($U4151/ABS($V4151),"N/A")</f>
        <v>N/A</v>
      </c>
      <c r="X4151" s="61" t="str">
        <f aca="false">IF(OR($W4151="N/A",$R4151="",$S4151=""),"N/A",IF($W4151&gt;=4,"Not Significant",IF($W4151&gt;=2,"Semi-Significant","Significant")))</f>
        <v>N/A</v>
      </c>
      <c r="Z4151" s="1" t="str">
        <f aca="false">IF($D4151="Z540.1 w/data",0,"")</f>
        <v/>
      </c>
      <c r="AA4151" s="1" t="e">
        <f aca="false">$Y4151+$Q4151+$Z4151</f>
        <v>#VALUE!</v>
      </c>
      <c r="AB4151" s="1" t="n">
        <f aca="false">$N4151+$Q4151</f>
        <v>0</v>
      </c>
      <c r="AC4151" s="1" t="str">
        <f aca="false">IF($Y4151="","",IF(AND($AA4151&gt;=$R4151,$AA4151&lt;=$S4151),"Pass","Fail"))</f>
        <v/>
      </c>
      <c r="AD4151" s="1" t="str">
        <f aca="false">IF($Y4151="","",IF($AA4151&gt;$R4151,"Pass","Fail"))</f>
        <v/>
      </c>
      <c r="AE4151" s="1" t="str">
        <f aca="false">IF($Y4151="","",IF($AA4151&gt;=$R4151,"Pass","Fail"))</f>
        <v/>
      </c>
      <c r="AF4151" s="1" t="str">
        <f aca="false">IF($Y4151="","",IF($AA4151&lt;=$S4151,"Pass","Fail"))</f>
        <v/>
      </c>
      <c r="AG4151" s="1" t="str">
        <f aca="false">IF($Y4151="","",IF($AA4151&lt;$S4151,"Pass","Fail"))</f>
        <v/>
      </c>
      <c r="AH4151" s="23" t="str">
        <f aca="true">INDIRECT(CHOOSE(MATCH($T4151,{"±","&gt;","≥","≤","&lt;"},0), "AC", "AD", "AE", "AF", "AG") &amp; ROW())</f>
        <v/>
      </c>
      <c r="AI4151" s="56" t="str">
        <f aca="false">IF($X4151="Not Significant","No Further Action Required",
IF($AH4151="","",
IF(AND($AH4151="Pass",$L4151="0 - Passed "),"Analysis performed; no further action required.",
IF(AND($AH4151="Fail",$L4151="1 - Failed "),"Analysis performed; no further action required.",
IF(AND($AH4151="Pass",$L4151="2 - Limited In Use "),"Analysis performed; no further action required.",
IF(AND($AH4151="Fail",$L4151="3 - Adjusted "),"Analysis performed; no further action required.",
"Unit fails analysis; TSM determination required."))))))</f>
        <v/>
      </c>
      <c r="AJ4151" s="58"/>
    </row>
    <row r="4152" customFormat="false" ht="15" hidden="false" customHeight="false" outlineLevel="0" collapsed="false">
      <c r="A4152" s="56"/>
      <c r="E4152" s="57" t="str">
        <f aca="false">IF(AND($F4152="",$G4152=""),"",IF($G4152="",$F4152,HYPERLINK($G4152,$F4152)))</f>
        <v/>
      </c>
      <c r="H4152" s="1" t="str">
        <f aca="false">IF($I4152="","None Attached",IF(LEFT($I4152,5)="https",HYPERLINK($I4152,"Datasheet"),HYPERLINK(_xlfn.CONCAT("https://",$I4152),"Datasheet")))</f>
        <v>None Attached</v>
      </c>
      <c r="M4152" s="56"/>
      <c r="P4152" s="58"/>
      <c r="Q4152" s="1" t="n">
        <f aca="false">$M4152-$N4152</f>
        <v>0</v>
      </c>
      <c r="R4152" s="56"/>
      <c r="T4152" s="59" t="s">
        <v>15</v>
      </c>
      <c r="U4152" s="1" t="n">
        <f aca="false">$S4152-$R4152</f>
        <v>0</v>
      </c>
      <c r="V4152" s="1" t="n">
        <f aca="false">IF($T4152="±",$Q4152*2,$Q4152)</f>
        <v>0</v>
      </c>
      <c r="W4152" s="60" t="str">
        <f aca="false">IFERROR($U4152/ABS($V4152),"N/A")</f>
        <v>N/A</v>
      </c>
      <c r="X4152" s="61" t="str">
        <f aca="false">IF(OR($W4152="N/A",$R4152="",$S4152=""),"N/A",IF($W4152&gt;=4,"Not Significant",IF($W4152&gt;=2,"Semi-Significant","Significant")))</f>
        <v>N/A</v>
      </c>
      <c r="Z4152" s="1" t="str">
        <f aca="false">IF($D4152="Z540.1 w/data",0,"")</f>
        <v/>
      </c>
      <c r="AA4152" s="1" t="e">
        <f aca="false">$Y4152+$Q4152+$Z4152</f>
        <v>#VALUE!</v>
      </c>
      <c r="AB4152" s="1" t="n">
        <f aca="false">$N4152+$Q4152</f>
        <v>0</v>
      </c>
      <c r="AC4152" s="1" t="str">
        <f aca="false">IF($Y4152="","",IF(AND($AA4152&gt;=$R4152,$AA4152&lt;=$S4152),"Pass","Fail"))</f>
        <v/>
      </c>
      <c r="AD4152" s="1" t="str">
        <f aca="false">IF($Y4152="","",IF($AA4152&gt;$R4152,"Pass","Fail"))</f>
        <v/>
      </c>
      <c r="AE4152" s="1" t="str">
        <f aca="false">IF($Y4152="","",IF($AA4152&gt;=$R4152,"Pass","Fail"))</f>
        <v/>
      </c>
      <c r="AF4152" s="1" t="str">
        <f aca="false">IF($Y4152="","",IF($AA4152&lt;=$S4152,"Pass","Fail"))</f>
        <v/>
      </c>
      <c r="AG4152" s="1" t="str">
        <f aca="false">IF($Y4152="","",IF($AA4152&lt;$S4152,"Pass","Fail"))</f>
        <v/>
      </c>
      <c r="AH4152" s="23" t="str">
        <f aca="true">INDIRECT(CHOOSE(MATCH($T4152,{"±","&gt;","≥","≤","&lt;"},0), "AC", "AD", "AE", "AF", "AG") &amp; ROW())</f>
        <v/>
      </c>
      <c r="AI4152" s="56" t="str">
        <f aca="false">IF($X4152="Not Significant","No Further Action Required",
IF($AH4152="","",
IF(AND($AH4152="Pass",$L4152="0 - Passed "),"Analysis performed; no further action required.",
IF(AND($AH4152="Fail",$L4152="1 - Failed "),"Analysis performed; no further action required.",
IF(AND($AH4152="Pass",$L4152="2 - Limited In Use "),"Analysis performed; no further action required.",
IF(AND($AH4152="Fail",$L4152="3 - Adjusted "),"Analysis performed; no further action required.",
"Unit fails analysis; TSM determination required."))))))</f>
        <v/>
      </c>
      <c r="AJ4152" s="58"/>
    </row>
    <row r="4153" customFormat="false" ht="15" hidden="false" customHeight="false" outlineLevel="0" collapsed="false">
      <c r="A4153" s="56"/>
      <c r="E4153" s="57" t="str">
        <f aca="false">IF(AND($F4153="",$G4153=""),"",IF($G4153="",$F4153,HYPERLINK($G4153,$F4153)))</f>
        <v/>
      </c>
      <c r="H4153" s="1" t="str">
        <f aca="false">IF($I4153="","None Attached",IF(LEFT($I4153,5)="https",HYPERLINK($I4153,"Datasheet"),HYPERLINK(_xlfn.CONCAT("https://",$I4153),"Datasheet")))</f>
        <v>None Attached</v>
      </c>
      <c r="M4153" s="56"/>
      <c r="P4153" s="58"/>
      <c r="Q4153" s="1" t="n">
        <f aca="false">$M4153-$N4153</f>
        <v>0</v>
      </c>
      <c r="R4153" s="56"/>
      <c r="T4153" s="59" t="s">
        <v>15</v>
      </c>
      <c r="U4153" s="1" t="n">
        <f aca="false">$S4153-$R4153</f>
        <v>0</v>
      </c>
      <c r="V4153" s="1" t="n">
        <f aca="false">IF($T4153="±",$Q4153*2,$Q4153)</f>
        <v>0</v>
      </c>
      <c r="W4153" s="60" t="str">
        <f aca="false">IFERROR($U4153/ABS($V4153),"N/A")</f>
        <v>N/A</v>
      </c>
      <c r="X4153" s="61" t="str">
        <f aca="false">IF(OR($W4153="N/A",$R4153="",$S4153=""),"N/A",IF($W4153&gt;=4,"Not Significant",IF($W4153&gt;=2,"Semi-Significant","Significant")))</f>
        <v>N/A</v>
      </c>
      <c r="Z4153" s="1" t="str">
        <f aca="false">IF($D4153="Z540.1 w/data",0,"")</f>
        <v/>
      </c>
      <c r="AA4153" s="1" t="e">
        <f aca="false">$Y4153+$Q4153+$Z4153</f>
        <v>#VALUE!</v>
      </c>
      <c r="AB4153" s="1" t="n">
        <f aca="false">$N4153+$Q4153</f>
        <v>0</v>
      </c>
      <c r="AC4153" s="1" t="str">
        <f aca="false">IF($Y4153="","",IF(AND($AA4153&gt;=$R4153,$AA4153&lt;=$S4153),"Pass","Fail"))</f>
        <v/>
      </c>
      <c r="AD4153" s="1" t="str">
        <f aca="false">IF($Y4153="","",IF($AA4153&gt;$R4153,"Pass","Fail"))</f>
        <v/>
      </c>
      <c r="AE4153" s="1" t="str">
        <f aca="false">IF($Y4153="","",IF($AA4153&gt;=$R4153,"Pass","Fail"))</f>
        <v/>
      </c>
      <c r="AF4153" s="1" t="str">
        <f aca="false">IF($Y4153="","",IF($AA4153&lt;=$S4153,"Pass","Fail"))</f>
        <v/>
      </c>
      <c r="AG4153" s="1" t="str">
        <f aca="false">IF($Y4153="","",IF($AA4153&lt;$S4153,"Pass","Fail"))</f>
        <v/>
      </c>
      <c r="AH4153" s="23" t="str">
        <f aca="true">INDIRECT(CHOOSE(MATCH($T4153,{"±","&gt;","≥","≤","&lt;"},0), "AC", "AD", "AE", "AF", "AG") &amp; ROW())</f>
        <v/>
      </c>
      <c r="AI4153" s="56" t="str">
        <f aca="false">IF($X4153="Not Significant","No Further Action Required",
IF($AH4153="","",
IF(AND($AH4153="Pass",$L4153="0 - Passed "),"Analysis performed; no further action required.",
IF(AND($AH4153="Fail",$L4153="1 - Failed "),"Analysis performed; no further action required.",
IF(AND($AH4153="Pass",$L4153="2 - Limited In Use "),"Analysis performed; no further action required.",
IF(AND($AH4153="Fail",$L4153="3 - Adjusted "),"Analysis performed; no further action required.",
"Unit fails analysis; TSM determination required."))))))</f>
        <v/>
      </c>
      <c r="AJ4153" s="58"/>
    </row>
    <row r="4154" customFormat="false" ht="15" hidden="false" customHeight="false" outlineLevel="0" collapsed="false">
      <c r="A4154" s="56"/>
      <c r="E4154" s="57" t="str">
        <f aca="false">IF(AND($F4154="",$G4154=""),"",IF($G4154="",$F4154,HYPERLINK($G4154,$F4154)))</f>
        <v/>
      </c>
      <c r="H4154" s="1" t="str">
        <f aca="false">IF($I4154="","None Attached",IF(LEFT($I4154,5)="https",HYPERLINK($I4154,"Datasheet"),HYPERLINK(_xlfn.CONCAT("https://",$I4154),"Datasheet")))</f>
        <v>None Attached</v>
      </c>
      <c r="M4154" s="56"/>
      <c r="P4154" s="58"/>
      <c r="Q4154" s="1" t="n">
        <f aca="false">$M4154-$N4154</f>
        <v>0</v>
      </c>
      <c r="R4154" s="56"/>
      <c r="T4154" s="59" t="s">
        <v>15</v>
      </c>
      <c r="U4154" s="1" t="n">
        <f aca="false">$S4154-$R4154</f>
        <v>0</v>
      </c>
      <c r="V4154" s="1" t="n">
        <f aca="false">IF($T4154="±",$Q4154*2,$Q4154)</f>
        <v>0</v>
      </c>
      <c r="W4154" s="60" t="str">
        <f aca="false">IFERROR($U4154/ABS($V4154),"N/A")</f>
        <v>N/A</v>
      </c>
      <c r="X4154" s="61" t="str">
        <f aca="false">IF(OR($W4154="N/A",$R4154="",$S4154=""),"N/A",IF($W4154&gt;=4,"Not Significant",IF($W4154&gt;=2,"Semi-Significant","Significant")))</f>
        <v>N/A</v>
      </c>
      <c r="Z4154" s="1" t="str">
        <f aca="false">IF($D4154="Z540.1 w/data",0,"")</f>
        <v/>
      </c>
      <c r="AA4154" s="1" t="e">
        <f aca="false">$Y4154+$Q4154+$Z4154</f>
        <v>#VALUE!</v>
      </c>
      <c r="AB4154" s="1" t="n">
        <f aca="false">$N4154+$Q4154</f>
        <v>0</v>
      </c>
      <c r="AC4154" s="1" t="str">
        <f aca="false">IF($Y4154="","",IF(AND($AA4154&gt;=$R4154,$AA4154&lt;=$S4154),"Pass","Fail"))</f>
        <v/>
      </c>
      <c r="AD4154" s="1" t="str">
        <f aca="false">IF($Y4154="","",IF($AA4154&gt;$R4154,"Pass","Fail"))</f>
        <v/>
      </c>
      <c r="AE4154" s="1" t="str">
        <f aca="false">IF($Y4154="","",IF($AA4154&gt;=$R4154,"Pass","Fail"))</f>
        <v/>
      </c>
      <c r="AF4154" s="1" t="str">
        <f aca="false">IF($Y4154="","",IF($AA4154&lt;=$S4154,"Pass","Fail"))</f>
        <v/>
      </c>
      <c r="AG4154" s="1" t="str">
        <f aca="false">IF($Y4154="","",IF($AA4154&lt;$S4154,"Pass","Fail"))</f>
        <v/>
      </c>
      <c r="AH4154" s="23" t="str">
        <f aca="true">INDIRECT(CHOOSE(MATCH($T4154,{"±","&gt;","≥","≤","&lt;"},0), "AC", "AD", "AE", "AF", "AG") &amp; ROW())</f>
        <v/>
      </c>
      <c r="AI4154" s="56" t="str">
        <f aca="false">IF($X4154="Not Significant","No Further Action Required",
IF($AH4154="","",
IF(AND($AH4154="Pass",$L4154="0 - Passed "),"Analysis performed; no further action required.",
IF(AND($AH4154="Fail",$L4154="1 - Failed "),"Analysis performed; no further action required.",
IF(AND($AH4154="Pass",$L4154="2 - Limited In Use "),"Analysis performed; no further action required.",
IF(AND($AH4154="Fail",$L4154="3 - Adjusted "),"Analysis performed; no further action required.",
"Unit fails analysis; TSM determination required."))))))</f>
        <v/>
      </c>
      <c r="AJ4154" s="58"/>
    </row>
    <row r="4155" customFormat="false" ht="15" hidden="false" customHeight="false" outlineLevel="0" collapsed="false">
      <c r="A4155" s="56"/>
      <c r="E4155" s="57" t="str">
        <f aca="false">IF(AND($F4155="",$G4155=""),"",IF($G4155="",$F4155,HYPERLINK($G4155,$F4155)))</f>
        <v/>
      </c>
      <c r="H4155" s="1" t="str">
        <f aca="false">IF($I4155="","None Attached",IF(LEFT($I4155,5)="https",HYPERLINK($I4155,"Datasheet"),HYPERLINK(_xlfn.CONCAT("https://",$I4155),"Datasheet")))</f>
        <v>None Attached</v>
      </c>
      <c r="M4155" s="56"/>
      <c r="P4155" s="58"/>
      <c r="Q4155" s="1" t="n">
        <f aca="false">$M4155-$N4155</f>
        <v>0</v>
      </c>
      <c r="R4155" s="56"/>
      <c r="T4155" s="59" t="s">
        <v>15</v>
      </c>
      <c r="U4155" s="1" t="n">
        <f aca="false">$S4155-$R4155</f>
        <v>0</v>
      </c>
      <c r="V4155" s="1" t="n">
        <f aca="false">IF($T4155="±",$Q4155*2,$Q4155)</f>
        <v>0</v>
      </c>
      <c r="W4155" s="60" t="str">
        <f aca="false">IFERROR($U4155/ABS($V4155),"N/A")</f>
        <v>N/A</v>
      </c>
      <c r="X4155" s="61" t="str">
        <f aca="false">IF(OR($W4155="N/A",$R4155="",$S4155=""),"N/A",IF($W4155&gt;=4,"Not Significant",IF($W4155&gt;=2,"Semi-Significant","Significant")))</f>
        <v>N/A</v>
      </c>
      <c r="Z4155" s="1" t="str">
        <f aca="false">IF($D4155="Z540.1 w/data",0,"")</f>
        <v/>
      </c>
      <c r="AA4155" s="1" t="e">
        <f aca="false">$Y4155+$Q4155+$Z4155</f>
        <v>#VALUE!</v>
      </c>
      <c r="AB4155" s="1" t="n">
        <f aca="false">$N4155+$Q4155</f>
        <v>0</v>
      </c>
      <c r="AC4155" s="1" t="str">
        <f aca="false">IF($Y4155="","",IF(AND($AA4155&gt;=$R4155,$AA4155&lt;=$S4155),"Pass","Fail"))</f>
        <v/>
      </c>
      <c r="AD4155" s="1" t="str">
        <f aca="false">IF($Y4155="","",IF($AA4155&gt;$R4155,"Pass","Fail"))</f>
        <v/>
      </c>
      <c r="AE4155" s="1" t="str">
        <f aca="false">IF($Y4155="","",IF($AA4155&gt;=$R4155,"Pass","Fail"))</f>
        <v/>
      </c>
      <c r="AF4155" s="1" t="str">
        <f aca="false">IF($Y4155="","",IF($AA4155&lt;=$S4155,"Pass","Fail"))</f>
        <v/>
      </c>
      <c r="AG4155" s="1" t="str">
        <f aca="false">IF($Y4155="","",IF($AA4155&lt;$S4155,"Pass","Fail"))</f>
        <v/>
      </c>
      <c r="AH4155" s="23" t="str">
        <f aca="true">INDIRECT(CHOOSE(MATCH($T4155,{"±","&gt;","≥","≤","&lt;"},0), "AC", "AD", "AE", "AF", "AG") &amp; ROW())</f>
        <v/>
      </c>
      <c r="AI4155" s="56" t="str">
        <f aca="false">IF($X4155="Not Significant","No Further Action Required",
IF($AH4155="","",
IF(AND($AH4155="Pass",$L4155="0 - Passed "),"Analysis performed; no further action required.",
IF(AND($AH4155="Fail",$L4155="1 - Failed "),"Analysis performed; no further action required.",
IF(AND($AH4155="Pass",$L4155="2 - Limited In Use "),"Analysis performed; no further action required.",
IF(AND($AH4155="Fail",$L4155="3 - Adjusted "),"Analysis performed; no further action required.",
"Unit fails analysis; TSM determination required."))))))</f>
        <v/>
      </c>
      <c r="AJ4155" s="58"/>
    </row>
    <row r="4156" customFormat="false" ht="15" hidden="false" customHeight="false" outlineLevel="0" collapsed="false">
      <c r="A4156" s="56"/>
      <c r="E4156" s="57" t="str">
        <f aca="false">IF(AND($F4156="",$G4156=""),"",IF($G4156="",$F4156,HYPERLINK($G4156,$F4156)))</f>
        <v/>
      </c>
      <c r="H4156" s="1" t="str">
        <f aca="false">IF($I4156="","None Attached",IF(LEFT($I4156,5)="https",HYPERLINK($I4156,"Datasheet"),HYPERLINK(_xlfn.CONCAT("https://",$I4156),"Datasheet")))</f>
        <v>None Attached</v>
      </c>
      <c r="M4156" s="56"/>
      <c r="P4156" s="58"/>
      <c r="Q4156" s="1" t="n">
        <f aca="false">$M4156-$N4156</f>
        <v>0</v>
      </c>
      <c r="R4156" s="56"/>
      <c r="T4156" s="59" t="s">
        <v>15</v>
      </c>
      <c r="U4156" s="1" t="n">
        <f aca="false">$S4156-$R4156</f>
        <v>0</v>
      </c>
      <c r="V4156" s="1" t="n">
        <f aca="false">IF($T4156="±",$Q4156*2,$Q4156)</f>
        <v>0</v>
      </c>
      <c r="W4156" s="60" t="str">
        <f aca="false">IFERROR($U4156/ABS($V4156),"N/A")</f>
        <v>N/A</v>
      </c>
      <c r="X4156" s="61" t="str">
        <f aca="false">IF(OR($W4156="N/A",$R4156="",$S4156=""),"N/A",IF($W4156&gt;=4,"Not Significant",IF($W4156&gt;=2,"Semi-Significant","Significant")))</f>
        <v>N/A</v>
      </c>
      <c r="Z4156" s="1" t="str">
        <f aca="false">IF($D4156="Z540.1 w/data",0,"")</f>
        <v/>
      </c>
      <c r="AA4156" s="1" t="e">
        <f aca="false">$Y4156+$Q4156+$Z4156</f>
        <v>#VALUE!</v>
      </c>
      <c r="AB4156" s="1" t="n">
        <f aca="false">$N4156+$Q4156</f>
        <v>0</v>
      </c>
      <c r="AC4156" s="1" t="str">
        <f aca="false">IF($Y4156="","",IF(AND($AA4156&gt;=$R4156,$AA4156&lt;=$S4156),"Pass","Fail"))</f>
        <v/>
      </c>
      <c r="AD4156" s="1" t="str">
        <f aca="false">IF($Y4156="","",IF($AA4156&gt;$R4156,"Pass","Fail"))</f>
        <v/>
      </c>
      <c r="AE4156" s="1" t="str">
        <f aca="false">IF($Y4156="","",IF($AA4156&gt;=$R4156,"Pass","Fail"))</f>
        <v/>
      </c>
      <c r="AF4156" s="1" t="str">
        <f aca="false">IF($Y4156="","",IF($AA4156&lt;=$S4156,"Pass","Fail"))</f>
        <v/>
      </c>
      <c r="AG4156" s="1" t="str">
        <f aca="false">IF($Y4156="","",IF($AA4156&lt;$S4156,"Pass","Fail"))</f>
        <v/>
      </c>
      <c r="AH4156" s="23" t="str">
        <f aca="true">INDIRECT(CHOOSE(MATCH($T4156,{"±","&gt;","≥","≤","&lt;"},0), "AC", "AD", "AE", "AF", "AG") &amp; ROW())</f>
        <v/>
      </c>
      <c r="AI4156" s="56" t="str">
        <f aca="false">IF($X4156="Not Significant","No Further Action Required",
IF($AH4156="","",
IF(AND($AH4156="Pass",$L4156="0 - Passed "),"Analysis performed; no further action required.",
IF(AND($AH4156="Fail",$L4156="1 - Failed "),"Analysis performed; no further action required.",
IF(AND($AH4156="Pass",$L4156="2 - Limited In Use "),"Analysis performed; no further action required.",
IF(AND($AH4156="Fail",$L4156="3 - Adjusted "),"Analysis performed; no further action required.",
"Unit fails analysis; TSM determination required."))))))</f>
        <v/>
      </c>
      <c r="AJ4156" s="58"/>
    </row>
    <row r="4157" customFormat="false" ht="15" hidden="false" customHeight="false" outlineLevel="0" collapsed="false">
      <c r="A4157" s="56"/>
      <c r="E4157" s="57" t="str">
        <f aca="false">IF(AND($F4157="",$G4157=""),"",IF($G4157="",$F4157,HYPERLINK($G4157,$F4157)))</f>
        <v/>
      </c>
      <c r="H4157" s="1" t="str">
        <f aca="false">IF($I4157="","None Attached",IF(LEFT($I4157,5)="https",HYPERLINK($I4157,"Datasheet"),HYPERLINK(_xlfn.CONCAT("https://",$I4157),"Datasheet")))</f>
        <v>None Attached</v>
      </c>
      <c r="M4157" s="56"/>
      <c r="P4157" s="58"/>
      <c r="Q4157" s="1" t="n">
        <f aca="false">$M4157-$N4157</f>
        <v>0</v>
      </c>
      <c r="R4157" s="56"/>
      <c r="T4157" s="59" t="s">
        <v>15</v>
      </c>
      <c r="U4157" s="1" t="n">
        <f aca="false">$S4157-$R4157</f>
        <v>0</v>
      </c>
      <c r="V4157" s="1" t="n">
        <f aca="false">IF($T4157="±",$Q4157*2,$Q4157)</f>
        <v>0</v>
      </c>
      <c r="W4157" s="60" t="str">
        <f aca="false">IFERROR($U4157/ABS($V4157),"N/A")</f>
        <v>N/A</v>
      </c>
      <c r="X4157" s="61" t="str">
        <f aca="false">IF(OR($W4157="N/A",$R4157="",$S4157=""),"N/A",IF($W4157&gt;=4,"Not Significant",IF($W4157&gt;=2,"Semi-Significant","Significant")))</f>
        <v>N/A</v>
      </c>
      <c r="Z4157" s="1" t="str">
        <f aca="false">IF($D4157="Z540.1 w/data",0,"")</f>
        <v/>
      </c>
      <c r="AA4157" s="1" t="e">
        <f aca="false">$Y4157+$Q4157+$Z4157</f>
        <v>#VALUE!</v>
      </c>
      <c r="AB4157" s="1" t="n">
        <f aca="false">$N4157+$Q4157</f>
        <v>0</v>
      </c>
      <c r="AC4157" s="1" t="str">
        <f aca="false">IF($Y4157="","",IF(AND($AA4157&gt;=$R4157,$AA4157&lt;=$S4157),"Pass","Fail"))</f>
        <v/>
      </c>
      <c r="AD4157" s="1" t="str">
        <f aca="false">IF($Y4157="","",IF($AA4157&gt;$R4157,"Pass","Fail"))</f>
        <v/>
      </c>
      <c r="AE4157" s="1" t="str">
        <f aca="false">IF($Y4157="","",IF($AA4157&gt;=$R4157,"Pass","Fail"))</f>
        <v/>
      </c>
      <c r="AF4157" s="1" t="str">
        <f aca="false">IF($Y4157="","",IF($AA4157&lt;=$S4157,"Pass","Fail"))</f>
        <v/>
      </c>
      <c r="AG4157" s="1" t="str">
        <f aca="false">IF($Y4157="","",IF($AA4157&lt;$S4157,"Pass","Fail"))</f>
        <v/>
      </c>
      <c r="AH4157" s="23" t="str">
        <f aca="true">INDIRECT(CHOOSE(MATCH($T4157,{"±","&gt;","≥","≤","&lt;"},0), "AC", "AD", "AE", "AF", "AG") &amp; ROW())</f>
        <v/>
      </c>
      <c r="AI4157" s="56" t="str">
        <f aca="false">IF($X4157="Not Significant","No Further Action Required",
IF($AH4157="","",
IF(AND($AH4157="Pass",$L4157="0 - Passed "),"Analysis performed; no further action required.",
IF(AND($AH4157="Fail",$L4157="1 - Failed "),"Analysis performed; no further action required.",
IF(AND($AH4157="Pass",$L4157="2 - Limited In Use "),"Analysis performed; no further action required.",
IF(AND($AH4157="Fail",$L4157="3 - Adjusted "),"Analysis performed; no further action required.",
"Unit fails analysis; TSM determination required."))))))</f>
        <v/>
      </c>
      <c r="AJ4157" s="58"/>
    </row>
    <row r="4158" customFormat="false" ht="15" hidden="false" customHeight="false" outlineLevel="0" collapsed="false">
      <c r="A4158" s="56"/>
      <c r="E4158" s="57" t="str">
        <f aca="false">IF(AND($F4158="",$G4158=""),"",IF($G4158="",$F4158,HYPERLINK($G4158,$F4158)))</f>
        <v/>
      </c>
      <c r="H4158" s="1" t="str">
        <f aca="false">IF($I4158="","None Attached",IF(LEFT($I4158,5)="https",HYPERLINK($I4158,"Datasheet"),HYPERLINK(_xlfn.CONCAT("https://",$I4158),"Datasheet")))</f>
        <v>None Attached</v>
      </c>
      <c r="M4158" s="56"/>
      <c r="P4158" s="58"/>
      <c r="Q4158" s="1" t="n">
        <f aca="false">$M4158-$N4158</f>
        <v>0</v>
      </c>
      <c r="R4158" s="56"/>
      <c r="T4158" s="59" t="s">
        <v>15</v>
      </c>
      <c r="U4158" s="1" t="n">
        <f aca="false">$S4158-$R4158</f>
        <v>0</v>
      </c>
      <c r="V4158" s="1" t="n">
        <f aca="false">IF($T4158="±",$Q4158*2,$Q4158)</f>
        <v>0</v>
      </c>
      <c r="W4158" s="60" t="str">
        <f aca="false">IFERROR($U4158/ABS($V4158),"N/A")</f>
        <v>N/A</v>
      </c>
      <c r="X4158" s="61" t="str">
        <f aca="false">IF(OR($W4158="N/A",$R4158="",$S4158=""),"N/A",IF($W4158&gt;=4,"Not Significant",IF($W4158&gt;=2,"Semi-Significant","Significant")))</f>
        <v>N/A</v>
      </c>
      <c r="Z4158" s="1" t="str">
        <f aca="false">IF($D4158="Z540.1 w/data",0,"")</f>
        <v/>
      </c>
      <c r="AA4158" s="1" t="e">
        <f aca="false">$Y4158+$Q4158+$Z4158</f>
        <v>#VALUE!</v>
      </c>
      <c r="AB4158" s="1" t="n">
        <f aca="false">$N4158+$Q4158</f>
        <v>0</v>
      </c>
      <c r="AC4158" s="1" t="str">
        <f aca="false">IF($Y4158="","",IF(AND($AA4158&gt;=$R4158,$AA4158&lt;=$S4158),"Pass","Fail"))</f>
        <v/>
      </c>
      <c r="AD4158" s="1" t="str">
        <f aca="false">IF($Y4158="","",IF($AA4158&gt;$R4158,"Pass","Fail"))</f>
        <v/>
      </c>
      <c r="AE4158" s="1" t="str">
        <f aca="false">IF($Y4158="","",IF($AA4158&gt;=$R4158,"Pass","Fail"))</f>
        <v/>
      </c>
      <c r="AF4158" s="1" t="str">
        <f aca="false">IF($Y4158="","",IF($AA4158&lt;=$S4158,"Pass","Fail"))</f>
        <v/>
      </c>
      <c r="AG4158" s="1" t="str">
        <f aca="false">IF($Y4158="","",IF($AA4158&lt;$S4158,"Pass","Fail"))</f>
        <v/>
      </c>
      <c r="AH4158" s="23" t="str">
        <f aca="true">INDIRECT(CHOOSE(MATCH($T4158,{"±","&gt;","≥","≤","&lt;"},0), "AC", "AD", "AE", "AF", "AG") &amp; ROW())</f>
        <v/>
      </c>
      <c r="AI4158" s="56" t="str">
        <f aca="false">IF($X4158="Not Significant","No Further Action Required",
IF($AH4158="","",
IF(AND($AH4158="Pass",$L4158="0 - Passed "),"Analysis performed; no further action required.",
IF(AND($AH4158="Fail",$L4158="1 - Failed "),"Analysis performed; no further action required.",
IF(AND($AH4158="Pass",$L4158="2 - Limited In Use "),"Analysis performed; no further action required.",
IF(AND($AH4158="Fail",$L4158="3 - Adjusted "),"Analysis performed; no further action required.",
"Unit fails analysis; TSM determination required."))))))</f>
        <v/>
      </c>
      <c r="AJ4158" s="58"/>
    </row>
    <row r="4159" customFormat="false" ht="15" hidden="false" customHeight="false" outlineLevel="0" collapsed="false">
      <c r="A4159" s="56"/>
      <c r="E4159" s="57" t="str">
        <f aca="false">IF(AND($F4159="",$G4159=""),"",IF($G4159="",$F4159,HYPERLINK($G4159,$F4159)))</f>
        <v/>
      </c>
      <c r="H4159" s="1" t="str">
        <f aca="false">IF($I4159="","None Attached",IF(LEFT($I4159,5)="https",HYPERLINK($I4159,"Datasheet"),HYPERLINK(_xlfn.CONCAT("https://",$I4159),"Datasheet")))</f>
        <v>None Attached</v>
      </c>
      <c r="M4159" s="56"/>
      <c r="P4159" s="58"/>
      <c r="Q4159" s="1" t="n">
        <f aca="false">$M4159-$N4159</f>
        <v>0</v>
      </c>
      <c r="R4159" s="56"/>
      <c r="T4159" s="59" t="s">
        <v>15</v>
      </c>
      <c r="U4159" s="1" t="n">
        <f aca="false">$S4159-$R4159</f>
        <v>0</v>
      </c>
      <c r="V4159" s="1" t="n">
        <f aca="false">IF($T4159="±",$Q4159*2,$Q4159)</f>
        <v>0</v>
      </c>
      <c r="W4159" s="60" t="str">
        <f aca="false">IFERROR($U4159/ABS($V4159),"N/A")</f>
        <v>N/A</v>
      </c>
      <c r="X4159" s="61" t="str">
        <f aca="false">IF(OR($W4159="N/A",$R4159="",$S4159=""),"N/A",IF($W4159&gt;=4,"Not Significant",IF($W4159&gt;=2,"Semi-Significant","Significant")))</f>
        <v>N/A</v>
      </c>
      <c r="Z4159" s="1" t="str">
        <f aca="false">IF($D4159="Z540.1 w/data",0,"")</f>
        <v/>
      </c>
      <c r="AA4159" s="1" t="e">
        <f aca="false">$Y4159+$Q4159+$Z4159</f>
        <v>#VALUE!</v>
      </c>
      <c r="AB4159" s="1" t="n">
        <f aca="false">$N4159+$Q4159</f>
        <v>0</v>
      </c>
      <c r="AC4159" s="1" t="str">
        <f aca="false">IF($Y4159="","",IF(AND($AA4159&gt;=$R4159,$AA4159&lt;=$S4159),"Pass","Fail"))</f>
        <v/>
      </c>
      <c r="AD4159" s="1" t="str">
        <f aca="false">IF($Y4159="","",IF($AA4159&gt;$R4159,"Pass","Fail"))</f>
        <v/>
      </c>
      <c r="AE4159" s="1" t="str">
        <f aca="false">IF($Y4159="","",IF($AA4159&gt;=$R4159,"Pass","Fail"))</f>
        <v/>
      </c>
      <c r="AF4159" s="1" t="str">
        <f aca="false">IF($Y4159="","",IF($AA4159&lt;=$S4159,"Pass","Fail"))</f>
        <v/>
      </c>
      <c r="AG4159" s="1" t="str">
        <f aca="false">IF($Y4159="","",IF($AA4159&lt;$S4159,"Pass","Fail"))</f>
        <v/>
      </c>
      <c r="AH4159" s="23" t="str">
        <f aca="true">INDIRECT(CHOOSE(MATCH($T4159,{"±","&gt;","≥","≤","&lt;"},0), "AC", "AD", "AE", "AF", "AG") &amp; ROW())</f>
        <v/>
      </c>
      <c r="AI4159" s="56" t="str">
        <f aca="false">IF($X4159="Not Significant","No Further Action Required",
IF($AH4159="","",
IF(AND($AH4159="Pass",$L4159="0 - Passed "),"Analysis performed; no further action required.",
IF(AND($AH4159="Fail",$L4159="1 - Failed "),"Analysis performed; no further action required.",
IF(AND($AH4159="Pass",$L4159="2 - Limited In Use "),"Analysis performed; no further action required.",
IF(AND($AH4159="Fail",$L4159="3 - Adjusted "),"Analysis performed; no further action required.",
"Unit fails analysis; TSM determination required."))))))</f>
        <v/>
      </c>
      <c r="AJ4159" s="58"/>
    </row>
    <row r="4160" customFormat="false" ht="15" hidden="false" customHeight="false" outlineLevel="0" collapsed="false">
      <c r="A4160" s="56"/>
      <c r="E4160" s="57" t="str">
        <f aca="false">IF(AND($F4160="",$G4160=""),"",IF($G4160="",$F4160,HYPERLINK($G4160,$F4160)))</f>
        <v/>
      </c>
      <c r="H4160" s="1" t="str">
        <f aca="false">IF($I4160="","None Attached",IF(LEFT($I4160,5)="https",HYPERLINK($I4160,"Datasheet"),HYPERLINK(_xlfn.CONCAT("https://",$I4160),"Datasheet")))</f>
        <v>None Attached</v>
      </c>
      <c r="M4160" s="56"/>
      <c r="P4160" s="58"/>
      <c r="Q4160" s="1" t="n">
        <f aca="false">$M4160-$N4160</f>
        <v>0</v>
      </c>
      <c r="R4160" s="56"/>
      <c r="T4160" s="59" t="s">
        <v>15</v>
      </c>
      <c r="U4160" s="1" t="n">
        <f aca="false">$S4160-$R4160</f>
        <v>0</v>
      </c>
      <c r="V4160" s="1" t="n">
        <f aca="false">IF($T4160="±",$Q4160*2,$Q4160)</f>
        <v>0</v>
      </c>
      <c r="W4160" s="60" t="str">
        <f aca="false">IFERROR($U4160/ABS($V4160),"N/A")</f>
        <v>N/A</v>
      </c>
      <c r="X4160" s="61" t="str">
        <f aca="false">IF(OR($W4160="N/A",$R4160="",$S4160=""),"N/A",IF($W4160&gt;=4,"Not Significant",IF($W4160&gt;=2,"Semi-Significant","Significant")))</f>
        <v>N/A</v>
      </c>
      <c r="Z4160" s="1" t="str">
        <f aca="false">IF($D4160="Z540.1 w/data",0,"")</f>
        <v/>
      </c>
      <c r="AA4160" s="1" t="e">
        <f aca="false">$Y4160+$Q4160+$Z4160</f>
        <v>#VALUE!</v>
      </c>
      <c r="AB4160" s="1" t="n">
        <f aca="false">$N4160+$Q4160</f>
        <v>0</v>
      </c>
      <c r="AC4160" s="1" t="str">
        <f aca="false">IF($Y4160="","",IF(AND($AA4160&gt;=$R4160,$AA4160&lt;=$S4160),"Pass","Fail"))</f>
        <v/>
      </c>
      <c r="AD4160" s="1" t="str">
        <f aca="false">IF($Y4160="","",IF($AA4160&gt;$R4160,"Pass","Fail"))</f>
        <v/>
      </c>
      <c r="AE4160" s="1" t="str">
        <f aca="false">IF($Y4160="","",IF($AA4160&gt;=$R4160,"Pass","Fail"))</f>
        <v/>
      </c>
      <c r="AF4160" s="1" t="str">
        <f aca="false">IF($Y4160="","",IF($AA4160&lt;=$S4160,"Pass","Fail"))</f>
        <v/>
      </c>
      <c r="AG4160" s="1" t="str">
        <f aca="false">IF($Y4160="","",IF($AA4160&lt;$S4160,"Pass","Fail"))</f>
        <v/>
      </c>
      <c r="AH4160" s="23" t="str">
        <f aca="true">INDIRECT(CHOOSE(MATCH($T4160,{"±","&gt;","≥","≤","&lt;"},0), "AC", "AD", "AE", "AF", "AG") &amp; ROW())</f>
        <v/>
      </c>
      <c r="AI4160" s="56" t="str">
        <f aca="false">IF($X4160="Not Significant","No Further Action Required",
IF($AH4160="","",
IF(AND($AH4160="Pass",$L4160="0 - Passed "),"Analysis performed; no further action required.",
IF(AND($AH4160="Fail",$L4160="1 - Failed "),"Analysis performed; no further action required.",
IF(AND($AH4160="Pass",$L4160="2 - Limited In Use "),"Analysis performed; no further action required.",
IF(AND($AH4160="Fail",$L4160="3 - Adjusted "),"Analysis performed; no further action required.",
"Unit fails analysis; TSM determination required."))))))</f>
        <v/>
      </c>
      <c r="AJ4160" s="58"/>
    </row>
    <row r="4161" customFormat="false" ht="15" hidden="false" customHeight="false" outlineLevel="0" collapsed="false">
      <c r="A4161" s="56"/>
      <c r="E4161" s="57" t="str">
        <f aca="false">IF(AND($F4161="",$G4161=""),"",IF($G4161="",$F4161,HYPERLINK($G4161,$F4161)))</f>
        <v/>
      </c>
      <c r="H4161" s="1" t="str">
        <f aca="false">IF($I4161="","None Attached",IF(LEFT($I4161,5)="https",HYPERLINK($I4161,"Datasheet"),HYPERLINK(_xlfn.CONCAT("https://",$I4161),"Datasheet")))</f>
        <v>None Attached</v>
      </c>
      <c r="M4161" s="56"/>
      <c r="P4161" s="58"/>
      <c r="Q4161" s="1" t="n">
        <f aca="false">$M4161-$N4161</f>
        <v>0</v>
      </c>
      <c r="R4161" s="56"/>
      <c r="T4161" s="59" t="s">
        <v>15</v>
      </c>
      <c r="U4161" s="1" t="n">
        <f aca="false">$S4161-$R4161</f>
        <v>0</v>
      </c>
      <c r="V4161" s="1" t="n">
        <f aca="false">IF($T4161="±",$Q4161*2,$Q4161)</f>
        <v>0</v>
      </c>
      <c r="W4161" s="60" t="str">
        <f aca="false">IFERROR($U4161/ABS($V4161),"N/A")</f>
        <v>N/A</v>
      </c>
      <c r="X4161" s="61" t="str">
        <f aca="false">IF(OR($W4161="N/A",$R4161="",$S4161=""),"N/A",IF($W4161&gt;=4,"Not Significant",IF($W4161&gt;=2,"Semi-Significant","Significant")))</f>
        <v>N/A</v>
      </c>
      <c r="Z4161" s="1" t="str">
        <f aca="false">IF($D4161="Z540.1 w/data",0,"")</f>
        <v/>
      </c>
      <c r="AA4161" s="1" t="e">
        <f aca="false">$Y4161+$Q4161+$Z4161</f>
        <v>#VALUE!</v>
      </c>
      <c r="AB4161" s="1" t="n">
        <f aca="false">$N4161+$Q4161</f>
        <v>0</v>
      </c>
      <c r="AC4161" s="1" t="str">
        <f aca="false">IF($Y4161="","",IF(AND($AA4161&gt;=$R4161,$AA4161&lt;=$S4161),"Pass","Fail"))</f>
        <v/>
      </c>
      <c r="AD4161" s="1" t="str">
        <f aca="false">IF($Y4161="","",IF($AA4161&gt;$R4161,"Pass","Fail"))</f>
        <v/>
      </c>
      <c r="AE4161" s="1" t="str">
        <f aca="false">IF($Y4161="","",IF($AA4161&gt;=$R4161,"Pass","Fail"))</f>
        <v/>
      </c>
      <c r="AF4161" s="1" t="str">
        <f aca="false">IF($Y4161="","",IF($AA4161&lt;=$S4161,"Pass","Fail"))</f>
        <v/>
      </c>
      <c r="AG4161" s="1" t="str">
        <f aca="false">IF($Y4161="","",IF($AA4161&lt;$S4161,"Pass","Fail"))</f>
        <v/>
      </c>
      <c r="AH4161" s="23" t="str">
        <f aca="true">INDIRECT(CHOOSE(MATCH($T4161,{"±","&gt;","≥","≤","&lt;"},0), "AC", "AD", "AE", "AF", "AG") &amp; ROW())</f>
        <v/>
      </c>
      <c r="AI4161" s="56" t="str">
        <f aca="false">IF($X4161="Not Significant","No Further Action Required",
IF($AH4161="","",
IF(AND($AH4161="Pass",$L4161="0 - Passed "),"Analysis performed; no further action required.",
IF(AND($AH4161="Fail",$L4161="1 - Failed "),"Analysis performed; no further action required.",
IF(AND($AH4161="Pass",$L4161="2 - Limited In Use "),"Analysis performed; no further action required.",
IF(AND($AH4161="Fail",$L4161="3 - Adjusted "),"Analysis performed; no further action required.",
"Unit fails analysis; TSM determination required."))))))</f>
        <v/>
      </c>
      <c r="AJ4161" s="58"/>
    </row>
    <row r="4162" customFormat="false" ht="15" hidden="false" customHeight="false" outlineLevel="0" collapsed="false">
      <c r="A4162" s="56"/>
      <c r="E4162" s="57" t="str">
        <f aca="false">IF(AND($F4162="",$G4162=""),"",IF($G4162="",$F4162,HYPERLINK($G4162,$F4162)))</f>
        <v/>
      </c>
      <c r="H4162" s="1" t="str">
        <f aca="false">IF($I4162="","None Attached",IF(LEFT($I4162,5)="https",HYPERLINK($I4162,"Datasheet"),HYPERLINK(_xlfn.CONCAT("https://",$I4162),"Datasheet")))</f>
        <v>None Attached</v>
      </c>
      <c r="M4162" s="56"/>
      <c r="P4162" s="58"/>
      <c r="Q4162" s="1" t="n">
        <f aca="false">$M4162-$N4162</f>
        <v>0</v>
      </c>
      <c r="R4162" s="56"/>
      <c r="T4162" s="59" t="s">
        <v>15</v>
      </c>
      <c r="U4162" s="1" t="n">
        <f aca="false">$S4162-$R4162</f>
        <v>0</v>
      </c>
      <c r="V4162" s="1" t="n">
        <f aca="false">IF($T4162="±",$Q4162*2,$Q4162)</f>
        <v>0</v>
      </c>
      <c r="W4162" s="60" t="str">
        <f aca="false">IFERROR($U4162/ABS($V4162),"N/A")</f>
        <v>N/A</v>
      </c>
      <c r="X4162" s="61" t="str">
        <f aca="false">IF(OR($W4162="N/A",$R4162="",$S4162=""),"N/A",IF($W4162&gt;=4,"Not Significant",IF($W4162&gt;=2,"Semi-Significant","Significant")))</f>
        <v>N/A</v>
      </c>
      <c r="Z4162" s="1" t="str">
        <f aca="false">IF($D4162="Z540.1 w/data",0,"")</f>
        <v/>
      </c>
      <c r="AA4162" s="1" t="e">
        <f aca="false">$Y4162+$Q4162+$Z4162</f>
        <v>#VALUE!</v>
      </c>
      <c r="AB4162" s="1" t="n">
        <f aca="false">$N4162+$Q4162</f>
        <v>0</v>
      </c>
      <c r="AC4162" s="1" t="str">
        <f aca="false">IF($Y4162="","",IF(AND($AA4162&gt;=$R4162,$AA4162&lt;=$S4162),"Pass","Fail"))</f>
        <v/>
      </c>
      <c r="AD4162" s="1" t="str">
        <f aca="false">IF($Y4162="","",IF($AA4162&gt;$R4162,"Pass","Fail"))</f>
        <v/>
      </c>
      <c r="AE4162" s="1" t="str">
        <f aca="false">IF($Y4162="","",IF($AA4162&gt;=$R4162,"Pass","Fail"))</f>
        <v/>
      </c>
      <c r="AF4162" s="1" t="str">
        <f aca="false">IF($Y4162="","",IF($AA4162&lt;=$S4162,"Pass","Fail"))</f>
        <v/>
      </c>
      <c r="AG4162" s="1" t="str">
        <f aca="false">IF($Y4162="","",IF($AA4162&lt;$S4162,"Pass","Fail"))</f>
        <v/>
      </c>
      <c r="AH4162" s="23" t="str">
        <f aca="true">INDIRECT(CHOOSE(MATCH($T4162,{"±","&gt;","≥","≤","&lt;"},0), "AC", "AD", "AE", "AF", "AG") &amp; ROW())</f>
        <v/>
      </c>
      <c r="AI4162" s="56" t="str">
        <f aca="false">IF($X4162="Not Significant","No Further Action Required",
IF($AH4162="","",
IF(AND($AH4162="Pass",$L4162="0 - Passed "),"Analysis performed; no further action required.",
IF(AND($AH4162="Fail",$L4162="1 - Failed "),"Analysis performed; no further action required.",
IF(AND($AH4162="Pass",$L4162="2 - Limited In Use "),"Analysis performed; no further action required.",
IF(AND($AH4162="Fail",$L4162="3 - Adjusted "),"Analysis performed; no further action required.",
"Unit fails analysis; TSM determination required."))))))</f>
        <v/>
      </c>
      <c r="AJ4162" s="58"/>
    </row>
    <row r="4163" customFormat="false" ht="15" hidden="false" customHeight="false" outlineLevel="0" collapsed="false">
      <c r="A4163" s="56"/>
      <c r="E4163" s="57" t="str">
        <f aca="false">IF(AND($F4163="",$G4163=""),"",IF($G4163="",$F4163,HYPERLINK($G4163,$F4163)))</f>
        <v/>
      </c>
      <c r="H4163" s="1" t="str">
        <f aca="false">IF($I4163="","None Attached",IF(LEFT($I4163,5)="https",HYPERLINK($I4163,"Datasheet"),HYPERLINK(_xlfn.CONCAT("https://",$I4163),"Datasheet")))</f>
        <v>None Attached</v>
      </c>
      <c r="M4163" s="56"/>
      <c r="P4163" s="58"/>
      <c r="Q4163" s="1" t="n">
        <f aca="false">$M4163-$N4163</f>
        <v>0</v>
      </c>
      <c r="R4163" s="56"/>
      <c r="T4163" s="59" t="s">
        <v>15</v>
      </c>
      <c r="U4163" s="1" t="n">
        <f aca="false">$S4163-$R4163</f>
        <v>0</v>
      </c>
      <c r="V4163" s="1" t="n">
        <f aca="false">IF($T4163="±",$Q4163*2,$Q4163)</f>
        <v>0</v>
      </c>
      <c r="W4163" s="60" t="str">
        <f aca="false">IFERROR($U4163/ABS($V4163),"N/A")</f>
        <v>N/A</v>
      </c>
      <c r="X4163" s="61" t="str">
        <f aca="false">IF(OR($W4163="N/A",$R4163="",$S4163=""),"N/A",IF($W4163&gt;=4,"Not Significant",IF($W4163&gt;=2,"Semi-Significant","Significant")))</f>
        <v>N/A</v>
      </c>
      <c r="Z4163" s="1" t="str">
        <f aca="false">IF($D4163="Z540.1 w/data",0,"")</f>
        <v/>
      </c>
      <c r="AA4163" s="1" t="e">
        <f aca="false">$Y4163+$Q4163+$Z4163</f>
        <v>#VALUE!</v>
      </c>
      <c r="AB4163" s="1" t="n">
        <f aca="false">$N4163+$Q4163</f>
        <v>0</v>
      </c>
      <c r="AC4163" s="1" t="str">
        <f aca="false">IF($Y4163="","",IF(AND($AA4163&gt;=$R4163,$AA4163&lt;=$S4163),"Pass","Fail"))</f>
        <v/>
      </c>
      <c r="AD4163" s="1" t="str">
        <f aca="false">IF($Y4163="","",IF($AA4163&gt;$R4163,"Pass","Fail"))</f>
        <v/>
      </c>
      <c r="AE4163" s="1" t="str">
        <f aca="false">IF($Y4163="","",IF($AA4163&gt;=$R4163,"Pass","Fail"))</f>
        <v/>
      </c>
      <c r="AF4163" s="1" t="str">
        <f aca="false">IF($Y4163="","",IF($AA4163&lt;=$S4163,"Pass","Fail"))</f>
        <v/>
      </c>
      <c r="AG4163" s="1" t="str">
        <f aca="false">IF($Y4163="","",IF($AA4163&lt;$S4163,"Pass","Fail"))</f>
        <v/>
      </c>
      <c r="AH4163" s="23" t="str">
        <f aca="true">INDIRECT(CHOOSE(MATCH($T4163,{"±","&gt;","≥","≤","&lt;"},0), "AC", "AD", "AE", "AF", "AG") &amp; ROW())</f>
        <v/>
      </c>
      <c r="AI4163" s="56" t="str">
        <f aca="false">IF($X4163="Not Significant","No Further Action Required",
IF($AH4163="","",
IF(AND($AH4163="Pass",$L4163="0 - Passed "),"Analysis performed; no further action required.",
IF(AND($AH4163="Fail",$L4163="1 - Failed "),"Analysis performed; no further action required.",
IF(AND($AH4163="Pass",$L4163="2 - Limited In Use "),"Analysis performed; no further action required.",
IF(AND($AH4163="Fail",$L4163="3 - Adjusted "),"Analysis performed; no further action required.",
"Unit fails analysis; TSM determination required."))))))</f>
        <v/>
      </c>
      <c r="AJ4163" s="58"/>
    </row>
    <row r="4164" customFormat="false" ht="15" hidden="false" customHeight="false" outlineLevel="0" collapsed="false">
      <c r="A4164" s="56"/>
      <c r="E4164" s="57" t="str">
        <f aca="false">IF(AND($F4164="",$G4164=""),"",IF($G4164="",$F4164,HYPERLINK($G4164,$F4164)))</f>
        <v/>
      </c>
      <c r="H4164" s="1" t="str">
        <f aca="false">IF($I4164="","None Attached",IF(LEFT($I4164,5)="https",HYPERLINK($I4164,"Datasheet"),HYPERLINK(_xlfn.CONCAT("https://",$I4164),"Datasheet")))</f>
        <v>None Attached</v>
      </c>
      <c r="M4164" s="56"/>
      <c r="P4164" s="58"/>
      <c r="Q4164" s="1" t="n">
        <f aca="false">$M4164-$N4164</f>
        <v>0</v>
      </c>
      <c r="R4164" s="56"/>
      <c r="T4164" s="59" t="s">
        <v>15</v>
      </c>
      <c r="U4164" s="1" t="n">
        <f aca="false">$S4164-$R4164</f>
        <v>0</v>
      </c>
      <c r="V4164" s="1" t="n">
        <f aca="false">IF($T4164="±",$Q4164*2,$Q4164)</f>
        <v>0</v>
      </c>
      <c r="W4164" s="60" t="str">
        <f aca="false">IFERROR($U4164/ABS($V4164),"N/A")</f>
        <v>N/A</v>
      </c>
      <c r="X4164" s="61" t="str">
        <f aca="false">IF(OR($W4164="N/A",$R4164="",$S4164=""),"N/A",IF($W4164&gt;=4,"Not Significant",IF($W4164&gt;=2,"Semi-Significant","Significant")))</f>
        <v>N/A</v>
      </c>
      <c r="Z4164" s="1" t="str">
        <f aca="false">IF($D4164="Z540.1 w/data",0,"")</f>
        <v/>
      </c>
      <c r="AA4164" s="1" t="e">
        <f aca="false">$Y4164+$Q4164+$Z4164</f>
        <v>#VALUE!</v>
      </c>
      <c r="AB4164" s="1" t="n">
        <f aca="false">$N4164+$Q4164</f>
        <v>0</v>
      </c>
      <c r="AC4164" s="1" t="str">
        <f aca="false">IF($Y4164="","",IF(AND($AA4164&gt;=$R4164,$AA4164&lt;=$S4164),"Pass","Fail"))</f>
        <v/>
      </c>
      <c r="AD4164" s="1" t="str">
        <f aca="false">IF($Y4164="","",IF($AA4164&gt;$R4164,"Pass","Fail"))</f>
        <v/>
      </c>
      <c r="AE4164" s="1" t="str">
        <f aca="false">IF($Y4164="","",IF($AA4164&gt;=$R4164,"Pass","Fail"))</f>
        <v/>
      </c>
      <c r="AF4164" s="1" t="str">
        <f aca="false">IF($Y4164="","",IF($AA4164&lt;=$S4164,"Pass","Fail"))</f>
        <v/>
      </c>
      <c r="AG4164" s="1" t="str">
        <f aca="false">IF($Y4164="","",IF($AA4164&lt;$S4164,"Pass","Fail"))</f>
        <v/>
      </c>
      <c r="AH4164" s="23" t="str">
        <f aca="true">INDIRECT(CHOOSE(MATCH($T4164,{"±","&gt;","≥","≤","&lt;"},0), "AC", "AD", "AE", "AF", "AG") &amp; ROW())</f>
        <v/>
      </c>
      <c r="AI4164" s="56" t="str">
        <f aca="false">IF($X4164="Not Significant","No Further Action Required",
IF($AH4164="","",
IF(AND($AH4164="Pass",$L4164="0 - Passed "),"Analysis performed; no further action required.",
IF(AND($AH4164="Fail",$L4164="1 - Failed "),"Analysis performed; no further action required.",
IF(AND($AH4164="Pass",$L4164="2 - Limited In Use "),"Analysis performed; no further action required.",
IF(AND($AH4164="Fail",$L4164="3 - Adjusted "),"Analysis performed; no further action required.",
"Unit fails analysis; TSM determination required."))))))</f>
        <v/>
      </c>
      <c r="AJ4164" s="58"/>
    </row>
    <row r="4165" customFormat="false" ht="15" hidden="false" customHeight="false" outlineLevel="0" collapsed="false">
      <c r="A4165" s="56"/>
      <c r="E4165" s="57" t="str">
        <f aca="false">IF(AND($F4165="",$G4165=""),"",IF($G4165="",$F4165,HYPERLINK($G4165,$F4165)))</f>
        <v/>
      </c>
      <c r="H4165" s="1" t="str">
        <f aca="false">IF($I4165="","None Attached",IF(LEFT($I4165,5)="https",HYPERLINK($I4165,"Datasheet"),HYPERLINK(_xlfn.CONCAT("https://",$I4165),"Datasheet")))</f>
        <v>None Attached</v>
      </c>
      <c r="M4165" s="56"/>
      <c r="P4165" s="58"/>
      <c r="Q4165" s="1" t="n">
        <f aca="false">$M4165-$N4165</f>
        <v>0</v>
      </c>
      <c r="R4165" s="56"/>
      <c r="T4165" s="59" t="s">
        <v>15</v>
      </c>
      <c r="U4165" s="1" t="n">
        <f aca="false">$S4165-$R4165</f>
        <v>0</v>
      </c>
      <c r="V4165" s="1" t="n">
        <f aca="false">IF($T4165="±",$Q4165*2,$Q4165)</f>
        <v>0</v>
      </c>
      <c r="W4165" s="60" t="str">
        <f aca="false">IFERROR($U4165/ABS($V4165),"N/A")</f>
        <v>N/A</v>
      </c>
      <c r="X4165" s="61" t="str">
        <f aca="false">IF(OR($W4165="N/A",$R4165="",$S4165=""),"N/A",IF($W4165&gt;=4,"Not Significant",IF($W4165&gt;=2,"Semi-Significant","Significant")))</f>
        <v>N/A</v>
      </c>
      <c r="Z4165" s="1" t="str">
        <f aca="false">IF($D4165="Z540.1 w/data",0,"")</f>
        <v/>
      </c>
      <c r="AA4165" s="1" t="e">
        <f aca="false">$Y4165+$Q4165+$Z4165</f>
        <v>#VALUE!</v>
      </c>
      <c r="AB4165" s="1" t="n">
        <f aca="false">$N4165+$Q4165</f>
        <v>0</v>
      </c>
      <c r="AC4165" s="1" t="str">
        <f aca="false">IF($Y4165="","",IF(AND($AA4165&gt;=$R4165,$AA4165&lt;=$S4165),"Pass","Fail"))</f>
        <v/>
      </c>
      <c r="AD4165" s="1" t="str">
        <f aca="false">IF($Y4165="","",IF($AA4165&gt;$R4165,"Pass","Fail"))</f>
        <v/>
      </c>
      <c r="AE4165" s="1" t="str">
        <f aca="false">IF($Y4165="","",IF($AA4165&gt;=$R4165,"Pass","Fail"))</f>
        <v/>
      </c>
      <c r="AF4165" s="1" t="str">
        <f aca="false">IF($Y4165="","",IF($AA4165&lt;=$S4165,"Pass","Fail"))</f>
        <v/>
      </c>
      <c r="AG4165" s="1" t="str">
        <f aca="false">IF($Y4165="","",IF($AA4165&lt;$S4165,"Pass","Fail"))</f>
        <v/>
      </c>
      <c r="AH4165" s="23" t="str">
        <f aca="true">INDIRECT(CHOOSE(MATCH($T4165,{"±","&gt;","≥","≤","&lt;"},0), "AC", "AD", "AE", "AF", "AG") &amp; ROW())</f>
        <v/>
      </c>
      <c r="AI4165" s="56" t="str">
        <f aca="false">IF($X4165="Not Significant","No Further Action Required",
IF($AH4165="","",
IF(AND($AH4165="Pass",$L4165="0 - Passed "),"Analysis performed; no further action required.",
IF(AND($AH4165="Fail",$L4165="1 - Failed "),"Analysis performed; no further action required.",
IF(AND($AH4165="Pass",$L4165="2 - Limited In Use "),"Analysis performed; no further action required.",
IF(AND($AH4165="Fail",$L4165="3 - Adjusted "),"Analysis performed; no further action required.",
"Unit fails analysis; TSM determination required."))))))</f>
        <v/>
      </c>
      <c r="AJ4165" s="58"/>
    </row>
    <row r="4166" customFormat="false" ht="15" hidden="false" customHeight="false" outlineLevel="0" collapsed="false">
      <c r="A4166" s="56"/>
      <c r="E4166" s="57" t="str">
        <f aca="false">IF(AND($F4166="",$G4166=""),"",IF($G4166="",$F4166,HYPERLINK($G4166,$F4166)))</f>
        <v/>
      </c>
      <c r="H4166" s="1" t="str">
        <f aca="false">IF($I4166="","None Attached",IF(LEFT($I4166,5)="https",HYPERLINK($I4166,"Datasheet"),HYPERLINK(_xlfn.CONCAT("https://",$I4166),"Datasheet")))</f>
        <v>None Attached</v>
      </c>
      <c r="M4166" s="56"/>
      <c r="P4166" s="58"/>
      <c r="Q4166" s="1" t="n">
        <f aca="false">$M4166-$N4166</f>
        <v>0</v>
      </c>
      <c r="R4166" s="56"/>
      <c r="T4166" s="59" t="s">
        <v>15</v>
      </c>
      <c r="U4166" s="1" t="n">
        <f aca="false">$S4166-$R4166</f>
        <v>0</v>
      </c>
      <c r="V4166" s="1" t="n">
        <f aca="false">IF($T4166="±",$Q4166*2,$Q4166)</f>
        <v>0</v>
      </c>
      <c r="W4166" s="60" t="str">
        <f aca="false">IFERROR($U4166/ABS($V4166),"N/A")</f>
        <v>N/A</v>
      </c>
      <c r="X4166" s="61" t="str">
        <f aca="false">IF(OR($W4166="N/A",$R4166="",$S4166=""),"N/A",IF($W4166&gt;=4,"Not Significant",IF($W4166&gt;=2,"Semi-Significant","Significant")))</f>
        <v>N/A</v>
      </c>
      <c r="Z4166" s="1" t="str">
        <f aca="false">IF($D4166="Z540.1 w/data",0,"")</f>
        <v/>
      </c>
      <c r="AA4166" s="1" t="e">
        <f aca="false">$Y4166+$Q4166+$Z4166</f>
        <v>#VALUE!</v>
      </c>
      <c r="AB4166" s="1" t="n">
        <f aca="false">$N4166+$Q4166</f>
        <v>0</v>
      </c>
      <c r="AC4166" s="1" t="str">
        <f aca="false">IF($Y4166="","",IF(AND($AA4166&gt;=$R4166,$AA4166&lt;=$S4166),"Pass","Fail"))</f>
        <v/>
      </c>
      <c r="AD4166" s="1" t="str">
        <f aca="false">IF($Y4166="","",IF($AA4166&gt;$R4166,"Pass","Fail"))</f>
        <v/>
      </c>
      <c r="AE4166" s="1" t="str">
        <f aca="false">IF($Y4166="","",IF($AA4166&gt;=$R4166,"Pass","Fail"))</f>
        <v/>
      </c>
      <c r="AF4166" s="1" t="str">
        <f aca="false">IF($Y4166="","",IF($AA4166&lt;=$S4166,"Pass","Fail"))</f>
        <v/>
      </c>
      <c r="AG4166" s="1" t="str">
        <f aca="false">IF($Y4166="","",IF($AA4166&lt;$S4166,"Pass","Fail"))</f>
        <v/>
      </c>
      <c r="AH4166" s="23" t="str">
        <f aca="true">INDIRECT(CHOOSE(MATCH($T4166,{"±","&gt;","≥","≤","&lt;"},0), "AC", "AD", "AE", "AF", "AG") &amp; ROW())</f>
        <v/>
      </c>
      <c r="AI4166" s="56" t="str">
        <f aca="false">IF($X4166="Not Significant","No Further Action Required",
IF($AH4166="","",
IF(AND($AH4166="Pass",$L4166="0 - Passed "),"Analysis performed; no further action required.",
IF(AND($AH4166="Fail",$L4166="1 - Failed "),"Analysis performed; no further action required.",
IF(AND($AH4166="Pass",$L4166="2 - Limited In Use "),"Analysis performed; no further action required.",
IF(AND($AH4166="Fail",$L4166="3 - Adjusted "),"Analysis performed; no further action required.",
"Unit fails analysis; TSM determination required."))))))</f>
        <v/>
      </c>
      <c r="AJ4166" s="58"/>
    </row>
    <row r="4167" customFormat="false" ht="15" hidden="false" customHeight="false" outlineLevel="0" collapsed="false">
      <c r="A4167" s="56"/>
      <c r="E4167" s="57" t="str">
        <f aca="false">IF(AND($F4167="",$G4167=""),"",IF($G4167="",$F4167,HYPERLINK($G4167,$F4167)))</f>
        <v/>
      </c>
      <c r="H4167" s="1" t="str">
        <f aca="false">IF($I4167="","None Attached",IF(LEFT($I4167,5)="https",HYPERLINK($I4167,"Datasheet"),HYPERLINK(_xlfn.CONCAT("https://",$I4167),"Datasheet")))</f>
        <v>None Attached</v>
      </c>
      <c r="M4167" s="56"/>
      <c r="P4167" s="58"/>
      <c r="Q4167" s="1" t="n">
        <f aca="false">$M4167-$N4167</f>
        <v>0</v>
      </c>
      <c r="R4167" s="56"/>
      <c r="T4167" s="59" t="s">
        <v>15</v>
      </c>
      <c r="U4167" s="1" t="n">
        <f aca="false">$S4167-$R4167</f>
        <v>0</v>
      </c>
      <c r="V4167" s="1" t="n">
        <f aca="false">IF($T4167="±",$Q4167*2,$Q4167)</f>
        <v>0</v>
      </c>
      <c r="W4167" s="60" t="str">
        <f aca="false">IFERROR($U4167/ABS($V4167),"N/A")</f>
        <v>N/A</v>
      </c>
      <c r="X4167" s="61" t="str">
        <f aca="false">IF(OR($W4167="N/A",$R4167="",$S4167=""),"N/A",IF($W4167&gt;=4,"Not Significant",IF($W4167&gt;=2,"Semi-Significant","Significant")))</f>
        <v>N/A</v>
      </c>
      <c r="Z4167" s="1" t="str">
        <f aca="false">IF($D4167="Z540.1 w/data",0,"")</f>
        <v/>
      </c>
      <c r="AA4167" s="1" t="e">
        <f aca="false">$Y4167+$Q4167+$Z4167</f>
        <v>#VALUE!</v>
      </c>
      <c r="AB4167" s="1" t="n">
        <f aca="false">$N4167+$Q4167</f>
        <v>0</v>
      </c>
      <c r="AC4167" s="1" t="str">
        <f aca="false">IF($Y4167="","",IF(AND($AA4167&gt;=$R4167,$AA4167&lt;=$S4167),"Pass","Fail"))</f>
        <v/>
      </c>
      <c r="AD4167" s="1" t="str">
        <f aca="false">IF($Y4167="","",IF($AA4167&gt;$R4167,"Pass","Fail"))</f>
        <v/>
      </c>
      <c r="AE4167" s="1" t="str">
        <f aca="false">IF($Y4167="","",IF($AA4167&gt;=$R4167,"Pass","Fail"))</f>
        <v/>
      </c>
      <c r="AF4167" s="1" t="str">
        <f aca="false">IF($Y4167="","",IF($AA4167&lt;=$S4167,"Pass","Fail"))</f>
        <v/>
      </c>
      <c r="AG4167" s="1" t="str">
        <f aca="false">IF($Y4167="","",IF($AA4167&lt;$S4167,"Pass","Fail"))</f>
        <v/>
      </c>
      <c r="AH4167" s="23" t="str">
        <f aca="true">INDIRECT(CHOOSE(MATCH($T4167,{"±","&gt;","≥","≤","&lt;"},0), "AC", "AD", "AE", "AF", "AG") &amp; ROW())</f>
        <v/>
      </c>
      <c r="AI4167" s="56" t="str">
        <f aca="false">IF($X4167="Not Significant","No Further Action Required",
IF($AH4167="","",
IF(AND($AH4167="Pass",$L4167="0 - Passed "),"Analysis performed; no further action required.",
IF(AND($AH4167="Fail",$L4167="1 - Failed "),"Analysis performed; no further action required.",
IF(AND($AH4167="Pass",$L4167="2 - Limited In Use "),"Analysis performed; no further action required.",
IF(AND($AH4167="Fail",$L4167="3 - Adjusted "),"Analysis performed; no further action required.",
"Unit fails analysis; TSM determination required."))))))</f>
        <v/>
      </c>
      <c r="AJ4167" s="58"/>
    </row>
    <row r="4168" customFormat="false" ht="15" hidden="false" customHeight="false" outlineLevel="0" collapsed="false">
      <c r="A4168" s="56"/>
      <c r="E4168" s="57" t="str">
        <f aca="false">IF(AND($F4168="",$G4168=""),"",IF($G4168="",$F4168,HYPERLINK($G4168,$F4168)))</f>
        <v/>
      </c>
      <c r="H4168" s="1" t="str">
        <f aca="false">IF($I4168="","None Attached",IF(LEFT($I4168,5)="https",HYPERLINK($I4168,"Datasheet"),HYPERLINK(_xlfn.CONCAT("https://",$I4168),"Datasheet")))</f>
        <v>None Attached</v>
      </c>
      <c r="M4168" s="56"/>
      <c r="P4168" s="58"/>
      <c r="Q4168" s="1" t="n">
        <f aca="false">$M4168-$N4168</f>
        <v>0</v>
      </c>
      <c r="R4168" s="56"/>
      <c r="T4168" s="59" t="s">
        <v>15</v>
      </c>
      <c r="U4168" s="1" t="n">
        <f aca="false">$S4168-$R4168</f>
        <v>0</v>
      </c>
      <c r="V4168" s="1" t="n">
        <f aca="false">IF($T4168="±",$Q4168*2,$Q4168)</f>
        <v>0</v>
      </c>
      <c r="W4168" s="60" t="str">
        <f aca="false">IFERROR($U4168/ABS($V4168),"N/A")</f>
        <v>N/A</v>
      </c>
      <c r="X4168" s="61" t="str">
        <f aca="false">IF(OR($W4168="N/A",$R4168="",$S4168=""),"N/A",IF($W4168&gt;=4,"Not Significant",IF($W4168&gt;=2,"Semi-Significant","Significant")))</f>
        <v>N/A</v>
      </c>
      <c r="Z4168" s="1" t="str">
        <f aca="false">IF($D4168="Z540.1 w/data",0,"")</f>
        <v/>
      </c>
      <c r="AA4168" s="1" t="e">
        <f aca="false">$Y4168+$Q4168+$Z4168</f>
        <v>#VALUE!</v>
      </c>
      <c r="AB4168" s="1" t="n">
        <f aca="false">$N4168+$Q4168</f>
        <v>0</v>
      </c>
      <c r="AC4168" s="1" t="str">
        <f aca="false">IF($Y4168="","",IF(AND($AA4168&gt;=$R4168,$AA4168&lt;=$S4168),"Pass","Fail"))</f>
        <v/>
      </c>
      <c r="AD4168" s="1" t="str">
        <f aca="false">IF($Y4168="","",IF($AA4168&gt;$R4168,"Pass","Fail"))</f>
        <v/>
      </c>
      <c r="AE4168" s="1" t="str">
        <f aca="false">IF($Y4168="","",IF($AA4168&gt;=$R4168,"Pass","Fail"))</f>
        <v/>
      </c>
      <c r="AF4168" s="1" t="str">
        <f aca="false">IF($Y4168="","",IF($AA4168&lt;=$S4168,"Pass","Fail"))</f>
        <v/>
      </c>
      <c r="AG4168" s="1" t="str">
        <f aca="false">IF($Y4168="","",IF($AA4168&lt;$S4168,"Pass","Fail"))</f>
        <v/>
      </c>
      <c r="AH4168" s="23" t="str">
        <f aca="true">INDIRECT(CHOOSE(MATCH($T4168,{"±","&gt;","≥","≤","&lt;"},0), "AC", "AD", "AE", "AF", "AG") &amp; ROW())</f>
        <v/>
      </c>
      <c r="AI4168" s="56" t="str">
        <f aca="false">IF($X4168="Not Significant","No Further Action Required",
IF($AH4168="","",
IF(AND($AH4168="Pass",$L4168="0 - Passed "),"Analysis performed; no further action required.",
IF(AND($AH4168="Fail",$L4168="1 - Failed "),"Analysis performed; no further action required.",
IF(AND($AH4168="Pass",$L4168="2 - Limited In Use "),"Analysis performed; no further action required.",
IF(AND($AH4168="Fail",$L4168="3 - Adjusted "),"Analysis performed; no further action required.",
"Unit fails analysis; TSM determination required."))))))</f>
        <v/>
      </c>
      <c r="AJ4168" s="58"/>
    </row>
    <row r="4169" customFormat="false" ht="15" hidden="false" customHeight="false" outlineLevel="0" collapsed="false">
      <c r="A4169" s="56"/>
      <c r="E4169" s="57" t="str">
        <f aca="false">IF(AND($F4169="",$G4169=""),"",IF($G4169="",$F4169,HYPERLINK($G4169,$F4169)))</f>
        <v/>
      </c>
      <c r="H4169" s="1" t="str">
        <f aca="false">IF($I4169="","None Attached",IF(LEFT($I4169,5)="https",HYPERLINK($I4169,"Datasheet"),HYPERLINK(_xlfn.CONCAT("https://",$I4169),"Datasheet")))</f>
        <v>None Attached</v>
      </c>
      <c r="M4169" s="56"/>
      <c r="P4169" s="58"/>
      <c r="Q4169" s="1" t="n">
        <f aca="false">$M4169-$N4169</f>
        <v>0</v>
      </c>
      <c r="R4169" s="56"/>
      <c r="T4169" s="59" t="s">
        <v>15</v>
      </c>
      <c r="U4169" s="1" t="n">
        <f aca="false">$S4169-$R4169</f>
        <v>0</v>
      </c>
      <c r="V4169" s="1" t="n">
        <f aca="false">IF($T4169="±",$Q4169*2,$Q4169)</f>
        <v>0</v>
      </c>
      <c r="W4169" s="60" t="str">
        <f aca="false">IFERROR($U4169/ABS($V4169),"N/A")</f>
        <v>N/A</v>
      </c>
      <c r="X4169" s="61" t="str">
        <f aca="false">IF(OR($W4169="N/A",$R4169="",$S4169=""),"N/A",IF($W4169&gt;=4,"Not Significant",IF($W4169&gt;=2,"Semi-Significant","Significant")))</f>
        <v>N/A</v>
      </c>
      <c r="Z4169" s="1" t="str">
        <f aca="false">IF($D4169="Z540.1 w/data",0,"")</f>
        <v/>
      </c>
      <c r="AA4169" s="1" t="e">
        <f aca="false">$Y4169+$Q4169+$Z4169</f>
        <v>#VALUE!</v>
      </c>
      <c r="AB4169" s="1" t="n">
        <f aca="false">$N4169+$Q4169</f>
        <v>0</v>
      </c>
      <c r="AC4169" s="1" t="str">
        <f aca="false">IF($Y4169="","",IF(AND($AA4169&gt;=$R4169,$AA4169&lt;=$S4169),"Pass","Fail"))</f>
        <v/>
      </c>
      <c r="AD4169" s="1" t="str">
        <f aca="false">IF($Y4169="","",IF($AA4169&gt;$R4169,"Pass","Fail"))</f>
        <v/>
      </c>
      <c r="AE4169" s="1" t="str">
        <f aca="false">IF($Y4169="","",IF($AA4169&gt;=$R4169,"Pass","Fail"))</f>
        <v/>
      </c>
      <c r="AF4169" s="1" t="str">
        <f aca="false">IF($Y4169="","",IF($AA4169&lt;=$S4169,"Pass","Fail"))</f>
        <v/>
      </c>
      <c r="AG4169" s="1" t="str">
        <f aca="false">IF($Y4169="","",IF($AA4169&lt;$S4169,"Pass","Fail"))</f>
        <v/>
      </c>
      <c r="AH4169" s="23" t="str">
        <f aca="true">INDIRECT(CHOOSE(MATCH($T4169,{"±","&gt;","≥","≤","&lt;"},0), "AC", "AD", "AE", "AF", "AG") &amp; ROW())</f>
        <v/>
      </c>
      <c r="AI4169" s="56" t="str">
        <f aca="false">IF($X4169="Not Significant","No Further Action Required",
IF($AH4169="","",
IF(AND($AH4169="Pass",$L4169="0 - Passed "),"Analysis performed; no further action required.",
IF(AND($AH4169="Fail",$L4169="1 - Failed "),"Analysis performed; no further action required.",
IF(AND($AH4169="Pass",$L4169="2 - Limited In Use "),"Analysis performed; no further action required.",
IF(AND($AH4169="Fail",$L4169="3 - Adjusted "),"Analysis performed; no further action required.",
"Unit fails analysis; TSM determination required."))))))</f>
        <v/>
      </c>
      <c r="AJ4169" s="58"/>
    </row>
    <row r="4170" customFormat="false" ht="15" hidden="false" customHeight="false" outlineLevel="0" collapsed="false">
      <c r="A4170" s="56"/>
      <c r="E4170" s="57" t="str">
        <f aca="false">IF(AND($F4170="",$G4170=""),"",IF($G4170="",$F4170,HYPERLINK($G4170,$F4170)))</f>
        <v/>
      </c>
      <c r="H4170" s="1" t="str">
        <f aca="false">IF($I4170="","None Attached",IF(LEFT($I4170,5)="https",HYPERLINK($I4170,"Datasheet"),HYPERLINK(_xlfn.CONCAT("https://",$I4170),"Datasheet")))</f>
        <v>None Attached</v>
      </c>
      <c r="M4170" s="56"/>
      <c r="P4170" s="58"/>
      <c r="Q4170" s="1" t="n">
        <f aca="false">$M4170-$N4170</f>
        <v>0</v>
      </c>
      <c r="R4170" s="56"/>
      <c r="T4170" s="59" t="s">
        <v>15</v>
      </c>
      <c r="U4170" s="1" t="n">
        <f aca="false">$S4170-$R4170</f>
        <v>0</v>
      </c>
      <c r="V4170" s="1" t="n">
        <f aca="false">IF($T4170="±",$Q4170*2,$Q4170)</f>
        <v>0</v>
      </c>
      <c r="W4170" s="60" t="str">
        <f aca="false">IFERROR($U4170/ABS($V4170),"N/A")</f>
        <v>N/A</v>
      </c>
      <c r="X4170" s="61" t="str">
        <f aca="false">IF(OR($W4170="N/A",$R4170="",$S4170=""),"N/A",IF($W4170&gt;=4,"Not Significant",IF($W4170&gt;=2,"Semi-Significant","Significant")))</f>
        <v>N/A</v>
      </c>
      <c r="Z4170" s="1" t="str">
        <f aca="false">IF($D4170="Z540.1 w/data",0,"")</f>
        <v/>
      </c>
      <c r="AA4170" s="1" t="e">
        <f aca="false">$Y4170+$Q4170+$Z4170</f>
        <v>#VALUE!</v>
      </c>
      <c r="AB4170" s="1" t="n">
        <f aca="false">$N4170+$Q4170</f>
        <v>0</v>
      </c>
      <c r="AC4170" s="1" t="str">
        <f aca="false">IF($Y4170="","",IF(AND($AA4170&gt;=$R4170,$AA4170&lt;=$S4170),"Pass","Fail"))</f>
        <v/>
      </c>
      <c r="AD4170" s="1" t="str">
        <f aca="false">IF($Y4170="","",IF($AA4170&gt;$R4170,"Pass","Fail"))</f>
        <v/>
      </c>
      <c r="AE4170" s="1" t="str">
        <f aca="false">IF($Y4170="","",IF($AA4170&gt;=$R4170,"Pass","Fail"))</f>
        <v/>
      </c>
      <c r="AF4170" s="1" t="str">
        <f aca="false">IF($Y4170="","",IF($AA4170&lt;=$S4170,"Pass","Fail"))</f>
        <v/>
      </c>
      <c r="AG4170" s="1" t="str">
        <f aca="false">IF($Y4170="","",IF($AA4170&lt;$S4170,"Pass","Fail"))</f>
        <v/>
      </c>
      <c r="AH4170" s="23" t="str">
        <f aca="true">INDIRECT(CHOOSE(MATCH($T4170,{"±","&gt;","≥","≤","&lt;"},0), "AC", "AD", "AE", "AF", "AG") &amp; ROW())</f>
        <v/>
      </c>
      <c r="AI4170" s="56" t="str">
        <f aca="false">IF($X4170="Not Significant","No Further Action Required",
IF($AH4170="","",
IF(AND($AH4170="Pass",$L4170="0 - Passed "),"Analysis performed; no further action required.",
IF(AND($AH4170="Fail",$L4170="1 - Failed "),"Analysis performed; no further action required.",
IF(AND($AH4170="Pass",$L4170="2 - Limited In Use "),"Analysis performed; no further action required.",
IF(AND($AH4170="Fail",$L4170="3 - Adjusted "),"Analysis performed; no further action required.",
"Unit fails analysis; TSM determination required."))))))</f>
        <v/>
      </c>
      <c r="AJ4170" s="58"/>
    </row>
    <row r="4171" customFormat="false" ht="15" hidden="false" customHeight="false" outlineLevel="0" collapsed="false">
      <c r="A4171" s="56"/>
      <c r="E4171" s="57" t="str">
        <f aca="false">IF(AND($F4171="",$G4171=""),"",IF($G4171="",$F4171,HYPERLINK($G4171,$F4171)))</f>
        <v/>
      </c>
      <c r="H4171" s="1" t="str">
        <f aca="false">IF($I4171="","None Attached",IF(LEFT($I4171,5)="https",HYPERLINK($I4171,"Datasheet"),HYPERLINK(_xlfn.CONCAT("https://",$I4171),"Datasheet")))</f>
        <v>None Attached</v>
      </c>
      <c r="M4171" s="56"/>
      <c r="P4171" s="58"/>
      <c r="Q4171" s="1" t="n">
        <f aca="false">$M4171-$N4171</f>
        <v>0</v>
      </c>
      <c r="R4171" s="56"/>
      <c r="T4171" s="59" t="s">
        <v>15</v>
      </c>
      <c r="U4171" s="1" t="n">
        <f aca="false">$S4171-$R4171</f>
        <v>0</v>
      </c>
      <c r="V4171" s="1" t="n">
        <f aca="false">IF($T4171="±",$Q4171*2,$Q4171)</f>
        <v>0</v>
      </c>
      <c r="W4171" s="60" t="str">
        <f aca="false">IFERROR($U4171/ABS($V4171),"N/A")</f>
        <v>N/A</v>
      </c>
      <c r="X4171" s="61" t="str">
        <f aca="false">IF(OR($W4171="N/A",$R4171="",$S4171=""),"N/A",IF($W4171&gt;=4,"Not Significant",IF($W4171&gt;=2,"Semi-Significant","Significant")))</f>
        <v>N/A</v>
      </c>
      <c r="Z4171" s="1" t="str">
        <f aca="false">IF($D4171="Z540.1 w/data",0,"")</f>
        <v/>
      </c>
      <c r="AA4171" s="1" t="e">
        <f aca="false">$Y4171+$Q4171+$Z4171</f>
        <v>#VALUE!</v>
      </c>
      <c r="AB4171" s="1" t="n">
        <f aca="false">$N4171+$Q4171</f>
        <v>0</v>
      </c>
      <c r="AC4171" s="1" t="str">
        <f aca="false">IF($Y4171="","",IF(AND($AA4171&gt;=$R4171,$AA4171&lt;=$S4171),"Pass","Fail"))</f>
        <v/>
      </c>
      <c r="AD4171" s="1" t="str">
        <f aca="false">IF($Y4171="","",IF($AA4171&gt;$R4171,"Pass","Fail"))</f>
        <v/>
      </c>
      <c r="AE4171" s="1" t="str">
        <f aca="false">IF($Y4171="","",IF($AA4171&gt;=$R4171,"Pass","Fail"))</f>
        <v/>
      </c>
      <c r="AF4171" s="1" t="str">
        <f aca="false">IF($Y4171="","",IF($AA4171&lt;=$S4171,"Pass","Fail"))</f>
        <v/>
      </c>
      <c r="AG4171" s="1" t="str">
        <f aca="false">IF($Y4171="","",IF($AA4171&lt;$S4171,"Pass","Fail"))</f>
        <v/>
      </c>
      <c r="AH4171" s="23" t="str">
        <f aca="true">INDIRECT(CHOOSE(MATCH($T4171,{"±","&gt;","≥","≤","&lt;"},0), "AC", "AD", "AE", "AF", "AG") &amp; ROW())</f>
        <v/>
      </c>
      <c r="AI4171" s="56" t="str">
        <f aca="false">IF($X4171="Not Significant","No Further Action Required",
IF($AH4171="","",
IF(AND($AH4171="Pass",$L4171="0 - Passed "),"Analysis performed; no further action required.",
IF(AND($AH4171="Fail",$L4171="1 - Failed "),"Analysis performed; no further action required.",
IF(AND($AH4171="Pass",$L4171="2 - Limited In Use "),"Analysis performed; no further action required.",
IF(AND($AH4171="Fail",$L4171="3 - Adjusted "),"Analysis performed; no further action required.",
"Unit fails analysis; TSM determination required."))))))</f>
        <v/>
      </c>
      <c r="AJ4171" s="58"/>
    </row>
    <row r="4172" customFormat="false" ht="15" hidden="false" customHeight="false" outlineLevel="0" collapsed="false">
      <c r="A4172" s="56"/>
      <c r="E4172" s="57" t="str">
        <f aca="false">IF(AND($F4172="",$G4172=""),"",IF($G4172="",$F4172,HYPERLINK($G4172,$F4172)))</f>
        <v/>
      </c>
      <c r="H4172" s="1" t="str">
        <f aca="false">IF($I4172="","None Attached",IF(LEFT($I4172,5)="https",HYPERLINK($I4172,"Datasheet"),HYPERLINK(_xlfn.CONCAT("https://",$I4172),"Datasheet")))</f>
        <v>None Attached</v>
      </c>
      <c r="M4172" s="56"/>
      <c r="P4172" s="58"/>
      <c r="Q4172" s="1" t="n">
        <f aca="false">$M4172-$N4172</f>
        <v>0</v>
      </c>
      <c r="R4172" s="56"/>
      <c r="T4172" s="59" t="s">
        <v>15</v>
      </c>
      <c r="U4172" s="1" t="n">
        <f aca="false">$S4172-$R4172</f>
        <v>0</v>
      </c>
      <c r="V4172" s="1" t="n">
        <f aca="false">IF($T4172="±",$Q4172*2,$Q4172)</f>
        <v>0</v>
      </c>
      <c r="W4172" s="60" t="str">
        <f aca="false">IFERROR($U4172/ABS($V4172),"N/A")</f>
        <v>N/A</v>
      </c>
      <c r="X4172" s="61" t="str">
        <f aca="false">IF(OR($W4172="N/A",$R4172="",$S4172=""),"N/A",IF($W4172&gt;=4,"Not Significant",IF($W4172&gt;=2,"Semi-Significant","Significant")))</f>
        <v>N/A</v>
      </c>
      <c r="Z4172" s="1" t="str">
        <f aca="false">IF($D4172="Z540.1 w/data",0,"")</f>
        <v/>
      </c>
      <c r="AA4172" s="1" t="e">
        <f aca="false">$Y4172+$Q4172+$Z4172</f>
        <v>#VALUE!</v>
      </c>
      <c r="AB4172" s="1" t="n">
        <f aca="false">$N4172+$Q4172</f>
        <v>0</v>
      </c>
      <c r="AC4172" s="1" t="str">
        <f aca="false">IF($Y4172="","",IF(AND($AA4172&gt;=$R4172,$AA4172&lt;=$S4172),"Pass","Fail"))</f>
        <v/>
      </c>
      <c r="AD4172" s="1" t="str">
        <f aca="false">IF($Y4172="","",IF($AA4172&gt;$R4172,"Pass","Fail"))</f>
        <v/>
      </c>
      <c r="AE4172" s="1" t="str">
        <f aca="false">IF($Y4172="","",IF($AA4172&gt;=$R4172,"Pass","Fail"))</f>
        <v/>
      </c>
      <c r="AF4172" s="1" t="str">
        <f aca="false">IF($Y4172="","",IF($AA4172&lt;=$S4172,"Pass","Fail"))</f>
        <v/>
      </c>
      <c r="AG4172" s="1" t="str">
        <f aca="false">IF($Y4172="","",IF($AA4172&lt;$S4172,"Pass","Fail"))</f>
        <v/>
      </c>
      <c r="AH4172" s="23" t="str">
        <f aca="true">INDIRECT(CHOOSE(MATCH($T4172,{"±","&gt;","≥","≤","&lt;"},0), "AC", "AD", "AE", "AF", "AG") &amp; ROW())</f>
        <v/>
      </c>
      <c r="AI4172" s="56" t="str">
        <f aca="false">IF($X4172="Not Significant","No Further Action Required",
IF($AH4172="","",
IF(AND($AH4172="Pass",$L4172="0 - Passed "),"Analysis performed; no further action required.",
IF(AND($AH4172="Fail",$L4172="1 - Failed "),"Analysis performed; no further action required.",
IF(AND($AH4172="Pass",$L4172="2 - Limited In Use "),"Analysis performed; no further action required.",
IF(AND($AH4172="Fail",$L4172="3 - Adjusted "),"Analysis performed; no further action required.",
"Unit fails analysis; TSM determination required."))))))</f>
        <v/>
      </c>
      <c r="AJ4172" s="58"/>
    </row>
    <row r="4173" customFormat="false" ht="15" hidden="false" customHeight="false" outlineLevel="0" collapsed="false">
      <c r="A4173" s="56"/>
      <c r="E4173" s="57" t="str">
        <f aca="false">IF(AND($F4173="",$G4173=""),"",IF($G4173="",$F4173,HYPERLINK($G4173,$F4173)))</f>
        <v/>
      </c>
      <c r="H4173" s="1" t="str">
        <f aca="false">IF($I4173="","None Attached",IF(LEFT($I4173,5)="https",HYPERLINK($I4173,"Datasheet"),HYPERLINK(_xlfn.CONCAT("https://",$I4173),"Datasheet")))</f>
        <v>None Attached</v>
      </c>
      <c r="M4173" s="56"/>
      <c r="P4173" s="58"/>
      <c r="Q4173" s="1" t="n">
        <f aca="false">$M4173-$N4173</f>
        <v>0</v>
      </c>
      <c r="R4173" s="56"/>
      <c r="T4173" s="59" t="s">
        <v>15</v>
      </c>
      <c r="U4173" s="1" t="n">
        <f aca="false">$S4173-$R4173</f>
        <v>0</v>
      </c>
      <c r="V4173" s="1" t="n">
        <f aca="false">IF($T4173="±",$Q4173*2,$Q4173)</f>
        <v>0</v>
      </c>
      <c r="W4173" s="60" t="str">
        <f aca="false">IFERROR($U4173/ABS($V4173),"N/A")</f>
        <v>N/A</v>
      </c>
      <c r="X4173" s="61" t="str">
        <f aca="false">IF(OR($W4173="N/A",$R4173="",$S4173=""),"N/A",IF($W4173&gt;=4,"Not Significant",IF($W4173&gt;=2,"Semi-Significant","Significant")))</f>
        <v>N/A</v>
      </c>
      <c r="Z4173" s="1" t="str">
        <f aca="false">IF($D4173="Z540.1 w/data",0,"")</f>
        <v/>
      </c>
      <c r="AA4173" s="1" t="e">
        <f aca="false">$Y4173+$Q4173+$Z4173</f>
        <v>#VALUE!</v>
      </c>
      <c r="AB4173" s="1" t="n">
        <f aca="false">$N4173+$Q4173</f>
        <v>0</v>
      </c>
      <c r="AC4173" s="1" t="str">
        <f aca="false">IF($Y4173="","",IF(AND($AA4173&gt;=$R4173,$AA4173&lt;=$S4173),"Pass","Fail"))</f>
        <v/>
      </c>
      <c r="AD4173" s="1" t="str">
        <f aca="false">IF($Y4173="","",IF($AA4173&gt;$R4173,"Pass","Fail"))</f>
        <v/>
      </c>
      <c r="AE4173" s="1" t="str">
        <f aca="false">IF($Y4173="","",IF($AA4173&gt;=$R4173,"Pass","Fail"))</f>
        <v/>
      </c>
      <c r="AF4173" s="1" t="str">
        <f aca="false">IF($Y4173="","",IF($AA4173&lt;=$S4173,"Pass","Fail"))</f>
        <v/>
      </c>
      <c r="AG4173" s="1" t="str">
        <f aca="false">IF($Y4173="","",IF($AA4173&lt;$S4173,"Pass","Fail"))</f>
        <v/>
      </c>
      <c r="AH4173" s="23" t="str">
        <f aca="true">INDIRECT(CHOOSE(MATCH($T4173,{"±","&gt;","≥","≤","&lt;"},0), "AC", "AD", "AE", "AF", "AG") &amp; ROW())</f>
        <v/>
      </c>
      <c r="AI4173" s="56" t="str">
        <f aca="false">IF($X4173="Not Significant","No Further Action Required",
IF($AH4173="","",
IF(AND($AH4173="Pass",$L4173="0 - Passed "),"Analysis performed; no further action required.",
IF(AND($AH4173="Fail",$L4173="1 - Failed "),"Analysis performed; no further action required.",
IF(AND($AH4173="Pass",$L4173="2 - Limited In Use "),"Analysis performed; no further action required.",
IF(AND($AH4173="Fail",$L4173="3 - Adjusted "),"Analysis performed; no further action required.",
"Unit fails analysis; TSM determination required."))))))</f>
        <v/>
      </c>
      <c r="AJ4173" s="58"/>
    </row>
    <row r="4174" customFormat="false" ht="15" hidden="false" customHeight="false" outlineLevel="0" collapsed="false">
      <c r="A4174" s="56"/>
      <c r="E4174" s="57" t="str">
        <f aca="false">IF(AND($F4174="",$G4174=""),"",IF($G4174="",$F4174,HYPERLINK($G4174,$F4174)))</f>
        <v/>
      </c>
      <c r="H4174" s="1" t="str">
        <f aca="false">IF($I4174="","None Attached",IF(LEFT($I4174,5)="https",HYPERLINK($I4174,"Datasheet"),HYPERLINK(_xlfn.CONCAT("https://",$I4174),"Datasheet")))</f>
        <v>None Attached</v>
      </c>
      <c r="M4174" s="56"/>
      <c r="P4174" s="58"/>
      <c r="Q4174" s="1" t="n">
        <f aca="false">$M4174-$N4174</f>
        <v>0</v>
      </c>
      <c r="R4174" s="56"/>
      <c r="T4174" s="59" t="s">
        <v>15</v>
      </c>
      <c r="U4174" s="1" t="n">
        <f aca="false">$S4174-$R4174</f>
        <v>0</v>
      </c>
      <c r="V4174" s="1" t="n">
        <f aca="false">IF($T4174="±",$Q4174*2,$Q4174)</f>
        <v>0</v>
      </c>
      <c r="W4174" s="60" t="str">
        <f aca="false">IFERROR($U4174/ABS($V4174),"N/A")</f>
        <v>N/A</v>
      </c>
      <c r="X4174" s="61" t="str">
        <f aca="false">IF(OR($W4174="N/A",$R4174="",$S4174=""),"N/A",IF($W4174&gt;=4,"Not Significant",IF($W4174&gt;=2,"Semi-Significant","Significant")))</f>
        <v>N/A</v>
      </c>
      <c r="Z4174" s="1" t="str">
        <f aca="false">IF($D4174="Z540.1 w/data",0,"")</f>
        <v/>
      </c>
      <c r="AA4174" s="1" t="e">
        <f aca="false">$Y4174+$Q4174+$Z4174</f>
        <v>#VALUE!</v>
      </c>
      <c r="AB4174" s="1" t="n">
        <f aca="false">$N4174+$Q4174</f>
        <v>0</v>
      </c>
      <c r="AC4174" s="1" t="str">
        <f aca="false">IF($Y4174="","",IF(AND($AA4174&gt;=$R4174,$AA4174&lt;=$S4174),"Pass","Fail"))</f>
        <v/>
      </c>
      <c r="AD4174" s="1" t="str">
        <f aca="false">IF($Y4174="","",IF($AA4174&gt;$R4174,"Pass","Fail"))</f>
        <v/>
      </c>
      <c r="AE4174" s="1" t="str">
        <f aca="false">IF($Y4174="","",IF($AA4174&gt;=$R4174,"Pass","Fail"))</f>
        <v/>
      </c>
      <c r="AF4174" s="1" t="str">
        <f aca="false">IF($Y4174="","",IF($AA4174&lt;=$S4174,"Pass","Fail"))</f>
        <v/>
      </c>
      <c r="AG4174" s="1" t="str">
        <f aca="false">IF($Y4174="","",IF($AA4174&lt;$S4174,"Pass","Fail"))</f>
        <v/>
      </c>
      <c r="AH4174" s="23" t="str">
        <f aca="true">INDIRECT(CHOOSE(MATCH($T4174,{"±","&gt;","≥","≤","&lt;"},0), "AC", "AD", "AE", "AF", "AG") &amp; ROW())</f>
        <v/>
      </c>
      <c r="AI4174" s="56" t="str">
        <f aca="false">IF($X4174="Not Significant","No Further Action Required",
IF($AH4174="","",
IF(AND($AH4174="Pass",$L4174="0 - Passed "),"Analysis performed; no further action required.",
IF(AND($AH4174="Fail",$L4174="1 - Failed "),"Analysis performed; no further action required.",
IF(AND($AH4174="Pass",$L4174="2 - Limited In Use "),"Analysis performed; no further action required.",
IF(AND($AH4174="Fail",$L4174="3 - Adjusted "),"Analysis performed; no further action required.",
"Unit fails analysis; TSM determination required."))))))</f>
        <v/>
      </c>
      <c r="AJ4174" s="58"/>
    </row>
    <row r="4175" customFormat="false" ht="15" hidden="false" customHeight="false" outlineLevel="0" collapsed="false">
      <c r="A4175" s="56"/>
      <c r="E4175" s="57" t="str">
        <f aca="false">IF(AND($F4175="",$G4175=""),"",IF($G4175="",$F4175,HYPERLINK($G4175,$F4175)))</f>
        <v/>
      </c>
      <c r="H4175" s="1" t="str">
        <f aca="false">IF($I4175="","None Attached",IF(LEFT($I4175,5)="https",HYPERLINK($I4175,"Datasheet"),HYPERLINK(_xlfn.CONCAT("https://",$I4175),"Datasheet")))</f>
        <v>None Attached</v>
      </c>
      <c r="M4175" s="56"/>
      <c r="P4175" s="58"/>
      <c r="Q4175" s="1" t="n">
        <f aca="false">$M4175-$N4175</f>
        <v>0</v>
      </c>
      <c r="R4175" s="56"/>
      <c r="T4175" s="59" t="s">
        <v>15</v>
      </c>
      <c r="U4175" s="1" t="n">
        <f aca="false">$S4175-$R4175</f>
        <v>0</v>
      </c>
      <c r="V4175" s="1" t="n">
        <f aca="false">IF($T4175="±",$Q4175*2,$Q4175)</f>
        <v>0</v>
      </c>
      <c r="W4175" s="60" t="str">
        <f aca="false">IFERROR($U4175/ABS($V4175),"N/A")</f>
        <v>N/A</v>
      </c>
      <c r="X4175" s="61" t="str">
        <f aca="false">IF(OR($W4175="N/A",$R4175="",$S4175=""),"N/A",IF($W4175&gt;=4,"Not Significant",IF($W4175&gt;=2,"Semi-Significant","Significant")))</f>
        <v>N/A</v>
      </c>
      <c r="Z4175" s="1" t="str">
        <f aca="false">IF($D4175="Z540.1 w/data",0,"")</f>
        <v/>
      </c>
      <c r="AA4175" s="1" t="e">
        <f aca="false">$Y4175+$Q4175+$Z4175</f>
        <v>#VALUE!</v>
      </c>
      <c r="AB4175" s="1" t="n">
        <f aca="false">$N4175+$Q4175</f>
        <v>0</v>
      </c>
      <c r="AC4175" s="1" t="str">
        <f aca="false">IF($Y4175="","",IF(AND($AA4175&gt;=$R4175,$AA4175&lt;=$S4175),"Pass","Fail"))</f>
        <v/>
      </c>
      <c r="AD4175" s="1" t="str">
        <f aca="false">IF($Y4175="","",IF($AA4175&gt;$R4175,"Pass","Fail"))</f>
        <v/>
      </c>
      <c r="AE4175" s="1" t="str">
        <f aca="false">IF($Y4175="","",IF($AA4175&gt;=$R4175,"Pass","Fail"))</f>
        <v/>
      </c>
      <c r="AF4175" s="1" t="str">
        <f aca="false">IF($Y4175="","",IF($AA4175&lt;=$S4175,"Pass","Fail"))</f>
        <v/>
      </c>
      <c r="AG4175" s="1" t="str">
        <f aca="false">IF($Y4175="","",IF($AA4175&lt;$S4175,"Pass","Fail"))</f>
        <v/>
      </c>
      <c r="AH4175" s="23" t="str">
        <f aca="true">INDIRECT(CHOOSE(MATCH($T4175,{"±","&gt;","≥","≤","&lt;"},0), "AC", "AD", "AE", "AF", "AG") &amp; ROW())</f>
        <v/>
      </c>
      <c r="AI4175" s="56" t="str">
        <f aca="false">IF($X4175="Not Significant","No Further Action Required",
IF($AH4175="","",
IF(AND($AH4175="Pass",$L4175="0 - Passed "),"Analysis performed; no further action required.",
IF(AND($AH4175="Fail",$L4175="1 - Failed "),"Analysis performed; no further action required.",
IF(AND($AH4175="Pass",$L4175="2 - Limited In Use "),"Analysis performed; no further action required.",
IF(AND($AH4175="Fail",$L4175="3 - Adjusted "),"Analysis performed; no further action required.",
"Unit fails analysis; TSM determination required."))))))</f>
        <v/>
      </c>
      <c r="AJ4175" s="58"/>
    </row>
    <row r="4176" customFormat="false" ht="15" hidden="false" customHeight="false" outlineLevel="0" collapsed="false">
      <c r="A4176" s="56"/>
      <c r="E4176" s="57" t="str">
        <f aca="false">IF(AND($F4176="",$G4176=""),"",IF($G4176="",$F4176,HYPERLINK($G4176,$F4176)))</f>
        <v/>
      </c>
      <c r="H4176" s="1" t="str">
        <f aca="false">IF($I4176="","None Attached",IF(LEFT($I4176,5)="https",HYPERLINK($I4176,"Datasheet"),HYPERLINK(_xlfn.CONCAT("https://",$I4176),"Datasheet")))</f>
        <v>None Attached</v>
      </c>
      <c r="M4176" s="56"/>
      <c r="P4176" s="58"/>
      <c r="Q4176" s="1" t="n">
        <f aca="false">$M4176-$N4176</f>
        <v>0</v>
      </c>
      <c r="R4176" s="56"/>
      <c r="T4176" s="59" t="s">
        <v>15</v>
      </c>
      <c r="U4176" s="1" t="n">
        <f aca="false">$S4176-$R4176</f>
        <v>0</v>
      </c>
      <c r="V4176" s="1" t="n">
        <f aca="false">IF($T4176="±",$Q4176*2,$Q4176)</f>
        <v>0</v>
      </c>
      <c r="W4176" s="60" t="str">
        <f aca="false">IFERROR($U4176/ABS($V4176),"N/A")</f>
        <v>N/A</v>
      </c>
      <c r="X4176" s="61" t="str">
        <f aca="false">IF(OR($W4176="N/A",$R4176="",$S4176=""),"N/A",IF($W4176&gt;=4,"Not Significant",IF($W4176&gt;=2,"Semi-Significant","Significant")))</f>
        <v>N/A</v>
      </c>
      <c r="Z4176" s="1" t="str">
        <f aca="false">IF($D4176="Z540.1 w/data",0,"")</f>
        <v/>
      </c>
      <c r="AA4176" s="1" t="e">
        <f aca="false">$Y4176+$Q4176+$Z4176</f>
        <v>#VALUE!</v>
      </c>
      <c r="AB4176" s="1" t="n">
        <f aca="false">$N4176+$Q4176</f>
        <v>0</v>
      </c>
      <c r="AC4176" s="1" t="str">
        <f aca="false">IF($Y4176="","",IF(AND($AA4176&gt;=$R4176,$AA4176&lt;=$S4176),"Pass","Fail"))</f>
        <v/>
      </c>
      <c r="AD4176" s="1" t="str">
        <f aca="false">IF($Y4176="","",IF($AA4176&gt;$R4176,"Pass","Fail"))</f>
        <v/>
      </c>
      <c r="AE4176" s="1" t="str">
        <f aca="false">IF($Y4176="","",IF($AA4176&gt;=$R4176,"Pass","Fail"))</f>
        <v/>
      </c>
      <c r="AF4176" s="1" t="str">
        <f aca="false">IF($Y4176="","",IF($AA4176&lt;=$S4176,"Pass","Fail"))</f>
        <v/>
      </c>
      <c r="AG4176" s="1" t="str">
        <f aca="false">IF($Y4176="","",IF($AA4176&lt;$S4176,"Pass","Fail"))</f>
        <v/>
      </c>
      <c r="AH4176" s="23" t="str">
        <f aca="true">INDIRECT(CHOOSE(MATCH($T4176,{"±","&gt;","≥","≤","&lt;"},0), "AC", "AD", "AE", "AF", "AG") &amp; ROW())</f>
        <v/>
      </c>
      <c r="AI4176" s="56" t="str">
        <f aca="false">IF($X4176="Not Significant","No Further Action Required",
IF($AH4176="","",
IF(AND($AH4176="Pass",$L4176="0 - Passed "),"Analysis performed; no further action required.",
IF(AND($AH4176="Fail",$L4176="1 - Failed "),"Analysis performed; no further action required.",
IF(AND($AH4176="Pass",$L4176="2 - Limited In Use "),"Analysis performed; no further action required.",
IF(AND($AH4176="Fail",$L4176="3 - Adjusted "),"Analysis performed; no further action required.",
"Unit fails analysis; TSM determination required."))))))</f>
        <v/>
      </c>
      <c r="AJ4176" s="58"/>
    </row>
    <row r="4177" customFormat="false" ht="15" hidden="false" customHeight="false" outlineLevel="0" collapsed="false">
      <c r="A4177" s="56"/>
      <c r="E4177" s="57" t="str">
        <f aca="false">IF(AND($F4177="",$G4177=""),"",IF($G4177="",$F4177,HYPERLINK($G4177,$F4177)))</f>
        <v/>
      </c>
      <c r="H4177" s="1" t="str">
        <f aca="false">IF($I4177="","None Attached",IF(LEFT($I4177,5)="https",HYPERLINK($I4177,"Datasheet"),HYPERLINK(_xlfn.CONCAT("https://",$I4177),"Datasheet")))</f>
        <v>None Attached</v>
      </c>
      <c r="M4177" s="56"/>
      <c r="P4177" s="58"/>
      <c r="Q4177" s="1" t="n">
        <f aca="false">$M4177-$N4177</f>
        <v>0</v>
      </c>
      <c r="R4177" s="56"/>
      <c r="T4177" s="59" t="s">
        <v>15</v>
      </c>
      <c r="U4177" s="1" t="n">
        <f aca="false">$S4177-$R4177</f>
        <v>0</v>
      </c>
      <c r="V4177" s="1" t="n">
        <f aca="false">IF($T4177="±",$Q4177*2,$Q4177)</f>
        <v>0</v>
      </c>
      <c r="W4177" s="60" t="str">
        <f aca="false">IFERROR($U4177/ABS($V4177),"N/A")</f>
        <v>N/A</v>
      </c>
      <c r="X4177" s="61" t="str">
        <f aca="false">IF(OR($W4177="N/A",$R4177="",$S4177=""),"N/A",IF($W4177&gt;=4,"Not Significant",IF($W4177&gt;=2,"Semi-Significant","Significant")))</f>
        <v>N/A</v>
      </c>
      <c r="Z4177" s="1" t="str">
        <f aca="false">IF($D4177="Z540.1 w/data",0,"")</f>
        <v/>
      </c>
      <c r="AA4177" s="1" t="e">
        <f aca="false">$Y4177+$Q4177+$Z4177</f>
        <v>#VALUE!</v>
      </c>
      <c r="AB4177" s="1" t="n">
        <f aca="false">$N4177+$Q4177</f>
        <v>0</v>
      </c>
      <c r="AC4177" s="1" t="str">
        <f aca="false">IF($Y4177="","",IF(AND($AA4177&gt;=$R4177,$AA4177&lt;=$S4177),"Pass","Fail"))</f>
        <v/>
      </c>
      <c r="AD4177" s="1" t="str">
        <f aca="false">IF($Y4177="","",IF($AA4177&gt;$R4177,"Pass","Fail"))</f>
        <v/>
      </c>
      <c r="AE4177" s="1" t="str">
        <f aca="false">IF($Y4177="","",IF($AA4177&gt;=$R4177,"Pass","Fail"))</f>
        <v/>
      </c>
      <c r="AF4177" s="1" t="str">
        <f aca="false">IF($Y4177="","",IF($AA4177&lt;=$S4177,"Pass","Fail"))</f>
        <v/>
      </c>
      <c r="AG4177" s="1" t="str">
        <f aca="false">IF($Y4177="","",IF($AA4177&lt;$S4177,"Pass","Fail"))</f>
        <v/>
      </c>
      <c r="AH4177" s="23" t="str">
        <f aca="true">INDIRECT(CHOOSE(MATCH($T4177,{"±","&gt;","≥","≤","&lt;"},0), "AC", "AD", "AE", "AF", "AG") &amp; ROW())</f>
        <v/>
      </c>
      <c r="AI4177" s="56" t="str">
        <f aca="false">IF($X4177="Not Significant","No Further Action Required",
IF($AH4177="","",
IF(AND($AH4177="Pass",$L4177="0 - Passed "),"Analysis performed; no further action required.",
IF(AND($AH4177="Fail",$L4177="1 - Failed "),"Analysis performed; no further action required.",
IF(AND($AH4177="Pass",$L4177="2 - Limited In Use "),"Analysis performed; no further action required.",
IF(AND($AH4177="Fail",$L4177="3 - Adjusted "),"Analysis performed; no further action required.",
"Unit fails analysis; TSM determination required."))))))</f>
        <v/>
      </c>
      <c r="AJ4177" s="58"/>
    </row>
    <row r="4178" customFormat="false" ht="15" hidden="false" customHeight="false" outlineLevel="0" collapsed="false">
      <c r="A4178" s="56"/>
      <c r="E4178" s="57" t="str">
        <f aca="false">IF(AND($F4178="",$G4178=""),"",IF($G4178="",$F4178,HYPERLINK($G4178,$F4178)))</f>
        <v/>
      </c>
      <c r="H4178" s="1" t="str">
        <f aca="false">IF($I4178="","None Attached",IF(LEFT($I4178,5)="https",HYPERLINK($I4178,"Datasheet"),HYPERLINK(_xlfn.CONCAT("https://",$I4178),"Datasheet")))</f>
        <v>None Attached</v>
      </c>
      <c r="M4178" s="56"/>
      <c r="P4178" s="58"/>
      <c r="Q4178" s="1" t="n">
        <f aca="false">$M4178-$N4178</f>
        <v>0</v>
      </c>
      <c r="R4178" s="56"/>
      <c r="T4178" s="59" t="s">
        <v>15</v>
      </c>
      <c r="U4178" s="1" t="n">
        <f aca="false">$S4178-$R4178</f>
        <v>0</v>
      </c>
      <c r="V4178" s="1" t="n">
        <f aca="false">IF($T4178="±",$Q4178*2,$Q4178)</f>
        <v>0</v>
      </c>
      <c r="W4178" s="60" t="str">
        <f aca="false">IFERROR($U4178/ABS($V4178),"N/A")</f>
        <v>N/A</v>
      </c>
      <c r="X4178" s="61" t="str">
        <f aca="false">IF(OR($W4178="N/A",$R4178="",$S4178=""),"N/A",IF($W4178&gt;=4,"Not Significant",IF($W4178&gt;=2,"Semi-Significant","Significant")))</f>
        <v>N/A</v>
      </c>
      <c r="Z4178" s="1" t="str">
        <f aca="false">IF($D4178="Z540.1 w/data",0,"")</f>
        <v/>
      </c>
      <c r="AA4178" s="1" t="e">
        <f aca="false">$Y4178+$Q4178+$Z4178</f>
        <v>#VALUE!</v>
      </c>
      <c r="AB4178" s="1" t="n">
        <f aca="false">$N4178+$Q4178</f>
        <v>0</v>
      </c>
      <c r="AC4178" s="1" t="str">
        <f aca="false">IF($Y4178="","",IF(AND($AA4178&gt;=$R4178,$AA4178&lt;=$S4178),"Pass","Fail"))</f>
        <v/>
      </c>
      <c r="AD4178" s="1" t="str">
        <f aca="false">IF($Y4178="","",IF($AA4178&gt;$R4178,"Pass","Fail"))</f>
        <v/>
      </c>
      <c r="AE4178" s="1" t="str">
        <f aca="false">IF($Y4178="","",IF($AA4178&gt;=$R4178,"Pass","Fail"))</f>
        <v/>
      </c>
      <c r="AF4178" s="1" t="str">
        <f aca="false">IF($Y4178="","",IF($AA4178&lt;=$S4178,"Pass","Fail"))</f>
        <v/>
      </c>
      <c r="AG4178" s="1" t="str">
        <f aca="false">IF($Y4178="","",IF($AA4178&lt;$S4178,"Pass","Fail"))</f>
        <v/>
      </c>
      <c r="AH4178" s="23" t="str">
        <f aca="true">INDIRECT(CHOOSE(MATCH($T4178,{"±","&gt;","≥","≤","&lt;"},0), "AC", "AD", "AE", "AF", "AG") &amp; ROW())</f>
        <v/>
      </c>
      <c r="AI4178" s="56" t="str">
        <f aca="false">IF($X4178="Not Significant","No Further Action Required",
IF($AH4178="","",
IF(AND($AH4178="Pass",$L4178="0 - Passed "),"Analysis performed; no further action required.",
IF(AND($AH4178="Fail",$L4178="1 - Failed "),"Analysis performed; no further action required.",
IF(AND($AH4178="Pass",$L4178="2 - Limited In Use "),"Analysis performed; no further action required.",
IF(AND($AH4178="Fail",$L4178="3 - Adjusted "),"Analysis performed; no further action required.",
"Unit fails analysis; TSM determination required."))))))</f>
        <v/>
      </c>
      <c r="AJ4178" s="58"/>
    </row>
    <row r="4179" customFormat="false" ht="15" hidden="false" customHeight="false" outlineLevel="0" collapsed="false">
      <c r="A4179" s="56"/>
      <c r="E4179" s="57" t="str">
        <f aca="false">IF(AND($F4179="",$G4179=""),"",IF($G4179="",$F4179,HYPERLINK($G4179,$F4179)))</f>
        <v/>
      </c>
      <c r="H4179" s="1" t="str">
        <f aca="false">IF($I4179="","None Attached",IF(LEFT($I4179,5)="https",HYPERLINK($I4179,"Datasheet"),HYPERLINK(_xlfn.CONCAT("https://",$I4179),"Datasheet")))</f>
        <v>None Attached</v>
      </c>
      <c r="M4179" s="56"/>
      <c r="P4179" s="58"/>
      <c r="Q4179" s="1" t="n">
        <f aca="false">$M4179-$N4179</f>
        <v>0</v>
      </c>
      <c r="R4179" s="56"/>
      <c r="T4179" s="59" t="s">
        <v>15</v>
      </c>
      <c r="U4179" s="1" t="n">
        <f aca="false">$S4179-$R4179</f>
        <v>0</v>
      </c>
      <c r="V4179" s="1" t="n">
        <f aca="false">IF($T4179="±",$Q4179*2,$Q4179)</f>
        <v>0</v>
      </c>
      <c r="W4179" s="60" t="str">
        <f aca="false">IFERROR($U4179/ABS($V4179),"N/A")</f>
        <v>N/A</v>
      </c>
      <c r="X4179" s="61" t="str">
        <f aca="false">IF(OR($W4179="N/A",$R4179="",$S4179=""),"N/A",IF($W4179&gt;=4,"Not Significant",IF($W4179&gt;=2,"Semi-Significant","Significant")))</f>
        <v>N/A</v>
      </c>
      <c r="Z4179" s="1" t="str">
        <f aca="false">IF($D4179="Z540.1 w/data",0,"")</f>
        <v/>
      </c>
      <c r="AA4179" s="1" t="e">
        <f aca="false">$Y4179+$Q4179+$Z4179</f>
        <v>#VALUE!</v>
      </c>
      <c r="AB4179" s="1" t="n">
        <f aca="false">$N4179+$Q4179</f>
        <v>0</v>
      </c>
      <c r="AC4179" s="1" t="str">
        <f aca="false">IF($Y4179="","",IF(AND($AA4179&gt;=$R4179,$AA4179&lt;=$S4179),"Pass","Fail"))</f>
        <v/>
      </c>
      <c r="AD4179" s="1" t="str">
        <f aca="false">IF($Y4179="","",IF($AA4179&gt;$R4179,"Pass","Fail"))</f>
        <v/>
      </c>
      <c r="AE4179" s="1" t="str">
        <f aca="false">IF($Y4179="","",IF($AA4179&gt;=$R4179,"Pass","Fail"))</f>
        <v/>
      </c>
      <c r="AF4179" s="1" t="str">
        <f aca="false">IF($Y4179="","",IF($AA4179&lt;=$S4179,"Pass","Fail"))</f>
        <v/>
      </c>
      <c r="AG4179" s="1" t="str">
        <f aca="false">IF($Y4179="","",IF($AA4179&lt;$S4179,"Pass","Fail"))</f>
        <v/>
      </c>
      <c r="AH4179" s="23" t="str">
        <f aca="true">INDIRECT(CHOOSE(MATCH($T4179,{"±","&gt;","≥","≤","&lt;"},0), "AC", "AD", "AE", "AF", "AG") &amp; ROW())</f>
        <v/>
      </c>
      <c r="AI4179" s="56" t="str">
        <f aca="false">IF($X4179="Not Significant","No Further Action Required",
IF($AH4179="","",
IF(AND($AH4179="Pass",$L4179="0 - Passed "),"Analysis performed; no further action required.",
IF(AND($AH4179="Fail",$L4179="1 - Failed "),"Analysis performed; no further action required.",
IF(AND($AH4179="Pass",$L4179="2 - Limited In Use "),"Analysis performed; no further action required.",
IF(AND($AH4179="Fail",$L4179="3 - Adjusted "),"Analysis performed; no further action required.",
"Unit fails analysis; TSM determination required."))))))</f>
        <v/>
      </c>
      <c r="AJ4179" s="58"/>
    </row>
    <row r="4180" customFormat="false" ht="15" hidden="false" customHeight="false" outlineLevel="0" collapsed="false">
      <c r="A4180" s="56"/>
      <c r="E4180" s="57" t="str">
        <f aca="false">IF(AND($F4180="",$G4180=""),"",IF($G4180="",$F4180,HYPERLINK($G4180,$F4180)))</f>
        <v/>
      </c>
      <c r="H4180" s="1" t="str">
        <f aca="false">IF($I4180="","None Attached",IF(LEFT($I4180,5)="https",HYPERLINK($I4180,"Datasheet"),HYPERLINK(_xlfn.CONCAT("https://",$I4180),"Datasheet")))</f>
        <v>None Attached</v>
      </c>
      <c r="M4180" s="56"/>
      <c r="P4180" s="58"/>
      <c r="Q4180" s="1" t="n">
        <f aca="false">$M4180-$N4180</f>
        <v>0</v>
      </c>
      <c r="R4180" s="56"/>
      <c r="T4180" s="59" t="s">
        <v>15</v>
      </c>
      <c r="U4180" s="1" t="n">
        <f aca="false">$S4180-$R4180</f>
        <v>0</v>
      </c>
      <c r="V4180" s="1" t="n">
        <f aca="false">IF($T4180="±",$Q4180*2,$Q4180)</f>
        <v>0</v>
      </c>
      <c r="W4180" s="60" t="str">
        <f aca="false">IFERROR($U4180/ABS($V4180),"N/A")</f>
        <v>N/A</v>
      </c>
      <c r="X4180" s="61" t="str">
        <f aca="false">IF(OR($W4180="N/A",$R4180="",$S4180=""),"N/A",IF($W4180&gt;=4,"Not Significant",IF($W4180&gt;=2,"Semi-Significant","Significant")))</f>
        <v>N/A</v>
      </c>
      <c r="Z4180" s="1" t="str">
        <f aca="false">IF($D4180="Z540.1 w/data",0,"")</f>
        <v/>
      </c>
      <c r="AA4180" s="1" t="e">
        <f aca="false">$Y4180+$Q4180+$Z4180</f>
        <v>#VALUE!</v>
      </c>
      <c r="AB4180" s="1" t="n">
        <f aca="false">$N4180+$Q4180</f>
        <v>0</v>
      </c>
      <c r="AC4180" s="1" t="str">
        <f aca="false">IF($Y4180="","",IF(AND($AA4180&gt;=$R4180,$AA4180&lt;=$S4180),"Pass","Fail"))</f>
        <v/>
      </c>
      <c r="AD4180" s="1" t="str">
        <f aca="false">IF($Y4180="","",IF($AA4180&gt;$R4180,"Pass","Fail"))</f>
        <v/>
      </c>
      <c r="AE4180" s="1" t="str">
        <f aca="false">IF($Y4180="","",IF($AA4180&gt;=$R4180,"Pass","Fail"))</f>
        <v/>
      </c>
      <c r="AF4180" s="1" t="str">
        <f aca="false">IF($Y4180="","",IF($AA4180&lt;=$S4180,"Pass","Fail"))</f>
        <v/>
      </c>
      <c r="AG4180" s="1" t="str">
        <f aca="false">IF($Y4180="","",IF($AA4180&lt;$S4180,"Pass","Fail"))</f>
        <v/>
      </c>
      <c r="AH4180" s="23" t="str">
        <f aca="true">INDIRECT(CHOOSE(MATCH($T4180,{"±","&gt;","≥","≤","&lt;"},0), "AC", "AD", "AE", "AF", "AG") &amp; ROW())</f>
        <v/>
      </c>
      <c r="AI4180" s="56" t="str">
        <f aca="false">IF($X4180="Not Significant","No Further Action Required",
IF($AH4180="","",
IF(AND($AH4180="Pass",$L4180="0 - Passed "),"Analysis performed; no further action required.",
IF(AND($AH4180="Fail",$L4180="1 - Failed "),"Analysis performed; no further action required.",
IF(AND($AH4180="Pass",$L4180="2 - Limited In Use "),"Analysis performed; no further action required.",
IF(AND($AH4180="Fail",$L4180="3 - Adjusted "),"Analysis performed; no further action required.",
"Unit fails analysis; TSM determination required."))))))</f>
        <v/>
      </c>
      <c r="AJ4180" s="58"/>
    </row>
    <row r="4181" customFormat="false" ht="15" hidden="false" customHeight="false" outlineLevel="0" collapsed="false">
      <c r="A4181" s="56"/>
      <c r="E4181" s="57" t="str">
        <f aca="false">IF(AND($F4181="",$G4181=""),"",IF($G4181="",$F4181,HYPERLINK($G4181,$F4181)))</f>
        <v/>
      </c>
      <c r="H4181" s="1" t="str">
        <f aca="false">IF($I4181="","None Attached",IF(LEFT($I4181,5)="https",HYPERLINK($I4181,"Datasheet"),HYPERLINK(_xlfn.CONCAT("https://",$I4181),"Datasheet")))</f>
        <v>None Attached</v>
      </c>
      <c r="M4181" s="56"/>
      <c r="P4181" s="58"/>
      <c r="Q4181" s="1" t="n">
        <f aca="false">$M4181-$N4181</f>
        <v>0</v>
      </c>
      <c r="R4181" s="56"/>
      <c r="T4181" s="59" t="s">
        <v>15</v>
      </c>
      <c r="U4181" s="1" t="n">
        <f aca="false">$S4181-$R4181</f>
        <v>0</v>
      </c>
      <c r="V4181" s="1" t="n">
        <f aca="false">IF($T4181="±",$Q4181*2,$Q4181)</f>
        <v>0</v>
      </c>
      <c r="W4181" s="60" t="str">
        <f aca="false">IFERROR($U4181/ABS($V4181),"N/A")</f>
        <v>N/A</v>
      </c>
      <c r="X4181" s="61" t="str">
        <f aca="false">IF(OR($W4181="N/A",$R4181="",$S4181=""),"N/A",IF($W4181&gt;=4,"Not Significant",IF($W4181&gt;=2,"Semi-Significant","Significant")))</f>
        <v>N/A</v>
      </c>
      <c r="Z4181" s="1" t="str">
        <f aca="false">IF($D4181="Z540.1 w/data",0,"")</f>
        <v/>
      </c>
      <c r="AA4181" s="1" t="e">
        <f aca="false">$Y4181+$Q4181+$Z4181</f>
        <v>#VALUE!</v>
      </c>
      <c r="AB4181" s="1" t="n">
        <f aca="false">$N4181+$Q4181</f>
        <v>0</v>
      </c>
      <c r="AC4181" s="1" t="str">
        <f aca="false">IF($Y4181="","",IF(AND($AA4181&gt;=$R4181,$AA4181&lt;=$S4181),"Pass","Fail"))</f>
        <v/>
      </c>
      <c r="AD4181" s="1" t="str">
        <f aca="false">IF($Y4181="","",IF($AA4181&gt;$R4181,"Pass","Fail"))</f>
        <v/>
      </c>
      <c r="AE4181" s="1" t="str">
        <f aca="false">IF($Y4181="","",IF($AA4181&gt;=$R4181,"Pass","Fail"))</f>
        <v/>
      </c>
      <c r="AF4181" s="1" t="str">
        <f aca="false">IF($Y4181="","",IF($AA4181&lt;=$S4181,"Pass","Fail"))</f>
        <v/>
      </c>
      <c r="AG4181" s="1" t="str">
        <f aca="false">IF($Y4181="","",IF($AA4181&lt;$S4181,"Pass","Fail"))</f>
        <v/>
      </c>
      <c r="AH4181" s="23" t="str">
        <f aca="true">INDIRECT(CHOOSE(MATCH($T4181,{"±","&gt;","≥","≤","&lt;"},0), "AC", "AD", "AE", "AF", "AG") &amp; ROW())</f>
        <v/>
      </c>
      <c r="AI4181" s="56" t="str">
        <f aca="false">IF($X4181="Not Significant","No Further Action Required",
IF($AH4181="","",
IF(AND($AH4181="Pass",$L4181="0 - Passed "),"Analysis performed; no further action required.",
IF(AND($AH4181="Fail",$L4181="1 - Failed "),"Analysis performed; no further action required.",
IF(AND($AH4181="Pass",$L4181="2 - Limited In Use "),"Analysis performed; no further action required.",
IF(AND($AH4181="Fail",$L4181="3 - Adjusted "),"Analysis performed; no further action required.",
"Unit fails analysis; TSM determination required."))))))</f>
        <v/>
      </c>
      <c r="AJ4181" s="58"/>
    </row>
    <row r="4182" customFormat="false" ht="15" hidden="false" customHeight="false" outlineLevel="0" collapsed="false">
      <c r="A4182" s="56"/>
      <c r="E4182" s="57" t="str">
        <f aca="false">IF(AND($F4182="",$G4182=""),"",IF($G4182="",$F4182,HYPERLINK($G4182,$F4182)))</f>
        <v/>
      </c>
      <c r="H4182" s="1" t="str">
        <f aca="false">IF($I4182="","None Attached",IF(LEFT($I4182,5)="https",HYPERLINK($I4182,"Datasheet"),HYPERLINK(_xlfn.CONCAT("https://",$I4182),"Datasheet")))</f>
        <v>None Attached</v>
      </c>
      <c r="M4182" s="56"/>
      <c r="P4182" s="58"/>
      <c r="Q4182" s="1" t="n">
        <f aca="false">$M4182-$N4182</f>
        <v>0</v>
      </c>
      <c r="R4182" s="56"/>
      <c r="T4182" s="59" t="s">
        <v>15</v>
      </c>
      <c r="U4182" s="1" t="n">
        <f aca="false">$S4182-$R4182</f>
        <v>0</v>
      </c>
      <c r="V4182" s="1" t="n">
        <f aca="false">IF($T4182="±",$Q4182*2,$Q4182)</f>
        <v>0</v>
      </c>
      <c r="W4182" s="60" t="str">
        <f aca="false">IFERROR($U4182/ABS($V4182),"N/A")</f>
        <v>N/A</v>
      </c>
      <c r="X4182" s="61" t="str">
        <f aca="false">IF(OR($W4182="N/A",$R4182="",$S4182=""),"N/A",IF($W4182&gt;=4,"Not Significant",IF($W4182&gt;=2,"Semi-Significant","Significant")))</f>
        <v>N/A</v>
      </c>
      <c r="Z4182" s="1" t="str">
        <f aca="false">IF($D4182="Z540.1 w/data",0,"")</f>
        <v/>
      </c>
      <c r="AA4182" s="1" t="e">
        <f aca="false">$Y4182+$Q4182+$Z4182</f>
        <v>#VALUE!</v>
      </c>
      <c r="AB4182" s="1" t="n">
        <f aca="false">$N4182+$Q4182</f>
        <v>0</v>
      </c>
      <c r="AC4182" s="1" t="str">
        <f aca="false">IF($Y4182="","",IF(AND($AA4182&gt;=$R4182,$AA4182&lt;=$S4182),"Pass","Fail"))</f>
        <v/>
      </c>
      <c r="AD4182" s="1" t="str">
        <f aca="false">IF($Y4182="","",IF($AA4182&gt;$R4182,"Pass","Fail"))</f>
        <v/>
      </c>
      <c r="AE4182" s="1" t="str">
        <f aca="false">IF($Y4182="","",IF($AA4182&gt;=$R4182,"Pass","Fail"))</f>
        <v/>
      </c>
      <c r="AF4182" s="1" t="str">
        <f aca="false">IF($Y4182="","",IF($AA4182&lt;=$S4182,"Pass","Fail"))</f>
        <v/>
      </c>
      <c r="AG4182" s="1" t="str">
        <f aca="false">IF($Y4182="","",IF($AA4182&lt;$S4182,"Pass","Fail"))</f>
        <v/>
      </c>
      <c r="AH4182" s="23" t="str">
        <f aca="true">INDIRECT(CHOOSE(MATCH($T4182,{"±","&gt;","≥","≤","&lt;"},0), "AC", "AD", "AE", "AF", "AG") &amp; ROW())</f>
        <v/>
      </c>
      <c r="AI4182" s="56" t="str">
        <f aca="false">IF($X4182="Not Significant","No Further Action Required",
IF($AH4182="","",
IF(AND($AH4182="Pass",$L4182="0 - Passed "),"Analysis performed; no further action required.",
IF(AND($AH4182="Fail",$L4182="1 - Failed "),"Analysis performed; no further action required.",
IF(AND($AH4182="Pass",$L4182="2 - Limited In Use "),"Analysis performed; no further action required.",
IF(AND($AH4182="Fail",$L4182="3 - Adjusted "),"Analysis performed; no further action required.",
"Unit fails analysis; TSM determination required."))))))</f>
        <v/>
      </c>
      <c r="AJ4182" s="58"/>
    </row>
    <row r="4183" customFormat="false" ht="15" hidden="false" customHeight="false" outlineLevel="0" collapsed="false">
      <c r="A4183" s="56"/>
      <c r="E4183" s="57" t="str">
        <f aca="false">IF(AND($F4183="",$G4183=""),"",IF($G4183="",$F4183,HYPERLINK($G4183,$F4183)))</f>
        <v/>
      </c>
      <c r="H4183" s="1" t="str">
        <f aca="false">IF($I4183="","None Attached",IF(LEFT($I4183,5)="https",HYPERLINK($I4183,"Datasheet"),HYPERLINK(_xlfn.CONCAT("https://",$I4183),"Datasheet")))</f>
        <v>None Attached</v>
      </c>
      <c r="M4183" s="56"/>
      <c r="P4183" s="58"/>
      <c r="Q4183" s="1" t="n">
        <f aca="false">$M4183-$N4183</f>
        <v>0</v>
      </c>
      <c r="R4183" s="56"/>
      <c r="T4183" s="59" t="s">
        <v>15</v>
      </c>
      <c r="U4183" s="1" t="n">
        <f aca="false">$S4183-$R4183</f>
        <v>0</v>
      </c>
      <c r="V4183" s="1" t="n">
        <f aca="false">IF($T4183="±",$Q4183*2,$Q4183)</f>
        <v>0</v>
      </c>
      <c r="W4183" s="60" t="str">
        <f aca="false">IFERROR($U4183/ABS($V4183),"N/A")</f>
        <v>N/A</v>
      </c>
      <c r="X4183" s="61" t="str">
        <f aca="false">IF(OR($W4183="N/A",$R4183="",$S4183=""),"N/A",IF($W4183&gt;=4,"Not Significant",IF($W4183&gt;=2,"Semi-Significant","Significant")))</f>
        <v>N/A</v>
      </c>
      <c r="Z4183" s="1" t="str">
        <f aca="false">IF($D4183="Z540.1 w/data",0,"")</f>
        <v/>
      </c>
      <c r="AA4183" s="1" t="e">
        <f aca="false">$Y4183+$Q4183+$Z4183</f>
        <v>#VALUE!</v>
      </c>
      <c r="AB4183" s="1" t="n">
        <f aca="false">$N4183+$Q4183</f>
        <v>0</v>
      </c>
      <c r="AC4183" s="1" t="str">
        <f aca="false">IF($Y4183="","",IF(AND($AA4183&gt;=$R4183,$AA4183&lt;=$S4183),"Pass","Fail"))</f>
        <v/>
      </c>
      <c r="AD4183" s="1" t="str">
        <f aca="false">IF($Y4183="","",IF($AA4183&gt;$R4183,"Pass","Fail"))</f>
        <v/>
      </c>
      <c r="AE4183" s="1" t="str">
        <f aca="false">IF($Y4183="","",IF($AA4183&gt;=$R4183,"Pass","Fail"))</f>
        <v/>
      </c>
      <c r="AF4183" s="1" t="str">
        <f aca="false">IF($Y4183="","",IF($AA4183&lt;=$S4183,"Pass","Fail"))</f>
        <v/>
      </c>
      <c r="AG4183" s="1" t="str">
        <f aca="false">IF($Y4183="","",IF($AA4183&lt;$S4183,"Pass","Fail"))</f>
        <v/>
      </c>
      <c r="AH4183" s="23" t="str">
        <f aca="true">INDIRECT(CHOOSE(MATCH($T4183,{"±","&gt;","≥","≤","&lt;"},0), "AC", "AD", "AE", "AF", "AG") &amp; ROW())</f>
        <v/>
      </c>
      <c r="AI4183" s="56" t="str">
        <f aca="false">IF($X4183="Not Significant","No Further Action Required",
IF($AH4183="","",
IF(AND($AH4183="Pass",$L4183="0 - Passed "),"Analysis performed; no further action required.",
IF(AND($AH4183="Fail",$L4183="1 - Failed "),"Analysis performed; no further action required.",
IF(AND($AH4183="Pass",$L4183="2 - Limited In Use "),"Analysis performed; no further action required.",
IF(AND($AH4183="Fail",$L4183="3 - Adjusted "),"Analysis performed; no further action required.",
"Unit fails analysis; TSM determination required."))))))</f>
        <v/>
      </c>
      <c r="AJ4183" s="58"/>
    </row>
    <row r="4184" customFormat="false" ht="15" hidden="false" customHeight="false" outlineLevel="0" collapsed="false">
      <c r="A4184" s="56"/>
      <c r="E4184" s="57" t="str">
        <f aca="false">IF(AND($F4184="",$G4184=""),"",IF($G4184="",$F4184,HYPERLINK($G4184,$F4184)))</f>
        <v/>
      </c>
      <c r="H4184" s="1" t="str">
        <f aca="false">IF($I4184="","None Attached",IF(LEFT($I4184,5)="https",HYPERLINK($I4184,"Datasheet"),HYPERLINK(_xlfn.CONCAT("https://",$I4184),"Datasheet")))</f>
        <v>None Attached</v>
      </c>
      <c r="M4184" s="56"/>
      <c r="P4184" s="58"/>
      <c r="Q4184" s="1" t="n">
        <f aca="false">$M4184-$N4184</f>
        <v>0</v>
      </c>
      <c r="R4184" s="56"/>
      <c r="T4184" s="59" t="s">
        <v>15</v>
      </c>
      <c r="U4184" s="1" t="n">
        <f aca="false">$S4184-$R4184</f>
        <v>0</v>
      </c>
      <c r="V4184" s="1" t="n">
        <f aca="false">IF($T4184="±",$Q4184*2,$Q4184)</f>
        <v>0</v>
      </c>
      <c r="W4184" s="60" t="str">
        <f aca="false">IFERROR($U4184/ABS($V4184),"N/A")</f>
        <v>N/A</v>
      </c>
      <c r="X4184" s="61" t="str">
        <f aca="false">IF(OR($W4184="N/A",$R4184="",$S4184=""),"N/A",IF($W4184&gt;=4,"Not Significant",IF($W4184&gt;=2,"Semi-Significant","Significant")))</f>
        <v>N/A</v>
      </c>
      <c r="Z4184" s="1" t="str">
        <f aca="false">IF($D4184="Z540.1 w/data",0,"")</f>
        <v/>
      </c>
      <c r="AA4184" s="1" t="e">
        <f aca="false">$Y4184+$Q4184+$Z4184</f>
        <v>#VALUE!</v>
      </c>
      <c r="AB4184" s="1" t="n">
        <f aca="false">$N4184+$Q4184</f>
        <v>0</v>
      </c>
      <c r="AC4184" s="1" t="str">
        <f aca="false">IF($Y4184="","",IF(AND($AA4184&gt;=$R4184,$AA4184&lt;=$S4184),"Pass","Fail"))</f>
        <v/>
      </c>
      <c r="AD4184" s="1" t="str">
        <f aca="false">IF($Y4184="","",IF($AA4184&gt;$R4184,"Pass","Fail"))</f>
        <v/>
      </c>
      <c r="AE4184" s="1" t="str">
        <f aca="false">IF($Y4184="","",IF($AA4184&gt;=$R4184,"Pass","Fail"))</f>
        <v/>
      </c>
      <c r="AF4184" s="1" t="str">
        <f aca="false">IF($Y4184="","",IF($AA4184&lt;=$S4184,"Pass","Fail"))</f>
        <v/>
      </c>
      <c r="AG4184" s="1" t="str">
        <f aca="false">IF($Y4184="","",IF($AA4184&lt;$S4184,"Pass","Fail"))</f>
        <v/>
      </c>
      <c r="AH4184" s="23" t="str">
        <f aca="true">INDIRECT(CHOOSE(MATCH($T4184,{"±","&gt;","≥","≤","&lt;"},0), "AC", "AD", "AE", "AF", "AG") &amp; ROW())</f>
        <v/>
      </c>
      <c r="AI4184" s="56" t="str">
        <f aca="false">IF($X4184="Not Significant","No Further Action Required",
IF($AH4184="","",
IF(AND($AH4184="Pass",$L4184="0 - Passed "),"Analysis performed; no further action required.",
IF(AND($AH4184="Fail",$L4184="1 - Failed "),"Analysis performed; no further action required.",
IF(AND($AH4184="Pass",$L4184="2 - Limited In Use "),"Analysis performed; no further action required.",
IF(AND($AH4184="Fail",$L4184="3 - Adjusted "),"Analysis performed; no further action required.",
"Unit fails analysis; TSM determination required."))))))</f>
        <v/>
      </c>
      <c r="AJ4184" s="58"/>
    </row>
    <row r="4185" customFormat="false" ht="15" hidden="false" customHeight="false" outlineLevel="0" collapsed="false">
      <c r="A4185" s="56"/>
      <c r="E4185" s="57" t="str">
        <f aca="false">IF(AND($F4185="",$G4185=""),"",IF($G4185="",$F4185,HYPERLINK($G4185,$F4185)))</f>
        <v/>
      </c>
      <c r="H4185" s="1" t="str">
        <f aca="false">IF($I4185="","None Attached",IF(LEFT($I4185,5)="https",HYPERLINK($I4185,"Datasheet"),HYPERLINK(_xlfn.CONCAT("https://",$I4185),"Datasheet")))</f>
        <v>None Attached</v>
      </c>
      <c r="M4185" s="56"/>
      <c r="P4185" s="58"/>
      <c r="Q4185" s="1" t="n">
        <f aca="false">$M4185-$N4185</f>
        <v>0</v>
      </c>
      <c r="R4185" s="56"/>
      <c r="T4185" s="59" t="s">
        <v>15</v>
      </c>
      <c r="U4185" s="1" t="n">
        <f aca="false">$S4185-$R4185</f>
        <v>0</v>
      </c>
      <c r="V4185" s="1" t="n">
        <f aca="false">IF($T4185="±",$Q4185*2,$Q4185)</f>
        <v>0</v>
      </c>
      <c r="W4185" s="60" t="str">
        <f aca="false">IFERROR($U4185/ABS($V4185),"N/A")</f>
        <v>N/A</v>
      </c>
      <c r="X4185" s="61" t="str">
        <f aca="false">IF(OR($W4185="N/A",$R4185="",$S4185=""),"N/A",IF($W4185&gt;=4,"Not Significant",IF($W4185&gt;=2,"Semi-Significant","Significant")))</f>
        <v>N/A</v>
      </c>
      <c r="Z4185" s="1" t="str">
        <f aca="false">IF($D4185="Z540.1 w/data",0,"")</f>
        <v/>
      </c>
      <c r="AA4185" s="1" t="e">
        <f aca="false">$Y4185+$Q4185+$Z4185</f>
        <v>#VALUE!</v>
      </c>
      <c r="AB4185" s="1" t="n">
        <f aca="false">$N4185+$Q4185</f>
        <v>0</v>
      </c>
      <c r="AC4185" s="1" t="str">
        <f aca="false">IF($Y4185="","",IF(AND($AA4185&gt;=$R4185,$AA4185&lt;=$S4185),"Pass","Fail"))</f>
        <v/>
      </c>
      <c r="AD4185" s="1" t="str">
        <f aca="false">IF($Y4185="","",IF($AA4185&gt;$R4185,"Pass","Fail"))</f>
        <v/>
      </c>
      <c r="AE4185" s="1" t="str">
        <f aca="false">IF($Y4185="","",IF($AA4185&gt;=$R4185,"Pass","Fail"))</f>
        <v/>
      </c>
      <c r="AF4185" s="1" t="str">
        <f aca="false">IF($Y4185="","",IF($AA4185&lt;=$S4185,"Pass","Fail"))</f>
        <v/>
      </c>
      <c r="AG4185" s="1" t="str">
        <f aca="false">IF($Y4185="","",IF($AA4185&lt;$S4185,"Pass","Fail"))</f>
        <v/>
      </c>
      <c r="AH4185" s="23" t="str">
        <f aca="true">INDIRECT(CHOOSE(MATCH($T4185,{"±","&gt;","≥","≤","&lt;"},0), "AC", "AD", "AE", "AF", "AG") &amp; ROW())</f>
        <v/>
      </c>
      <c r="AI4185" s="56" t="str">
        <f aca="false">IF($X4185="Not Significant","No Further Action Required",
IF($AH4185="","",
IF(AND($AH4185="Pass",$L4185="0 - Passed "),"Analysis performed; no further action required.",
IF(AND($AH4185="Fail",$L4185="1 - Failed "),"Analysis performed; no further action required.",
IF(AND($AH4185="Pass",$L4185="2 - Limited In Use "),"Analysis performed; no further action required.",
IF(AND($AH4185="Fail",$L4185="3 - Adjusted "),"Analysis performed; no further action required.",
"Unit fails analysis; TSM determination required."))))))</f>
        <v/>
      </c>
      <c r="AJ4185" s="58"/>
    </row>
    <row r="4186" customFormat="false" ht="15" hidden="false" customHeight="false" outlineLevel="0" collapsed="false">
      <c r="A4186" s="56"/>
      <c r="E4186" s="57" t="str">
        <f aca="false">IF(AND($F4186="",$G4186=""),"",IF($G4186="",$F4186,HYPERLINK($G4186,$F4186)))</f>
        <v/>
      </c>
      <c r="H4186" s="1" t="str">
        <f aca="false">IF($I4186="","None Attached",IF(LEFT($I4186,5)="https",HYPERLINK($I4186,"Datasheet"),HYPERLINK(_xlfn.CONCAT("https://",$I4186),"Datasheet")))</f>
        <v>None Attached</v>
      </c>
      <c r="M4186" s="56"/>
      <c r="P4186" s="58"/>
      <c r="Q4186" s="1" t="n">
        <f aca="false">$M4186-$N4186</f>
        <v>0</v>
      </c>
      <c r="R4186" s="56"/>
      <c r="T4186" s="59" t="s">
        <v>15</v>
      </c>
      <c r="U4186" s="1" t="n">
        <f aca="false">$S4186-$R4186</f>
        <v>0</v>
      </c>
      <c r="V4186" s="1" t="n">
        <f aca="false">IF($T4186="±",$Q4186*2,$Q4186)</f>
        <v>0</v>
      </c>
      <c r="W4186" s="60" t="str">
        <f aca="false">IFERROR($U4186/ABS($V4186),"N/A")</f>
        <v>N/A</v>
      </c>
      <c r="X4186" s="61" t="str">
        <f aca="false">IF(OR($W4186="N/A",$R4186="",$S4186=""),"N/A",IF($W4186&gt;=4,"Not Significant",IF($W4186&gt;=2,"Semi-Significant","Significant")))</f>
        <v>N/A</v>
      </c>
      <c r="Z4186" s="1" t="str">
        <f aca="false">IF($D4186="Z540.1 w/data",0,"")</f>
        <v/>
      </c>
      <c r="AA4186" s="1" t="e">
        <f aca="false">$Y4186+$Q4186+$Z4186</f>
        <v>#VALUE!</v>
      </c>
      <c r="AB4186" s="1" t="n">
        <f aca="false">$N4186+$Q4186</f>
        <v>0</v>
      </c>
      <c r="AC4186" s="1" t="str">
        <f aca="false">IF($Y4186="","",IF(AND($AA4186&gt;=$R4186,$AA4186&lt;=$S4186),"Pass","Fail"))</f>
        <v/>
      </c>
      <c r="AD4186" s="1" t="str">
        <f aca="false">IF($Y4186="","",IF($AA4186&gt;$R4186,"Pass","Fail"))</f>
        <v/>
      </c>
      <c r="AE4186" s="1" t="str">
        <f aca="false">IF($Y4186="","",IF($AA4186&gt;=$R4186,"Pass","Fail"))</f>
        <v/>
      </c>
      <c r="AF4186" s="1" t="str">
        <f aca="false">IF($Y4186="","",IF($AA4186&lt;=$S4186,"Pass","Fail"))</f>
        <v/>
      </c>
      <c r="AG4186" s="1" t="str">
        <f aca="false">IF($Y4186="","",IF($AA4186&lt;$S4186,"Pass","Fail"))</f>
        <v/>
      </c>
      <c r="AH4186" s="23" t="str">
        <f aca="true">INDIRECT(CHOOSE(MATCH($T4186,{"±","&gt;","≥","≤","&lt;"},0), "AC", "AD", "AE", "AF", "AG") &amp; ROW())</f>
        <v/>
      </c>
      <c r="AI4186" s="56" t="str">
        <f aca="false">IF($X4186="Not Significant","No Further Action Required",
IF($AH4186="","",
IF(AND($AH4186="Pass",$L4186="0 - Passed "),"Analysis performed; no further action required.",
IF(AND($AH4186="Fail",$L4186="1 - Failed "),"Analysis performed; no further action required.",
IF(AND($AH4186="Pass",$L4186="2 - Limited In Use "),"Analysis performed; no further action required.",
IF(AND($AH4186="Fail",$L4186="3 - Adjusted "),"Analysis performed; no further action required.",
"Unit fails analysis; TSM determination required."))))))</f>
        <v/>
      </c>
      <c r="AJ4186" s="58"/>
    </row>
    <row r="4187" customFormat="false" ht="15" hidden="false" customHeight="false" outlineLevel="0" collapsed="false">
      <c r="A4187" s="56"/>
      <c r="E4187" s="57" t="str">
        <f aca="false">IF(AND($F4187="",$G4187=""),"",IF($G4187="",$F4187,HYPERLINK($G4187,$F4187)))</f>
        <v/>
      </c>
      <c r="H4187" s="1" t="str">
        <f aca="false">IF($I4187="","None Attached",IF(LEFT($I4187,5)="https",HYPERLINK($I4187,"Datasheet"),HYPERLINK(_xlfn.CONCAT("https://",$I4187),"Datasheet")))</f>
        <v>None Attached</v>
      </c>
      <c r="M4187" s="56"/>
      <c r="P4187" s="58"/>
      <c r="Q4187" s="1" t="n">
        <f aca="false">$M4187-$N4187</f>
        <v>0</v>
      </c>
      <c r="R4187" s="56"/>
      <c r="T4187" s="59" t="s">
        <v>15</v>
      </c>
      <c r="U4187" s="1" t="n">
        <f aca="false">$S4187-$R4187</f>
        <v>0</v>
      </c>
      <c r="V4187" s="1" t="n">
        <f aca="false">IF($T4187="±",$Q4187*2,$Q4187)</f>
        <v>0</v>
      </c>
      <c r="W4187" s="60" t="str">
        <f aca="false">IFERROR($U4187/ABS($V4187),"N/A")</f>
        <v>N/A</v>
      </c>
      <c r="X4187" s="61" t="str">
        <f aca="false">IF(OR($W4187="N/A",$R4187="",$S4187=""),"N/A",IF($W4187&gt;=4,"Not Significant",IF($W4187&gt;=2,"Semi-Significant","Significant")))</f>
        <v>N/A</v>
      </c>
      <c r="Z4187" s="1" t="str">
        <f aca="false">IF($D4187="Z540.1 w/data",0,"")</f>
        <v/>
      </c>
      <c r="AA4187" s="1" t="e">
        <f aca="false">$Y4187+$Q4187+$Z4187</f>
        <v>#VALUE!</v>
      </c>
      <c r="AB4187" s="1" t="n">
        <f aca="false">$N4187+$Q4187</f>
        <v>0</v>
      </c>
      <c r="AC4187" s="1" t="str">
        <f aca="false">IF($Y4187="","",IF(AND($AA4187&gt;=$R4187,$AA4187&lt;=$S4187),"Pass","Fail"))</f>
        <v/>
      </c>
      <c r="AD4187" s="1" t="str">
        <f aca="false">IF($Y4187="","",IF($AA4187&gt;$R4187,"Pass","Fail"))</f>
        <v/>
      </c>
      <c r="AE4187" s="1" t="str">
        <f aca="false">IF($Y4187="","",IF($AA4187&gt;=$R4187,"Pass","Fail"))</f>
        <v/>
      </c>
      <c r="AF4187" s="1" t="str">
        <f aca="false">IF($Y4187="","",IF($AA4187&lt;=$S4187,"Pass","Fail"))</f>
        <v/>
      </c>
      <c r="AG4187" s="1" t="str">
        <f aca="false">IF($Y4187="","",IF($AA4187&lt;$S4187,"Pass","Fail"))</f>
        <v/>
      </c>
      <c r="AH4187" s="23" t="str">
        <f aca="true">INDIRECT(CHOOSE(MATCH($T4187,{"±","&gt;","≥","≤","&lt;"},0), "AC", "AD", "AE", "AF", "AG") &amp; ROW())</f>
        <v/>
      </c>
      <c r="AI4187" s="56" t="str">
        <f aca="false">IF($X4187="Not Significant","No Further Action Required",
IF($AH4187="","",
IF(AND($AH4187="Pass",$L4187="0 - Passed "),"Analysis performed; no further action required.",
IF(AND($AH4187="Fail",$L4187="1 - Failed "),"Analysis performed; no further action required.",
IF(AND($AH4187="Pass",$L4187="2 - Limited In Use "),"Analysis performed; no further action required.",
IF(AND($AH4187="Fail",$L4187="3 - Adjusted "),"Analysis performed; no further action required.",
"Unit fails analysis; TSM determination required."))))))</f>
        <v/>
      </c>
      <c r="AJ4187" s="58"/>
    </row>
    <row r="4188" customFormat="false" ht="15" hidden="false" customHeight="false" outlineLevel="0" collapsed="false">
      <c r="A4188" s="56"/>
      <c r="E4188" s="57" t="str">
        <f aca="false">IF(AND($F4188="",$G4188=""),"",IF($G4188="",$F4188,HYPERLINK($G4188,$F4188)))</f>
        <v/>
      </c>
      <c r="H4188" s="1" t="str">
        <f aca="false">IF($I4188="","None Attached",IF(LEFT($I4188,5)="https",HYPERLINK($I4188,"Datasheet"),HYPERLINK(_xlfn.CONCAT("https://",$I4188),"Datasheet")))</f>
        <v>None Attached</v>
      </c>
      <c r="M4188" s="56"/>
      <c r="P4188" s="58"/>
      <c r="Q4188" s="1" t="n">
        <f aca="false">$M4188-$N4188</f>
        <v>0</v>
      </c>
      <c r="R4188" s="56"/>
      <c r="T4188" s="59" t="s">
        <v>15</v>
      </c>
      <c r="U4188" s="1" t="n">
        <f aca="false">$S4188-$R4188</f>
        <v>0</v>
      </c>
      <c r="V4188" s="1" t="n">
        <f aca="false">IF($T4188="±",$Q4188*2,$Q4188)</f>
        <v>0</v>
      </c>
      <c r="W4188" s="60" t="str">
        <f aca="false">IFERROR($U4188/ABS($V4188),"N/A")</f>
        <v>N/A</v>
      </c>
      <c r="X4188" s="61" t="str">
        <f aca="false">IF(OR($W4188="N/A",$R4188="",$S4188=""),"N/A",IF($W4188&gt;=4,"Not Significant",IF($W4188&gt;=2,"Semi-Significant","Significant")))</f>
        <v>N/A</v>
      </c>
      <c r="Z4188" s="1" t="str">
        <f aca="false">IF($D4188="Z540.1 w/data",0,"")</f>
        <v/>
      </c>
      <c r="AA4188" s="1" t="e">
        <f aca="false">$Y4188+$Q4188+$Z4188</f>
        <v>#VALUE!</v>
      </c>
      <c r="AB4188" s="1" t="n">
        <f aca="false">$N4188+$Q4188</f>
        <v>0</v>
      </c>
      <c r="AC4188" s="1" t="str">
        <f aca="false">IF($Y4188="","",IF(AND($AA4188&gt;=$R4188,$AA4188&lt;=$S4188),"Pass","Fail"))</f>
        <v/>
      </c>
      <c r="AD4188" s="1" t="str">
        <f aca="false">IF($Y4188="","",IF($AA4188&gt;$R4188,"Pass","Fail"))</f>
        <v/>
      </c>
      <c r="AE4188" s="1" t="str">
        <f aca="false">IF($Y4188="","",IF($AA4188&gt;=$R4188,"Pass","Fail"))</f>
        <v/>
      </c>
      <c r="AF4188" s="1" t="str">
        <f aca="false">IF($Y4188="","",IF($AA4188&lt;=$S4188,"Pass","Fail"))</f>
        <v/>
      </c>
      <c r="AG4188" s="1" t="str">
        <f aca="false">IF($Y4188="","",IF($AA4188&lt;$S4188,"Pass","Fail"))</f>
        <v/>
      </c>
      <c r="AH4188" s="23" t="str">
        <f aca="true">INDIRECT(CHOOSE(MATCH($T4188,{"±","&gt;","≥","≤","&lt;"},0), "AC", "AD", "AE", "AF", "AG") &amp; ROW())</f>
        <v/>
      </c>
      <c r="AI4188" s="56" t="str">
        <f aca="false">IF($X4188="Not Significant","No Further Action Required",
IF($AH4188="","",
IF(AND($AH4188="Pass",$L4188="0 - Passed "),"Analysis performed; no further action required.",
IF(AND($AH4188="Fail",$L4188="1 - Failed "),"Analysis performed; no further action required.",
IF(AND($AH4188="Pass",$L4188="2 - Limited In Use "),"Analysis performed; no further action required.",
IF(AND($AH4188="Fail",$L4188="3 - Adjusted "),"Analysis performed; no further action required.",
"Unit fails analysis; TSM determination required."))))))</f>
        <v/>
      </c>
      <c r="AJ4188" s="58"/>
    </row>
    <row r="4189" customFormat="false" ht="15" hidden="false" customHeight="false" outlineLevel="0" collapsed="false">
      <c r="A4189" s="56"/>
      <c r="E4189" s="57" t="str">
        <f aca="false">IF(AND($F4189="",$G4189=""),"",IF($G4189="",$F4189,HYPERLINK($G4189,$F4189)))</f>
        <v/>
      </c>
      <c r="H4189" s="1" t="str">
        <f aca="false">IF($I4189="","None Attached",IF(LEFT($I4189,5)="https",HYPERLINK($I4189,"Datasheet"),HYPERLINK(_xlfn.CONCAT("https://",$I4189),"Datasheet")))</f>
        <v>None Attached</v>
      </c>
      <c r="M4189" s="56"/>
      <c r="P4189" s="58"/>
      <c r="Q4189" s="1" t="n">
        <f aca="false">$M4189-$N4189</f>
        <v>0</v>
      </c>
      <c r="R4189" s="56"/>
      <c r="T4189" s="59" t="s">
        <v>15</v>
      </c>
      <c r="U4189" s="1" t="n">
        <f aca="false">$S4189-$R4189</f>
        <v>0</v>
      </c>
      <c r="V4189" s="1" t="n">
        <f aca="false">IF($T4189="±",$Q4189*2,$Q4189)</f>
        <v>0</v>
      </c>
      <c r="W4189" s="60" t="str">
        <f aca="false">IFERROR($U4189/ABS($V4189),"N/A")</f>
        <v>N/A</v>
      </c>
      <c r="X4189" s="61" t="str">
        <f aca="false">IF(OR($W4189="N/A",$R4189="",$S4189=""),"N/A",IF($W4189&gt;=4,"Not Significant",IF($W4189&gt;=2,"Semi-Significant","Significant")))</f>
        <v>N/A</v>
      </c>
      <c r="Z4189" s="1" t="str">
        <f aca="false">IF($D4189="Z540.1 w/data",0,"")</f>
        <v/>
      </c>
      <c r="AA4189" s="1" t="e">
        <f aca="false">$Y4189+$Q4189+$Z4189</f>
        <v>#VALUE!</v>
      </c>
      <c r="AB4189" s="1" t="n">
        <f aca="false">$N4189+$Q4189</f>
        <v>0</v>
      </c>
      <c r="AC4189" s="1" t="str">
        <f aca="false">IF($Y4189="","",IF(AND($AA4189&gt;=$R4189,$AA4189&lt;=$S4189),"Pass","Fail"))</f>
        <v/>
      </c>
      <c r="AD4189" s="1" t="str">
        <f aca="false">IF($Y4189="","",IF($AA4189&gt;$R4189,"Pass","Fail"))</f>
        <v/>
      </c>
      <c r="AE4189" s="1" t="str">
        <f aca="false">IF($Y4189="","",IF($AA4189&gt;=$R4189,"Pass","Fail"))</f>
        <v/>
      </c>
      <c r="AF4189" s="1" t="str">
        <f aca="false">IF($Y4189="","",IF($AA4189&lt;=$S4189,"Pass","Fail"))</f>
        <v/>
      </c>
      <c r="AG4189" s="1" t="str">
        <f aca="false">IF($Y4189="","",IF($AA4189&lt;$S4189,"Pass","Fail"))</f>
        <v/>
      </c>
      <c r="AH4189" s="23" t="str">
        <f aca="true">INDIRECT(CHOOSE(MATCH($T4189,{"±","&gt;","≥","≤","&lt;"},0), "AC", "AD", "AE", "AF", "AG") &amp; ROW())</f>
        <v/>
      </c>
      <c r="AI4189" s="56" t="str">
        <f aca="false">IF($X4189="Not Significant","No Further Action Required",
IF($AH4189="","",
IF(AND($AH4189="Pass",$L4189="0 - Passed "),"Analysis performed; no further action required.",
IF(AND($AH4189="Fail",$L4189="1 - Failed "),"Analysis performed; no further action required.",
IF(AND($AH4189="Pass",$L4189="2 - Limited In Use "),"Analysis performed; no further action required.",
IF(AND($AH4189="Fail",$L4189="3 - Adjusted "),"Analysis performed; no further action required.",
"Unit fails analysis; TSM determination required."))))))</f>
        <v/>
      </c>
      <c r="AJ4189" s="58"/>
    </row>
    <row r="4190" customFormat="false" ht="15" hidden="false" customHeight="false" outlineLevel="0" collapsed="false">
      <c r="A4190" s="56"/>
      <c r="E4190" s="57" t="str">
        <f aca="false">IF(AND($F4190="",$G4190=""),"",IF($G4190="",$F4190,HYPERLINK($G4190,$F4190)))</f>
        <v/>
      </c>
      <c r="H4190" s="1" t="str">
        <f aca="false">IF($I4190="","None Attached",IF(LEFT($I4190,5)="https",HYPERLINK($I4190,"Datasheet"),HYPERLINK(_xlfn.CONCAT("https://",$I4190),"Datasheet")))</f>
        <v>None Attached</v>
      </c>
      <c r="M4190" s="56"/>
      <c r="P4190" s="58"/>
      <c r="Q4190" s="1" t="n">
        <f aca="false">$M4190-$N4190</f>
        <v>0</v>
      </c>
      <c r="R4190" s="56"/>
      <c r="T4190" s="59" t="s">
        <v>15</v>
      </c>
      <c r="U4190" s="1" t="n">
        <f aca="false">$S4190-$R4190</f>
        <v>0</v>
      </c>
      <c r="V4190" s="1" t="n">
        <f aca="false">IF($T4190="±",$Q4190*2,$Q4190)</f>
        <v>0</v>
      </c>
      <c r="W4190" s="60" t="str">
        <f aca="false">IFERROR($U4190/ABS($V4190),"N/A")</f>
        <v>N/A</v>
      </c>
      <c r="X4190" s="61" t="str">
        <f aca="false">IF(OR($W4190="N/A",$R4190="",$S4190=""),"N/A",IF($W4190&gt;=4,"Not Significant",IF($W4190&gt;=2,"Semi-Significant","Significant")))</f>
        <v>N/A</v>
      </c>
      <c r="Z4190" s="1" t="str">
        <f aca="false">IF($D4190="Z540.1 w/data",0,"")</f>
        <v/>
      </c>
      <c r="AA4190" s="1" t="e">
        <f aca="false">$Y4190+$Q4190+$Z4190</f>
        <v>#VALUE!</v>
      </c>
      <c r="AB4190" s="1" t="n">
        <f aca="false">$N4190+$Q4190</f>
        <v>0</v>
      </c>
      <c r="AC4190" s="1" t="str">
        <f aca="false">IF($Y4190="","",IF(AND($AA4190&gt;=$R4190,$AA4190&lt;=$S4190),"Pass","Fail"))</f>
        <v/>
      </c>
      <c r="AD4190" s="1" t="str">
        <f aca="false">IF($Y4190="","",IF($AA4190&gt;$R4190,"Pass","Fail"))</f>
        <v/>
      </c>
      <c r="AE4190" s="1" t="str">
        <f aca="false">IF($Y4190="","",IF($AA4190&gt;=$R4190,"Pass","Fail"))</f>
        <v/>
      </c>
      <c r="AF4190" s="1" t="str">
        <f aca="false">IF($Y4190="","",IF($AA4190&lt;=$S4190,"Pass","Fail"))</f>
        <v/>
      </c>
      <c r="AG4190" s="1" t="str">
        <f aca="false">IF($Y4190="","",IF($AA4190&lt;$S4190,"Pass","Fail"))</f>
        <v/>
      </c>
      <c r="AH4190" s="23" t="str">
        <f aca="true">INDIRECT(CHOOSE(MATCH($T4190,{"±","&gt;","≥","≤","&lt;"},0), "AC", "AD", "AE", "AF", "AG") &amp; ROW())</f>
        <v/>
      </c>
      <c r="AI4190" s="56" t="str">
        <f aca="false">IF($X4190="Not Significant","No Further Action Required",
IF($AH4190="","",
IF(AND($AH4190="Pass",$L4190="0 - Passed "),"Analysis performed; no further action required.",
IF(AND($AH4190="Fail",$L4190="1 - Failed "),"Analysis performed; no further action required.",
IF(AND($AH4190="Pass",$L4190="2 - Limited In Use "),"Analysis performed; no further action required.",
IF(AND($AH4190="Fail",$L4190="3 - Adjusted "),"Analysis performed; no further action required.",
"Unit fails analysis; TSM determination required."))))))</f>
        <v/>
      </c>
      <c r="AJ4190" s="58"/>
    </row>
    <row r="4191" customFormat="false" ht="15" hidden="false" customHeight="false" outlineLevel="0" collapsed="false">
      <c r="A4191" s="56"/>
      <c r="E4191" s="57" t="str">
        <f aca="false">IF(AND($F4191="",$G4191=""),"",IF($G4191="",$F4191,HYPERLINK($G4191,$F4191)))</f>
        <v/>
      </c>
      <c r="H4191" s="1" t="str">
        <f aca="false">IF($I4191="","None Attached",IF(LEFT($I4191,5)="https",HYPERLINK($I4191,"Datasheet"),HYPERLINK(_xlfn.CONCAT("https://",$I4191),"Datasheet")))</f>
        <v>None Attached</v>
      </c>
      <c r="M4191" s="56"/>
      <c r="P4191" s="58"/>
      <c r="Q4191" s="1" t="n">
        <f aca="false">$M4191-$N4191</f>
        <v>0</v>
      </c>
      <c r="R4191" s="56"/>
      <c r="T4191" s="59" t="s">
        <v>15</v>
      </c>
      <c r="U4191" s="1" t="n">
        <f aca="false">$S4191-$R4191</f>
        <v>0</v>
      </c>
      <c r="V4191" s="1" t="n">
        <f aca="false">IF($T4191="±",$Q4191*2,$Q4191)</f>
        <v>0</v>
      </c>
      <c r="W4191" s="60" t="str">
        <f aca="false">IFERROR($U4191/ABS($V4191),"N/A")</f>
        <v>N/A</v>
      </c>
      <c r="X4191" s="61" t="str">
        <f aca="false">IF(OR($W4191="N/A",$R4191="",$S4191=""),"N/A",IF($W4191&gt;=4,"Not Significant",IF($W4191&gt;=2,"Semi-Significant","Significant")))</f>
        <v>N/A</v>
      </c>
      <c r="Z4191" s="1" t="str">
        <f aca="false">IF($D4191="Z540.1 w/data",0,"")</f>
        <v/>
      </c>
      <c r="AA4191" s="1" t="e">
        <f aca="false">$Y4191+$Q4191+$Z4191</f>
        <v>#VALUE!</v>
      </c>
      <c r="AB4191" s="1" t="n">
        <f aca="false">$N4191+$Q4191</f>
        <v>0</v>
      </c>
      <c r="AC4191" s="1" t="str">
        <f aca="false">IF($Y4191="","",IF(AND($AA4191&gt;=$R4191,$AA4191&lt;=$S4191),"Pass","Fail"))</f>
        <v/>
      </c>
      <c r="AD4191" s="1" t="str">
        <f aca="false">IF($Y4191="","",IF($AA4191&gt;$R4191,"Pass","Fail"))</f>
        <v/>
      </c>
      <c r="AE4191" s="1" t="str">
        <f aca="false">IF($Y4191="","",IF($AA4191&gt;=$R4191,"Pass","Fail"))</f>
        <v/>
      </c>
      <c r="AF4191" s="1" t="str">
        <f aca="false">IF($Y4191="","",IF($AA4191&lt;=$S4191,"Pass","Fail"))</f>
        <v/>
      </c>
      <c r="AG4191" s="1" t="str">
        <f aca="false">IF($Y4191="","",IF($AA4191&lt;$S4191,"Pass","Fail"))</f>
        <v/>
      </c>
      <c r="AH4191" s="23" t="str">
        <f aca="true">INDIRECT(CHOOSE(MATCH($T4191,{"±","&gt;","≥","≤","&lt;"},0), "AC", "AD", "AE", "AF", "AG") &amp; ROW())</f>
        <v/>
      </c>
      <c r="AI4191" s="56" t="str">
        <f aca="false">IF($X4191="Not Significant","No Further Action Required",
IF($AH4191="","",
IF(AND($AH4191="Pass",$L4191="0 - Passed "),"Analysis performed; no further action required.",
IF(AND($AH4191="Fail",$L4191="1 - Failed "),"Analysis performed; no further action required.",
IF(AND($AH4191="Pass",$L4191="2 - Limited In Use "),"Analysis performed; no further action required.",
IF(AND($AH4191="Fail",$L4191="3 - Adjusted "),"Analysis performed; no further action required.",
"Unit fails analysis; TSM determination required."))))))</f>
        <v/>
      </c>
      <c r="AJ4191" s="58"/>
    </row>
    <row r="4192" customFormat="false" ht="15" hidden="false" customHeight="false" outlineLevel="0" collapsed="false">
      <c r="A4192" s="56"/>
      <c r="E4192" s="57" t="str">
        <f aca="false">IF(AND($F4192="",$G4192=""),"",IF($G4192="",$F4192,HYPERLINK($G4192,$F4192)))</f>
        <v/>
      </c>
      <c r="H4192" s="1" t="str">
        <f aca="false">IF($I4192="","None Attached",IF(LEFT($I4192,5)="https",HYPERLINK($I4192,"Datasheet"),HYPERLINK(_xlfn.CONCAT("https://",$I4192),"Datasheet")))</f>
        <v>None Attached</v>
      </c>
      <c r="M4192" s="56"/>
      <c r="P4192" s="58"/>
      <c r="Q4192" s="1" t="n">
        <f aca="false">$M4192-$N4192</f>
        <v>0</v>
      </c>
      <c r="R4192" s="56"/>
      <c r="T4192" s="59" t="s">
        <v>15</v>
      </c>
      <c r="U4192" s="1" t="n">
        <f aca="false">$S4192-$R4192</f>
        <v>0</v>
      </c>
      <c r="V4192" s="1" t="n">
        <f aca="false">IF($T4192="±",$Q4192*2,$Q4192)</f>
        <v>0</v>
      </c>
      <c r="W4192" s="60" t="str">
        <f aca="false">IFERROR($U4192/ABS($V4192),"N/A")</f>
        <v>N/A</v>
      </c>
      <c r="X4192" s="61" t="str">
        <f aca="false">IF(OR($W4192="N/A",$R4192="",$S4192=""),"N/A",IF($W4192&gt;=4,"Not Significant",IF($W4192&gt;=2,"Semi-Significant","Significant")))</f>
        <v>N/A</v>
      </c>
      <c r="Z4192" s="1" t="str">
        <f aca="false">IF($D4192="Z540.1 w/data",0,"")</f>
        <v/>
      </c>
      <c r="AA4192" s="1" t="e">
        <f aca="false">$Y4192+$Q4192+$Z4192</f>
        <v>#VALUE!</v>
      </c>
      <c r="AB4192" s="1" t="n">
        <f aca="false">$N4192+$Q4192</f>
        <v>0</v>
      </c>
      <c r="AC4192" s="1" t="str">
        <f aca="false">IF($Y4192="","",IF(AND($AA4192&gt;=$R4192,$AA4192&lt;=$S4192),"Pass","Fail"))</f>
        <v/>
      </c>
      <c r="AD4192" s="1" t="str">
        <f aca="false">IF($Y4192="","",IF($AA4192&gt;$R4192,"Pass","Fail"))</f>
        <v/>
      </c>
      <c r="AE4192" s="1" t="str">
        <f aca="false">IF($Y4192="","",IF($AA4192&gt;=$R4192,"Pass","Fail"))</f>
        <v/>
      </c>
      <c r="AF4192" s="1" t="str">
        <f aca="false">IF($Y4192="","",IF($AA4192&lt;=$S4192,"Pass","Fail"))</f>
        <v/>
      </c>
      <c r="AG4192" s="1" t="str">
        <f aca="false">IF($Y4192="","",IF($AA4192&lt;$S4192,"Pass","Fail"))</f>
        <v/>
      </c>
      <c r="AH4192" s="23" t="str">
        <f aca="true">INDIRECT(CHOOSE(MATCH($T4192,{"±","&gt;","≥","≤","&lt;"},0), "AC", "AD", "AE", "AF", "AG") &amp; ROW())</f>
        <v/>
      </c>
      <c r="AI4192" s="56" t="str">
        <f aca="false">IF($X4192="Not Significant","No Further Action Required",
IF($AH4192="","",
IF(AND($AH4192="Pass",$L4192="0 - Passed "),"Analysis performed; no further action required.",
IF(AND($AH4192="Fail",$L4192="1 - Failed "),"Analysis performed; no further action required.",
IF(AND($AH4192="Pass",$L4192="2 - Limited In Use "),"Analysis performed; no further action required.",
IF(AND($AH4192="Fail",$L4192="3 - Adjusted "),"Analysis performed; no further action required.",
"Unit fails analysis; TSM determination required."))))))</f>
        <v/>
      </c>
      <c r="AJ4192" s="58"/>
    </row>
    <row r="4193" customFormat="false" ht="15" hidden="false" customHeight="false" outlineLevel="0" collapsed="false">
      <c r="A4193" s="56"/>
      <c r="E4193" s="57" t="str">
        <f aca="false">IF(AND($F4193="",$G4193=""),"",IF($G4193="",$F4193,HYPERLINK($G4193,$F4193)))</f>
        <v/>
      </c>
      <c r="H4193" s="1" t="str">
        <f aca="false">IF($I4193="","None Attached",IF(LEFT($I4193,5)="https",HYPERLINK($I4193,"Datasheet"),HYPERLINK(_xlfn.CONCAT("https://",$I4193),"Datasheet")))</f>
        <v>None Attached</v>
      </c>
      <c r="M4193" s="56"/>
      <c r="P4193" s="58"/>
      <c r="Q4193" s="1" t="n">
        <f aca="false">$M4193-$N4193</f>
        <v>0</v>
      </c>
      <c r="R4193" s="56"/>
      <c r="T4193" s="59" t="s">
        <v>15</v>
      </c>
      <c r="U4193" s="1" t="n">
        <f aca="false">$S4193-$R4193</f>
        <v>0</v>
      </c>
      <c r="V4193" s="1" t="n">
        <f aca="false">IF($T4193="±",$Q4193*2,$Q4193)</f>
        <v>0</v>
      </c>
      <c r="W4193" s="60" t="str">
        <f aca="false">IFERROR($U4193/ABS($V4193),"N/A")</f>
        <v>N/A</v>
      </c>
      <c r="X4193" s="61" t="str">
        <f aca="false">IF(OR($W4193="N/A",$R4193="",$S4193=""),"N/A",IF($W4193&gt;=4,"Not Significant",IF($W4193&gt;=2,"Semi-Significant","Significant")))</f>
        <v>N/A</v>
      </c>
      <c r="Z4193" s="1" t="str">
        <f aca="false">IF($D4193="Z540.1 w/data",0,"")</f>
        <v/>
      </c>
      <c r="AA4193" s="1" t="e">
        <f aca="false">$Y4193+$Q4193+$Z4193</f>
        <v>#VALUE!</v>
      </c>
      <c r="AB4193" s="1" t="n">
        <f aca="false">$N4193+$Q4193</f>
        <v>0</v>
      </c>
      <c r="AC4193" s="1" t="str">
        <f aca="false">IF($Y4193="","",IF(AND($AA4193&gt;=$R4193,$AA4193&lt;=$S4193),"Pass","Fail"))</f>
        <v/>
      </c>
      <c r="AD4193" s="1" t="str">
        <f aca="false">IF($Y4193="","",IF($AA4193&gt;$R4193,"Pass","Fail"))</f>
        <v/>
      </c>
      <c r="AE4193" s="1" t="str">
        <f aca="false">IF($Y4193="","",IF($AA4193&gt;=$R4193,"Pass","Fail"))</f>
        <v/>
      </c>
      <c r="AF4193" s="1" t="str">
        <f aca="false">IF($Y4193="","",IF($AA4193&lt;=$S4193,"Pass","Fail"))</f>
        <v/>
      </c>
      <c r="AG4193" s="1" t="str">
        <f aca="false">IF($Y4193="","",IF($AA4193&lt;$S4193,"Pass","Fail"))</f>
        <v/>
      </c>
      <c r="AH4193" s="23" t="str">
        <f aca="true">INDIRECT(CHOOSE(MATCH($T4193,{"±","&gt;","≥","≤","&lt;"},0), "AC", "AD", "AE", "AF", "AG") &amp; ROW())</f>
        <v/>
      </c>
      <c r="AI4193" s="56" t="str">
        <f aca="false">IF($X4193="Not Significant","No Further Action Required",
IF($AH4193="","",
IF(AND($AH4193="Pass",$L4193="0 - Passed "),"Analysis performed; no further action required.",
IF(AND($AH4193="Fail",$L4193="1 - Failed "),"Analysis performed; no further action required.",
IF(AND($AH4193="Pass",$L4193="2 - Limited In Use "),"Analysis performed; no further action required.",
IF(AND($AH4193="Fail",$L4193="3 - Adjusted "),"Analysis performed; no further action required.",
"Unit fails analysis; TSM determination required."))))))</f>
        <v/>
      </c>
      <c r="AJ4193" s="58"/>
    </row>
    <row r="4194" customFormat="false" ht="15" hidden="false" customHeight="false" outlineLevel="0" collapsed="false">
      <c r="A4194" s="56"/>
      <c r="E4194" s="57" t="str">
        <f aca="false">IF(AND($F4194="",$G4194=""),"",IF($G4194="",$F4194,HYPERLINK($G4194,$F4194)))</f>
        <v/>
      </c>
      <c r="H4194" s="1" t="str">
        <f aca="false">IF($I4194="","None Attached",IF(LEFT($I4194,5)="https",HYPERLINK($I4194,"Datasheet"),HYPERLINK(_xlfn.CONCAT("https://",$I4194),"Datasheet")))</f>
        <v>None Attached</v>
      </c>
      <c r="M4194" s="56"/>
      <c r="P4194" s="58"/>
      <c r="Q4194" s="1" t="n">
        <f aca="false">$M4194-$N4194</f>
        <v>0</v>
      </c>
      <c r="R4194" s="56"/>
      <c r="T4194" s="59" t="s">
        <v>15</v>
      </c>
      <c r="U4194" s="1" t="n">
        <f aca="false">$S4194-$R4194</f>
        <v>0</v>
      </c>
      <c r="V4194" s="1" t="n">
        <f aca="false">IF($T4194="±",$Q4194*2,$Q4194)</f>
        <v>0</v>
      </c>
      <c r="W4194" s="60" t="str">
        <f aca="false">IFERROR($U4194/ABS($V4194),"N/A")</f>
        <v>N/A</v>
      </c>
      <c r="X4194" s="61" t="str">
        <f aca="false">IF(OR($W4194="N/A",$R4194="",$S4194=""),"N/A",IF($W4194&gt;=4,"Not Significant",IF($W4194&gt;=2,"Semi-Significant","Significant")))</f>
        <v>N/A</v>
      </c>
      <c r="Z4194" s="1" t="str">
        <f aca="false">IF($D4194="Z540.1 w/data",0,"")</f>
        <v/>
      </c>
      <c r="AA4194" s="1" t="e">
        <f aca="false">$Y4194+$Q4194+$Z4194</f>
        <v>#VALUE!</v>
      </c>
      <c r="AB4194" s="1" t="n">
        <f aca="false">$N4194+$Q4194</f>
        <v>0</v>
      </c>
      <c r="AC4194" s="1" t="str">
        <f aca="false">IF($Y4194="","",IF(AND($AA4194&gt;=$R4194,$AA4194&lt;=$S4194),"Pass","Fail"))</f>
        <v/>
      </c>
      <c r="AD4194" s="1" t="str">
        <f aca="false">IF($Y4194="","",IF($AA4194&gt;$R4194,"Pass","Fail"))</f>
        <v/>
      </c>
      <c r="AE4194" s="1" t="str">
        <f aca="false">IF($Y4194="","",IF($AA4194&gt;=$R4194,"Pass","Fail"))</f>
        <v/>
      </c>
      <c r="AF4194" s="1" t="str">
        <f aca="false">IF($Y4194="","",IF($AA4194&lt;=$S4194,"Pass","Fail"))</f>
        <v/>
      </c>
      <c r="AG4194" s="1" t="str">
        <f aca="false">IF($Y4194="","",IF($AA4194&lt;$S4194,"Pass","Fail"))</f>
        <v/>
      </c>
      <c r="AH4194" s="23" t="str">
        <f aca="true">INDIRECT(CHOOSE(MATCH($T4194,{"±","&gt;","≥","≤","&lt;"},0), "AC", "AD", "AE", "AF", "AG") &amp; ROW())</f>
        <v/>
      </c>
      <c r="AI4194" s="56" t="str">
        <f aca="false">IF($X4194="Not Significant","No Further Action Required",
IF($AH4194="","",
IF(AND($AH4194="Pass",$L4194="0 - Passed "),"Analysis performed; no further action required.",
IF(AND($AH4194="Fail",$L4194="1 - Failed "),"Analysis performed; no further action required.",
IF(AND($AH4194="Pass",$L4194="2 - Limited In Use "),"Analysis performed; no further action required.",
IF(AND($AH4194="Fail",$L4194="3 - Adjusted "),"Analysis performed; no further action required.",
"Unit fails analysis; TSM determination required."))))))</f>
        <v/>
      </c>
      <c r="AJ4194" s="58"/>
    </row>
    <row r="4195" customFormat="false" ht="15" hidden="false" customHeight="false" outlineLevel="0" collapsed="false">
      <c r="A4195" s="56"/>
      <c r="E4195" s="57" t="str">
        <f aca="false">IF(AND($F4195="",$G4195=""),"",IF($G4195="",$F4195,HYPERLINK($G4195,$F4195)))</f>
        <v/>
      </c>
      <c r="H4195" s="1" t="str">
        <f aca="false">IF($I4195="","None Attached",IF(LEFT($I4195,5)="https",HYPERLINK($I4195,"Datasheet"),HYPERLINK(_xlfn.CONCAT("https://",$I4195),"Datasheet")))</f>
        <v>None Attached</v>
      </c>
      <c r="M4195" s="56"/>
      <c r="P4195" s="58"/>
      <c r="Q4195" s="1" t="n">
        <f aca="false">$M4195-$N4195</f>
        <v>0</v>
      </c>
      <c r="R4195" s="56"/>
      <c r="T4195" s="59" t="s">
        <v>15</v>
      </c>
      <c r="U4195" s="1" t="n">
        <f aca="false">$S4195-$R4195</f>
        <v>0</v>
      </c>
      <c r="V4195" s="1" t="n">
        <f aca="false">IF($T4195="±",$Q4195*2,$Q4195)</f>
        <v>0</v>
      </c>
      <c r="W4195" s="60" t="str">
        <f aca="false">IFERROR($U4195/ABS($V4195),"N/A")</f>
        <v>N/A</v>
      </c>
      <c r="X4195" s="61" t="str">
        <f aca="false">IF(OR($W4195="N/A",$R4195="",$S4195=""),"N/A",IF($W4195&gt;=4,"Not Significant",IF($W4195&gt;=2,"Semi-Significant","Significant")))</f>
        <v>N/A</v>
      </c>
      <c r="Z4195" s="1" t="str">
        <f aca="false">IF($D4195="Z540.1 w/data",0,"")</f>
        <v/>
      </c>
      <c r="AA4195" s="1" t="e">
        <f aca="false">$Y4195+$Q4195+$Z4195</f>
        <v>#VALUE!</v>
      </c>
      <c r="AB4195" s="1" t="n">
        <f aca="false">$N4195+$Q4195</f>
        <v>0</v>
      </c>
      <c r="AC4195" s="1" t="str">
        <f aca="false">IF($Y4195="","",IF(AND($AA4195&gt;=$R4195,$AA4195&lt;=$S4195),"Pass","Fail"))</f>
        <v/>
      </c>
      <c r="AD4195" s="1" t="str">
        <f aca="false">IF($Y4195="","",IF($AA4195&gt;$R4195,"Pass","Fail"))</f>
        <v/>
      </c>
      <c r="AE4195" s="1" t="str">
        <f aca="false">IF($Y4195="","",IF($AA4195&gt;=$R4195,"Pass","Fail"))</f>
        <v/>
      </c>
      <c r="AF4195" s="1" t="str">
        <f aca="false">IF($Y4195="","",IF($AA4195&lt;=$S4195,"Pass","Fail"))</f>
        <v/>
      </c>
      <c r="AG4195" s="1" t="str">
        <f aca="false">IF($Y4195="","",IF($AA4195&lt;$S4195,"Pass","Fail"))</f>
        <v/>
      </c>
      <c r="AH4195" s="23" t="str">
        <f aca="true">INDIRECT(CHOOSE(MATCH($T4195,{"±","&gt;","≥","≤","&lt;"},0), "AC", "AD", "AE", "AF", "AG") &amp; ROW())</f>
        <v/>
      </c>
      <c r="AI4195" s="56" t="str">
        <f aca="false">IF($X4195="Not Significant","No Further Action Required",
IF($AH4195="","",
IF(AND($AH4195="Pass",$L4195="0 - Passed "),"Analysis performed; no further action required.",
IF(AND($AH4195="Fail",$L4195="1 - Failed "),"Analysis performed; no further action required.",
IF(AND($AH4195="Pass",$L4195="2 - Limited In Use "),"Analysis performed; no further action required.",
IF(AND($AH4195="Fail",$L4195="3 - Adjusted "),"Analysis performed; no further action required.",
"Unit fails analysis; TSM determination required."))))))</f>
        <v/>
      </c>
      <c r="AJ4195" s="58"/>
    </row>
    <row r="4196" customFormat="false" ht="15" hidden="false" customHeight="false" outlineLevel="0" collapsed="false">
      <c r="A4196" s="56"/>
      <c r="E4196" s="57" t="str">
        <f aca="false">IF(AND($F4196="",$G4196=""),"",IF($G4196="",$F4196,HYPERLINK($G4196,$F4196)))</f>
        <v/>
      </c>
      <c r="H4196" s="1" t="str">
        <f aca="false">IF($I4196="","None Attached",IF(LEFT($I4196,5)="https",HYPERLINK($I4196,"Datasheet"),HYPERLINK(_xlfn.CONCAT("https://",$I4196),"Datasheet")))</f>
        <v>None Attached</v>
      </c>
      <c r="M4196" s="56"/>
      <c r="P4196" s="58"/>
      <c r="Q4196" s="1" t="n">
        <f aca="false">$M4196-$N4196</f>
        <v>0</v>
      </c>
      <c r="R4196" s="56"/>
      <c r="T4196" s="59" t="s">
        <v>15</v>
      </c>
      <c r="U4196" s="1" t="n">
        <f aca="false">$S4196-$R4196</f>
        <v>0</v>
      </c>
      <c r="V4196" s="1" t="n">
        <f aca="false">IF($T4196="±",$Q4196*2,$Q4196)</f>
        <v>0</v>
      </c>
      <c r="W4196" s="60" t="str">
        <f aca="false">IFERROR($U4196/ABS($V4196),"N/A")</f>
        <v>N/A</v>
      </c>
      <c r="X4196" s="61" t="str">
        <f aca="false">IF(OR($W4196="N/A",$R4196="",$S4196=""),"N/A",IF($W4196&gt;=4,"Not Significant",IF($W4196&gt;=2,"Semi-Significant","Significant")))</f>
        <v>N/A</v>
      </c>
      <c r="Z4196" s="1" t="str">
        <f aca="false">IF($D4196="Z540.1 w/data",0,"")</f>
        <v/>
      </c>
      <c r="AA4196" s="1" t="e">
        <f aca="false">$Y4196+$Q4196+$Z4196</f>
        <v>#VALUE!</v>
      </c>
      <c r="AB4196" s="1" t="n">
        <f aca="false">$N4196+$Q4196</f>
        <v>0</v>
      </c>
      <c r="AC4196" s="1" t="str">
        <f aca="false">IF($Y4196="","",IF(AND($AA4196&gt;=$R4196,$AA4196&lt;=$S4196),"Pass","Fail"))</f>
        <v/>
      </c>
      <c r="AD4196" s="1" t="str">
        <f aca="false">IF($Y4196="","",IF($AA4196&gt;$R4196,"Pass","Fail"))</f>
        <v/>
      </c>
      <c r="AE4196" s="1" t="str">
        <f aca="false">IF($Y4196="","",IF($AA4196&gt;=$R4196,"Pass","Fail"))</f>
        <v/>
      </c>
      <c r="AF4196" s="1" t="str">
        <f aca="false">IF($Y4196="","",IF($AA4196&lt;=$S4196,"Pass","Fail"))</f>
        <v/>
      </c>
      <c r="AG4196" s="1" t="str">
        <f aca="false">IF($Y4196="","",IF($AA4196&lt;$S4196,"Pass","Fail"))</f>
        <v/>
      </c>
      <c r="AH4196" s="23" t="str">
        <f aca="true">INDIRECT(CHOOSE(MATCH($T4196,{"±","&gt;","≥","≤","&lt;"},0), "AC", "AD", "AE", "AF", "AG") &amp; ROW())</f>
        <v/>
      </c>
      <c r="AI4196" s="56" t="str">
        <f aca="false">IF($X4196="Not Significant","No Further Action Required",
IF($AH4196="","",
IF(AND($AH4196="Pass",$L4196="0 - Passed "),"Analysis performed; no further action required.",
IF(AND($AH4196="Fail",$L4196="1 - Failed "),"Analysis performed; no further action required.",
IF(AND($AH4196="Pass",$L4196="2 - Limited In Use "),"Analysis performed; no further action required.",
IF(AND($AH4196="Fail",$L4196="3 - Adjusted "),"Analysis performed; no further action required.",
"Unit fails analysis; TSM determination required."))))))</f>
        <v/>
      </c>
      <c r="AJ4196" s="58"/>
    </row>
    <row r="4197" customFormat="false" ht="15" hidden="false" customHeight="false" outlineLevel="0" collapsed="false">
      <c r="A4197" s="56"/>
      <c r="E4197" s="57" t="str">
        <f aca="false">IF(AND($F4197="",$G4197=""),"",IF($G4197="",$F4197,HYPERLINK($G4197,$F4197)))</f>
        <v/>
      </c>
      <c r="H4197" s="1" t="str">
        <f aca="false">IF($I4197="","None Attached",IF(LEFT($I4197,5)="https",HYPERLINK($I4197,"Datasheet"),HYPERLINK(_xlfn.CONCAT("https://",$I4197),"Datasheet")))</f>
        <v>None Attached</v>
      </c>
      <c r="M4197" s="56"/>
      <c r="P4197" s="58"/>
      <c r="Q4197" s="1" t="n">
        <f aca="false">$M4197-$N4197</f>
        <v>0</v>
      </c>
      <c r="R4197" s="56"/>
      <c r="T4197" s="59" t="s">
        <v>15</v>
      </c>
      <c r="U4197" s="1" t="n">
        <f aca="false">$S4197-$R4197</f>
        <v>0</v>
      </c>
      <c r="V4197" s="1" t="n">
        <f aca="false">IF($T4197="±",$Q4197*2,$Q4197)</f>
        <v>0</v>
      </c>
      <c r="W4197" s="60" t="str">
        <f aca="false">IFERROR($U4197/ABS($V4197),"N/A")</f>
        <v>N/A</v>
      </c>
      <c r="X4197" s="61" t="str">
        <f aca="false">IF(OR($W4197="N/A",$R4197="",$S4197=""),"N/A",IF($W4197&gt;=4,"Not Significant",IF($W4197&gt;=2,"Semi-Significant","Significant")))</f>
        <v>N/A</v>
      </c>
      <c r="Z4197" s="1" t="str">
        <f aca="false">IF($D4197="Z540.1 w/data",0,"")</f>
        <v/>
      </c>
      <c r="AA4197" s="1" t="e">
        <f aca="false">$Y4197+$Q4197+$Z4197</f>
        <v>#VALUE!</v>
      </c>
      <c r="AB4197" s="1" t="n">
        <f aca="false">$N4197+$Q4197</f>
        <v>0</v>
      </c>
      <c r="AC4197" s="1" t="str">
        <f aca="false">IF($Y4197="","",IF(AND($AA4197&gt;=$R4197,$AA4197&lt;=$S4197),"Pass","Fail"))</f>
        <v/>
      </c>
      <c r="AD4197" s="1" t="str">
        <f aca="false">IF($Y4197="","",IF($AA4197&gt;$R4197,"Pass","Fail"))</f>
        <v/>
      </c>
      <c r="AE4197" s="1" t="str">
        <f aca="false">IF($Y4197="","",IF($AA4197&gt;=$R4197,"Pass","Fail"))</f>
        <v/>
      </c>
      <c r="AF4197" s="1" t="str">
        <f aca="false">IF($Y4197="","",IF($AA4197&lt;=$S4197,"Pass","Fail"))</f>
        <v/>
      </c>
      <c r="AG4197" s="1" t="str">
        <f aca="false">IF($Y4197="","",IF($AA4197&lt;$S4197,"Pass","Fail"))</f>
        <v/>
      </c>
      <c r="AH4197" s="23" t="str">
        <f aca="true">INDIRECT(CHOOSE(MATCH($T4197,{"±","&gt;","≥","≤","&lt;"},0), "AC", "AD", "AE", "AF", "AG") &amp; ROW())</f>
        <v/>
      </c>
      <c r="AI4197" s="56" t="str">
        <f aca="false">IF($X4197="Not Significant","No Further Action Required",
IF($AH4197="","",
IF(AND($AH4197="Pass",$L4197="0 - Passed "),"Analysis performed; no further action required.",
IF(AND($AH4197="Fail",$L4197="1 - Failed "),"Analysis performed; no further action required.",
IF(AND($AH4197="Pass",$L4197="2 - Limited In Use "),"Analysis performed; no further action required.",
IF(AND($AH4197="Fail",$L4197="3 - Adjusted "),"Analysis performed; no further action required.",
"Unit fails analysis; TSM determination required."))))))</f>
        <v/>
      </c>
      <c r="AJ4197" s="58"/>
    </row>
    <row r="4198" customFormat="false" ht="15" hidden="false" customHeight="false" outlineLevel="0" collapsed="false">
      <c r="A4198" s="56"/>
      <c r="E4198" s="57" t="str">
        <f aca="false">IF(AND($F4198="",$G4198=""),"",IF($G4198="",$F4198,HYPERLINK($G4198,$F4198)))</f>
        <v/>
      </c>
      <c r="H4198" s="1" t="str">
        <f aca="false">IF($I4198="","None Attached",IF(LEFT($I4198,5)="https",HYPERLINK($I4198,"Datasheet"),HYPERLINK(_xlfn.CONCAT("https://",$I4198),"Datasheet")))</f>
        <v>None Attached</v>
      </c>
      <c r="M4198" s="56"/>
      <c r="P4198" s="58"/>
      <c r="Q4198" s="1" t="n">
        <f aca="false">$M4198-$N4198</f>
        <v>0</v>
      </c>
      <c r="R4198" s="56"/>
      <c r="T4198" s="59" t="s">
        <v>15</v>
      </c>
      <c r="U4198" s="1" t="n">
        <f aca="false">$S4198-$R4198</f>
        <v>0</v>
      </c>
      <c r="V4198" s="1" t="n">
        <f aca="false">IF($T4198="±",$Q4198*2,$Q4198)</f>
        <v>0</v>
      </c>
      <c r="W4198" s="60" t="str">
        <f aca="false">IFERROR($U4198/ABS($V4198),"N/A")</f>
        <v>N/A</v>
      </c>
      <c r="X4198" s="61" t="str">
        <f aca="false">IF(OR($W4198="N/A",$R4198="",$S4198=""),"N/A",IF($W4198&gt;=4,"Not Significant",IF($W4198&gt;=2,"Semi-Significant","Significant")))</f>
        <v>N/A</v>
      </c>
      <c r="Z4198" s="1" t="str">
        <f aca="false">IF($D4198="Z540.1 w/data",0,"")</f>
        <v/>
      </c>
      <c r="AA4198" s="1" t="e">
        <f aca="false">$Y4198+$Q4198+$Z4198</f>
        <v>#VALUE!</v>
      </c>
      <c r="AB4198" s="1" t="n">
        <f aca="false">$N4198+$Q4198</f>
        <v>0</v>
      </c>
      <c r="AC4198" s="1" t="str">
        <f aca="false">IF($Y4198="","",IF(AND($AA4198&gt;=$R4198,$AA4198&lt;=$S4198),"Pass","Fail"))</f>
        <v/>
      </c>
      <c r="AD4198" s="1" t="str">
        <f aca="false">IF($Y4198="","",IF($AA4198&gt;$R4198,"Pass","Fail"))</f>
        <v/>
      </c>
      <c r="AE4198" s="1" t="str">
        <f aca="false">IF($Y4198="","",IF($AA4198&gt;=$R4198,"Pass","Fail"))</f>
        <v/>
      </c>
      <c r="AF4198" s="1" t="str">
        <f aca="false">IF($Y4198="","",IF($AA4198&lt;=$S4198,"Pass","Fail"))</f>
        <v/>
      </c>
      <c r="AG4198" s="1" t="str">
        <f aca="false">IF($Y4198="","",IF($AA4198&lt;$S4198,"Pass","Fail"))</f>
        <v/>
      </c>
      <c r="AH4198" s="23" t="str">
        <f aca="true">INDIRECT(CHOOSE(MATCH($T4198,{"±","&gt;","≥","≤","&lt;"},0), "AC", "AD", "AE", "AF", "AG") &amp; ROW())</f>
        <v/>
      </c>
      <c r="AI4198" s="56" t="str">
        <f aca="false">IF($X4198="Not Significant","No Further Action Required",
IF($AH4198="","",
IF(AND($AH4198="Pass",$L4198="0 - Passed "),"Analysis performed; no further action required.",
IF(AND($AH4198="Fail",$L4198="1 - Failed "),"Analysis performed; no further action required.",
IF(AND($AH4198="Pass",$L4198="2 - Limited In Use "),"Analysis performed; no further action required.",
IF(AND($AH4198="Fail",$L4198="3 - Adjusted "),"Analysis performed; no further action required.",
"Unit fails analysis; TSM determination required."))))))</f>
        <v/>
      </c>
      <c r="AJ4198" s="58"/>
    </row>
    <row r="4199" customFormat="false" ht="15" hidden="false" customHeight="false" outlineLevel="0" collapsed="false">
      <c r="A4199" s="56"/>
      <c r="E4199" s="57" t="str">
        <f aca="false">IF(AND($F4199="",$G4199=""),"",IF($G4199="",$F4199,HYPERLINK($G4199,$F4199)))</f>
        <v/>
      </c>
      <c r="H4199" s="1" t="str">
        <f aca="false">IF($I4199="","None Attached",IF(LEFT($I4199,5)="https",HYPERLINK($I4199,"Datasheet"),HYPERLINK(_xlfn.CONCAT("https://",$I4199),"Datasheet")))</f>
        <v>None Attached</v>
      </c>
      <c r="M4199" s="56"/>
      <c r="P4199" s="58"/>
      <c r="Q4199" s="1" t="n">
        <f aca="false">$M4199-$N4199</f>
        <v>0</v>
      </c>
      <c r="R4199" s="56"/>
      <c r="T4199" s="59" t="s">
        <v>15</v>
      </c>
      <c r="U4199" s="1" t="n">
        <f aca="false">$S4199-$R4199</f>
        <v>0</v>
      </c>
      <c r="V4199" s="1" t="n">
        <f aca="false">IF($T4199="±",$Q4199*2,$Q4199)</f>
        <v>0</v>
      </c>
      <c r="W4199" s="60" t="str">
        <f aca="false">IFERROR($U4199/ABS($V4199),"N/A")</f>
        <v>N/A</v>
      </c>
      <c r="X4199" s="61" t="str">
        <f aca="false">IF(OR($W4199="N/A",$R4199="",$S4199=""),"N/A",IF($W4199&gt;=4,"Not Significant",IF($W4199&gt;=2,"Semi-Significant","Significant")))</f>
        <v>N/A</v>
      </c>
      <c r="Z4199" s="1" t="str">
        <f aca="false">IF($D4199="Z540.1 w/data",0,"")</f>
        <v/>
      </c>
      <c r="AA4199" s="1" t="e">
        <f aca="false">$Y4199+$Q4199+$Z4199</f>
        <v>#VALUE!</v>
      </c>
      <c r="AB4199" s="1" t="n">
        <f aca="false">$N4199+$Q4199</f>
        <v>0</v>
      </c>
      <c r="AC4199" s="1" t="str">
        <f aca="false">IF($Y4199="","",IF(AND($AA4199&gt;=$R4199,$AA4199&lt;=$S4199),"Pass","Fail"))</f>
        <v/>
      </c>
      <c r="AD4199" s="1" t="str">
        <f aca="false">IF($Y4199="","",IF($AA4199&gt;$R4199,"Pass","Fail"))</f>
        <v/>
      </c>
      <c r="AE4199" s="1" t="str">
        <f aca="false">IF($Y4199="","",IF($AA4199&gt;=$R4199,"Pass","Fail"))</f>
        <v/>
      </c>
      <c r="AF4199" s="1" t="str">
        <f aca="false">IF($Y4199="","",IF($AA4199&lt;=$S4199,"Pass","Fail"))</f>
        <v/>
      </c>
      <c r="AG4199" s="1" t="str">
        <f aca="false">IF($Y4199="","",IF($AA4199&lt;$S4199,"Pass","Fail"))</f>
        <v/>
      </c>
      <c r="AH4199" s="23" t="str">
        <f aca="true">INDIRECT(CHOOSE(MATCH($T4199,{"±","&gt;","≥","≤","&lt;"},0), "AC", "AD", "AE", "AF", "AG") &amp; ROW())</f>
        <v/>
      </c>
      <c r="AI4199" s="56" t="str">
        <f aca="false">IF($X4199="Not Significant","No Further Action Required",
IF($AH4199="","",
IF(AND($AH4199="Pass",$L4199="0 - Passed "),"Analysis performed; no further action required.",
IF(AND($AH4199="Fail",$L4199="1 - Failed "),"Analysis performed; no further action required.",
IF(AND($AH4199="Pass",$L4199="2 - Limited In Use "),"Analysis performed; no further action required.",
IF(AND($AH4199="Fail",$L4199="3 - Adjusted "),"Analysis performed; no further action required.",
"Unit fails analysis; TSM determination required."))))))</f>
        <v/>
      </c>
      <c r="AJ4199" s="58"/>
    </row>
    <row r="4200" customFormat="false" ht="15" hidden="false" customHeight="false" outlineLevel="0" collapsed="false">
      <c r="A4200" s="56"/>
      <c r="E4200" s="57" t="str">
        <f aca="false">IF(AND($F4200="",$G4200=""),"",IF($G4200="",$F4200,HYPERLINK($G4200,$F4200)))</f>
        <v/>
      </c>
      <c r="H4200" s="1" t="str">
        <f aca="false">IF($I4200="","None Attached",IF(LEFT($I4200,5)="https",HYPERLINK($I4200,"Datasheet"),HYPERLINK(_xlfn.CONCAT("https://",$I4200),"Datasheet")))</f>
        <v>None Attached</v>
      </c>
      <c r="M4200" s="56"/>
      <c r="P4200" s="58"/>
      <c r="Q4200" s="1" t="n">
        <f aca="false">$M4200-$N4200</f>
        <v>0</v>
      </c>
      <c r="R4200" s="56"/>
      <c r="T4200" s="59" t="s">
        <v>15</v>
      </c>
      <c r="U4200" s="1" t="n">
        <f aca="false">$S4200-$R4200</f>
        <v>0</v>
      </c>
      <c r="V4200" s="1" t="n">
        <f aca="false">IF($T4200="±",$Q4200*2,$Q4200)</f>
        <v>0</v>
      </c>
      <c r="W4200" s="60" t="str">
        <f aca="false">IFERROR($U4200/ABS($V4200),"N/A")</f>
        <v>N/A</v>
      </c>
      <c r="X4200" s="61" t="str">
        <f aca="false">IF(OR($W4200="N/A",$R4200="",$S4200=""),"N/A",IF($W4200&gt;=4,"Not Significant",IF($W4200&gt;=2,"Semi-Significant","Significant")))</f>
        <v>N/A</v>
      </c>
      <c r="Z4200" s="1" t="str">
        <f aca="false">IF($D4200="Z540.1 w/data",0,"")</f>
        <v/>
      </c>
      <c r="AA4200" s="1" t="e">
        <f aca="false">$Y4200+$Q4200+$Z4200</f>
        <v>#VALUE!</v>
      </c>
      <c r="AB4200" s="1" t="n">
        <f aca="false">$N4200+$Q4200</f>
        <v>0</v>
      </c>
      <c r="AC4200" s="1" t="str">
        <f aca="false">IF($Y4200="","",IF(AND($AA4200&gt;=$R4200,$AA4200&lt;=$S4200),"Pass","Fail"))</f>
        <v/>
      </c>
      <c r="AD4200" s="1" t="str">
        <f aca="false">IF($Y4200="","",IF($AA4200&gt;$R4200,"Pass","Fail"))</f>
        <v/>
      </c>
      <c r="AE4200" s="1" t="str">
        <f aca="false">IF($Y4200="","",IF($AA4200&gt;=$R4200,"Pass","Fail"))</f>
        <v/>
      </c>
      <c r="AF4200" s="1" t="str">
        <f aca="false">IF($Y4200="","",IF($AA4200&lt;=$S4200,"Pass","Fail"))</f>
        <v/>
      </c>
      <c r="AG4200" s="1" t="str">
        <f aca="false">IF($Y4200="","",IF($AA4200&lt;$S4200,"Pass","Fail"))</f>
        <v/>
      </c>
      <c r="AH4200" s="23" t="str">
        <f aca="true">INDIRECT(CHOOSE(MATCH($T4200,{"±","&gt;","≥","≤","&lt;"},0), "AC", "AD", "AE", "AF", "AG") &amp; ROW())</f>
        <v/>
      </c>
      <c r="AI4200" s="56" t="str">
        <f aca="false">IF($X4200="Not Significant","No Further Action Required",
IF($AH4200="","",
IF(AND($AH4200="Pass",$L4200="0 - Passed "),"Analysis performed; no further action required.",
IF(AND($AH4200="Fail",$L4200="1 - Failed "),"Analysis performed; no further action required.",
IF(AND($AH4200="Pass",$L4200="2 - Limited In Use "),"Analysis performed; no further action required.",
IF(AND($AH4200="Fail",$L4200="3 - Adjusted "),"Analysis performed; no further action required.",
"Unit fails analysis; TSM determination required."))))))</f>
        <v/>
      </c>
      <c r="AJ4200" s="58"/>
    </row>
    <row r="4201" customFormat="false" ht="15" hidden="false" customHeight="false" outlineLevel="0" collapsed="false">
      <c r="A4201" s="56"/>
      <c r="E4201" s="57" t="str">
        <f aca="false">IF(AND($F4201="",$G4201=""),"",IF($G4201="",$F4201,HYPERLINK($G4201,$F4201)))</f>
        <v/>
      </c>
      <c r="H4201" s="1" t="str">
        <f aca="false">IF($I4201="","None Attached",IF(LEFT($I4201,5)="https",HYPERLINK($I4201,"Datasheet"),HYPERLINK(_xlfn.CONCAT("https://",$I4201),"Datasheet")))</f>
        <v>None Attached</v>
      </c>
      <c r="M4201" s="56"/>
      <c r="P4201" s="58"/>
      <c r="Q4201" s="1" t="n">
        <f aca="false">$M4201-$N4201</f>
        <v>0</v>
      </c>
      <c r="R4201" s="56"/>
      <c r="T4201" s="59" t="s">
        <v>15</v>
      </c>
      <c r="U4201" s="1" t="n">
        <f aca="false">$S4201-$R4201</f>
        <v>0</v>
      </c>
      <c r="V4201" s="1" t="n">
        <f aca="false">IF($T4201="±",$Q4201*2,$Q4201)</f>
        <v>0</v>
      </c>
      <c r="W4201" s="60" t="str">
        <f aca="false">IFERROR($U4201/ABS($V4201),"N/A")</f>
        <v>N/A</v>
      </c>
      <c r="X4201" s="61" t="str">
        <f aca="false">IF(OR($W4201="N/A",$R4201="",$S4201=""),"N/A",IF($W4201&gt;=4,"Not Significant",IF($W4201&gt;=2,"Semi-Significant","Significant")))</f>
        <v>N/A</v>
      </c>
      <c r="Z4201" s="1" t="str">
        <f aca="false">IF($D4201="Z540.1 w/data",0,"")</f>
        <v/>
      </c>
      <c r="AA4201" s="1" t="e">
        <f aca="false">$Y4201+$Q4201+$Z4201</f>
        <v>#VALUE!</v>
      </c>
      <c r="AB4201" s="1" t="n">
        <f aca="false">$N4201+$Q4201</f>
        <v>0</v>
      </c>
      <c r="AC4201" s="1" t="str">
        <f aca="false">IF($Y4201="","",IF(AND($AA4201&gt;=$R4201,$AA4201&lt;=$S4201),"Pass","Fail"))</f>
        <v/>
      </c>
      <c r="AD4201" s="1" t="str">
        <f aca="false">IF($Y4201="","",IF($AA4201&gt;$R4201,"Pass","Fail"))</f>
        <v/>
      </c>
      <c r="AE4201" s="1" t="str">
        <f aca="false">IF($Y4201="","",IF($AA4201&gt;=$R4201,"Pass","Fail"))</f>
        <v/>
      </c>
      <c r="AF4201" s="1" t="str">
        <f aca="false">IF($Y4201="","",IF($AA4201&lt;=$S4201,"Pass","Fail"))</f>
        <v/>
      </c>
      <c r="AG4201" s="1" t="str">
        <f aca="false">IF($Y4201="","",IF($AA4201&lt;$S4201,"Pass","Fail"))</f>
        <v/>
      </c>
      <c r="AH4201" s="23" t="str">
        <f aca="true">INDIRECT(CHOOSE(MATCH($T4201,{"±","&gt;","≥","≤","&lt;"},0), "AC", "AD", "AE", "AF", "AG") &amp; ROW())</f>
        <v/>
      </c>
      <c r="AI4201" s="56" t="str">
        <f aca="false">IF($X4201="Not Significant","No Further Action Required",
IF($AH4201="","",
IF(AND($AH4201="Pass",$L4201="0 - Passed "),"Analysis performed; no further action required.",
IF(AND($AH4201="Fail",$L4201="1 - Failed "),"Analysis performed; no further action required.",
IF(AND($AH4201="Pass",$L4201="2 - Limited In Use "),"Analysis performed; no further action required.",
IF(AND($AH4201="Fail",$L4201="3 - Adjusted "),"Analysis performed; no further action required.",
"Unit fails analysis; TSM determination required."))))))</f>
        <v/>
      </c>
      <c r="AJ4201" s="58"/>
    </row>
    <row r="4202" customFormat="false" ht="15" hidden="false" customHeight="false" outlineLevel="0" collapsed="false">
      <c r="A4202" s="56"/>
      <c r="E4202" s="57" t="str">
        <f aca="false">IF(AND($F4202="",$G4202=""),"",IF($G4202="",$F4202,HYPERLINK($G4202,$F4202)))</f>
        <v/>
      </c>
      <c r="H4202" s="1" t="str">
        <f aca="false">IF($I4202="","None Attached",IF(LEFT($I4202,5)="https",HYPERLINK($I4202,"Datasheet"),HYPERLINK(_xlfn.CONCAT("https://",$I4202),"Datasheet")))</f>
        <v>None Attached</v>
      </c>
      <c r="M4202" s="56"/>
      <c r="P4202" s="58"/>
      <c r="Q4202" s="1" t="n">
        <f aca="false">$M4202-$N4202</f>
        <v>0</v>
      </c>
      <c r="R4202" s="56"/>
      <c r="T4202" s="59" t="s">
        <v>15</v>
      </c>
      <c r="U4202" s="1" t="n">
        <f aca="false">$S4202-$R4202</f>
        <v>0</v>
      </c>
      <c r="V4202" s="1" t="n">
        <f aca="false">IF($T4202="±",$Q4202*2,$Q4202)</f>
        <v>0</v>
      </c>
      <c r="W4202" s="60" t="str">
        <f aca="false">IFERROR($U4202/ABS($V4202),"N/A")</f>
        <v>N/A</v>
      </c>
      <c r="X4202" s="61" t="str">
        <f aca="false">IF(OR($W4202="N/A",$R4202="",$S4202=""),"N/A",IF($W4202&gt;=4,"Not Significant",IF($W4202&gt;=2,"Semi-Significant","Significant")))</f>
        <v>N/A</v>
      </c>
      <c r="Z4202" s="1" t="str">
        <f aca="false">IF($D4202="Z540.1 w/data",0,"")</f>
        <v/>
      </c>
      <c r="AA4202" s="1" t="e">
        <f aca="false">$Y4202+$Q4202+$Z4202</f>
        <v>#VALUE!</v>
      </c>
      <c r="AB4202" s="1" t="n">
        <f aca="false">$N4202+$Q4202</f>
        <v>0</v>
      </c>
      <c r="AC4202" s="1" t="str">
        <f aca="false">IF($Y4202="","",IF(AND($AA4202&gt;=$R4202,$AA4202&lt;=$S4202),"Pass","Fail"))</f>
        <v/>
      </c>
      <c r="AD4202" s="1" t="str">
        <f aca="false">IF($Y4202="","",IF($AA4202&gt;$R4202,"Pass","Fail"))</f>
        <v/>
      </c>
      <c r="AE4202" s="1" t="str">
        <f aca="false">IF($Y4202="","",IF($AA4202&gt;=$R4202,"Pass","Fail"))</f>
        <v/>
      </c>
      <c r="AF4202" s="1" t="str">
        <f aca="false">IF($Y4202="","",IF($AA4202&lt;=$S4202,"Pass","Fail"))</f>
        <v/>
      </c>
      <c r="AG4202" s="1" t="str">
        <f aca="false">IF($Y4202="","",IF($AA4202&lt;$S4202,"Pass","Fail"))</f>
        <v/>
      </c>
      <c r="AH4202" s="23" t="str">
        <f aca="true">INDIRECT(CHOOSE(MATCH($T4202,{"±","&gt;","≥","≤","&lt;"},0), "AC", "AD", "AE", "AF", "AG") &amp; ROW())</f>
        <v/>
      </c>
      <c r="AI4202" s="56" t="str">
        <f aca="false">IF($X4202="Not Significant","No Further Action Required",
IF($AH4202="","",
IF(AND($AH4202="Pass",$L4202="0 - Passed "),"Analysis performed; no further action required.",
IF(AND($AH4202="Fail",$L4202="1 - Failed "),"Analysis performed; no further action required.",
IF(AND($AH4202="Pass",$L4202="2 - Limited In Use "),"Analysis performed; no further action required.",
IF(AND($AH4202="Fail",$L4202="3 - Adjusted "),"Analysis performed; no further action required.",
"Unit fails analysis; TSM determination required."))))))</f>
        <v/>
      </c>
      <c r="AJ4202" s="58"/>
    </row>
    <row r="4203" customFormat="false" ht="15" hidden="false" customHeight="false" outlineLevel="0" collapsed="false">
      <c r="A4203" s="56"/>
      <c r="E4203" s="57" t="str">
        <f aca="false">IF(AND($F4203="",$G4203=""),"",IF($G4203="",$F4203,HYPERLINK($G4203,$F4203)))</f>
        <v/>
      </c>
      <c r="H4203" s="1" t="str">
        <f aca="false">IF($I4203="","None Attached",IF(LEFT($I4203,5)="https",HYPERLINK($I4203,"Datasheet"),HYPERLINK(_xlfn.CONCAT("https://",$I4203),"Datasheet")))</f>
        <v>None Attached</v>
      </c>
      <c r="M4203" s="56"/>
      <c r="P4203" s="58"/>
      <c r="Q4203" s="1" t="n">
        <f aca="false">$M4203-$N4203</f>
        <v>0</v>
      </c>
      <c r="R4203" s="56"/>
      <c r="T4203" s="59" t="s">
        <v>15</v>
      </c>
      <c r="U4203" s="1" t="n">
        <f aca="false">$S4203-$R4203</f>
        <v>0</v>
      </c>
      <c r="V4203" s="1" t="n">
        <f aca="false">IF($T4203="±",$Q4203*2,$Q4203)</f>
        <v>0</v>
      </c>
      <c r="W4203" s="60" t="str">
        <f aca="false">IFERROR($U4203/ABS($V4203),"N/A")</f>
        <v>N/A</v>
      </c>
      <c r="X4203" s="61" t="str">
        <f aca="false">IF(OR($W4203="N/A",$R4203="",$S4203=""),"N/A",IF($W4203&gt;=4,"Not Significant",IF($W4203&gt;=2,"Semi-Significant","Significant")))</f>
        <v>N/A</v>
      </c>
      <c r="Z4203" s="1" t="str">
        <f aca="false">IF($D4203="Z540.1 w/data",0,"")</f>
        <v/>
      </c>
      <c r="AA4203" s="1" t="e">
        <f aca="false">$Y4203+$Q4203+$Z4203</f>
        <v>#VALUE!</v>
      </c>
      <c r="AB4203" s="1" t="n">
        <f aca="false">$N4203+$Q4203</f>
        <v>0</v>
      </c>
      <c r="AC4203" s="1" t="str">
        <f aca="false">IF($Y4203="","",IF(AND($AA4203&gt;=$R4203,$AA4203&lt;=$S4203),"Pass","Fail"))</f>
        <v/>
      </c>
      <c r="AD4203" s="1" t="str">
        <f aca="false">IF($Y4203="","",IF($AA4203&gt;$R4203,"Pass","Fail"))</f>
        <v/>
      </c>
      <c r="AE4203" s="1" t="str">
        <f aca="false">IF($Y4203="","",IF($AA4203&gt;=$R4203,"Pass","Fail"))</f>
        <v/>
      </c>
      <c r="AF4203" s="1" t="str">
        <f aca="false">IF($Y4203="","",IF($AA4203&lt;=$S4203,"Pass","Fail"))</f>
        <v/>
      </c>
      <c r="AG4203" s="1" t="str">
        <f aca="false">IF($Y4203="","",IF($AA4203&lt;$S4203,"Pass","Fail"))</f>
        <v/>
      </c>
      <c r="AH4203" s="23" t="str">
        <f aca="true">INDIRECT(CHOOSE(MATCH($T4203,{"±","&gt;","≥","≤","&lt;"},0), "AC", "AD", "AE", "AF", "AG") &amp; ROW())</f>
        <v/>
      </c>
      <c r="AI4203" s="56" t="str">
        <f aca="false">IF($X4203="Not Significant","No Further Action Required",
IF($AH4203="","",
IF(AND($AH4203="Pass",$L4203="0 - Passed "),"Analysis performed; no further action required.",
IF(AND($AH4203="Fail",$L4203="1 - Failed "),"Analysis performed; no further action required.",
IF(AND($AH4203="Pass",$L4203="2 - Limited In Use "),"Analysis performed; no further action required.",
IF(AND($AH4203="Fail",$L4203="3 - Adjusted "),"Analysis performed; no further action required.",
"Unit fails analysis; TSM determination required."))))))</f>
        <v/>
      </c>
      <c r="AJ4203" s="58"/>
    </row>
    <row r="4204" customFormat="false" ht="15" hidden="false" customHeight="false" outlineLevel="0" collapsed="false">
      <c r="A4204" s="56"/>
      <c r="E4204" s="57" t="str">
        <f aca="false">IF(AND($F4204="",$G4204=""),"",IF($G4204="",$F4204,HYPERLINK($G4204,$F4204)))</f>
        <v/>
      </c>
      <c r="H4204" s="1" t="str">
        <f aca="false">IF($I4204="","None Attached",IF(LEFT($I4204,5)="https",HYPERLINK($I4204,"Datasheet"),HYPERLINK(_xlfn.CONCAT("https://",$I4204),"Datasheet")))</f>
        <v>None Attached</v>
      </c>
      <c r="M4204" s="56"/>
      <c r="P4204" s="58"/>
      <c r="Q4204" s="1" t="n">
        <f aca="false">$M4204-$N4204</f>
        <v>0</v>
      </c>
      <c r="R4204" s="56"/>
      <c r="T4204" s="59" t="s">
        <v>15</v>
      </c>
      <c r="U4204" s="1" t="n">
        <f aca="false">$S4204-$R4204</f>
        <v>0</v>
      </c>
      <c r="V4204" s="1" t="n">
        <f aca="false">IF($T4204="±",$Q4204*2,$Q4204)</f>
        <v>0</v>
      </c>
      <c r="W4204" s="60" t="str">
        <f aca="false">IFERROR($U4204/ABS($V4204),"N/A")</f>
        <v>N/A</v>
      </c>
      <c r="X4204" s="61" t="str">
        <f aca="false">IF(OR($W4204="N/A",$R4204="",$S4204=""),"N/A",IF($W4204&gt;=4,"Not Significant",IF($W4204&gt;=2,"Semi-Significant","Significant")))</f>
        <v>N/A</v>
      </c>
      <c r="Z4204" s="1" t="str">
        <f aca="false">IF($D4204="Z540.1 w/data",0,"")</f>
        <v/>
      </c>
      <c r="AA4204" s="1" t="e">
        <f aca="false">$Y4204+$Q4204+$Z4204</f>
        <v>#VALUE!</v>
      </c>
      <c r="AB4204" s="1" t="n">
        <f aca="false">$N4204+$Q4204</f>
        <v>0</v>
      </c>
      <c r="AC4204" s="1" t="str">
        <f aca="false">IF($Y4204="","",IF(AND($AA4204&gt;=$R4204,$AA4204&lt;=$S4204),"Pass","Fail"))</f>
        <v/>
      </c>
      <c r="AD4204" s="1" t="str">
        <f aca="false">IF($Y4204="","",IF($AA4204&gt;$R4204,"Pass","Fail"))</f>
        <v/>
      </c>
      <c r="AE4204" s="1" t="str">
        <f aca="false">IF($Y4204="","",IF($AA4204&gt;=$R4204,"Pass","Fail"))</f>
        <v/>
      </c>
      <c r="AF4204" s="1" t="str">
        <f aca="false">IF($Y4204="","",IF($AA4204&lt;=$S4204,"Pass","Fail"))</f>
        <v/>
      </c>
      <c r="AG4204" s="1" t="str">
        <f aca="false">IF($Y4204="","",IF($AA4204&lt;$S4204,"Pass","Fail"))</f>
        <v/>
      </c>
      <c r="AH4204" s="23" t="str">
        <f aca="true">INDIRECT(CHOOSE(MATCH($T4204,{"±","&gt;","≥","≤","&lt;"},0), "AC", "AD", "AE", "AF", "AG") &amp; ROW())</f>
        <v/>
      </c>
      <c r="AI4204" s="56" t="str">
        <f aca="false">IF($X4204="Not Significant","No Further Action Required",
IF($AH4204="","",
IF(AND($AH4204="Pass",$L4204="0 - Passed "),"Analysis performed; no further action required.",
IF(AND($AH4204="Fail",$L4204="1 - Failed "),"Analysis performed; no further action required.",
IF(AND($AH4204="Pass",$L4204="2 - Limited In Use "),"Analysis performed; no further action required.",
IF(AND($AH4204="Fail",$L4204="3 - Adjusted "),"Analysis performed; no further action required.",
"Unit fails analysis; TSM determination required."))))))</f>
        <v/>
      </c>
      <c r="AJ4204" s="58"/>
    </row>
    <row r="4205" customFormat="false" ht="15" hidden="false" customHeight="false" outlineLevel="0" collapsed="false">
      <c r="A4205" s="56"/>
      <c r="E4205" s="57" t="str">
        <f aca="false">IF(AND($F4205="",$G4205=""),"",IF($G4205="",$F4205,HYPERLINK($G4205,$F4205)))</f>
        <v/>
      </c>
      <c r="H4205" s="1" t="str">
        <f aca="false">IF($I4205="","None Attached",IF(LEFT($I4205,5)="https",HYPERLINK($I4205,"Datasheet"),HYPERLINK(_xlfn.CONCAT("https://",$I4205),"Datasheet")))</f>
        <v>None Attached</v>
      </c>
      <c r="M4205" s="56"/>
      <c r="P4205" s="58"/>
      <c r="Q4205" s="1" t="n">
        <f aca="false">$M4205-$N4205</f>
        <v>0</v>
      </c>
      <c r="R4205" s="56"/>
      <c r="T4205" s="59" t="s">
        <v>15</v>
      </c>
      <c r="U4205" s="1" t="n">
        <f aca="false">$S4205-$R4205</f>
        <v>0</v>
      </c>
      <c r="V4205" s="1" t="n">
        <f aca="false">IF($T4205="±",$Q4205*2,$Q4205)</f>
        <v>0</v>
      </c>
      <c r="W4205" s="60" t="str">
        <f aca="false">IFERROR($U4205/ABS($V4205),"N/A")</f>
        <v>N/A</v>
      </c>
      <c r="X4205" s="61" t="str">
        <f aca="false">IF(OR($W4205="N/A",$R4205="",$S4205=""),"N/A",IF($W4205&gt;=4,"Not Significant",IF($W4205&gt;=2,"Semi-Significant","Significant")))</f>
        <v>N/A</v>
      </c>
      <c r="Z4205" s="1" t="str">
        <f aca="false">IF($D4205="Z540.1 w/data",0,"")</f>
        <v/>
      </c>
      <c r="AA4205" s="1" t="e">
        <f aca="false">$Y4205+$Q4205+$Z4205</f>
        <v>#VALUE!</v>
      </c>
      <c r="AB4205" s="1" t="n">
        <f aca="false">$N4205+$Q4205</f>
        <v>0</v>
      </c>
      <c r="AC4205" s="1" t="str">
        <f aca="false">IF($Y4205="","",IF(AND($AA4205&gt;=$R4205,$AA4205&lt;=$S4205),"Pass","Fail"))</f>
        <v/>
      </c>
      <c r="AD4205" s="1" t="str">
        <f aca="false">IF($Y4205="","",IF($AA4205&gt;$R4205,"Pass","Fail"))</f>
        <v/>
      </c>
      <c r="AE4205" s="1" t="str">
        <f aca="false">IF($Y4205="","",IF($AA4205&gt;=$R4205,"Pass","Fail"))</f>
        <v/>
      </c>
      <c r="AF4205" s="1" t="str">
        <f aca="false">IF($Y4205="","",IF($AA4205&lt;=$S4205,"Pass","Fail"))</f>
        <v/>
      </c>
      <c r="AG4205" s="1" t="str">
        <f aca="false">IF($Y4205="","",IF($AA4205&lt;$S4205,"Pass","Fail"))</f>
        <v/>
      </c>
      <c r="AH4205" s="23" t="str">
        <f aca="true">INDIRECT(CHOOSE(MATCH($T4205,{"±","&gt;","≥","≤","&lt;"},0), "AC", "AD", "AE", "AF", "AG") &amp; ROW())</f>
        <v/>
      </c>
      <c r="AI4205" s="56" t="str">
        <f aca="false">IF($X4205="Not Significant","No Further Action Required",
IF($AH4205="","",
IF(AND($AH4205="Pass",$L4205="0 - Passed "),"Analysis performed; no further action required.",
IF(AND($AH4205="Fail",$L4205="1 - Failed "),"Analysis performed; no further action required.",
IF(AND($AH4205="Pass",$L4205="2 - Limited In Use "),"Analysis performed; no further action required.",
IF(AND($AH4205="Fail",$L4205="3 - Adjusted "),"Analysis performed; no further action required.",
"Unit fails analysis; TSM determination required."))))))</f>
        <v/>
      </c>
      <c r="AJ4205" s="58"/>
    </row>
    <row r="4206" customFormat="false" ht="15" hidden="false" customHeight="false" outlineLevel="0" collapsed="false">
      <c r="A4206" s="56"/>
      <c r="E4206" s="57" t="str">
        <f aca="false">IF(AND($F4206="",$G4206=""),"",IF($G4206="",$F4206,HYPERLINK($G4206,$F4206)))</f>
        <v/>
      </c>
      <c r="H4206" s="1" t="str">
        <f aca="false">IF($I4206="","None Attached",IF(LEFT($I4206,5)="https",HYPERLINK($I4206,"Datasheet"),HYPERLINK(_xlfn.CONCAT("https://",$I4206),"Datasheet")))</f>
        <v>None Attached</v>
      </c>
      <c r="M4206" s="56"/>
      <c r="P4206" s="58"/>
      <c r="Q4206" s="1" t="n">
        <f aca="false">$M4206-$N4206</f>
        <v>0</v>
      </c>
      <c r="R4206" s="56"/>
      <c r="T4206" s="59" t="s">
        <v>15</v>
      </c>
      <c r="U4206" s="1" t="n">
        <f aca="false">$S4206-$R4206</f>
        <v>0</v>
      </c>
      <c r="V4206" s="1" t="n">
        <f aca="false">IF($T4206="±",$Q4206*2,$Q4206)</f>
        <v>0</v>
      </c>
      <c r="W4206" s="60" t="str">
        <f aca="false">IFERROR($U4206/ABS($V4206),"N/A")</f>
        <v>N/A</v>
      </c>
      <c r="X4206" s="61" t="str">
        <f aca="false">IF(OR($W4206="N/A",$R4206="",$S4206=""),"N/A",IF($W4206&gt;=4,"Not Significant",IF($W4206&gt;=2,"Semi-Significant","Significant")))</f>
        <v>N/A</v>
      </c>
      <c r="Z4206" s="1" t="str">
        <f aca="false">IF($D4206="Z540.1 w/data",0,"")</f>
        <v/>
      </c>
      <c r="AA4206" s="1" t="e">
        <f aca="false">$Y4206+$Q4206+$Z4206</f>
        <v>#VALUE!</v>
      </c>
      <c r="AB4206" s="1" t="n">
        <f aca="false">$N4206+$Q4206</f>
        <v>0</v>
      </c>
      <c r="AC4206" s="1" t="str">
        <f aca="false">IF($Y4206="","",IF(AND($AA4206&gt;=$R4206,$AA4206&lt;=$S4206),"Pass","Fail"))</f>
        <v/>
      </c>
      <c r="AD4206" s="1" t="str">
        <f aca="false">IF($Y4206="","",IF($AA4206&gt;$R4206,"Pass","Fail"))</f>
        <v/>
      </c>
      <c r="AE4206" s="1" t="str">
        <f aca="false">IF($Y4206="","",IF($AA4206&gt;=$R4206,"Pass","Fail"))</f>
        <v/>
      </c>
      <c r="AF4206" s="1" t="str">
        <f aca="false">IF($Y4206="","",IF($AA4206&lt;=$S4206,"Pass","Fail"))</f>
        <v/>
      </c>
      <c r="AG4206" s="1" t="str">
        <f aca="false">IF($Y4206="","",IF($AA4206&lt;$S4206,"Pass","Fail"))</f>
        <v/>
      </c>
      <c r="AH4206" s="23" t="str">
        <f aca="true">INDIRECT(CHOOSE(MATCH($T4206,{"±","&gt;","≥","≤","&lt;"},0), "AC", "AD", "AE", "AF", "AG") &amp; ROW())</f>
        <v/>
      </c>
      <c r="AI4206" s="56" t="str">
        <f aca="false">IF($X4206="Not Significant","No Further Action Required",
IF($AH4206="","",
IF(AND($AH4206="Pass",$L4206="0 - Passed "),"Analysis performed; no further action required.",
IF(AND($AH4206="Fail",$L4206="1 - Failed "),"Analysis performed; no further action required.",
IF(AND($AH4206="Pass",$L4206="2 - Limited In Use "),"Analysis performed; no further action required.",
IF(AND($AH4206="Fail",$L4206="3 - Adjusted "),"Analysis performed; no further action required.",
"Unit fails analysis; TSM determination required."))))))</f>
        <v/>
      </c>
      <c r="AJ4206" s="58"/>
    </row>
    <row r="4207" customFormat="false" ht="15" hidden="false" customHeight="false" outlineLevel="0" collapsed="false">
      <c r="A4207" s="56"/>
      <c r="E4207" s="57" t="str">
        <f aca="false">IF(AND($F4207="",$G4207=""),"",IF($G4207="",$F4207,HYPERLINK($G4207,$F4207)))</f>
        <v/>
      </c>
      <c r="H4207" s="1" t="str">
        <f aca="false">IF($I4207="","None Attached",IF(LEFT($I4207,5)="https",HYPERLINK($I4207,"Datasheet"),HYPERLINK(_xlfn.CONCAT("https://",$I4207),"Datasheet")))</f>
        <v>None Attached</v>
      </c>
      <c r="M4207" s="56"/>
      <c r="P4207" s="58"/>
      <c r="Q4207" s="1" t="n">
        <f aca="false">$M4207-$N4207</f>
        <v>0</v>
      </c>
      <c r="R4207" s="56"/>
      <c r="T4207" s="59" t="s">
        <v>15</v>
      </c>
      <c r="U4207" s="1" t="n">
        <f aca="false">$S4207-$R4207</f>
        <v>0</v>
      </c>
      <c r="V4207" s="1" t="n">
        <f aca="false">IF($T4207="±",$Q4207*2,$Q4207)</f>
        <v>0</v>
      </c>
      <c r="W4207" s="60" t="str">
        <f aca="false">IFERROR($U4207/ABS($V4207),"N/A")</f>
        <v>N/A</v>
      </c>
      <c r="X4207" s="61" t="str">
        <f aca="false">IF(OR($W4207="N/A",$R4207="",$S4207=""),"N/A",IF($W4207&gt;=4,"Not Significant",IF($W4207&gt;=2,"Semi-Significant","Significant")))</f>
        <v>N/A</v>
      </c>
      <c r="Z4207" s="1" t="str">
        <f aca="false">IF($D4207="Z540.1 w/data",0,"")</f>
        <v/>
      </c>
      <c r="AA4207" s="1" t="e">
        <f aca="false">$Y4207+$Q4207+$Z4207</f>
        <v>#VALUE!</v>
      </c>
      <c r="AB4207" s="1" t="n">
        <f aca="false">$N4207+$Q4207</f>
        <v>0</v>
      </c>
      <c r="AC4207" s="1" t="str">
        <f aca="false">IF($Y4207="","",IF(AND($AA4207&gt;=$R4207,$AA4207&lt;=$S4207),"Pass","Fail"))</f>
        <v/>
      </c>
      <c r="AD4207" s="1" t="str">
        <f aca="false">IF($Y4207="","",IF($AA4207&gt;$R4207,"Pass","Fail"))</f>
        <v/>
      </c>
      <c r="AE4207" s="1" t="str">
        <f aca="false">IF($Y4207="","",IF($AA4207&gt;=$R4207,"Pass","Fail"))</f>
        <v/>
      </c>
      <c r="AF4207" s="1" t="str">
        <f aca="false">IF($Y4207="","",IF($AA4207&lt;=$S4207,"Pass","Fail"))</f>
        <v/>
      </c>
      <c r="AG4207" s="1" t="str">
        <f aca="false">IF($Y4207="","",IF($AA4207&lt;$S4207,"Pass","Fail"))</f>
        <v/>
      </c>
      <c r="AH4207" s="23" t="str">
        <f aca="true">INDIRECT(CHOOSE(MATCH($T4207,{"±","&gt;","≥","≤","&lt;"},0), "AC", "AD", "AE", "AF", "AG") &amp; ROW())</f>
        <v/>
      </c>
      <c r="AI4207" s="56" t="str">
        <f aca="false">IF($X4207="Not Significant","No Further Action Required",
IF($AH4207="","",
IF(AND($AH4207="Pass",$L4207="0 - Passed "),"Analysis performed; no further action required.",
IF(AND($AH4207="Fail",$L4207="1 - Failed "),"Analysis performed; no further action required.",
IF(AND($AH4207="Pass",$L4207="2 - Limited In Use "),"Analysis performed; no further action required.",
IF(AND($AH4207="Fail",$L4207="3 - Adjusted "),"Analysis performed; no further action required.",
"Unit fails analysis; TSM determination required."))))))</f>
        <v/>
      </c>
      <c r="AJ4207" s="58"/>
    </row>
    <row r="4208" customFormat="false" ht="15" hidden="false" customHeight="false" outlineLevel="0" collapsed="false">
      <c r="A4208" s="56"/>
      <c r="E4208" s="57" t="str">
        <f aca="false">IF(AND($F4208="",$G4208=""),"",IF($G4208="",$F4208,HYPERLINK($G4208,$F4208)))</f>
        <v/>
      </c>
      <c r="H4208" s="1" t="str">
        <f aca="false">IF($I4208="","None Attached",IF(LEFT($I4208,5)="https",HYPERLINK($I4208,"Datasheet"),HYPERLINK(_xlfn.CONCAT("https://",$I4208),"Datasheet")))</f>
        <v>None Attached</v>
      </c>
      <c r="M4208" s="56"/>
      <c r="P4208" s="58"/>
      <c r="Q4208" s="1" t="n">
        <f aca="false">$M4208-$N4208</f>
        <v>0</v>
      </c>
      <c r="R4208" s="56"/>
      <c r="T4208" s="59" t="s">
        <v>15</v>
      </c>
      <c r="U4208" s="1" t="n">
        <f aca="false">$S4208-$R4208</f>
        <v>0</v>
      </c>
      <c r="V4208" s="1" t="n">
        <f aca="false">IF($T4208="±",$Q4208*2,$Q4208)</f>
        <v>0</v>
      </c>
      <c r="W4208" s="60" t="str">
        <f aca="false">IFERROR($U4208/ABS($V4208),"N/A")</f>
        <v>N/A</v>
      </c>
      <c r="X4208" s="61" t="str">
        <f aca="false">IF(OR($W4208="N/A",$R4208="",$S4208=""),"N/A",IF($W4208&gt;=4,"Not Significant",IF($W4208&gt;=2,"Semi-Significant","Significant")))</f>
        <v>N/A</v>
      </c>
      <c r="Z4208" s="1" t="str">
        <f aca="false">IF($D4208="Z540.1 w/data",0,"")</f>
        <v/>
      </c>
      <c r="AA4208" s="1" t="e">
        <f aca="false">$Y4208+$Q4208+$Z4208</f>
        <v>#VALUE!</v>
      </c>
      <c r="AB4208" s="1" t="n">
        <f aca="false">$N4208+$Q4208</f>
        <v>0</v>
      </c>
      <c r="AC4208" s="1" t="str">
        <f aca="false">IF($Y4208="","",IF(AND($AA4208&gt;=$R4208,$AA4208&lt;=$S4208),"Pass","Fail"))</f>
        <v/>
      </c>
      <c r="AD4208" s="1" t="str">
        <f aca="false">IF($Y4208="","",IF($AA4208&gt;$R4208,"Pass","Fail"))</f>
        <v/>
      </c>
      <c r="AE4208" s="1" t="str">
        <f aca="false">IF($Y4208="","",IF($AA4208&gt;=$R4208,"Pass","Fail"))</f>
        <v/>
      </c>
      <c r="AF4208" s="1" t="str">
        <f aca="false">IF($Y4208="","",IF($AA4208&lt;=$S4208,"Pass","Fail"))</f>
        <v/>
      </c>
      <c r="AG4208" s="1" t="str">
        <f aca="false">IF($Y4208="","",IF($AA4208&lt;$S4208,"Pass","Fail"))</f>
        <v/>
      </c>
      <c r="AH4208" s="23" t="str">
        <f aca="true">INDIRECT(CHOOSE(MATCH($T4208,{"±","&gt;","≥","≤","&lt;"},0), "AC", "AD", "AE", "AF", "AG") &amp; ROW())</f>
        <v/>
      </c>
      <c r="AI4208" s="56" t="str">
        <f aca="false">IF($X4208="Not Significant","No Further Action Required",
IF($AH4208="","",
IF(AND($AH4208="Pass",$L4208="0 - Passed "),"Analysis performed; no further action required.",
IF(AND($AH4208="Fail",$L4208="1 - Failed "),"Analysis performed; no further action required.",
IF(AND($AH4208="Pass",$L4208="2 - Limited In Use "),"Analysis performed; no further action required.",
IF(AND($AH4208="Fail",$L4208="3 - Adjusted "),"Analysis performed; no further action required.",
"Unit fails analysis; TSM determination required."))))))</f>
        <v/>
      </c>
      <c r="AJ4208" s="58"/>
    </row>
    <row r="4209" customFormat="false" ht="15" hidden="false" customHeight="false" outlineLevel="0" collapsed="false">
      <c r="A4209" s="56"/>
      <c r="E4209" s="57" t="str">
        <f aca="false">IF(AND($F4209="",$G4209=""),"",IF($G4209="",$F4209,HYPERLINK($G4209,$F4209)))</f>
        <v/>
      </c>
      <c r="H4209" s="1" t="str">
        <f aca="false">IF($I4209="","None Attached",IF(LEFT($I4209,5)="https",HYPERLINK($I4209,"Datasheet"),HYPERLINK(_xlfn.CONCAT("https://",$I4209),"Datasheet")))</f>
        <v>None Attached</v>
      </c>
      <c r="M4209" s="56"/>
      <c r="P4209" s="58"/>
      <c r="Q4209" s="1" t="n">
        <f aca="false">$M4209-$N4209</f>
        <v>0</v>
      </c>
      <c r="R4209" s="56"/>
      <c r="T4209" s="59" t="s">
        <v>15</v>
      </c>
      <c r="U4209" s="1" t="n">
        <f aca="false">$S4209-$R4209</f>
        <v>0</v>
      </c>
      <c r="V4209" s="1" t="n">
        <f aca="false">IF($T4209="±",$Q4209*2,$Q4209)</f>
        <v>0</v>
      </c>
      <c r="W4209" s="60" t="str">
        <f aca="false">IFERROR($U4209/ABS($V4209),"N/A")</f>
        <v>N/A</v>
      </c>
      <c r="X4209" s="61" t="str">
        <f aca="false">IF(OR($W4209="N/A",$R4209="",$S4209=""),"N/A",IF($W4209&gt;=4,"Not Significant",IF($W4209&gt;=2,"Semi-Significant","Significant")))</f>
        <v>N/A</v>
      </c>
      <c r="Z4209" s="1" t="str">
        <f aca="false">IF($D4209="Z540.1 w/data",0,"")</f>
        <v/>
      </c>
      <c r="AA4209" s="1" t="e">
        <f aca="false">$Y4209+$Q4209+$Z4209</f>
        <v>#VALUE!</v>
      </c>
      <c r="AB4209" s="1" t="n">
        <f aca="false">$N4209+$Q4209</f>
        <v>0</v>
      </c>
      <c r="AC4209" s="1" t="str">
        <f aca="false">IF($Y4209="","",IF(AND($AA4209&gt;=$R4209,$AA4209&lt;=$S4209),"Pass","Fail"))</f>
        <v/>
      </c>
      <c r="AD4209" s="1" t="str">
        <f aca="false">IF($Y4209="","",IF($AA4209&gt;$R4209,"Pass","Fail"))</f>
        <v/>
      </c>
      <c r="AE4209" s="1" t="str">
        <f aca="false">IF($Y4209="","",IF($AA4209&gt;=$R4209,"Pass","Fail"))</f>
        <v/>
      </c>
      <c r="AF4209" s="1" t="str">
        <f aca="false">IF($Y4209="","",IF($AA4209&lt;=$S4209,"Pass","Fail"))</f>
        <v/>
      </c>
      <c r="AG4209" s="1" t="str">
        <f aca="false">IF($Y4209="","",IF($AA4209&lt;$S4209,"Pass","Fail"))</f>
        <v/>
      </c>
      <c r="AH4209" s="23" t="str">
        <f aca="true">INDIRECT(CHOOSE(MATCH($T4209,{"±","&gt;","≥","≤","&lt;"},0), "AC", "AD", "AE", "AF", "AG") &amp; ROW())</f>
        <v/>
      </c>
      <c r="AI4209" s="56" t="str">
        <f aca="false">IF($X4209="Not Significant","No Further Action Required",
IF($AH4209="","",
IF(AND($AH4209="Pass",$L4209="0 - Passed "),"Analysis performed; no further action required.",
IF(AND($AH4209="Fail",$L4209="1 - Failed "),"Analysis performed; no further action required.",
IF(AND($AH4209="Pass",$L4209="2 - Limited In Use "),"Analysis performed; no further action required.",
IF(AND($AH4209="Fail",$L4209="3 - Adjusted "),"Analysis performed; no further action required.",
"Unit fails analysis; TSM determination required."))))))</f>
        <v/>
      </c>
      <c r="AJ4209" s="58"/>
    </row>
    <row r="4210" customFormat="false" ht="15" hidden="false" customHeight="false" outlineLevel="0" collapsed="false">
      <c r="A4210" s="56"/>
      <c r="E4210" s="57" t="str">
        <f aca="false">IF(AND($F4210="",$G4210=""),"",IF($G4210="",$F4210,HYPERLINK($G4210,$F4210)))</f>
        <v/>
      </c>
      <c r="H4210" s="1" t="str">
        <f aca="false">IF($I4210="","None Attached",IF(LEFT($I4210,5)="https",HYPERLINK($I4210,"Datasheet"),HYPERLINK(_xlfn.CONCAT("https://",$I4210),"Datasheet")))</f>
        <v>None Attached</v>
      </c>
      <c r="M4210" s="56"/>
      <c r="P4210" s="58"/>
      <c r="Q4210" s="1" t="n">
        <f aca="false">$M4210-$N4210</f>
        <v>0</v>
      </c>
      <c r="R4210" s="56"/>
      <c r="T4210" s="59" t="s">
        <v>15</v>
      </c>
      <c r="U4210" s="1" t="n">
        <f aca="false">$S4210-$R4210</f>
        <v>0</v>
      </c>
      <c r="V4210" s="1" t="n">
        <f aca="false">IF($T4210="±",$Q4210*2,$Q4210)</f>
        <v>0</v>
      </c>
      <c r="W4210" s="60" t="str">
        <f aca="false">IFERROR($U4210/ABS($V4210),"N/A")</f>
        <v>N/A</v>
      </c>
      <c r="X4210" s="61" t="str">
        <f aca="false">IF(OR($W4210="N/A",$R4210="",$S4210=""),"N/A",IF($W4210&gt;=4,"Not Significant",IF($W4210&gt;=2,"Semi-Significant","Significant")))</f>
        <v>N/A</v>
      </c>
      <c r="Z4210" s="1" t="str">
        <f aca="false">IF($D4210="Z540.1 w/data",0,"")</f>
        <v/>
      </c>
      <c r="AA4210" s="1" t="e">
        <f aca="false">$Y4210+$Q4210+$Z4210</f>
        <v>#VALUE!</v>
      </c>
      <c r="AB4210" s="1" t="n">
        <f aca="false">$N4210+$Q4210</f>
        <v>0</v>
      </c>
      <c r="AC4210" s="1" t="str">
        <f aca="false">IF($Y4210="","",IF(AND($AA4210&gt;=$R4210,$AA4210&lt;=$S4210),"Pass","Fail"))</f>
        <v/>
      </c>
      <c r="AD4210" s="1" t="str">
        <f aca="false">IF($Y4210="","",IF($AA4210&gt;$R4210,"Pass","Fail"))</f>
        <v/>
      </c>
      <c r="AE4210" s="1" t="str">
        <f aca="false">IF($Y4210="","",IF($AA4210&gt;=$R4210,"Pass","Fail"))</f>
        <v/>
      </c>
      <c r="AF4210" s="1" t="str">
        <f aca="false">IF($Y4210="","",IF($AA4210&lt;=$S4210,"Pass","Fail"))</f>
        <v/>
      </c>
      <c r="AG4210" s="1" t="str">
        <f aca="false">IF($Y4210="","",IF($AA4210&lt;$S4210,"Pass","Fail"))</f>
        <v/>
      </c>
      <c r="AH4210" s="23" t="str">
        <f aca="true">INDIRECT(CHOOSE(MATCH($T4210,{"±","&gt;","≥","≤","&lt;"},0), "AC", "AD", "AE", "AF", "AG") &amp; ROW())</f>
        <v/>
      </c>
      <c r="AI4210" s="56" t="str">
        <f aca="false">IF($X4210="Not Significant","No Further Action Required",
IF($AH4210="","",
IF(AND($AH4210="Pass",$L4210="0 - Passed "),"Analysis performed; no further action required.",
IF(AND($AH4210="Fail",$L4210="1 - Failed "),"Analysis performed; no further action required.",
IF(AND($AH4210="Pass",$L4210="2 - Limited In Use "),"Analysis performed; no further action required.",
IF(AND($AH4210="Fail",$L4210="3 - Adjusted "),"Analysis performed; no further action required.",
"Unit fails analysis; TSM determination required."))))))</f>
        <v/>
      </c>
      <c r="AJ4210" s="58"/>
    </row>
    <row r="4211" customFormat="false" ht="15" hidden="false" customHeight="false" outlineLevel="0" collapsed="false">
      <c r="A4211" s="56"/>
      <c r="E4211" s="57" t="str">
        <f aca="false">IF(AND($F4211="",$G4211=""),"",IF($G4211="",$F4211,HYPERLINK($G4211,$F4211)))</f>
        <v/>
      </c>
      <c r="H4211" s="1" t="str">
        <f aca="false">IF($I4211="","None Attached",IF(LEFT($I4211,5)="https",HYPERLINK($I4211,"Datasheet"),HYPERLINK(_xlfn.CONCAT("https://",$I4211),"Datasheet")))</f>
        <v>None Attached</v>
      </c>
      <c r="M4211" s="56"/>
      <c r="P4211" s="58"/>
      <c r="Q4211" s="1" t="n">
        <f aca="false">$M4211-$N4211</f>
        <v>0</v>
      </c>
      <c r="R4211" s="56"/>
      <c r="T4211" s="59" t="s">
        <v>15</v>
      </c>
      <c r="U4211" s="1" t="n">
        <f aca="false">$S4211-$R4211</f>
        <v>0</v>
      </c>
      <c r="V4211" s="1" t="n">
        <f aca="false">IF($T4211="±",$Q4211*2,$Q4211)</f>
        <v>0</v>
      </c>
      <c r="W4211" s="60" t="str">
        <f aca="false">IFERROR($U4211/ABS($V4211),"N/A")</f>
        <v>N/A</v>
      </c>
      <c r="X4211" s="61" t="str">
        <f aca="false">IF(OR($W4211="N/A",$R4211="",$S4211=""),"N/A",IF($W4211&gt;=4,"Not Significant",IF($W4211&gt;=2,"Semi-Significant","Significant")))</f>
        <v>N/A</v>
      </c>
      <c r="Z4211" s="1" t="str">
        <f aca="false">IF($D4211="Z540.1 w/data",0,"")</f>
        <v/>
      </c>
      <c r="AA4211" s="1" t="e">
        <f aca="false">$Y4211+$Q4211+$Z4211</f>
        <v>#VALUE!</v>
      </c>
      <c r="AB4211" s="1" t="n">
        <f aca="false">$N4211+$Q4211</f>
        <v>0</v>
      </c>
      <c r="AC4211" s="1" t="str">
        <f aca="false">IF($Y4211="","",IF(AND($AA4211&gt;=$R4211,$AA4211&lt;=$S4211),"Pass","Fail"))</f>
        <v/>
      </c>
      <c r="AD4211" s="1" t="str">
        <f aca="false">IF($Y4211="","",IF($AA4211&gt;$R4211,"Pass","Fail"))</f>
        <v/>
      </c>
      <c r="AE4211" s="1" t="str">
        <f aca="false">IF($Y4211="","",IF($AA4211&gt;=$R4211,"Pass","Fail"))</f>
        <v/>
      </c>
      <c r="AF4211" s="1" t="str">
        <f aca="false">IF($Y4211="","",IF($AA4211&lt;=$S4211,"Pass","Fail"))</f>
        <v/>
      </c>
      <c r="AG4211" s="1" t="str">
        <f aca="false">IF($Y4211="","",IF($AA4211&lt;$S4211,"Pass","Fail"))</f>
        <v/>
      </c>
      <c r="AH4211" s="23" t="str">
        <f aca="true">INDIRECT(CHOOSE(MATCH($T4211,{"±","&gt;","≥","≤","&lt;"},0), "AC", "AD", "AE", "AF", "AG") &amp; ROW())</f>
        <v/>
      </c>
      <c r="AI4211" s="56" t="str">
        <f aca="false">IF($X4211="Not Significant","No Further Action Required",
IF($AH4211="","",
IF(AND($AH4211="Pass",$L4211="0 - Passed "),"Analysis performed; no further action required.",
IF(AND($AH4211="Fail",$L4211="1 - Failed "),"Analysis performed; no further action required.",
IF(AND($AH4211="Pass",$L4211="2 - Limited In Use "),"Analysis performed; no further action required.",
IF(AND($AH4211="Fail",$L4211="3 - Adjusted "),"Analysis performed; no further action required.",
"Unit fails analysis; TSM determination required."))))))</f>
        <v/>
      </c>
      <c r="AJ4211" s="58"/>
    </row>
    <row r="4212" customFormat="false" ht="15" hidden="false" customHeight="false" outlineLevel="0" collapsed="false">
      <c r="A4212" s="56"/>
      <c r="E4212" s="57" t="str">
        <f aca="false">IF(AND($F4212="",$G4212=""),"",IF($G4212="",$F4212,HYPERLINK($G4212,$F4212)))</f>
        <v/>
      </c>
      <c r="H4212" s="1" t="str">
        <f aca="false">IF($I4212="","None Attached",IF(LEFT($I4212,5)="https",HYPERLINK($I4212,"Datasheet"),HYPERLINK(_xlfn.CONCAT("https://",$I4212),"Datasheet")))</f>
        <v>None Attached</v>
      </c>
      <c r="M4212" s="56"/>
      <c r="P4212" s="58"/>
      <c r="Q4212" s="1" t="n">
        <f aca="false">$M4212-$N4212</f>
        <v>0</v>
      </c>
      <c r="R4212" s="56"/>
      <c r="T4212" s="59" t="s">
        <v>15</v>
      </c>
      <c r="U4212" s="1" t="n">
        <f aca="false">$S4212-$R4212</f>
        <v>0</v>
      </c>
      <c r="V4212" s="1" t="n">
        <f aca="false">IF($T4212="±",$Q4212*2,$Q4212)</f>
        <v>0</v>
      </c>
      <c r="W4212" s="60" t="str">
        <f aca="false">IFERROR($U4212/ABS($V4212),"N/A")</f>
        <v>N/A</v>
      </c>
      <c r="X4212" s="61" t="str">
        <f aca="false">IF(OR($W4212="N/A",$R4212="",$S4212=""),"N/A",IF($W4212&gt;=4,"Not Significant",IF($W4212&gt;=2,"Semi-Significant","Significant")))</f>
        <v>N/A</v>
      </c>
      <c r="Z4212" s="1" t="str">
        <f aca="false">IF($D4212="Z540.1 w/data",0,"")</f>
        <v/>
      </c>
      <c r="AA4212" s="1" t="e">
        <f aca="false">$Y4212+$Q4212+$Z4212</f>
        <v>#VALUE!</v>
      </c>
      <c r="AB4212" s="1" t="n">
        <f aca="false">$N4212+$Q4212</f>
        <v>0</v>
      </c>
      <c r="AC4212" s="1" t="str">
        <f aca="false">IF($Y4212="","",IF(AND($AA4212&gt;=$R4212,$AA4212&lt;=$S4212),"Pass","Fail"))</f>
        <v/>
      </c>
      <c r="AD4212" s="1" t="str">
        <f aca="false">IF($Y4212="","",IF($AA4212&gt;$R4212,"Pass","Fail"))</f>
        <v/>
      </c>
      <c r="AE4212" s="1" t="str">
        <f aca="false">IF($Y4212="","",IF($AA4212&gt;=$R4212,"Pass","Fail"))</f>
        <v/>
      </c>
      <c r="AF4212" s="1" t="str">
        <f aca="false">IF($Y4212="","",IF($AA4212&lt;=$S4212,"Pass","Fail"))</f>
        <v/>
      </c>
      <c r="AG4212" s="1" t="str">
        <f aca="false">IF($Y4212="","",IF($AA4212&lt;$S4212,"Pass","Fail"))</f>
        <v/>
      </c>
      <c r="AH4212" s="23" t="str">
        <f aca="true">INDIRECT(CHOOSE(MATCH($T4212,{"±","&gt;","≥","≤","&lt;"},0), "AC", "AD", "AE", "AF", "AG") &amp; ROW())</f>
        <v/>
      </c>
      <c r="AI4212" s="56" t="str">
        <f aca="false">IF($X4212="Not Significant","No Further Action Required",
IF($AH4212="","",
IF(AND($AH4212="Pass",$L4212="0 - Passed "),"Analysis performed; no further action required.",
IF(AND($AH4212="Fail",$L4212="1 - Failed "),"Analysis performed; no further action required.",
IF(AND($AH4212="Pass",$L4212="2 - Limited In Use "),"Analysis performed; no further action required.",
IF(AND($AH4212="Fail",$L4212="3 - Adjusted "),"Analysis performed; no further action required.",
"Unit fails analysis; TSM determination required."))))))</f>
        <v/>
      </c>
      <c r="AJ4212" s="58"/>
    </row>
    <row r="4213" customFormat="false" ht="15" hidden="false" customHeight="false" outlineLevel="0" collapsed="false">
      <c r="A4213" s="56"/>
      <c r="E4213" s="57" t="str">
        <f aca="false">IF(AND($F4213="",$G4213=""),"",IF($G4213="",$F4213,HYPERLINK($G4213,$F4213)))</f>
        <v/>
      </c>
      <c r="H4213" s="1" t="str">
        <f aca="false">IF($I4213="","None Attached",IF(LEFT($I4213,5)="https",HYPERLINK($I4213,"Datasheet"),HYPERLINK(_xlfn.CONCAT("https://",$I4213),"Datasheet")))</f>
        <v>None Attached</v>
      </c>
      <c r="M4213" s="56"/>
      <c r="P4213" s="58"/>
      <c r="Q4213" s="1" t="n">
        <f aca="false">$M4213-$N4213</f>
        <v>0</v>
      </c>
      <c r="R4213" s="56"/>
      <c r="T4213" s="59" t="s">
        <v>15</v>
      </c>
      <c r="U4213" s="1" t="n">
        <f aca="false">$S4213-$R4213</f>
        <v>0</v>
      </c>
      <c r="V4213" s="1" t="n">
        <f aca="false">IF($T4213="±",$Q4213*2,$Q4213)</f>
        <v>0</v>
      </c>
      <c r="W4213" s="60" t="str">
        <f aca="false">IFERROR($U4213/ABS($V4213),"N/A")</f>
        <v>N/A</v>
      </c>
      <c r="X4213" s="61" t="str">
        <f aca="false">IF(OR($W4213="N/A",$R4213="",$S4213=""),"N/A",IF($W4213&gt;=4,"Not Significant",IF($W4213&gt;=2,"Semi-Significant","Significant")))</f>
        <v>N/A</v>
      </c>
      <c r="Z4213" s="1" t="str">
        <f aca="false">IF($D4213="Z540.1 w/data",0,"")</f>
        <v/>
      </c>
      <c r="AA4213" s="1" t="e">
        <f aca="false">$Y4213+$Q4213+$Z4213</f>
        <v>#VALUE!</v>
      </c>
      <c r="AB4213" s="1" t="n">
        <f aca="false">$N4213+$Q4213</f>
        <v>0</v>
      </c>
      <c r="AC4213" s="1" t="str">
        <f aca="false">IF($Y4213="","",IF(AND($AA4213&gt;=$R4213,$AA4213&lt;=$S4213),"Pass","Fail"))</f>
        <v/>
      </c>
      <c r="AD4213" s="1" t="str">
        <f aca="false">IF($Y4213="","",IF($AA4213&gt;$R4213,"Pass","Fail"))</f>
        <v/>
      </c>
      <c r="AE4213" s="1" t="str">
        <f aca="false">IF($Y4213="","",IF($AA4213&gt;=$R4213,"Pass","Fail"))</f>
        <v/>
      </c>
      <c r="AF4213" s="1" t="str">
        <f aca="false">IF($Y4213="","",IF($AA4213&lt;=$S4213,"Pass","Fail"))</f>
        <v/>
      </c>
      <c r="AG4213" s="1" t="str">
        <f aca="false">IF($Y4213="","",IF($AA4213&lt;$S4213,"Pass","Fail"))</f>
        <v/>
      </c>
      <c r="AH4213" s="23" t="str">
        <f aca="true">INDIRECT(CHOOSE(MATCH($T4213,{"±","&gt;","≥","≤","&lt;"},0), "AC", "AD", "AE", "AF", "AG") &amp; ROW())</f>
        <v/>
      </c>
      <c r="AI4213" s="56" t="str">
        <f aca="false">IF($X4213="Not Significant","No Further Action Required",
IF($AH4213="","",
IF(AND($AH4213="Pass",$L4213="0 - Passed "),"Analysis performed; no further action required.",
IF(AND($AH4213="Fail",$L4213="1 - Failed "),"Analysis performed; no further action required.",
IF(AND($AH4213="Pass",$L4213="2 - Limited In Use "),"Analysis performed; no further action required.",
IF(AND($AH4213="Fail",$L4213="3 - Adjusted "),"Analysis performed; no further action required.",
"Unit fails analysis; TSM determination required."))))))</f>
        <v/>
      </c>
      <c r="AJ4213" s="58"/>
    </row>
    <row r="4214" customFormat="false" ht="15" hidden="false" customHeight="false" outlineLevel="0" collapsed="false">
      <c r="A4214" s="56"/>
      <c r="E4214" s="57" t="str">
        <f aca="false">IF(AND($F4214="",$G4214=""),"",IF($G4214="",$F4214,HYPERLINK($G4214,$F4214)))</f>
        <v/>
      </c>
      <c r="H4214" s="1" t="str">
        <f aca="false">IF($I4214="","None Attached",IF(LEFT($I4214,5)="https",HYPERLINK($I4214,"Datasheet"),HYPERLINK(_xlfn.CONCAT("https://",$I4214),"Datasheet")))</f>
        <v>None Attached</v>
      </c>
      <c r="M4214" s="56"/>
      <c r="P4214" s="58"/>
      <c r="Q4214" s="1" t="n">
        <f aca="false">$M4214-$N4214</f>
        <v>0</v>
      </c>
      <c r="R4214" s="56"/>
      <c r="T4214" s="59" t="s">
        <v>15</v>
      </c>
      <c r="U4214" s="1" t="n">
        <f aca="false">$S4214-$R4214</f>
        <v>0</v>
      </c>
      <c r="V4214" s="1" t="n">
        <f aca="false">IF($T4214="±",$Q4214*2,$Q4214)</f>
        <v>0</v>
      </c>
      <c r="W4214" s="60" t="str">
        <f aca="false">IFERROR($U4214/ABS($V4214),"N/A")</f>
        <v>N/A</v>
      </c>
      <c r="X4214" s="61" t="str">
        <f aca="false">IF(OR($W4214="N/A",$R4214="",$S4214=""),"N/A",IF($W4214&gt;=4,"Not Significant",IF($W4214&gt;=2,"Semi-Significant","Significant")))</f>
        <v>N/A</v>
      </c>
      <c r="Z4214" s="1" t="str">
        <f aca="false">IF($D4214="Z540.1 w/data",0,"")</f>
        <v/>
      </c>
      <c r="AA4214" s="1" t="e">
        <f aca="false">$Y4214+$Q4214+$Z4214</f>
        <v>#VALUE!</v>
      </c>
      <c r="AB4214" s="1" t="n">
        <f aca="false">$N4214+$Q4214</f>
        <v>0</v>
      </c>
      <c r="AC4214" s="1" t="str">
        <f aca="false">IF($Y4214="","",IF(AND($AA4214&gt;=$R4214,$AA4214&lt;=$S4214),"Pass","Fail"))</f>
        <v/>
      </c>
      <c r="AD4214" s="1" t="str">
        <f aca="false">IF($Y4214="","",IF($AA4214&gt;$R4214,"Pass","Fail"))</f>
        <v/>
      </c>
      <c r="AE4214" s="1" t="str">
        <f aca="false">IF($Y4214="","",IF($AA4214&gt;=$R4214,"Pass","Fail"))</f>
        <v/>
      </c>
      <c r="AF4214" s="1" t="str">
        <f aca="false">IF($Y4214="","",IF($AA4214&lt;=$S4214,"Pass","Fail"))</f>
        <v/>
      </c>
      <c r="AG4214" s="1" t="str">
        <f aca="false">IF($Y4214="","",IF($AA4214&lt;$S4214,"Pass","Fail"))</f>
        <v/>
      </c>
      <c r="AH4214" s="23" t="str">
        <f aca="true">INDIRECT(CHOOSE(MATCH($T4214,{"±","&gt;","≥","≤","&lt;"},0), "AC", "AD", "AE", "AF", "AG") &amp; ROW())</f>
        <v/>
      </c>
      <c r="AI4214" s="56" t="str">
        <f aca="false">IF($X4214="Not Significant","No Further Action Required",
IF($AH4214="","",
IF(AND($AH4214="Pass",$L4214="0 - Passed "),"Analysis performed; no further action required.",
IF(AND($AH4214="Fail",$L4214="1 - Failed "),"Analysis performed; no further action required.",
IF(AND($AH4214="Pass",$L4214="2 - Limited In Use "),"Analysis performed; no further action required.",
IF(AND($AH4214="Fail",$L4214="3 - Adjusted "),"Analysis performed; no further action required.",
"Unit fails analysis; TSM determination required."))))))</f>
        <v/>
      </c>
      <c r="AJ4214" s="58"/>
    </row>
    <row r="4215" customFormat="false" ht="15" hidden="false" customHeight="false" outlineLevel="0" collapsed="false">
      <c r="A4215" s="56"/>
      <c r="E4215" s="57" t="str">
        <f aca="false">IF(AND($F4215="",$G4215=""),"",IF($G4215="",$F4215,HYPERLINK($G4215,$F4215)))</f>
        <v/>
      </c>
      <c r="H4215" s="1" t="str">
        <f aca="false">IF($I4215="","None Attached",IF(LEFT($I4215,5)="https",HYPERLINK($I4215,"Datasheet"),HYPERLINK(_xlfn.CONCAT("https://",$I4215),"Datasheet")))</f>
        <v>None Attached</v>
      </c>
      <c r="M4215" s="56"/>
      <c r="P4215" s="58"/>
      <c r="Q4215" s="1" t="n">
        <f aca="false">$M4215-$N4215</f>
        <v>0</v>
      </c>
      <c r="R4215" s="56"/>
      <c r="T4215" s="59" t="s">
        <v>15</v>
      </c>
      <c r="U4215" s="1" t="n">
        <f aca="false">$S4215-$R4215</f>
        <v>0</v>
      </c>
      <c r="V4215" s="1" t="n">
        <f aca="false">IF($T4215="±",$Q4215*2,$Q4215)</f>
        <v>0</v>
      </c>
      <c r="W4215" s="60" t="str">
        <f aca="false">IFERROR($U4215/ABS($V4215),"N/A")</f>
        <v>N/A</v>
      </c>
      <c r="X4215" s="61" t="str">
        <f aca="false">IF(OR($W4215="N/A",$R4215="",$S4215=""),"N/A",IF($W4215&gt;=4,"Not Significant",IF($W4215&gt;=2,"Semi-Significant","Significant")))</f>
        <v>N/A</v>
      </c>
      <c r="Z4215" s="1" t="str">
        <f aca="false">IF($D4215="Z540.1 w/data",0,"")</f>
        <v/>
      </c>
      <c r="AA4215" s="1" t="e">
        <f aca="false">$Y4215+$Q4215+$Z4215</f>
        <v>#VALUE!</v>
      </c>
      <c r="AB4215" s="1" t="n">
        <f aca="false">$N4215+$Q4215</f>
        <v>0</v>
      </c>
      <c r="AC4215" s="1" t="str">
        <f aca="false">IF($Y4215="","",IF(AND($AA4215&gt;=$R4215,$AA4215&lt;=$S4215),"Pass","Fail"))</f>
        <v/>
      </c>
      <c r="AD4215" s="1" t="str">
        <f aca="false">IF($Y4215="","",IF($AA4215&gt;$R4215,"Pass","Fail"))</f>
        <v/>
      </c>
      <c r="AE4215" s="1" t="str">
        <f aca="false">IF($Y4215="","",IF($AA4215&gt;=$R4215,"Pass","Fail"))</f>
        <v/>
      </c>
      <c r="AF4215" s="1" t="str">
        <f aca="false">IF($Y4215="","",IF($AA4215&lt;=$S4215,"Pass","Fail"))</f>
        <v/>
      </c>
      <c r="AG4215" s="1" t="str">
        <f aca="false">IF($Y4215="","",IF($AA4215&lt;$S4215,"Pass","Fail"))</f>
        <v/>
      </c>
      <c r="AH4215" s="23" t="str">
        <f aca="true">INDIRECT(CHOOSE(MATCH($T4215,{"±","&gt;","≥","≤","&lt;"},0), "AC", "AD", "AE", "AF", "AG") &amp; ROW())</f>
        <v/>
      </c>
      <c r="AI4215" s="56" t="str">
        <f aca="false">IF($X4215="Not Significant","No Further Action Required",
IF($AH4215="","",
IF(AND($AH4215="Pass",$L4215="0 - Passed "),"Analysis performed; no further action required.",
IF(AND($AH4215="Fail",$L4215="1 - Failed "),"Analysis performed; no further action required.",
IF(AND($AH4215="Pass",$L4215="2 - Limited In Use "),"Analysis performed; no further action required.",
IF(AND($AH4215="Fail",$L4215="3 - Adjusted "),"Analysis performed; no further action required.",
"Unit fails analysis; TSM determination required."))))))</f>
        <v/>
      </c>
      <c r="AJ4215" s="58"/>
    </row>
    <row r="4216" customFormat="false" ht="15" hidden="false" customHeight="false" outlineLevel="0" collapsed="false">
      <c r="A4216" s="56"/>
      <c r="E4216" s="57" t="str">
        <f aca="false">IF(AND($F4216="",$G4216=""),"",IF($G4216="",$F4216,HYPERLINK($G4216,$F4216)))</f>
        <v/>
      </c>
      <c r="H4216" s="1" t="str">
        <f aca="false">IF($I4216="","None Attached",IF(LEFT($I4216,5)="https",HYPERLINK($I4216,"Datasheet"),HYPERLINK(_xlfn.CONCAT("https://",$I4216),"Datasheet")))</f>
        <v>None Attached</v>
      </c>
      <c r="M4216" s="56"/>
      <c r="P4216" s="58"/>
      <c r="Q4216" s="1" t="n">
        <f aca="false">$M4216-$N4216</f>
        <v>0</v>
      </c>
      <c r="R4216" s="56"/>
      <c r="T4216" s="59" t="s">
        <v>15</v>
      </c>
      <c r="U4216" s="1" t="n">
        <f aca="false">$S4216-$R4216</f>
        <v>0</v>
      </c>
      <c r="V4216" s="1" t="n">
        <f aca="false">IF($T4216="±",$Q4216*2,$Q4216)</f>
        <v>0</v>
      </c>
      <c r="W4216" s="60" t="str">
        <f aca="false">IFERROR($U4216/ABS($V4216),"N/A")</f>
        <v>N/A</v>
      </c>
      <c r="X4216" s="61" t="str">
        <f aca="false">IF(OR($W4216="N/A",$R4216="",$S4216=""),"N/A",IF($W4216&gt;=4,"Not Significant",IF($W4216&gt;=2,"Semi-Significant","Significant")))</f>
        <v>N/A</v>
      </c>
      <c r="Z4216" s="1" t="str">
        <f aca="false">IF($D4216="Z540.1 w/data",0,"")</f>
        <v/>
      </c>
      <c r="AA4216" s="1" t="e">
        <f aca="false">$Y4216+$Q4216+$Z4216</f>
        <v>#VALUE!</v>
      </c>
      <c r="AB4216" s="1" t="n">
        <f aca="false">$N4216+$Q4216</f>
        <v>0</v>
      </c>
      <c r="AC4216" s="1" t="str">
        <f aca="false">IF($Y4216="","",IF(AND($AA4216&gt;=$R4216,$AA4216&lt;=$S4216),"Pass","Fail"))</f>
        <v/>
      </c>
      <c r="AD4216" s="1" t="str">
        <f aca="false">IF($Y4216="","",IF($AA4216&gt;$R4216,"Pass","Fail"))</f>
        <v/>
      </c>
      <c r="AE4216" s="1" t="str">
        <f aca="false">IF($Y4216="","",IF($AA4216&gt;=$R4216,"Pass","Fail"))</f>
        <v/>
      </c>
      <c r="AF4216" s="1" t="str">
        <f aca="false">IF($Y4216="","",IF($AA4216&lt;=$S4216,"Pass","Fail"))</f>
        <v/>
      </c>
      <c r="AG4216" s="1" t="str">
        <f aca="false">IF($Y4216="","",IF($AA4216&lt;$S4216,"Pass","Fail"))</f>
        <v/>
      </c>
      <c r="AH4216" s="23" t="str">
        <f aca="true">INDIRECT(CHOOSE(MATCH($T4216,{"±","&gt;","≥","≤","&lt;"},0), "AC", "AD", "AE", "AF", "AG") &amp; ROW())</f>
        <v/>
      </c>
      <c r="AI4216" s="56" t="str">
        <f aca="false">IF($X4216="Not Significant","No Further Action Required",
IF($AH4216="","",
IF(AND($AH4216="Pass",$L4216="0 - Passed "),"Analysis performed; no further action required.",
IF(AND($AH4216="Fail",$L4216="1 - Failed "),"Analysis performed; no further action required.",
IF(AND($AH4216="Pass",$L4216="2 - Limited In Use "),"Analysis performed; no further action required.",
IF(AND($AH4216="Fail",$L4216="3 - Adjusted "),"Analysis performed; no further action required.",
"Unit fails analysis; TSM determination required."))))))</f>
        <v/>
      </c>
      <c r="AJ4216" s="58"/>
    </row>
    <row r="4217" customFormat="false" ht="15" hidden="false" customHeight="false" outlineLevel="0" collapsed="false">
      <c r="A4217" s="56"/>
      <c r="E4217" s="57" t="str">
        <f aca="false">IF(AND($F4217="",$G4217=""),"",IF($G4217="",$F4217,HYPERLINK($G4217,$F4217)))</f>
        <v/>
      </c>
      <c r="H4217" s="1" t="str">
        <f aca="false">IF($I4217="","None Attached",IF(LEFT($I4217,5)="https",HYPERLINK($I4217,"Datasheet"),HYPERLINK(_xlfn.CONCAT("https://",$I4217),"Datasheet")))</f>
        <v>None Attached</v>
      </c>
      <c r="M4217" s="56"/>
      <c r="P4217" s="58"/>
      <c r="Q4217" s="1" t="n">
        <f aca="false">$M4217-$N4217</f>
        <v>0</v>
      </c>
      <c r="R4217" s="56"/>
      <c r="T4217" s="59" t="s">
        <v>15</v>
      </c>
      <c r="U4217" s="1" t="n">
        <f aca="false">$S4217-$R4217</f>
        <v>0</v>
      </c>
      <c r="V4217" s="1" t="n">
        <f aca="false">IF($T4217="±",$Q4217*2,$Q4217)</f>
        <v>0</v>
      </c>
      <c r="W4217" s="60" t="str">
        <f aca="false">IFERROR($U4217/ABS($V4217),"N/A")</f>
        <v>N/A</v>
      </c>
      <c r="X4217" s="61" t="str">
        <f aca="false">IF(OR($W4217="N/A",$R4217="",$S4217=""),"N/A",IF($W4217&gt;=4,"Not Significant",IF($W4217&gt;=2,"Semi-Significant","Significant")))</f>
        <v>N/A</v>
      </c>
      <c r="Z4217" s="1" t="str">
        <f aca="false">IF($D4217="Z540.1 w/data",0,"")</f>
        <v/>
      </c>
      <c r="AA4217" s="1" t="e">
        <f aca="false">$Y4217+$Q4217+$Z4217</f>
        <v>#VALUE!</v>
      </c>
      <c r="AB4217" s="1" t="n">
        <f aca="false">$N4217+$Q4217</f>
        <v>0</v>
      </c>
      <c r="AC4217" s="1" t="str">
        <f aca="false">IF($Y4217="","",IF(AND($AA4217&gt;=$R4217,$AA4217&lt;=$S4217),"Pass","Fail"))</f>
        <v/>
      </c>
      <c r="AD4217" s="1" t="str">
        <f aca="false">IF($Y4217="","",IF($AA4217&gt;$R4217,"Pass","Fail"))</f>
        <v/>
      </c>
      <c r="AE4217" s="1" t="str">
        <f aca="false">IF($Y4217="","",IF($AA4217&gt;=$R4217,"Pass","Fail"))</f>
        <v/>
      </c>
      <c r="AF4217" s="1" t="str">
        <f aca="false">IF($Y4217="","",IF($AA4217&lt;=$S4217,"Pass","Fail"))</f>
        <v/>
      </c>
      <c r="AG4217" s="1" t="str">
        <f aca="false">IF($Y4217="","",IF($AA4217&lt;$S4217,"Pass","Fail"))</f>
        <v/>
      </c>
      <c r="AH4217" s="23" t="str">
        <f aca="true">INDIRECT(CHOOSE(MATCH($T4217,{"±","&gt;","≥","≤","&lt;"},0), "AC", "AD", "AE", "AF", "AG") &amp; ROW())</f>
        <v/>
      </c>
      <c r="AI4217" s="56" t="str">
        <f aca="false">IF($X4217="Not Significant","No Further Action Required",
IF($AH4217="","",
IF(AND($AH4217="Pass",$L4217="0 - Passed "),"Analysis performed; no further action required.",
IF(AND($AH4217="Fail",$L4217="1 - Failed "),"Analysis performed; no further action required.",
IF(AND($AH4217="Pass",$L4217="2 - Limited In Use "),"Analysis performed; no further action required.",
IF(AND($AH4217="Fail",$L4217="3 - Adjusted "),"Analysis performed; no further action required.",
"Unit fails analysis; TSM determination required."))))))</f>
        <v/>
      </c>
      <c r="AJ4217" s="58"/>
    </row>
    <row r="4218" customFormat="false" ht="15" hidden="false" customHeight="false" outlineLevel="0" collapsed="false">
      <c r="A4218" s="56"/>
      <c r="E4218" s="57" t="str">
        <f aca="false">IF(AND($F4218="",$G4218=""),"",IF($G4218="",$F4218,HYPERLINK($G4218,$F4218)))</f>
        <v/>
      </c>
      <c r="H4218" s="1" t="str">
        <f aca="false">IF($I4218="","None Attached",IF(LEFT($I4218,5)="https",HYPERLINK($I4218,"Datasheet"),HYPERLINK(_xlfn.CONCAT("https://",$I4218),"Datasheet")))</f>
        <v>None Attached</v>
      </c>
      <c r="M4218" s="56"/>
      <c r="P4218" s="58"/>
      <c r="Q4218" s="1" t="n">
        <f aca="false">$M4218-$N4218</f>
        <v>0</v>
      </c>
      <c r="R4218" s="56"/>
      <c r="T4218" s="59" t="s">
        <v>15</v>
      </c>
      <c r="U4218" s="1" t="n">
        <f aca="false">$S4218-$R4218</f>
        <v>0</v>
      </c>
      <c r="V4218" s="1" t="n">
        <f aca="false">IF($T4218="±",$Q4218*2,$Q4218)</f>
        <v>0</v>
      </c>
      <c r="W4218" s="60" t="str">
        <f aca="false">IFERROR($U4218/ABS($V4218),"N/A")</f>
        <v>N/A</v>
      </c>
      <c r="X4218" s="61" t="str">
        <f aca="false">IF(OR($W4218="N/A",$R4218="",$S4218=""),"N/A",IF($W4218&gt;=4,"Not Significant",IF($W4218&gt;=2,"Semi-Significant","Significant")))</f>
        <v>N/A</v>
      </c>
      <c r="Z4218" s="1" t="str">
        <f aca="false">IF($D4218="Z540.1 w/data",0,"")</f>
        <v/>
      </c>
      <c r="AA4218" s="1" t="e">
        <f aca="false">$Y4218+$Q4218+$Z4218</f>
        <v>#VALUE!</v>
      </c>
      <c r="AB4218" s="1" t="n">
        <f aca="false">$N4218+$Q4218</f>
        <v>0</v>
      </c>
      <c r="AC4218" s="1" t="str">
        <f aca="false">IF($Y4218="","",IF(AND($AA4218&gt;=$R4218,$AA4218&lt;=$S4218),"Pass","Fail"))</f>
        <v/>
      </c>
      <c r="AD4218" s="1" t="str">
        <f aca="false">IF($Y4218="","",IF($AA4218&gt;$R4218,"Pass","Fail"))</f>
        <v/>
      </c>
      <c r="AE4218" s="1" t="str">
        <f aca="false">IF($Y4218="","",IF($AA4218&gt;=$R4218,"Pass","Fail"))</f>
        <v/>
      </c>
      <c r="AF4218" s="1" t="str">
        <f aca="false">IF($Y4218="","",IF($AA4218&lt;=$S4218,"Pass","Fail"))</f>
        <v/>
      </c>
      <c r="AG4218" s="1" t="str">
        <f aca="false">IF($Y4218="","",IF($AA4218&lt;$S4218,"Pass","Fail"))</f>
        <v/>
      </c>
      <c r="AH4218" s="23" t="str">
        <f aca="true">INDIRECT(CHOOSE(MATCH($T4218,{"±","&gt;","≥","≤","&lt;"},0), "AC", "AD", "AE", "AF", "AG") &amp; ROW())</f>
        <v/>
      </c>
      <c r="AI4218" s="56" t="str">
        <f aca="false">IF($X4218="Not Significant","No Further Action Required",
IF($AH4218="","",
IF(AND($AH4218="Pass",$L4218="0 - Passed "),"Analysis performed; no further action required.",
IF(AND($AH4218="Fail",$L4218="1 - Failed "),"Analysis performed; no further action required.",
IF(AND($AH4218="Pass",$L4218="2 - Limited In Use "),"Analysis performed; no further action required.",
IF(AND($AH4218="Fail",$L4218="3 - Adjusted "),"Analysis performed; no further action required.",
"Unit fails analysis; TSM determination required."))))))</f>
        <v/>
      </c>
      <c r="AJ4218" s="58"/>
    </row>
    <row r="4219" customFormat="false" ht="15" hidden="false" customHeight="false" outlineLevel="0" collapsed="false">
      <c r="A4219" s="56"/>
      <c r="E4219" s="57" t="str">
        <f aca="false">IF(AND($F4219="",$G4219=""),"",IF($G4219="",$F4219,HYPERLINK($G4219,$F4219)))</f>
        <v/>
      </c>
      <c r="H4219" s="1" t="str">
        <f aca="false">IF($I4219="","None Attached",IF(LEFT($I4219,5)="https",HYPERLINK($I4219,"Datasheet"),HYPERLINK(_xlfn.CONCAT("https://",$I4219),"Datasheet")))</f>
        <v>None Attached</v>
      </c>
      <c r="M4219" s="56"/>
      <c r="P4219" s="58"/>
      <c r="Q4219" s="1" t="n">
        <f aca="false">$M4219-$N4219</f>
        <v>0</v>
      </c>
      <c r="R4219" s="56"/>
      <c r="T4219" s="59" t="s">
        <v>15</v>
      </c>
      <c r="U4219" s="1" t="n">
        <f aca="false">$S4219-$R4219</f>
        <v>0</v>
      </c>
      <c r="V4219" s="1" t="n">
        <f aca="false">IF($T4219="±",$Q4219*2,$Q4219)</f>
        <v>0</v>
      </c>
      <c r="W4219" s="60" t="str">
        <f aca="false">IFERROR($U4219/ABS($V4219),"N/A")</f>
        <v>N/A</v>
      </c>
      <c r="X4219" s="61" t="str">
        <f aca="false">IF(OR($W4219="N/A",$R4219="",$S4219=""),"N/A",IF($W4219&gt;=4,"Not Significant",IF($W4219&gt;=2,"Semi-Significant","Significant")))</f>
        <v>N/A</v>
      </c>
      <c r="Z4219" s="1" t="str">
        <f aca="false">IF($D4219="Z540.1 w/data",0,"")</f>
        <v/>
      </c>
      <c r="AA4219" s="1" t="e">
        <f aca="false">$Y4219+$Q4219+$Z4219</f>
        <v>#VALUE!</v>
      </c>
      <c r="AB4219" s="1" t="n">
        <f aca="false">$N4219+$Q4219</f>
        <v>0</v>
      </c>
      <c r="AC4219" s="1" t="str">
        <f aca="false">IF($Y4219="","",IF(AND($AA4219&gt;=$R4219,$AA4219&lt;=$S4219),"Pass","Fail"))</f>
        <v/>
      </c>
      <c r="AD4219" s="1" t="str">
        <f aca="false">IF($Y4219="","",IF($AA4219&gt;$R4219,"Pass","Fail"))</f>
        <v/>
      </c>
      <c r="AE4219" s="1" t="str">
        <f aca="false">IF($Y4219="","",IF($AA4219&gt;=$R4219,"Pass","Fail"))</f>
        <v/>
      </c>
      <c r="AF4219" s="1" t="str">
        <f aca="false">IF($Y4219="","",IF($AA4219&lt;=$S4219,"Pass","Fail"))</f>
        <v/>
      </c>
      <c r="AG4219" s="1" t="str">
        <f aca="false">IF($Y4219="","",IF($AA4219&lt;$S4219,"Pass","Fail"))</f>
        <v/>
      </c>
      <c r="AH4219" s="23" t="str">
        <f aca="true">INDIRECT(CHOOSE(MATCH($T4219,{"±","&gt;","≥","≤","&lt;"},0), "AC", "AD", "AE", "AF", "AG") &amp; ROW())</f>
        <v/>
      </c>
      <c r="AI4219" s="56" t="str">
        <f aca="false">IF($X4219="Not Significant","No Further Action Required",
IF($AH4219="","",
IF(AND($AH4219="Pass",$L4219="0 - Passed "),"Analysis performed; no further action required.",
IF(AND($AH4219="Fail",$L4219="1 - Failed "),"Analysis performed; no further action required.",
IF(AND($AH4219="Pass",$L4219="2 - Limited In Use "),"Analysis performed; no further action required.",
IF(AND($AH4219="Fail",$L4219="3 - Adjusted "),"Analysis performed; no further action required.",
"Unit fails analysis; TSM determination required."))))))</f>
        <v/>
      </c>
      <c r="AJ4219" s="58"/>
    </row>
    <row r="4220" customFormat="false" ht="15" hidden="false" customHeight="false" outlineLevel="0" collapsed="false">
      <c r="A4220" s="56"/>
      <c r="E4220" s="57" t="str">
        <f aca="false">IF(AND($F4220="",$G4220=""),"",IF($G4220="",$F4220,HYPERLINK($G4220,$F4220)))</f>
        <v/>
      </c>
      <c r="H4220" s="1" t="str">
        <f aca="false">IF($I4220="","None Attached",IF(LEFT($I4220,5)="https",HYPERLINK($I4220,"Datasheet"),HYPERLINK(_xlfn.CONCAT("https://",$I4220),"Datasheet")))</f>
        <v>None Attached</v>
      </c>
      <c r="M4220" s="56"/>
      <c r="P4220" s="58"/>
      <c r="Q4220" s="1" t="n">
        <f aca="false">$M4220-$N4220</f>
        <v>0</v>
      </c>
      <c r="R4220" s="56"/>
      <c r="T4220" s="59" t="s">
        <v>15</v>
      </c>
      <c r="U4220" s="1" t="n">
        <f aca="false">$S4220-$R4220</f>
        <v>0</v>
      </c>
      <c r="V4220" s="1" t="n">
        <f aca="false">IF($T4220="±",$Q4220*2,$Q4220)</f>
        <v>0</v>
      </c>
      <c r="W4220" s="60" t="str">
        <f aca="false">IFERROR($U4220/ABS($V4220),"N/A")</f>
        <v>N/A</v>
      </c>
      <c r="X4220" s="61" t="str">
        <f aca="false">IF(OR($W4220="N/A",$R4220="",$S4220=""),"N/A",IF($W4220&gt;=4,"Not Significant",IF($W4220&gt;=2,"Semi-Significant","Significant")))</f>
        <v>N/A</v>
      </c>
      <c r="Z4220" s="1" t="str">
        <f aca="false">IF($D4220="Z540.1 w/data",0,"")</f>
        <v/>
      </c>
      <c r="AA4220" s="1" t="e">
        <f aca="false">$Y4220+$Q4220+$Z4220</f>
        <v>#VALUE!</v>
      </c>
      <c r="AB4220" s="1" t="n">
        <f aca="false">$N4220+$Q4220</f>
        <v>0</v>
      </c>
      <c r="AC4220" s="1" t="str">
        <f aca="false">IF($Y4220="","",IF(AND($AA4220&gt;=$R4220,$AA4220&lt;=$S4220),"Pass","Fail"))</f>
        <v/>
      </c>
      <c r="AD4220" s="1" t="str">
        <f aca="false">IF($Y4220="","",IF($AA4220&gt;$R4220,"Pass","Fail"))</f>
        <v/>
      </c>
      <c r="AE4220" s="1" t="str">
        <f aca="false">IF($Y4220="","",IF($AA4220&gt;=$R4220,"Pass","Fail"))</f>
        <v/>
      </c>
      <c r="AF4220" s="1" t="str">
        <f aca="false">IF($Y4220="","",IF($AA4220&lt;=$S4220,"Pass","Fail"))</f>
        <v/>
      </c>
      <c r="AG4220" s="1" t="str">
        <f aca="false">IF($Y4220="","",IF($AA4220&lt;$S4220,"Pass","Fail"))</f>
        <v/>
      </c>
      <c r="AH4220" s="23" t="str">
        <f aca="true">INDIRECT(CHOOSE(MATCH($T4220,{"±","&gt;","≥","≤","&lt;"},0), "AC", "AD", "AE", "AF", "AG") &amp; ROW())</f>
        <v/>
      </c>
      <c r="AI4220" s="56" t="str">
        <f aca="false">IF($X4220="Not Significant","No Further Action Required",
IF($AH4220="","",
IF(AND($AH4220="Pass",$L4220="0 - Passed "),"Analysis performed; no further action required.",
IF(AND($AH4220="Fail",$L4220="1 - Failed "),"Analysis performed; no further action required.",
IF(AND($AH4220="Pass",$L4220="2 - Limited In Use "),"Analysis performed; no further action required.",
IF(AND($AH4220="Fail",$L4220="3 - Adjusted "),"Analysis performed; no further action required.",
"Unit fails analysis; TSM determination required."))))))</f>
        <v/>
      </c>
      <c r="AJ4220" s="58"/>
    </row>
    <row r="4221" customFormat="false" ht="15" hidden="false" customHeight="false" outlineLevel="0" collapsed="false">
      <c r="A4221" s="56"/>
      <c r="E4221" s="57" t="str">
        <f aca="false">IF(AND($F4221="",$G4221=""),"",IF($G4221="",$F4221,HYPERLINK($G4221,$F4221)))</f>
        <v/>
      </c>
      <c r="H4221" s="1" t="str">
        <f aca="false">IF($I4221="","None Attached",IF(LEFT($I4221,5)="https",HYPERLINK($I4221,"Datasheet"),HYPERLINK(_xlfn.CONCAT("https://",$I4221),"Datasheet")))</f>
        <v>None Attached</v>
      </c>
      <c r="M4221" s="56"/>
      <c r="P4221" s="58"/>
      <c r="Q4221" s="1" t="n">
        <f aca="false">$M4221-$N4221</f>
        <v>0</v>
      </c>
      <c r="R4221" s="56"/>
      <c r="T4221" s="59" t="s">
        <v>15</v>
      </c>
      <c r="U4221" s="1" t="n">
        <f aca="false">$S4221-$R4221</f>
        <v>0</v>
      </c>
      <c r="V4221" s="1" t="n">
        <f aca="false">IF($T4221="±",$Q4221*2,$Q4221)</f>
        <v>0</v>
      </c>
      <c r="W4221" s="60" t="str">
        <f aca="false">IFERROR($U4221/ABS($V4221),"N/A")</f>
        <v>N/A</v>
      </c>
      <c r="X4221" s="61" t="str">
        <f aca="false">IF(OR($W4221="N/A",$R4221="",$S4221=""),"N/A",IF($W4221&gt;=4,"Not Significant",IF($W4221&gt;=2,"Semi-Significant","Significant")))</f>
        <v>N/A</v>
      </c>
      <c r="Z4221" s="1" t="str">
        <f aca="false">IF($D4221="Z540.1 w/data",0,"")</f>
        <v/>
      </c>
      <c r="AA4221" s="1" t="e">
        <f aca="false">$Y4221+$Q4221+$Z4221</f>
        <v>#VALUE!</v>
      </c>
      <c r="AB4221" s="1" t="n">
        <f aca="false">$N4221+$Q4221</f>
        <v>0</v>
      </c>
      <c r="AC4221" s="1" t="str">
        <f aca="false">IF($Y4221="","",IF(AND($AA4221&gt;=$R4221,$AA4221&lt;=$S4221),"Pass","Fail"))</f>
        <v/>
      </c>
      <c r="AD4221" s="1" t="str">
        <f aca="false">IF($Y4221="","",IF($AA4221&gt;$R4221,"Pass","Fail"))</f>
        <v/>
      </c>
      <c r="AE4221" s="1" t="str">
        <f aca="false">IF($Y4221="","",IF($AA4221&gt;=$R4221,"Pass","Fail"))</f>
        <v/>
      </c>
      <c r="AF4221" s="1" t="str">
        <f aca="false">IF($Y4221="","",IF($AA4221&lt;=$S4221,"Pass","Fail"))</f>
        <v/>
      </c>
      <c r="AG4221" s="1" t="str">
        <f aca="false">IF($Y4221="","",IF($AA4221&lt;$S4221,"Pass","Fail"))</f>
        <v/>
      </c>
      <c r="AH4221" s="23" t="str">
        <f aca="true">INDIRECT(CHOOSE(MATCH($T4221,{"±","&gt;","≥","≤","&lt;"},0), "AC", "AD", "AE", "AF", "AG") &amp; ROW())</f>
        <v/>
      </c>
      <c r="AI4221" s="56" t="str">
        <f aca="false">IF($X4221="Not Significant","No Further Action Required",
IF($AH4221="","",
IF(AND($AH4221="Pass",$L4221="0 - Passed "),"Analysis performed; no further action required.",
IF(AND($AH4221="Fail",$L4221="1 - Failed "),"Analysis performed; no further action required.",
IF(AND($AH4221="Pass",$L4221="2 - Limited In Use "),"Analysis performed; no further action required.",
IF(AND($AH4221="Fail",$L4221="3 - Adjusted "),"Analysis performed; no further action required.",
"Unit fails analysis; TSM determination required."))))))</f>
        <v/>
      </c>
      <c r="AJ4221" s="58"/>
    </row>
    <row r="4222" customFormat="false" ht="15" hidden="false" customHeight="false" outlineLevel="0" collapsed="false">
      <c r="A4222" s="56"/>
      <c r="E4222" s="57" t="str">
        <f aca="false">IF(AND($F4222="",$G4222=""),"",IF($G4222="",$F4222,HYPERLINK($G4222,$F4222)))</f>
        <v/>
      </c>
      <c r="H4222" s="1" t="str">
        <f aca="false">IF($I4222="","None Attached",IF(LEFT($I4222,5)="https",HYPERLINK($I4222,"Datasheet"),HYPERLINK(_xlfn.CONCAT("https://",$I4222),"Datasheet")))</f>
        <v>None Attached</v>
      </c>
      <c r="M4222" s="56"/>
      <c r="P4222" s="58"/>
      <c r="Q4222" s="1" t="n">
        <f aca="false">$M4222-$N4222</f>
        <v>0</v>
      </c>
      <c r="R4222" s="56"/>
      <c r="T4222" s="59" t="s">
        <v>15</v>
      </c>
      <c r="U4222" s="1" t="n">
        <f aca="false">$S4222-$R4222</f>
        <v>0</v>
      </c>
      <c r="V4222" s="1" t="n">
        <f aca="false">IF($T4222="±",$Q4222*2,$Q4222)</f>
        <v>0</v>
      </c>
      <c r="W4222" s="60" t="str">
        <f aca="false">IFERROR($U4222/ABS($V4222),"N/A")</f>
        <v>N/A</v>
      </c>
      <c r="X4222" s="61" t="str">
        <f aca="false">IF(OR($W4222="N/A",$R4222="",$S4222=""),"N/A",IF($W4222&gt;=4,"Not Significant",IF($W4222&gt;=2,"Semi-Significant","Significant")))</f>
        <v>N/A</v>
      </c>
      <c r="Z4222" s="1" t="str">
        <f aca="false">IF($D4222="Z540.1 w/data",0,"")</f>
        <v/>
      </c>
      <c r="AA4222" s="1" t="e">
        <f aca="false">$Y4222+$Q4222+$Z4222</f>
        <v>#VALUE!</v>
      </c>
      <c r="AB4222" s="1" t="n">
        <f aca="false">$N4222+$Q4222</f>
        <v>0</v>
      </c>
      <c r="AC4222" s="1" t="str">
        <f aca="false">IF($Y4222="","",IF(AND($AA4222&gt;=$R4222,$AA4222&lt;=$S4222),"Pass","Fail"))</f>
        <v/>
      </c>
      <c r="AD4222" s="1" t="str">
        <f aca="false">IF($Y4222="","",IF($AA4222&gt;$R4222,"Pass","Fail"))</f>
        <v/>
      </c>
      <c r="AE4222" s="1" t="str">
        <f aca="false">IF($Y4222="","",IF($AA4222&gt;=$R4222,"Pass","Fail"))</f>
        <v/>
      </c>
      <c r="AF4222" s="1" t="str">
        <f aca="false">IF($Y4222="","",IF($AA4222&lt;=$S4222,"Pass","Fail"))</f>
        <v/>
      </c>
      <c r="AG4222" s="1" t="str">
        <f aca="false">IF($Y4222="","",IF($AA4222&lt;$S4222,"Pass","Fail"))</f>
        <v/>
      </c>
      <c r="AH4222" s="23" t="str">
        <f aca="true">INDIRECT(CHOOSE(MATCH($T4222,{"±","&gt;","≥","≤","&lt;"},0), "AC", "AD", "AE", "AF", "AG") &amp; ROW())</f>
        <v/>
      </c>
      <c r="AI4222" s="56" t="str">
        <f aca="false">IF($X4222="Not Significant","No Further Action Required",
IF($AH4222="","",
IF(AND($AH4222="Pass",$L4222="0 - Passed "),"Analysis performed; no further action required.",
IF(AND($AH4222="Fail",$L4222="1 - Failed "),"Analysis performed; no further action required.",
IF(AND($AH4222="Pass",$L4222="2 - Limited In Use "),"Analysis performed; no further action required.",
IF(AND($AH4222="Fail",$L4222="3 - Adjusted "),"Analysis performed; no further action required.",
"Unit fails analysis; TSM determination required."))))))</f>
        <v/>
      </c>
      <c r="AJ4222" s="58"/>
    </row>
    <row r="4223" customFormat="false" ht="15" hidden="false" customHeight="false" outlineLevel="0" collapsed="false">
      <c r="A4223" s="56"/>
      <c r="E4223" s="57" t="str">
        <f aca="false">IF(AND($F4223="",$G4223=""),"",IF($G4223="",$F4223,HYPERLINK($G4223,$F4223)))</f>
        <v/>
      </c>
      <c r="H4223" s="1" t="str">
        <f aca="false">IF($I4223="","None Attached",IF(LEFT($I4223,5)="https",HYPERLINK($I4223,"Datasheet"),HYPERLINK(_xlfn.CONCAT("https://",$I4223),"Datasheet")))</f>
        <v>None Attached</v>
      </c>
      <c r="M4223" s="56"/>
      <c r="P4223" s="58"/>
      <c r="Q4223" s="1" t="n">
        <f aca="false">$M4223-$N4223</f>
        <v>0</v>
      </c>
      <c r="R4223" s="56"/>
      <c r="T4223" s="59" t="s">
        <v>15</v>
      </c>
      <c r="U4223" s="1" t="n">
        <f aca="false">$S4223-$R4223</f>
        <v>0</v>
      </c>
      <c r="V4223" s="1" t="n">
        <f aca="false">IF($T4223="±",$Q4223*2,$Q4223)</f>
        <v>0</v>
      </c>
      <c r="W4223" s="60" t="str">
        <f aca="false">IFERROR($U4223/ABS($V4223),"N/A")</f>
        <v>N/A</v>
      </c>
      <c r="X4223" s="61" t="str">
        <f aca="false">IF(OR($W4223="N/A",$R4223="",$S4223=""),"N/A",IF($W4223&gt;=4,"Not Significant",IF($W4223&gt;=2,"Semi-Significant","Significant")))</f>
        <v>N/A</v>
      </c>
      <c r="Z4223" s="1" t="str">
        <f aca="false">IF($D4223="Z540.1 w/data",0,"")</f>
        <v/>
      </c>
      <c r="AA4223" s="1" t="e">
        <f aca="false">$Y4223+$Q4223+$Z4223</f>
        <v>#VALUE!</v>
      </c>
      <c r="AB4223" s="1" t="n">
        <f aca="false">$N4223+$Q4223</f>
        <v>0</v>
      </c>
      <c r="AC4223" s="1" t="str">
        <f aca="false">IF($Y4223="","",IF(AND($AA4223&gt;=$R4223,$AA4223&lt;=$S4223),"Pass","Fail"))</f>
        <v/>
      </c>
      <c r="AD4223" s="1" t="str">
        <f aca="false">IF($Y4223="","",IF($AA4223&gt;$R4223,"Pass","Fail"))</f>
        <v/>
      </c>
      <c r="AE4223" s="1" t="str">
        <f aca="false">IF($Y4223="","",IF($AA4223&gt;=$R4223,"Pass","Fail"))</f>
        <v/>
      </c>
      <c r="AF4223" s="1" t="str">
        <f aca="false">IF($Y4223="","",IF($AA4223&lt;=$S4223,"Pass","Fail"))</f>
        <v/>
      </c>
      <c r="AG4223" s="1" t="str">
        <f aca="false">IF($Y4223="","",IF($AA4223&lt;$S4223,"Pass","Fail"))</f>
        <v/>
      </c>
      <c r="AH4223" s="23" t="str">
        <f aca="true">INDIRECT(CHOOSE(MATCH($T4223,{"±","&gt;","≥","≤","&lt;"},0), "AC", "AD", "AE", "AF", "AG") &amp; ROW())</f>
        <v/>
      </c>
      <c r="AI4223" s="56" t="str">
        <f aca="false">IF($X4223="Not Significant","No Further Action Required",
IF($AH4223="","",
IF(AND($AH4223="Pass",$L4223="0 - Passed "),"Analysis performed; no further action required.",
IF(AND($AH4223="Fail",$L4223="1 - Failed "),"Analysis performed; no further action required.",
IF(AND($AH4223="Pass",$L4223="2 - Limited In Use "),"Analysis performed; no further action required.",
IF(AND($AH4223="Fail",$L4223="3 - Adjusted "),"Analysis performed; no further action required.",
"Unit fails analysis; TSM determination required."))))))</f>
        <v/>
      </c>
      <c r="AJ4223" s="58"/>
    </row>
    <row r="4224" customFormat="false" ht="15" hidden="false" customHeight="false" outlineLevel="0" collapsed="false">
      <c r="A4224" s="56"/>
      <c r="E4224" s="57" t="str">
        <f aca="false">IF(AND($F4224="",$G4224=""),"",IF($G4224="",$F4224,HYPERLINK($G4224,$F4224)))</f>
        <v/>
      </c>
      <c r="H4224" s="1" t="str">
        <f aca="false">IF($I4224="","None Attached",IF(LEFT($I4224,5)="https",HYPERLINK($I4224,"Datasheet"),HYPERLINK(_xlfn.CONCAT("https://",$I4224),"Datasheet")))</f>
        <v>None Attached</v>
      </c>
      <c r="M4224" s="56"/>
      <c r="P4224" s="58"/>
      <c r="Q4224" s="1" t="n">
        <f aca="false">$M4224-$N4224</f>
        <v>0</v>
      </c>
      <c r="R4224" s="56"/>
      <c r="T4224" s="59" t="s">
        <v>15</v>
      </c>
      <c r="U4224" s="1" t="n">
        <f aca="false">$S4224-$R4224</f>
        <v>0</v>
      </c>
      <c r="V4224" s="1" t="n">
        <f aca="false">IF($T4224="±",$Q4224*2,$Q4224)</f>
        <v>0</v>
      </c>
      <c r="W4224" s="60" t="str">
        <f aca="false">IFERROR($U4224/ABS($V4224),"N/A")</f>
        <v>N/A</v>
      </c>
      <c r="X4224" s="61" t="str">
        <f aca="false">IF(OR($W4224="N/A",$R4224="",$S4224=""),"N/A",IF($W4224&gt;=4,"Not Significant",IF($W4224&gt;=2,"Semi-Significant","Significant")))</f>
        <v>N/A</v>
      </c>
      <c r="Z4224" s="1" t="str">
        <f aca="false">IF($D4224="Z540.1 w/data",0,"")</f>
        <v/>
      </c>
      <c r="AA4224" s="1" t="e">
        <f aca="false">$Y4224+$Q4224+$Z4224</f>
        <v>#VALUE!</v>
      </c>
      <c r="AB4224" s="1" t="n">
        <f aca="false">$N4224+$Q4224</f>
        <v>0</v>
      </c>
      <c r="AC4224" s="1" t="str">
        <f aca="false">IF($Y4224="","",IF(AND($AA4224&gt;=$R4224,$AA4224&lt;=$S4224),"Pass","Fail"))</f>
        <v/>
      </c>
      <c r="AD4224" s="1" t="str">
        <f aca="false">IF($Y4224="","",IF($AA4224&gt;$R4224,"Pass","Fail"))</f>
        <v/>
      </c>
      <c r="AE4224" s="1" t="str">
        <f aca="false">IF($Y4224="","",IF($AA4224&gt;=$R4224,"Pass","Fail"))</f>
        <v/>
      </c>
      <c r="AF4224" s="1" t="str">
        <f aca="false">IF($Y4224="","",IF($AA4224&lt;=$S4224,"Pass","Fail"))</f>
        <v/>
      </c>
      <c r="AG4224" s="1" t="str">
        <f aca="false">IF($Y4224="","",IF($AA4224&lt;$S4224,"Pass","Fail"))</f>
        <v/>
      </c>
      <c r="AH4224" s="23" t="str">
        <f aca="true">INDIRECT(CHOOSE(MATCH($T4224,{"±","&gt;","≥","≤","&lt;"},0), "AC", "AD", "AE", "AF", "AG") &amp; ROW())</f>
        <v/>
      </c>
      <c r="AI4224" s="56" t="str">
        <f aca="false">IF($X4224="Not Significant","No Further Action Required",
IF($AH4224="","",
IF(AND($AH4224="Pass",$L4224="0 - Passed "),"Analysis performed; no further action required.",
IF(AND($AH4224="Fail",$L4224="1 - Failed "),"Analysis performed; no further action required.",
IF(AND($AH4224="Pass",$L4224="2 - Limited In Use "),"Analysis performed; no further action required.",
IF(AND($AH4224="Fail",$L4224="3 - Adjusted "),"Analysis performed; no further action required.",
"Unit fails analysis; TSM determination required."))))))</f>
        <v/>
      </c>
      <c r="AJ4224" s="58"/>
    </row>
    <row r="4225" customFormat="false" ht="15" hidden="false" customHeight="false" outlineLevel="0" collapsed="false">
      <c r="A4225" s="56"/>
      <c r="E4225" s="57" t="str">
        <f aca="false">IF(AND($F4225="",$G4225=""),"",IF($G4225="",$F4225,HYPERLINK($G4225,$F4225)))</f>
        <v/>
      </c>
      <c r="H4225" s="1" t="str">
        <f aca="false">IF($I4225="","None Attached",IF(LEFT($I4225,5)="https",HYPERLINK($I4225,"Datasheet"),HYPERLINK(_xlfn.CONCAT("https://",$I4225),"Datasheet")))</f>
        <v>None Attached</v>
      </c>
      <c r="M4225" s="56"/>
      <c r="P4225" s="58"/>
      <c r="Q4225" s="1" t="n">
        <f aca="false">$M4225-$N4225</f>
        <v>0</v>
      </c>
      <c r="R4225" s="56"/>
      <c r="T4225" s="59" t="s">
        <v>15</v>
      </c>
      <c r="U4225" s="1" t="n">
        <f aca="false">$S4225-$R4225</f>
        <v>0</v>
      </c>
      <c r="V4225" s="1" t="n">
        <f aca="false">IF($T4225="±",$Q4225*2,$Q4225)</f>
        <v>0</v>
      </c>
      <c r="W4225" s="60" t="str">
        <f aca="false">IFERROR($U4225/ABS($V4225),"N/A")</f>
        <v>N/A</v>
      </c>
      <c r="X4225" s="61" t="str">
        <f aca="false">IF(OR($W4225="N/A",$R4225="",$S4225=""),"N/A",IF($W4225&gt;=4,"Not Significant",IF($W4225&gt;=2,"Semi-Significant","Significant")))</f>
        <v>N/A</v>
      </c>
      <c r="Z4225" s="1" t="str">
        <f aca="false">IF($D4225="Z540.1 w/data",0,"")</f>
        <v/>
      </c>
      <c r="AA4225" s="1" t="e">
        <f aca="false">$Y4225+$Q4225+$Z4225</f>
        <v>#VALUE!</v>
      </c>
      <c r="AB4225" s="1" t="n">
        <f aca="false">$N4225+$Q4225</f>
        <v>0</v>
      </c>
      <c r="AC4225" s="1" t="str">
        <f aca="false">IF($Y4225="","",IF(AND($AA4225&gt;=$R4225,$AA4225&lt;=$S4225),"Pass","Fail"))</f>
        <v/>
      </c>
      <c r="AD4225" s="1" t="str">
        <f aca="false">IF($Y4225="","",IF($AA4225&gt;$R4225,"Pass","Fail"))</f>
        <v/>
      </c>
      <c r="AE4225" s="1" t="str">
        <f aca="false">IF($Y4225="","",IF($AA4225&gt;=$R4225,"Pass","Fail"))</f>
        <v/>
      </c>
      <c r="AF4225" s="1" t="str">
        <f aca="false">IF($Y4225="","",IF($AA4225&lt;=$S4225,"Pass","Fail"))</f>
        <v/>
      </c>
      <c r="AG4225" s="1" t="str">
        <f aca="false">IF($Y4225="","",IF($AA4225&lt;$S4225,"Pass","Fail"))</f>
        <v/>
      </c>
      <c r="AH4225" s="23" t="str">
        <f aca="true">INDIRECT(CHOOSE(MATCH($T4225,{"±","&gt;","≥","≤","&lt;"},0), "AC", "AD", "AE", "AF", "AG") &amp; ROW())</f>
        <v/>
      </c>
      <c r="AI4225" s="56" t="str">
        <f aca="false">IF($X4225="Not Significant","No Further Action Required",
IF($AH4225="","",
IF(AND($AH4225="Pass",$L4225="0 - Passed "),"Analysis performed; no further action required.",
IF(AND($AH4225="Fail",$L4225="1 - Failed "),"Analysis performed; no further action required.",
IF(AND($AH4225="Pass",$L4225="2 - Limited In Use "),"Analysis performed; no further action required.",
IF(AND($AH4225="Fail",$L4225="3 - Adjusted "),"Analysis performed; no further action required.",
"Unit fails analysis; TSM determination required."))))))</f>
        <v/>
      </c>
      <c r="AJ4225" s="58"/>
    </row>
    <row r="4226" customFormat="false" ht="15" hidden="false" customHeight="false" outlineLevel="0" collapsed="false">
      <c r="A4226" s="56"/>
      <c r="E4226" s="57" t="str">
        <f aca="false">IF(AND($F4226="",$G4226=""),"",IF($G4226="",$F4226,HYPERLINK($G4226,$F4226)))</f>
        <v/>
      </c>
      <c r="H4226" s="1" t="str">
        <f aca="false">IF($I4226="","None Attached",IF(LEFT($I4226,5)="https",HYPERLINK($I4226,"Datasheet"),HYPERLINK(_xlfn.CONCAT("https://",$I4226),"Datasheet")))</f>
        <v>None Attached</v>
      </c>
      <c r="M4226" s="56"/>
      <c r="P4226" s="58"/>
      <c r="Q4226" s="1" t="n">
        <f aca="false">$M4226-$N4226</f>
        <v>0</v>
      </c>
      <c r="R4226" s="56"/>
      <c r="T4226" s="59" t="s">
        <v>15</v>
      </c>
      <c r="U4226" s="1" t="n">
        <f aca="false">$S4226-$R4226</f>
        <v>0</v>
      </c>
      <c r="V4226" s="1" t="n">
        <f aca="false">IF($T4226="±",$Q4226*2,$Q4226)</f>
        <v>0</v>
      </c>
      <c r="W4226" s="60" t="str">
        <f aca="false">IFERROR($U4226/ABS($V4226),"N/A")</f>
        <v>N/A</v>
      </c>
      <c r="X4226" s="61" t="str">
        <f aca="false">IF(OR($W4226="N/A",$R4226="",$S4226=""),"N/A",IF($W4226&gt;=4,"Not Significant",IF($W4226&gt;=2,"Semi-Significant","Significant")))</f>
        <v>N/A</v>
      </c>
      <c r="Z4226" s="1" t="str">
        <f aca="false">IF($D4226="Z540.1 w/data",0,"")</f>
        <v/>
      </c>
      <c r="AA4226" s="1" t="e">
        <f aca="false">$Y4226+$Q4226+$Z4226</f>
        <v>#VALUE!</v>
      </c>
      <c r="AB4226" s="1" t="n">
        <f aca="false">$N4226+$Q4226</f>
        <v>0</v>
      </c>
      <c r="AC4226" s="1" t="str">
        <f aca="false">IF($Y4226="","",IF(AND($AA4226&gt;=$R4226,$AA4226&lt;=$S4226),"Pass","Fail"))</f>
        <v/>
      </c>
      <c r="AD4226" s="1" t="str">
        <f aca="false">IF($Y4226="","",IF($AA4226&gt;$R4226,"Pass","Fail"))</f>
        <v/>
      </c>
      <c r="AE4226" s="1" t="str">
        <f aca="false">IF($Y4226="","",IF($AA4226&gt;=$R4226,"Pass","Fail"))</f>
        <v/>
      </c>
      <c r="AF4226" s="1" t="str">
        <f aca="false">IF($Y4226="","",IF($AA4226&lt;=$S4226,"Pass","Fail"))</f>
        <v/>
      </c>
      <c r="AG4226" s="1" t="str">
        <f aca="false">IF($Y4226="","",IF($AA4226&lt;$S4226,"Pass","Fail"))</f>
        <v/>
      </c>
      <c r="AH4226" s="23" t="str">
        <f aca="true">INDIRECT(CHOOSE(MATCH($T4226,{"±","&gt;","≥","≤","&lt;"},0), "AC", "AD", "AE", "AF", "AG") &amp; ROW())</f>
        <v/>
      </c>
      <c r="AI4226" s="56" t="str">
        <f aca="false">IF($X4226="Not Significant","No Further Action Required",
IF($AH4226="","",
IF(AND($AH4226="Pass",$L4226="0 - Passed "),"Analysis performed; no further action required.",
IF(AND($AH4226="Fail",$L4226="1 - Failed "),"Analysis performed; no further action required.",
IF(AND($AH4226="Pass",$L4226="2 - Limited In Use "),"Analysis performed; no further action required.",
IF(AND($AH4226="Fail",$L4226="3 - Adjusted "),"Analysis performed; no further action required.",
"Unit fails analysis; TSM determination required."))))))</f>
        <v/>
      </c>
      <c r="AJ4226" s="58"/>
    </row>
    <row r="4227" customFormat="false" ht="15" hidden="false" customHeight="false" outlineLevel="0" collapsed="false">
      <c r="A4227" s="56"/>
      <c r="E4227" s="57" t="str">
        <f aca="false">IF(AND($F4227="",$G4227=""),"",IF($G4227="",$F4227,HYPERLINK($G4227,$F4227)))</f>
        <v/>
      </c>
      <c r="H4227" s="1" t="str">
        <f aca="false">IF($I4227="","None Attached",IF(LEFT($I4227,5)="https",HYPERLINK($I4227,"Datasheet"),HYPERLINK(_xlfn.CONCAT("https://",$I4227),"Datasheet")))</f>
        <v>None Attached</v>
      </c>
      <c r="M4227" s="56"/>
      <c r="P4227" s="58"/>
      <c r="Q4227" s="1" t="n">
        <f aca="false">$M4227-$N4227</f>
        <v>0</v>
      </c>
      <c r="R4227" s="56"/>
      <c r="T4227" s="59" t="s">
        <v>15</v>
      </c>
      <c r="U4227" s="1" t="n">
        <f aca="false">$S4227-$R4227</f>
        <v>0</v>
      </c>
      <c r="V4227" s="1" t="n">
        <f aca="false">IF($T4227="±",$Q4227*2,$Q4227)</f>
        <v>0</v>
      </c>
      <c r="W4227" s="60" t="str">
        <f aca="false">IFERROR($U4227/ABS($V4227),"N/A")</f>
        <v>N/A</v>
      </c>
      <c r="X4227" s="61" t="str">
        <f aca="false">IF(OR($W4227="N/A",$R4227="",$S4227=""),"N/A",IF($W4227&gt;=4,"Not Significant",IF($W4227&gt;=2,"Semi-Significant","Significant")))</f>
        <v>N/A</v>
      </c>
      <c r="Z4227" s="1" t="str">
        <f aca="false">IF($D4227="Z540.1 w/data",0,"")</f>
        <v/>
      </c>
      <c r="AA4227" s="1" t="e">
        <f aca="false">$Y4227+$Q4227+$Z4227</f>
        <v>#VALUE!</v>
      </c>
      <c r="AB4227" s="1" t="n">
        <f aca="false">$N4227+$Q4227</f>
        <v>0</v>
      </c>
      <c r="AC4227" s="1" t="str">
        <f aca="false">IF($Y4227="","",IF(AND($AA4227&gt;=$R4227,$AA4227&lt;=$S4227),"Pass","Fail"))</f>
        <v/>
      </c>
      <c r="AD4227" s="1" t="str">
        <f aca="false">IF($Y4227="","",IF($AA4227&gt;$R4227,"Pass","Fail"))</f>
        <v/>
      </c>
      <c r="AE4227" s="1" t="str">
        <f aca="false">IF($Y4227="","",IF($AA4227&gt;=$R4227,"Pass","Fail"))</f>
        <v/>
      </c>
      <c r="AF4227" s="1" t="str">
        <f aca="false">IF($Y4227="","",IF($AA4227&lt;=$S4227,"Pass","Fail"))</f>
        <v/>
      </c>
      <c r="AG4227" s="1" t="str">
        <f aca="false">IF($Y4227="","",IF($AA4227&lt;$S4227,"Pass","Fail"))</f>
        <v/>
      </c>
      <c r="AH4227" s="23" t="str">
        <f aca="true">INDIRECT(CHOOSE(MATCH($T4227,{"±","&gt;","≥","≤","&lt;"},0), "AC", "AD", "AE", "AF", "AG") &amp; ROW())</f>
        <v/>
      </c>
      <c r="AI4227" s="56" t="str">
        <f aca="false">IF($X4227="Not Significant","No Further Action Required",
IF($AH4227="","",
IF(AND($AH4227="Pass",$L4227="0 - Passed "),"Analysis performed; no further action required.",
IF(AND($AH4227="Fail",$L4227="1 - Failed "),"Analysis performed; no further action required.",
IF(AND($AH4227="Pass",$L4227="2 - Limited In Use "),"Analysis performed; no further action required.",
IF(AND($AH4227="Fail",$L4227="3 - Adjusted "),"Analysis performed; no further action required.",
"Unit fails analysis; TSM determination required."))))))</f>
        <v/>
      </c>
      <c r="AJ4227" s="58"/>
    </row>
    <row r="4228" customFormat="false" ht="15" hidden="false" customHeight="false" outlineLevel="0" collapsed="false">
      <c r="A4228" s="56"/>
      <c r="E4228" s="57" t="str">
        <f aca="false">IF(AND($F4228="",$G4228=""),"",IF($G4228="",$F4228,HYPERLINK($G4228,$F4228)))</f>
        <v/>
      </c>
      <c r="H4228" s="1" t="str">
        <f aca="false">IF($I4228="","None Attached",IF(LEFT($I4228,5)="https",HYPERLINK($I4228,"Datasheet"),HYPERLINK(_xlfn.CONCAT("https://",$I4228),"Datasheet")))</f>
        <v>None Attached</v>
      </c>
      <c r="M4228" s="56"/>
      <c r="P4228" s="58"/>
      <c r="Q4228" s="1" t="n">
        <f aca="false">$M4228-$N4228</f>
        <v>0</v>
      </c>
      <c r="R4228" s="56"/>
      <c r="T4228" s="59" t="s">
        <v>15</v>
      </c>
      <c r="U4228" s="1" t="n">
        <f aca="false">$S4228-$R4228</f>
        <v>0</v>
      </c>
      <c r="V4228" s="1" t="n">
        <f aca="false">IF($T4228="±",$Q4228*2,$Q4228)</f>
        <v>0</v>
      </c>
      <c r="W4228" s="60" t="str">
        <f aca="false">IFERROR($U4228/ABS($V4228),"N/A")</f>
        <v>N/A</v>
      </c>
      <c r="X4228" s="61" t="str">
        <f aca="false">IF(OR($W4228="N/A",$R4228="",$S4228=""),"N/A",IF($W4228&gt;=4,"Not Significant",IF($W4228&gt;=2,"Semi-Significant","Significant")))</f>
        <v>N/A</v>
      </c>
      <c r="Z4228" s="1" t="str">
        <f aca="false">IF($D4228="Z540.1 w/data",0,"")</f>
        <v/>
      </c>
      <c r="AA4228" s="1" t="e">
        <f aca="false">$Y4228+$Q4228+$Z4228</f>
        <v>#VALUE!</v>
      </c>
      <c r="AB4228" s="1" t="n">
        <f aca="false">$N4228+$Q4228</f>
        <v>0</v>
      </c>
      <c r="AC4228" s="1" t="str">
        <f aca="false">IF($Y4228="","",IF(AND($AA4228&gt;=$R4228,$AA4228&lt;=$S4228),"Pass","Fail"))</f>
        <v/>
      </c>
      <c r="AD4228" s="1" t="str">
        <f aca="false">IF($Y4228="","",IF($AA4228&gt;$R4228,"Pass","Fail"))</f>
        <v/>
      </c>
      <c r="AE4228" s="1" t="str">
        <f aca="false">IF($Y4228="","",IF($AA4228&gt;=$R4228,"Pass","Fail"))</f>
        <v/>
      </c>
      <c r="AF4228" s="1" t="str">
        <f aca="false">IF($Y4228="","",IF($AA4228&lt;=$S4228,"Pass","Fail"))</f>
        <v/>
      </c>
      <c r="AG4228" s="1" t="str">
        <f aca="false">IF($Y4228="","",IF($AA4228&lt;$S4228,"Pass","Fail"))</f>
        <v/>
      </c>
      <c r="AH4228" s="23" t="str">
        <f aca="true">INDIRECT(CHOOSE(MATCH($T4228,{"±","&gt;","≥","≤","&lt;"},0), "AC", "AD", "AE", "AF", "AG") &amp; ROW())</f>
        <v/>
      </c>
      <c r="AI4228" s="56" t="str">
        <f aca="false">IF($X4228="Not Significant","No Further Action Required",
IF($AH4228="","",
IF(AND($AH4228="Pass",$L4228="0 - Passed "),"Analysis performed; no further action required.",
IF(AND($AH4228="Fail",$L4228="1 - Failed "),"Analysis performed; no further action required.",
IF(AND($AH4228="Pass",$L4228="2 - Limited In Use "),"Analysis performed; no further action required.",
IF(AND($AH4228="Fail",$L4228="3 - Adjusted "),"Analysis performed; no further action required.",
"Unit fails analysis; TSM determination required."))))))</f>
        <v/>
      </c>
      <c r="AJ4228" s="58"/>
    </row>
    <row r="4229" customFormat="false" ht="15" hidden="false" customHeight="false" outlineLevel="0" collapsed="false">
      <c r="A4229" s="56"/>
      <c r="E4229" s="57" t="str">
        <f aca="false">IF(AND($F4229="",$G4229=""),"",IF($G4229="",$F4229,HYPERLINK($G4229,$F4229)))</f>
        <v/>
      </c>
      <c r="H4229" s="1" t="str">
        <f aca="false">IF($I4229="","None Attached",IF(LEFT($I4229,5)="https",HYPERLINK($I4229,"Datasheet"),HYPERLINK(_xlfn.CONCAT("https://",$I4229),"Datasheet")))</f>
        <v>None Attached</v>
      </c>
      <c r="M4229" s="56"/>
      <c r="P4229" s="58"/>
      <c r="Q4229" s="1" t="n">
        <f aca="false">$M4229-$N4229</f>
        <v>0</v>
      </c>
      <c r="R4229" s="56"/>
      <c r="T4229" s="59" t="s">
        <v>15</v>
      </c>
      <c r="U4229" s="1" t="n">
        <f aca="false">$S4229-$R4229</f>
        <v>0</v>
      </c>
      <c r="V4229" s="1" t="n">
        <f aca="false">IF($T4229="±",$Q4229*2,$Q4229)</f>
        <v>0</v>
      </c>
      <c r="W4229" s="60" t="str">
        <f aca="false">IFERROR($U4229/ABS($V4229),"N/A")</f>
        <v>N/A</v>
      </c>
      <c r="X4229" s="61" t="str">
        <f aca="false">IF(OR($W4229="N/A",$R4229="",$S4229=""),"N/A",IF($W4229&gt;=4,"Not Significant",IF($W4229&gt;=2,"Semi-Significant","Significant")))</f>
        <v>N/A</v>
      </c>
      <c r="Z4229" s="1" t="str">
        <f aca="false">IF($D4229="Z540.1 w/data",0,"")</f>
        <v/>
      </c>
      <c r="AA4229" s="1" t="e">
        <f aca="false">$Y4229+$Q4229+$Z4229</f>
        <v>#VALUE!</v>
      </c>
      <c r="AB4229" s="1" t="n">
        <f aca="false">$N4229+$Q4229</f>
        <v>0</v>
      </c>
      <c r="AC4229" s="1" t="str">
        <f aca="false">IF($Y4229="","",IF(AND($AA4229&gt;=$R4229,$AA4229&lt;=$S4229),"Pass","Fail"))</f>
        <v/>
      </c>
      <c r="AD4229" s="1" t="str">
        <f aca="false">IF($Y4229="","",IF($AA4229&gt;$R4229,"Pass","Fail"))</f>
        <v/>
      </c>
      <c r="AE4229" s="1" t="str">
        <f aca="false">IF($Y4229="","",IF($AA4229&gt;=$R4229,"Pass","Fail"))</f>
        <v/>
      </c>
      <c r="AF4229" s="1" t="str">
        <f aca="false">IF($Y4229="","",IF($AA4229&lt;=$S4229,"Pass","Fail"))</f>
        <v/>
      </c>
      <c r="AG4229" s="1" t="str">
        <f aca="false">IF($Y4229="","",IF($AA4229&lt;$S4229,"Pass","Fail"))</f>
        <v/>
      </c>
      <c r="AH4229" s="23" t="str">
        <f aca="true">INDIRECT(CHOOSE(MATCH($T4229,{"±","&gt;","≥","≤","&lt;"},0), "AC", "AD", "AE", "AF", "AG") &amp; ROW())</f>
        <v/>
      </c>
      <c r="AI4229" s="56" t="str">
        <f aca="false">IF($X4229="Not Significant","No Further Action Required",
IF($AH4229="","",
IF(AND($AH4229="Pass",$L4229="0 - Passed "),"Analysis performed; no further action required.",
IF(AND($AH4229="Fail",$L4229="1 - Failed "),"Analysis performed; no further action required.",
IF(AND($AH4229="Pass",$L4229="2 - Limited In Use "),"Analysis performed; no further action required.",
IF(AND($AH4229="Fail",$L4229="3 - Adjusted "),"Analysis performed; no further action required.",
"Unit fails analysis; TSM determination required."))))))</f>
        <v/>
      </c>
      <c r="AJ4229" s="58"/>
    </row>
    <row r="4230" customFormat="false" ht="15" hidden="false" customHeight="false" outlineLevel="0" collapsed="false">
      <c r="A4230" s="56"/>
      <c r="E4230" s="57" t="str">
        <f aca="false">IF(AND($F4230="",$G4230=""),"",IF($G4230="",$F4230,HYPERLINK($G4230,$F4230)))</f>
        <v/>
      </c>
      <c r="H4230" s="1" t="str">
        <f aca="false">IF($I4230="","None Attached",IF(LEFT($I4230,5)="https",HYPERLINK($I4230,"Datasheet"),HYPERLINK(_xlfn.CONCAT("https://",$I4230),"Datasheet")))</f>
        <v>None Attached</v>
      </c>
      <c r="M4230" s="56"/>
      <c r="P4230" s="58"/>
      <c r="Q4230" s="1" t="n">
        <f aca="false">$M4230-$N4230</f>
        <v>0</v>
      </c>
      <c r="R4230" s="56"/>
      <c r="T4230" s="59" t="s">
        <v>15</v>
      </c>
      <c r="U4230" s="1" t="n">
        <f aca="false">$S4230-$R4230</f>
        <v>0</v>
      </c>
      <c r="V4230" s="1" t="n">
        <f aca="false">IF($T4230="±",$Q4230*2,$Q4230)</f>
        <v>0</v>
      </c>
      <c r="W4230" s="60" t="str">
        <f aca="false">IFERROR($U4230/ABS($V4230),"N/A")</f>
        <v>N/A</v>
      </c>
      <c r="X4230" s="61" t="str">
        <f aca="false">IF(OR($W4230="N/A",$R4230="",$S4230=""),"N/A",IF($W4230&gt;=4,"Not Significant",IF($W4230&gt;=2,"Semi-Significant","Significant")))</f>
        <v>N/A</v>
      </c>
      <c r="Z4230" s="1" t="str">
        <f aca="false">IF($D4230="Z540.1 w/data",0,"")</f>
        <v/>
      </c>
      <c r="AA4230" s="1" t="e">
        <f aca="false">$Y4230+$Q4230+$Z4230</f>
        <v>#VALUE!</v>
      </c>
      <c r="AB4230" s="1" t="n">
        <f aca="false">$N4230+$Q4230</f>
        <v>0</v>
      </c>
      <c r="AC4230" s="1" t="str">
        <f aca="false">IF($Y4230="","",IF(AND($AA4230&gt;=$R4230,$AA4230&lt;=$S4230),"Pass","Fail"))</f>
        <v/>
      </c>
      <c r="AD4230" s="1" t="str">
        <f aca="false">IF($Y4230="","",IF($AA4230&gt;$R4230,"Pass","Fail"))</f>
        <v/>
      </c>
      <c r="AE4230" s="1" t="str">
        <f aca="false">IF($Y4230="","",IF($AA4230&gt;=$R4230,"Pass","Fail"))</f>
        <v/>
      </c>
      <c r="AF4230" s="1" t="str">
        <f aca="false">IF($Y4230="","",IF($AA4230&lt;=$S4230,"Pass","Fail"))</f>
        <v/>
      </c>
      <c r="AG4230" s="1" t="str">
        <f aca="false">IF($Y4230="","",IF($AA4230&lt;$S4230,"Pass","Fail"))</f>
        <v/>
      </c>
      <c r="AH4230" s="23" t="str">
        <f aca="true">INDIRECT(CHOOSE(MATCH($T4230,{"±","&gt;","≥","≤","&lt;"},0), "AC", "AD", "AE", "AF", "AG") &amp; ROW())</f>
        <v/>
      </c>
      <c r="AI4230" s="56" t="str">
        <f aca="false">IF($X4230="Not Significant","No Further Action Required",
IF($AH4230="","",
IF(AND($AH4230="Pass",$L4230="0 - Passed "),"Analysis performed; no further action required.",
IF(AND($AH4230="Fail",$L4230="1 - Failed "),"Analysis performed; no further action required.",
IF(AND($AH4230="Pass",$L4230="2 - Limited In Use "),"Analysis performed; no further action required.",
IF(AND($AH4230="Fail",$L4230="3 - Adjusted "),"Analysis performed; no further action required.",
"Unit fails analysis; TSM determination required."))))))</f>
        <v/>
      </c>
      <c r="AJ4230" s="58"/>
    </row>
    <row r="4231" customFormat="false" ht="15" hidden="false" customHeight="false" outlineLevel="0" collapsed="false">
      <c r="A4231" s="56"/>
      <c r="E4231" s="57" t="str">
        <f aca="false">IF(AND($F4231="",$G4231=""),"",IF($G4231="",$F4231,HYPERLINK($G4231,$F4231)))</f>
        <v/>
      </c>
      <c r="H4231" s="1" t="str">
        <f aca="false">IF($I4231="","None Attached",IF(LEFT($I4231,5)="https",HYPERLINK($I4231,"Datasheet"),HYPERLINK(_xlfn.CONCAT("https://",$I4231),"Datasheet")))</f>
        <v>None Attached</v>
      </c>
      <c r="M4231" s="56"/>
      <c r="P4231" s="58"/>
      <c r="Q4231" s="1" t="n">
        <f aca="false">$M4231-$N4231</f>
        <v>0</v>
      </c>
      <c r="R4231" s="56"/>
      <c r="T4231" s="59" t="s">
        <v>15</v>
      </c>
      <c r="U4231" s="1" t="n">
        <f aca="false">$S4231-$R4231</f>
        <v>0</v>
      </c>
      <c r="V4231" s="1" t="n">
        <f aca="false">IF($T4231="±",$Q4231*2,$Q4231)</f>
        <v>0</v>
      </c>
      <c r="W4231" s="60" t="str">
        <f aca="false">IFERROR($U4231/ABS($V4231),"N/A")</f>
        <v>N/A</v>
      </c>
      <c r="X4231" s="61" t="str">
        <f aca="false">IF(OR($W4231="N/A",$R4231="",$S4231=""),"N/A",IF($W4231&gt;=4,"Not Significant",IF($W4231&gt;=2,"Semi-Significant","Significant")))</f>
        <v>N/A</v>
      </c>
      <c r="Z4231" s="1" t="str">
        <f aca="false">IF($D4231="Z540.1 w/data",0,"")</f>
        <v/>
      </c>
      <c r="AA4231" s="1" t="e">
        <f aca="false">$Y4231+$Q4231+$Z4231</f>
        <v>#VALUE!</v>
      </c>
      <c r="AB4231" s="1" t="n">
        <f aca="false">$N4231+$Q4231</f>
        <v>0</v>
      </c>
      <c r="AC4231" s="1" t="str">
        <f aca="false">IF($Y4231="","",IF(AND($AA4231&gt;=$R4231,$AA4231&lt;=$S4231),"Pass","Fail"))</f>
        <v/>
      </c>
      <c r="AD4231" s="1" t="str">
        <f aca="false">IF($Y4231="","",IF($AA4231&gt;$R4231,"Pass","Fail"))</f>
        <v/>
      </c>
      <c r="AE4231" s="1" t="str">
        <f aca="false">IF($Y4231="","",IF($AA4231&gt;=$R4231,"Pass","Fail"))</f>
        <v/>
      </c>
      <c r="AF4231" s="1" t="str">
        <f aca="false">IF($Y4231="","",IF($AA4231&lt;=$S4231,"Pass","Fail"))</f>
        <v/>
      </c>
      <c r="AG4231" s="1" t="str">
        <f aca="false">IF($Y4231="","",IF($AA4231&lt;$S4231,"Pass","Fail"))</f>
        <v/>
      </c>
      <c r="AH4231" s="23" t="str">
        <f aca="true">INDIRECT(CHOOSE(MATCH($T4231,{"±","&gt;","≥","≤","&lt;"},0), "AC", "AD", "AE", "AF", "AG") &amp; ROW())</f>
        <v/>
      </c>
      <c r="AI4231" s="56" t="str">
        <f aca="false">IF($X4231="Not Significant","No Further Action Required",
IF($AH4231="","",
IF(AND($AH4231="Pass",$L4231="0 - Passed "),"Analysis performed; no further action required.",
IF(AND($AH4231="Fail",$L4231="1 - Failed "),"Analysis performed; no further action required.",
IF(AND($AH4231="Pass",$L4231="2 - Limited In Use "),"Analysis performed; no further action required.",
IF(AND($AH4231="Fail",$L4231="3 - Adjusted "),"Analysis performed; no further action required.",
"Unit fails analysis; TSM determination required."))))))</f>
        <v/>
      </c>
      <c r="AJ4231" s="58"/>
    </row>
    <row r="4232" customFormat="false" ht="15" hidden="false" customHeight="false" outlineLevel="0" collapsed="false">
      <c r="A4232" s="56"/>
      <c r="E4232" s="57" t="str">
        <f aca="false">IF(AND($F4232="",$G4232=""),"",IF($G4232="",$F4232,HYPERLINK($G4232,$F4232)))</f>
        <v/>
      </c>
      <c r="H4232" s="1" t="str">
        <f aca="false">IF($I4232="","None Attached",IF(LEFT($I4232,5)="https",HYPERLINK($I4232,"Datasheet"),HYPERLINK(_xlfn.CONCAT("https://",$I4232),"Datasheet")))</f>
        <v>None Attached</v>
      </c>
      <c r="M4232" s="56"/>
      <c r="P4232" s="58"/>
      <c r="Q4232" s="1" t="n">
        <f aca="false">$M4232-$N4232</f>
        <v>0</v>
      </c>
      <c r="R4232" s="56"/>
      <c r="T4232" s="59" t="s">
        <v>15</v>
      </c>
      <c r="U4232" s="1" t="n">
        <f aca="false">$S4232-$R4232</f>
        <v>0</v>
      </c>
      <c r="V4232" s="1" t="n">
        <f aca="false">IF($T4232="±",$Q4232*2,$Q4232)</f>
        <v>0</v>
      </c>
      <c r="W4232" s="60" t="str">
        <f aca="false">IFERROR($U4232/ABS($V4232),"N/A")</f>
        <v>N/A</v>
      </c>
      <c r="X4232" s="61" t="str">
        <f aca="false">IF(OR($W4232="N/A",$R4232="",$S4232=""),"N/A",IF($W4232&gt;=4,"Not Significant",IF($W4232&gt;=2,"Semi-Significant","Significant")))</f>
        <v>N/A</v>
      </c>
      <c r="Z4232" s="1" t="str">
        <f aca="false">IF($D4232="Z540.1 w/data",0,"")</f>
        <v/>
      </c>
      <c r="AA4232" s="1" t="e">
        <f aca="false">$Y4232+$Q4232+$Z4232</f>
        <v>#VALUE!</v>
      </c>
      <c r="AB4232" s="1" t="n">
        <f aca="false">$N4232+$Q4232</f>
        <v>0</v>
      </c>
      <c r="AC4232" s="1" t="str">
        <f aca="false">IF($Y4232="","",IF(AND($AA4232&gt;=$R4232,$AA4232&lt;=$S4232),"Pass","Fail"))</f>
        <v/>
      </c>
      <c r="AD4232" s="1" t="str">
        <f aca="false">IF($Y4232="","",IF($AA4232&gt;$R4232,"Pass","Fail"))</f>
        <v/>
      </c>
      <c r="AE4232" s="1" t="str">
        <f aca="false">IF($Y4232="","",IF($AA4232&gt;=$R4232,"Pass","Fail"))</f>
        <v/>
      </c>
      <c r="AF4232" s="1" t="str">
        <f aca="false">IF($Y4232="","",IF($AA4232&lt;=$S4232,"Pass","Fail"))</f>
        <v/>
      </c>
      <c r="AG4232" s="1" t="str">
        <f aca="false">IF($Y4232="","",IF($AA4232&lt;$S4232,"Pass","Fail"))</f>
        <v/>
      </c>
      <c r="AH4232" s="23" t="str">
        <f aca="true">INDIRECT(CHOOSE(MATCH($T4232,{"±","&gt;","≥","≤","&lt;"},0), "AC", "AD", "AE", "AF", "AG") &amp; ROW())</f>
        <v/>
      </c>
      <c r="AI4232" s="56" t="str">
        <f aca="false">IF($X4232="Not Significant","No Further Action Required",
IF($AH4232="","",
IF(AND($AH4232="Pass",$L4232="0 - Passed "),"Analysis performed; no further action required.",
IF(AND($AH4232="Fail",$L4232="1 - Failed "),"Analysis performed; no further action required.",
IF(AND($AH4232="Pass",$L4232="2 - Limited In Use "),"Analysis performed; no further action required.",
IF(AND($AH4232="Fail",$L4232="3 - Adjusted "),"Analysis performed; no further action required.",
"Unit fails analysis; TSM determination required."))))))</f>
        <v/>
      </c>
      <c r="AJ4232" s="58"/>
    </row>
    <row r="4233" customFormat="false" ht="15" hidden="false" customHeight="false" outlineLevel="0" collapsed="false">
      <c r="A4233" s="56"/>
      <c r="E4233" s="57" t="str">
        <f aca="false">IF(AND($F4233="",$G4233=""),"",IF($G4233="",$F4233,HYPERLINK($G4233,$F4233)))</f>
        <v/>
      </c>
      <c r="H4233" s="1" t="str">
        <f aca="false">IF($I4233="","None Attached",IF(LEFT($I4233,5)="https",HYPERLINK($I4233,"Datasheet"),HYPERLINK(_xlfn.CONCAT("https://",$I4233),"Datasheet")))</f>
        <v>None Attached</v>
      </c>
      <c r="M4233" s="56"/>
      <c r="P4233" s="58"/>
      <c r="Q4233" s="1" t="n">
        <f aca="false">$M4233-$N4233</f>
        <v>0</v>
      </c>
      <c r="R4233" s="56"/>
      <c r="T4233" s="59" t="s">
        <v>15</v>
      </c>
      <c r="U4233" s="1" t="n">
        <f aca="false">$S4233-$R4233</f>
        <v>0</v>
      </c>
      <c r="V4233" s="1" t="n">
        <f aca="false">IF($T4233="±",$Q4233*2,$Q4233)</f>
        <v>0</v>
      </c>
      <c r="W4233" s="60" t="str">
        <f aca="false">IFERROR($U4233/ABS($V4233),"N/A")</f>
        <v>N/A</v>
      </c>
      <c r="X4233" s="61" t="str">
        <f aca="false">IF(OR($W4233="N/A",$R4233="",$S4233=""),"N/A",IF($W4233&gt;=4,"Not Significant",IF($W4233&gt;=2,"Semi-Significant","Significant")))</f>
        <v>N/A</v>
      </c>
      <c r="Z4233" s="1" t="str">
        <f aca="false">IF($D4233="Z540.1 w/data",0,"")</f>
        <v/>
      </c>
      <c r="AA4233" s="1" t="e">
        <f aca="false">$Y4233+$Q4233+$Z4233</f>
        <v>#VALUE!</v>
      </c>
      <c r="AB4233" s="1" t="n">
        <f aca="false">$N4233+$Q4233</f>
        <v>0</v>
      </c>
      <c r="AC4233" s="1" t="str">
        <f aca="false">IF($Y4233="","",IF(AND($AA4233&gt;=$R4233,$AA4233&lt;=$S4233),"Pass","Fail"))</f>
        <v/>
      </c>
      <c r="AD4233" s="1" t="str">
        <f aca="false">IF($Y4233="","",IF($AA4233&gt;$R4233,"Pass","Fail"))</f>
        <v/>
      </c>
      <c r="AE4233" s="1" t="str">
        <f aca="false">IF($Y4233="","",IF($AA4233&gt;=$R4233,"Pass","Fail"))</f>
        <v/>
      </c>
      <c r="AF4233" s="1" t="str">
        <f aca="false">IF($Y4233="","",IF($AA4233&lt;=$S4233,"Pass","Fail"))</f>
        <v/>
      </c>
      <c r="AG4233" s="1" t="str">
        <f aca="false">IF($Y4233="","",IF($AA4233&lt;$S4233,"Pass","Fail"))</f>
        <v/>
      </c>
      <c r="AH4233" s="23" t="str">
        <f aca="true">INDIRECT(CHOOSE(MATCH($T4233,{"±","&gt;","≥","≤","&lt;"},0), "AC", "AD", "AE", "AF", "AG") &amp; ROW())</f>
        <v/>
      </c>
      <c r="AI4233" s="56" t="str">
        <f aca="false">IF($X4233="Not Significant","No Further Action Required",
IF($AH4233="","",
IF(AND($AH4233="Pass",$L4233="0 - Passed "),"Analysis performed; no further action required.",
IF(AND($AH4233="Fail",$L4233="1 - Failed "),"Analysis performed; no further action required.",
IF(AND($AH4233="Pass",$L4233="2 - Limited In Use "),"Analysis performed; no further action required.",
IF(AND($AH4233="Fail",$L4233="3 - Adjusted "),"Analysis performed; no further action required.",
"Unit fails analysis; TSM determination required."))))))</f>
        <v/>
      </c>
      <c r="AJ4233" s="58"/>
    </row>
    <row r="4234" customFormat="false" ht="15" hidden="false" customHeight="false" outlineLevel="0" collapsed="false">
      <c r="A4234" s="56"/>
      <c r="E4234" s="57" t="str">
        <f aca="false">IF(AND($F4234="",$G4234=""),"",IF($G4234="",$F4234,HYPERLINK($G4234,$F4234)))</f>
        <v/>
      </c>
      <c r="H4234" s="1" t="str">
        <f aca="false">IF($I4234="","None Attached",IF(LEFT($I4234,5)="https",HYPERLINK($I4234,"Datasheet"),HYPERLINK(_xlfn.CONCAT("https://",$I4234),"Datasheet")))</f>
        <v>None Attached</v>
      </c>
      <c r="M4234" s="56"/>
      <c r="P4234" s="58"/>
      <c r="Q4234" s="1" t="n">
        <f aca="false">$M4234-$N4234</f>
        <v>0</v>
      </c>
      <c r="R4234" s="56"/>
      <c r="T4234" s="59" t="s">
        <v>15</v>
      </c>
      <c r="U4234" s="1" t="n">
        <f aca="false">$S4234-$R4234</f>
        <v>0</v>
      </c>
      <c r="V4234" s="1" t="n">
        <f aca="false">IF($T4234="±",$Q4234*2,$Q4234)</f>
        <v>0</v>
      </c>
      <c r="W4234" s="60" t="str">
        <f aca="false">IFERROR($U4234/ABS($V4234),"N/A")</f>
        <v>N/A</v>
      </c>
      <c r="X4234" s="61" t="str">
        <f aca="false">IF(OR($W4234="N/A",$R4234="",$S4234=""),"N/A",IF($W4234&gt;=4,"Not Significant",IF($W4234&gt;=2,"Semi-Significant","Significant")))</f>
        <v>N/A</v>
      </c>
      <c r="Z4234" s="1" t="str">
        <f aca="false">IF($D4234="Z540.1 w/data",0,"")</f>
        <v/>
      </c>
      <c r="AA4234" s="1" t="e">
        <f aca="false">$Y4234+$Q4234+$Z4234</f>
        <v>#VALUE!</v>
      </c>
      <c r="AB4234" s="1" t="n">
        <f aca="false">$N4234+$Q4234</f>
        <v>0</v>
      </c>
      <c r="AC4234" s="1" t="str">
        <f aca="false">IF($Y4234="","",IF(AND($AA4234&gt;=$R4234,$AA4234&lt;=$S4234),"Pass","Fail"))</f>
        <v/>
      </c>
      <c r="AD4234" s="1" t="str">
        <f aca="false">IF($Y4234="","",IF($AA4234&gt;$R4234,"Pass","Fail"))</f>
        <v/>
      </c>
      <c r="AE4234" s="1" t="str">
        <f aca="false">IF($Y4234="","",IF($AA4234&gt;=$R4234,"Pass","Fail"))</f>
        <v/>
      </c>
      <c r="AF4234" s="1" t="str">
        <f aca="false">IF($Y4234="","",IF($AA4234&lt;=$S4234,"Pass","Fail"))</f>
        <v/>
      </c>
      <c r="AG4234" s="1" t="str">
        <f aca="false">IF($Y4234="","",IF($AA4234&lt;$S4234,"Pass","Fail"))</f>
        <v/>
      </c>
      <c r="AH4234" s="23" t="str">
        <f aca="true">INDIRECT(CHOOSE(MATCH($T4234,{"±","&gt;","≥","≤","&lt;"},0), "AC", "AD", "AE", "AF", "AG") &amp; ROW())</f>
        <v/>
      </c>
      <c r="AI4234" s="56" t="str">
        <f aca="false">IF($X4234="Not Significant","No Further Action Required",
IF($AH4234="","",
IF(AND($AH4234="Pass",$L4234="0 - Passed "),"Analysis performed; no further action required.",
IF(AND($AH4234="Fail",$L4234="1 - Failed "),"Analysis performed; no further action required.",
IF(AND($AH4234="Pass",$L4234="2 - Limited In Use "),"Analysis performed; no further action required.",
IF(AND($AH4234="Fail",$L4234="3 - Adjusted "),"Analysis performed; no further action required.",
"Unit fails analysis; TSM determination required."))))))</f>
        <v/>
      </c>
      <c r="AJ4234" s="58"/>
    </row>
    <row r="4235" customFormat="false" ht="15" hidden="false" customHeight="false" outlineLevel="0" collapsed="false">
      <c r="A4235" s="56"/>
      <c r="E4235" s="57" t="str">
        <f aca="false">IF(AND($F4235="",$G4235=""),"",IF($G4235="",$F4235,HYPERLINK($G4235,$F4235)))</f>
        <v/>
      </c>
      <c r="H4235" s="1" t="str">
        <f aca="false">IF($I4235="","None Attached",IF(LEFT($I4235,5)="https",HYPERLINK($I4235,"Datasheet"),HYPERLINK(_xlfn.CONCAT("https://",$I4235),"Datasheet")))</f>
        <v>None Attached</v>
      </c>
      <c r="M4235" s="56"/>
      <c r="P4235" s="58"/>
      <c r="Q4235" s="1" t="n">
        <f aca="false">$M4235-$N4235</f>
        <v>0</v>
      </c>
      <c r="R4235" s="56"/>
      <c r="T4235" s="59" t="s">
        <v>15</v>
      </c>
      <c r="U4235" s="1" t="n">
        <f aca="false">$S4235-$R4235</f>
        <v>0</v>
      </c>
      <c r="V4235" s="1" t="n">
        <f aca="false">IF($T4235="±",$Q4235*2,$Q4235)</f>
        <v>0</v>
      </c>
      <c r="W4235" s="60" t="str">
        <f aca="false">IFERROR($U4235/ABS($V4235),"N/A")</f>
        <v>N/A</v>
      </c>
      <c r="X4235" s="61" t="str">
        <f aca="false">IF(OR($W4235="N/A",$R4235="",$S4235=""),"N/A",IF($W4235&gt;=4,"Not Significant",IF($W4235&gt;=2,"Semi-Significant","Significant")))</f>
        <v>N/A</v>
      </c>
      <c r="Z4235" s="1" t="str">
        <f aca="false">IF($D4235="Z540.1 w/data",0,"")</f>
        <v/>
      </c>
      <c r="AA4235" s="1" t="e">
        <f aca="false">$Y4235+$Q4235+$Z4235</f>
        <v>#VALUE!</v>
      </c>
      <c r="AB4235" s="1" t="n">
        <f aca="false">$N4235+$Q4235</f>
        <v>0</v>
      </c>
      <c r="AC4235" s="1" t="str">
        <f aca="false">IF($Y4235="","",IF(AND($AA4235&gt;=$R4235,$AA4235&lt;=$S4235),"Pass","Fail"))</f>
        <v/>
      </c>
      <c r="AD4235" s="1" t="str">
        <f aca="false">IF($Y4235="","",IF($AA4235&gt;$R4235,"Pass","Fail"))</f>
        <v/>
      </c>
      <c r="AE4235" s="1" t="str">
        <f aca="false">IF($Y4235="","",IF($AA4235&gt;=$R4235,"Pass","Fail"))</f>
        <v/>
      </c>
      <c r="AF4235" s="1" t="str">
        <f aca="false">IF($Y4235="","",IF($AA4235&lt;=$S4235,"Pass","Fail"))</f>
        <v/>
      </c>
      <c r="AG4235" s="1" t="str">
        <f aca="false">IF($Y4235="","",IF($AA4235&lt;$S4235,"Pass","Fail"))</f>
        <v/>
      </c>
      <c r="AH4235" s="23" t="str">
        <f aca="true">INDIRECT(CHOOSE(MATCH($T4235,{"±","&gt;","≥","≤","&lt;"},0), "AC", "AD", "AE", "AF", "AG") &amp; ROW())</f>
        <v/>
      </c>
      <c r="AI4235" s="56" t="str">
        <f aca="false">IF($X4235="Not Significant","No Further Action Required",
IF($AH4235="","",
IF(AND($AH4235="Pass",$L4235="0 - Passed "),"Analysis performed; no further action required.",
IF(AND($AH4235="Fail",$L4235="1 - Failed "),"Analysis performed; no further action required.",
IF(AND($AH4235="Pass",$L4235="2 - Limited In Use "),"Analysis performed; no further action required.",
IF(AND($AH4235="Fail",$L4235="3 - Adjusted "),"Analysis performed; no further action required.",
"Unit fails analysis; TSM determination required."))))))</f>
        <v/>
      </c>
      <c r="AJ4235" s="58"/>
    </row>
    <row r="4236" customFormat="false" ht="15" hidden="false" customHeight="false" outlineLevel="0" collapsed="false">
      <c r="A4236" s="56"/>
      <c r="E4236" s="57" t="str">
        <f aca="false">IF(AND($F4236="",$G4236=""),"",IF($G4236="",$F4236,HYPERLINK($G4236,$F4236)))</f>
        <v/>
      </c>
      <c r="H4236" s="1" t="str">
        <f aca="false">IF($I4236="","None Attached",IF(LEFT($I4236,5)="https",HYPERLINK($I4236,"Datasheet"),HYPERLINK(_xlfn.CONCAT("https://",$I4236),"Datasheet")))</f>
        <v>None Attached</v>
      </c>
      <c r="M4236" s="56"/>
      <c r="P4236" s="58"/>
      <c r="Q4236" s="1" t="n">
        <f aca="false">$M4236-$N4236</f>
        <v>0</v>
      </c>
      <c r="R4236" s="56"/>
      <c r="T4236" s="59" t="s">
        <v>15</v>
      </c>
      <c r="U4236" s="1" t="n">
        <f aca="false">$S4236-$R4236</f>
        <v>0</v>
      </c>
      <c r="V4236" s="1" t="n">
        <f aca="false">IF($T4236="±",$Q4236*2,$Q4236)</f>
        <v>0</v>
      </c>
      <c r="W4236" s="60" t="str">
        <f aca="false">IFERROR($U4236/ABS($V4236),"N/A")</f>
        <v>N/A</v>
      </c>
      <c r="X4236" s="61" t="str">
        <f aca="false">IF(OR($W4236="N/A",$R4236="",$S4236=""),"N/A",IF($W4236&gt;=4,"Not Significant",IF($W4236&gt;=2,"Semi-Significant","Significant")))</f>
        <v>N/A</v>
      </c>
      <c r="Z4236" s="1" t="str">
        <f aca="false">IF($D4236="Z540.1 w/data",0,"")</f>
        <v/>
      </c>
      <c r="AA4236" s="1" t="e">
        <f aca="false">$Y4236+$Q4236+$Z4236</f>
        <v>#VALUE!</v>
      </c>
      <c r="AB4236" s="1" t="n">
        <f aca="false">$N4236+$Q4236</f>
        <v>0</v>
      </c>
      <c r="AC4236" s="1" t="str">
        <f aca="false">IF($Y4236="","",IF(AND($AA4236&gt;=$R4236,$AA4236&lt;=$S4236),"Pass","Fail"))</f>
        <v/>
      </c>
      <c r="AD4236" s="1" t="str">
        <f aca="false">IF($Y4236="","",IF($AA4236&gt;$R4236,"Pass","Fail"))</f>
        <v/>
      </c>
      <c r="AE4236" s="1" t="str">
        <f aca="false">IF($Y4236="","",IF($AA4236&gt;=$R4236,"Pass","Fail"))</f>
        <v/>
      </c>
      <c r="AF4236" s="1" t="str">
        <f aca="false">IF($Y4236="","",IF($AA4236&lt;=$S4236,"Pass","Fail"))</f>
        <v/>
      </c>
      <c r="AG4236" s="1" t="str">
        <f aca="false">IF($Y4236="","",IF($AA4236&lt;$S4236,"Pass","Fail"))</f>
        <v/>
      </c>
      <c r="AH4236" s="23" t="str">
        <f aca="true">INDIRECT(CHOOSE(MATCH($T4236,{"±","&gt;","≥","≤","&lt;"},0), "AC", "AD", "AE", "AF", "AG") &amp; ROW())</f>
        <v/>
      </c>
      <c r="AI4236" s="56" t="str">
        <f aca="false">IF($X4236="Not Significant","No Further Action Required",
IF($AH4236="","",
IF(AND($AH4236="Pass",$L4236="0 - Passed "),"Analysis performed; no further action required.",
IF(AND($AH4236="Fail",$L4236="1 - Failed "),"Analysis performed; no further action required.",
IF(AND($AH4236="Pass",$L4236="2 - Limited In Use "),"Analysis performed; no further action required.",
IF(AND($AH4236="Fail",$L4236="3 - Adjusted "),"Analysis performed; no further action required.",
"Unit fails analysis; TSM determination required."))))))</f>
        <v/>
      </c>
      <c r="AJ4236" s="58"/>
    </row>
    <row r="4237" customFormat="false" ht="15" hidden="false" customHeight="false" outlineLevel="0" collapsed="false">
      <c r="A4237" s="56"/>
      <c r="E4237" s="57" t="str">
        <f aca="false">IF(AND($F4237="",$G4237=""),"",IF($G4237="",$F4237,HYPERLINK($G4237,$F4237)))</f>
        <v/>
      </c>
      <c r="H4237" s="1" t="str">
        <f aca="false">IF($I4237="","None Attached",IF(LEFT($I4237,5)="https",HYPERLINK($I4237,"Datasheet"),HYPERLINK(_xlfn.CONCAT("https://",$I4237),"Datasheet")))</f>
        <v>None Attached</v>
      </c>
      <c r="M4237" s="56"/>
      <c r="P4237" s="58"/>
      <c r="Q4237" s="1" t="n">
        <f aca="false">$M4237-$N4237</f>
        <v>0</v>
      </c>
      <c r="R4237" s="56"/>
      <c r="T4237" s="59" t="s">
        <v>15</v>
      </c>
      <c r="U4237" s="1" t="n">
        <f aca="false">$S4237-$R4237</f>
        <v>0</v>
      </c>
      <c r="V4237" s="1" t="n">
        <f aca="false">IF($T4237="±",$Q4237*2,$Q4237)</f>
        <v>0</v>
      </c>
      <c r="W4237" s="60" t="str">
        <f aca="false">IFERROR($U4237/ABS($V4237),"N/A")</f>
        <v>N/A</v>
      </c>
      <c r="X4237" s="61" t="str">
        <f aca="false">IF(OR($W4237="N/A",$R4237="",$S4237=""),"N/A",IF($W4237&gt;=4,"Not Significant",IF($W4237&gt;=2,"Semi-Significant","Significant")))</f>
        <v>N/A</v>
      </c>
      <c r="Z4237" s="1" t="str">
        <f aca="false">IF($D4237="Z540.1 w/data",0,"")</f>
        <v/>
      </c>
      <c r="AA4237" s="1" t="e">
        <f aca="false">$Y4237+$Q4237+$Z4237</f>
        <v>#VALUE!</v>
      </c>
      <c r="AB4237" s="1" t="n">
        <f aca="false">$N4237+$Q4237</f>
        <v>0</v>
      </c>
      <c r="AC4237" s="1" t="str">
        <f aca="false">IF($Y4237="","",IF(AND($AA4237&gt;=$R4237,$AA4237&lt;=$S4237),"Pass","Fail"))</f>
        <v/>
      </c>
      <c r="AD4237" s="1" t="str">
        <f aca="false">IF($Y4237="","",IF($AA4237&gt;$R4237,"Pass","Fail"))</f>
        <v/>
      </c>
      <c r="AE4237" s="1" t="str">
        <f aca="false">IF($Y4237="","",IF($AA4237&gt;=$R4237,"Pass","Fail"))</f>
        <v/>
      </c>
      <c r="AF4237" s="1" t="str">
        <f aca="false">IF($Y4237="","",IF($AA4237&lt;=$S4237,"Pass","Fail"))</f>
        <v/>
      </c>
      <c r="AG4237" s="1" t="str">
        <f aca="false">IF($Y4237="","",IF($AA4237&lt;$S4237,"Pass","Fail"))</f>
        <v/>
      </c>
      <c r="AH4237" s="23" t="str">
        <f aca="true">INDIRECT(CHOOSE(MATCH($T4237,{"±","&gt;","≥","≤","&lt;"},0), "AC", "AD", "AE", "AF", "AG") &amp; ROW())</f>
        <v/>
      </c>
      <c r="AI4237" s="56" t="str">
        <f aca="false">IF($X4237="Not Significant","No Further Action Required",
IF($AH4237="","",
IF(AND($AH4237="Pass",$L4237="0 - Passed "),"Analysis performed; no further action required.",
IF(AND($AH4237="Fail",$L4237="1 - Failed "),"Analysis performed; no further action required.",
IF(AND($AH4237="Pass",$L4237="2 - Limited In Use "),"Analysis performed; no further action required.",
IF(AND($AH4237="Fail",$L4237="3 - Adjusted "),"Analysis performed; no further action required.",
"Unit fails analysis; TSM determination required."))))))</f>
        <v/>
      </c>
      <c r="AJ4237" s="58"/>
    </row>
    <row r="4238" customFormat="false" ht="15" hidden="false" customHeight="false" outlineLevel="0" collapsed="false">
      <c r="A4238" s="56"/>
      <c r="E4238" s="57" t="str">
        <f aca="false">IF(AND($F4238="",$G4238=""),"",IF($G4238="",$F4238,HYPERLINK($G4238,$F4238)))</f>
        <v/>
      </c>
      <c r="H4238" s="1" t="str">
        <f aca="false">IF($I4238="","None Attached",IF(LEFT($I4238,5)="https",HYPERLINK($I4238,"Datasheet"),HYPERLINK(_xlfn.CONCAT("https://",$I4238),"Datasheet")))</f>
        <v>None Attached</v>
      </c>
      <c r="M4238" s="56"/>
      <c r="P4238" s="58"/>
      <c r="Q4238" s="1" t="n">
        <f aca="false">$M4238-$N4238</f>
        <v>0</v>
      </c>
      <c r="R4238" s="56"/>
      <c r="T4238" s="59" t="s">
        <v>15</v>
      </c>
      <c r="U4238" s="1" t="n">
        <f aca="false">$S4238-$R4238</f>
        <v>0</v>
      </c>
      <c r="V4238" s="1" t="n">
        <f aca="false">IF($T4238="±",$Q4238*2,$Q4238)</f>
        <v>0</v>
      </c>
      <c r="W4238" s="60" t="str">
        <f aca="false">IFERROR($U4238/ABS($V4238),"N/A")</f>
        <v>N/A</v>
      </c>
      <c r="X4238" s="61" t="str">
        <f aca="false">IF(OR($W4238="N/A",$R4238="",$S4238=""),"N/A",IF($W4238&gt;=4,"Not Significant",IF($W4238&gt;=2,"Semi-Significant","Significant")))</f>
        <v>N/A</v>
      </c>
      <c r="Z4238" s="1" t="str">
        <f aca="false">IF($D4238="Z540.1 w/data",0,"")</f>
        <v/>
      </c>
      <c r="AA4238" s="1" t="e">
        <f aca="false">$Y4238+$Q4238+$Z4238</f>
        <v>#VALUE!</v>
      </c>
      <c r="AB4238" s="1" t="n">
        <f aca="false">$N4238+$Q4238</f>
        <v>0</v>
      </c>
      <c r="AC4238" s="1" t="str">
        <f aca="false">IF($Y4238="","",IF(AND($AA4238&gt;=$R4238,$AA4238&lt;=$S4238),"Pass","Fail"))</f>
        <v/>
      </c>
      <c r="AD4238" s="1" t="str">
        <f aca="false">IF($Y4238="","",IF($AA4238&gt;$R4238,"Pass","Fail"))</f>
        <v/>
      </c>
      <c r="AE4238" s="1" t="str">
        <f aca="false">IF($Y4238="","",IF($AA4238&gt;=$R4238,"Pass","Fail"))</f>
        <v/>
      </c>
      <c r="AF4238" s="1" t="str">
        <f aca="false">IF($Y4238="","",IF($AA4238&lt;=$S4238,"Pass","Fail"))</f>
        <v/>
      </c>
      <c r="AG4238" s="1" t="str">
        <f aca="false">IF($Y4238="","",IF($AA4238&lt;$S4238,"Pass","Fail"))</f>
        <v/>
      </c>
      <c r="AH4238" s="23" t="str">
        <f aca="true">INDIRECT(CHOOSE(MATCH($T4238,{"±","&gt;","≥","≤","&lt;"},0), "AC", "AD", "AE", "AF", "AG") &amp; ROW())</f>
        <v/>
      </c>
      <c r="AI4238" s="56" t="str">
        <f aca="false">IF($X4238="Not Significant","No Further Action Required",
IF($AH4238="","",
IF(AND($AH4238="Pass",$L4238="0 - Passed "),"Analysis performed; no further action required.",
IF(AND($AH4238="Fail",$L4238="1 - Failed "),"Analysis performed; no further action required.",
IF(AND($AH4238="Pass",$L4238="2 - Limited In Use "),"Analysis performed; no further action required.",
IF(AND($AH4238="Fail",$L4238="3 - Adjusted "),"Analysis performed; no further action required.",
"Unit fails analysis; TSM determination required."))))))</f>
        <v/>
      </c>
      <c r="AJ4238" s="58"/>
    </row>
    <row r="4239" customFormat="false" ht="15" hidden="false" customHeight="false" outlineLevel="0" collapsed="false">
      <c r="A4239" s="56"/>
      <c r="E4239" s="57" t="str">
        <f aca="false">IF(AND($F4239="",$G4239=""),"",IF($G4239="",$F4239,HYPERLINK($G4239,$F4239)))</f>
        <v/>
      </c>
      <c r="H4239" s="1" t="str">
        <f aca="false">IF($I4239="","None Attached",IF(LEFT($I4239,5)="https",HYPERLINK($I4239,"Datasheet"),HYPERLINK(_xlfn.CONCAT("https://",$I4239),"Datasheet")))</f>
        <v>None Attached</v>
      </c>
      <c r="M4239" s="56"/>
      <c r="P4239" s="58"/>
      <c r="Q4239" s="1" t="n">
        <f aca="false">$M4239-$N4239</f>
        <v>0</v>
      </c>
      <c r="R4239" s="56"/>
      <c r="T4239" s="59" t="s">
        <v>15</v>
      </c>
      <c r="U4239" s="1" t="n">
        <f aca="false">$S4239-$R4239</f>
        <v>0</v>
      </c>
      <c r="V4239" s="1" t="n">
        <f aca="false">IF($T4239="±",$Q4239*2,$Q4239)</f>
        <v>0</v>
      </c>
      <c r="W4239" s="60" t="str">
        <f aca="false">IFERROR($U4239/ABS($V4239),"N/A")</f>
        <v>N/A</v>
      </c>
      <c r="X4239" s="61" t="str">
        <f aca="false">IF(OR($W4239="N/A",$R4239="",$S4239=""),"N/A",IF($W4239&gt;=4,"Not Significant",IF($W4239&gt;=2,"Semi-Significant","Significant")))</f>
        <v>N/A</v>
      </c>
      <c r="Z4239" s="1" t="str">
        <f aca="false">IF($D4239="Z540.1 w/data",0,"")</f>
        <v/>
      </c>
      <c r="AA4239" s="1" t="e">
        <f aca="false">$Y4239+$Q4239+$Z4239</f>
        <v>#VALUE!</v>
      </c>
      <c r="AB4239" s="1" t="n">
        <f aca="false">$N4239+$Q4239</f>
        <v>0</v>
      </c>
      <c r="AC4239" s="1" t="str">
        <f aca="false">IF($Y4239="","",IF(AND($AA4239&gt;=$R4239,$AA4239&lt;=$S4239),"Pass","Fail"))</f>
        <v/>
      </c>
      <c r="AD4239" s="1" t="str">
        <f aca="false">IF($Y4239="","",IF($AA4239&gt;$R4239,"Pass","Fail"))</f>
        <v/>
      </c>
      <c r="AE4239" s="1" t="str">
        <f aca="false">IF($Y4239="","",IF($AA4239&gt;=$R4239,"Pass","Fail"))</f>
        <v/>
      </c>
      <c r="AF4239" s="1" t="str">
        <f aca="false">IF($Y4239="","",IF($AA4239&lt;=$S4239,"Pass","Fail"))</f>
        <v/>
      </c>
      <c r="AG4239" s="1" t="str">
        <f aca="false">IF($Y4239="","",IF($AA4239&lt;$S4239,"Pass","Fail"))</f>
        <v/>
      </c>
      <c r="AH4239" s="23" t="str">
        <f aca="true">INDIRECT(CHOOSE(MATCH($T4239,{"±","&gt;","≥","≤","&lt;"},0), "AC", "AD", "AE", "AF", "AG") &amp; ROW())</f>
        <v/>
      </c>
      <c r="AI4239" s="56" t="str">
        <f aca="false">IF($X4239="Not Significant","No Further Action Required",
IF($AH4239="","",
IF(AND($AH4239="Pass",$L4239="0 - Passed "),"Analysis performed; no further action required.",
IF(AND($AH4239="Fail",$L4239="1 - Failed "),"Analysis performed; no further action required.",
IF(AND($AH4239="Pass",$L4239="2 - Limited In Use "),"Analysis performed; no further action required.",
IF(AND($AH4239="Fail",$L4239="3 - Adjusted "),"Analysis performed; no further action required.",
"Unit fails analysis; TSM determination required."))))))</f>
        <v/>
      </c>
      <c r="AJ4239" s="58"/>
    </row>
    <row r="4240" customFormat="false" ht="15" hidden="false" customHeight="false" outlineLevel="0" collapsed="false">
      <c r="A4240" s="56"/>
      <c r="E4240" s="57" t="str">
        <f aca="false">IF(AND($F4240="",$G4240=""),"",IF($G4240="",$F4240,HYPERLINK($G4240,$F4240)))</f>
        <v/>
      </c>
      <c r="H4240" s="1" t="str">
        <f aca="false">IF($I4240="","None Attached",IF(LEFT($I4240,5)="https",HYPERLINK($I4240,"Datasheet"),HYPERLINK(_xlfn.CONCAT("https://",$I4240),"Datasheet")))</f>
        <v>None Attached</v>
      </c>
      <c r="M4240" s="56"/>
      <c r="P4240" s="58"/>
      <c r="Q4240" s="1" t="n">
        <f aca="false">$M4240-$N4240</f>
        <v>0</v>
      </c>
      <c r="R4240" s="56"/>
      <c r="T4240" s="59" t="s">
        <v>15</v>
      </c>
      <c r="U4240" s="1" t="n">
        <f aca="false">$S4240-$R4240</f>
        <v>0</v>
      </c>
      <c r="V4240" s="1" t="n">
        <f aca="false">IF($T4240="±",$Q4240*2,$Q4240)</f>
        <v>0</v>
      </c>
      <c r="W4240" s="60" t="str">
        <f aca="false">IFERROR($U4240/ABS($V4240),"N/A")</f>
        <v>N/A</v>
      </c>
      <c r="X4240" s="61" t="str">
        <f aca="false">IF(OR($W4240="N/A",$R4240="",$S4240=""),"N/A",IF($W4240&gt;=4,"Not Significant",IF($W4240&gt;=2,"Semi-Significant","Significant")))</f>
        <v>N/A</v>
      </c>
      <c r="Z4240" s="1" t="str">
        <f aca="false">IF($D4240="Z540.1 w/data",0,"")</f>
        <v/>
      </c>
      <c r="AA4240" s="1" t="e">
        <f aca="false">$Y4240+$Q4240+$Z4240</f>
        <v>#VALUE!</v>
      </c>
      <c r="AB4240" s="1" t="n">
        <f aca="false">$N4240+$Q4240</f>
        <v>0</v>
      </c>
      <c r="AC4240" s="1" t="str">
        <f aca="false">IF($Y4240="","",IF(AND($AA4240&gt;=$R4240,$AA4240&lt;=$S4240),"Pass","Fail"))</f>
        <v/>
      </c>
      <c r="AD4240" s="1" t="str">
        <f aca="false">IF($Y4240="","",IF($AA4240&gt;$R4240,"Pass","Fail"))</f>
        <v/>
      </c>
      <c r="AE4240" s="1" t="str">
        <f aca="false">IF($Y4240="","",IF($AA4240&gt;=$R4240,"Pass","Fail"))</f>
        <v/>
      </c>
      <c r="AF4240" s="1" t="str">
        <f aca="false">IF($Y4240="","",IF($AA4240&lt;=$S4240,"Pass","Fail"))</f>
        <v/>
      </c>
      <c r="AG4240" s="1" t="str">
        <f aca="false">IF($Y4240="","",IF($AA4240&lt;$S4240,"Pass","Fail"))</f>
        <v/>
      </c>
      <c r="AH4240" s="23" t="str">
        <f aca="true">INDIRECT(CHOOSE(MATCH($T4240,{"±","&gt;","≥","≤","&lt;"},0), "AC", "AD", "AE", "AF", "AG") &amp; ROW())</f>
        <v/>
      </c>
      <c r="AI4240" s="56" t="str">
        <f aca="false">IF($X4240="Not Significant","No Further Action Required",
IF($AH4240="","",
IF(AND($AH4240="Pass",$L4240="0 - Passed "),"Analysis performed; no further action required.",
IF(AND($AH4240="Fail",$L4240="1 - Failed "),"Analysis performed; no further action required.",
IF(AND($AH4240="Pass",$L4240="2 - Limited In Use "),"Analysis performed; no further action required.",
IF(AND($AH4240="Fail",$L4240="3 - Adjusted "),"Analysis performed; no further action required.",
"Unit fails analysis; TSM determination required."))))))</f>
        <v/>
      </c>
      <c r="AJ4240" s="58"/>
    </row>
    <row r="4241" customFormat="false" ht="15" hidden="false" customHeight="false" outlineLevel="0" collapsed="false">
      <c r="A4241" s="56"/>
      <c r="E4241" s="57" t="str">
        <f aca="false">IF(AND($F4241="",$G4241=""),"",IF($G4241="",$F4241,HYPERLINK($G4241,$F4241)))</f>
        <v/>
      </c>
      <c r="H4241" s="1" t="str">
        <f aca="false">IF($I4241="","None Attached",IF(LEFT($I4241,5)="https",HYPERLINK($I4241,"Datasheet"),HYPERLINK(_xlfn.CONCAT("https://",$I4241),"Datasheet")))</f>
        <v>None Attached</v>
      </c>
      <c r="M4241" s="56"/>
      <c r="P4241" s="58"/>
      <c r="Q4241" s="1" t="n">
        <f aca="false">$M4241-$N4241</f>
        <v>0</v>
      </c>
      <c r="R4241" s="56"/>
      <c r="T4241" s="59" t="s">
        <v>15</v>
      </c>
      <c r="U4241" s="1" t="n">
        <f aca="false">$S4241-$R4241</f>
        <v>0</v>
      </c>
      <c r="V4241" s="1" t="n">
        <f aca="false">IF($T4241="±",$Q4241*2,$Q4241)</f>
        <v>0</v>
      </c>
      <c r="W4241" s="60" t="str">
        <f aca="false">IFERROR($U4241/ABS($V4241),"N/A")</f>
        <v>N/A</v>
      </c>
      <c r="X4241" s="61" t="str">
        <f aca="false">IF(OR($W4241="N/A",$R4241="",$S4241=""),"N/A",IF($W4241&gt;=4,"Not Significant",IF($W4241&gt;=2,"Semi-Significant","Significant")))</f>
        <v>N/A</v>
      </c>
      <c r="Z4241" s="1" t="str">
        <f aca="false">IF($D4241="Z540.1 w/data",0,"")</f>
        <v/>
      </c>
      <c r="AA4241" s="1" t="e">
        <f aca="false">$Y4241+$Q4241+$Z4241</f>
        <v>#VALUE!</v>
      </c>
      <c r="AB4241" s="1" t="n">
        <f aca="false">$N4241+$Q4241</f>
        <v>0</v>
      </c>
      <c r="AC4241" s="1" t="str">
        <f aca="false">IF($Y4241="","",IF(AND($AA4241&gt;=$R4241,$AA4241&lt;=$S4241),"Pass","Fail"))</f>
        <v/>
      </c>
      <c r="AD4241" s="1" t="str">
        <f aca="false">IF($Y4241="","",IF($AA4241&gt;$R4241,"Pass","Fail"))</f>
        <v/>
      </c>
      <c r="AE4241" s="1" t="str">
        <f aca="false">IF($Y4241="","",IF($AA4241&gt;=$R4241,"Pass","Fail"))</f>
        <v/>
      </c>
      <c r="AF4241" s="1" t="str">
        <f aca="false">IF($Y4241="","",IF($AA4241&lt;=$S4241,"Pass","Fail"))</f>
        <v/>
      </c>
      <c r="AG4241" s="1" t="str">
        <f aca="false">IF($Y4241="","",IF($AA4241&lt;$S4241,"Pass","Fail"))</f>
        <v/>
      </c>
      <c r="AH4241" s="23" t="str">
        <f aca="true">INDIRECT(CHOOSE(MATCH($T4241,{"±","&gt;","≥","≤","&lt;"},0), "AC", "AD", "AE", "AF", "AG") &amp; ROW())</f>
        <v/>
      </c>
      <c r="AI4241" s="56" t="str">
        <f aca="false">IF($X4241="Not Significant","No Further Action Required",
IF($AH4241="","",
IF(AND($AH4241="Pass",$L4241="0 - Passed "),"Analysis performed; no further action required.",
IF(AND($AH4241="Fail",$L4241="1 - Failed "),"Analysis performed; no further action required.",
IF(AND($AH4241="Pass",$L4241="2 - Limited In Use "),"Analysis performed; no further action required.",
IF(AND($AH4241="Fail",$L4241="3 - Adjusted "),"Analysis performed; no further action required.",
"Unit fails analysis; TSM determination required."))))))</f>
        <v/>
      </c>
      <c r="AJ4241" s="58"/>
    </row>
    <row r="4242" customFormat="false" ht="15" hidden="false" customHeight="false" outlineLevel="0" collapsed="false">
      <c r="A4242" s="56"/>
      <c r="E4242" s="57" t="str">
        <f aca="false">IF(AND($F4242="",$G4242=""),"",IF($G4242="",$F4242,HYPERLINK($G4242,$F4242)))</f>
        <v/>
      </c>
      <c r="H4242" s="1" t="str">
        <f aca="false">IF($I4242="","None Attached",IF(LEFT($I4242,5)="https",HYPERLINK($I4242,"Datasheet"),HYPERLINK(_xlfn.CONCAT("https://",$I4242),"Datasheet")))</f>
        <v>None Attached</v>
      </c>
      <c r="M4242" s="56"/>
      <c r="P4242" s="58"/>
      <c r="Q4242" s="1" t="n">
        <f aca="false">$M4242-$N4242</f>
        <v>0</v>
      </c>
      <c r="R4242" s="56"/>
      <c r="T4242" s="59" t="s">
        <v>15</v>
      </c>
      <c r="U4242" s="1" t="n">
        <f aca="false">$S4242-$R4242</f>
        <v>0</v>
      </c>
      <c r="V4242" s="1" t="n">
        <f aca="false">IF($T4242="±",$Q4242*2,$Q4242)</f>
        <v>0</v>
      </c>
      <c r="W4242" s="60" t="str">
        <f aca="false">IFERROR($U4242/ABS($V4242),"N/A")</f>
        <v>N/A</v>
      </c>
      <c r="X4242" s="61" t="str">
        <f aca="false">IF(OR($W4242="N/A",$R4242="",$S4242=""),"N/A",IF($W4242&gt;=4,"Not Significant",IF($W4242&gt;=2,"Semi-Significant","Significant")))</f>
        <v>N/A</v>
      </c>
      <c r="Z4242" s="1" t="str">
        <f aca="false">IF($D4242="Z540.1 w/data",0,"")</f>
        <v/>
      </c>
      <c r="AA4242" s="1" t="e">
        <f aca="false">$Y4242+$Q4242+$Z4242</f>
        <v>#VALUE!</v>
      </c>
      <c r="AB4242" s="1" t="n">
        <f aca="false">$N4242+$Q4242</f>
        <v>0</v>
      </c>
      <c r="AC4242" s="1" t="str">
        <f aca="false">IF($Y4242="","",IF(AND($AA4242&gt;=$R4242,$AA4242&lt;=$S4242),"Pass","Fail"))</f>
        <v/>
      </c>
      <c r="AD4242" s="1" t="str">
        <f aca="false">IF($Y4242="","",IF($AA4242&gt;$R4242,"Pass","Fail"))</f>
        <v/>
      </c>
      <c r="AE4242" s="1" t="str">
        <f aca="false">IF($Y4242="","",IF($AA4242&gt;=$R4242,"Pass","Fail"))</f>
        <v/>
      </c>
      <c r="AF4242" s="1" t="str">
        <f aca="false">IF($Y4242="","",IF($AA4242&lt;=$S4242,"Pass","Fail"))</f>
        <v/>
      </c>
      <c r="AG4242" s="1" t="str">
        <f aca="false">IF($Y4242="","",IF($AA4242&lt;$S4242,"Pass","Fail"))</f>
        <v/>
      </c>
      <c r="AH4242" s="23" t="str">
        <f aca="true">INDIRECT(CHOOSE(MATCH($T4242,{"±","&gt;","≥","≤","&lt;"},0), "AC", "AD", "AE", "AF", "AG") &amp; ROW())</f>
        <v/>
      </c>
      <c r="AI4242" s="56" t="str">
        <f aca="false">IF($X4242="Not Significant","No Further Action Required",
IF($AH4242="","",
IF(AND($AH4242="Pass",$L4242="0 - Passed "),"Analysis performed; no further action required.",
IF(AND($AH4242="Fail",$L4242="1 - Failed "),"Analysis performed; no further action required.",
IF(AND($AH4242="Pass",$L4242="2 - Limited In Use "),"Analysis performed; no further action required.",
IF(AND($AH4242="Fail",$L4242="3 - Adjusted "),"Analysis performed; no further action required.",
"Unit fails analysis; TSM determination required."))))))</f>
        <v/>
      </c>
      <c r="AJ4242" s="58"/>
    </row>
    <row r="4243" customFormat="false" ht="15" hidden="false" customHeight="false" outlineLevel="0" collapsed="false">
      <c r="A4243" s="56"/>
      <c r="E4243" s="57" t="str">
        <f aca="false">IF(AND($F4243="",$G4243=""),"",IF($G4243="",$F4243,HYPERLINK($G4243,$F4243)))</f>
        <v/>
      </c>
      <c r="H4243" s="1" t="str">
        <f aca="false">IF($I4243="","None Attached",IF(LEFT($I4243,5)="https",HYPERLINK($I4243,"Datasheet"),HYPERLINK(_xlfn.CONCAT("https://",$I4243),"Datasheet")))</f>
        <v>None Attached</v>
      </c>
      <c r="M4243" s="56"/>
      <c r="P4243" s="58"/>
      <c r="Q4243" s="1" t="n">
        <f aca="false">$M4243-$N4243</f>
        <v>0</v>
      </c>
      <c r="R4243" s="56"/>
      <c r="T4243" s="59" t="s">
        <v>15</v>
      </c>
      <c r="U4243" s="1" t="n">
        <f aca="false">$S4243-$R4243</f>
        <v>0</v>
      </c>
      <c r="V4243" s="1" t="n">
        <f aca="false">IF($T4243="±",$Q4243*2,$Q4243)</f>
        <v>0</v>
      </c>
      <c r="W4243" s="60" t="str">
        <f aca="false">IFERROR($U4243/ABS($V4243),"N/A")</f>
        <v>N/A</v>
      </c>
      <c r="X4243" s="61" t="str">
        <f aca="false">IF(OR($W4243="N/A",$R4243="",$S4243=""),"N/A",IF($W4243&gt;=4,"Not Significant",IF($W4243&gt;=2,"Semi-Significant","Significant")))</f>
        <v>N/A</v>
      </c>
      <c r="Z4243" s="1" t="str">
        <f aca="false">IF($D4243="Z540.1 w/data",0,"")</f>
        <v/>
      </c>
      <c r="AA4243" s="1" t="e">
        <f aca="false">$Y4243+$Q4243+$Z4243</f>
        <v>#VALUE!</v>
      </c>
      <c r="AB4243" s="1" t="n">
        <f aca="false">$N4243+$Q4243</f>
        <v>0</v>
      </c>
      <c r="AC4243" s="1" t="str">
        <f aca="false">IF($Y4243="","",IF(AND($AA4243&gt;=$R4243,$AA4243&lt;=$S4243),"Pass","Fail"))</f>
        <v/>
      </c>
      <c r="AD4243" s="1" t="str">
        <f aca="false">IF($Y4243="","",IF($AA4243&gt;$R4243,"Pass","Fail"))</f>
        <v/>
      </c>
      <c r="AE4243" s="1" t="str">
        <f aca="false">IF($Y4243="","",IF($AA4243&gt;=$R4243,"Pass","Fail"))</f>
        <v/>
      </c>
      <c r="AF4243" s="1" t="str">
        <f aca="false">IF($Y4243="","",IF($AA4243&lt;=$S4243,"Pass","Fail"))</f>
        <v/>
      </c>
      <c r="AG4243" s="1" t="str">
        <f aca="false">IF($Y4243="","",IF($AA4243&lt;$S4243,"Pass","Fail"))</f>
        <v/>
      </c>
      <c r="AH4243" s="23" t="str">
        <f aca="true">INDIRECT(CHOOSE(MATCH($T4243,{"±","&gt;","≥","≤","&lt;"},0), "AC", "AD", "AE", "AF", "AG") &amp; ROW())</f>
        <v/>
      </c>
      <c r="AI4243" s="56" t="str">
        <f aca="false">IF($X4243="Not Significant","No Further Action Required",
IF($AH4243="","",
IF(AND($AH4243="Pass",$L4243="0 - Passed "),"Analysis performed; no further action required.",
IF(AND($AH4243="Fail",$L4243="1 - Failed "),"Analysis performed; no further action required.",
IF(AND($AH4243="Pass",$L4243="2 - Limited In Use "),"Analysis performed; no further action required.",
IF(AND($AH4243="Fail",$L4243="3 - Adjusted "),"Analysis performed; no further action required.",
"Unit fails analysis; TSM determination required."))))))</f>
        <v/>
      </c>
      <c r="AJ4243" s="58"/>
    </row>
    <row r="4244" customFormat="false" ht="15" hidden="false" customHeight="false" outlineLevel="0" collapsed="false">
      <c r="A4244" s="56"/>
      <c r="E4244" s="57" t="str">
        <f aca="false">IF(AND($F4244="",$G4244=""),"",IF($G4244="",$F4244,HYPERLINK($G4244,$F4244)))</f>
        <v/>
      </c>
      <c r="H4244" s="1" t="str">
        <f aca="false">IF($I4244="","None Attached",IF(LEFT($I4244,5)="https",HYPERLINK($I4244,"Datasheet"),HYPERLINK(_xlfn.CONCAT("https://",$I4244),"Datasheet")))</f>
        <v>None Attached</v>
      </c>
      <c r="M4244" s="56"/>
      <c r="P4244" s="58"/>
      <c r="Q4244" s="1" t="n">
        <f aca="false">$M4244-$N4244</f>
        <v>0</v>
      </c>
      <c r="R4244" s="56"/>
      <c r="T4244" s="59" t="s">
        <v>15</v>
      </c>
      <c r="U4244" s="1" t="n">
        <f aca="false">$S4244-$R4244</f>
        <v>0</v>
      </c>
      <c r="V4244" s="1" t="n">
        <f aca="false">IF($T4244="±",$Q4244*2,$Q4244)</f>
        <v>0</v>
      </c>
      <c r="W4244" s="60" t="str">
        <f aca="false">IFERROR($U4244/ABS($V4244),"N/A")</f>
        <v>N/A</v>
      </c>
      <c r="X4244" s="61" t="str">
        <f aca="false">IF(OR($W4244="N/A",$R4244="",$S4244=""),"N/A",IF($W4244&gt;=4,"Not Significant",IF($W4244&gt;=2,"Semi-Significant","Significant")))</f>
        <v>N/A</v>
      </c>
      <c r="Z4244" s="1" t="str">
        <f aca="false">IF($D4244="Z540.1 w/data",0,"")</f>
        <v/>
      </c>
      <c r="AA4244" s="1" t="e">
        <f aca="false">$Y4244+$Q4244+$Z4244</f>
        <v>#VALUE!</v>
      </c>
      <c r="AB4244" s="1" t="n">
        <f aca="false">$N4244+$Q4244</f>
        <v>0</v>
      </c>
      <c r="AC4244" s="1" t="str">
        <f aca="false">IF($Y4244="","",IF(AND($AA4244&gt;=$R4244,$AA4244&lt;=$S4244),"Pass","Fail"))</f>
        <v/>
      </c>
      <c r="AD4244" s="1" t="str">
        <f aca="false">IF($Y4244="","",IF($AA4244&gt;$R4244,"Pass","Fail"))</f>
        <v/>
      </c>
      <c r="AE4244" s="1" t="str">
        <f aca="false">IF($Y4244="","",IF($AA4244&gt;=$R4244,"Pass","Fail"))</f>
        <v/>
      </c>
      <c r="AF4244" s="1" t="str">
        <f aca="false">IF($Y4244="","",IF($AA4244&lt;=$S4244,"Pass","Fail"))</f>
        <v/>
      </c>
      <c r="AG4244" s="1" t="str">
        <f aca="false">IF($Y4244="","",IF($AA4244&lt;$S4244,"Pass","Fail"))</f>
        <v/>
      </c>
      <c r="AH4244" s="23" t="str">
        <f aca="true">INDIRECT(CHOOSE(MATCH($T4244,{"±","&gt;","≥","≤","&lt;"},0), "AC", "AD", "AE", "AF", "AG") &amp; ROW())</f>
        <v/>
      </c>
      <c r="AI4244" s="56" t="str">
        <f aca="false">IF($X4244="Not Significant","No Further Action Required",
IF($AH4244="","",
IF(AND($AH4244="Pass",$L4244="0 - Passed "),"Analysis performed; no further action required.",
IF(AND($AH4244="Fail",$L4244="1 - Failed "),"Analysis performed; no further action required.",
IF(AND($AH4244="Pass",$L4244="2 - Limited In Use "),"Analysis performed; no further action required.",
IF(AND($AH4244="Fail",$L4244="3 - Adjusted "),"Analysis performed; no further action required.",
"Unit fails analysis; TSM determination required."))))))</f>
        <v/>
      </c>
      <c r="AJ4244" s="58"/>
    </row>
    <row r="4245" customFormat="false" ht="15" hidden="false" customHeight="false" outlineLevel="0" collapsed="false">
      <c r="A4245" s="56"/>
      <c r="E4245" s="57" t="str">
        <f aca="false">IF(AND($F4245="",$G4245=""),"",IF($G4245="",$F4245,HYPERLINK($G4245,$F4245)))</f>
        <v/>
      </c>
      <c r="H4245" s="1" t="str">
        <f aca="false">IF($I4245="","None Attached",IF(LEFT($I4245,5)="https",HYPERLINK($I4245,"Datasheet"),HYPERLINK(_xlfn.CONCAT("https://",$I4245),"Datasheet")))</f>
        <v>None Attached</v>
      </c>
      <c r="M4245" s="56"/>
      <c r="P4245" s="58"/>
      <c r="Q4245" s="1" t="n">
        <f aca="false">$M4245-$N4245</f>
        <v>0</v>
      </c>
      <c r="R4245" s="56"/>
      <c r="T4245" s="59" t="s">
        <v>15</v>
      </c>
      <c r="U4245" s="1" t="n">
        <f aca="false">$S4245-$R4245</f>
        <v>0</v>
      </c>
      <c r="V4245" s="1" t="n">
        <f aca="false">IF($T4245="±",$Q4245*2,$Q4245)</f>
        <v>0</v>
      </c>
      <c r="W4245" s="60" t="str">
        <f aca="false">IFERROR($U4245/ABS($V4245),"N/A")</f>
        <v>N/A</v>
      </c>
      <c r="X4245" s="61" t="str">
        <f aca="false">IF(OR($W4245="N/A",$R4245="",$S4245=""),"N/A",IF($W4245&gt;=4,"Not Significant",IF($W4245&gt;=2,"Semi-Significant","Significant")))</f>
        <v>N/A</v>
      </c>
      <c r="Z4245" s="1" t="str">
        <f aca="false">IF($D4245="Z540.1 w/data",0,"")</f>
        <v/>
      </c>
      <c r="AA4245" s="1" t="e">
        <f aca="false">$Y4245+$Q4245+$Z4245</f>
        <v>#VALUE!</v>
      </c>
      <c r="AB4245" s="1" t="n">
        <f aca="false">$N4245+$Q4245</f>
        <v>0</v>
      </c>
      <c r="AC4245" s="1" t="str">
        <f aca="false">IF($Y4245="","",IF(AND($AA4245&gt;=$R4245,$AA4245&lt;=$S4245),"Pass","Fail"))</f>
        <v/>
      </c>
      <c r="AD4245" s="1" t="str">
        <f aca="false">IF($Y4245="","",IF($AA4245&gt;$R4245,"Pass","Fail"))</f>
        <v/>
      </c>
      <c r="AE4245" s="1" t="str">
        <f aca="false">IF($Y4245="","",IF($AA4245&gt;=$R4245,"Pass","Fail"))</f>
        <v/>
      </c>
      <c r="AF4245" s="1" t="str">
        <f aca="false">IF($Y4245="","",IF($AA4245&lt;=$S4245,"Pass","Fail"))</f>
        <v/>
      </c>
      <c r="AG4245" s="1" t="str">
        <f aca="false">IF($Y4245="","",IF($AA4245&lt;$S4245,"Pass","Fail"))</f>
        <v/>
      </c>
      <c r="AH4245" s="23" t="str">
        <f aca="true">INDIRECT(CHOOSE(MATCH($T4245,{"±","&gt;","≥","≤","&lt;"},0), "AC", "AD", "AE", "AF", "AG") &amp; ROW())</f>
        <v/>
      </c>
      <c r="AI4245" s="56" t="str">
        <f aca="false">IF($X4245="Not Significant","No Further Action Required",
IF($AH4245="","",
IF(AND($AH4245="Pass",$L4245="0 - Passed "),"Analysis performed; no further action required.",
IF(AND($AH4245="Fail",$L4245="1 - Failed "),"Analysis performed; no further action required.",
IF(AND($AH4245="Pass",$L4245="2 - Limited In Use "),"Analysis performed; no further action required.",
IF(AND($AH4245="Fail",$L4245="3 - Adjusted "),"Analysis performed; no further action required.",
"Unit fails analysis; TSM determination required."))))))</f>
        <v/>
      </c>
      <c r="AJ4245" s="58"/>
    </row>
    <row r="4246" customFormat="false" ht="15" hidden="false" customHeight="false" outlineLevel="0" collapsed="false">
      <c r="A4246" s="56"/>
      <c r="E4246" s="57" t="str">
        <f aca="false">IF(AND($F4246="",$G4246=""),"",IF($G4246="",$F4246,HYPERLINK($G4246,$F4246)))</f>
        <v/>
      </c>
      <c r="H4246" s="1" t="str">
        <f aca="false">IF($I4246="","None Attached",IF(LEFT($I4246,5)="https",HYPERLINK($I4246,"Datasheet"),HYPERLINK(_xlfn.CONCAT("https://",$I4246),"Datasheet")))</f>
        <v>None Attached</v>
      </c>
      <c r="M4246" s="56"/>
      <c r="P4246" s="58"/>
      <c r="Q4246" s="1" t="n">
        <f aca="false">$M4246-$N4246</f>
        <v>0</v>
      </c>
      <c r="R4246" s="56"/>
      <c r="T4246" s="59" t="s">
        <v>15</v>
      </c>
      <c r="U4246" s="1" t="n">
        <f aca="false">$S4246-$R4246</f>
        <v>0</v>
      </c>
      <c r="V4246" s="1" t="n">
        <f aca="false">IF($T4246="±",$Q4246*2,$Q4246)</f>
        <v>0</v>
      </c>
      <c r="W4246" s="60" t="str">
        <f aca="false">IFERROR($U4246/ABS($V4246),"N/A")</f>
        <v>N/A</v>
      </c>
      <c r="X4246" s="61" t="str">
        <f aca="false">IF(OR($W4246="N/A",$R4246="",$S4246=""),"N/A",IF($W4246&gt;=4,"Not Significant",IF($W4246&gt;=2,"Semi-Significant","Significant")))</f>
        <v>N/A</v>
      </c>
      <c r="Z4246" s="1" t="str">
        <f aca="false">IF($D4246="Z540.1 w/data",0,"")</f>
        <v/>
      </c>
      <c r="AA4246" s="1" t="e">
        <f aca="false">$Y4246+$Q4246+$Z4246</f>
        <v>#VALUE!</v>
      </c>
      <c r="AB4246" s="1" t="n">
        <f aca="false">$N4246+$Q4246</f>
        <v>0</v>
      </c>
      <c r="AC4246" s="1" t="str">
        <f aca="false">IF($Y4246="","",IF(AND($AA4246&gt;=$R4246,$AA4246&lt;=$S4246),"Pass","Fail"))</f>
        <v/>
      </c>
      <c r="AD4246" s="1" t="str">
        <f aca="false">IF($Y4246="","",IF($AA4246&gt;$R4246,"Pass","Fail"))</f>
        <v/>
      </c>
      <c r="AE4246" s="1" t="str">
        <f aca="false">IF($Y4246="","",IF($AA4246&gt;=$R4246,"Pass","Fail"))</f>
        <v/>
      </c>
      <c r="AF4246" s="1" t="str">
        <f aca="false">IF($Y4246="","",IF($AA4246&lt;=$S4246,"Pass","Fail"))</f>
        <v/>
      </c>
      <c r="AG4246" s="1" t="str">
        <f aca="false">IF($Y4246="","",IF($AA4246&lt;$S4246,"Pass","Fail"))</f>
        <v/>
      </c>
      <c r="AH4246" s="23" t="str">
        <f aca="true">INDIRECT(CHOOSE(MATCH($T4246,{"±","&gt;","≥","≤","&lt;"},0), "AC", "AD", "AE", "AF", "AG") &amp; ROW())</f>
        <v/>
      </c>
      <c r="AI4246" s="56" t="str">
        <f aca="false">IF($X4246="Not Significant","No Further Action Required",
IF($AH4246="","",
IF(AND($AH4246="Pass",$L4246="0 - Passed "),"Analysis performed; no further action required.",
IF(AND($AH4246="Fail",$L4246="1 - Failed "),"Analysis performed; no further action required.",
IF(AND($AH4246="Pass",$L4246="2 - Limited In Use "),"Analysis performed; no further action required.",
IF(AND($AH4246="Fail",$L4246="3 - Adjusted "),"Analysis performed; no further action required.",
"Unit fails analysis; TSM determination required."))))))</f>
        <v/>
      </c>
      <c r="AJ4246" s="58"/>
    </row>
    <row r="4247" customFormat="false" ht="15" hidden="false" customHeight="false" outlineLevel="0" collapsed="false">
      <c r="A4247" s="56"/>
      <c r="E4247" s="57" t="str">
        <f aca="false">IF(AND($F4247="",$G4247=""),"",IF($G4247="",$F4247,HYPERLINK($G4247,$F4247)))</f>
        <v/>
      </c>
      <c r="H4247" s="1" t="str">
        <f aca="false">IF($I4247="","None Attached",IF(LEFT($I4247,5)="https",HYPERLINK($I4247,"Datasheet"),HYPERLINK(_xlfn.CONCAT("https://",$I4247),"Datasheet")))</f>
        <v>None Attached</v>
      </c>
      <c r="M4247" s="56"/>
      <c r="P4247" s="58"/>
      <c r="Q4247" s="1" t="n">
        <f aca="false">$M4247-$N4247</f>
        <v>0</v>
      </c>
      <c r="R4247" s="56"/>
      <c r="T4247" s="59" t="s">
        <v>15</v>
      </c>
      <c r="U4247" s="1" t="n">
        <f aca="false">$S4247-$R4247</f>
        <v>0</v>
      </c>
      <c r="V4247" s="1" t="n">
        <f aca="false">IF($T4247="±",$Q4247*2,$Q4247)</f>
        <v>0</v>
      </c>
      <c r="W4247" s="60" t="str">
        <f aca="false">IFERROR($U4247/ABS($V4247),"N/A")</f>
        <v>N/A</v>
      </c>
      <c r="X4247" s="61" t="str">
        <f aca="false">IF(OR($W4247="N/A",$R4247="",$S4247=""),"N/A",IF($W4247&gt;=4,"Not Significant",IF($W4247&gt;=2,"Semi-Significant","Significant")))</f>
        <v>N/A</v>
      </c>
      <c r="Z4247" s="1" t="str">
        <f aca="false">IF($D4247="Z540.1 w/data",0,"")</f>
        <v/>
      </c>
      <c r="AA4247" s="1" t="e">
        <f aca="false">$Y4247+$Q4247+$Z4247</f>
        <v>#VALUE!</v>
      </c>
      <c r="AB4247" s="1" t="n">
        <f aca="false">$N4247+$Q4247</f>
        <v>0</v>
      </c>
      <c r="AC4247" s="1" t="str">
        <f aca="false">IF($Y4247="","",IF(AND($AA4247&gt;=$R4247,$AA4247&lt;=$S4247),"Pass","Fail"))</f>
        <v/>
      </c>
      <c r="AD4247" s="1" t="str">
        <f aca="false">IF($Y4247="","",IF($AA4247&gt;$R4247,"Pass","Fail"))</f>
        <v/>
      </c>
      <c r="AE4247" s="1" t="str">
        <f aca="false">IF($Y4247="","",IF($AA4247&gt;=$R4247,"Pass","Fail"))</f>
        <v/>
      </c>
      <c r="AF4247" s="1" t="str">
        <f aca="false">IF($Y4247="","",IF($AA4247&lt;=$S4247,"Pass","Fail"))</f>
        <v/>
      </c>
      <c r="AG4247" s="1" t="str">
        <f aca="false">IF($Y4247="","",IF($AA4247&lt;$S4247,"Pass","Fail"))</f>
        <v/>
      </c>
      <c r="AH4247" s="23" t="str">
        <f aca="true">INDIRECT(CHOOSE(MATCH($T4247,{"±","&gt;","≥","≤","&lt;"},0), "AC", "AD", "AE", "AF", "AG") &amp; ROW())</f>
        <v/>
      </c>
      <c r="AI4247" s="56" t="str">
        <f aca="false">IF($X4247="Not Significant","No Further Action Required",
IF($AH4247="","",
IF(AND($AH4247="Pass",$L4247="0 - Passed "),"Analysis performed; no further action required.",
IF(AND($AH4247="Fail",$L4247="1 - Failed "),"Analysis performed; no further action required.",
IF(AND($AH4247="Pass",$L4247="2 - Limited In Use "),"Analysis performed; no further action required.",
IF(AND($AH4247="Fail",$L4247="3 - Adjusted "),"Analysis performed; no further action required.",
"Unit fails analysis; TSM determination required."))))))</f>
        <v/>
      </c>
      <c r="AJ4247" s="58"/>
    </row>
    <row r="4248" customFormat="false" ht="15" hidden="false" customHeight="false" outlineLevel="0" collapsed="false">
      <c r="A4248" s="56"/>
      <c r="E4248" s="57" t="str">
        <f aca="false">IF(AND($F4248="",$G4248=""),"",IF($G4248="",$F4248,HYPERLINK($G4248,$F4248)))</f>
        <v/>
      </c>
      <c r="H4248" s="1" t="str">
        <f aca="false">IF($I4248="","None Attached",IF(LEFT($I4248,5)="https",HYPERLINK($I4248,"Datasheet"),HYPERLINK(_xlfn.CONCAT("https://",$I4248),"Datasheet")))</f>
        <v>None Attached</v>
      </c>
      <c r="M4248" s="56"/>
      <c r="P4248" s="58"/>
      <c r="Q4248" s="1" t="n">
        <f aca="false">$M4248-$N4248</f>
        <v>0</v>
      </c>
      <c r="R4248" s="56"/>
      <c r="T4248" s="59" t="s">
        <v>15</v>
      </c>
      <c r="U4248" s="1" t="n">
        <f aca="false">$S4248-$R4248</f>
        <v>0</v>
      </c>
      <c r="V4248" s="1" t="n">
        <f aca="false">IF($T4248="±",$Q4248*2,$Q4248)</f>
        <v>0</v>
      </c>
      <c r="W4248" s="60" t="str">
        <f aca="false">IFERROR($U4248/ABS($V4248),"N/A")</f>
        <v>N/A</v>
      </c>
      <c r="X4248" s="61" t="str">
        <f aca="false">IF(OR($W4248="N/A",$R4248="",$S4248=""),"N/A",IF($W4248&gt;=4,"Not Significant",IF($W4248&gt;=2,"Semi-Significant","Significant")))</f>
        <v>N/A</v>
      </c>
      <c r="Z4248" s="1" t="str">
        <f aca="false">IF($D4248="Z540.1 w/data",0,"")</f>
        <v/>
      </c>
      <c r="AA4248" s="1" t="e">
        <f aca="false">$Y4248+$Q4248+$Z4248</f>
        <v>#VALUE!</v>
      </c>
      <c r="AB4248" s="1" t="n">
        <f aca="false">$N4248+$Q4248</f>
        <v>0</v>
      </c>
      <c r="AC4248" s="1" t="str">
        <f aca="false">IF($Y4248="","",IF(AND($AA4248&gt;=$R4248,$AA4248&lt;=$S4248),"Pass","Fail"))</f>
        <v/>
      </c>
      <c r="AD4248" s="1" t="str">
        <f aca="false">IF($Y4248="","",IF($AA4248&gt;$R4248,"Pass","Fail"))</f>
        <v/>
      </c>
      <c r="AE4248" s="1" t="str">
        <f aca="false">IF($Y4248="","",IF($AA4248&gt;=$R4248,"Pass","Fail"))</f>
        <v/>
      </c>
      <c r="AF4248" s="1" t="str">
        <f aca="false">IF($Y4248="","",IF($AA4248&lt;=$S4248,"Pass","Fail"))</f>
        <v/>
      </c>
      <c r="AG4248" s="1" t="str">
        <f aca="false">IF($Y4248="","",IF($AA4248&lt;$S4248,"Pass","Fail"))</f>
        <v/>
      </c>
      <c r="AH4248" s="23" t="str">
        <f aca="true">INDIRECT(CHOOSE(MATCH($T4248,{"±","&gt;","≥","≤","&lt;"},0), "AC", "AD", "AE", "AF", "AG") &amp; ROW())</f>
        <v/>
      </c>
      <c r="AI4248" s="56" t="str">
        <f aca="false">IF($X4248="Not Significant","No Further Action Required",
IF($AH4248="","",
IF(AND($AH4248="Pass",$L4248="0 - Passed "),"Analysis performed; no further action required.",
IF(AND($AH4248="Fail",$L4248="1 - Failed "),"Analysis performed; no further action required.",
IF(AND($AH4248="Pass",$L4248="2 - Limited In Use "),"Analysis performed; no further action required.",
IF(AND($AH4248="Fail",$L4248="3 - Adjusted "),"Analysis performed; no further action required.",
"Unit fails analysis; TSM determination required."))))))</f>
        <v/>
      </c>
      <c r="AJ4248" s="58"/>
    </row>
    <row r="4249" customFormat="false" ht="15" hidden="false" customHeight="false" outlineLevel="0" collapsed="false">
      <c r="A4249" s="56"/>
      <c r="E4249" s="57" t="str">
        <f aca="false">IF(AND($F4249="",$G4249=""),"",IF($G4249="",$F4249,HYPERLINK($G4249,$F4249)))</f>
        <v/>
      </c>
      <c r="H4249" s="1" t="str">
        <f aca="false">IF($I4249="","None Attached",IF(LEFT($I4249,5)="https",HYPERLINK($I4249,"Datasheet"),HYPERLINK(_xlfn.CONCAT("https://",$I4249),"Datasheet")))</f>
        <v>None Attached</v>
      </c>
      <c r="M4249" s="56"/>
      <c r="P4249" s="58"/>
      <c r="Q4249" s="1" t="n">
        <f aca="false">$M4249-$N4249</f>
        <v>0</v>
      </c>
      <c r="R4249" s="56"/>
      <c r="T4249" s="59" t="s">
        <v>15</v>
      </c>
      <c r="U4249" s="1" t="n">
        <f aca="false">$S4249-$R4249</f>
        <v>0</v>
      </c>
      <c r="V4249" s="1" t="n">
        <f aca="false">IF($T4249="±",$Q4249*2,$Q4249)</f>
        <v>0</v>
      </c>
      <c r="W4249" s="60" t="str">
        <f aca="false">IFERROR($U4249/ABS($V4249),"N/A")</f>
        <v>N/A</v>
      </c>
      <c r="X4249" s="61" t="str">
        <f aca="false">IF(OR($W4249="N/A",$R4249="",$S4249=""),"N/A",IF($W4249&gt;=4,"Not Significant",IF($W4249&gt;=2,"Semi-Significant","Significant")))</f>
        <v>N/A</v>
      </c>
      <c r="Z4249" s="1" t="str">
        <f aca="false">IF($D4249="Z540.1 w/data",0,"")</f>
        <v/>
      </c>
      <c r="AA4249" s="1" t="e">
        <f aca="false">$Y4249+$Q4249+$Z4249</f>
        <v>#VALUE!</v>
      </c>
      <c r="AB4249" s="1" t="n">
        <f aca="false">$N4249+$Q4249</f>
        <v>0</v>
      </c>
      <c r="AC4249" s="1" t="str">
        <f aca="false">IF($Y4249="","",IF(AND($AA4249&gt;=$R4249,$AA4249&lt;=$S4249),"Pass","Fail"))</f>
        <v/>
      </c>
      <c r="AD4249" s="1" t="str">
        <f aca="false">IF($Y4249="","",IF($AA4249&gt;$R4249,"Pass","Fail"))</f>
        <v/>
      </c>
      <c r="AE4249" s="1" t="str">
        <f aca="false">IF($Y4249="","",IF($AA4249&gt;=$R4249,"Pass","Fail"))</f>
        <v/>
      </c>
      <c r="AF4249" s="1" t="str">
        <f aca="false">IF($Y4249="","",IF($AA4249&lt;=$S4249,"Pass","Fail"))</f>
        <v/>
      </c>
      <c r="AG4249" s="1" t="str">
        <f aca="false">IF($Y4249="","",IF($AA4249&lt;$S4249,"Pass","Fail"))</f>
        <v/>
      </c>
      <c r="AH4249" s="23" t="str">
        <f aca="true">INDIRECT(CHOOSE(MATCH($T4249,{"±","&gt;","≥","≤","&lt;"},0), "AC", "AD", "AE", "AF", "AG") &amp; ROW())</f>
        <v/>
      </c>
      <c r="AI4249" s="56" t="str">
        <f aca="false">IF($X4249="Not Significant","No Further Action Required",
IF($AH4249="","",
IF(AND($AH4249="Pass",$L4249="0 - Passed "),"Analysis performed; no further action required.",
IF(AND($AH4249="Fail",$L4249="1 - Failed "),"Analysis performed; no further action required.",
IF(AND($AH4249="Pass",$L4249="2 - Limited In Use "),"Analysis performed; no further action required.",
IF(AND($AH4249="Fail",$L4249="3 - Adjusted "),"Analysis performed; no further action required.",
"Unit fails analysis; TSM determination required."))))))</f>
        <v/>
      </c>
      <c r="AJ4249" s="58"/>
    </row>
    <row r="4250" customFormat="false" ht="15" hidden="false" customHeight="false" outlineLevel="0" collapsed="false">
      <c r="A4250" s="56"/>
      <c r="E4250" s="57" t="str">
        <f aca="false">IF(AND($F4250="",$G4250=""),"",IF($G4250="",$F4250,HYPERLINK($G4250,$F4250)))</f>
        <v/>
      </c>
      <c r="H4250" s="1" t="str">
        <f aca="false">IF($I4250="","None Attached",IF(LEFT($I4250,5)="https",HYPERLINK($I4250,"Datasheet"),HYPERLINK(_xlfn.CONCAT("https://",$I4250),"Datasheet")))</f>
        <v>None Attached</v>
      </c>
      <c r="M4250" s="56"/>
      <c r="P4250" s="58"/>
      <c r="Q4250" s="1" t="n">
        <f aca="false">$M4250-$N4250</f>
        <v>0</v>
      </c>
      <c r="R4250" s="56"/>
      <c r="T4250" s="59" t="s">
        <v>15</v>
      </c>
      <c r="U4250" s="1" t="n">
        <f aca="false">$S4250-$R4250</f>
        <v>0</v>
      </c>
      <c r="V4250" s="1" t="n">
        <f aca="false">IF($T4250="±",$Q4250*2,$Q4250)</f>
        <v>0</v>
      </c>
      <c r="W4250" s="60" t="str">
        <f aca="false">IFERROR($U4250/ABS($V4250),"N/A")</f>
        <v>N/A</v>
      </c>
      <c r="X4250" s="61" t="str">
        <f aca="false">IF(OR($W4250="N/A",$R4250="",$S4250=""),"N/A",IF($W4250&gt;=4,"Not Significant",IF($W4250&gt;=2,"Semi-Significant","Significant")))</f>
        <v>N/A</v>
      </c>
      <c r="Z4250" s="1" t="str">
        <f aca="false">IF($D4250="Z540.1 w/data",0,"")</f>
        <v/>
      </c>
      <c r="AA4250" s="1" t="e">
        <f aca="false">$Y4250+$Q4250+$Z4250</f>
        <v>#VALUE!</v>
      </c>
      <c r="AB4250" s="1" t="n">
        <f aca="false">$N4250+$Q4250</f>
        <v>0</v>
      </c>
      <c r="AC4250" s="1" t="str">
        <f aca="false">IF($Y4250="","",IF(AND($AA4250&gt;=$R4250,$AA4250&lt;=$S4250),"Pass","Fail"))</f>
        <v/>
      </c>
      <c r="AD4250" s="1" t="str">
        <f aca="false">IF($Y4250="","",IF($AA4250&gt;$R4250,"Pass","Fail"))</f>
        <v/>
      </c>
      <c r="AE4250" s="1" t="str">
        <f aca="false">IF($Y4250="","",IF($AA4250&gt;=$R4250,"Pass","Fail"))</f>
        <v/>
      </c>
      <c r="AF4250" s="1" t="str">
        <f aca="false">IF($Y4250="","",IF($AA4250&lt;=$S4250,"Pass","Fail"))</f>
        <v/>
      </c>
      <c r="AG4250" s="1" t="str">
        <f aca="false">IF($Y4250="","",IF($AA4250&lt;$S4250,"Pass","Fail"))</f>
        <v/>
      </c>
      <c r="AH4250" s="23" t="str">
        <f aca="true">INDIRECT(CHOOSE(MATCH($T4250,{"±","&gt;","≥","≤","&lt;"},0), "AC", "AD", "AE", "AF", "AG") &amp; ROW())</f>
        <v/>
      </c>
      <c r="AI4250" s="56" t="str">
        <f aca="false">IF($X4250="Not Significant","No Further Action Required",
IF($AH4250="","",
IF(AND($AH4250="Pass",$L4250="0 - Passed "),"Analysis performed; no further action required.",
IF(AND($AH4250="Fail",$L4250="1 - Failed "),"Analysis performed; no further action required.",
IF(AND($AH4250="Pass",$L4250="2 - Limited In Use "),"Analysis performed; no further action required.",
IF(AND($AH4250="Fail",$L4250="3 - Adjusted "),"Analysis performed; no further action required.",
"Unit fails analysis; TSM determination required."))))))</f>
        <v/>
      </c>
      <c r="AJ4250" s="58"/>
    </row>
    <row r="4251" customFormat="false" ht="15" hidden="false" customHeight="false" outlineLevel="0" collapsed="false">
      <c r="A4251" s="56"/>
      <c r="E4251" s="57" t="str">
        <f aca="false">IF(AND($F4251="",$G4251=""),"",IF($G4251="",$F4251,HYPERLINK($G4251,$F4251)))</f>
        <v/>
      </c>
      <c r="H4251" s="1" t="str">
        <f aca="false">IF($I4251="","None Attached",IF(LEFT($I4251,5)="https",HYPERLINK($I4251,"Datasheet"),HYPERLINK(_xlfn.CONCAT("https://",$I4251),"Datasheet")))</f>
        <v>None Attached</v>
      </c>
      <c r="M4251" s="56"/>
      <c r="P4251" s="58"/>
      <c r="Q4251" s="1" t="n">
        <f aca="false">$M4251-$N4251</f>
        <v>0</v>
      </c>
      <c r="R4251" s="56"/>
      <c r="T4251" s="59" t="s">
        <v>15</v>
      </c>
      <c r="U4251" s="1" t="n">
        <f aca="false">$S4251-$R4251</f>
        <v>0</v>
      </c>
      <c r="V4251" s="1" t="n">
        <f aca="false">IF($T4251="±",$Q4251*2,$Q4251)</f>
        <v>0</v>
      </c>
      <c r="W4251" s="60" t="str">
        <f aca="false">IFERROR($U4251/ABS($V4251),"N/A")</f>
        <v>N/A</v>
      </c>
      <c r="X4251" s="61" t="str">
        <f aca="false">IF(OR($W4251="N/A",$R4251="",$S4251=""),"N/A",IF($W4251&gt;=4,"Not Significant",IF($W4251&gt;=2,"Semi-Significant","Significant")))</f>
        <v>N/A</v>
      </c>
      <c r="Z4251" s="1" t="str">
        <f aca="false">IF($D4251="Z540.1 w/data",0,"")</f>
        <v/>
      </c>
      <c r="AA4251" s="1" t="e">
        <f aca="false">$Y4251+$Q4251+$Z4251</f>
        <v>#VALUE!</v>
      </c>
      <c r="AB4251" s="1" t="n">
        <f aca="false">$N4251+$Q4251</f>
        <v>0</v>
      </c>
      <c r="AC4251" s="1" t="str">
        <f aca="false">IF($Y4251="","",IF(AND($AA4251&gt;=$R4251,$AA4251&lt;=$S4251),"Pass","Fail"))</f>
        <v/>
      </c>
      <c r="AD4251" s="1" t="str">
        <f aca="false">IF($Y4251="","",IF($AA4251&gt;$R4251,"Pass","Fail"))</f>
        <v/>
      </c>
      <c r="AE4251" s="1" t="str">
        <f aca="false">IF($Y4251="","",IF($AA4251&gt;=$R4251,"Pass","Fail"))</f>
        <v/>
      </c>
      <c r="AF4251" s="1" t="str">
        <f aca="false">IF($Y4251="","",IF($AA4251&lt;=$S4251,"Pass","Fail"))</f>
        <v/>
      </c>
      <c r="AG4251" s="1" t="str">
        <f aca="false">IF($Y4251="","",IF($AA4251&lt;$S4251,"Pass","Fail"))</f>
        <v/>
      </c>
      <c r="AH4251" s="23" t="str">
        <f aca="true">INDIRECT(CHOOSE(MATCH($T4251,{"±","&gt;","≥","≤","&lt;"},0), "AC", "AD", "AE", "AF", "AG") &amp; ROW())</f>
        <v/>
      </c>
      <c r="AI4251" s="56" t="str">
        <f aca="false">IF($X4251="Not Significant","No Further Action Required",
IF($AH4251="","",
IF(AND($AH4251="Pass",$L4251="0 - Passed "),"Analysis performed; no further action required.",
IF(AND($AH4251="Fail",$L4251="1 - Failed "),"Analysis performed; no further action required.",
IF(AND($AH4251="Pass",$L4251="2 - Limited In Use "),"Analysis performed; no further action required.",
IF(AND($AH4251="Fail",$L4251="3 - Adjusted "),"Analysis performed; no further action required.",
"Unit fails analysis; TSM determination required."))))))</f>
        <v/>
      </c>
      <c r="AJ4251" s="58"/>
    </row>
    <row r="4252" customFormat="false" ht="15" hidden="false" customHeight="false" outlineLevel="0" collapsed="false">
      <c r="A4252" s="56"/>
      <c r="E4252" s="57" t="str">
        <f aca="false">IF(AND($F4252="",$G4252=""),"",IF($G4252="",$F4252,HYPERLINK($G4252,$F4252)))</f>
        <v/>
      </c>
      <c r="H4252" s="1" t="str">
        <f aca="false">IF($I4252="","None Attached",IF(LEFT($I4252,5)="https",HYPERLINK($I4252,"Datasheet"),HYPERLINK(_xlfn.CONCAT("https://",$I4252),"Datasheet")))</f>
        <v>None Attached</v>
      </c>
      <c r="M4252" s="56"/>
      <c r="P4252" s="58"/>
      <c r="Q4252" s="1" t="n">
        <f aca="false">$M4252-$N4252</f>
        <v>0</v>
      </c>
      <c r="R4252" s="56"/>
      <c r="T4252" s="59" t="s">
        <v>15</v>
      </c>
      <c r="U4252" s="1" t="n">
        <f aca="false">$S4252-$R4252</f>
        <v>0</v>
      </c>
      <c r="V4252" s="1" t="n">
        <f aca="false">IF($T4252="±",$Q4252*2,$Q4252)</f>
        <v>0</v>
      </c>
      <c r="W4252" s="60" t="str">
        <f aca="false">IFERROR($U4252/ABS($V4252),"N/A")</f>
        <v>N/A</v>
      </c>
      <c r="X4252" s="61" t="str">
        <f aca="false">IF(OR($W4252="N/A",$R4252="",$S4252=""),"N/A",IF($W4252&gt;=4,"Not Significant",IF($W4252&gt;=2,"Semi-Significant","Significant")))</f>
        <v>N/A</v>
      </c>
      <c r="Z4252" s="1" t="str">
        <f aca="false">IF($D4252="Z540.1 w/data",0,"")</f>
        <v/>
      </c>
      <c r="AA4252" s="1" t="e">
        <f aca="false">$Y4252+$Q4252+$Z4252</f>
        <v>#VALUE!</v>
      </c>
      <c r="AB4252" s="1" t="n">
        <f aca="false">$N4252+$Q4252</f>
        <v>0</v>
      </c>
      <c r="AC4252" s="1" t="str">
        <f aca="false">IF($Y4252="","",IF(AND($AA4252&gt;=$R4252,$AA4252&lt;=$S4252),"Pass","Fail"))</f>
        <v/>
      </c>
      <c r="AD4252" s="1" t="str">
        <f aca="false">IF($Y4252="","",IF($AA4252&gt;$R4252,"Pass","Fail"))</f>
        <v/>
      </c>
      <c r="AE4252" s="1" t="str">
        <f aca="false">IF($Y4252="","",IF($AA4252&gt;=$R4252,"Pass","Fail"))</f>
        <v/>
      </c>
      <c r="AF4252" s="1" t="str">
        <f aca="false">IF($Y4252="","",IF($AA4252&lt;=$S4252,"Pass","Fail"))</f>
        <v/>
      </c>
      <c r="AG4252" s="1" t="str">
        <f aca="false">IF($Y4252="","",IF($AA4252&lt;$S4252,"Pass","Fail"))</f>
        <v/>
      </c>
      <c r="AH4252" s="23" t="str">
        <f aca="true">INDIRECT(CHOOSE(MATCH($T4252,{"±","&gt;","≥","≤","&lt;"},0), "AC", "AD", "AE", "AF", "AG") &amp; ROW())</f>
        <v/>
      </c>
      <c r="AI4252" s="56" t="str">
        <f aca="false">IF($X4252="Not Significant","No Further Action Required",
IF($AH4252="","",
IF(AND($AH4252="Pass",$L4252="0 - Passed "),"Analysis performed; no further action required.",
IF(AND($AH4252="Fail",$L4252="1 - Failed "),"Analysis performed; no further action required.",
IF(AND($AH4252="Pass",$L4252="2 - Limited In Use "),"Analysis performed; no further action required.",
IF(AND($AH4252="Fail",$L4252="3 - Adjusted "),"Analysis performed; no further action required.",
"Unit fails analysis; TSM determination required."))))))</f>
        <v/>
      </c>
      <c r="AJ4252" s="58"/>
    </row>
    <row r="4253" customFormat="false" ht="15" hidden="false" customHeight="false" outlineLevel="0" collapsed="false">
      <c r="A4253" s="56"/>
      <c r="E4253" s="57" t="str">
        <f aca="false">IF(AND($F4253="",$G4253=""),"",IF($G4253="",$F4253,HYPERLINK($G4253,$F4253)))</f>
        <v/>
      </c>
      <c r="H4253" s="1" t="str">
        <f aca="false">IF($I4253="","None Attached",IF(LEFT($I4253,5)="https",HYPERLINK($I4253,"Datasheet"),HYPERLINK(_xlfn.CONCAT("https://",$I4253),"Datasheet")))</f>
        <v>None Attached</v>
      </c>
      <c r="M4253" s="56"/>
      <c r="P4253" s="58"/>
      <c r="Q4253" s="1" t="n">
        <f aca="false">$M4253-$N4253</f>
        <v>0</v>
      </c>
      <c r="R4253" s="56"/>
      <c r="T4253" s="59" t="s">
        <v>15</v>
      </c>
      <c r="U4253" s="1" t="n">
        <f aca="false">$S4253-$R4253</f>
        <v>0</v>
      </c>
      <c r="V4253" s="1" t="n">
        <f aca="false">IF($T4253="±",$Q4253*2,$Q4253)</f>
        <v>0</v>
      </c>
      <c r="W4253" s="60" t="str">
        <f aca="false">IFERROR($U4253/ABS($V4253),"N/A")</f>
        <v>N/A</v>
      </c>
      <c r="X4253" s="61" t="str">
        <f aca="false">IF(OR($W4253="N/A",$R4253="",$S4253=""),"N/A",IF($W4253&gt;=4,"Not Significant",IF($W4253&gt;=2,"Semi-Significant","Significant")))</f>
        <v>N/A</v>
      </c>
      <c r="Z4253" s="1" t="str">
        <f aca="false">IF($D4253="Z540.1 w/data",0,"")</f>
        <v/>
      </c>
      <c r="AA4253" s="1" t="e">
        <f aca="false">$Y4253+$Q4253+$Z4253</f>
        <v>#VALUE!</v>
      </c>
      <c r="AB4253" s="1" t="n">
        <f aca="false">$N4253+$Q4253</f>
        <v>0</v>
      </c>
      <c r="AC4253" s="1" t="str">
        <f aca="false">IF($Y4253="","",IF(AND($AA4253&gt;=$R4253,$AA4253&lt;=$S4253),"Pass","Fail"))</f>
        <v/>
      </c>
      <c r="AD4253" s="1" t="str">
        <f aca="false">IF($Y4253="","",IF($AA4253&gt;$R4253,"Pass","Fail"))</f>
        <v/>
      </c>
      <c r="AE4253" s="1" t="str">
        <f aca="false">IF($Y4253="","",IF($AA4253&gt;=$R4253,"Pass","Fail"))</f>
        <v/>
      </c>
      <c r="AF4253" s="1" t="str">
        <f aca="false">IF($Y4253="","",IF($AA4253&lt;=$S4253,"Pass","Fail"))</f>
        <v/>
      </c>
      <c r="AG4253" s="1" t="str">
        <f aca="false">IF($Y4253="","",IF($AA4253&lt;$S4253,"Pass","Fail"))</f>
        <v/>
      </c>
      <c r="AH4253" s="23" t="str">
        <f aca="true">INDIRECT(CHOOSE(MATCH($T4253,{"±","&gt;","≥","≤","&lt;"},0), "AC", "AD", "AE", "AF", "AG") &amp; ROW())</f>
        <v/>
      </c>
      <c r="AI4253" s="56" t="str">
        <f aca="false">IF($X4253="Not Significant","No Further Action Required",
IF($AH4253="","",
IF(AND($AH4253="Pass",$L4253="0 - Passed "),"Analysis performed; no further action required.",
IF(AND($AH4253="Fail",$L4253="1 - Failed "),"Analysis performed; no further action required.",
IF(AND($AH4253="Pass",$L4253="2 - Limited In Use "),"Analysis performed; no further action required.",
IF(AND($AH4253="Fail",$L4253="3 - Adjusted "),"Analysis performed; no further action required.",
"Unit fails analysis; TSM determination required."))))))</f>
        <v/>
      </c>
      <c r="AJ4253" s="58"/>
    </row>
    <row r="4254" customFormat="false" ht="15" hidden="false" customHeight="false" outlineLevel="0" collapsed="false">
      <c r="A4254" s="56"/>
      <c r="E4254" s="57" t="str">
        <f aca="false">IF(AND($F4254="",$G4254=""),"",IF($G4254="",$F4254,HYPERLINK($G4254,$F4254)))</f>
        <v/>
      </c>
      <c r="H4254" s="1" t="str">
        <f aca="false">IF($I4254="","None Attached",IF(LEFT($I4254,5)="https",HYPERLINK($I4254,"Datasheet"),HYPERLINK(_xlfn.CONCAT("https://",$I4254),"Datasheet")))</f>
        <v>None Attached</v>
      </c>
      <c r="M4254" s="56"/>
      <c r="P4254" s="58"/>
      <c r="Q4254" s="1" t="n">
        <f aca="false">$M4254-$N4254</f>
        <v>0</v>
      </c>
      <c r="R4254" s="56"/>
      <c r="T4254" s="59" t="s">
        <v>15</v>
      </c>
      <c r="U4254" s="1" t="n">
        <f aca="false">$S4254-$R4254</f>
        <v>0</v>
      </c>
      <c r="V4254" s="1" t="n">
        <f aca="false">IF($T4254="±",$Q4254*2,$Q4254)</f>
        <v>0</v>
      </c>
      <c r="W4254" s="60" t="str">
        <f aca="false">IFERROR($U4254/ABS($V4254),"N/A")</f>
        <v>N/A</v>
      </c>
      <c r="X4254" s="61" t="str">
        <f aca="false">IF(OR($W4254="N/A",$R4254="",$S4254=""),"N/A",IF($W4254&gt;=4,"Not Significant",IF($W4254&gt;=2,"Semi-Significant","Significant")))</f>
        <v>N/A</v>
      </c>
      <c r="Z4254" s="1" t="str">
        <f aca="false">IF($D4254="Z540.1 w/data",0,"")</f>
        <v/>
      </c>
      <c r="AA4254" s="1" t="e">
        <f aca="false">$Y4254+$Q4254+$Z4254</f>
        <v>#VALUE!</v>
      </c>
      <c r="AB4254" s="1" t="n">
        <f aca="false">$N4254+$Q4254</f>
        <v>0</v>
      </c>
      <c r="AC4254" s="1" t="str">
        <f aca="false">IF($Y4254="","",IF(AND($AA4254&gt;=$R4254,$AA4254&lt;=$S4254),"Pass","Fail"))</f>
        <v/>
      </c>
      <c r="AD4254" s="1" t="str">
        <f aca="false">IF($Y4254="","",IF($AA4254&gt;$R4254,"Pass","Fail"))</f>
        <v/>
      </c>
      <c r="AE4254" s="1" t="str">
        <f aca="false">IF($Y4254="","",IF($AA4254&gt;=$R4254,"Pass","Fail"))</f>
        <v/>
      </c>
      <c r="AF4254" s="1" t="str">
        <f aca="false">IF($Y4254="","",IF($AA4254&lt;=$S4254,"Pass","Fail"))</f>
        <v/>
      </c>
      <c r="AG4254" s="1" t="str">
        <f aca="false">IF($Y4254="","",IF($AA4254&lt;$S4254,"Pass","Fail"))</f>
        <v/>
      </c>
      <c r="AH4254" s="23" t="str">
        <f aca="true">INDIRECT(CHOOSE(MATCH($T4254,{"±","&gt;","≥","≤","&lt;"},0), "AC", "AD", "AE", "AF", "AG") &amp; ROW())</f>
        <v/>
      </c>
      <c r="AI4254" s="56" t="str">
        <f aca="false">IF($X4254="Not Significant","No Further Action Required",
IF($AH4254="","",
IF(AND($AH4254="Pass",$L4254="0 - Passed "),"Analysis performed; no further action required.",
IF(AND($AH4254="Fail",$L4254="1 - Failed "),"Analysis performed; no further action required.",
IF(AND($AH4254="Pass",$L4254="2 - Limited In Use "),"Analysis performed; no further action required.",
IF(AND($AH4254="Fail",$L4254="3 - Adjusted "),"Analysis performed; no further action required.",
"Unit fails analysis; TSM determination required."))))))</f>
        <v/>
      </c>
      <c r="AJ4254" s="58"/>
    </row>
    <row r="4255" customFormat="false" ht="15" hidden="false" customHeight="false" outlineLevel="0" collapsed="false">
      <c r="A4255" s="56"/>
      <c r="E4255" s="57" t="str">
        <f aca="false">IF(AND($F4255="",$G4255=""),"",IF($G4255="",$F4255,HYPERLINK($G4255,$F4255)))</f>
        <v/>
      </c>
      <c r="H4255" s="1" t="str">
        <f aca="false">IF($I4255="","None Attached",IF(LEFT($I4255,5)="https",HYPERLINK($I4255,"Datasheet"),HYPERLINK(_xlfn.CONCAT("https://",$I4255),"Datasheet")))</f>
        <v>None Attached</v>
      </c>
      <c r="M4255" s="56"/>
      <c r="P4255" s="58"/>
      <c r="Q4255" s="1" t="n">
        <f aca="false">$M4255-$N4255</f>
        <v>0</v>
      </c>
      <c r="R4255" s="56"/>
      <c r="T4255" s="59" t="s">
        <v>15</v>
      </c>
      <c r="U4255" s="1" t="n">
        <f aca="false">$S4255-$R4255</f>
        <v>0</v>
      </c>
      <c r="V4255" s="1" t="n">
        <f aca="false">IF($T4255="±",$Q4255*2,$Q4255)</f>
        <v>0</v>
      </c>
      <c r="W4255" s="60" t="str">
        <f aca="false">IFERROR($U4255/ABS($V4255),"N/A")</f>
        <v>N/A</v>
      </c>
      <c r="X4255" s="61" t="str">
        <f aca="false">IF(OR($W4255="N/A",$R4255="",$S4255=""),"N/A",IF($W4255&gt;=4,"Not Significant",IF($W4255&gt;=2,"Semi-Significant","Significant")))</f>
        <v>N/A</v>
      </c>
      <c r="Z4255" s="1" t="str">
        <f aca="false">IF($D4255="Z540.1 w/data",0,"")</f>
        <v/>
      </c>
      <c r="AA4255" s="1" t="e">
        <f aca="false">$Y4255+$Q4255+$Z4255</f>
        <v>#VALUE!</v>
      </c>
      <c r="AB4255" s="1" t="n">
        <f aca="false">$N4255+$Q4255</f>
        <v>0</v>
      </c>
      <c r="AC4255" s="1" t="str">
        <f aca="false">IF($Y4255="","",IF(AND($AA4255&gt;=$R4255,$AA4255&lt;=$S4255),"Pass","Fail"))</f>
        <v/>
      </c>
      <c r="AD4255" s="1" t="str">
        <f aca="false">IF($Y4255="","",IF($AA4255&gt;$R4255,"Pass","Fail"))</f>
        <v/>
      </c>
      <c r="AE4255" s="1" t="str">
        <f aca="false">IF($Y4255="","",IF($AA4255&gt;=$R4255,"Pass","Fail"))</f>
        <v/>
      </c>
      <c r="AF4255" s="1" t="str">
        <f aca="false">IF($Y4255="","",IF($AA4255&lt;=$S4255,"Pass","Fail"))</f>
        <v/>
      </c>
      <c r="AG4255" s="1" t="str">
        <f aca="false">IF($Y4255="","",IF($AA4255&lt;$S4255,"Pass","Fail"))</f>
        <v/>
      </c>
      <c r="AH4255" s="23" t="str">
        <f aca="true">INDIRECT(CHOOSE(MATCH($T4255,{"±","&gt;","≥","≤","&lt;"},0), "AC", "AD", "AE", "AF", "AG") &amp; ROW())</f>
        <v/>
      </c>
      <c r="AI4255" s="56" t="str">
        <f aca="false">IF($X4255="Not Significant","No Further Action Required",
IF($AH4255="","",
IF(AND($AH4255="Pass",$L4255="0 - Passed "),"Analysis performed; no further action required.",
IF(AND($AH4255="Fail",$L4255="1 - Failed "),"Analysis performed; no further action required.",
IF(AND($AH4255="Pass",$L4255="2 - Limited In Use "),"Analysis performed; no further action required.",
IF(AND($AH4255="Fail",$L4255="3 - Adjusted "),"Analysis performed; no further action required.",
"Unit fails analysis; TSM determination required."))))))</f>
        <v/>
      </c>
      <c r="AJ4255" s="58"/>
    </row>
    <row r="4256" customFormat="false" ht="15" hidden="false" customHeight="false" outlineLevel="0" collapsed="false">
      <c r="A4256" s="56"/>
      <c r="E4256" s="57" t="str">
        <f aca="false">IF(AND($F4256="",$G4256=""),"",IF($G4256="",$F4256,HYPERLINK($G4256,$F4256)))</f>
        <v/>
      </c>
      <c r="H4256" s="1" t="str">
        <f aca="false">IF($I4256="","None Attached",IF(LEFT($I4256,5)="https",HYPERLINK($I4256,"Datasheet"),HYPERLINK(_xlfn.CONCAT("https://",$I4256),"Datasheet")))</f>
        <v>None Attached</v>
      </c>
      <c r="M4256" s="56"/>
      <c r="P4256" s="58"/>
      <c r="Q4256" s="1" t="n">
        <f aca="false">$M4256-$N4256</f>
        <v>0</v>
      </c>
      <c r="R4256" s="56"/>
      <c r="T4256" s="59" t="s">
        <v>15</v>
      </c>
      <c r="U4256" s="1" t="n">
        <f aca="false">$S4256-$R4256</f>
        <v>0</v>
      </c>
      <c r="V4256" s="1" t="n">
        <f aca="false">IF($T4256="±",$Q4256*2,$Q4256)</f>
        <v>0</v>
      </c>
      <c r="W4256" s="60" t="str">
        <f aca="false">IFERROR($U4256/ABS($V4256),"N/A")</f>
        <v>N/A</v>
      </c>
      <c r="X4256" s="61" t="str">
        <f aca="false">IF(OR($W4256="N/A",$R4256="",$S4256=""),"N/A",IF($W4256&gt;=4,"Not Significant",IF($W4256&gt;=2,"Semi-Significant","Significant")))</f>
        <v>N/A</v>
      </c>
      <c r="Z4256" s="1" t="str">
        <f aca="false">IF($D4256="Z540.1 w/data",0,"")</f>
        <v/>
      </c>
      <c r="AA4256" s="1" t="e">
        <f aca="false">$Y4256+$Q4256+$Z4256</f>
        <v>#VALUE!</v>
      </c>
      <c r="AB4256" s="1" t="n">
        <f aca="false">$N4256+$Q4256</f>
        <v>0</v>
      </c>
      <c r="AC4256" s="1" t="str">
        <f aca="false">IF($Y4256="","",IF(AND($AA4256&gt;=$R4256,$AA4256&lt;=$S4256),"Pass","Fail"))</f>
        <v/>
      </c>
      <c r="AD4256" s="1" t="str">
        <f aca="false">IF($Y4256="","",IF($AA4256&gt;$R4256,"Pass","Fail"))</f>
        <v/>
      </c>
      <c r="AE4256" s="1" t="str">
        <f aca="false">IF($Y4256="","",IF($AA4256&gt;=$R4256,"Pass","Fail"))</f>
        <v/>
      </c>
      <c r="AF4256" s="1" t="str">
        <f aca="false">IF($Y4256="","",IF($AA4256&lt;=$S4256,"Pass","Fail"))</f>
        <v/>
      </c>
      <c r="AG4256" s="1" t="str">
        <f aca="false">IF($Y4256="","",IF($AA4256&lt;$S4256,"Pass","Fail"))</f>
        <v/>
      </c>
      <c r="AH4256" s="23" t="str">
        <f aca="true">INDIRECT(CHOOSE(MATCH($T4256,{"±","&gt;","≥","≤","&lt;"},0), "AC", "AD", "AE", "AF", "AG") &amp; ROW())</f>
        <v/>
      </c>
      <c r="AI4256" s="56" t="str">
        <f aca="false">IF($X4256="Not Significant","No Further Action Required",
IF($AH4256="","",
IF(AND($AH4256="Pass",$L4256="0 - Passed "),"Analysis performed; no further action required.",
IF(AND($AH4256="Fail",$L4256="1 - Failed "),"Analysis performed; no further action required.",
IF(AND($AH4256="Pass",$L4256="2 - Limited In Use "),"Analysis performed; no further action required.",
IF(AND($AH4256="Fail",$L4256="3 - Adjusted "),"Analysis performed; no further action required.",
"Unit fails analysis; TSM determination required."))))))</f>
        <v/>
      </c>
      <c r="AJ4256" s="58"/>
    </row>
    <row r="4257" customFormat="false" ht="15" hidden="false" customHeight="false" outlineLevel="0" collapsed="false">
      <c r="A4257" s="56"/>
      <c r="E4257" s="57" t="str">
        <f aca="false">IF(AND($F4257="",$G4257=""),"",IF($G4257="",$F4257,HYPERLINK($G4257,$F4257)))</f>
        <v/>
      </c>
      <c r="H4257" s="1" t="str">
        <f aca="false">IF($I4257="","None Attached",IF(LEFT($I4257,5)="https",HYPERLINK($I4257,"Datasheet"),HYPERLINK(_xlfn.CONCAT("https://",$I4257),"Datasheet")))</f>
        <v>None Attached</v>
      </c>
      <c r="M4257" s="56"/>
      <c r="P4257" s="58"/>
      <c r="Q4257" s="1" t="n">
        <f aca="false">$M4257-$N4257</f>
        <v>0</v>
      </c>
      <c r="R4257" s="56"/>
      <c r="T4257" s="59" t="s">
        <v>15</v>
      </c>
      <c r="U4257" s="1" t="n">
        <f aca="false">$S4257-$R4257</f>
        <v>0</v>
      </c>
      <c r="V4257" s="1" t="n">
        <f aca="false">IF($T4257="±",$Q4257*2,$Q4257)</f>
        <v>0</v>
      </c>
      <c r="W4257" s="60" t="str">
        <f aca="false">IFERROR($U4257/ABS($V4257),"N/A")</f>
        <v>N/A</v>
      </c>
      <c r="X4257" s="61" t="str">
        <f aca="false">IF(OR($W4257="N/A",$R4257="",$S4257=""),"N/A",IF($W4257&gt;=4,"Not Significant",IF($W4257&gt;=2,"Semi-Significant","Significant")))</f>
        <v>N/A</v>
      </c>
      <c r="Z4257" s="1" t="str">
        <f aca="false">IF($D4257="Z540.1 w/data",0,"")</f>
        <v/>
      </c>
      <c r="AA4257" s="1" t="e">
        <f aca="false">$Y4257+$Q4257+$Z4257</f>
        <v>#VALUE!</v>
      </c>
      <c r="AB4257" s="1" t="n">
        <f aca="false">$N4257+$Q4257</f>
        <v>0</v>
      </c>
      <c r="AC4257" s="1" t="str">
        <f aca="false">IF($Y4257="","",IF(AND($AA4257&gt;=$R4257,$AA4257&lt;=$S4257),"Pass","Fail"))</f>
        <v/>
      </c>
      <c r="AD4257" s="1" t="str">
        <f aca="false">IF($Y4257="","",IF($AA4257&gt;$R4257,"Pass","Fail"))</f>
        <v/>
      </c>
      <c r="AE4257" s="1" t="str">
        <f aca="false">IF($Y4257="","",IF($AA4257&gt;=$R4257,"Pass","Fail"))</f>
        <v/>
      </c>
      <c r="AF4257" s="1" t="str">
        <f aca="false">IF($Y4257="","",IF($AA4257&lt;=$S4257,"Pass","Fail"))</f>
        <v/>
      </c>
      <c r="AG4257" s="1" t="str">
        <f aca="false">IF($Y4257="","",IF($AA4257&lt;$S4257,"Pass","Fail"))</f>
        <v/>
      </c>
      <c r="AH4257" s="23" t="str">
        <f aca="true">INDIRECT(CHOOSE(MATCH($T4257,{"±","&gt;","≥","≤","&lt;"},0), "AC", "AD", "AE", "AF", "AG") &amp; ROW())</f>
        <v/>
      </c>
      <c r="AI4257" s="56" t="str">
        <f aca="false">IF($X4257="Not Significant","No Further Action Required",
IF($AH4257="","",
IF(AND($AH4257="Pass",$L4257="0 - Passed "),"Analysis performed; no further action required.",
IF(AND($AH4257="Fail",$L4257="1 - Failed "),"Analysis performed; no further action required.",
IF(AND($AH4257="Pass",$L4257="2 - Limited In Use "),"Analysis performed; no further action required.",
IF(AND($AH4257="Fail",$L4257="3 - Adjusted "),"Analysis performed; no further action required.",
"Unit fails analysis; TSM determination required."))))))</f>
        <v/>
      </c>
      <c r="AJ4257" s="58"/>
    </row>
    <row r="4258" customFormat="false" ht="15" hidden="false" customHeight="false" outlineLevel="0" collapsed="false">
      <c r="A4258" s="56"/>
      <c r="E4258" s="57" t="str">
        <f aca="false">IF(AND($F4258="",$G4258=""),"",IF($G4258="",$F4258,HYPERLINK($G4258,$F4258)))</f>
        <v/>
      </c>
      <c r="H4258" s="1" t="str">
        <f aca="false">IF($I4258="","None Attached",IF(LEFT($I4258,5)="https",HYPERLINK($I4258,"Datasheet"),HYPERLINK(_xlfn.CONCAT("https://",$I4258),"Datasheet")))</f>
        <v>None Attached</v>
      </c>
      <c r="M4258" s="56"/>
      <c r="P4258" s="58"/>
      <c r="Q4258" s="1" t="n">
        <f aca="false">$M4258-$N4258</f>
        <v>0</v>
      </c>
      <c r="R4258" s="56"/>
      <c r="T4258" s="59" t="s">
        <v>15</v>
      </c>
      <c r="U4258" s="1" t="n">
        <f aca="false">$S4258-$R4258</f>
        <v>0</v>
      </c>
      <c r="V4258" s="1" t="n">
        <f aca="false">IF($T4258="±",$Q4258*2,$Q4258)</f>
        <v>0</v>
      </c>
      <c r="W4258" s="60" t="str">
        <f aca="false">IFERROR($U4258/ABS($V4258),"N/A")</f>
        <v>N/A</v>
      </c>
      <c r="X4258" s="61" t="str">
        <f aca="false">IF(OR($W4258="N/A",$R4258="",$S4258=""),"N/A",IF($W4258&gt;=4,"Not Significant",IF($W4258&gt;=2,"Semi-Significant","Significant")))</f>
        <v>N/A</v>
      </c>
      <c r="Z4258" s="1" t="str">
        <f aca="false">IF($D4258="Z540.1 w/data",0,"")</f>
        <v/>
      </c>
      <c r="AA4258" s="1" t="e">
        <f aca="false">$Y4258+$Q4258+$Z4258</f>
        <v>#VALUE!</v>
      </c>
      <c r="AB4258" s="1" t="n">
        <f aca="false">$N4258+$Q4258</f>
        <v>0</v>
      </c>
      <c r="AC4258" s="1" t="str">
        <f aca="false">IF($Y4258="","",IF(AND($AA4258&gt;=$R4258,$AA4258&lt;=$S4258),"Pass","Fail"))</f>
        <v/>
      </c>
      <c r="AD4258" s="1" t="str">
        <f aca="false">IF($Y4258="","",IF($AA4258&gt;$R4258,"Pass","Fail"))</f>
        <v/>
      </c>
      <c r="AE4258" s="1" t="str">
        <f aca="false">IF($Y4258="","",IF($AA4258&gt;=$R4258,"Pass","Fail"))</f>
        <v/>
      </c>
      <c r="AF4258" s="1" t="str">
        <f aca="false">IF($Y4258="","",IF($AA4258&lt;=$S4258,"Pass","Fail"))</f>
        <v/>
      </c>
      <c r="AG4258" s="1" t="str">
        <f aca="false">IF($Y4258="","",IF($AA4258&lt;$S4258,"Pass","Fail"))</f>
        <v/>
      </c>
      <c r="AH4258" s="23" t="str">
        <f aca="true">INDIRECT(CHOOSE(MATCH($T4258,{"±","&gt;","≥","≤","&lt;"},0), "AC", "AD", "AE", "AF", "AG") &amp; ROW())</f>
        <v/>
      </c>
      <c r="AI4258" s="56" t="str">
        <f aca="false">IF($X4258="Not Significant","No Further Action Required",
IF($AH4258="","",
IF(AND($AH4258="Pass",$L4258="0 - Passed "),"Analysis performed; no further action required.",
IF(AND($AH4258="Fail",$L4258="1 - Failed "),"Analysis performed; no further action required.",
IF(AND($AH4258="Pass",$L4258="2 - Limited In Use "),"Analysis performed; no further action required.",
IF(AND($AH4258="Fail",$L4258="3 - Adjusted "),"Analysis performed; no further action required.",
"Unit fails analysis; TSM determination required."))))))</f>
        <v/>
      </c>
      <c r="AJ4258" s="58"/>
    </row>
    <row r="4259" customFormat="false" ht="15" hidden="false" customHeight="false" outlineLevel="0" collapsed="false">
      <c r="A4259" s="56"/>
      <c r="E4259" s="57" t="str">
        <f aca="false">IF(AND($F4259="",$G4259=""),"",IF($G4259="",$F4259,HYPERLINK($G4259,$F4259)))</f>
        <v/>
      </c>
      <c r="H4259" s="1" t="str">
        <f aca="false">IF($I4259="","None Attached",IF(LEFT($I4259,5)="https",HYPERLINK($I4259,"Datasheet"),HYPERLINK(_xlfn.CONCAT("https://",$I4259),"Datasheet")))</f>
        <v>None Attached</v>
      </c>
      <c r="M4259" s="56"/>
      <c r="P4259" s="58"/>
      <c r="Q4259" s="1" t="n">
        <f aca="false">$M4259-$N4259</f>
        <v>0</v>
      </c>
      <c r="R4259" s="56"/>
      <c r="T4259" s="59" t="s">
        <v>15</v>
      </c>
      <c r="U4259" s="1" t="n">
        <f aca="false">$S4259-$R4259</f>
        <v>0</v>
      </c>
      <c r="V4259" s="1" t="n">
        <f aca="false">IF($T4259="±",$Q4259*2,$Q4259)</f>
        <v>0</v>
      </c>
      <c r="W4259" s="60" t="str">
        <f aca="false">IFERROR($U4259/ABS($V4259),"N/A")</f>
        <v>N/A</v>
      </c>
      <c r="X4259" s="61" t="str">
        <f aca="false">IF(OR($W4259="N/A",$R4259="",$S4259=""),"N/A",IF($W4259&gt;=4,"Not Significant",IF($W4259&gt;=2,"Semi-Significant","Significant")))</f>
        <v>N/A</v>
      </c>
      <c r="Z4259" s="1" t="str">
        <f aca="false">IF($D4259="Z540.1 w/data",0,"")</f>
        <v/>
      </c>
      <c r="AA4259" s="1" t="e">
        <f aca="false">$Y4259+$Q4259+$Z4259</f>
        <v>#VALUE!</v>
      </c>
      <c r="AB4259" s="1" t="n">
        <f aca="false">$N4259+$Q4259</f>
        <v>0</v>
      </c>
      <c r="AC4259" s="1" t="str">
        <f aca="false">IF($Y4259="","",IF(AND($AA4259&gt;=$R4259,$AA4259&lt;=$S4259),"Pass","Fail"))</f>
        <v/>
      </c>
      <c r="AD4259" s="1" t="str">
        <f aca="false">IF($Y4259="","",IF($AA4259&gt;$R4259,"Pass","Fail"))</f>
        <v/>
      </c>
      <c r="AE4259" s="1" t="str">
        <f aca="false">IF($Y4259="","",IF($AA4259&gt;=$R4259,"Pass","Fail"))</f>
        <v/>
      </c>
      <c r="AF4259" s="1" t="str">
        <f aca="false">IF($Y4259="","",IF($AA4259&lt;=$S4259,"Pass","Fail"))</f>
        <v/>
      </c>
      <c r="AG4259" s="1" t="str">
        <f aca="false">IF($Y4259="","",IF($AA4259&lt;$S4259,"Pass","Fail"))</f>
        <v/>
      </c>
      <c r="AH4259" s="23" t="str">
        <f aca="true">INDIRECT(CHOOSE(MATCH($T4259,{"±","&gt;","≥","≤","&lt;"},0), "AC", "AD", "AE", "AF", "AG") &amp; ROW())</f>
        <v/>
      </c>
      <c r="AI4259" s="56" t="str">
        <f aca="false">IF($X4259="Not Significant","No Further Action Required",
IF($AH4259="","",
IF(AND($AH4259="Pass",$L4259="0 - Passed "),"Analysis performed; no further action required.",
IF(AND($AH4259="Fail",$L4259="1 - Failed "),"Analysis performed; no further action required.",
IF(AND($AH4259="Pass",$L4259="2 - Limited In Use "),"Analysis performed; no further action required.",
IF(AND($AH4259="Fail",$L4259="3 - Adjusted "),"Analysis performed; no further action required.",
"Unit fails analysis; TSM determination required."))))))</f>
        <v/>
      </c>
      <c r="AJ4259" s="58"/>
    </row>
    <row r="4260" customFormat="false" ht="15" hidden="false" customHeight="false" outlineLevel="0" collapsed="false">
      <c r="A4260" s="56"/>
      <c r="E4260" s="57" t="str">
        <f aca="false">IF(AND($F4260="",$G4260=""),"",IF($G4260="",$F4260,HYPERLINK($G4260,$F4260)))</f>
        <v/>
      </c>
      <c r="H4260" s="1" t="str">
        <f aca="false">IF($I4260="","None Attached",IF(LEFT($I4260,5)="https",HYPERLINK($I4260,"Datasheet"),HYPERLINK(_xlfn.CONCAT("https://",$I4260),"Datasheet")))</f>
        <v>None Attached</v>
      </c>
      <c r="M4260" s="56"/>
      <c r="P4260" s="58"/>
      <c r="Q4260" s="1" t="n">
        <f aca="false">$M4260-$N4260</f>
        <v>0</v>
      </c>
      <c r="R4260" s="56"/>
      <c r="T4260" s="59" t="s">
        <v>15</v>
      </c>
      <c r="U4260" s="1" t="n">
        <f aca="false">$S4260-$R4260</f>
        <v>0</v>
      </c>
      <c r="V4260" s="1" t="n">
        <f aca="false">IF($T4260="±",$Q4260*2,$Q4260)</f>
        <v>0</v>
      </c>
      <c r="W4260" s="60" t="str">
        <f aca="false">IFERROR($U4260/ABS($V4260),"N/A")</f>
        <v>N/A</v>
      </c>
      <c r="X4260" s="61" t="str">
        <f aca="false">IF(OR($W4260="N/A",$R4260="",$S4260=""),"N/A",IF($W4260&gt;=4,"Not Significant",IF($W4260&gt;=2,"Semi-Significant","Significant")))</f>
        <v>N/A</v>
      </c>
      <c r="Z4260" s="1" t="str">
        <f aca="false">IF($D4260="Z540.1 w/data",0,"")</f>
        <v/>
      </c>
      <c r="AA4260" s="1" t="e">
        <f aca="false">$Y4260+$Q4260+$Z4260</f>
        <v>#VALUE!</v>
      </c>
      <c r="AB4260" s="1" t="n">
        <f aca="false">$N4260+$Q4260</f>
        <v>0</v>
      </c>
      <c r="AC4260" s="1" t="str">
        <f aca="false">IF($Y4260="","",IF(AND($AA4260&gt;=$R4260,$AA4260&lt;=$S4260),"Pass","Fail"))</f>
        <v/>
      </c>
      <c r="AD4260" s="1" t="str">
        <f aca="false">IF($Y4260="","",IF($AA4260&gt;$R4260,"Pass","Fail"))</f>
        <v/>
      </c>
      <c r="AE4260" s="1" t="str">
        <f aca="false">IF($Y4260="","",IF($AA4260&gt;=$R4260,"Pass","Fail"))</f>
        <v/>
      </c>
      <c r="AF4260" s="1" t="str">
        <f aca="false">IF($Y4260="","",IF($AA4260&lt;=$S4260,"Pass","Fail"))</f>
        <v/>
      </c>
      <c r="AG4260" s="1" t="str">
        <f aca="false">IF($Y4260="","",IF($AA4260&lt;$S4260,"Pass","Fail"))</f>
        <v/>
      </c>
      <c r="AH4260" s="23" t="str">
        <f aca="true">INDIRECT(CHOOSE(MATCH($T4260,{"±","&gt;","≥","≤","&lt;"},0), "AC", "AD", "AE", "AF", "AG") &amp; ROW())</f>
        <v/>
      </c>
      <c r="AI4260" s="56" t="str">
        <f aca="false">IF($X4260="Not Significant","No Further Action Required",
IF($AH4260="","",
IF(AND($AH4260="Pass",$L4260="0 - Passed "),"Analysis performed; no further action required.",
IF(AND($AH4260="Fail",$L4260="1 - Failed "),"Analysis performed; no further action required.",
IF(AND($AH4260="Pass",$L4260="2 - Limited In Use "),"Analysis performed; no further action required.",
IF(AND($AH4260="Fail",$L4260="3 - Adjusted "),"Analysis performed; no further action required.",
"Unit fails analysis; TSM determination required."))))))</f>
        <v/>
      </c>
      <c r="AJ4260" s="58"/>
    </row>
    <row r="4261" customFormat="false" ht="15" hidden="false" customHeight="false" outlineLevel="0" collapsed="false">
      <c r="A4261" s="56"/>
      <c r="E4261" s="57" t="str">
        <f aca="false">IF(AND($F4261="",$G4261=""),"",IF($G4261="",$F4261,HYPERLINK($G4261,$F4261)))</f>
        <v/>
      </c>
      <c r="H4261" s="1" t="str">
        <f aca="false">IF($I4261="","None Attached",IF(LEFT($I4261,5)="https",HYPERLINK($I4261,"Datasheet"),HYPERLINK(_xlfn.CONCAT("https://",$I4261),"Datasheet")))</f>
        <v>None Attached</v>
      </c>
      <c r="M4261" s="56"/>
      <c r="P4261" s="58"/>
      <c r="Q4261" s="1" t="n">
        <f aca="false">$M4261-$N4261</f>
        <v>0</v>
      </c>
      <c r="R4261" s="56"/>
      <c r="T4261" s="59" t="s">
        <v>15</v>
      </c>
      <c r="U4261" s="1" t="n">
        <f aca="false">$S4261-$R4261</f>
        <v>0</v>
      </c>
      <c r="V4261" s="1" t="n">
        <f aca="false">IF($T4261="±",$Q4261*2,$Q4261)</f>
        <v>0</v>
      </c>
      <c r="W4261" s="60" t="str">
        <f aca="false">IFERROR($U4261/ABS($V4261),"N/A")</f>
        <v>N/A</v>
      </c>
      <c r="X4261" s="61" t="str">
        <f aca="false">IF(OR($W4261="N/A",$R4261="",$S4261=""),"N/A",IF($W4261&gt;=4,"Not Significant",IF($W4261&gt;=2,"Semi-Significant","Significant")))</f>
        <v>N/A</v>
      </c>
      <c r="Z4261" s="1" t="str">
        <f aca="false">IF($D4261="Z540.1 w/data",0,"")</f>
        <v/>
      </c>
      <c r="AA4261" s="1" t="e">
        <f aca="false">$Y4261+$Q4261+$Z4261</f>
        <v>#VALUE!</v>
      </c>
      <c r="AB4261" s="1" t="n">
        <f aca="false">$N4261+$Q4261</f>
        <v>0</v>
      </c>
      <c r="AC4261" s="1" t="str">
        <f aca="false">IF($Y4261="","",IF(AND($AA4261&gt;=$R4261,$AA4261&lt;=$S4261),"Pass","Fail"))</f>
        <v/>
      </c>
      <c r="AD4261" s="1" t="str">
        <f aca="false">IF($Y4261="","",IF($AA4261&gt;$R4261,"Pass","Fail"))</f>
        <v/>
      </c>
      <c r="AE4261" s="1" t="str">
        <f aca="false">IF($Y4261="","",IF($AA4261&gt;=$R4261,"Pass","Fail"))</f>
        <v/>
      </c>
      <c r="AF4261" s="1" t="str">
        <f aca="false">IF($Y4261="","",IF($AA4261&lt;=$S4261,"Pass","Fail"))</f>
        <v/>
      </c>
      <c r="AG4261" s="1" t="str">
        <f aca="false">IF($Y4261="","",IF($AA4261&lt;$S4261,"Pass","Fail"))</f>
        <v/>
      </c>
      <c r="AH4261" s="23" t="str">
        <f aca="true">INDIRECT(CHOOSE(MATCH($T4261,{"±","&gt;","≥","≤","&lt;"},0), "AC", "AD", "AE", "AF", "AG") &amp; ROW())</f>
        <v/>
      </c>
      <c r="AI4261" s="56" t="str">
        <f aca="false">IF($X4261="Not Significant","No Further Action Required",
IF($AH4261="","",
IF(AND($AH4261="Pass",$L4261="0 - Passed "),"Analysis performed; no further action required.",
IF(AND($AH4261="Fail",$L4261="1 - Failed "),"Analysis performed; no further action required.",
IF(AND($AH4261="Pass",$L4261="2 - Limited In Use "),"Analysis performed; no further action required.",
IF(AND($AH4261="Fail",$L4261="3 - Adjusted "),"Analysis performed; no further action required.",
"Unit fails analysis; TSM determination required."))))))</f>
        <v/>
      </c>
      <c r="AJ4261" s="58"/>
    </row>
    <row r="4262" customFormat="false" ht="15" hidden="false" customHeight="false" outlineLevel="0" collapsed="false">
      <c r="A4262" s="56"/>
      <c r="E4262" s="57" t="str">
        <f aca="false">IF(AND($F4262="",$G4262=""),"",IF($G4262="",$F4262,HYPERLINK($G4262,$F4262)))</f>
        <v/>
      </c>
      <c r="H4262" s="1" t="str">
        <f aca="false">IF($I4262="","None Attached",IF(LEFT($I4262,5)="https",HYPERLINK($I4262,"Datasheet"),HYPERLINK(_xlfn.CONCAT("https://",$I4262),"Datasheet")))</f>
        <v>None Attached</v>
      </c>
      <c r="M4262" s="56"/>
      <c r="P4262" s="58"/>
      <c r="Q4262" s="1" t="n">
        <f aca="false">$M4262-$N4262</f>
        <v>0</v>
      </c>
      <c r="R4262" s="56"/>
      <c r="T4262" s="59" t="s">
        <v>15</v>
      </c>
      <c r="U4262" s="1" t="n">
        <f aca="false">$S4262-$R4262</f>
        <v>0</v>
      </c>
      <c r="V4262" s="1" t="n">
        <f aca="false">IF($T4262="±",$Q4262*2,$Q4262)</f>
        <v>0</v>
      </c>
      <c r="W4262" s="60" t="str">
        <f aca="false">IFERROR($U4262/ABS($V4262),"N/A")</f>
        <v>N/A</v>
      </c>
      <c r="X4262" s="61" t="str">
        <f aca="false">IF(OR($W4262="N/A",$R4262="",$S4262=""),"N/A",IF($W4262&gt;=4,"Not Significant",IF($W4262&gt;=2,"Semi-Significant","Significant")))</f>
        <v>N/A</v>
      </c>
      <c r="Z4262" s="1" t="str">
        <f aca="false">IF($D4262="Z540.1 w/data",0,"")</f>
        <v/>
      </c>
      <c r="AA4262" s="1" t="e">
        <f aca="false">$Y4262+$Q4262+$Z4262</f>
        <v>#VALUE!</v>
      </c>
      <c r="AB4262" s="1" t="n">
        <f aca="false">$N4262+$Q4262</f>
        <v>0</v>
      </c>
      <c r="AC4262" s="1" t="str">
        <f aca="false">IF($Y4262="","",IF(AND($AA4262&gt;=$R4262,$AA4262&lt;=$S4262),"Pass","Fail"))</f>
        <v/>
      </c>
      <c r="AD4262" s="1" t="str">
        <f aca="false">IF($Y4262="","",IF($AA4262&gt;$R4262,"Pass","Fail"))</f>
        <v/>
      </c>
      <c r="AE4262" s="1" t="str">
        <f aca="false">IF($Y4262="","",IF($AA4262&gt;=$R4262,"Pass","Fail"))</f>
        <v/>
      </c>
      <c r="AF4262" s="1" t="str">
        <f aca="false">IF($Y4262="","",IF($AA4262&lt;=$S4262,"Pass","Fail"))</f>
        <v/>
      </c>
      <c r="AG4262" s="1" t="str">
        <f aca="false">IF($Y4262="","",IF($AA4262&lt;$S4262,"Pass","Fail"))</f>
        <v/>
      </c>
      <c r="AH4262" s="23" t="str">
        <f aca="true">INDIRECT(CHOOSE(MATCH($T4262,{"±","&gt;","≥","≤","&lt;"},0), "AC", "AD", "AE", "AF", "AG") &amp; ROW())</f>
        <v/>
      </c>
      <c r="AI4262" s="56" t="str">
        <f aca="false">IF($X4262="Not Significant","No Further Action Required",
IF($AH4262="","",
IF(AND($AH4262="Pass",$L4262="0 - Passed "),"Analysis performed; no further action required.",
IF(AND($AH4262="Fail",$L4262="1 - Failed "),"Analysis performed; no further action required.",
IF(AND($AH4262="Pass",$L4262="2 - Limited In Use "),"Analysis performed; no further action required.",
IF(AND($AH4262="Fail",$L4262="3 - Adjusted "),"Analysis performed; no further action required.",
"Unit fails analysis; TSM determination required."))))))</f>
        <v/>
      </c>
      <c r="AJ4262" s="58"/>
    </row>
    <row r="4263" customFormat="false" ht="15" hidden="false" customHeight="false" outlineLevel="0" collapsed="false">
      <c r="A4263" s="56"/>
      <c r="E4263" s="57" t="str">
        <f aca="false">IF(AND($F4263="",$G4263=""),"",IF($G4263="",$F4263,HYPERLINK($G4263,$F4263)))</f>
        <v/>
      </c>
      <c r="H4263" s="1" t="str">
        <f aca="false">IF($I4263="","None Attached",IF(LEFT($I4263,5)="https",HYPERLINK($I4263,"Datasheet"),HYPERLINK(_xlfn.CONCAT("https://",$I4263),"Datasheet")))</f>
        <v>None Attached</v>
      </c>
      <c r="M4263" s="56"/>
      <c r="P4263" s="58"/>
      <c r="Q4263" s="1" t="n">
        <f aca="false">$M4263-$N4263</f>
        <v>0</v>
      </c>
      <c r="R4263" s="56"/>
      <c r="T4263" s="59" t="s">
        <v>15</v>
      </c>
      <c r="U4263" s="1" t="n">
        <f aca="false">$S4263-$R4263</f>
        <v>0</v>
      </c>
      <c r="V4263" s="1" t="n">
        <f aca="false">IF($T4263="±",$Q4263*2,$Q4263)</f>
        <v>0</v>
      </c>
      <c r="W4263" s="60" t="str">
        <f aca="false">IFERROR($U4263/ABS($V4263),"N/A")</f>
        <v>N/A</v>
      </c>
      <c r="X4263" s="61" t="str">
        <f aca="false">IF(OR($W4263="N/A",$R4263="",$S4263=""),"N/A",IF($W4263&gt;=4,"Not Significant",IF($W4263&gt;=2,"Semi-Significant","Significant")))</f>
        <v>N/A</v>
      </c>
      <c r="Z4263" s="1" t="str">
        <f aca="false">IF($D4263="Z540.1 w/data",0,"")</f>
        <v/>
      </c>
      <c r="AA4263" s="1" t="e">
        <f aca="false">$Y4263+$Q4263+$Z4263</f>
        <v>#VALUE!</v>
      </c>
      <c r="AB4263" s="1" t="n">
        <f aca="false">$N4263+$Q4263</f>
        <v>0</v>
      </c>
      <c r="AC4263" s="1" t="str">
        <f aca="false">IF($Y4263="","",IF(AND($AA4263&gt;=$R4263,$AA4263&lt;=$S4263),"Pass","Fail"))</f>
        <v/>
      </c>
      <c r="AD4263" s="1" t="str">
        <f aca="false">IF($Y4263="","",IF($AA4263&gt;$R4263,"Pass","Fail"))</f>
        <v/>
      </c>
      <c r="AE4263" s="1" t="str">
        <f aca="false">IF($Y4263="","",IF($AA4263&gt;=$R4263,"Pass","Fail"))</f>
        <v/>
      </c>
      <c r="AF4263" s="1" t="str">
        <f aca="false">IF($Y4263="","",IF($AA4263&lt;=$S4263,"Pass","Fail"))</f>
        <v/>
      </c>
      <c r="AG4263" s="1" t="str">
        <f aca="false">IF($Y4263="","",IF($AA4263&lt;$S4263,"Pass","Fail"))</f>
        <v/>
      </c>
      <c r="AH4263" s="23" t="str">
        <f aca="true">INDIRECT(CHOOSE(MATCH($T4263,{"±","&gt;","≥","≤","&lt;"},0), "AC", "AD", "AE", "AF", "AG") &amp; ROW())</f>
        <v/>
      </c>
      <c r="AI4263" s="56" t="str">
        <f aca="false">IF($X4263="Not Significant","No Further Action Required",
IF($AH4263="","",
IF(AND($AH4263="Pass",$L4263="0 - Passed "),"Analysis performed; no further action required.",
IF(AND($AH4263="Fail",$L4263="1 - Failed "),"Analysis performed; no further action required.",
IF(AND($AH4263="Pass",$L4263="2 - Limited In Use "),"Analysis performed; no further action required.",
IF(AND($AH4263="Fail",$L4263="3 - Adjusted "),"Analysis performed; no further action required.",
"Unit fails analysis; TSM determination required."))))))</f>
        <v/>
      </c>
      <c r="AJ4263" s="58"/>
    </row>
    <row r="4264" customFormat="false" ht="15" hidden="false" customHeight="false" outlineLevel="0" collapsed="false">
      <c r="A4264" s="56"/>
      <c r="E4264" s="57" t="str">
        <f aca="false">IF(AND($F4264="",$G4264=""),"",IF($G4264="",$F4264,HYPERLINK($G4264,$F4264)))</f>
        <v/>
      </c>
      <c r="H4264" s="1" t="str">
        <f aca="false">IF($I4264="","None Attached",IF(LEFT($I4264,5)="https",HYPERLINK($I4264,"Datasheet"),HYPERLINK(_xlfn.CONCAT("https://",$I4264),"Datasheet")))</f>
        <v>None Attached</v>
      </c>
      <c r="M4264" s="56"/>
      <c r="P4264" s="58"/>
      <c r="Q4264" s="1" t="n">
        <f aca="false">$M4264-$N4264</f>
        <v>0</v>
      </c>
      <c r="R4264" s="56"/>
      <c r="T4264" s="59" t="s">
        <v>15</v>
      </c>
      <c r="U4264" s="1" t="n">
        <f aca="false">$S4264-$R4264</f>
        <v>0</v>
      </c>
      <c r="V4264" s="1" t="n">
        <f aca="false">IF($T4264="±",$Q4264*2,$Q4264)</f>
        <v>0</v>
      </c>
      <c r="W4264" s="60" t="str">
        <f aca="false">IFERROR($U4264/ABS($V4264),"N/A")</f>
        <v>N/A</v>
      </c>
      <c r="X4264" s="61" t="str">
        <f aca="false">IF(OR($W4264="N/A",$R4264="",$S4264=""),"N/A",IF($W4264&gt;=4,"Not Significant",IF($W4264&gt;=2,"Semi-Significant","Significant")))</f>
        <v>N/A</v>
      </c>
      <c r="Z4264" s="1" t="str">
        <f aca="false">IF($D4264="Z540.1 w/data",0,"")</f>
        <v/>
      </c>
      <c r="AA4264" s="1" t="e">
        <f aca="false">$Y4264+$Q4264+$Z4264</f>
        <v>#VALUE!</v>
      </c>
      <c r="AB4264" s="1" t="n">
        <f aca="false">$N4264+$Q4264</f>
        <v>0</v>
      </c>
      <c r="AC4264" s="1" t="str">
        <f aca="false">IF($Y4264="","",IF(AND($AA4264&gt;=$R4264,$AA4264&lt;=$S4264),"Pass","Fail"))</f>
        <v/>
      </c>
      <c r="AD4264" s="1" t="str">
        <f aca="false">IF($Y4264="","",IF($AA4264&gt;$R4264,"Pass","Fail"))</f>
        <v/>
      </c>
      <c r="AE4264" s="1" t="str">
        <f aca="false">IF($Y4264="","",IF($AA4264&gt;=$R4264,"Pass","Fail"))</f>
        <v/>
      </c>
      <c r="AF4264" s="1" t="str">
        <f aca="false">IF($Y4264="","",IF($AA4264&lt;=$S4264,"Pass","Fail"))</f>
        <v/>
      </c>
      <c r="AG4264" s="1" t="str">
        <f aca="false">IF($Y4264="","",IF($AA4264&lt;$S4264,"Pass","Fail"))</f>
        <v/>
      </c>
      <c r="AH4264" s="23" t="str">
        <f aca="true">INDIRECT(CHOOSE(MATCH($T4264,{"±","&gt;","≥","≤","&lt;"},0), "AC", "AD", "AE", "AF", "AG") &amp; ROW())</f>
        <v/>
      </c>
      <c r="AI4264" s="56" t="str">
        <f aca="false">IF($X4264="Not Significant","No Further Action Required",
IF($AH4264="","",
IF(AND($AH4264="Pass",$L4264="0 - Passed "),"Analysis performed; no further action required.",
IF(AND($AH4264="Fail",$L4264="1 - Failed "),"Analysis performed; no further action required.",
IF(AND($AH4264="Pass",$L4264="2 - Limited In Use "),"Analysis performed; no further action required.",
IF(AND($AH4264="Fail",$L4264="3 - Adjusted "),"Analysis performed; no further action required.",
"Unit fails analysis; TSM determination required."))))))</f>
        <v/>
      </c>
      <c r="AJ4264" s="58"/>
    </row>
    <row r="4265" customFormat="false" ht="15" hidden="false" customHeight="false" outlineLevel="0" collapsed="false">
      <c r="A4265" s="56"/>
      <c r="E4265" s="57" t="str">
        <f aca="false">IF(AND($F4265="",$G4265=""),"",IF($G4265="",$F4265,HYPERLINK($G4265,$F4265)))</f>
        <v/>
      </c>
      <c r="H4265" s="1" t="str">
        <f aca="false">IF($I4265="","None Attached",IF(LEFT($I4265,5)="https",HYPERLINK($I4265,"Datasheet"),HYPERLINK(_xlfn.CONCAT("https://",$I4265),"Datasheet")))</f>
        <v>None Attached</v>
      </c>
      <c r="M4265" s="56"/>
      <c r="P4265" s="58"/>
      <c r="Q4265" s="1" t="n">
        <f aca="false">$M4265-$N4265</f>
        <v>0</v>
      </c>
      <c r="R4265" s="56"/>
      <c r="T4265" s="59" t="s">
        <v>15</v>
      </c>
      <c r="U4265" s="1" t="n">
        <f aca="false">$S4265-$R4265</f>
        <v>0</v>
      </c>
      <c r="V4265" s="1" t="n">
        <f aca="false">IF($T4265="±",$Q4265*2,$Q4265)</f>
        <v>0</v>
      </c>
      <c r="W4265" s="60" t="str">
        <f aca="false">IFERROR($U4265/ABS($V4265),"N/A")</f>
        <v>N/A</v>
      </c>
      <c r="X4265" s="61" t="str">
        <f aca="false">IF(OR($W4265="N/A",$R4265="",$S4265=""),"N/A",IF($W4265&gt;=4,"Not Significant",IF($W4265&gt;=2,"Semi-Significant","Significant")))</f>
        <v>N/A</v>
      </c>
      <c r="Z4265" s="1" t="str">
        <f aca="false">IF($D4265="Z540.1 w/data",0,"")</f>
        <v/>
      </c>
      <c r="AA4265" s="1" t="e">
        <f aca="false">$Y4265+$Q4265+$Z4265</f>
        <v>#VALUE!</v>
      </c>
      <c r="AB4265" s="1" t="n">
        <f aca="false">$N4265+$Q4265</f>
        <v>0</v>
      </c>
      <c r="AC4265" s="1" t="str">
        <f aca="false">IF($Y4265="","",IF(AND($AA4265&gt;=$R4265,$AA4265&lt;=$S4265),"Pass","Fail"))</f>
        <v/>
      </c>
      <c r="AD4265" s="1" t="str">
        <f aca="false">IF($Y4265="","",IF($AA4265&gt;$R4265,"Pass","Fail"))</f>
        <v/>
      </c>
      <c r="AE4265" s="1" t="str">
        <f aca="false">IF($Y4265="","",IF($AA4265&gt;=$R4265,"Pass","Fail"))</f>
        <v/>
      </c>
      <c r="AF4265" s="1" t="str">
        <f aca="false">IF($Y4265="","",IF($AA4265&lt;=$S4265,"Pass","Fail"))</f>
        <v/>
      </c>
      <c r="AG4265" s="1" t="str">
        <f aca="false">IF($Y4265="","",IF($AA4265&lt;$S4265,"Pass","Fail"))</f>
        <v/>
      </c>
      <c r="AH4265" s="23" t="str">
        <f aca="true">INDIRECT(CHOOSE(MATCH($T4265,{"±","&gt;","≥","≤","&lt;"},0), "AC", "AD", "AE", "AF", "AG") &amp; ROW())</f>
        <v/>
      </c>
      <c r="AI4265" s="56" t="str">
        <f aca="false">IF($X4265="Not Significant","No Further Action Required",
IF($AH4265="","",
IF(AND($AH4265="Pass",$L4265="0 - Passed "),"Analysis performed; no further action required.",
IF(AND($AH4265="Fail",$L4265="1 - Failed "),"Analysis performed; no further action required.",
IF(AND($AH4265="Pass",$L4265="2 - Limited In Use "),"Analysis performed; no further action required.",
IF(AND($AH4265="Fail",$L4265="3 - Adjusted "),"Analysis performed; no further action required.",
"Unit fails analysis; TSM determination required."))))))</f>
        <v/>
      </c>
      <c r="AJ4265" s="58"/>
    </row>
    <row r="4266" customFormat="false" ht="15" hidden="false" customHeight="false" outlineLevel="0" collapsed="false">
      <c r="A4266" s="56"/>
      <c r="E4266" s="57" t="str">
        <f aca="false">IF(AND($F4266="",$G4266=""),"",IF($G4266="",$F4266,HYPERLINK($G4266,$F4266)))</f>
        <v/>
      </c>
      <c r="H4266" s="1" t="str">
        <f aca="false">IF($I4266="","None Attached",IF(LEFT($I4266,5)="https",HYPERLINK($I4266,"Datasheet"),HYPERLINK(_xlfn.CONCAT("https://",$I4266),"Datasheet")))</f>
        <v>None Attached</v>
      </c>
      <c r="M4266" s="56"/>
      <c r="P4266" s="58"/>
      <c r="Q4266" s="1" t="n">
        <f aca="false">$M4266-$N4266</f>
        <v>0</v>
      </c>
      <c r="R4266" s="56"/>
      <c r="T4266" s="59" t="s">
        <v>15</v>
      </c>
      <c r="U4266" s="1" t="n">
        <f aca="false">$S4266-$R4266</f>
        <v>0</v>
      </c>
      <c r="V4266" s="1" t="n">
        <f aca="false">IF($T4266="±",$Q4266*2,$Q4266)</f>
        <v>0</v>
      </c>
      <c r="W4266" s="60" t="str">
        <f aca="false">IFERROR($U4266/ABS($V4266),"N/A")</f>
        <v>N/A</v>
      </c>
      <c r="X4266" s="61" t="str">
        <f aca="false">IF(OR($W4266="N/A",$R4266="",$S4266=""),"N/A",IF($W4266&gt;=4,"Not Significant",IF($W4266&gt;=2,"Semi-Significant","Significant")))</f>
        <v>N/A</v>
      </c>
      <c r="Z4266" s="1" t="str">
        <f aca="false">IF($D4266="Z540.1 w/data",0,"")</f>
        <v/>
      </c>
      <c r="AA4266" s="1" t="e">
        <f aca="false">$Y4266+$Q4266+$Z4266</f>
        <v>#VALUE!</v>
      </c>
      <c r="AB4266" s="1" t="n">
        <f aca="false">$N4266+$Q4266</f>
        <v>0</v>
      </c>
      <c r="AC4266" s="1" t="str">
        <f aca="false">IF($Y4266="","",IF(AND($AA4266&gt;=$R4266,$AA4266&lt;=$S4266),"Pass","Fail"))</f>
        <v/>
      </c>
      <c r="AD4266" s="1" t="str">
        <f aca="false">IF($Y4266="","",IF($AA4266&gt;$R4266,"Pass","Fail"))</f>
        <v/>
      </c>
      <c r="AE4266" s="1" t="str">
        <f aca="false">IF($Y4266="","",IF($AA4266&gt;=$R4266,"Pass","Fail"))</f>
        <v/>
      </c>
      <c r="AF4266" s="1" t="str">
        <f aca="false">IF($Y4266="","",IF($AA4266&lt;=$S4266,"Pass","Fail"))</f>
        <v/>
      </c>
      <c r="AG4266" s="1" t="str">
        <f aca="false">IF($Y4266="","",IF($AA4266&lt;$S4266,"Pass","Fail"))</f>
        <v/>
      </c>
      <c r="AH4266" s="23" t="str">
        <f aca="true">INDIRECT(CHOOSE(MATCH($T4266,{"±","&gt;","≥","≤","&lt;"},0), "AC", "AD", "AE", "AF", "AG") &amp; ROW())</f>
        <v/>
      </c>
      <c r="AI4266" s="56" t="str">
        <f aca="false">IF($X4266="Not Significant","No Further Action Required",
IF($AH4266="","",
IF(AND($AH4266="Pass",$L4266="0 - Passed "),"Analysis performed; no further action required.",
IF(AND($AH4266="Fail",$L4266="1 - Failed "),"Analysis performed; no further action required.",
IF(AND($AH4266="Pass",$L4266="2 - Limited In Use "),"Analysis performed; no further action required.",
IF(AND($AH4266="Fail",$L4266="3 - Adjusted "),"Analysis performed; no further action required.",
"Unit fails analysis; TSM determination required."))))))</f>
        <v/>
      </c>
      <c r="AJ4266" s="58"/>
    </row>
    <row r="4267" customFormat="false" ht="15" hidden="false" customHeight="false" outlineLevel="0" collapsed="false">
      <c r="A4267" s="56"/>
      <c r="E4267" s="57" t="str">
        <f aca="false">IF(AND($F4267="",$G4267=""),"",IF($G4267="",$F4267,HYPERLINK($G4267,$F4267)))</f>
        <v/>
      </c>
      <c r="H4267" s="1" t="str">
        <f aca="false">IF($I4267="","None Attached",IF(LEFT($I4267,5)="https",HYPERLINK($I4267,"Datasheet"),HYPERLINK(_xlfn.CONCAT("https://",$I4267),"Datasheet")))</f>
        <v>None Attached</v>
      </c>
      <c r="M4267" s="56"/>
      <c r="P4267" s="58"/>
      <c r="Q4267" s="1" t="n">
        <f aca="false">$M4267-$N4267</f>
        <v>0</v>
      </c>
      <c r="R4267" s="56"/>
      <c r="T4267" s="59" t="s">
        <v>15</v>
      </c>
      <c r="U4267" s="1" t="n">
        <f aca="false">$S4267-$R4267</f>
        <v>0</v>
      </c>
      <c r="V4267" s="1" t="n">
        <f aca="false">IF($T4267="±",$Q4267*2,$Q4267)</f>
        <v>0</v>
      </c>
      <c r="W4267" s="60" t="str">
        <f aca="false">IFERROR($U4267/ABS($V4267),"N/A")</f>
        <v>N/A</v>
      </c>
      <c r="X4267" s="61" t="str">
        <f aca="false">IF(OR($W4267="N/A",$R4267="",$S4267=""),"N/A",IF($W4267&gt;=4,"Not Significant",IF($W4267&gt;=2,"Semi-Significant","Significant")))</f>
        <v>N/A</v>
      </c>
      <c r="Z4267" s="1" t="str">
        <f aca="false">IF($D4267="Z540.1 w/data",0,"")</f>
        <v/>
      </c>
      <c r="AA4267" s="1" t="e">
        <f aca="false">$Y4267+$Q4267+$Z4267</f>
        <v>#VALUE!</v>
      </c>
      <c r="AB4267" s="1" t="n">
        <f aca="false">$N4267+$Q4267</f>
        <v>0</v>
      </c>
      <c r="AC4267" s="1" t="str">
        <f aca="false">IF($Y4267="","",IF(AND($AA4267&gt;=$R4267,$AA4267&lt;=$S4267),"Pass","Fail"))</f>
        <v/>
      </c>
      <c r="AD4267" s="1" t="str">
        <f aca="false">IF($Y4267="","",IF($AA4267&gt;$R4267,"Pass","Fail"))</f>
        <v/>
      </c>
      <c r="AE4267" s="1" t="str">
        <f aca="false">IF($Y4267="","",IF($AA4267&gt;=$R4267,"Pass","Fail"))</f>
        <v/>
      </c>
      <c r="AF4267" s="1" t="str">
        <f aca="false">IF($Y4267="","",IF($AA4267&lt;=$S4267,"Pass","Fail"))</f>
        <v/>
      </c>
      <c r="AG4267" s="1" t="str">
        <f aca="false">IF($Y4267="","",IF($AA4267&lt;$S4267,"Pass","Fail"))</f>
        <v/>
      </c>
      <c r="AH4267" s="23" t="str">
        <f aca="true">INDIRECT(CHOOSE(MATCH($T4267,{"±","&gt;","≥","≤","&lt;"},0), "AC", "AD", "AE", "AF", "AG") &amp; ROW())</f>
        <v/>
      </c>
      <c r="AI4267" s="56" t="str">
        <f aca="false">IF($X4267="Not Significant","No Further Action Required",
IF($AH4267="","",
IF(AND($AH4267="Pass",$L4267="0 - Passed "),"Analysis performed; no further action required.",
IF(AND($AH4267="Fail",$L4267="1 - Failed "),"Analysis performed; no further action required.",
IF(AND($AH4267="Pass",$L4267="2 - Limited In Use "),"Analysis performed; no further action required.",
IF(AND($AH4267="Fail",$L4267="3 - Adjusted "),"Analysis performed; no further action required.",
"Unit fails analysis; TSM determination required."))))))</f>
        <v/>
      </c>
      <c r="AJ4267" s="58"/>
    </row>
    <row r="4268" customFormat="false" ht="15" hidden="false" customHeight="false" outlineLevel="0" collapsed="false">
      <c r="A4268" s="56"/>
      <c r="E4268" s="57" t="str">
        <f aca="false">IF(AND($F4268="",$G4268=""),"",IF($G4268="",$F4268,HYPERLINK($G4268,$F4268)))</f>
        <v/>
      </c>
      <c r="H4268" s="1" t="str">
        <f aca="false">IF($I4268="","None Attached",IF(LEFT($I4268,5)="https",HYPERLINK($I4268,"Datasheet"),HYPERLINK(_xlfn.CONCAT("https://",$I4268),"Datasheet")))</f>
        <v>None Attached</v>
      </c>
      <c r="M4268" s="56"/>
      <c r="P4268" s="58"/>
      <c r="Q4268" s="1" t="n">
        <f aca="false">$M4268-$N4268</f>
        <v>0</v>
      </c>
      <c r="R4268" s="56"/>
      <c r="T4268" s="59" t="s">
        <v>15</v>
      </c>
      <c r="U4268" s="1" t="n">
        <f aca="false">$S4268-$R4268</f>
        <v>0</v>
      </c>
      <c r="V4268" s="1" t="n">
        <f aca="false">IF($T4268="±",$Q4268*2,$Q4268)</f>
        <v>0</v>
      </c>
      <c r="W4268" s="60" t="str">
        <f aca="false">IFERROR($U4268/ABS($V4268),"N/A")</f>
        <v>N/A</v>
      </c>
      <c r="X4268" s="61" t="str">
        <f aca="false">IF(OR($W4268="N/A",$R4268="",$S4268=""),"N/A",IF($W4268&gt;=4,"Not Significant",IF($W4268&gt;=2,"Semi-Significant","Significant")))</f>
        <v>N/A</v>
      </c>
      <c r="Z4268" s="1" t="str">
        <f aca="false">IF($D4268="Z540.1 w/data",0,"")</f>
        <v/>
      </c>
      <c r="AA4268" s="1" t="e">
        <f aca="false">$Y4268+$Q4268+$Z4268</f>
        <v>#VALUE!</v>
      </c>
      <c r="AB4268" s="1" t="n">
        <f aca="false">$N4268+$Q4268</f>
        <v>0</v>
      </c>
      <c r="AC4268" s="1" t="str">
        <f aca="false">IF($Y4268="","",IF(AND($AA4268&gt;=$R4268,$AA4268&lt;=$S4268),"Pass","Fail"))</f>
        <v/>
      </c>
      <c r="AD4268" s="1" t="str">
        <f aca="false">IF($Y4268="","",IF($AA4268&gt;$R4268,"Pass","Fail"))</f>
        <v/>
      </c>
      <c r="AE4268" s="1" t="str">
        <f aca="false">IF($Y4268="","",IF($AA4268&gt;=$R4268,"Pass","Fail"))</f>
        <v/>
      </c>
      <c r="AF4268" s="1" t="str">
        <f aca="false">IF($Y4268="","",IF($AA4268&lt;=$S4268,"Pass","Fail"))</f>
        <v/>
      </c>
      <c r="AG4268" s="1" t="str">
        <f aca="false">IF($Y4268="","",IF($AA4268&lt;$S4268,"Pass","Fail"))</f>
        <v/>
      </c>
      <c r="AH4268" s="23" t="str">
        <f aca="true">INDIRECT(CHOOSE(MATCH($T4268,{"±","&gt;","≥","≤","&lt;"},0), "AC", "AD", "AE", "AF", "AG") &amp; ROW())</f>
        <v/>
      </c>
      <c r="AI4268" s="56" t="str">
        <f aca="false">IF($X4268="Not Significant","No Further Action Required",
IF($AH4268="","",
IF(AND($AH4268="Pass",$L4268="0 - Passed "),"Analysis performed; no further action required.",
IF(AND($AH4268="Fail",$L4268="1 - Failed "),"Analysis performed; no further action required.",
IF(AND($AH4268="Pass",$L4268="2 - Limited In Use "),"Analysis performed; no further action required.",
IF(AND($AH4268="Fail",$L4268="3 - Adjusted "),"Analysis performed; no further action required.",
"Unit fails analysis; TSM determination required."))))))</f>
        <v/>
      </c>
      <c r="AJ4268" s="58"/>
    </row>
    <row r="4269" customFormat="false" ht="15" hidden="false" customHeight="false" outlineLevel="0" collapsed="false">
      <c r="A4269" s="56"/>
      <c r="E4269" s="57" t="str">
        <f aca="false">IF(AND($F4269="",$G4269=""),"",IF($G4269="",$F4269,HYPERLINK($G4269,$F4269)))</f>
        <v/>
      </c>
      <c r="H4269" s="1" t="str">
        <f aca="false">IF($I4269="","None Attached",IF(LEFT($I4269,5)="https",HYPERLINK($I4269,"Datasheet"),HYPERLINK(_xlfn.CONCAT("https://",$I4269),"Datasheet")))</f>
        <v>None Attached</v>
      </c>
      <c r="M4269" s="56"/>
      <c r="P4269" s="58"/>
      <c r="Q4269" s="1" t="n">
        <f aca="false">$M4269-$N4269</f>
        <v>0</v>
      </c>
      <c r="R4269" s="56"/>
      <c r="T4269" s="59" t="s">
        <v>15</v>
      </c>
      <c r="U4269" s="1" t="n">
        <f aca="false">$S4269-$R4269</f>
        <v>0</v>
      </c>
      <c r="V4269" s="1" t="n">
        <f aca="false">IF($T4269="±",$Q4269*2,$Q4269)</f>
        <v>0</v>
      </c>
      <c r="W4269" s="60" t="str">
        <f aca="false">IFERROR($U4269/ABS($V4269),"N/A")</f>
        <v>N/A</v>
      </c>
      <c r="X4269" s="61" t="str">
        <f aca="false">IF(OR($W4269="N/A",$R4269="",$S4269=""),"N/A",IF($W4269&gt;=4,"Not Significant",IF($W4269&gt;=2,"Semi-Significant","Significant")))</f>
        <v>N/A</v>
      </c>
      <c r="Z4269" s="1" t="str">
        <f aca="false">IF($D4269="Z540.1 w/data",0,"")</f>
        <v/>
      </c>
      <c r="AA4269" s="1" t="e">
        <f aca="false">$Y4269+$Q4269+$Z4269</f>
        <v>#VALUE!</v>
      </c>
      <c r="AB4269" s="1" t="n">
        <f aca="false">$N4269+$Q4269</f>
        <v>0</v>
      </c>
      <c r="AC4269" s="1" t="str">
        <f aca="false">IF($Y4269="","",IF(AND($AA4269&gt;=$R4269,$AA4269&lt;=$S4269),"Pass","Fail"))</f>
        <v/>
      </c>
      <c r="AD4269" s="1" t="str">
        <f aca="false">IF($Y4269="","",IF($AA4269&gt;$R4269,"Pass","Fail"))</f>
        <v/>
      </c>
      <c r="AE4269" s="1" t="str">
        <f aca="false">IF($Y4269="","",IF($AA4269&gt;=$R4269,"Pass","Fail"))</f>
        <v/>
      </c>
      <c r="AF4269" s="1" t="str">
        <f aca="false">IF($Y4269="","",IF($AA4269&lt;=$S4269,"Pass","Fail"))</f>
        <v/>
      </c>
      <c r="AG4269" s="1" t="str">
        <f aca="false">IF($Y4269="","",IF($AA4269&lt;$S4269,"Pass","Fail"))</f>
        <v/>
      </c>
      <c r="AH4269" s="23" t="str">
        <f aca="true">INDIRECT(CHOOSE(MATCH($T4269,{"±","&gt;","≥","≤","&lt;"},0), "AC", "AD", "AE", "AF", "AG") &amp; ROW())</f>
        <v/>
      </c>
      <c r="AI4269" s="56" t="str">
        <f aca="false">IF($X4269="Not Significant","No Further Action Required",
IF($AH4269="","",
IF(AND($AH4269="Pass",$L4269="0 - Passed "),"Analysis performed; no further action required.",
IF(AND($AH4269="Fail",$L4269="1 - Failed "),"Analysis performed; no further action required.",
IF(AND($AH4269="Pass",$L4269="2 - Limited In Use "),"Analysis performed; no further action required.",
IF(AND($AH4269="Fail",$L4269="3 - Adjusted "),"Analysis performed; no further action required.",
"Unit fails analysis; TSM determination required."))))))</f>
        <v/>
      </c>
      <c r="AJ4269" s="58"/>
    </row>
    <row r="4270" customFormat="false" ht="15" hidden="false" customHeight="false" outlineLevel="0" collapsed="false">
      <c r="A4270" s="56"/>
      <c r="E4270" s="57" t="str">
        <f aca="false">IF(AND($F4270="",$G4270=""),"",IF($G4270="",$F4270,HYPERLINK($G4270,$F4270)))</f>
        <v/>
      </c>
      <c r="H4270" s="1" t="str">
        <f aca="false">IF($I4270="","None Attached",IF(LEFT($I4270,5)="https",HYPERLINK($I4270,"Datasheet"),HYPERLINK(_xlfn.CONCAT("https://",$I4270),"Datasheet")))</f>
        <v>None Attached</v>
      </c>
      <c r="M4270" s="56"/>
      <c r="P4270" s="58"/>
      <c r="Q4270" s="1" t="n">
        <f aca="false">$M4270-$N4270</f>
        <v>0</v>
      </c>
      <c r="R4270" s="56"/>
      <c r="T4270" s="59" t="s">
        <v>15</v>
      </c>
      <c r="U4270" s="1" t="n">
        <f aca="false">$S4270-$R4270</f>
        <v>0</v>
      </c>
      <c r="V4270" s="1" t="n">
        <f aca="false">IF($T4270="±",$Q4270*2,$Q4270)</f>
        <v>0</v>
      </c>
      <c r="W4270" s="60" t="str">
        <f aca="false">IFERROR($U4270/ABS($V4270),"N/A")</f>
        <v>N/A</v>
      </c>
      <c r="X4270" s="61" t="str">
        <f aca="false">IF(OR($W4270="N/A",$R4270="",$S4270=""),"N/A",IF($W4270&gt;=4,"Not Significant",IF($W4270&gt;=2,"Semi-Significant","Significant")))</f>
        <v>N/A</v>
      </c>
      <c r="Z4270" s="1" t="str">
        <f aca="false">IF($D4270="Z540.1 w/data",0,"")</f>
        <v/>
      </c>
      <c r="AA4270" s="1" t="e">
        <f aca="false">$Y4270+$Q4270+$Z4270</f>
        <v>#VALUE!</v>
      </c>
      <c r="AB4270" s="1" t="n">
        <f aca="false">$N4270+$Q4270</f>
        <v>0</v>
      </c>
      <c r="AC4270" s="1" t="str">
        <f aca="false">IF($Y4270="","",IF(AND($AA4270&gt;=$R4270,$AA4270&lt;=$S4270),"Pass","Fail"))</f>
        <v/>
      </c>
      <c r="AD4270" s="1" t="str">
        <f aca="false">IF($Y4270="","",IF($AA4270&gt;$R4270,"Pass","Fail"))</f>
        <v/>
      </c>
      <c r="AE4270" s="1" t="str">
        <f aca="false">IF($Y4270="","",IF($AA4270&gt;=$R4270,"Pass","Fail"))</f>
        <v/>
      </c>
      <c r="AF4270" s="1" t="str">
        <f aca="false">IF($Y4270="","",IF($AA4270&lt;=$S4270,"Pass","Fail"))</f>
        <v/>
      </c>
      <c r="AG4270" s="1" t="str">
        <f aca="false">IF($Y4270="","",IF($AA4270&lt;$S4270,"Pass","Fail"))</f>
        <v/>
      </c>
      <c r="AH4270" s="23" t="str">
        <f aca="true">INDIRECT(CHOOSE(MATCH($T4270,{"±","&gt;","≥","≤","&lt;"},0), "AC", "AD", "AE", "AF", "AG") &amp; ROW())</f>
        <v/>
      </c>
      <c r="AI4270" s="56" t="str">
        <f aca="false">IF($X4270="Not Significant","No Further Action Required",
IF($AH4270="","",
IF(AND($AH4270="Pass",$L4270="0 - Passed "),"Analysis performed; no further action required.",
IF(AND($AH4270="Fail",$L4270="1 - Failed "),"Analysis performed; no further action required.",
IF(AND($AH4270="Pass",$L4270="2 - Limited In Use "),"Analysis performed; no further action required.",
IF(AND($AH4270="Fail",$L4270="3 - Adjusted "),"Analysis performed; no further action required.",
"Unit fails analysis; TSM determination required."))))))</f>
        <v/>
      </c>
      <c r="AJ4270" s="58"/>
    </row>
    <row r="4271" customFormat="false" ht="15" hidden="false" customHeight="false" outlineLevel="0" collapsed="false">
      <c r="A4271" s="56"/>
      <c r="E4271" s="57" t="str">
        <f aca="false">IF(AND($F4271="",$G4271=""),"",IF($G4271="",$F4271,HYPERLINK($G4271,$F4271)))</f>
        <v/>
      </c>
      <c r="H4271" s="1" t="str">
        <f aca="false">IF($I4271="","None Attached",IF(LEFT($I4271,5)="https",HYPERLINK($I4271,"Datasheet"),HYPERLINK(_xlfn.CONCAT("https://",$I4271),"Datasheet")))</f>
        <v>None Attached</v>
      </c>
      <c r="M4271" s="56"/>
      <c r="P4271" s="58"/>
      <c r="Q4271" s="1" t="n">
        <f aca="false">$M4271-$N4271</f>
        <v>0</v>
      </c>
      <c r="R4271" s="56"/>
      <c r="T4271" s="59" t="s">
        <v>15</v>
      </c>
      <c r="U4271" s="1" t="n">
        <f aca="false">$S4271-$R4271</f>
        <v>0</v>
      </c>
      <c r="V4271" s="1" t="n">
        <f aca="false">IF($T4271="±",$Q4271*2,$Q4271)</f>
        <v>0</v>
      </c>
      <c r="W4271" s="60" t="str">
        <f aca="false">IFERROR($U4271/ABS($V4271),"N/A")</f>
        <v>N/A</v>
      </c>
      <c r="X4271" s="61" t="str">
        <f aca="false">IF(OR($W4271="N/A",$R4271="",$S4271=""),"N/A",IF($W4271&gt;=4,"Not Significant",IF($W4271&gt;=2,"Semi-Significant","Significant")))</f>
        <v>N/A</v>
      </c>
      <c r="Z4271" s="1" t="str">
        <f aca="false">IF($D4271="Z540.1 w/data",0,"")</f>
        <v/>
      </c>
      <c r="AA4271" s="1" t="e">
        <f aca="false">$Y4271+$Q4271+$Z4271</f>
        <v>#VALUE!</v>
      </c>
      <c r="AB4271" s="1" t="n">
        <f aca="false">$N4271+$Q4271</f>
        <v>0</v>
      </c>
      <c r="AC4271" s="1" t="str">
        <f aca="false">IF($Y4271="","",IF(AND($AA4271&gt;=$R4271,$AA4271&lt;=$S4271),"Pass","Fail"))</f>
        <v/>
      </c>
      <c r="AD4271" s="1" t="str">
        <f aca="false">IF($Y4271="","",IF($AA4271&gt;$R4271,"Pass","Fail"))</f>
        <v/>
      </c>
      <c r="AE4271" s="1" t="str">
        <f aca="false">IF($Y4271="","",IF($AA4271&gt;=$R4271,"Pass","Fail"))</f>
        <v/>
      </c>
      <c r="AF4271" s="1" t="str">
        <f aca="false">IF($Y4271="","",IF($AA4271&lt;=$S4271,"Pass","Fail"))</f>
        <v/>
      </c>
      <c r="AG4271" s="1" t="str">
        <f aca="false">IF($Y4271="","",IF($AA4271&lt;$S4271,"Pass","Fail"))</f>
        <v/>
      </c>
      <c r="AH4271" s="23" t="str">
        <f aca="true">INDIRECT(CHOOSE(MATCH($T4271,{"±","&gt;","≥","≤","&lt;"},0), "AC", "AD", "AE", "AF", "AG") &amp; ROW())</f>
        <v/>
      </c>
      <c r="AI4271" s="56" t="str">
        <f aca="false">IF($X4271="Not Significant","No Further Action Required",
IF($AH4271="","",
IF(AND($AH4271="Pass",$L4271="0 - Passed "),"Analysis performed; no further action required.",
IF(AND($AH4271="Fail",$L4271="1 - Failed "),"Analysis performed; no further action required.",
IF(AND($AH4271="Pass",$L4271="2 - Limited In Use "),"Analysis performed; no further action required.",
IF(AND($AH4271="Fail",$L4271="3 - Adjusted "),"Analysis performed; no further action required.",
"Unit fails analysis; TSM determination required."))))))</f>
        <v/>
      </c>
      <c r="AJ4271" s="58"/>
    </row>
    <row r="4272" customFormat="false" ht="15" hidden="false" customHeight="false" outlineLevel="0" collapsed="false">
      <c r="A4272" s="56"/>
      <c r="E4272" s="57" t="str">
        <f aca="false">IF(AND($F4272="",$G4272=""),"",IF($G4272="",$F4272,HYPERLINK($G4272,$F4272)))</f>
        <v/>
      </c>
      <c r="H4272" s="1" t="str">
        <f aca="false">IF($I4272="","None Attached",IF(LEFT($I4272,5)="https",HYPERLINK($I4272,"Datasheet"),HYPERLINK(_xlfn.CONCAT("https://",$I4272),"Datasheet")))</f>
        <v>None Attached</v>
      </c>
      <c r="M4272" s="56"/>
      <c r="P4272" s="58"/>
      <c r="Q4272" s="1" t="n">
        <f aca="false">$M4272-$N4272</f>
        <v>0</v>
      </c>
      <c r="R4272" s="56"/>
      <c r="T4272" s="59" t="s">
        <v>15</v>
      </c>
      <c r="U4272" s="1" t="n">
        <f aca="false">$S4272-$R4272</f>
        <v>0</v>
      </c>
      <c r="V4272" s="1" t="n">
        <f aca="false">IF($T4272="±",$Q4272*2,$Q4272)</f>
        <v>0</v>
      </c>
      <c r="W4272" s="60" t="str">
        <f aca="false">IFERROR($U4272/ABS($V4272),"N/A")</f>
        <v>N/A</v>
      </c>
      <c r="X4272" s="61" t="str">
        <f aca="false">IF(OR($W4272="N/A",$R4272="",$S4272=""),"N/A",IF($W4272&gt;=4,"Not Significant",IF($W4272&gt;=2,"Semi-Significant","Significant")))</f>
        <v>N/A</v>
      </c>
      <c r="Z4272" s="1" t="str">
        <f aca="false">IF($D4272="Z540.1 w/data",0,"")</f>
        <v/>
      </c>
      <c r="AA4272" s="1" t="e">
        <f aca="false">$Y4272+$Q4272+$Z4272</f>
        <v>#VALUE!</v>
      </c>
      <c r="AB4272" s="1" t="n">
        <f aca="false">$N4272+$Q4272</f>
        <v>0</v>
      </c>
      <c r="AC4272" s="1" t="str">
        <f aca="false">IF($Y4272="","",IF(AND($AA4272&gt;=$R4272,$AA4272&lt;=$S4272),"Pass","Fail"))</f>
        <v/>
      </c>
      <c r="AD4272" s="1" t="str">
        <f aca="false">IF($Y4272="","",IF($AA4272&gt;$R4272,"Pass","Fail"))</f>
        <v/>
      </c>
      <c r="AE4272" s="1" t="str">
        <f aca="false">IF($Y4272="","",IF($AA4272&gt;=$R4272,"Pass","Fail"))</f>
        <v/>
      </c>
      <c r="AF4272" s="1" t="str">
        <f aca="false">IF($Y4272="","",IF($AA4272&lt;=$S4272,"Pass","Fail"))</f>
        <v/>
      </c>
      <c r="AG4272" s="1" t="str">
        <f aca="false">IF($Y4272="","",IF($AA4272&lt;$S4272,"Pass","Fail"))</f>
        <v/>
      </c>
      <c r="AH4272" s="23" t="str">
        <f aca="true">INDIRECT(CHOOSE(MATCH($T4272,{"±","&gt;","≥","≤","&lt;"},0), "AC", "AD", "AE", "AF", "AG") &amp; ROW())</f>
        <v/>
      </c>
      <c r="AI4272" s="56" t="str">
        <f aca="false">IF($X4272="Not Significant","No Further Action Required",
IF($AH4272="","",
IF(AND($AH4272="Pass",$L4272="0 - Passed "),"Analysis performed; no further action required.",
IF(AND($AH4272="Fail",$L4272="1 - Failed "),"Analysis performed; no further action required.",
IF(AND($AH4272="Pass",$L4272="2 - Limited In Use "),"Analysis performed; no further action required.",
IF(AND($AH4272="Fail",$L4272="3 - Adjusted "),"Analysis performed; no further action required.",
"Unit fails analysis; TSM determination required."))))))</f>
        <v/>
      </c>
      <c r="AJ4272" s="58"/>
    </row>
    <row r="4273" customFormat="false" ht="15" hidden="false" customHeight="false" outlineLevel="0" collapsed="false">
      <c r="A4273" s="56"/>
      <c r="E4273" s="57" t="str">
        <f aca="false">IF(AND($F4273="",$G4273=""),"",IF($G4273="",$F4273,HYPERLINK($G4273,$F4273)))</f>
        <v/>
      </c>
      <c r="H4273" s="1" t="str">
        <f aca="false">IF($I4273="","None Attached",IF(LEFT($I4273,5)="https",HYPERLINK($I4273,"Datasheet"),HYPERLINK(_xlfn.CONCAT("https://",$I4273),"Datasheet")))</f>
        <v>None Attached</v>
      </c>
      <c r="M4273" s="56"/>
      <c r="P4273" s="58"/>
      <c r="Q4273" s="1" t="n">
        <f aca="false">$M4273-$N4273</f>
        <v>0</v>
      </c>
      <c r="R4273" s="56"/>
      <c r="T4273" s="59" t="s">
        <v>15</v>
      </c>
      <c r="U4273" s="1" t="n">
        <f aca="false">$S4273-$R4273</f>
        <v>0</v>
      </c>
      <c r="V4273" s="1" t="n">
        <f aca="false">IF($T4273="±",$Q4273*2,$Q4273)</f>
        <v>0</v>
      </c>
      <c r="W4273" s="60" t="str">
        <f aca="false">IFERROR($U4273/ABS($V4273),"N/A")</f>
        <v>N/A</v>
      </c>
      <c r="X4273" s="61" t="str">
        <f aca="false">IF(OR($W4273="N/A",$R4273="",$S4273=""),"N/A",IF($W4273&gt;=4,"Not Significant",IF($W4273&gt;=2,"Semi-Significant","Significant")))</f>
        <v>N/A</v>
      </c>
      <c r="Z4273" s="1" t="str">
        <f aca="false">IF($D4273="Z540.1 w/data",0,"")</f>
        <v/>
      </c>
      <c r="AA4273" s="1" t="e">
        <f aca="false">$Y4273+$Q4273+$Z4273</f>
        <v>#VALUE!</v>
      </c>
      <c r="AB4273" s="1" t="n">
        <f aca="false">$N4273+$Q4273</f>
        <v>0</v>
      </c>
      <c r="AC4273" s="1" t="str">
        <f aca="false">IF($Y4273="","",IF(AND($AA4273&gt;=$R4273,$AA4273&lt;=$S4273),"Pass","Fail"))</f>
        <v/>
      </c>
      <c r="AD4273" s="1" t="str">
        <f aca="false">IF($Y4273="","",IF($AA4273&gt;$R4273,"Pass","Fail"))</f>
        <v/>
      </c>
      <c r="AE4273" s="1" t="str">
        <f aca="false">IF($Y4273="","",IF($AA4273&gt;=$R4273,"Pass","Fail"))</f>
        <v/>
      </c>
      <c r="AF4273" s="1" t="str">
        <f aca="false">IF($Y4273="","",IF($AA4273&lt;=$S4273,"Pass","Fail"))</f>
        <v/>
      </c>
      <c r="AG4273" s="1" t="str">
        <f aca="false">IF($Y4273="","",IF($AA4273&lt;$S4273,"Pass","Fail"))</f>
        <v/>
      </c>
      <c r="AH4273" s="23" t="str">
        <f aca="true">INDIRECT(CHOOSE(MATCH($T4273,{"±","&gt;","≥","≤","&lt;"},0), "AC", "AD", "AE", "AF", "AG") &amp; ROW())</f>
        <v/>
      </c>
      <c r="AI4273" s="56" t="str">
        <f aca="false">IF($X4273="Not Significant","No Further Action Required",
IF($AH4273="","",
IF(AND($AH4273="Pass",$L4273="0 - Passed "),"Analysis performed; no further action required.",
IF(AND($AH4273="Fail",$L4273="1 - Failed "),"Analysis performed; no further action required.",
IF(AND($AH4273="Pass",$L4273="2 - Limited In Use "),"Analysis performed; no further action required.",
IF(AND($AH4273="Fail",$L4273="3 - Adjusted "),"Analysis performed; no further action required.",
"Unit fails analysis; TSM determination required."))))))</f>
        <v/>
      </c>
      <c r="AJ4273" s="58"/>
    </row>
    <row r="4274" customFormat="false" ht="15" hidden="false" customHeight="false" outlineLevel="0" collapsed="false">
      <c r="A4274" s="56"/>
      <c r="E4274" s="57" t="str">
        <f aca="false">IF(AND($F4274="",$G4274=""),"",IF($G4274="",$F4274,HYPERLINK($G4274,$F4274)))</f>
        <v/>
      </c>
      <c r="H4274" s="1" t="str">
        <f aca="false">IF($I4274="","None Attached",IF(LEFT($I4274,5)="https",HYPERLINK($I4274,"Datasheet"),HYPERLINK(_xlfn.CONCAT("https://",$I4274),"Datasheet")))</f>
        <v>None Attached</v>
      </c>
      <c r="M4274" s="56"/>
      <c r="P4274" s="58"/>
      <c r="Q4274" s="1" t="n">
        <f aca="false">$M4274-$N4274</f>
        <v>0</v>
      </c>
      <c r="R4274" s="56"/>
      <c r="T4274" s="59" t="s">
        <v>15</v>
      </c>
      <c r="U4274" s="1" t="n">
        <f aca="false">$S4274-$R4274</f>
        <v>0</v>
      </c>
      <c r="V4274" s="1" t="n">
        <f aca="false">IF($T4274="±",$Q4274*2,$Q4274)</f>
        <v>0</v>
      </c>
      <c r="W4274" s="60" t="str">
        <f aca="false">IFERROR($U4274/ABS($V4274),"N/A")</f>
        <v>N/A</v>
      </c>
      <c r="X4274" s="61" t="str">
        <f aca="false">IF(OR($W4274="N/A",$R4274="",$S4274=""),"N/A",IF($W4274&gt;=4,"Not Significant",IF($W4274&gt;=2,"Semi-Significant","Significant")))</f>
        <v>N/A</v>
      </c>
      <c r="Z4274" s="1" t="str">
        <f aca="false">IF($D4274="Z540.1 w/data",0,"")</f>
        <v/>
      </c>
      <c r="AA4274" s="1" t="e">
        <f aca="false">$Y4274+$Q4274+$Z4274</f>
        <v>#VALUE!</v>
      </c>
      <c r="AB4274" s="1" t="n">
        <f aca="false">$N4274+$Q4274</f>
        <v>0</v>
      </c>
      <c r="AC4274" s="1" t="str">
        <f aca="false">IF($Y4274="","",IF(AND($AA4274&gt;=$R4274,$AA4274&lt;=$S4274),"Pass","Fail"))</f>
        <v/>
      </c>
      <c r="AD4274" s="1" t="str">
        <f aca="false">IF($Y4274="","",IF($AA4274&gt;$R4274,"Pass","Fail"))</f>
        <v/>
      </c>
      <c r="AE4274" s="1" t="str">
        <f aca="false">IF($Y4274="","",IF($AA4274&gt;=$R4274,"Pass","Fail"))</f>
        <v/>
      </c>
      <c r="AF4274" s="1" t="str">
        <f aca="false">IF($Y4274="","",IF($AA4274&lt;=$S4274,"Pass","Fail"))</f>
        <v/>
      </c>
      <c r="AG4274" s="1" t="str">
        <f aca="false">IF($Y4274="","",IF($AA4274&lt;$S4274,"Pass","Fail"))</f>
        <v/>
      </c>
      <c r="AH4274" s="23" t="str">
        <f aca="true">INDIRECT(CHOOSE(MATCH($T4274,{"±","&gt;","≥","≤","&lt;"},0), "AC", "AD", "AE", "AF", "AG") &amp; ROW())</f>
        <v/>
      </c>
      <c r="AI4274" s="56" t="str">
        <f aca="false">IF($X4274="Not Significant","No Further Action Required",
IF($AH4274="","",
IF(AND($AH4274="Pass",$L4274="0 - Passed "),"Analysis performed; no further action required.",
IF(AND($AH4274="Fail",$L4274="1 - Failed "),"Analysis performed; no further action required.",
IF(AND($AH4274="Pass",$L4274="2 - Limited In Use "),"Analysis performed; no further action required.",
IF(AND($AH4274="Fail",$L4274="3 - Adjusted "),"Analysis performed; no further action required.",
"Unit fails analysis; TSM determination required."))))))</f>
        <v/>
      </c>
      <c r="AJ4274" s="58"/>
    </row>
    <row r="4275" customFormat="false" ht="15" hidden="false" customHeight="false" outlineLevel="0" collapsed="false">
      <c r="A4275" s="56"/>
      <c r="E4275" s="57" t="str">
        <f aca="false">IF(AND($F4275="",$G4275=""),"",IF($G4275="",$F4275,HYPERLINK($G4275,$F4275)))</f>
        <v/>
      </c>
      <c r="H4275" s="1" t="str">
        <f aca="false">IF($I4275="","None Attached",IF(LEFT($I4275,5)="https",HYPERLINK($I4275,"Datasheet"),HYPERLINK(_xlfn.CONCAT("https://",$I4275),"Datasheet")))</f>
        <v>None Attached</v>
      </c>
      <c r="M4275" s="56"/>
      <c r="P4275" s="58"/>
      <c r="Q4275" s="1" t="n">
        <f aca="false">$M4275-$N4275</f>
        <v>0</v>
      </c>
      <c r="R4275" s="56"/>
      <c r="T4275" s="59" t="s">
        <v>15</v>
      </c>
      <c r="U4275" s="1" t="n">
        <f aca="false">$S4275-$R4275</f>
        <v>0</v>
      </c>
      <c r="V4275" s="1" t="n">
        <f aca="false">IF($T4275="±",$Q4275*2,$Q4275)</f>
        <v>0</v>
      </c>
      <c r="W4275" s="60" t="str">
        <f aca="false">IFERROR($U4275/ABS($V4275),"N/A")</f>
        <v>N/A</v>
      </c>
      <c r="X4275" s="61" t="str">
        <f aca="false">IF(OR($W4275="N/A",$R4275="",$S4275=""),"N/A",IF($W4275&gt;=4,"Not Significant",IF($W4275&gt;=2,"Semi-Significant","Significant")))</f>
        <v>N/A</v>
      </c>
      <c r="Z4275" s="1" t="str">
        <f aca="false">IF($D4275="Z540.1 w/data",0,"")</f>
        <v/>
      </c>
      <c r="AA4275" s="1" t="e">
        <f aca="false">$Y4275+$Q4275+$Z4275</f>
        <v>#VALUE!</v>
      </c>
      <c r="AB4275" s="1" t="n">
        <f aca="false">$N4275+$Q4275</f>
        <v>0</v>
      </c>
      <c r="AC4275" s="1" t="str">
        <f aca="false">IF($Y4275="","",IF(AND($AA4275&gt;=$R4275,$AA4275&lt;=$S4275),"Pass","Fail"))</f>
        <v/>
      </c>
      <c r="AD4275" s="1" t="str">
        <f aca="false">IF($Y4275="","",IF($AA4275&gt;$R4275,"Pass","Fail"))</f>
        <v/>
      </c>
      <c r="AE4275" s="1" t="str">
        <f aca="false">IF($Y4275="","",IF($AA4275&gt;=$R4275,"Pass","Fail"))</f>
        <v/>
      </c>
      <c r="AF4275" s="1" t="str">
        <f aca="false">IF($Y4275="","",IF($AA4275&lt;=$S4275,"Pass","Fail"))</f>
        <v/>
      </c>
      <c r="AG4275" s="1" t="str">
        <f aca="false">IF($Y4275="","",IF($AA4275&lt;$S4275,"Pass","Fail"))</f>
        <v/>
      </c>
      <c r="AH4275" s="23" t="str">
        <f aca="true">INDIRECT(CHOOSE(MATCH($T4275,{"±","&gt;","≥","≤","&lt;"},0), "AC", "AD", "AE", "AF", "AG") &amp; ROW())</f>
        <v/>
      </c>
      <c r="AI4275" s="56" t="str">
        <f aca="false">IF($X4275="Not Significant","No Further Action Required",
IF($AH4275="","",
IF(AND($AH4275="Pass",$L4275="0 - Passed "),"Analysis performed; no further action required.",
IF(AND($AH4275="Fail",$L4275="1 - Failed "),"Analysis performed; no further action required.",
IF(AND($AH4275="Pass",$L4275="2 - Limited In Use "),"Analysis performed; no further action required.",
IF(AND($AH4275="Fail",$L4275="3 - Adjusted "),"Analysis performed; no further action required.",
"Unit fails analysis; TSM determination required."))))))</f>
        <v/>
      </c>
      <c r="AJ4275" s="58"/>
    </row>
    <row r="4276" customFormat="false" ht="15" hidden="false" customHeight="false" outlineLevel="0" collapsed="false">
      <c r="A4276" s="56"/>
      <c r="E4276" s="57" t="str">
        <f aca="false">IF(AND($F4276="",$G4276=""),"",IF($G4276="",$F4276,HYPERLINK($G4276,$F4276)))</f>
        <v/>
      </c>
      <c r="H4276" s="1" t="str">
        <f aca="false">IF($I4276="","None Attached",IF(LEFT($I4276,5)="https",HYPERLINK($I4276,"Datasheet"),HYPERLINK(_xlfn.CONCAT("https://",$I4276),"Datasheet")))</f>
        <v>None Attached</v>
      </c>
      <c r="M4276" s="56"/>
      <c r="P4276" s="58"/>
      <c r="Q4276" s="1" t="n">
        <f aca="false">$M4276-$N4276</f>
        <v>0</v>
      </c>
      <c r="R4276" s="56"/>
      <c r="T4276" s="59" t="s">
        <v>15</v>
      </c>
      <c r="U4276" s="1" t="n">
        <f aca="false">$S4276-$R4276</f>
        <v>0</v>
      </c>
      <c r="V4276" s="1" t="n">
        <f aca="false">IF($T4276="±",$Q4276*2,$Q4276)</f>
        <v>0</v>
      </c>
      <c r="W4276" s="60" t="str">
        <f aca="false">IFERROR($U4276/ABS($V4276),"N/A")</f>
        <v>N/A</v>
      </c>
      <c r="X4276" s="61" t="str">
        <f aca="false">IF(OR($W4276="N/A",$R4276="",$S4276=""),"N/A",IF($W4276&gt;=4,"Not Significant",IF($W4276&gt;=2,"Semi-Significant","Significant")))</f>
        <v>N/A</v>
      </c>
      <c r="Z4276" s="1" t="str">
        <f aca="false">IF($D4276="Z540.1 w/data",0,"")</f>
        <v/>
      </c>
      <c r="AA4276" s="1" t="e">
        <f aca="false">$Y4276+$Q4276+$Z4276</f>
        <v>#VALUE!</v>
      </c>
      <c r="AB4276" s="1" t="n">
        <f aca="false">$N4276+$Q4276</f>
        <v>0</v>
      </c>
      <c r="AC4276" s="1" t="str">
        <f aca="false">IF($Y4276="","",IF(AND($AA4276&gt;=$R4276,$AA4276&lt;=$S4276),"Pass","Fail"))</f>
        <v/>
      </c>
      <c r="AD4276" s="1" t="str">
        <f aca="false">IF($Y4276="","",IF($AA4276&gt;$R4276,"Pass","Fail"))</f>
        <v/>
      </c>
      <c r="AE4276" s="1" t="str">
        <f aca="false">IF($Y4276="","",IF($AA4276&gt;=$R4276,"Pass","Fail"))</f>
        <v/>
      </c>
      <c r="AF4276" s="1" t="str">
        <f aca="false">IF($Y4276="","",IF($AA4276&lt;=$S4276,"Pass","Fail"))</f>
        <v/>
      </c>
      <c r="AG4276" s="1" t="str">
        <f aca="false">IF($Y4276="","",IF($AA4276&lt;$S4276,"Pass","Fail"))</f>
        <v/>
      </c>
      <c r="AH4276" s="23" t="str">
        <f aca="true">INDIRECT(CHOOSE(MATCH($T4276,{"±","&gt;","≥","≤","&lt;"},0), "AC", "AD", "AE", "AF", "AG") &amp; ROW())</f>
        <v/>
      </c>
      <c r="AI4276" s="56" t="str">
        <f aca="false">IF($X4276="Not Significant","No Further Action Required",
IF($AH4276="","",
IF(AND($AH4276="Pass",$L4276="0 - Passed "),"Analysis performed; no further action required.",
IF(AND($AH4276="Fail",$L4276="1 - Failed "),"Analysis performed; no further action required.",
IF(AND($AH4276="Pass",$L4276="2 - Limited In Use "),"Analysis performed; no further action required.",
IF(AND($AH4276="Fail",$L4276="3 - Adjusted "),"Analysis performed; no further action required.",
"Unit fails analysis; TSM determination required."))))))</f>
        <v/>
      </c>
      <c r="AJ4276" s="58"/>
    </row>
    <row r="4277" customFormat="false" ht="15" hidden="false" customHeight="false" outlineLevel="0" collapsed="false">
      <c r="A4277" s="56"/>
      <c r="E4277" s="57" t="str">
        <f aca="false">IF(AND($F4277="",$G4277=""),"",IF($G4277="",$F4277,HYPERLINK($G4277,$F4277)))</f>
        <v/>
      </c>
      <c r="H4277" s="1" t="str">
        <f aca="false">IF($I4277="","None Attached",IF(LEFT($I4277,5)="https",HYPERLINK($I4277,"Datasheet"),HYPERLINK(_xlfn.CONCAT("https://",$I4277),"Datasheet")))</f>
        <v>None Attached</v>
      </c>
      <c r="M4277" s="56"/>
      <c r="P4277" s="58"/>
      <c r="Q4277" s="1" t="n">
        <f aca="false">$M4277-$N4277</f>
        <v>0</v>
      </c>
      <c r="R4277" s="56"/>
      <c r="T4277" s="59" t="s">
        <v>15</v>
      </c>
      <c r="U4277" s="1" t="n">
        <f aca="false">$S4277-$R4277</f>
        <v>0</v>
      </c>
      <c r="V4277" s="1" t="n">
        <f aca="false">IF($T4277="±",$Q4277*2,$Q4277)</f>
        <v>0</v>
      </c>
      <c r="W4277" s="60" t="str">
        <f aca="false">IFERROR($U4277/ABS($V4277),"N/A")</f>
        <v>N/A</v>
      </c>
      <c r="X4277" s="61" t="str">
        <f aca="false">IF(OR($W4277="N/A",$R4277="",$S4277=""),"N/A",IF($W4277&gt;=4,"Not Significant",IF($W4277&gt;=2,"Semi-Significant","Significant")))</f>
        <v>N/A</v>
      </c>
      <c r="Z4277" s="1" t="str">
        <f aca="false">IF($D4277="Z540.1 w/data",0,"")</f>
        <v/>
      </c>
      <c r="AA4277" s="1" t="e">
        <f aca="false">$Y4277+$Q4277+$Z4277</f>
        <v>#VALUE!</v>
      </c>
      <c r="AB4277" s="1" t="n">
        <f aca="false">$N4277+$Q4277</f>
        <v>0</v>
      </c>
      <c r="AC4277" s="1" t="str">
        <f aca="false">IF($Y4277="","",IF(AND($AA4277&gt;=$R4277,$AA4277&lt;=$S4277),"Pass","Fail"))</f>
        <v/>
      </c>
      <c r="AD4277" s="1" t="str">
        <f aca="false">IF($Y4277="","",IF($AA4277&gt;$R4277,"Pass","Fail"))</f>
        <v/>
      </c>
      <c r="AE4277" s="1" t="str">
        <f aca="false">IF($Y4277="","",IF($AA4277&gt;=$R4277,"Pass","Fail"))</f>
        <v/>
      </c>
      <c r="AF4277" s="1" t="str">
        <f aca="false">IF($Y4277="","",IF($AA4277&lt;=$S4277,"Pass","Fail"))</f>
        <v/>
      </c>
      <c r="AG4277" s="1" t="str">
        <f aca="false">IF($Y4277="","",IF($AA4277&lt;$S4277,"Pass","Fail"))</f>
        <v/>
      </c>
      <c r="AH4277" s="23" t="str">
        <f aca="true">INDIRECT(CHOOSE(MATCH($T4277,{"±","&gt;","≥","≤","&lt;"},0), "AC", "AD", "AE", "AF", "AG") &amp; ROW())</f>
        <v/>
      </c>
      <c r="AI4277" s="56" t="str">
        <f aca="false">IF($X4277="Not Significant","No Further Action Required",
IF($AH4277="","",
IF(AND($AH4277="Pass",$L4277="0 - Passed "),"Analysis performed; no further action required.",
IF(AND($AH4277="Fail",$L4277="1 - Failed "),"Analysis performed; no further action required.",
IF(AND($AH4277="Pass",$L4277="2 - Limited In Use "),"Analysis performed; no further action required.",
IF(AND($AH4277="Fail",$L4277="3 - Adjusted "),"Analysis performed; no further action required.",
"Unit fails analysis; TSM determination required."))))))</f>
        <v/>
      </c>
      <c r="AJ4277" s="58"/>
    </row>
    <row r="4278" customFormat="false" ht="15" hidden="false" customHeight="false" outlineLevel="0" collapsed="false">
      <c r="A4278" s="56"/>
      <c r="E4278" s="57" t="str">
        <f aca="false">IF(AND($F4278="",$G4278=""),"",IF($G4278="",$F4278,HYPERLINK($G4278,$F4278)))</f>
        <v/>
      </c>
      <c r="H4278" s="1" t="str">
        <f aca="false">IF($I4278="","None Attached",IF(LEFT($I4278,5)="https",HYPERLINK($I4278,"Datasheet"),HYPERLINK(_xlfn.CONCAT("https://",$I4278),"Datasheet")))</f>
        <v>None Attached</v>
      </c>
      <c r="M4278" s="56"/>
      <c r="P4278" s="58"/>
      <c r="Q4278" s="1" t="n">
        <f aca="false">$M4278-$N4278</f>
        <v>0</v>
      </c>
      <c r="R4278" s="56"/>
      <c r="T4278" s="59" t="s">
        <v>15</v>
      </c>
      <c r="U4278" s="1" t="n">
        <f aca="false">$S4278-$R4278</f>
        <v>0</v>
      </c>
      <c r="V4278" s="1" t="n">
        <f aca="false">IF($T4278="±",$Q4278*2,$Q4278)</f>
        <v>0</v>
      </c>
      <c r="W4278" s="60" t="str">
        <f aca="false">IFERROR($U4278/ABS($V4278),"N/A")</f>
        <v>N/A</v>
      </c>
      <c r="X4278" s="61" t="str">
        <f aca="false">IF(OR($W4278="N/A",$R4278="",$S4278=""),"N/A",IF($W4278&gt;=4,"Not Significant",IF($W4278&gt;=2,"Semi-Significant","Significant")))</f>
        <v>N/A</v>
      </c>
      <c r="Z4278" s="1" t="str">
        <f aca="false">IF($D4278="Z540.1 w/data",0,"")</f>
        <v/>
      </c>
      <c r="AA4278" s="1" t="e">
        <f aca="false">$Y4278+$Q4278+$Z4278</f>
        <v>#VALUE!</v>
      </c>
      <c r="AB4278" s="1" t="n">
        <f aca="false">$N4278+$Q4278</f>
        <v>0</v>
      </c>
      <c r="AC4278" s="1" t="str">
        <f aca="false">IF($Y4278="","",IF(AND($AA4278&gt;=$R4278,$AA4278&lt;=$S4278),"Pass","Fail"))</f>
        <v/>
      </c>
      <c r="AD4278" s="1" t="str">
        <f aca="false">IF($Y4278="","",IF($AA4278&gt;$R4278,"Pass","Fail"))</f>
        <v/>
      </c>
      <c r="AE4278" s="1" t="str">
        <f aca="false">IF($Y4278="","",IF($AA4278&gt;=$R4278,"Pass","Fail"))</f>
        <v/>
      </c>
      <c r="AF4278" s="1" t="str">
        <f aca="false">IF($Y4278="","",IF($AA4278&lt;=$S4278,"Pass","Fail"))</f>
        <v/>
      </c>
      <c r="AG4278" s="1" t="str">
        <f aca="false">IF($Y4278="","",IF($AA4278&lt;$S4278,"Pass","Fail"))</f>
        <v/>
      </c>
      <c r="AH4278" s="23" t="str">
        <f aca="true">INDIRECT(CHOOSE(MATCH($T4278,{"±","&gt;","≥","≤","&lt;"},0), "AC", "AD", "AE", "AF", "AG") &amp; ROW())</f>
        <v/>
      </c>
      <c r="AI4278" s="56" t="str">
        <f aca="false">IF($X4278="Not Significant","No Further Action Required",
IF($AH4278="","",
IF(AND($AH4278="Pass",$L4278="0 - Passed "),"Analysis performed; no further action required.",
IF(AND($AH4278="Fail",$L4278="1 - Failed "),"Analysis performed; no further action required.",
IF(AND($AH4278="Pass",$L4278="2 - Limited In Use "),"Analysis performed; no further action required.",
IF(AND($AH4278="Fail",$L4278="3 - Adjusted "),"Analysis performed; no further action required.",
"Unit fails analysis; TSM determination required."))))))</f>
        <v/>
      </c>
      <c r="AJ4278" s="58"/>
    </row>
    <row r="4279" customFormat="false" ht="15" hidden="false" customHeight="false" outlineLevel="0" collapsed="false">
      <c r="A4279" s="56"/>
      <c r="E4279" s="57" t="str">
        <f aca="false">IF(AND($F4279="",$G4279=""),"",IF($G4279="",$F4279,HYPERLINK($G4279,$F4279)))</f>
        <v/>
      </c>
      <c r="H4279" s="1" t="str">
        <f aca="false">IF($I4279="","None Attached",IF(LEFT($I4279,5)="https",HYPERLINK($I4279,"Datasheet"),HYPERLINK(_xlfn.CONCAT("https://",$I4279),"Datasheet")))</f>
        <v>None Attached</v>
      </c>
      <c r="M4279" s="56"/>
      <c r="P4279" s="58"/>
      <c r="Q4279" s="1" t="n">
        <f aca="false">$M4279-$N4279</f>
        <v>0</v>
      </c>
      <c r="R4279" s="56"/>
      <c r="T4279" s="59" t="s">
        <v>15</v>
      </c>
      <c r="U4279" s="1" t="n">
        <f aca="false">$S4279-$R4279</f>
        <v>0</v>
      </c>
      <c r="V4279" s="1" t="n">
        <f aca="false">IF($T4279="±",$Q4279*2,$Q4279)</f>
        <v>0</v>
      </c>
      <c r="W4279" s="60" t="str">
        <f aca="false">IFERROR($U4279/ABS($V4279),"N/A")</f>
        <v>N/A</v>
      </c>
      <c r="X4279" s="61" t="str">
        <f aca="false">IF(OR($W4279="N/A",$R4279="",$S4279=""),"N/A",IF($W4279&gt;=4,"Not Significant",IF($W4279&gt;=2,"Semi-Significant","Significant")))</f>
        <v>N/A</v>
      </c>
      <c r="Z4279" s="1" t="str">
        <f aca="false">IF($D4279="Z540.1 w/data",0,"")</f>
        <v/>
      </c>
      <c r="AA4279" s="1" t="e">
        <f aca="false">$Y4279+$Q4279+$Z4279</f>
        <v>#VALUE!</v>
      </c>
      <c r="AB4279" s="1" t="n">
        <f aca="false">$N4279+$Q4279</f>
        <v>0</v>
      </c>
      <c r="AC4279" s="1" t="str">
        <f aca="false">IF($Y4279="","",IF(AND($AA4279&gt;=$R4279,$AA4279&lt;=$S4279),"Pass","Fail"))</f>
        <v/>
      </c>
      <c r="AD4279" s="1" t="str">
        <f aca="false">IF($Y4279="","",IF($AA4279&gt;$R4279,"Pass","Fail"))</f>
        <v/>
      </c>
      <c r="AE4279" s="1" t="str">
        <f aca="false">IF($Y4279="","",IF($AA4279&gt;=$R4279,"Pass","Fail"))</f>
        <v/>
      </c>
      <c r="AF4279" s="1" t="str">
        <f aca="false">IF($Y4279="","",IF($AA4279&lt;=$S4279,"Pass","Fail"))</f>
        <v/>
      </c>
      <c r="AG4279" s="1" t="str">
        <f aca="false">IF($Y4279="","",IF($AA4279&lt;$S4279,"Pass","Fail"))</f>
        <v/>
      </c>
      <c r="AH4279" s="23" t="str">
        <f aca="true">INDIRECT(CHOOSE(MATCH($T4279,{"±","&gt;","≥","≤","&lt;"},0), "AC", "AD", "AE", "AF", "AG") &amp; ROW())</f>
        <v/>
      </c>
      <c r="AI4279" s="56" t="str">
        <f aca="false">IF($X4279="Not Significant","No Further Action Required",
IF($AH4279="","",
IF(AND($AH4279="Pass",$L4279="0 - Passed "),"Analysis performed; no further action required.",
IF(AND($AH4279="Fail",$L4279="1 - Failed "),"Analysis performed; no further action required.",
IF(AND($AH4279="Pass",$L4279="2 - Limited In Use "),"Analysis performed; no further action required.",
IF(AND($AH4279="Fail",$L4279="3 - Adjusted "),"Analysis performed; no further action required.",
"Unit fails analysis; TSM determination required."))))))</f>
        <v/>
      </c>
      <c r="AJ4279" s="58"/>
    </row>
    <row r="4280" customFormat="false" ht="15" hidden="false" customHeight="false" outlineLevel="0" collapsed="false">
      <c r="A4280" s="56"/>
      <c r="E4280" s="57" t="str">
        <f aca="false">IF(AND($F4280="",$G4280=""),"",IF($G4280="",$F4280,HYPERLINK($G4280,$F4280)))</f>
        <v/>
      </c>
      <c r="H4280" s="1" t="str">
        <f aca="false">IF($I4280="","None Attached",IF(LEFT($I4280,5)="https",HYPERLINK($I4280,"Datasheet"),HYPERLINK(_xlfn.CONCAT("https://",$I4280),"Datasheet")))</f>
        <v>None Attached</v>
      </c>
      <c r="M4280" s="56"/>
      <c r="P4280" s="58"/>
      <c r="Q4280" s="1" t="n">
        <f aca="false">$M4280-$N4280</f>
        <v>0</v>
      </c>
      <c r="R4280" s="56"/>
      <c r="T4280" s="59" t="s">
        <v>15</v>
      </c>
      <c r="U4280" s="1" t="n">
        <f aca="false">$S4280-$R4280</f>
        <v>0</v>
      </c>
      <c r="V4280" s="1" t="n">
        <f aca="false">IF($T4280="±",$Q4280*2,$Q4280)</f>
        <v>0</v>
      </c>
      <c r="W4280" s="60" t="str">
        <f aca="false">IFERROR($U4280/ABS($V4280),"N/A")</f>
        <v>N/A</v>
      </c>
      <c r="X4280" s="61" t="str">
        <f aca="false">IF(OR($W4280="N/A",$R4280="",$S4280=""),"N/A",IF($W4280&gt;=4,"Not Significant",IF($W4280&gt;=2,"Semi-Significant","Significant")))</f>
        <v>N/A</v>
      </c>
      <c r="Z4280" s="1" t="str">
        <f aca="false">IF($D4280="Z540.1 w/data",0,"")</f>
        <v/>
      </c>
      <c r="AA4280" s="1" t="e">
        <f aca="false">$Y4280+$Q4280+$Z4280</f>
        <v>#VALUE!</v>
      </c>
      <c r="AB4280" s="1" t="n">
        <f aca="false">$N4280+$Q4280</f>
        <v>0</v>
      </c>
      <c r="AC4280" s="1" t="str">
        <f aca="false">IF($Y4280="","",IF(AND($AA4280&gt;=$R4280,$AA4280&lt;=$S4280),"Pass","Fail"))</f>
        <v/>
      </c>
      <c r="AD4280" s="1" t="str">
        <f aca="false">IF($Y4280="","",IF($AA4280&gt;$R4280,"Pass","Fail"))</f>
        <v/>
      </c>
      <c r="AE4280" s="1" t="str">
        <f aca="false">IF($Y4280="","",IF($AA4280&gt;=$R4280,"Pass","Fail"))</f>
        <v/>
      </c>
      <c r="AF4280" s="1" t="str">
        <f aca="false">IF($Y4280="","",IF($AA4280&lt;=$S4280,"Pass","Fail"))</f>
        <v/>
      </c>
      <c r="AG4280" s="1" t="str">
        <f aca="false">IF($Y4280="","",IF($AA4280&lt;$S4280,"Pass","Fail"))</f>
        <v/>
      </c>
      <c r="AH4280" s="23" t="str">
        <f aca="true">INDIRECT(CHOOSE(MATCH($T4280,{"±","&gt;","≥","≤","&lt;"},0), "AC", "AD", "AE", "AF", "AG") &amp; ROW())</f>
        <v/>
      </c>
      <c r="AI4280" s="56" t="str">
        <f aca="false">IF($X4280="Not Significant","No Further Action Required",
IF($AH4280="","",
IF(AND($AH4280="Pass",$L4280="0 - Passed "),"Analysis performed; no further action required.",
IF(AND($AH4280="Fail",$L4280="1 - Failed "),"Analysis performed; no further action required.",
IF(AND($AH4280="Pass",$L4280="2 - Limited In Use "),"Analysis performed; no further action required.",
IF(AND($AH4280="Fail",$L4280="3 - Adjusted "),"Analysis performed; no further action required.",
"Unit fails analysis; TSM determination required."))))))</f>
        <v/>
      </c>
      <c r="AJ4280" s="58"/>
    </row>
    <row r="4281" customFormat="false" ht="15" hidden="false" customHeight="false" outlineLevel="0" collapsed="false">
      <c r="A4281" s="56"/>
      <c r="E4281" s="57" t="str">
        <f aca="false">IF(AND($F4281="",$G4281=""),"",IF($G4281="",$F4281,HYPERLINK($G4281,$F4281)))</f>
        <v/>
      </c>
      <c r="H4281" s="1" t="str">
        <f aca="false">IF($I4281="","None Attached",IF(LEFT($I4281,5)="https",HYPERLINK($I4281,"Datasheet"),HYPERLINK(_xlfn.CONCAT("https://",$I4281),"Datasheet")))</f>
        <v>None Attached</v>
      </c>
      <c r="M4281" s="56"/>
      <c r="P4281" s="58"/>
      <c r="Q4281" s="1" t="n">
        <f aca="false">$M4281-$N4281</f>
        <v>0</v>
      </c>
      <c r="R4281" s="56"/>
      <c r="T4281" s="59" t="s">
        <v>15</v>
      </c>
      <c r="U4281" s="1" t="n">
        <f aca="false">$S4281-$R4281</f>
        <v>0</v>
      </c>
      <c r="V4281" s="1" t="n">
        <f aca="false">IF($T4281="±",$Q4281*2,$Q4281)</f>
        <v>0</v>
      </c>
      <c r="W4281" s="60" t="str">
        <f aca="false">IFERROR($U4281/ABS($V4281),"N/A")</f>
        <v>N/A</v>
      </c>
      <c r="X4281" s="61" t="str">
        <f aca="false">IF(OR($W4281="N/A",$R4281="",$S4281=""),"N/A",IF($W4281&gt;=4,"Not Significant",IF($W4281&gt;=2,"Semi-Significant","Significant")))</f>
        <v>N/A</v>
      </c>
      <c r="Z4281" s="1" t="str">
        <f aca="false">IF($D4281="Z540.1 w/data",0,"")</f>
        <v/>
      </c>
      <c r="AA4281" s="1" t="e">
        <f aca="false">$Y4281+$Q4281+$Z4281</f>
        <v>#VALUE!</v>
      </c>
      <c r="AB4281" s="1" t="n">
        <f aca="false">$N4281+$Q4281</f>
        <v>0</v>
      </c>
      <c r="AC4281" s="1" t="str">
        <f aca="false">IF($Y4281="","",IF(AND($AA4281&gt;=$R4281,$AA4281&lt;=$S4281),"Pass","Fail"))</f>
        <v/>
      </c>
      <c r="AD4281" s="1" t="str">
        <f aca="false">IF($Y4281="","",IF($AA4281&gt;$R4281,"Pass","Fail"))</f>
        <v/>
      </c>
      <c r="AE4281" s="1" t="str">
        <f aca="false">IF($Y4281="","",IF($AA4281&gt;=$R4281,"Pass","Fail"))</f>
        <v/>
      </c>
      <c r="AF4281" s="1" t="str">
        <f aca="false">IF($Y4281="","",IF($AA4281&lt;=$S4281,"Pass","Fail"))</f>
        <v/>
      </c>
      <c r="AG4281" s="1" t="str">
        <f aca="false">IF($Y4281="","",IF($AA4281&lt;$S4281,"Pass","Fail"))</f>
        <v/>
      </c>
      <c r="AH4281" s="23" t="str">
        <f aca="true">INDIRECT(CHOOSE(MATCH($T4281,{"±","&gt;","≥","≤","&lt;"},0), "AC", "AD", "AE", "AF", "AG") &amp; ROW())</f>
        <v/>
      </c>
      <c r="AI4281" s="56" t="str">
        <f aca="false">IF($X4281="Not Significant","No Further Action Required",
IF($AH4281="","",
IF(AND($AH4281="Pass",$L4281="0 - Passed "),"Analysis performed; no further action required.",
IF(AND($AH4281="Fail",$L4281="1 - Failed "),"Analysis performed; no further action required.",
IF(AND($AH4281="Pass",$L4281="2 - Limited In Use "),"Analysis performed; no further action required.",
IF(AND($AH4281="Fail",$L4281="3 - Adjusted "),"Analysis performed; no further action required.",
"Unit fails analysis; TSM determination required."))))))</f>
        <v/>
      </c>
      <c r="AJ4281" s="58"/>
    </row>
    <row r="4282" customFormat="false" ht="15" hidden="false" customHeight="false" outlineLevel="0" collapsed="false">
      <c r="A4282" s="56"/>
      <c r="E4282" s="57" t="str">
        <f aca="false">IF(AND($F4282="",$G4282=""),"",IF($G4282="",$F4282,HYPERLINK($G4282,$F4282)))</f>
        <v/>
      </c>
      <c r="H4282" s="1" t="str">
        <f aca="false">IF($I4282="","None Attached",IF(LEFT($I4282,5)="https",HYPERLINK($I4282,"Datasheet"),HYPERLINK(_xlfn.CONCAT("https://",$I4282),"Datasheet")))</f>
        <v>None Attached</v>
      </c>
      <c r="M4282" s="56"/>
      <c r="P4282" s="58"/>
      <c r="Q4282" s="1" t="n">
        <f aca="false">$M4282-$N4282</f>
        <v>0</v>
      </c>
      <c r="R4282" s="56"/>
      <c r="T4282" s="59" t="s">
        <v>15</v>
      </c>
      <c r="U4282" s="1" t="n">
        <f aca="false">$S4282-$R4282</f>
        <v>0</v>
      </c>
      <c r="V4282" s="1" t="n">
        <f aca="false">IF($T4282="±",$Q4282*2,$Q4282)</f>
        <v>0</v>
      </c>
      <c r="W4282" s="60" t="str">
        <f aca="false">IFERROR($U4282/ABS($V4282),"N/A")</f>
        <v>N/A</v>
      </c>
      <c r="X4282" s="61" t="str">
        <f aca="false">IF(OR($W4282="N/A",$R4282="",$S4282=""),"N/A",IF($W4282&gt;=4,"Not Significant",IF($W4282&gt;=2,"Semi-Significant","Significant")))</f>
        <v>N/A</v>
      </c>
      <c r="Z4282" s="1" t="str">
        <f aca="false">IF($D4282="Z540.1 w/data",0,"")</f>
        <v/>
      </c>
      <c r="AA4282" s="1" t="e">
        <f aca="false">$Y4282+$Q4282+$Z4282</f>
        <v>#VALUE!</v>
      </c>
      <c r="AB4282" s="1" t="n">
        <f aca="false">$N4282+$Q4282</f>
        <v>0</v>
      </c>
      <c r="AC4282" s="1" t="str">
        <f aca="false">IF($Y4282="","",IF(AND($AA4282&gt;=$R4282,$AA4282&lt;=$S4282),"Pass","Fail"))</f>
        <v/>
      </c>
      <c r="AD4282" s="1" t="str">
        <f aca="false">IF($Y4282="","",IF($AA4282&gt;$R4282,"Pass","Fail"))</f>
        <v/>
      </c>
      <c r="AE4282" s="1" t="str">
        <f aca="false">IF($Y4282="","",IF($AA4282&gt;=$R4282,"Pass","Fail"))</f>
        <v/>
      </c>
      <c r="AF4282" s="1" t="str">
        <f aca="false">IF($Y4282="","",IF($AA4282&lt;=$S4282,"Pass","Fail"))</f>
        <v/>
      </c>
      <c r="AG4282" s="1" t="str">
        <f aca="false">IF($Y4282="","",IF($AA4282&lt;$S4282,"Pass","Fail"))</f>
        <v/>
      </c>
      <c r="AH4282" s="23" t="str">
        <f aca="true">INDIRECT(CHOOSE(MATCH($T4282,{"±","&gt;","≥","≤","&lt;"},0), "AC", "AD", "AE", "AF", "AG") &amp; ROW())</f>
        <v/>
      </c>
      <c r="AI4282" s="56" t="str">
        <f aca="false">IF($X4282="Not Significant","No Further Action Required",
IF($AH4282="","",
IF(AND($AH4282="Pass",$L4282="0 - Passed "),"Analysis performed; no further action required.",
IF(AND($AH4282="Fail",$L4282="1 - Failed "),"Analysis performed; no further action required.",
IF(AND($AH4282="Pass",$L4282="2 - Limited In Use "),"Analysis performed; no further action required.",
IF(AND($AH4282="Fail",$L4282="3 - Adjusted "),"Analysis performed; no further action required.",
"Unit fails analysis; TSM determination required."))))))</f>
        <v/>
      </c>
      <c r="AJ4282" s="58"/>
    </row>
    <row r="4283" customFormat="false" ht="15" hidden="false" customHeight="false" outlineLevel="0" collapsed="false">
      <c r="A4283" s="56"/>
      <c r="E4283" s="57" t="str">
        <f aca="false">IF(AND($F4283="",$G4283=""),"",IF($G4283="",$F4283,HYPERLINK($G4283,$F4283)))</f>
        <v/>
      </c>
      <c r="H4283" s="1" t="str">
        <f aca="false">IF($I4283="","None Attached",IF(LEFT($I4283,5)="https",HYPERLINK($I4283,"Datasheet"),HYPERLINK(_xlfn.CONCAT("https://",$I4283),"Datasheet")))</f>
        <v>None Attached</v>
      </c>
      <c r="M4283" s="56"/>
      <c r="P4283" s="58"/>
      <c r="Q4283" s="1" t="n">
        <f aca="false">$M4283-$N4283</f>
        <v>0</v>
      </c>
      <c r="R4283" s="56"/>
      <c r="T4283" s="59" t="s">
        <v>15</v>
      </c>
      <c r="U4283" s="1" t="n">
        <f aca="false">$S4283-$R4283</f>
        <v>0</v>
      </c>
      <c r="V4283" s="1" t="n">
        <f aca="false">IF($T4283="±",$Q4283*2,$Q4283)</f>
        <v>0</v>
      </c>
      <c r="W4283" s="60" t="str">
        <f aca="false">IFERROR($U4283/ABS($V4283),"N/A")</f>
        <v>N/A</v>
      </c>
      <c r="X4283" s="61" t="str">
        <f aca="false">IF(OR($W4283="N/A",$R4283="",$S4283=""),"N/A",IF($W4283&gt;=4,"Not Significant",IF($W4283&gt;=2,"Semi-Significant","Significant")))</f>
        <v>N/A</v>
      </c>
      <c r="Z4283" s="1" t="str">
        <f aca="false">IF($D4283="Z540.1 w/data",0,"")</f>
        <v/>
      </c>
      <c r="AA4283" s="1" t="e">
        <f aca="false">$Y4283+$Q4283+$Z4283</f>
        <v>#VALUE!</v>
      </c>
      <c r="AB4283" s="1" t="n">
        <f aca="false">$N4283+$Q4283</f>
        <v>0</v>
      </c>
      <c r="AC4283" s="1" t="str">
        <f aca="false">IF($Y4283="","",IF(AND($AA4283&gt;=$R4283,$AA4283&lt;=$S4283),"Pass","Fail"))</f>
        <v/>
      </c>
      <c r="AD4283" s="1" t="str">
        <f aca="false">IF($Y4283="","",IF($AA4283&gt;$R4283,"Pass","Fail"))</f>
        <v/>
      </c>
      <c r="AE4283" s="1" t="str">
        <f aca="false">IF($Y4283="","",IF($AA4283&gt;=$R4283,"Pass","Fail"))</f>
        <v/>
      </c>
      <c r="AF4283" s="1" t="str">
        <f aca="false">IF($Y4283="","",IF($AA4283&lt;=$S4283,"Pass","Fail"))</f>
        <v/>
      </c>
      <c r="AG4283" s="1" t="str">
        <f aca="false">IF($Y4283="","",IF($AA4283&lt;$S4283,"Pass","Fail"))</f>
        <v/>
      </c>
      <c r="AH4283" s="23" t="str">
        <f aca="true">INDIRECT(CHOOSE(MATCH($T4283,{"±","&gt;","≥","≤","&lt;"},0), "AC", "AD", "AE", "AF", "AG") &amp; ROW())</f>
        <v/>
      </c>
      <c r="AI4283" s="56" t="str">
        <f aca="false">IF($X4283="Not Significant","No Further Action Required",
IF($AH4283="","",
IF(AND($AH4283="Pass",$L4283="0 - Passed "),"Analysis performed; no further action required.",
IF(AND($AH4283="Fail",$L4283="1 - Failed "),"Analysis performed; no further action required.",
IF(AND($AH4283="Pass",$L4283="2 - Limited In Use "),"Analysis performed; no further action required.",
IF(AND($AH4283="Fail",$L4283="3 - Adjusted "),"Analysis performed; no further action required.",
"Unit fails analysis; TSM determination required."))))))</f>
        <v/>
      </c>
      <c r="AJ4283" s="58"/>
    </row>
    <row r="4284" customFormat="false" ht="15" hidden="false" customHeight="false" outlineLevel="0" collapsed="false">
      <c r="A4284" s="56"/>
      <c r="E4284" s="57" t="str">
        <f aca="false">IF(AND($F4284="",$G4284=""),"",IF($G4284="",$F4284,HYPERLINK($G4284,$F4284)))</f>
        <v/>
      </c>
      <c r="H4284" s="1" t="str">
        <f aca="false">IF($I4284="","None Attached",IF(LEFT($I4284,5)="https",HYPERLINK($I4284,"Datasheet"),HYPERLINK(_xlfn.CONCAT("https://",$I4284),"Datasheet")))</f>
        <v>None Attached</v>
      </c>
      <c r="M4284" s="56"/>
      <c r="P4284" s="58"/>
      <c r="Q4284" s="1" t="n">
        <f aca="false">$M4284-$N4284</f>
        <v>0</v>
      </c>
      <c r="R4284" s="56"/>
      <c r="T4284" s="59" t="s">
        <v>15</v>
      </c>
      <c r="U4284" s="1" t="n">
        <f aca="false">$S4284-$R4284</f>
        <v>0</v>
      </c>
      <c r="V4284" s="1" t="n">
        <f aca="false">IF($T4284="±",$Q4284*2,$Q4284)</f>
        <v>0</v>
      </c>
      <c r="W4284" s="60" t="str">
        <f aca="false">IFERROR($U4284/ABS($V4284),"N/A")</f>
        <v>N/A</v>
      </c>
      <c r="X4284" s="61" t="str">
        <f aca="false">IF(OR($W4284="N/A",$R4284="",$S4284=""),"N/A",IF($W4284&gt;=4,"Not Significant",IF($W4284&gt;=2,"Semi-Significant","Significant")))</f>
        <v>N/A</v>
      </c>
      <c r="Z4284" s="1" t="str">
        <f aca="false">IF($D4284="Z540.1 w/data",0,"")</f>
        <v/>
      </c>
      <c r="AA4284" s="1" t="e">
        <f aca="false">$Y4284+$Q4284+$Z4284</f>
        <v>#VALUE!</v>
      </c>
      <c r="AB4284" s="1" t="n">
        <f aca="false">$N4284+$Q4284</f>
        <v>0</v>
      </c>
      <c r="AC4284" s="1" t="str">
        <f aca="false">IF($Y4284="","",IF(AND($AA4284&gt;=$R4284,$AA4284&lt;=$S4284),"Pass","Fail"))</f>
        <v/>
      </c>
      <c r="AD4284" s="1" t="str">
        <f aca="false">IF($Y4284="","",IF($AA4284&gt;$R4284,"Pass","Fail"))</f>
        <v/>
      </c>
      <c r="AE4284" s="1" t="str">
        <f aca="false">IF($Y4284="","",IF($AA4284&gt;=$R4284,"Pass","Fail"))</f>
        <v/>
      </c>
      <c r="AF4284" s="1" t="str">
        <f aca="false">IF($Y4284="","",IF($AA4284&lt;=$S4284,"Pass","Fail"))</f>
        <v/>
      </c>
      <c r="AG4284" s="1" t="str">
        <f aca="false">IF($Y4284="","",IF($AA4284&lt;$S4284,"Pass","Fail"))</f>
        <v/>
      </c>
      <c r="AH4284" s="23" t="str">
        <f aca="true">INDIRECT(CHOOSE(MATCH($T4284,{"±","&gt;","≥","≤","&lt;"},0), "AC", "AD", "AE", "AF", "AG") &amp; ROW())</f>
        <v/>
      </c>
      <c r="AI4284" s="56" t="str">
        <f aca="false">IF($X4284="Not Significant","No Further Action Required",
IF($AH4284="","",
IF(AND($AH4284="Pass",$L4284="0 - Passed "),"Analysis performed; no further action required.",
IF(AND($AH4284="Fail",$L4284="1 - Failed "),"Analysis performed; no further action required.",
IF(AND($AH4284="Pass",$L4284="2 - Limited In Use "),"Analysis performed; no further action required.",
IF(AND($AH4284="Fail",$L4284="3 - Adjusted "),"Analysis performed; no further action required.",
"Unit fails analysis; TSM determination required."))))))</f>
        <v/>
      </c>
      <c r="AJ4284" s="58"/>
    </row>
    <row r="4285" customFormat="false" ht="15" hidden="false" customHeight="false" outlineLevel="0" collapsed="false">
      <c r="A4285" s="56"/>
      <c r="E4285" s="57" t="str">
        <f aca="false">IF(AND($F4285="",$G4285=""),"",IF($G4285="",$F4285,HYPERLINK($G4285,$F4285)))</f>
        <v/>
      </c>
      <c r="H4285" s="1" t="str">
        <f aca="false">IF($I4285="","None Attached",IF(LEFT($I4285,5)="https",HYPERLINK($I4285,"Datasheet"),HYPERLINK(_xlfn.CONCAT("https://",$I4285),"Datasheet")))</f>
        <v>None Attached</v>
      </c>
      <c r="M4285" s="56"/>
      <c r="P4285" s="58"/>
      <c r="Q4285" s="1" t="n">
        <f aca="false">$M4285-$N4285</f>
        <v>0</v>
      </c>
      <c r="R4285" s="56"/>
      <c r="T4285" s="59" t="s">
        <v>15</v>
      </c>
      <c r="U4285" s="1" t="n">
        <f aca="false">$S4285-$R4285</f>
        <v>0</v>
      </c>
      <c r="V4285" s="1" t="n">
        <f aca="false">IF($T4285="±",$Q4285*2,$Q4285)</f>
        <v>0</v>
      </c>
      <c r="W4285" s="60" t="str">
        <f aca="false">IFERROR($U4285/ABS($V4285),"N/A")</f>
        <v>N/A</v>
      </c>
      <c r="X4285" s="61" t="str">
        <f aca="false">IF(OR($W4285="N/A",$R4285="",$S4285=""),"N/A",IF($W4285&gt;=4,"Not Significant",IF($W4285&gt;=2,"Semi-Significant","Significant")))</f>
        <v>N/A</v>
      </c>
      <c r="Z4285" s="1" t="str">
        <f aca="false">IF($D4285="Z540.1 w/data",0,"")</f>
        <v/>
      </c>
      <c r="AA4285" s="1" t="e">
        <f aca="false">$Y4285+$Q4285+$Z4285</f>
        <v>#VALUE!</v>
      </c>
      <c r="AB4285" s="1" t="n">
        <f aca="false">$N4285+$Q4285</f>
        <v>0</v>
      </c>
      <c r="AC4285" s="1" t="str">
        <f aca="false">IF($Y4285="","",IF(AND($AA4285&gt;=$R4285,$AA4285&lt;=$S4285),"Pass","Fail"))</f>
        <v/>
      </c>
      <c r="AD4285" s="1" t="str">
        <f aca="false">IF($Y4285="","",IF($AA4285&gt;$R4285,"Pass","Fail"))</f>
        <v/>
      </c>
      <c r="AE4285" s="1" t="str">
        <f aca="false">IF($Y4285="","",IF($AA4285&gt;=$R4285,"Pass","Fail"))</f>
        <v/>
      </c>
      <c r="AF4285" s="1" t="str">
        <f aca="false">IF($Y4285="","",IF($AA4285&lt;=$S4285,"Pass","Fail"))</f>
        <v/>
      </c>
      <c r="AG4285" s="1" t="str">
        <f aca="false">IF($Y4285="","",IF($AA4285&lt;$S4285,"Pass","Fail"))</f>
        <v/>
      </c>
      <c r="AH4285" s="23" t="str">
        <f aca="true">INDIRECT(CHOOSE(MATCH($T4285,{"±","&gt;","≥","≤","&lt;"},0), "AC", "AD", "AE", "AF", "AG") &amp; ROW())</f>
        <v/>
      </c>
      <c r="AI4285" s="56" t="str">
        <f aca="false">IF($X4285="Not Significant","No Further Action Required",
IF($AH4285="","",
IF(AND($AH4285="Pass",$L4285="0 - Passed "),"Analysis performed; no further action required.",
IF(AND($AH4285="Fail",$L4285="1 - Failed "),"Analysis performed; no further action required.",
IF(AND($AH4285="Pass",$L4285="2 - Limited In Use "),"Analysis performed; no further action required.",
IF(AND($AH4285="Fail",$L4285="3 - Adjusted "),"Analysis performed; no further action required.",
"Unit fails analysis; TSM determination required."))))))</f>
        <v/>
      </c>
      <c r="AJ4285" s="58"/>
    </row>
    <row r="4286" customFormat="false" ht="15" hidden="false" customHeight="false" outlineLevel="0" collapsed="false">
      <c r="A4286" s="56"/>
      <c r="E4286" s="57" t="str">
        <f aca="false">IF(AND($F4286="",$G4286=""),"",IF($G4286="",$F4286,HYPERLINK($G4286,$F4286)))</f>
        <v/>
      </c>
      <c r="H4286" s="1" t="str">
        <f aca="false">IF($I4286="","None Attached",IF(LEFT($I4286,5)="https",HYPERLINK($I4286,"Datasheet"),HYPERLINK(_xlfn.CONCAT("https://",$I4286),"Datasheet")))</f>
        <v>None Attached</v>
      </c>
      <c r="M4286" s="56"/>
      <c r="P4286" s="58"/>
      <c r="Q4286" s="1" t="n">
        <f aca="false">$M4286-$N4286</f>
        <v>0</v>
      </c>
      <c r="R4286" s="56"/>
      <c r="T4286" s="59" t="s">
        <v>15</v>
      </c>
      <c r="U4286" s="1" t="n">
        <f aca="false">$S4286-$R4286</f>
        <v>0</v>
      </c>
      <c r="V4286" s="1" t="n">
        <f aca="false">IF($T4286="±",$Q4286*2,$Q4286)</f>
        <v>0</v>
      </c>
      <c r="W4286" s="60" t="str">
        <f aca="false">IFERROR($U4286/ABS($V4286),"N/A")</f>
        <v>N/A</v>
      </c>
      <c r="X4286" s="61" t="str">
        <f aca="false">IF(OR($W4286="N/A",$R4286="",$S4286=""),"N/A",IF($W4286&gt;=4,"Not Significant",IF($W4286&gt;=2,"Semi-Significant","Significant")))</f>
        <v>N/A</v>
      </c>
      <c r="Z4286" s="1" t="str">
        <f aca="false">IF($D4286="Z540.1 w/data",0,"")</f>
        <v/>
      </c>
      <c r="AA4286" s="1" t="e">
        <f aca="false">$Y4286+$Q4286+$Z4286</f>
        <v>#VALUE!</v>
      </c>
      <c r="AB4286" s="1" t="n">
        <f aca="false">$N4286+$Q4286</f>
        <v>0</v>
      </c>
      <c r="AC4286" s="1" t="str">
        <f aca="false">IF($Y4286="","",IF(AND($AA4286&gt;=$R4286,$AA4286&lt;=$S4286),"Pass","Fail"))</f>
        <v/>
      </c>
      <c r="AD4286" s="1" t="str">
        <f aca="false">IF($Y4286="","",IF($AA4286&gt;$R4286,"Pass","Fail"))</f>
        <v/>
      </c>
      <c r="AE4286" s="1" t="str">
        <f aca="false">IF($Y4286="","",IF($AA4286&gt;=$R4286,"Pass","Fail"))</f>
        <v/>
      </c>
      <c r="AF4286" s="1" t="str">
        <f aca="false">IF($Y4286="","",IF($AA4286&lt;=$S4286,"Pass","Fail"))</f>
        <v/>
      </c>
      <c r="AG4286" s="1" t="str">
        <f aca="false">IF($Y4286="","",IF($AA4286&lt;$S4286,"Pass","Fail"))</f>
        <v/>
      </c>
      <c r="AH4286" s="23" t="str">
        <f aca="true">INDIRECT(CHOOSE(MATCH($T4286,{"±","&gt;","≥","≤","&lt;"},0), "AC", "AD", "AE", "AF", "AG") &amp; ROW())</f>
        <v/>
      </c>
      <c r="AI4286" s="56" t="str">
        <f aca="false">IF($X4286="Not Significant","No Further Action Required",
IF($AH4286="","",
IF(AND($AH4286="Pass",$L4286="0 - Passed "),"Analysis performed; no further action required.",
IF(AND($AH4286="Fail",$L4286="1 - Failed "),"Analysis performed; no further action required.",
IF(AND($AH4286="Pass",$L4286="2 - Limited In Use "),"Analysis performed; no further action required.",
IF(AND($AH4286="Fail",$L4286="3 - Adjusted "),"Analysis performed; no further action required.",
"Unit fails analysis; TSM determination required."))))))</f>
        <v/>
      </c>
      <c r="AJ4286" s="58"/>
    </row>
    <row r="4287" customFormat="false" ht="15" hidden="false" customHeight="false" outlineLevel="0" collapsed="false">
      <c r="A4287" s="56"/>
      <c r="E4287" s="57" t="str">
        <f aca="false">IF(AND($F4287="",$G4287=""),"",IF($G4287="",$F4287,HYPERLINK($G4287,$F4287)))</f>
        <v/>
      </c>
      <c r="H4287" s="1" t="str">
        <f aca="false">IF($I4287="","None Attached",IF(LEFT($I4287,5)="https",HYPERLINK($I4287,"Datasheet"),HYPERLINK(_xlfn.CONCAT("https://",$I4287),"Datasheet")))</f>
        <v>None Attached</v>
      </c>
      <c r="M4287" s="56"/>
      <c r="P4287" s="58"/>
      <c r="Q4287" s="1" t="n">
        <f aca="false">$M4287-$N4287</f>
        <v>0</v>
      </c>
      <c r="R4287" s="56"/>
      <c r="T4287" s="59" t="s">
        <v>15</v>
      </c>
      <c r="U4287" s="1" t="n">
        <f aca="false">$S4287-$R4287</f>
        <v>0</v>
      </c>
      <c r="V4287" s="1" t="n">
        <f aca="false">IF($T4287="±",$Q4287*2,$Q4287)</f>
        <v>0</v>
      </c>
      <c r="W4287" s="60" t="str">
        <f aca="false">IFERROR($U4287/ABS($V4287),"N/A")</f>
        <v>N/A</v>
      </c>
      <c r="X4287" s="61" t="str">
        <f aca="false">IF(OR($W4287="N/A",$R4287="",$S4287=""),"N/A",IF($W4287&gt;=4,"Not Significant",IF($W4287&gt;=2,"Semi-Significant","Significant")))</f>
        <v>N/A</v>
      </c>
      <c r="Z4287" s="1" t="str">
        <f aca="false">IF($D4287="Z540.1 w/data",0,"")</f>
        <v/>
      </c>
      <c r="AA4287" s="1" t="e">
        <f aca="false">$Y4287+$Q4287+$Z4287</f>
        <v>#VALUE!</v>
      </c>
      <c r="AB4287" s="1" t="n">
        <f aca="false">$N4287+$Q4287</f>
        <v>0</v>
      </c>
      <c r="AC4287" s="1" t="str">
        <f aca="false">IF($Y4287="","",IF(AND($AA4287&gt;=$R4287,$AA4287&lt;=$S4287),"Pass","Fail"))</f>
        <v/>
      </c>
      <c r="AD4287" s="1" t="str">
        <f aca="false">IF($Y4287="","",IF($AA4287&gt;$R4287,"Pass","Fail"))</f>
        <v/>
      </c>
      <c r="AE4287" s="1" t="str">
        <f aca="false">IF($Y4287="","",IF($AA4287&gt;=$R4287,"Pass","Fail"))</f>
        <v/>
      </c>
      <c r="AF4287" s="1" t="str">
        <f aca="false">IF($Y4287="","",IF($AA4287&lt;=$S4287,"Pass","Fail"))</f>
        <v/>
      </c>
      <c r="AG4287" s="1" t="str">
        <f aca="false">IF($Y4287="","",IF($AA4287&lt;$S4287,"Pass","Fail"))</f>
        <v/>
      </c>
      <c r="AH4287" s="23" t="str">
        <f aca="true">INDIRECT(CHOOSE(MATCH($T4287,{"±","&gt;","≥","≤","&lt;"},0), "AC", "AD", "AE", "AF", "AG") &amp; ROW())</f>
        <v/>
      </c>
      <c r="AI4287" s="56" t="str">
        <f aca="false">IF($X4287="Not Significant","No Further Action Required",
IF($AH4287="","",
IF(AND($AH4287="Pass",$L4287="0 - Passed "),"Analysis performed; no further action required.",
IF(AND($AH4287="Fail",$L4287="1 - Failed "),"Analysis performed; no further action required.",
IF(AND($AH4287="Pass",$L4287="2 - Limited In Use "),"Analysis performed; no further action required.",
IF(AND($AH4287="Fail",$L4287="3 - Adjusted "),"Analysis performed; no further action required.",
"Unit fails analysis; TSM determination required."))))))</f>
        <v/>
      </c>
      <c r="AJ4287" s="58"/>
    </row>
    <row r="4288" customFormat="false" ht="15" hidden="false" customHeight="false" outlineLevel="0" collapsed="false">
      <c r="A4288" s="56"/>
      <c r="E4288" s="57" t="str">
        <f aca="false">IF(AND($F4288="",$G4288=""),"",IF($G4288="",$F4288,HYPERLINK($G4288,$F4288)))</f>
        <v/>
      </c>
      <c r="H4288" s="1" t="str">
        <f aca="false">IF($I4288="","None Attached",IF(LEFT($I4288,5)="https",HYPERLINK($I4288,"Datasheet"),HYPERLINK(_xlfn.CONCAT("https://",$I4288),"Datasheet")))</f>
        <v>None Attached</v>
      </c>
      <c r="M4288" s="56"/>
      <c r="P4288" s="58"/>
      <c r="Q4288" s="1" t="n">
        <f aca="false">$M4288-$N4288</f>
        <v>0</v>
      </c>
      <c r="R4288" s="56"/>
      <c r="T4288" s="59" t="s">
        <v>15</v>
      </c>
      <c r="U4288" s="1" t="n">
        <f aca="false">$S4288-$R4288</f>
        <v>0</v>
      </c>
      <c r="V4288" s="1" t="n">
        <f aca="false">IF($T4288="±",$Q4288*2,$Q4288)</f>
        <v>0</v>
      </c>
      <c r="W4288" s="60" t="str">
        <f aca="false">IFERROR($U4288/ABS($V4288),"N/A")</f>
        <v>N/A</v>
      </c>
      <c r="X4288" s="61" t="str">
        <f aca="false">IF(OR($W4288="N/A",$R4288="",$S4288=""),"N/A",IF($W4288&gt;=4,"Not Significant",IF($W4288&gt;=2,"Semi-Significant","Significant")))</f>
        <v>N/A</v>
      </c>
      <c r="Z4288" s="1" t="str">
        <f aca="false">IF($D4288="Z540.1 w/data",0,"")</f>
        <v/>
      </c>
      <c r="AA4288" s="1" t="e">
        <f aca="false">$Y4288+$Q4288+$Z4288</f>
        <v>#VALUE!</v>
      </c>
      <c r="AB4288" s="1" t="n">
        <f aca="false">$N4288+$Q4288</f>
        <v>0</v>
      </c>
      <c r="AC4288" s="1" t="str">
        <f aca="false">IF($Y4288="","",IF(AND($AA4288&gt;=$R4288,$AA4288&lt;=$S4288),"Pass","Fail"))</f>
        <v/>
      </c>
      <c r="AD4288" s="1" t="str">
        <f aca="false">IF($Y4288="","",IF($AA4288&gt;$R4288,"Pass","Fail"))</f>
        <v/>
      </c>
      <c r="AE4288" s="1" t="str">
        <f aca="false">IF($Y4288="","",IF($AA4288&gt;=$R4288,"Pass","Fail"))</f>
        <v/>
      </c>
      <c r="AF4288" s="1" t="str">
        <f aca="false">IF($Y4288="","",IF($AA4288&lt;=$S4288,"Pass","Fail"))</f>
        <v/>
      </c>
      <c r="AG4288" s="1" t="str">
        <f aca="false">IF($Y4288="","",IF($AA4288&lt;$S4288,"Pass","Fail"))</f>
        <v/>
      </c>
      <c r="AH4288" s="23" t="str">
        <f aca="true">INDIRECT(CHOOSE(MATCH($T4288,{"±","&gt;","≥","≤","&lt;"},0), "AC", "AD", "AE", "AF", "AG") &amp; ROW())</f>
        <v/>
      </c>
      <c r="AI4288" s="56" t="str">
        <f aca="false">IF($X4288="Not Significant","No Further Action Required",
IF($AH4288="","",
IF(AND($AH4288="Pass",$L4288="0 - Passed "),"Analysis performed; no further action required.",
IF(AND($AH4288="Fail",$L4288="1 - Failed "),"Analysis performed; no further action required.",
IF(AND($AH4288="Pass",$L4288="2 - Limited In Use "),"Analysis performed; no further action required.",
IF(AND($AH4288="Fail",$L4288="3 - Adjusted "),"Analysis performed; no further action required.",
"Unit fails analysis; TSM determination required."))))))</f>
        <v/>
      </c>
      <c r="AJ4288" s="58"/>
    </row>
    <row r="4289" customFormat="false" ht="15" hidden="false" customHeight="false" outlineLevel="0" collapsed="false">
      <c r="A4289" s="56"/>
      <c r="E4289" s="57" t="str">
        <f aca="false">IF(AND($F4289="",$G4289=""),"",IF($G4289="",$F4289,HYPERLINK($G4289,$F4289)))</f>
        <v/>
      </c>
      <c r="H4289" s="1" t="str">
        <f aca="false">IF($I4289="","None Attached",IF(LEFT($I4289,5)="https",HYPERLINK($I4289,"Datasheet"),HYPERLINK(_xlfn.CONCAT("https://",$I4289),"Datasheet")))</f>
        <v>None Attached</v>
      </c>
      <c r="M4289" s="56"/>
      <c r="P4289" s="58"/>
      <c r="Q4289" s="1" t="n">
        <f aca="false">$M4289-$N4289</f>
        <v>0</v>
      </c>
      <c r="R4289" s="56"/>
      <c r="T4289" s="59" t="s">
        <v>15</v>
      </c>
      <c r="U4289" s="1" t="n">
        <f aca="false">$S4289-$R4289</f>
        <v>0</v>
      </c>
      <c r="V4289" s="1" t="n">
        <f aca="false">IF($T4289="±",$Q4289*2,$Q4289)</f>
        <v>0</v>
      </c>
      <c r="W4289" s="60" t="str">
        <f aca="false">IFERROR($U4289/ABS($V4289),"N/A")</f>
        <v>N/A</v>
      </c>
      <c r="X4289" s="61" t="str">
        <f aca="false">IF(OR($W4289="N/A",$R4289="",$S4289=""),"N/A",IF($W4289&gt;=4,"Not Significant",IF($W4289&gt;=2,"Semi-Significant","Significant")))</f>
        <v>N/A</v>
      </c>
      <c r="Z4289" s="1" t="str">
        <f aca="false">IF($D4289="Z540.1 w/data",0,"")</f>
        <v/>
      </c>
      <c r="AA4289" s="1" t="e">
        <f aca="false">$Y4289+$Q4289+$Z4289</f>
        <v>#VALUE!</v>
      </c>
      <c r="AB4289" s="1" t="n">
        <f aca="false">$N4289+$Q4289</f>
        <v>0</v>
      </c>
      <c r="AC4289" s="1" t="str">
        <f aca="false">IF($Y4289="","",IF(AND($AA4289&gt;=$R4289,$AA4289&lt;=$S4289),"Pass","Fail"))</f>
        <v/>
      </c>
      <c r="AD4289" s="1" t="str">
        <f aca="false">IF($Y4289="","",IF($AA4289&gt;$R4289,"Pass","Fail"))</f>
        <v/>
      </c>
      <c r="AE4289" s="1" t="str">
        <f aca="false">IF($Y4289="","",IF($AA4289&gt;=$R4289,"Pass","Fail"))</f>
        <v/>
      </c>
      <c r="AF4289" s="1" t="str">
        <f aca="false">IF($Y4289="","",IF($AA4289&lt;=$S4289,"Pass","Fail"))</f>
        <v/>
      </c>
      <c r="AG4289" s="1" t="str">
        <f aca="false">IF($Y4289="","",IF($AA4289&lt;$S4289,"Pass","Fail"))</f>
        <v/>
      </c>
      <c r="AH4289" s="23" t="str">
        <f aca="true">INDIRECT(CHOOSE(MATCH($T4289,{"±","&gt;","≥","≤","&lt;"},0), "AC", "AD", "AE", "AF", "AG") &amp; ROW())</f>
        <v/>
      </c>
      <c r="AI4289" s="56" t="str">
        <f aca="false">IF($X4289="Not Significant","No Further Action Required",
IF($AH4289="","",
IF(AND($AH4289="Pass",$L4289="0 - Passed "),"Analysis performed; no further action required.",
IF(AND($AH4289="Fail",$L4289="1 - Failed "),"Analysis performed; no further action required.",
IF(AND($AH4289="Pass",$L4289="2 - Limited In Use "),"Analysis performed; no further action required.",
IF(AND($AH4289="Fail",$L4289="3 - Adjusted "),"Analysis performed; no further action required.",
"Unit fails analysis; TSM determination required."))))))</f>
        <v/>
      </c>
      <c r="AJ4289" s="58"/>
    </row>
    <row r="4290" customFormat="false" ht="15" hidden="false" customHeight="false" outlineLevel="0" collapsed="false">
      <c r="A4290" s="56"/>
      <c r="E4290" s="57" t="str">
        <f aca="false">IF(AND($F4290="",$G4290=""),"",IF($G4290="",$F4290,HYPERLINK($G4290,$F4290)))</f>
        <v/>
      </c>
      <c r="H4290" s="1" t="str">
        <f aca="false">IF($I4290="","None Attached",IF(LEFT($I4290,5)="https",HYPERLINK($I4290,"Datasheet"),HYPERLINK(_xlfn.CONCAT("https://",$I4290),"Datasheet")))</f>
        <v>None Attached</v>
      </c>
      <c r="M4290" s="56"/>
      <c r="P4290" s="58"/>
      <c r="Q4290" s="1" t="n">
        <f aca="false">$M4290-$N4290</f>
        <v>0</v>
      </c>
      <c r="R4290" s="56"/>
      <c r="T4290" s="59" t="s">
        <v>15</v>
      </c>
      <c r="U4290" s="1" t="n">
        <f aca="false">$S4290-$R4290</f>
        <v>0</v>
      </c>
      <c r="V4290" s="1" t="n">
        <f aca="false">IF($T4290="±",$Q4290*2,$Q4290)</f>
        <v>0</v>
      </c>
      <c r="W4290" s="60" t="str">
        <f aca="false">IFERROR($U4290/ABS($V4290),"N/A")</f>
        <v>N/A</v>
      </c>
      <c r="X4290" s="61" t="str">
        <f aca="false">IF(OR($W4290="N/A",$R4290="",$S4290=""),"N/A",IF($W4290&gt;=4,"Not Significant",IF($W4290&gt;=2,"Semi-Significant","Significant")))</f>
        <v>N/A</v>
      </c>
      <c r="Z4290" s="1" t="str">
        <f aca="false">IF($D4290="Z540.1 w/data",0,"")</f>
        <v/>
      </c>
      <c r="AA4290" s="1" t="e">
        <f aca="false">$Y4290+$Q4290+$Z4290</f>
        <v>#VALUE!</v>
      </c>
      <c r="AB4290" s="1" t="n">
        <f aca="false">$N4290+$Q4290</f>
        <v>0</v>
      </c>
      <c r="AC4290" s="1" t="str">
        <f aca="false">IF($Y4290="","",IF(AND($AA4290&gt;=$R4290,$AA4290&lt;=$S4290),"Pass","Fail"))</f>
        <v/>
      </c>
      <c r="AD4290" s="1" t="str">
        <f aca="false">IF($Y4290="","",IF($AA4290&gt;$R4290,"Pass","Fail"))</f>
        <v/>
      </c>
      <c r="AE4290" s="1" t="str">
        <f aca="false">IF($Y4290="","",IF($AA4290&gt;=$R4290,"Pass","Fail"))</f>
        <v/>
      </c>
      <c r="AF4290" s="1" t="str">
        <f aca="false">IF($Y4290="","",IF($AA4290&lt;=$S4290,"Pass","Fail"))</f>
        <v/>
      </c>
      <c r="AG4290" s="1" t="str">
        <f aca="false">IF($Y4290="","",IF($AA4290&lt;$S4290,"Pass","Fail"))</f>
        <v/>
      </c>
      <c r="AH4290" s="23" t="str">
        <f aca="true">INDIRECT(CHOOSE(MATCH($T4290,{"±","&gt;","≥","≤","&lt;"},0), "AC", "AD", "AE", "AF", "AG") &amp; ROW())</f>
        <v/>
      </c>
      <c r="AI4290" s="56" t="str">
        <f aca="false">IF($X4290="Not Significant","No Further Action Required",
IF($AH4290="","",
IF(AND($AH4290="Pass",$L4290="0 - Passed "),"Analysis performed; no further action required.",
IF(AND($AH4290="Fail",$L4290="1 - Failed "),"Analysis performed; no further action required.",
IF(AND($AH4290="Pass",$L4290="2 - Limited In Use "),"Analysis performed; no further action required.",
IF(AND($AH4290="Fail",$L4290="3 - Adjusted "),"Analysis performed; no further action required.",
"Unit fails analysis; TSM determination required."))))))</f>
        <v/>
      </c>
      <c r="AJ4290" s="58"/>
    </row>
    <row r="4291" customFormat="false" ht="15" hidden="false" customHeight="false" outlineLevel="0" collapsed="false">
      <c r="A4291" s="56"/>
      <c r="E4291" s="57" t="str">
        <f aca="false">IF(AND($F4291="",$G4291=""),"",IF($G4291="",$F4291,HYPERLINK($G4291,$F4291)))</f>
        <v/>
      </c>
      <c r="H4291" s="1" t="str">
        <f aca="false">IF($I4291="","None Attached",IF(LEFT($I4291,5)="https",HYPERLINK($I4291,"Datasheet"),HYPERLINK(_xlfn.CONCAT("https://",$I4291),"Datasheet")))</f>
        <v>None Attached</v>
      </c>
      <c r="M4291" s="56"/>
      <c r="P4291" s="58"/>
      <c r="Q4291" s="1" t="n">
        <f aca="false">$M4291-$N4291</f>
        <v>0</v>
      </c>
      <c r="R4291" s="56"/>
      <c r="T4291" s="59" t="s">
        <v>15</v>
      </c>
      <c r="U4291" s="1" t="n">
        <f aca="false">$S4291-$R4291</f>
        <v>0</v>
      </c>
      <c r="V4291" s="1" t="n">
        <f aca="false">IF($T4291="±",$Q4291*2,$Q4291)</f>
        <v>0</v>
      </c>
      <c r="W4291" s="60" t="str">
        <f aca="false">IFERROR($U4291/ABS($V4291),"N/A")</f>
        <v>N/A</v>
      </c>
      <c r="X4291" s="61" t="str">
        <f aca="false">IF(OR($W4291="N/A",$R4291="",$S4291=""),"N/A",IF($W4291&gt;=4,"Not Significant",IF($W4291&gt;=2,"Semi-Significant","Significant")))</f>
        <v>N/A</v>
      </c>
      <c r="Z4291" s="1" t="str">
        <f aca="false">IF($D4291="Z540.1 w/data",0,"")</f>
        <v/>
      </c>
      <c r="AA4291" s="1" t="e">
        <f aca="false">$Y4291+$Q4291+$Z4291</f>
        <v>#VALUE!</v>
      </c>
      <c r="AB4291" s="1" t="n">
        <f aca="false">$N4291+$Q4291</f>
        <v>0</v>
      </c>
      <c r="AC4291" s="1" t="str">
        <f aca="false">IF($Y4291="","",IF(AND($AA4291&gt;=$R4291,$AA4291&lt;=$S4291),"Pass","Fail"))</f>
        <v/>
      </c>
      <c r="AD4291" s="1" t="str">
        <f aca="false">IF($Y4291="","",IF($AA4291&gt;$R4291,"Pass","Fail"))</f>
        <v/>
      </c>
      <c r="AE4291" s="1" t="str">
        <f aca="false">IF($Y4291="","",IF($AA4291&gt;=$R4291,"Pass","Fail"))</f>
        <v/>
      </c>
      <c r="AF4291" s="1" t="str">
        <f aca="false">IF($Y4291="","",IF($AA4291&lt;=$S4291,"Pass","Fail"))</f>
        <v/>
      </c>
      <c r="AG4291" s="1" t="str">
        <f aca="false">IF($Y4291="","",IF($AA4291&lt;$S4291,"Pass","Fail"))</f>
        <v/>
      </c>
      <c r="AH4291" s="23" t="str">
        <f aca="true">INDIRECT(CHOOSE(MATCH($T4291,{"±","&gt;","≥","≤","&lt;"},0), "AC", "AD", "AE", "AF", "AG") &amp; ROW())</f>
        <v/>
      </c>
      <c r="AI4291" s="56" t="str">
        <f aca="false">IF($X4291="Not Significant","No Further Action Required",
IF($AH4291="","",
IF(AND($AH4291="Pass",$L4291="0 - Passed "),"Analysis performed; no further action required.",
IF(AND($AH4291="Fail",$L4291="1 - Failed "),"Analysis performed; no further action required.",
IF(AND($AH4291="Pass",$L4291="2 - Limited In Use "),"Analysis performed; no further action required.",
IF(AND($AH4291="Fail",$L4291="3 - Adjusted "),"Analysis performed; no further action required.",
"Unit fails analysis; TSM determination required."))))))</f>
        <v/>
      </c>
      <c r="AJ4291" s="58"/>
    </row>
    <row r="4292" customFormat="false" ht="15" hidden="false" customHeight="false" outlineLevel="0" collapsed="false">
      <c r="A4292" s="56"/>
      <c r="E4292" s="57" t="str">
        <f aca="false">IF(AND($F4292="",$G4292=""),"",IF($G4292="",$F4292,HYPERLINK($G4292,$F4292)))</f>
        <v/>
      </c>
      <c r="H4292" s="1" t="str">
        <f aca="false">IF($I4292="","None Attached",IF(LEFT($I4292,5)="https",HYPERLINK($I4292,"Datasheet"),HYPERLINK(_xlfn.CONCAT("https://",$I4292),"Datasheet")))</f>
        <v>None Attached</v>
      </c>
      <c r="M4292" s="56"/>
      <c r="P4292" s="58"/>
      <c r="Q4292" s="1" t="n">
        <f aca="false">$M4292-$N4292</f>
        <v>0</v>
      </c>
      <c r="R4292" s="56"/>
      <c r="T4292" s="59" t="s">
        <v>15</v>
      </c>
      <c r="U4292" s="1" t="n">
        <f aca="false">$S4292-$R4292</f>
        <v>0</v>
      </c>
      <c r="V4292" s="1" t="n">
        <f aca="false">IF($T4292="±",$Q4292*2,$Q4292)</f>
        <v>0</v>
      </c>
      <c r="W4292" s="60" t="str">
        <f aca="false">IFERROR($U4292/ABS($V4292),"N/A")</f>
        <v>N/A</v>
      </c>
      <c r="X4292" s="61" t="str">
        <f aca="false">IF(OR($W4292="N/A",$R4292="",$S4292=""),"N/A",IF($W4292&gt;=4,"Not Significant",IF($W4292&gt;=2,"Semi-Significant","Significant")))</f>
        <v>N/A</v>
      </c>
      <c r="Z4292" s="1" t="str">
        <f aca="false">IF($D4292="Z540.1 w/data",0,"")</f>
        <v/>
      </c>
      <c r="AA4292" s="1" t="e">
        <f aca="false">$Y4292+$Q4292+$Z4292</f>
        <v>#VALUE!</v>
      </c>
      <c r="AB4292" s="1" t="n">
        <f aca="false">$N4292+$Q4292</f>
        <v>0</v>
      </c>
      <c r="AC4292" s="1" t="str">
        <f aca="false">IF($Y4292="","",IF(AND($AA4292&gt;=$R4292,$AA4292&lt;=$S4292),"Pass","Fail"))</f>
        <v/>
      </c>
      <c r="AD4292" s="1" t="str">
        <f aca="false">IF($Y4292="","",IF($AA4292&gt;$R4292,"Pass","Fail"))</f>
        <v/>
      </c>
      <c r="AE4292" s="1" t="str">
        <f aca="false">IF($Y4292="","",IF($AA4292&gt;=$R4292,"Pass","Fail"))</f>
        <v/>
      </c>
      <c r="AF4292" s="1" t="str">
        <f aca="false">IF($Y4292="","",IF($AA4292&lt;=$S4292,"Pass","Fail"))</f>
        <v/>
      </c>
      <c r="AG4292" s="1" t="str">
        <f aca="false">IF($Y4292="","",IF($AA4292&lt;$S4292,"Pass","Fail"))</f>
        <v/>
      </c>
      <c r="AH4292" s="23" t="str">
        <f aca="true">INDIRECT(CHOOSE(MATCH($T4292,{"±","&gt;","≥","≤","&lt;"},0), "AC", "AD", "AE", "AF", "AG") &amp; ROW())</f>
        <v/>
      </c>
      <c r="AI4292" s="56" t="str">
        <f aca="false">IF($X4292="Not Significant","No Further Action Required",
IF($AH4292="","",
IF(AND($AH4292="Pass",$L4292="0 - Passed "),"Analysis performed; no further action required.",
IF(AND($AH4292="Fail",$L4292="1 - Failed "),"Analysis performed; no further action required.",
IF(AND($AH4292="Pass",$L4292="2 - Limited In Use "),"Analysis performed; no further action required.",
IF(AND($AH4292="Fail",$L4292="3 - Adjusted "),"Analysis performed; no further action required.",
"Unit fails analysis; TSM determination required."))))))</f>
        <v/>
      </c>
      <c r="AJ4292" s="58"/>
    </row>
    <row r="4293" customFormat="false" ht="15" hidden="false" customHeight="false" outlineLevel="0" collapsed="false">
      <c r="A4293" s="56"/>
      <c r="E4293" s="57" t="str">
        <f aca="false">IF(AND($F4293="",$G4293=""),"",IF($G4293="",$F4293,HYPERLINK($G4293,$F4293)))</f>
        <v/>
      </c>
      <c r="H4293" s="1" t="str">
        <f aca="false">IF($I4293="","None Attached",IF(LEFT($I4293,5)="https",HYPERLINK($I4293,"Datasheet"),HYPERLINK(_xlfn.CONCAT("https://",$I4293),"Datasheet")))</f>
        <v>None Attached</v>
      </c>
      <c r="M4293" s="56"/>
      <c r="P4293" s="58"/>
      <c r="Q4293" s="1" t="n">
        <f aca="false">$M4293-$N4293</f>
        <v>0</v>
      </c>
      <c r="R4293" s="56"/>
      <c r="T4293" s="59" t="s">
        <v>15</v>
      </c>
      <c r="U4293" s="1" t="n">
        <f aca="false">$S4293-$R4293</f>
        <v>0</v>
      </c>
      <c r="V4293" s="1" t="n">
        <f aca="false">IF($T4293="±",$Q4293*2,$Q4293)</f>
        <v>0</v>
      </c>
      <c r="W4293" s="60" t="str">
        <f aca="false">IFERROR($U4293/ABS($V4293),"N/A")</f>
        <v>N/A</v>
      </c>
      <c r="X4293" s="61" t="str">
        <f aca="false">IF(OR($W4293="N/A",$R4293="",$S4293=""),"N/A",IF($W4293&gt;=4,"Not Significant",IF($W4293&gt;=2,"Semi-Significant","Significant")))</f>
        <v>N/A</v>
      </c>
      <c r="Z4293" s="1" t="str">
        <f aca="false">IF($D4293="Z540.1 w/data",0,"")</f>
        <v/>
      </c>
      <c r="AA4293" s="1" t="e">
        <f aca="false">$Y4293+$Q4293+$Z4293</f>
        <v>#VALUE!</v>
      </c>
      <c r="AB4293" s="1" t="n">
        <f aca="false">$N4293+$Q4293</f>
        <v>0</v>
      </c>
      <c r="AC4293" s="1" t="str">
        <f aca="false">IF($Y4293="","",IF(AND($AA4293&gt;=$R4293,$AA4293&lt;=$S4293),"Pass","Fail"))</f>
        <v/>
      </c>
      <c r="AD4293" s="1" t="str">
        <f aca="false">IF($Y4293="","",IF($AA4293&gt;$R4293,"Pass","Fail"))</f>
        <v/>
      </c>
      <c r="AE4293" s="1" t="str">
        <f aca="false">IF($Y4293="","",IF($AA4293&gt;=$R4293,"Pass","Fail"))</f>
        <v/>
      </c>
      <c r="AF4293" s="1" t="str">
        <f aca="false">IF($Y4293="","",IF($AA4293&lt;=$S4293,"Pass","Fail"))</f>
        <v/>
      </c>
      <c r="AG4293" s="1" t="str">
        <f aca="false">IF($Y4293="","",IF($AA4293&lt;$S4293,"Pass","Fail"))</f>
        <v/>
      </c>
      <c r="AH4293" s="23" t="str">
        <f aca="true">INDIRECT(CHOOSE(MATCH($T4293,{"±","&gt;","≥","≤","&lt;"},0), "AC", "AD", "AE", "AF", "AG") &amp; ROW())</f>
        <v/>
      </c>
      <c r="AI4293" s="56" t="str">
        <f aca="false">IF($X4293="Not Significant","No Further Action Required",
IF($AH4293="","",
IF(AND($AH4293="Pass",$L4293="0 - Passed "),"Analysis performed; no further action required.",
IF(AND($AH4293="Fail",$L4293="1 - Failed "),"Analysis performed; no further action required.",
IF(AND($AH4293="Pass",$L4293="2 - Limited In Use "),"Analysis performed; no further action required.",
IF(AND($AH4293="Fail",$L4293="3 - Adjusted "),"Analysis performed; no further action required.",
"Unit fails analysis; TSM determination required."))))))</f>
        <v/>
      </c>
      <c r="AJ4293" s="58"/>
    </row>
    <row r="4294" customFormat="false" ht="15" hidden="false" customHeight="false" outlineLevel="0" collapsed="false">
      <c r="A4294" s="56"/>
      <c r="E4294" s="57" t="str">
        <f aca="false">IF(AND($F4294="",$G4294=""),"",IF($G4294="",$F4294,HYPERLINK($G4294,$F4294)))</f>
        <v/>
      </c>
      <c r="H4294" s="1" t="str">
        <f aca="false">IF($I4294="","None Attached",IF(LEFT($I4294,5)="https",HYPERLINK($I4294,"Datasheet"),HYPERLINK(_xlfn.CONCAT("https://",$I4294),"Datasheet")))</f>
        <v>None Attached</v>
      </c>
      <c r="M4294" s="56"/>
      <c r="P4294" s="58"/>
      <c r="Q4294" s="1" t="n">
        <f aca="false">$M4294-$N4294</f>
        <v>0</v>
      </c>
      <c r="R4294" s="56"/>
      <c r="T4294" s="59" t="s">
        <v>15</v>
      </c>
      <c r="U4294" s="1" t="n">
        <f aca="false">$S4294-$R4294</f>
        <v>0</v>
      </c>
      <c r="V4294" s="1" t="n">
        <f aca="false">IF($T4294="±",$Q4294*2,$Q4294)</f>
        <v>0</v>
      </c>
      <c r="W4294" s="60" t="str">
        <f aca="false">IFERROR($U4294/ABS($V4294),"N/A")</f>
        <v>N/A</v>
      </c>
      <c r="X4294" s="61" t="str">
        <f aca="false">IF(OR($W4294="N/A",$R4294="",$S4294=""),"N/A",IF($W4294&gt;=4,"Not Significant",IF($W4294&gt;=2,"Semi-Significant","Significant")))</f>
        <v>N/A</v>
      </c>
      <c r="Z4294" s="1" t="str">
        <f aca="false">IF($D4294="Z540.1 w/data",0,"")</f>
        <v/>
      </c>
      <c r="AA4294" s="1" t="e">
        <f aca="false">$Y4294+$Q4294+$Z4294</f>
        <v>#VALUE!</v>
      </c>
      <c r="AB4294" s="1" t="n">
        <f aca="false">$N4294+$Q4294</f>
        <v>0</v>
      </c>
      <c r="AC4294" s="1" t="str">
        <f aca="false">IF($Y4294="","",IF(AND($AA4294&gt;=$R4294,$AA4294&lt;=$S4294),"Pass","Fail"))</f>
        <v/>
      </c>
      <c r="AD4294" s="1" t="str">
        <f aca="false">IF($Y4294="","",IF($AA4294&gt;$R4294,"Pass","Fail"))</f>
        <v/>
      </c>
      <c r="AE4294" s="1" t="str">
        <f aca="false">IF($Y4294="","",IF($AA4294&gt;=$R4294,"Pass","Fail"))</f>
        <v/>
      </c>
      <c r="AF4294" s="1" t="str">
        <f aca="false">IF($Y4294="","",IF($AA4294&lt;=$S4294,"Pass","Fail"))</f>
        <v/>
      </c>
      <c r="AG4294" s="1" t="str">
        <f aca="false">IF($Y4294="","",IF($AA4294&lt;$S4294,"Pass","Fail"))</f>
        <v/>
      </c>
      <c r="AH4294" s="23" t="str">
        <f aca="true">INDIRECT(CHOOSE(MATCH($T4294,{"±","&gt;","≥","≤","&lt;"},0), "AC", "AD", "AE", "AF", "AG") &amp; ROW())</f>
        <v/>
      </c>
      <c r="AI4294" s="56" t="str">
        <f aca="false">IF($X4294="Not Significant","No Further Action Required",
IF($AH4294="","",
IF(AND($AH4294="Pass",$L4294="0 - Passed "),"Analysis performed; no further action required.",
IF(AND($AH4294="Fail",$L4294="1 - Failed "),"Analysis performed; no further action required.",
IF(AND($AH4294="Pass",$L4294="2 - Limited In Use "),"Analysis performed; no further action required.",
IF(AND($AH4294="Fail",$L4294="3 - Adjusted "),"Analysis performed; no further action required.",
"Unit fails analysis; TSM determination required."))))))</f>
        <v/>
      </c>
      <c r="AJ4294" s="58"/>
    </row>
    <row r="4295" customFormat="false" ht="15" hidden="false" customHeight="false" outlineLevel="0" collapsed="false">
      <c r="A4295" s="56"/>
      <c r="E4295" s="57" t="str">
        <f aca="false">IF(AND($F4295="",$G4295=""),"",IF($G4295="",$F4295,HYPERLINK($G4295,$F4295)))</f>
        <v/>
      </c>
      <c r="H4295" s="1" t="str">
        <f aca="false">IF($I4295="","None Attached",IF(LEFT($I4295,5)="https",HYPERLINK($I4295,"Datasheet"),HYPERLINK(_xlfn.CONCAT("https://",$I4295),"Datasheet")))</f>
        <v>None Attached</v>
      </c>
      <c r="M4295" s="56"/>
      <c r="P4295" s="58"/>
      <c r="Q4295" s="1" t="n">
        <f aca="false">$M4295-$N4295</f>
        <v>0</v>
      </c>
      <c r="R4295" s="56"/>
      <c r="T4295" s="59" t="s">
        <v>15</v>
      </c>
      <c r="U4295" s="1" t="n">
        <f aca="false">$S4295-$R4295</f>
        <v>0</v>
      </c>
      <c r="V4295" s="1" t="n">
        <f aca="false">IF($T4295="±",$Q4295*2,$Q4295)</f>
        <v>0</v>
      </c>
      <c r="W4295" s="60" t="str">
        <f aca="false">IFERROR($U4295/ABS($V4295),"N/A")</f>
        <v>N/A</v>
      </c>
      <c r="X4295" s="61" t="str">
        <f aca="false">IF(OR($W4295="N/A",$R4295="",$S4295=""),"N/A",IF($W4295&gt;=4,"Not Significant",IF($W4295&gt;=2,"Semi-Significant","Significant")))</f>
        <v>N/A</v>
      </c>
      <c r="Z4295" s="1" t="str">
        <f aca="false">IF($D4295="Z540.1 w/data",0,"")</f>
        <v/>
      </c>
      <c r="AA4295" s="1" t="e">
        <f aca="false">$Y4295+$Q4295+$Z4295</f>
        <v>#VALUE!</v>
      </c>
      <c r="AB4295" s="1" t="n">
        <f aca="false">$N4295+$Q4295</f>
        <v>0</v>
      </c>
      <c r="AC4295" s="1" t="str">
        <f aca="false">IF($Y4295="","",IF(AND($AA4295&gt;=$R4295,$AA4295&lt;=$S4295),"Pass","Fail"))</f>
        <v/>
      </c>
      <c r="AD4295" s="1" t="str">
        <f aca="false">IF($Y4295="","",IF($AA4295&gt;$R4295,"Pass","Fail"))</f>
        <v/>
      </c>
      <c r="AE4295" s="1" t="str">
        <f aca="false">IF($Y4295="","",IF($AA4295&gt;=$R4295,"Pass","Fail"))</f>
        <v/>
      </c>
      <c r="AF4295" s="1" t="str">
        <f aca="false">IF($Y4295="","",IF($AA4295&lt;=$S4295,"Pass","Fail"))</f>
        <v/>
      </c>
      <c r="AG4295" s="1" t="str">
        <f aca="false">IF($Y4295="","",IF($AA4295&lt;$S4295,"Pass","Fail"))</f>
        <v/>
      </c>
      <c r="AH4295" s="23" t="str">
        <f aca="true">INDIRECT(CHOOSE(MATCH($T4295,{"±","&gt;","≥","≤","&lt;"},0), "AC", "AD", "AE", "AF", "AG") &amp; ROW())</f>
        <v/>
      </c>
      <c r="AI4295" s="56" t="str">
        <f aca="false">IF($X4295="Not Significant","No Further Action Required",
IF($AH4295="","",
IF(AND($AH4295="Pass",$L4295="0 - Passed "),"Analysis performed; no further action required.",
IF(AND($AH4295="Fail",$L4295="1 - Failed "),"Analysis performed; no further action required.",
IF(AND($AH4295="Pass",$L4295="2 - Limited In Use "),"Analysis performed; no further action required.",
IF(AND($AH4295="Fail",$L4295="3 - Adjusted "),"Analysis performed; no further action required.",
"Unit fails analysis; TSM determination required."))))))</f>
        <v/>
      </c>
      <c r="AJ4295" s="58"/>
    </row>
    <row r="4296" customFormat="false" ht="15" hidden="false" customHeight="false" outlineLevel="0" collapsed="false">
      <c r="A4296" s="56"/>
      <c r="E4296" s="57" t="str">
        <f aca="false">IF(AND($F4296="",$G4296=""),"",IF($G4296="",$F4296,HYPERLINK($G4296,$F4296)))</f>
        <v/>
      </c>
      <c r="H4296" s="1" t="str">
        <f aca="false">IF($I4296="","None Attached",IF(LEFT($I4296,5)="https",HYPERLINK($I4296,"Datasheet"),HYPERLINK(_xlfn.CONCAT("https://",$I4296),"Datasheet")))</f>
        <v>None Attached</v>
      </c>
      <c r="M4296" s="56"/>
      <c r="P4296" s="58"/>
      <c r="Q4296" s="1" t="n">
        <f aca="false">$M4296-$N4296</f>
        <v>0</v>
      </c>
      <c r="R4296" s="56"/>
      <c r="T4296" s="59" t="s">
        <v>15</v>
      </c>
      <c r="U4296" s="1" t="n">
        <f aca="false">$S4296-$R4296</f>
        <v>0</v>
      </c>
      <c r="V4296" s="1" t="n">
        <f aca="false">IF($T4296="±",$Q4296*2,$Q4296)</f>
        <v>0</v>
      </c>
      <c r="W4296" s="60" t="str">
        <f aca="false">IFERROR($U4296/ABS($V4296),"N/A")</f>
        <v>N/A</v>
      </c>
      <c r="X4296" s="61" t="str">
        <f aca="false">IF(OR($W4296="N/A",$R4296="",$S4296=""),"N/A",IF($W4296&gt;=4,"Not Significant",IF($W4296&gt;=2,"Semi-Significant","Significant")))</f>
        <v>N/A</v>
      </c>
      <c r="Z4296" s="1" t="str">
        <f aca="false">IF($D4296="Z540.1 w/data",0,"")</f>
        <v/>
      </c>
      <c r="AA4296" s="1" t="e">
        <f aca="false">$Y4296+$Q4296+$Z4296</f>
        <v>#VALUE!</v>
      </c>
      <c r="AB4296" s="1" t="n">
        <f aca="false">$N4296+$Q4296</f>
        <v>0</v>
      </c>
      <c r="AC4296" s="1" t="str">
        <f aca="false">IF($Y4296="","",IF(AND($AA4296&gt;=$R4296,$AA4296&lt;=$S4296),"Pass","Fail"))</f>
        <v/>
      </c>
      <c r="AD4296" s="1" t="str">
        <f aca="false">IF($Y4296="","",IF($AA4296&gt;$R4296,"Pass","Fail"))</f>
        <v/>
      </c>
      <c r="AE4296" s="1" t="str">
        <f aca="false">IF($Y4296="","",IF($AA4296&gt;=$R4296,"Pass","Fail"))</f>
        <v/>
      </c>
      <c r="AF4296" s="1" t="str">
        <f aca="false">IF($Y4296="","",IF($AA4296&lt;=$S4296,"Pass","Fail"))</f>
        <v/>
      </c>
      <c r="AG4296" s="1" t="str">
        <f aca="false">IF($Y4296="","",IF($AA4296&lt;$S4296,"Pass","Fail"))</f>
        <v/>
      </c>
      <c r="AH4296" s="23" t="str">
        <f aca="true">INDIRECT(CHOOSE(MATCH($T4296,{"±","&gt;","≥","≤","&lt;"},0), "AC", "AD", "AE", "AF", "AG") &amp; ROW())</f>
        <v/>
      </c>
      <c r="AI4296" s="56" t="str">
        <f aca="false">IF($X4296="Not Significant","No Further Action Required",
IF($AH4296="","",
IF(AND($AH4296="Pass",$L4296="0 - Passed "),"Analysis performed; no further action required.",
IF(AND($AH4296="Fail",$L4296="1 - Failed "),"Analysis performed; no further action required.",
IF(AND($AH4296="Pass",$L4296="2 - Limited In Use "),"Analysis performed; no further action required.",
IF(AND($AH4296="Fail",$L4296="3 - Adjusted "),"Analysis performed; no further action required.",
"Unit fails analysis; TSM determination required."))))))</f>
        <v/>
      </c>
      <c r="AJ4296" s="58"/>
    </row>
    <row r="4297" customFormat="false" ht="15" hidden="false" customHeight="false" outlineLevel="0" collapsed="false">
      <c r="A4297" s="56"/>
      <c r="E4297" s="57" t="str">
        <f aca="false">IF(AND($F4297="",$G4297=""),"",IF($G4297="",$F4297,HYPERLINK($G4297,$F4297)))</f>
        <v/>
      </c>
      <c r="H4297" s="1" t="str">
        <f aca="false">IF($I4297="","None Attached",IF(LEFT($I4297,5)="https",HYPERLINK($I4297,"Datasheet"),HYPERLINK(_xlfn.CONCAT("https://",$I4297),"Datasheet")))</f>
        <v>None Attached</v>
      </c>
      <c r="M4297" s="56"/>
      <c r="P4297" s="58"/>
      <c r="Q4297" s="1" t="n">
        <f aca="false">$M4297-$N4297</f>
        <v>0</v>
      </c>
      <c r="R4297" s="56"/>
      <c r="T4297" s="59" t="s">
        <v>15</v>
      </c>
      <c r="U4297" s="1" t="n">
        <f aca="false">$S4297-$R4297</f>
        <v>0</v>
      </c>
      <c r="V4297" s="1" t="n">
        <f aca="false">IF($T4297="±",$Q4297*2,$Q4297)</f>
        <v>0</v>
      </c>
      <c r="W4297" s="60" t="str">
        <f aca="false">IFERROR($U4297/ABS($V4297),"N/A")</f>
        <v>N/A</v>
      </c>
      <c r="X4297" s="61" t="str">
        <f aca="false">IF(OR($W4297="N/A",$R4297="",$S4297=""),"N/A",IF($W4297&gt;=4,"Not Significant",IF($W4297&gt;=2,"Semi-Significant","Significant")))</f>
        <v>N/A</v>
      </c>
      <c r="Z4297" s="1" t="str">
        <f aca="false">IF($D4297="Z540.1 w/data",0,"")</f>
        <v/>
      </c>
      <c r="AA4297" s="1" t="e">
        <f aca="false">$Y4297+$Q4297+$Z4297</f>
        <v>#VALUE!</v>
      </c>
      <c r="AB4297" s="1" t="n">
        <f aca="false">$N4297+$Q4297</f>
        <v>0</v>
      </c>
      <c r="AC4297" s="1" t="str">
        <f aca="false">IF($Y4297="","",IF(AND($AA4297&gt;=$R4297,$AA4297&lt;=$S4297),"Pass","Fail"))</f>
        <v/>
      </c>
      <c r="AD4297" s="1" t="str">
        <f aca="false">IF($Y4297="","",IF($AA4297&gt;$R4297,"Pass","Fail"))</f>
        <v/>
      </c>
      <c r="AE4297" s="1" t="str">
        <f aca="false">IF($Y4297="","",IF($AA4297&gt;=$R4297,"Pass","Fail"))</f>
        <v/>
      </c>
      <c r="AF4297" s="1" t="str">
        <f aca="false">IF($Y4297="","",IF($AA4297&lt;=$S4297,"Pass","Fail"))</f>
        <v/>
      </c>
      <c r="AG4297" s="1" t="str">
        <f aca="false">IF($Y4297="","",IF($AA4297&lt;$S4297,"Pass","Fail"))</f>
        <v/>
      </c>
      <c r="AH4297" s="23" t="str">
        <f aca="true">INDIRECT(CHOOSE(MATCH($T4297,{"±","&gt;","≥","≤","&lt;"},0), "AC", "AD", "AE", "AF", "AG") &amp; ROW())</f>
        <v/>
      </c>
      <c r="AI4297" s="56" t="str">
        <f aca="false">IF($X4297="Not Significant","No Further Action Required",
IF($AH4297="","",
IF(AND($AH4297="Pass",$L4297="0 - Passed "),"Analysis performed; no further action required.",
IF(AND($AH4297="Fail",$L4297="1 - Failed "),"Analysis performed; no further action required.",
IF(AND($AH4297="Pass",$L4297="2 - Limited In Use "),"Analysis performed; no further action required.",
IF(AND($AH4297="Fail",$L4297="3 - Adjusted "),"Analysis performed; no further action required.",
"Unit fails analysis; TSM determination required."))))))</f>
        <v/>
      </c>
      <c r="AJ4297" s="58"/>
    </row>
    <row r="4298" customFormat="false" ht="15" hidden="false" customHeight="false" outlineLevel="0" collapsed="false">
      <c r="A4298" s="56"/>
      <c r="E4298" s="57" t="str">
        <f aca="false">IF(AND($F4298="",$G4298=""),"",IF($G4298="",$F4298,HYPERLINK($G4298,$F4298)))</f>
        <v/>
      </c>
      <c r="H4298" s="1" t="str">
        <f aca="false">IF($I4298="","None Attached",IF(LEFT($I4298,5)="https",HYPERLINK($I4298,"Datasheet"),HYPERLINK(_xlfn.CONCAT("https://",$I4298),"Datasheet")))</f>
        <v>None Attached</v>
      </c>
      <c r="M4298" s="56"/>
      <c r="P4298" s="58"/>
      <c r="Q4298" s="1" t="n">
        <f aca="false">$M4298-$N4298</f>
        <v>0</v>
      </c>
      <c r="R4298" s="56"/>
      <c r="T4298" s="59" t="s">
        <v>15</v>
      </c>
      <c r="U4298" s="1" t="n">
        <f aca="false">$S4298-$R4298</f>
        <v>0</v>
      </c>
      <c r="V4298" s="1" t="n">
        <f aca="false">IF($T4298="±",$Q4298*2,$Q4298)</f>
        <v>0</v>
      </c>
      <c r="W4298" s="60" t="str">
        <f aca="false">IFERROR($U4298/ABS($V4298),"N/A")</f>
        <v>N/A</v>
      </c>
      <c r="X4298" s="61" t="str">
        <f aca="false">IF(OR($W4298="N/A",$R4298="",$S4298=""),"N/A",IF($W4298&gt;=4,"Not Significant",IF($W4298&gt;=2,"Semi-Significant","Significant")))</f>
        <v>N/A</v>
      </c>
      <c r="Z4298" s="1" t="str">
        <f aca="false">IF($D4298="Z540.1 w/data",0,"")</f>
        <v/>
      </c>
      <c r="AA4298" s="1" t="e">
        <f aca="false">$Y4298+$Q4298+$Z4298</f>
        <v>#VALUE!</v>
      </c>
      <c r="AB4298" s="1" t="n">
        <f aca="false">$N4298+$Q4298</f>
        <v>0</v>
      </c>
      <c r="AC4298" s="1" t="str">
        <f aca="false">IF($Y4298="","",IF(AND($AA4298&gt;=$R4298,$AA4298&lt;=$S4298),"Pass","Fail"))</f>
        <v/>
      </c>
      <c r="AD4298" s="1" t="str">
        <f aca="false">IF($Y4298="","",IF($AA4298&gt;$R4298,"Pass","Fail"))</f>
        <v/>
      </c>
      <c r="AE4298" s="1" t="str">
        <f aca="false">IF($Y4298="","",IF($AA4298&gt;=$R4298,"Pass","Fail"))</f>
        <v/>
      </c>
      <c r="AF4298" s="1" t="str">
        <f aca="false">IF($Y4298="","",IF($AA4298&lt;=$S4298,"Pass","Fail"))</f>
        <v/>
      </c>
      <c r="AG4298" s="1" t="str">
        <f aca="false">IF($Y4298="","",IF($AA4298&lt;$S4298,"Pass","Fail"))</f>
        <v/>
      </c>
      <c r="AH4298" s="23" t="str">
        <f aca="true">INDIRECT(CHOOSE(MATCH($T4298,{"±","&gt;","≥","≤","&lt;"},0), "AC", "AD", "AE", "AF", "AG") &amp; ROW())</f>
        <v/>
      </c>
      <c r="AI4298" s="56" t="str">
        <f aca="false">IF($X4298="Not Significant","No Further Action Required",
IF($AH4298="","",
IF(AND($AH4298="Pass",$L4298="0 - Passed "),"Analysis performed; no further action required.",
IF(AND($AH4298="Fail",$L4298="1 - Failed "),"Analysis performed; no further action required.",
IF(AND($AH4298="Pass",$L4298="2 - Limited In Use "),"Analysis performed; no further action required.",
IF(AND($AH4298="Fail",$L4298="3 - Adjusted "),"Analysis performed; no further action required.",
"Unit fails analysis; TSM determination required."))))))</f>
        <v/>
      </c>
      <c r="AJ4298" s="58"/>
    </row>
    <row r="4299" customFormat="false" ht="15" hidden="false" customHeight="false" outlineLevel="0" collapsed="false">
      <c r="A4299" s="56"/>
      <c r="E4299" s="57" t="str">
        <f aca="false">IF(AND($F4299="",$G4299=""),"",IF($G4299="",$F4299,HYPERLINK($G4299,$F4299)))</f>
        <v/>
      </c>
      <c r="H4299" s="1" t="str">
        <f aca="false">IF($I4299="","None Attached",IF(LEFT($I4299,5)="https",HYPERLINK($I4299,"Datasheet"),HYPERLINK(_xlfn.CONCAT("https://",$I4299),"Datasheet")))</f>
        <v>None Attached</v>
      </c>
      <c r="M4299" s="56"/>
      <c r="P4299" s="58"/>
      <c r="Q4299" s="1" t="n">
        <f aca="false">$M4299-$N4299</f>
        <v>0</v>
      </c>
      <c r="R4299" s="56"/>
      <c r="T4299" s="59" t="s">
        <v>15</v>
      </c>
      <c r="U4299" s="1" t="n">
        <f aca="false">$S4299-$R4299</f>
        <v>0</v>
      </c>
      <c r="V4299" s="1" t="n">
        <f aca="false">IF($T4299="±",$Q4299*2,$Q4299)</f>
        <v>0</v>
      </c>
      <c r="W4299" s="60" t="str">
        <f aca="false">IFERROR($U4299/ABS($V4299),"N/A")</f>
        <v>N/A</v>
      </c>
      <c r="X4299" s="61" t="str">
        <f aca="false">IF(OR($W4299="N/A",$R4299="",$S4299=""),"N/A",IF($W4299&gt;=4,"Not Significant",IF($W4299&gt;=2,"Semi-Significant","Significant")))</f>
        <v>N/A</v>
      </c>
      <c r="Z4299" s="1" t="str">
        <f aca="false">IF($D4299="Z540.1 w/data",0,"")</f>
        <v/>
      </c>
      <c r="AA4299" s="1" t="e">
        <f aca="false">$Y4299+$Q4299+$Z4299</f>
        <v>#VALUE!</v>
      </c>
      <c r="AB4299" s="1" t="n">
        <f aca="false">$N4299+$Q4299</f>
        <v>0</v>
      </c>
      <c r="AC4299" s="1" t="str">
        <f aca="false">IF($Y4299="","",IF(AND($AA4299&gt;=$R4299,$AA4299&lt;=$S4299),"Pass","Fail"))</f>
        <v/>
      </c>
      <c r="AD4299" s="1" t="str">
        <f aca="false">IF($Y4299="","",IF($AA4299&gt;$R4299,"Pass","Fail"))</f>
        <v/>
      </c>
      <c r="AE4299" s="1" t="str">
        <f aca="false">IF($Y4299="","",IF($AA4299&gt;=$R4299,"Pass","Fail"))</f>
        <v/>
      </c>
      <c r="AF4299" s="1" t="str">
        <f aca="false">IF($Y4299="","",IF($AA4299&lt;=$S4299,"Pass","Fail"))</f>
        <v/>
      </c>
      <c r="AG4299" s="1" t="str">
        <f aca="false">IF($Y4299="","",IF($AA4299&lt;$S4299,"Pass","Fail"))</f>
        <v/>
      </c>
      <c r="AH4299" s="23" t="str">
        <f aca="true">INDIRECT(CHOOSE(MATCH($T4299,{"±","&gt;","≥","≤","&lt;"},0), "AC", "AD", "AE", "AF", "AG") &amp; ROW())</f>
        <v/>
      </c>
      <c r="AI4299" s="56" t="str">
        <f aca="false">IF($X4299="Not Significant","No Further Action Required",
IF($AH4299="","",
IF(AND($AH4299="Pass",$L4299="0 - Passed "),"Analysis performed; no further action required.",
IF(AND($AH4299="Fail",$L4299="1 - Failed "),"Analysis performed; no further action required.",
IF(AND($AH4299="Pass",$L4299="2 - Limited In Use "),"Analysis performed; no further action required.",
IF(AND($AH4299="Fail",$L4299="3 - Adjusted "),"Analysis performed; no further action required.",
"Unit fails analysis; TSM determination required."))))))</f>
        <v/>
      </c>
      <c r="AJ4299" s="58"/>
    </row>
    <row r="4300" customFormat="false" ht="15" hidden="false" customHeight="false" outlineLevel="0" collapsed="false">
      <c r="A4300" s="56"/>
      <c r="E4300" s="57" t="str">
        <f aca="false">IF(AND($F4300="",$G4300=""),"",IF($G4300="",$F4300,HYPERLINK($G4300,$F4300)))</f>
        <v/>
      </c>
      <c r="H4300" s="1" t="str">
        <f aca="false">IF($I4300="","None Attached",IF(LEFT($I4300,5)="https",HYPERLINK($I4300,"Datasheet"),HYPERLINK(_xlfn.CONCAT("https://",$I4300),"Datasheet")))</f>
        <v>None Attached</v>
      </c>
      <c r="M4300" s="56"/>
      <c r="P4300" s="58"/>
      <c r="Q4300" s="1" t="n">
        <f aca="false">$M4300-$N4300</f>
        <v>0</v>
      </c>
      <c r="R4300" s="56"/>
      <c r="T4300" s="59" t="s">
        <v>15</v>
      </c>
      <c r="U4300" s="1" t="n">
        <f aca="false">$S4300-$R4300</f>
        <v>0</v>
      </c>
      <c r="V4300" s="1" t="n">
        <f aca="false">IF($T4300="±",$Q4300*2,$Q4300)</f>
        <v>0</v>
      </c>
      <c r="W4300" s="60" t="str">
        <f aca="false">IFERROR($U4300/ABS($V4300),"N/A")</f>
        <v>N/A</v>
      </c>
      <c r="X4300" s="61" t="str">
        <f aca="false">IF(OR($W4300="N/A",$R4300="",$S4300=""),"N/A",IF($W4300&gt;=4,"Not Significant",IF($W4300&gt;=2,"Semi-Significant","Significant")))</f>
        <v>N/A</v>
      </c>
      <c r="Z4300" s="1" t="str">
        <f aca="false">IF($D4300="Z540.1 w/data",0,"")</f>
        <v/>
      </c>
      <c r="AA4300" s="1" t="e">
        <f aca="false">$Y4300+$Q4300+$Z4300</f>
        <v>#VALUE!</v>
      </c>
      <c r="AB4300" s="1" t="n">
        <f aca="false">$N4300+$Q4300</f>
        <v>0</v>
      </c>
      <c r="AC4300" s="1" t="str">
        <f aca="false">IF($Y4300="","",IF(AND($AA4300&gt;=$R4300,$AA4300&lt;=$S4300),"Pass","Fail"))</f>
        <v/>
      </c>
      <c r="AD4300" s="1" t="str">
        <f aca="false">IF($Y4300="","",IF($AA4300&gt;$R4300,"Pass","Fail"))</f>
        <v/>
      </c>
      <c r="AE4300" s="1" t="str">
        <f aca="false">IF($Y4300="","",IF($AA4300&gt;=$R4300,"Pass","Fail"))</f>
        <v/>
      </c>
      <c r="AF4300" s="1" t="str">
        <f aca="false">IF($Y4300="","",IF($AA4300&lt;=$S4300,"Pass","Fail"))</f>
        <v/>
      </c>
      <c r="AG4300" s="1" t="str">
        <f aca="false">IF($Y4300="","",IF($AA4300&lt;$S4300,"Pass","Fail"))</f>
        <v/>
      </c>
      <c r="AH4300" s="23" t="str">
        <f aca="true">INDIRECT(CHOOSE(MATCH($T4300,{"±","&gt;","≥","≤","&lt;"},0), "AC", "AD", "AE", "AF", "AG") &amp; ROW())</f>
        <v/>
      </c>
      <c r="AI4300" s="56" t="str">
        <f aca="false">IF($X4300="Not Significant","No Further Action Required",
IF($AH4300="","",
IF(AND($AH4300="Pass",$L4300="0 - Passed "),"Analysis performed; no further action required.",
IF(AND($AH4300="Fail",$L4300="1 - Failed "),"Analysis performed; no further action required.",
IF(AND($AH4300="Pass",$L4300="2 - Limited In Use "),"Analysis performed; no further action required.",
IF(AND($AH4300="Fail",$L4300="3 - Adjusted "),"Analysis performed; no further action required.",
"Unit fails analysis; TSM determination required."))))))</f>
        <v/>
      </c>
      <c r="AJ4300" s="58"/>
    </row>
    <row r="4301" customFormat="false" ht="15" hidden="false" customHeight="false" outlineLevel="0" collapsed="false">
      <c r="A4301" s="56"/>
      <c r="E4301" s="57" t="str">
        <f aca="false">IF(AND($F4301="",$G4301=""),"",IF($G4301="",$F4301,HYPERLINK($G4301,$F4301)))</f>
        <v/>
      </c>
      <c r="H4301" s="1" t="str">
        <f aca="false">IF($I4301="","None Attached",IF(LEFT($I4301,5)="https",HYPERLINK($I4301,"Datasheet"),HYPERLINK(_xlfn.CONCAT("https://",$I4301),"Datasheet")))</f>
        <v>None Attached</v>
      </c>
      <c r="M4301" s="56"/>
      <c r="P4301" s="58"/>
      <c r="Q4301" s="1" t="n">
        <f aca="false">$M4301-$N4301</f>
        <v>0</v>
      </c>
      <c r="R4301" s="56"/>
      <c r="T4301" s="59" t="s">
        <v>15</v>
      </c>
      <c r="U4301" s="1" t="n">
        <f aca="false">$S4301-$R4301</f>
        <v>0</v>
      </c>
      <c r="V4301" s="1" t="n">
        <f aca="false">IF($T4301="±",$Q4301*2,$Q4301)</f>
        <v>0</v>
      </c>
      <c r="W4301" s="60" t="str">
        <f aca="false">IFERROR($U4301/ABS($V4301),"N/A")</f>
        <v>N/A</v>
      </c>
      <c r="X4301" s="61" t="str">
        <f aca="false">IF(OR($W4301="N/A",$R4301="",$S4301=""),"N/A",IF($W4301&gt;=4,"Not Significant",IF($W4301&gt;=2,"Semi-Significant","Significant")))</f>
        <v>N/A</v>
      </c>
      <c r="Z4301" s="1" t="str">
        <f aca="false">IF($D4301="Z540.1 w/data",0,"")</f>
        <v/>
      </c>
      <c r="AA4301" s="1" t="e">
        <f aca="false">$Y4301+$Q4301+$Z4301</f>
        <v>#VALUE!</v>
      </c>
      <c r="AB4301" s="1" t="n">
        <f aca="false">$N4301+$Q4301</f>
        <v>0</v>
      </c>
      <c r="AC4301" s="1" t="str">
        <f aca="false">IF($Y4301="","",IF(AND($AA4301&gt;=$R4301,$AA4301&lt;=$S4301),"Pass","Fail"))</f>
        <v/>
      </c>
      <c r="AD4301" s="1" t="str">
        <f aca="false">IF($Y4301="","",IF($AA4301&gt;$R4301,"Pass","Fail"))</f>
        <v/>
      </c>
      <c r="AE4301" s="1" t="str">
        <f aca="false">IF($Y4301="","",IF($AA4301&gt;=$R4301,"Pass","Fail"))</f>
        <v/>
      </c>
      <c r="AF4301" s="1" t="str">
        <f aca="false">IF($Y4301="","",IF($AA4301&lt;=$S4301,"Pass","Fail"))</f>
        <v/>
      </c>
      <c r="AG4301" s="1" t="str">
        <f aca="false">IF($Y4301="","",IF($AA4301&lt;$S4301,"Pass","Fail"))</f>
        <v/>
      </c>
      <c r="AH4301" s="23" t="str">
        <f aca="true">INDIRECT(CHOOSE(MATCH($T4301,{"±","&gt;","≥","≤","&lt;"},0), "AC", "AD", "AE", "AF", "AG") &amp; ROW())</f>
        <v/>
      </c>
      <c r="AI4301" s="56" t="str">
        <f aca="false">IF($X4301="Not Significant","No Further Action Required",
IF($AH4301="","",
IF(AND($AH4301="Pass",$L4301="0 - Passed "),"Analysis performed; no further action required.",
IF(AND($AH4301="Fail",$L4301="1 - Failed "),"Analysis performed; no further action required.",
IF(AND($AH4301="Pass",$L4301="2 - Limited In Use "),"Analysis performed; no further action required.",
IF(AND($AH4301="Fail",$L4301="3 - Adjusted "),"Analysis performed; no further action required.",
"Unit fails analysis; TSM determination required."))))))</f>
        <v/>
      </c>
      <c r="AJ4301" s="58"/>
    </row>
    <row r="4302" customFormat="false" ht="15" hidden="false" customHeight="false" outlineLevel="0" collapsed="false">
      <c r="A4302" s="56"/>
      <c r="E4302" s="57" t="str">
        <f aca="false">IF(AND($F4302="",$G4302=""),"",IF($G4302="",$F4302,HYPERLINK($G4302,$F4302)))</f>
        <v/>
      </c>
      <c r="H4302" s="1" t="str">
        <f aca="false">IF($I4302="","None Attached",IF(LEFT($I4302,5)="https",HYPERLINK($I4302,"Datasheet"),HYPERLINK(_xlfn.CONCAT("https://",$I4302),"Datasheet")))</f>
        <v>None Attached</v>
      </c>
      <c r="M4302" s="56"/>
      <c r="P4302" s="58"/>
      <c r="Q4302" s="1" t="n">
        <f aca="false">$M4302-$N4302</f>
        <v>0</v>
      </c>
      <c r="R4302" s="56"/>
      <c r="T4302" s="59" t="s">
        <v>15</v>
      </c>
      <c r="U4302" s="1" t="n">
        <f aca="false">$S4302-$R4302</f>
        <v>0</v>
      </c>
      <c r="V4302" s="1" t="n">
        <f aca="false">IF($T4302="±",$Q4302*2,$Q4302)</f>
        <v>0</v>
      </c>
      <c r="W4302" s="60" t="str">
        <f aca="false">IFERROR($U4302/ABS($V4302),"N/A")</f>
        <v>N/A</v>
      </c>
      <c r="X4302" s="61" t="str">
        <f aca="false">IF(OR($W4302="N/A",$R4302="",$S4302=""),"N/A",IF($W4302&gt;=4,"Not Significant",IF($W4302&gt;=2,"Semi-Significant","Significant")))</f>
        <v>N/A</v>
      </c>
      <c r="Z4302" s="1" t="str">
        <f aca="false">IF($D4302="Z540.1 w/data",0,"")</f>
        <v/>
      </c>
      <c r="AA4302" s="1" t="e">
        <f aca="false">$Y4302+$Q4302+$Z4302</f>
        <v>#VALUE!</v>
      </c>
      <c r="AB4302" s="1" t="n">
        <f aca="false">$N4302+$Q4302</f>
        <v>0</v>
      </c>
      <c r="AC4302" s="1" t="str">
        <f aca="false">IF($Y4302="","",IF(AND($AA4302&gt;=$R4302,$AA4302&lt;=$S4302),"Pass","Fail"))</f>
        <v/>
      </c>
      <c r="AD4302" s="1" t="str">
        <f aca="false">IF($Y4302="","",IF($AA4302&gt;$R4302,"Pass","Fail"))</f>
        <v/>
      </c>
      <c r="AE4302" s="1" t="str">
        <f aca="false">IF($Y4302="","",IF($AA4302&gt;=$R4302,"Pass","Fail"))</f>
        <v/>
      </c>
      <c r="AF4302" s="1" t="str">
        <f aca="false">IF($Y4302="","",IF($AA4302&lt;=$S4302,"Pass","Fail"))</f>
        <v/>
      </c>
      <c r="AG4302" s="1" t="str">
        <f aca="false">IF($Y4302="","",IF($AA4302&lt;$S4302,"Pass","Fail"))</f>
        <v/>
      </c>
      <c r="AH4302" s="23" t="str">
        <f aca="true">INDIRECT(CHOOSE(MATCH($T4302,{"±","&gt;","≥","≤","&lt;"},0), "AC", "AD", "AE", "AF", "AG") &amp; ROW())</f>
        <v/>
      </c>
      <c r="AI4302" s="56" t="str">
        <f aca="false">IF($X4302="Not Significant","No Further Action Required",
IF($AH4302="","",
IF(AND($AH4302="Pass",$L4302="0 - Passed "),"Analysis performed; no further action required.",
IF(AND($AH4302="Fail",$L4302="1 - Failed "),"Analysis performed; no further action required.",
IF(AND($AH4302="Pass",$L4302="2 - Limited In Use "),"Analysis performed; no further action required.",
IF(AND($AH4302="Fail",$L4302="3 - Adjusted "),"Analysis performed; no further action required.",
"Unit fails analysis; TSM determination required."))))))</f>
        <v/>
      </c>
      <c r="AJ4302" s="58"/>
    </row>
    <row r="4303" customFormat="false" ht="15" hidden="false" customHeight="false" outlineLevel="0" collapsed="false">
      <c r="A4303" s="56"/>
      <c r="E4303" s="57" t="str">
        <f aca="false">IF(AND($F4303="",$G4303=""),"",IF($G4303="",$F4303,HYPERLINK($G4303,$F4303)))</f>
        <v/>
      </c>
      <c r="H4303" s="1" t="str">
        <f aca="false">IF($I4303="","None Attached",IF(LEFT($I4303,5)="https",HYPERLINK($I4303,"Datasheet"),HYPERLINK(_xlfn.CONCAT("https://",$I4303),"Datasheet")))</f>
        <v>None Attached</v>
      </c>
      <c r="M4303" s="56"/>
      <c r="P4303" s="58"/>
      <c r="Q4303" s="1" t="n">
        <f aca="false">$M4303-$N4303</f>
        <v>0</v>
      </c>
      <c r="R4303" s="56"/>
      <c r="T4303" s="59" t="s">
        <v>15</v>
      </c>
      <c r="U4303" s="1" t="n">
        <f aca="false">$S4303-$R4303</f>
        <v>0</v>
      </c>
      <c r="V4303" s="1" t="n">
        <f aca="false">IF($T4303="±",$Q4303*2,$Q4303)</f>
        <v>0</v>
      </c>
      <c r="W4303" s="60" t="str">
        <f aca="false">IFERROR($U4303/ABS($V4303),"N/A")</f>
        <v>N/A</v>
      </c>
      <c r="X4303" s="61" t="str">
        <f aca="false">IF(OR($W4303="N/A",$R4303="",$S4303=""),"N/A",IF($W4303&gt;=4,"Not Significant",IF($W4303&gt;=2,"Semi-Significant","Significant")))</f>
        <v>N/A</v>
      </c>
      <c r="Z4303" s="1" t="str">
        <f aca="false">IF($D4303="Z540.1 w/data",0,"")</f>
        <v/>
      </c>
      <c r="AA4303" s="1" t="e">
        <f aca="false">$Y4303+$Q4303+$Z4303</f>
        <v>#VALUE!</v>
      </c>
      <c r="AB4303" s="1" t="n">
        <f aca="false">$N4303+$Q4303</f>
        <v>0</v>
      </c>
      <c r="AC4303" s="1" t="str">
        <f aca="false">IF($Y4303="","",IF(AND($AA4303&gt;=$R4303,$AA4303&lt;=$S4303),"Pass","Fail"))</f>
        <v/>
      </c>
      <c r="AD4303" s="1" t="str">
        <f aca="false">IF($Y4303="","",IF($AA4303&gt;$R4303,"Pass","Fail"))</f>
        <v/>
      </c>
      <c r="AE4303" s="1" t="str">
        <f aca="false">IF($Y4303="","",IF($AA4303&gt;=$R4303,"Pass","Fail"))</f>
        <v/>
      </c>
      <c r="AF4303" s="1" t="str">
        <f aca="false">IF($Y4303="","",IF($AA4303&lt;=$S4303,"Pass","Fail"))</f>
        <v/>
      </c>
      <c r="AG4303" s="1" t="str">
        <f aca="false">IF($Y4303="","",IF($AA4303&lt;$S4303,"Pass","Fail"))</f>
        <v/>
      </c>
      <c r="AH4303" s="23" t="str">
        <f aca="true">INDIRECT(CHOOSE(MATCH($T4303,{"±","&gt;","≥","≤","&lt;"},0), "AC", "AD", "AE", "AF", "AG") &amp; ROW())</f>
        <v/>
      </c>
      <c r="AI4303" s="56" t="str">
        <f aca="false">IF($X4303="Not Significant","No Further Action Required",
IF($AH4303="","",
IF(AND($AH4303="Pass",$L4303="0 - Passed "),"Analysis performed; no further action required.",
IF(AND($AH4303="Fail",$L4303="1 - Failed "),"Analysis performed; no further action required.",
IF(AND($AH4303="Pass",$L4303="2 - Limited In Use "),"Analysis performed; no further action required.",
IF(AND($AH4303="Fail",$L4303="3 - Adjusted "),"Analysis performed; no further action required.",
"Unit fails analysis; TSM determination required."))))))</f>
        <v/>
      </c>
      <c r="AJ4303" s="58"/>
    </row>
    <row r="4304" customFormat="false" ht="15" hidden="false" customHeight="false" outlineLevel="0" collapsed="false">
      <c r="A4304" s="56"/>
      <c r="E4304" s="57" t="str">
        <f aca="false">IF(AND($F4304="",$G4304=""),"",IF($G4304="",$F4304,HYPERLINK($G4304,$F4304)))</f>
        <v/>
      </c>
      <c r="H4304" s="1" t="str">
        <f aca="false">IF($I4304="","None Attached",IF(LEFT($I4304,5)="https",HYPERLINK($I4304,"Datasheet"),HYPERLINK(_xlfn.CONCAT("https://",$I4304),"Datasheet")))</f>
        <v>None Attached</v>
      </c>
      <c r="M4304" s="56"/>
      <c r="P4304" s="58"/>
      <c r="Q4304" s="1" t="n">
        <f aca="false">$M4304-$N4304</f>
        <v>0</v>
      </c>
      <c r="R4304" s="56"/>
      <c r="T4304" s="59" t="s">
        <v>15</v>
      </c>
      <c r="U4304" s="1" t="n">
        <f aca="false">$S4304-$R4304</f>
        <v>0</v>
      </c>
      <c r="V4304" s="1" t="n">
        <f aca="false">IF($T4304="±",$Q4304*2,$Q4304)</f>
        <v>0</v>
      </c>
      <c r="W4304" s="60" t="str">
        <f aca="false">IFERROR($U4304/ABS($V4304),"N/A")</f>
        <v>N/A</v>
      </c>
      <c r="X4304" s="61" t="str">
        <f aca="false">IF(OR($W4304="N/A",$R4304="",$S4304=""),"N/A",IF($W4304&gt;=4,"Not Significant",IF($W4304&gt;=2,"Semi-Significant","Significant")))</f>
        <v>N/A</v>
      </c>
      <c r="Z4304" s="1" t="str">
        <f aca="false">IF($D4304="Z540.1 w/data",0,"")</f>
        <v/>
      </c>
      <c r="AA4304" s="1" t="e">
        <f aca="false">$Y4304+$Q4304+$Z4304</f>
        <v>#VALUE!</v>
      </c>
      <c r="AB4304" s="1" t="n">
        <f aca="false">$N4304+$Q4304</f>
        <v>0</v>
      </c>
      <c r="AC4304" s="1" t="str">
        <f aca="false">IF($Y4304="","",IF(AND($AA4304&gt;=$R4304,$AA4304&lt;=$S4304),"Pass","Fail"))</f>
        <v/>
      </c>
      <c r="AD4304" s="1" t="str">
        <f aca="false">IF($Y4304="","",IF($AA4304&gt;$R4304,"Pass","Fail"))</f>
        <v/>
      </c>
      <c r="AE4304" s="1" t="str">
        <f aca="false">IF($Y4304="","",IF($AA4304&gt;=$R4304,"Pass","Fail"))</f>
        <v/>
      </c>
      <c r="AF4304" s="1" t="str">
        <f aca="false">IF($Y4304="","",IF($AA4304&lt;=$S4304,"Pass","Fail"))</f>
        <v/>
      </c>
      <c r="AG4304" s="1" t="str">
        <f aca="false">IF($Y4304="","",IF($AA4304&lt;$S4304,"Pass","Fail"))</f>
        <v/>
      </c>
      <c r="AH4304" s="23" t="str">
        <f aca="true">INDIRECT(CHOOSE(MATCH($T4304,{"±","&gt;","≥","≤","&lt;"},0), "AC", "AD", "AE", "AF", "AG") &amp; ROW())</f>
        <v/>
      </c>
      <c r="AI4304" s="56" t="str">
        <f aca="false">IF($X4304="Not Significant","No Further Action Required",
IF($AH4304="","",
IF(AND($AH4304="Pass",$L4304="0 - Passed "),"Analysis performed; no further action required.",
IF(AND($AH4304="Fail",$L4304="1 - Failed "),"Analysis performed; no further action required.",
IF(AND($AH4304="Pass",$L4304="2 - Limited In Use "),"Analysis performed; no further action required.",
IF(AND($AH4304="Fail",$L4304="3 - Adjusted "),"Analysis performed; no further action required.",
"Unit fails analysis; TSM determination required."))))))</f>
        <v/>
      </c>
      <c r="AJ4304" s="58"/>
    </row>
    <row r="4305" customFormat="false" ht="15" hidden="false" customHeight="false" outlineLevel="0" collapsed="false">
      <c r="A4305" s="56"/>
      <c r="E4305" s="57" t="str">
        <f aca="false">IF(AND($F4305="",$G4305=""),"",IF($G4305="",$F4305,HYPERLINK($G4305,$F4305)))</f>
        <v/>
      </c>
      <c r="H4305" s="1" t="str">
        <f aca="false">IF($I4305="","None Attached",IF(LEFT($I4305,5)="https",HYPERLINK($I4305,"Datasheet"),HYPERLINK(_xlfn.CONCAT("https://",$I4305),"Datasheet")))</f>
        <v>None Attached</v>
      </c>
      <c r="M4305" s="56"/>
      <c r="P4305" s="58"/>
      <c r="Q4305" s="1" t="n">
        <f aca="false">$M4305-$N4305</f>
        <v>0</v>
      </c>
      <c r="R4305" s="56"/>
      <c r="T4305" s="59" t="s">
        <v>15</v>
      </c>
      <c r="U4305" s="1" t="n">
        <f aca="false">$S4305-$R4305</f>
        <v>0</v>
      </c>
      <c r="V4305" s="1" t="n">
        <f aca="false">IF($T4305="±",$Q4305*2,$Q4305)</f>
        <v>0</v>
      </c>
      <c r="W4305" s="60" t="str">
        <f aca="false">IFERROR($U4305/ABS($V4305),"N/A")</f>
        <v>N/A</v>
      </c>
      <c r="X4305" s="61" t="str">
        <f aca="false">IF(OR($W4305="N/A",$R4305="",$S4305=""),"N/A",IF($W4305&gt;=4,"Not Significant",IF($W4305&gt;=2,"Semi-Significant","Significant")))</f>
        <v>N/A</v>
      </c>
      <c r="Z4305" s="1" t="str">
        <f aca="false">IF($D4305="Z540.1 w/data",0,"")</f>
        <v/>
      </c>
      <c r="AA4305" s="1" t="e">
        <f aca="false">$Y4305+$Q4305+$Z4305</f>
        <v>#VALUE!</v>
      </c>
      <c r="AB4305" s="1" t="n">
        <f aca="false">$N4305+$Q4305</f>
        <v>0</v>
      </c>
      <c r="AC4305" s="1" t="str">
        <f aca="false">IF($Y4305="","",IF(AND($AA4305&gt;=$R4305,$AA4305&lt;=$S4305),"Pass","Fail"))</f>
        <v/>
      </c>
      <c r="AD4305" s="1" t="str">
        <f aca="false">IF($Y4305="","",IF($AA4305&gt;$R4305,"Pass","Fail"))</f>
        <v/>
      </c>
      <c r="AE4305" s="1" t="str">
        <f aca="false">IF($Y4305="","",IF($AA4305&gt;=$R4305,"Pass","Fail"))</f>
        <v/>
      </c>
      <c r="AF4305" s="1" t="str">
        <f aca="false">IF($Y4305="","",IF($AA4305&lt;=$S4305,"Pass","Fail"))</f>
        <v/>
      </c>
      <c r="AG4305" s="1" t="str">
        <f aca="false">IF($Y4305="","",IF($AA4305&lt;$S4305,"Pass","Fail"))</f>
        <v/>
      </c>
      <c r="AH4305" s="23" t="str">
        <f aca="true">INDIRECT(CHOOSE(MATCH($T4305,{"±","&gt;","≥","≤","&lt;"},0), "AC", "AD", "AE", "AF", "AG") &amp; ROW())</f>
        <v/>
      </c>
      <c r="AI4305" s="56" t="str">
        <f aca="false">IF($X4305="Not Significant","No Further Action Required",
IF($AH4305="","",
IF(AND($AH4305="Pass",$L4305="0 - Passed "),"Analysis performed; no further action required.",
IF(AND($AH4305="Fail",$L4305="1 - Failed "),"Analysis performed; no further action required.",
IF(AND($AH4305="Pass",$L4305="2 - Limited In Use "),"Analysis performed; no further action required.",
IF(AND($AH4305="Fail",$L4305="3 - Adjusted "),"Analysis performed; no further action required.",
"Unit fails analysis; TSM determination required."))))))</f>
        <v/>
      </c>
      <c r="AJ4305" s="58"/>
    </row>
    <row r="4306" customFormat="false" ht="15" hidden="false" customHeight="false" outlineLevel="0" collapsed="false">
      <c r="A4306" s="56"/>
      <c r="E4306" s="57" t="str">
        <f aca="false">IF(AND($F4306="",$G4306=""),"",IF($G4306="",$F4306,HYPERLINK($G4306,$F4306)))</f>
        <v/>
      </c>
      <c r="H4306" s="1" t="str">
        <f aca="false">IF($I4306="","None Attached",IF(LEFT($I4306,5)="https",HYPERLINK($I4306,"Datasheet"),HYPERLINK(_xlfn.CONCAT("https://",$I4306),"Datasheet")))</f>
        <v>None Attached</v>
      </c>
      <c r="M4306" s="56"/>
      <c r="P4306" s="58"/>
      <c r="Q4306" s="1" t="n">
        <f aca="false">$M4306-$N4306</f>
        <v>0</v>
      </c>
      <c r="R4306" s="56"/>
      <c r="T4306" s="59" t="s">
        <v>15</v>
      </c>
      <c r="U4306" s="1" t="n">
        <f aca="false">$S4306-$R4306</f>
        <v>0</v>
      </c>
      <c r="V4306" s="1" t="n">
        <f aca="false">IF($T4306="±",$Q4306*2,$Q4306)</f>
        <v>0</v>
      </c>
      <c r="W4306" s="60" t="str">
        <f aca="false">IFERROR($U4306/ABS($V4306),"N/A")</f>
        <v>N/A</v>
      </c>
      <c r="X4306" s="61" t="str">
        <f aca="false">IF(OR($W4306="N/A",$R4306="",$S4306=""),"N/A",IF($W4306&gt;=4,"Not Significant",IF($W4306&gt;=2,"Semi-Significant","Significant")))</f>
        <v>N/A</v>
      </c>
      <c r="Z4306" s="1" t="str">
        <f aca="false">IF($D4306="Z540.1 w/data",0,"")</f>
        <v/>
      </c>
      <c r="AA4306" s="1" t="e">
        <f aca="false">$Y4306+$Q4306+$Z4306</f>
        <v>#VALUE!</v>
      </c>
      <c r="AB4306" s="1" t="n">
        <f aca="false">$N4306+$Q4306</f>
        <v>0</v>
      </c>
      <c r="AC4306" s="1" t="str">
        <f aca="false">IF($Y4306="","",IF(AND($AA4306&gt;=$R4306,$AA4306&lt;=$S4306),"Pass","Fail"))</f>
        <v/>
      </c>
      <c r="AD4306" s="1" t="str">
        <f aca="false">IF($Y4306="","",IF($AA4306&gt;$R4306,"Pass","Fail"))</f>
        <v/>
      </c>
      <c r="AE4306" s="1" t="str">
        <f aca="false">IF($Y4306="","",IF($AA4306&gt;=$R4306,"Pass","Fail"))</f>
        <v/>
      </c>
      <c r="AF4306" s="1" t="str">
        <f aca="false">IF($Y4306="","",IF($AA4306&lt;=$S4306,"Pass","Fail"))</f>
        <v/>
      </c>
      <c r="AG4306" s="1" t="str">
        <f aca="false">IF($Y4306="","",IF($AA4306&lt;$S4306,"Pass","Fail"))</f>
        <v/>
      </c>
      <c r="AH4306" s="23" t="str">
        <f aca="true">INDIRECT(CHOOSE(MATCH($T4306,{"±","&gt;","≥","≤","&lt;"},0), "AC", "AD", "AE", "AF", "AG") &amp; ROW())</f>
        <v/>
      </c>
      <c r="AI4306" s="56" t="str">
        <f aca="false">IF($X4306="Not Significant","No Further Action Required",
IF($AH4306="","",
IF(AND($AH4306="Pass",$L4306="0 - Passed "),"Analysis performed; no further action required.",
IF(AND($AH4306="Fail",$L4306="1 - Failed "),"Analysis performed; no further action required.",
IF(AND($AH4306="Pass",$L4306="2 - Limited In Use "),"Analysis performed; no further action required.",
IF(AND($AH4306="Fail",$L4306="3 - Adjusted "),"Analysis performed; no further action required.",
"Unit fails analysis; TSM determination required."))))))</f>
        <v/>
      </c>
      <c r="AJ4306" s="58"/>
    </row>
    <row r="4307" customFormat="false" ht="15" hidden="false" customHeight="false" outlineLevel="0" collapsed="false">
      <c r="A4307" s="56"/>
      <c r="E4307" s="57" t="str">
        <f aca="false">IF(AND($F4307="",$G4307=""),"",IF($G4307="",$F4307,HYPERLINK($G4307,$F4307)))</f>
        <v/>
      </c>
      <c r="H4307" s="1" t="str">
        <f aca="false">IF($I4307="","None Attached",IF(LEFT($I4307,5)="https",HYPERLINK($I4307,"Datasheet"),HYPERLINK(_xlfn.CONCAT("https://",$I4307),"Datasheet")))</f>
        <v>None Attached</v>
      </c>
      <c r="M4307" s="56"/>
      <c r="P4307" s="58"/>
      <c r="Q4307" s="1" t="n">
        <f aca="false">$M4307-$N4307</f>
        <v>0</v>
      </c>
      <c r="R4307" s="56"/>
      <c r="T4307" s="59" t="s">
        <v>15</v>
      </c>
      <c r="U4307" s="1" t="n">
        <f aca="false">$S4307-$R4307</f>
        <v>0</v>
      </c>
      <c r="V4307" s="1" t="n">
        <f aca="false">IF($T4307="±",$Q4307*2,$Q4307)</f>
        <v>0</v>
      </c>
      <c r="W4307" s="60" t="str">
        <f aca="false">IFERROR($U4307/ABS($V4307),"N/A")</f>
        <v>N/A</v>
      </c>
      <c r="X4307" s="61" t="str">
        <f aca="false">IF(OR($W4307="N/A",$R4307="",$S4307=""),"N/A",IF($W4307&gt;=4,"Not Significant",IF($W4307&gt;=2,"Semi-Significant","Significant")))</f>
        <v>N/A</v>
      </c>
      <c r="Z4307" s="1" t="str">
        <f aca="false">IF($D4307="Z540.1 w/data",0,"")</f>
        <v/>
      </c>
      <c r="AA4307" s="1" t="e">
        <f aca="false">$Y4307+$Q4307+$Z4307</f>
        <v>#VALUE!</v>
      </c>
      <c r="AB4307" s="1" t="n">
        <f aca="false">$N4307+$Q4307</f>
        <v>0</v>
      </c>
      <c r="AC4307" s="1" t="str">
        <f aca="false">IF($Y4307="","",IF(AND($AA4307&gt;=$R4307,$AA4307&lt;=$S4307),"Pass","Fail"))</f>
        <v/>
      </c>
      <c r="AD4307" s="1" t="str">
        <f aca="false">IF($Y4307="","",IF($AA4307&gt;$R4307,"Pass","Fail"))</f>
        <v/>
      </c>
      <c r="AE4307" s="1" t="str">
        <f aca="false">IF($Y4307="","",IF($AA4307&gt;=$R4307,"Pass","Fail"))</f>
        <v/>
      </c>
      <c r="AF4307" s="1" t="str">
        <f aca="false">IF($Y4307="","",IF($AA4307&lt;=$S4307,"Pass","Fail"))</f>
        <v/>
      </c>
      <c r="AG4307" s="1" t="str">
        <f aca="false">IF($Y4307="","",IF($AA4307&lt;$S4307,"Pass","Fail"))</f>
        <v/>
      </c>
      <c r="AH4307" s="23" t="str">
        <f aca="true">INDIRECT(CHOOSE(MATCH($T4307,{"±","&gt;","≥","≤","&lt;"},0), "AC", "AD", "AE", "AF", "AG") &amp; ROW())</f>
        <v/>
      </c>
      <c r="AI4307" s="56" t="str">
        <f aca="false">IF($X4307="Not Significant","No Further Action Required",
IF($AH4307="","",
IF(AND($AH4307="Pass",$L4307="0 - Passed "),"Analysis performed; no further action required.",
IF(AND($AH4307="Fail",$L4307="1 - Failed "),"Analysis performed; no further action required.",
IF(AND($AH4307="Pass",$L4307="2 - Limited In Use "),"Analysis performed; no further action required.",
IF(AND($AH4307="Fail",$L4307="3 - Adjusted "),"Analysis performed; no further action required.",
"Unit fails analysis; TSM determination required."))))))</f>
        <v/>
      </c>
      <c r="AJ4307" s="58"/>
    </row>
    <row r="4308" customFormat="false" ht="15" hidden="false" customHeight="false" outlineLevel="0" collapsed="false">
      <c r="A4308" s="56"/>
      <c r="E4308" s="57" t="str">
        <f aca="false">IF(AND($F4308="",$G4308=""),"",IF($G4308="",$F4308,HYPERLINK($G4308,$F4308)))</f>
        <v/>
      </c>
      <c r="H4308" s="1" t="str">
        <f aca="false">IF($I4308="","None Attached",IF(LEFT($I4308,5)="https",HYPERLINK($I4308,"Datasheet"),HYPERLINK(_xlfn.CONCAT("https://",$I4308),"Datasheet")))</f>
        <v>None Attached</v>
      </c>
      <c r="M4308" s="56"/>
      <c r="P4308" s="58"/>
      <c r="Q4308" s="1" t="n">
        <f aca="false">$M4308-$N4308</f>
        <v>0</v>
      </c>
      <c r="R4308" s="56"/>
      <c r="T4308" s="59" t="s">
        <v>15</v>
      </c>
      <c r="U4308" s="1" t="n">
        <f aca="false">$S4308-$R4308</f>
        <v>0</v>
      </c>
      <c r="V4308" s="1" t="n">
        <f aca="false">IF($T4308="±",$Q4308*2,$Q4308)</f>
        <v>0</v>
      </c>
      <c r="W4308" s="60" t="str">
        <f aca="false">IFERROR($U4308/ABS($V4308),"N/A")</f>
        <v>N/A</v>
      </c>
      <c r="X4308" s="61" t="str">
        <f aca="false">IF(OR($W4308="N/A",$R4308="",$S4308=""),"N/A",IF($W4308&gt;=4,"Not Significant",IF($W4308&gt;=2,"Semi-Significant","Significant")))</f>
        <v>N/A</v>
      </c>
      <c r="Z4308" s="1" t="str">
        <f aca="false">IF($D4308="Z540.1 w/data",0,"")</f>
        <v/>
      </c>
      <c r="AA4308" s="1" t="e">
        <f aca="false">$Y4308+$Q4308+$Z4308</f>
        <v>#VALUE!</v>
      </c>
      <c r="AB4308" s="1" t="n">
        <f aca="false">$N4308+$Q4308</f>
        <v>0</v>
      </c>
      <c r="AC4308" s="1" t="str">
        <f aca="false">IF($Y4308="","",IF(AND($AA4308&gt;=$R4308,$AA4308&lt;=$S4308),"Pass","Fail"))</f>
        <v/>
      </c>
      <c r="AD4308" s="1" t="str">
        <f aca="false">IF($Y4308="","",IF($AA4308&gt;$R4308,"Pass","Fail"))</f>
        <v/>
      </c>
      <c r="AE4308" s="1" t="str">
        <f aca="false">IF($Y4308="","",IF($AA4308&gt;=$R4308,"Pass","Fail"))</f>
        <v/>
      </c>
      <c r="AF4308" s="1" t="str">
        <f aca="false">IF($Y4308="","",IF($AA4308&lt;=$S4308,"Pass","Fail"))</f>
        <v/>
      </c>
      <c r="AG4308" s="1" t="str">
        <f aca="false">IF($Y4308="","",IF($AA4308&lt;$S4308,"Pass","Fail"))</f>
        <v/>
      </c>
      <c r="AH4308" s="23" t="str">
        <f aca="true">INDIRECT(CHOOSE(MATCH($T4308,{"±","&gt;","≥","≤","&lt;"},0), "AC", "AD", "AE", "AF", "AG") &amp; ROW())</f>
        <v/>
      </c>
      <c r="AI4308" s="56" t="str">
        <f aca="false">IF($X4308="Not Significant","No Further Action Required",
IF($AH4308="","",
IF(AND($AH4308="Pass",$L4308="0 - Passed "),"Analysis performed; no further action required.",
IF(AND($AH4308="Fail",$L4308="1 - Failed "),"Analysis performed; no further action required.",
IF(AND($AH4308="Pass",$L4308="2 - Limited In Use "),"Analysis performed; no further action required.",
IF(AND($AH4308="Fail",$L4308="3 - Adjusted "),"Analysis performed; no further action required.",
"Unit fails analysis; TSM determination required."))))))</f>
        <v/>
      </c>
      <c r="AJ4308" s="58"/>
    </row>
    <row r="4309" customFormat="false" ht="15" hidden="false" customHeight="false" outlineLevel="0" collapsed="false">
      <c r="A4309" s="56"/>
      <c r="E4309" s="57" t="str">
        <f aca="false">IF(AND($F4309="",$G4309=""),"",IF($G4309="",$F4309,HYPERLINK($G4309,$F4309)))</f>
        <v/>
      </c>
      <c r="H4309" s="1" t="str">
        <f aca="false">IF($I4309="","None Attached",IF(LEFT($I4309,5)="https",HYPERLINK($I4309,"Datasheet"),HYPERLINK(_xlfn.CONCAT("https://",$I4309),"Datasheet")))</f>
        <v>None Attached</v>
      </c>
      <c r="M4309" s="56"/>
      <c r="P4309" s="58"/>
      <c r="Q4309" s="1" t="n">
        <f aca="false">$M4309-$N4309</f>
        <v>0</v>
      </c>
      <c r="R4309" s="56"/>
      <c r="T4309" s="59" t="s">
        <v>15</v>
      </c>
      <c r="U4309" s="1" t="n">
        <f aca="false">$S4309-$R4309</f>
        <v>0</v>
      </c>
      <c r="V4309" s="1" t="n">
        <f aca="false">IF($T4309="±",$Q4309*2,$Q4309)</f>
        <v>0</v>
      </c>
      <c r="W4309" s="60" t="str">
        <f aca="false">IFERROR($U4309/ABS($V4309),"N/A")</f>
        <v>N/A</v>
      </c>
      <c r="X4309" s="61" t="str">
        <f aca="false">IF(OR($W4309="N/A",$R4309="",$S4309=""),"N/A",IF($W4309&gt;=4,"Not Significant",IF($W4309&gt;=2,"Semi-Significant","Significant")))</f>
        <v>N/A</v>
      </c>
      <c r="Z4309" s="1" t="str">
        <f aca="false">IF($D4309="Z540.1 w/data",0,"")</f>
        <v/>
      </c>
      <c r="AA4309" s="1" t="e">
        <f aca="false">$Y4309+$Q4309+$Z4309</f>
        <v>#VALUE!</v>
      </c>
      <c r="AB4309" s="1" t="n">
        <f aca="false">$N4309+$Q4309</f>
        <v>0</v>
      </c>
      <c r="AC4309" s="1" t="str">
        <f aca="false">IF($Y4309="","",IF(AND($AA4309&gt;=$R4309,$AA4309&lt;=$S4309),"Pass","Fail"))</f>
        <v/>
      </c>
      <c r="AD4309" s="1" t="str">
        <f aca="false">IF($Y4309="","",IF($AA4309&gt;$R4309,"Pass","Fail"))</f>
        <v/>
      </c>
      <c r="AE4309" s="1" t="str">
        <f aca="false">IF($Y4309="","",IF($AA4309&gt;=$R4309,"Pass","Fail"))</f>
        <v/>
      </c>
      <c r="AF4309" s="1" t="str">
        <f aca="false">IF($Y4309="","",IF($AA4309&lt;=$S4309,"Pass","Fail"))</f>
        <v/>
      </c>
      <c r="AG4309" s="1" t="str">
        <f aca="false">IF($Y4309="","",IF($AA4309&lt;$S4309,"Pass","Fail"))</f>
        <v/>
      </c>
      <c r="AH4309" s="23" t="str">
        <f aca="true">INDIRECT(CHOOSE(MATCH($T4309,{"±","&gt;","≥","≤","&lt;"},0), "AC", "AD", "AE", "AF", "AG") &amp; ROW())</f>
        <v/>
      </c>
      <c r="AI4309" s="56" t="str">
        <f aca="false">IF($X4309="Not Significant","No Further Action Required",
IF($AH4309="","",
IF(AND($AH4309="Pass",$L4309="0 - Passed "),"Analysis performed; no further action required.",
IF(AND($AH4309="Fail",$L4309="1 - Failed "),"Analysis performed; no further action required.",
IF(AND($AH4309="Pass",$L4309="2 - Limited In Use "),"Analysis performed; no further action required.",
IF(AND($AH4309="Fail",$L4309="3 - Adjusted "),"Analysis performed; no further action required.",
"Unit fails analysis; TSM determination required."))))))</f>
        <v/>
      </c>
      <c r="AJ4309" s="58"/>
    </row>
    <row r="4310" customFormat="false" ht="15" hidden="false" customHeight="false" outlineLevel="0" collapsed="false">
      <c r="A4310" s="56"/>
      <c r="E4310" s="57" t="str">
        <f aca="false">IF(AND($F4310="",$G4310=""),"",IF($G4310="",$F4310,HYPERLINK($G4310,$F4310)))</f>
        <v/>
      </c>
      <c r="H4310" s="1" t="str">
        <f aca="false">IF($I4310="","None Attached",IF(LEFT($I4310,5)="https",HYPERLINK($I4310,"Datasheet"),HYPERLINK(_xlfn.CONCAT("https://",$I4310),"Datasheet")))</f>
        <v>None Attached</v>
      </c>
      <c r="M4310" s="56"/>
      <c r="P4310" s="58"/>
      <c r="Q4310" s="1" t="n">
        <f aca="false">$M4310-$N4310</f>
        <v>0</v>
      </c>
      <c r="R4310" s="56"/>
      <c r="T4310" s="59" t="s">
        <v>15</v>
      </c>
      <c r="U4310" s="1" t="n">
        <f aca="false">$S4310-$R4310</f>
        <v>0</v>
      </c>
      <c r="V4310" s="1" t="n">
        <f aca="false">IF($T4310="±",$Q4310*2,$Q4310)</f>
        <v>0</v>
      </c>
      <c r="W4310" s="60" t="str">
        <f aca="false">IFERROR($U4310/ABS($V4310),"N/A")</f>
        <v>N/A</v>
      </c>
      <c r="X4310" s="61" t="str">
        <f aca="false">IF(OR($W4310="N/A",$R4310="",$S4310=""),"N/A",IF($W4310&gt;=4,"Not Significant",IF($W4310&gt;=2,"Semi-Significant","Significant")))</f>
        <v>N/A</v>
      </c>
      <c r="Z4310" s="1" t="str">
        <f aca="false">IF($D4310="Z540.1 w/data",0,"")</f>
        <v/>
      </c>
      <c r="AA4310" s="1" t="e">
        <f aca="false">$Y4310+$Q4310+$Z4310</f>
        <v>#VALUE!</v>
      </c>
      <c r="AB4310" s="1" t="n">
        <f aca="false">$N4310+$Q4310</f>
        <v>0</v>
      </c>
      <c r="AC4310" s="1" t="str">
        <f aca="false">IF($Y4310="","",IF(AND($AA4310&gt;=$R4310,$AA4310&lt;=$S4310),"Pass","Fail"))</f>
        <v/>
      </c>
      <c r="AD4310" s="1" t="str">
        <f aca="false">IF($Y4310="","",IF($AA4310&gt;$R4310,"Pass","Fail"))</f>
        <v/>
      </c>
      <c r="AE4310" s="1" t="str">
        <f aca="false">IF($Y4310="","",IF($AA4310&gt;=$R4310,"Pass","Fail"))</f>
        <v/>
      </c>
      <c r="AF4310" s="1" t="str">
        <f aca="false">IF($Y4310="","",IF($AA4310&lt;=$S4310,"Pass","Fail"))</f>
        <v/>
      </c>
      <c r="AG4310" s="1" t="str">
        <f aca="false">IF($Y4310="","",IF($AA4310&lt;$S4310,"Pass","Fail"))</f>
        <v/>
      </c>
      <c r="AH4310" s="23" t="str">
        <f aca="true">INDIRECT(CHOOSE(MATCH($T4310,{"±","&gt;","≥","≤","&lt;"},0), "AC", "AD", "AE", "AF", "AG") &amp; ROW())</f>
        <v/>
      </c>
      <c r="AI4310" s="56" t="str">
        <f aca="false">IF($X4310="Not Significant","No Further Action Required",
IF($AH4310="","",
IF(AND($AH4310="Pass",$L4310="0 - Passed "),"Analysis performed; no further action required.",
IF(AND($AH4310="Fail",$L4310="1 - Failed "),"Analysis performed; no further action required.",
IF(AND($AH4310="Pass",$L4310="2 - Limited In Use "),"Analysis performed; no further action required.",
IF(AND($AH4310="Fail",$L4310="3 - Adjusted "),"Analysis performed; no further action required.",
"Unit fails analysis; TSM determination required."))))))</f>
        <v/>
      </c>
      <c r="AJ4310" s="58"/>
    </row>
    <row r="4311" customFormat="false" ht="15" hidden="false" customHeight="false" outlineLevel="0" collapsed="false">
      <c r="A4311" s="56"/>
      <c r="E4311" s="57" t="str">
        <f aca="false">IF(AND($F4311="",$G4311=""),"",IF($G4311="",$F4311,HYPERLINK($G4311,$F4311)))</f>
        <v/>
      </c>
      <c r="H4311" s="1" t="str">
        <f aca="false">IF($I4311="","None Attached",IF(LEFT($I4311,5)="https",HYPERLINK($I4311,"Datasheet"),HYPERLINK(_xlfn.CONCAT("https://",$I4311),"Datasheet")))</f>
        <v>None Attached</v>
      </c>
      <c r="M4311" s="56"/>
      <c r="P4311" s="58"/>
      <c r="Q4311" s="1" t="n">
        <f aca="false">$M4311-$N4311</f>
        <v>0</v>
      </c>
      <c r="R4311" s="56"/>
      <c r="T4311" s="59" t="s">
        <v>15</v>
      </c>
      <c r="U4311" s="1" t="n">
        <f aca="false">$S4311-$R4311</f>
        <v>0</v>
      </c>
      <c r="V4311" s="1" t="n">
        <f aca="false">IF($T4311="±",$Q4311*2,$Q4311)</f>
        <v>0</v>
      </c>
      <c r="W4311" s="60" t="str">
        <f aca="false">IFERROR($U4311/ABS($V4311),"N/A")</f>
        <v>N/A</v>
      </c>
      <c r="X4311" s="61" t="str">
        <f aca="false">IF(OR($W4311="N/A",$R4311="",$S4311=""),"N/A",IF($W4311&gt;=4,"Not Significant",IF($W4311&gt;=2,"Semi-Significant","Significant")))</f>
        <v>N/A</v>
      </c>
      <c r="Z4311" s="1" t="str">
        <f aca="false">IF($D4311="Z540.1 w/data",0,"")</f>
        <v/>
      </c>
      <c r="AA4311" s="1" t="e">
        <f aca="false">$Y4311+$Q4311+$Z4311</f>
        <v>#VALUE!</v>
      </c>
      <c r="AB4311" s="1" t="n">
        <f aca="false">$N4311+$Q4311</f>
        <v>0</v>
      </c>
      <c r="AC4311" s="1" t="str">
        <f aca="false">IF($Y4311="","",IF(AND($AA4311&gt;=$R4311,$AA4311&lt;=$S4311),"Pass","Fail"))</f>
        <v/>
      </c>
      <c r="AD4311" s="1" t="str">
        <f aca="false">IF($Y4311="","",IF($AA4311&gt;$R4311,"Pass","Fail"))</f>
        <v/>
      </c>
      <c r="AE4311" s="1" t="str">
        <f aca="false">IF($Y4311="","",IF($AA4311&gt;=$R4311,"Pass","Fail"))</f>
        <v/>
      </c>
      <c r="AF4311" s="1" t="str">
        <f aca="false">IF($Y4311="","",IF($AA4311&lt;=$S4311,"Pass","Fail"))</f>
        <v/>
      </c>
      <c r="AG4311" s="1" t="str">
        <f aca="false">IF($Y4311="","",IF($AA4311&lt;$S4311,"Pass","Fail"))</f>
        <v/>
      </c>
      <c r="AH4311" s="23" t="str">
        <f aca="true">INDIRECT(CHOOSE(MATCH($T4311,{"±","&gt;","≥","≤","&lt;"},0), "AC", "AD", "AE", "AF", "AG") &amp; ROW())</f>
        <v/>
      </c>
      <c r="AI4311" s="56" t="str">
        <f aca="false">IF($X4311="Not Significant","No Further Action Required",
IF($AH4311="","",
IF(AND($AH4311="Pass",$L4311="0 - Passed "),"Analysis performed; no further action required.",
IF(AND($AH4311="Fail",$L4311="1 - Failed "),"Analysis performed; no further action required.",
IF(AND($AH4311="Pass",$L4311="2 - Limited In Use "),"Analysis performed; no further action required.",
IF(AND($AH4311="Fail",$L4311="3 - Adjusted "),"Analysis performed; no further action required.",
"Unit fails analysis; TSM determination required."))))))</f>
        <v/>
      </c>
      <c r="AJ4311" s="58"/>
    </row>
    <row r="4312" customFormat="false" ht="15" hidden="false" customHeight="false" outlineLevel="0" collapsed="false">
      <c r="A4312" s="56"/>
      <c r="E4312" s="57" t="str">
        <f aca="false">IF(AND($F4312="",$G4312=""),"",IF($G4312="",$F4312,HYPERLINK($G4312,$F4312)))</f>
        <v/>
      </c>
      <c r="H4312" s="1" t="str">
        <f aca="false">IF($I4312="","None Attached",IF(LEFT($I4312,5)="https",HYPERLINK($I4312,"Datasheet"),HYPERLINK(_xlfn.CONCAT("https://",$I4312),"Datasheet")))</f>
        <v>None Attached</v>
      </c>
      <c r="M4312" s="56"/>
      <c r="P4312" s="58"/>
      <c r="Q4312" s="1" t="n">
        <f aca="false">$M4312-$N4312</f>
        <v>0</v>
      </c>
      <c r="R4312" s="56"/>
      <c r="T4312" s="59" t="s">
        <v>15</v>
      </c>
      <c r="U4312" s="1" t="n">
        <f aca="false">$S4312-$R4312</f>
        <v>0</v>
      </c>
      <c r="V4312" s="1" t="n">
        <f aca="false">IF($T4312="±",$Q4312*2,$Q4312)</f>
        <v>0</v>
      </c>
      <c r="W4312" s="60" t="str">
        <f aca="false">IFERROR($U4312/ABS($V4312),"N/A")</f>
        <v>N/A</v>
      </c>
      <c r="X4312" s="61" t="str">
        <f aca="false">IF(OR($W4312="N/A",$R4312="",$S4312=""),"N/A",IF($W4312&gt;=4,"Not Significant",IF($W4312&gt;=2,"Semi-Significant","Significant")))</f>
        <v>N/A</v>
      </c>
      <c r="Z4312" s="1" t="str">
        <f aca="false">IF($D4312="Z540.1 w/data",0,"")</f>
        <v/>
      </c>
      <c r="AA4312" s="1" t="e">
        <f aca="false">$Y4312+$Q4312+$Z4312</f>
        <v>#VALUE!</v>
      </c>
      <c r="AB4312" s="1" t="n">
        <f aca="false">$N4312+$Q4312</f>
        <v>0</v>
      </c>
      <c r="AC4312" s="1" t="str">
        <f aca="false">IF($Y4312="","",IF(AND($AA4312&gt;=$R4312,$AA4312&lt;=$S4312),"Pass","Fail"))</f>
        <v/>
      </c>
      <c r="AD4312" s="1" t="str">
        <f aca="false">IF($Y4312="","",IF($AA4312&gt;$R4312,"Pass","Fail"))</f>
        <v/>
      </c>
      <c r="AE4312" s="1" t="str">
        <f aca="false">IF($Y4312="","",IF($AA4312&gt;=$R4312,"Pass","Fail"))</f>
        <v/>
      </c>
      <c r="AF4312" s="1" t="str">
        <f aca="false">IF($Y4312="","",IF($AA4312&lt;=$S4312,"Pass","Fail"))</f>
        <v/>
      </c>
      <c r="AG4312" s="1" t="str">
        <f aca="false">IF($Y4312="","",IF($AA4312&lt;$S4312,"Pass","Fail"))</f>
        <v/>
      </c>
      <c r="AH4312" s="23" t="str">
        <f aca="true">INDIRECT(CHOOSE(MATCH($T4312,{"±","&gt;","≥","≤","&lt;"},0), "AC", "AD", "AE", "AF", "AG") &amp; ROW())</f>
        <v/>
      </c>
      <c r="AI4312" s="56" t="str">
        <f aca="false">IF($X4312="Not Significant","No Further Action Required",
IF($AH4312="","",
IF(AND($AH4312="Pass",$L4312="0 - Passed "),"Analysis performed; no further action required.",
IF(AND($AH4312="Fail",$L4312="1 - Failed "),"Analysis performed; no further action required.",
IF(AND($AH4312="Pass",$L4312="2 - Limited In Use "),"Analysis performed; no further action required.",
IF(AND($AH4312="Fail",$L4312="3 - Adjusted "),"Analysis performed; no further action required.",
"Unit fails analysis; TSM determination required."))))))</f>
        <v/>
      </c>
      <c r="AJ4312" s="58"/>
    </row>
    <row r="4313" customFormat="false" ht="15" hidden="false" customHeight="false" outlineLevel="0" collapsed="false">
      <c r="A4313" s="56"/>
      <c r="E4313" s="57" t="str">
        <f aca="false">IF(AND($F4313="",$G4313=""),"",IF($G4313="",$F4313,HYPERLINK($G4313,$F4313)))</f>
        <v/>
      </c>
      <c r="H4313" s="1" t="str">
        <f aca="false">IF($I4313="","None Attached",IF(LEFT($I4313,5)="https",HYPERLINK($I4313,"Datasheet"),HYPERLINK(_xlfn.CONCAT("https://",$I4313),"Datasheet")))</f>
        <v>None Attached</v>
      </c>
      <c r="M4313" s="56"/>
      <c r="P4313" s="58"/>
      <c r="Q4313" s="1" t="n">
        <f aca="false">$M4313-$N4313</f>
        <v>0</v>
      </c>
      <c r="R4313" s="56"/>
      <c r="T4313" s="59" t="s">
        <v>15</v>
      </c>
      <c r="U4313" s="1" t="n">
        <f aca="false">$S4313-$R4313</f>
        <v>0</v>
      </c>
      <c r="V4313" s="1" t="n">
        <f aca="false">IF($T4313="±",$Q4313*2,$Q4313)</f>
        <v>0</v>
      </c>
      <c r="W4313" s="60" t="str">
        <f aca="false">IFERROR($U4313/ABS($V4313),"N/A")</f>
        <v>N/A</v>
      </c>
      <c r="X4313" s="61" t="str">
        <f aca="false">IF(OR($W4313="N/A",$R4313="",$S4313=""),"N/A",IF($W4313&gt;=4,"Not Significant",IF($W4313&gt;=2,"Semi-Significant","Significant")))</f>
        <v>N/A</v>
      </c>
      <c r="Z4313" s="1" t="str">
        <f aca="false">IF($D4313="Z540.1 w/data",0,"")</f>
        <v/>
      </c>
      <c r="AA4313" s="1" t="e">
        <f aca="false">$Y4313+$Q4313+$Z4313</f>
        <v>#VALUE!</v>
      </c>
      <c r="AB4313" s="1" t="n">
        <f aca="false">$N4313+$Q4313</f>
        <v>0</v>
      </c>
      <c r="AC4313" s="1" t="str">
        <f aca="false">IF($Y4313="","",IF(AND($AA4313&gt;=$R4313,$AA4313&lt;=$S4313),"Pass","Fail"))</f>
        <v/>
      </c>
      <c r="AD4313" s="1" t="str">
        <f aca="false">IF($Y4313="","",IF($AA4313&gt;$R4313,"Pass","Fail"))</f>
        <v/>
      </c>
      <c r="AE4313" s="1" t="str">
        <f aca="false">IF($Y4313="","",IF($AA4313&gt;=$R4313,"Pass","Fail"))</f>
        <v/>
      </c>
      <c r="AF4313" s="1" t="str">
        <f aca="false">IF($Y4313="","",IF($AA4313&lt;=$S4313,"Pass","Fail"))</f>
        <v/>
      </c>
      <c r="AG4313" s="1" t="str">
        <f aca="false">IF($Y4313="","",IF($AA4313&lt;$S4313,"Pass","Fail"))</f>
        <v/>
      </c>
      <c r="AH4313" s="23" t="str">
        <f aca="true">INDIRECT(CHOOSE(MATCH($T4313,{"±","&gt;","≥","≤","&lt;"},0), "AC", "AD", "AE", "AF", "AG") &amp; ROW())</f>
        <v/>
      </c>
      <c r="AI4313" s="56" t="str">
        <f aca="false">IF($X4313="Not Significant","No Further Action Required",
IF($AH4313="","",
IF(AND($AH4313="Pass",$L4313="0 - Passed "),"Analysis performed; no further action required.",
IF(AND($AH4313="Fail",$L4313="1 - Failed "),"Analysis performed; no further action required.",
IF(AND($AH4313="Pass",$L4313="2 - Limited In Use "),"Analysis performed; no further action required.",
IF(AND($AH4313="Fail",$L4313="3 - Adjusted "),"Analysis performed; no further action required.",
"Unit fails analysis; TSM determination required."))))))</f>
        <v/>
      </c>
      <c r="AJ4313" s="58"/>
    </row>
    <row r="4314" customFormat="false" ht="15" hidden="false" customHeight="false" outlineLevel="0" collapsed="false">
      <c r="A4314" s="56"/>
      <c r="E4314" s="57" t="str">
        <f aca="false">IF(AND($F4314="",$G4314=""),"",IF($G4314="",$F4314,HYPERLINK($G4314,$F4314)))</f>
        <v/>
      </c>
      <c r="H4314" s="1" t="str">
        <f aca="false">IF($I4314="","None Attached",IF(LEFT($I4314,5)="https",HYPERLINK($I4314,"Datasheet"),HYPERLINK(_xlfn.CONCAT("https://",$I4314),"Datasheet")))</f>
        <v>None Attached</v>
      </c>
      <c r="M4314" s="56"/>
      <c r="P4314" s="58"/>
      <c r="Q4314" s="1" t="n">
        <f aca="false">$M4314-$N4314</f>
        <v>0</v>
      </c>
      <c r="R4314" s="56"/>
      <c r="T4314" s="59" t="s">
        <v>15</v>
      </c>
      <c r="U4314" s="1" t="n">
        <f aca="false">$S4314-$R4314</f>
        <v>0</v>
      </c>
      <c r="V4314" s="1" t="n">
        <f aca="false">IF($T4314="±",$Q4314*2,$Q4314)</f>
        <v>0</v>
      </c>
      <c r="W4314" s="60" t="str">
        <f aca="false">IFERROR($U4314/ABS($V4314),"N/A")</f>
        <v>N/A</v>
      </c>
      <c r="X4314" s="61" t="str">
        <f aca="false">IF(OR($W4314="N/A",$R4314="",$S4314=""),"N/A",IF($W4314&gt;=4,"Not Significant",IF($W4314&gt;=2,"Semi-Significant","Significant")))</f>
        <v>N/A</v>
      </c>
      <c r="Z4314" s="1" t="str">
        <f aca="false">IF($D4314="Z540.1 w/data",0,"")</f>
        <v/>
      </c>
      <c r="AA4314" s="1" t="e">
        <f aca="false">$Y4314+$Q4314+$Z4314</f>
        <v>#VALUE!</v>
      </c>
      <c r="AB4314" s="1" t="n">
        <f aca="false">$N4314+$Q4314</f>
        <v>0</v>
      </c>
      <c r="AC4314" s="1" t="str">
        <f aca="false">IF($Y4314="","",IF(AND($AA4314&gt;=$R4314,$AA4314&lt;=$S4314),"Pass","Fail"))</f>
        <v/>
      </c>
      <c r="AD4314" s="1" t="str">
        <f aca="false">IF($Y4314="","",IF($AA4314&gt;$R4314,"Pass","Fail"))</f>
        <v/>
      </c>
      <c r="AE4314" s="1" t="str">
        <f aca="false">IF($Y4314="","",IF($AA4314&gt;=$R4314,"Pass","Fail"))</f>
        <v/>
      </c>
      <c r="AF4314" s="1" t="str">
        <f aca="false">IF($Y4314="","",IF($AA4314&lt;=$S4314,"Pass","Fail"))</f>
        <v/>
      </c>
      <c r="AG4314" s="1" t="str">
        <f aca="false">IF($Y4314="","",IF($AA4314&lt;$S4314,"Pass","Fail"))</f>
        <v/>
      </c>
      <c r="AH4314" s="23" t="str">
        <f aca="true">INDIRECT(CHOOSE(MATCH($T4314,{"±","&gt;","≥","≤","&lt;"},0), "AC", "AD", "AE", "AF", "AG") &amp; ROW())</f>
        <v/>
      </c>
      <c r="AI4314" s="56" t="str">
        <f aca="false">IF($X4314="Not Significant","No Further Action Required",
IF($AH4314="","",
IF(AND($AH4314="Pass",$L4314="0 - Passed "),"Analysis performed; no further action required.",
IF(AND($AH4314="Fail",$L4314="1 - Failed "),"Analysis performed; no further action required.",
IF(AND($AH4314="Pass",$L4314="2 - Limited In Use "),"Analysis performed; no further action required.",
IF(AND($AH4314="Fail",$L4314="3 - Adjusted "),"Analysis performed; no further action required.",
"Unit fails analysis; TSM determination required."))))))</f>
        <v/>
      </c>
      <c r="AJ4314" s="58"/>
    </row>
    <row r="4315" customFormat="false" ht="15" hidden="false" customHeight="false" outlineLevel="0" collapsed="false">
      <c r="A4315" s="56"/>
      <c r="E4315" s="57" t="str">
        <f aca="false">IF(AND($F4315="",$G4315=""),"",IF($G4315="",$F4315,HYPERLINK($G4315,$F4315)))</f>
        <v/>
      </c>
      <c r="H4315" s="1" t="str">
        <f aca="false">IF($I4315="","None Attached",IF(LEFT($I4315,5)="https",HYPERLINK($I4315,"Datasheet"),HYPERLINK(_xlfn.CONCAT("https://",$I4315),"Datasheet")))</f>
        <v>None Attached</v>
      </c>
      <c r="M4315" s="56"/>
      <c r="P4315" s="58"/>
      <c r="Q4315" s="1" t="n">
        <f aca="false">$M4315-$N4315</f>
        <v>0</v>
      </c>
      <c r="R4315" s="56"/>
      <c r="T4315" s="59" t="s">
        <v>15</v>
      </c>
      <c r="U4315" s="1" t="n">
        <f aca="false">$S4315-$R4315</f>
        <v>0</v>
      </c>
      <c r="V4315" s="1" t="n">
        <f aca="false">IF($T4315="±",$Q4315*2,$Q4315)</f>
        <v>0</v>
      </c>
      <c r="W4315" s="60" t="str">
        <f aca="false">IFERROR($U4315/ABS($V4315),"N/A")</f>
        <v>N/A</v>
      </c>
      <c r="X4315" s="61" t="str">
        <f aca="false">IF(OR($W4315="N/A",$R4315="",$S4315=""),"N/A",IF($W4315&gt;=4,"Not Significant",IF($W4315&gt;=2,"Semi-Significant","Significant")))</f>
        <v>N/A</v>
      </c>
      <c r="Z4315" s="1" t="str">
        <f aca="false">IF($D4315="Z540.1 w/data",0,"")</f>
        <v/>
      </c>
      <c r="AA4315" s="1" t="e">
        <f aca="false">$Y4315+$Q4315+$Z4315</f>
        <v>#VALUE!</v>
      </c>
      <c r="AB4315" s="1" t="n">
        <f aca="false">$N4315+$Q4315</f>
        <v>0</v>
      </c>
      <c r="AC4315" s="1" t="str">
        <f aca="false">IF($Y4315="","",IF(AND($AA4315&gt;=$R4315,$AA4315&lt;=$S4315),"Pass","Fail"))</f>
        <v/>
      </c>
      <c r="AD4315" s="1" t="str">
        <f aca="false">IF($Y4315="","",IF($AA4315&gt;$R4315,"Pass","Fail"))</f>
        <v/>
      </c>
      <c r="AE4315" s="1" t="str">
        <f aca="false">IF($Y4315="","",IF($AA4315&gt;=$R4315,"Pass","Fail"))</f>
        <v/>
      </c>
      <c r="AF4315" s="1" t="str">
        <f aca="false">IF($Y4315="","",IF($AA4315&lt;=$S4315,"Pass","Fail"))</f>
        <v/>
      </c>
      <c r="AG4315" s="1" t="str">
        <f aca="false">IF($Y4315="","",IF($AA4315&lt;$S4315,"Pass","Fail"))</f>
        <v/>
      </c>
      <c r="AH4315" s="23" t="str">
        <f aca="true">INDIRECT(CHOOSE(MATCH($T4315,{"±","&gt;","≥","≤","&lt;"},0), "AC", "AD", "AE", "AF", "AG") &amp; ROW())</f>
        <v/>
      </c>
      <c r="AI4315" s="56" t="str">
        <f aca="false">IF($X4315="Not Significant","No Further Action Required",
IF($AH4315="","",
IF(AND($AH4315="Pass",$L4315="0 - Passed "),"Analysis performed; no further action required.",
IF(AND($AH4315="Fail",$L4315="1 - Failed "),"Analysis performed; no further action required.",
IF(AND($AH4315="Pass",$L4315="2 - Limited In Use "),"Analysis performed; no further action required.",
IF(AND($AH4315="Fail",$L4315="3 - Adjusted "),"Analysis performed; no further action required.",
"Unit fails analysis; TSM determination required."))))))</f>
        <v/>
      </c>
      <c r="AJ4315" s="58"/>
    </row>
    <row r="4316" customFormat="false" ht="15" hidden="false" customHeight="false" outlineLevel="0" collapsed="false">
      <c r="A4316" s="56"/>
      <c r="E4316" s="57" t="str">
        <f aca="false">IF(AND($F4316="",$G4316=""),"",IF($G4316="",$F4316,HYPERLINK($G4316,$F4316)))</f>
        <v/>
      </c>
      <c r="H4316" s="1" t="str">
        <f aca="false">IF($I4316="","None Attached",IF(LEFT($I4316,5)="https",HYPERLINK($I4316,"Datasheet"),HYPERLINK(_xlfn.CONCAT("https://",$I4316),"Datasheet")))</f>
        <v>None Attached</v>
      </c>
      <c r="M4316" s="56"/>
      <c r="P4316" s="58"/>
      <c r="Q4316" s="1" t="n">
        <f aca="false">$M4316-$N4316</f>
        <v>0</v>
      </c>
      <c r="R4316" s="56"/>
      <c r="T4316" s="59" t="s">
        <v>15</v>
      </c>
      <c r="U4316" s="1" t="n">
        <f aca="false">$S4316-$R4316</f>
        <v>0</v>
      </c>
      <c r="V4316" s="1" t="n">
        <f aca="false">IF($T4316="±",$Q4316*2,$Q4316)</f>
        <v>0</v>
      </c>
      <c r="W4316" s="60" t="str">
        <f aca="false">IFERROR($U4316/ABS($V4316),"N/A")</f>
        <v>N/A</v>
      </c>
      <c r="X4316" s="61" t="str">
        <f aca="false">IF(OR($W4316="N/A",$R4316="",$S4316=""),"N/A",IF($W4316&gt;=4,"Not Significant",IF($W4316&gt;=2,"Semi-Significant","Significant")))</f>
        <v>N/A</v>
      </c>
      <c r="Z4316" s="1" t="str">
        <f aca="false">IF($D4316="Z540.1 w/data",0,"")</f>
        <v/>
      </c>
      <c r="AA4316" s="1" t="e">
        <f aca="false">$Y4316+$Q4316+$Z4316</f>
        <v>#VALUE!</v>
      </c>
      <c r="AB4316" s="1" t="n">
        <f aca="false">$N4316+$Q4316</f>
        <v>0</v>
      </c>
      <c r="AC4316" s="1" t="str">
        <f aca="false">IF($Y4316="","",IF(AND($AA4316&gt;=$R4316,$AA4316&lt;=$S4316),"Pass","Fail"))</f>
        <v/>
      </c>
      <c r="AD4316" s="1" t="str">
        <f aca="false">IF($Y4316="","",IF($AA4316&gt;$R4316,"Pass","Fail"))</f>
        <v/>
      </c>
      <c r="AE4316" s="1" t="str">
        <f aca="false">IF($Y4316="","",IF($AA4316&gt;=$R4316,"Pass","Fail"))</f>
        <v/>
      </c>
      <c r="AF4316" s="1" t="str">
        <f aca="false">IF($Y4316="","",IF($AA4316&lt;=$S4316,"Pass","Fail"))</f>
        <v/>
      </c>
      <c r="AG4316" s="1" t="str">
        <f aca="false">IF($Y4316="","",IF($AA4316&lt;$S4316,"Pass","Fail"))</f>
        <v/>
      </c>
      <c r="AH4316" s="23" t="str">
        <f aca="true">INDIRECT(CHOOSE(MATCH($T4316,{"±","&gt;","≥","≤","&lt;"},0), "AC", "AD", "AE", "AF", "AG") &amp; ROW())</f>
        <v/>
      </c>
      <c r="AI4316" s="56" t="str">
        <f aca="false">IF($X4316="Not Significant","No Further Action Required",
IF($AH4316="","",
IF(AND($AH4316="Pass",$L4316="0 - Passed "),"Analysis performed; no further action required.",
IF(AND($AH4316="Fail",$L4316="1 - Failed "),"Analysis performed; no further action required.",
IF(AND($AH4316="Pass",$L4316="2 - Limited In Use "),"Analysis performed; no further action required.",
IF(AND($AH4316="Fail",$L4316="3 - Adjusted "),"Analysis performed; no further action required.",
"Unit fails analysis; TSM determination required."))))))</f>
        <v/>
      </c>
      <c r="AJ4316" s="58"/>
    </row>
    <row r="4317" customFormat="false" ht="15" hidden="false" customHeight="false" outlineLevel="0" collapsed="false">
      <c r="A4317" s="56"/>
      <c r="E4317" s="57" t="str">
        <f aca="false">IF(AND($F4317="",$G4317=""),"",IF($G4317="",$F4317,HYPERLINK($G4317,$F4317)))</f>
        <v/>
      </c>
      <c r="H4317" s="1" t="str">
        <f aca="false">IF($I4317="","None Attached",IF(LEFT($I4317,5)="https",HYPERLINK($I4317,"Datasheet"),HYPERLINK(_xlfn.CONCAT("https://",$I4317),"Datasheet")))</f>
        <v>None Attached</v>
      </c>
      <c r="M4317" s="56"/>
      <c r="P4317" s="58"/>
      <c r="Q4317" s="1" t="n">
        <f aca="false">$M4317-$N4317</f>
        <v>0</v>
      </c>
      <c r="R4317" s="56"/>
      <c r="T4317" s="59" t="s">
        <v>15</v>
      </c>
      <c r="U4317" s="1" t="n">
        <f aca="false">$S4317-$R4317</f>
        <v>0</v>
      </c>
      <c r="V4317" s="1" t="n">
        <f aca="false">IF($T4317="±",$Q4317*2,$Q4317)</f>
        <v>0</v>
      </c>
      <c r="W4317" s="60" t="str">
        <f aca="false">IFERROR($U4317/ABS($V4317),"N/A")</f>
        <v>N/A</v>
      </c>
      <c r="X4317" s="61" t="str">
        <f aca="false">IF(OR($W4317="N/A",$R4317="",$S4317=""),"N/A",IF($W4317&gt;=4,"Not Significant",IF($W4317&gt;=2,"Semi-Significant","Significant")))</f>
        <v>N/A</v>
      </c>
      <c r="Z4317" s="1" t="str">
        <f aca="false">IF($D4317="Z540.1 w/data",0,"")</f>
        <v/>
      </c>
      <c r="AA4317" s="1" t="e">
        <f aca="false">$Y4317+$Q4317+$Z4317</f>
        <v>#VALUE!</v>
      </c>
      <c r="AB4317" s="1" t="n">
        <f aca="false">$N4317+$Q4317</f>
        <v>0</v>
      </c>
      <c r="AC4317" s="1" t="str">
        <f aca="false">IF($Y4317="","",IF(AND($AA4317&gt;=$R4317,$AA4317&lt;=$S4317),"Pass","Fail"))</f>
        <v/>
      </c>
      <c r="AD4317" s="1" t="str">
        <f aca="false">IF($Y4317="","",IF($AA4317&gt;$R4317,"Pass","Fail"))</f>
        <v/>
      </c>
      <c r="AE4317" s="1" t="str">
        <f aca="false">IF($Y4317="","",IF($AA4317&gt;=$R4317,"Pass","Fail"))</f>
        <v/>
      </c>
      <c r="AF4317" s="1" t="str">
        <f aca="false">IF($Y4317="","",IF($AA4317&lt;=$S4317,"Pass","Fail"))</f>
        <v/>
      </c>
      <c r="AG4317" s="1" t="str">
        <f aca="false">IF($Y4317="","",IF($AA4317&lt;$S4317,"Pass","Fail"))</f>
        <v/>
      </c>
      <c r="AH4317" s="23" t="str">
        <f aca="true">INDIRECT(CHOOSE(MATCH($T4317,{"±","&gt;","≥","≤","&lt;"},0), "AC", "AD", "AE", "AF", "AG") &amp; ROW())</f>
        <v/>
      </c>
      <c r="AI4317" s="56" t="str">
        <f aca="false">IF($X4317="Not Significant","No Further Action Required",
IF($AH4317="","",
IF(AND($AH4317="Pass",$L4317="0 - Passed "),"Analysis performed; no further action required.",
IF(AND($AH4317="Fail",$L4317="1 - Failed "),"Analysis performed; no further action required.",
IF(AND($AH4317="Pass",$L4317="2 - Limited In Use "),"Analysis performed; no further action required.",
IF(AND($AH4317="Fail",$L4317="3 - Adjusted "),"Analysis performed; no further action required.",
"Unit fails analysis; TSM determination required."))))))</f>
        <v/>
      </c>
      <c r="AJ4317" s="58"/>
    </row>
    <row r="4318" customFormat="false" ht="15" hidden="false" customHeight="false" outlineLevel="0" collapsed="false">
      <c r="A4318" s="56"/>
      <c r="E4318" s="57" t="str">
        <f aca="false">IF(AND($F4318="",$G4318=""),"",IF($G4318="",$F4318,HYPERLINK($G4318,$F4318)))</f>
        <v/>
      </c>
      <c r="H4318" s="1" t="str">
        <f aca="false">IF($I4318="","None Attached",IF(LEFT($I4318,5)="https",HYPERLINK($I4318,"Datasheet"),HYPERLINK(_xlfn.CONCAT("https://",$I4318),"Datasheet")))</f>
        <v>None Attached</v>
      </c>
      <c r="M4318" s="56"/>
      <c r="P4318" s="58"/>
      <c r="Q4318" s="1" t="n">
        <f aca="false">$M4318-$N4318</f>
        <v>0</v>
      </c>
      <c r="R4318" s="56"/>
      <c r="T4318" s="59" t="s">
        <v>15</v>
      </c>
      <c r="U4318" s="1" t="n">
        <f aca="false">$S4318-$R4318</f>
        <v>0</v>
      </c>
      <c r="V4318" s="1" t="n">
        <f aca="false">IF($T4318="±",$Q4318*2,$Q4318)</f>
        <v>0</v>
      </c>
      <c r="W4318" s="60" t="str">
        <f aca="false">IFERROR($U4318/ABS($V4318),"N/A")</f>
        <v>N/A</v>
      </c>
      <c r="X4318" s="61" t="str">
        <f aca="false">IF(OR($W4318="N/A",$R4318="",$S4318=""),"N/A",IF($W4318&gt;=4,"Not Significant",IF($W4318&gt;=2,"Semi-Significant","Significant")))</f>
        <v>N/A</v>
      </c>
      <c r="Z4318" s="1" t="str">
        <f aca="false">IF($D4318="Z540.1 w/data",0,"")</f>
        <v/>
      </c>
      <c r="AA4318" s="1" t="e">
        <f aca="false">$Y4318+$Q4318+$Z4318</f>
        <v>#VALUE!</v>
      </c>
      <c r="AB4318" s="1" t="n">
        <f aca="false">$N4318+$Q4318</f>
        <v>0</v>
      </c>
      <c r="AC4318" s="1" t="str">
        <f aca="false">IF($Y4318="","",IF(AND($AA4318&gt;=$R4318,$AA4318&lt;=$S4318),"Pass","Fail"))</f>
        <v/>
      </c>
      <c r="AD4318" s="1" t="str">
        <f aca="false">IF($Y4318="","",IF($AA4318&gt;$R4318,"Pass","Fail"))</f>
        <v/>
      </c>
      <c r="AE4318" s="1" t="str">
        <f aca="false">IF($Y4318="","",IF($AA4318&gt;=$R4318,"Pass","Fail"))</f>
        <v/>
      </c>
      <c r="AF4318" s="1" t="str">
        <f aca="false">IF($Y4318="","",IF($AA4318&lt;=$S4318,"Pass","Fail"))</f>
        <v/>
      </c>
      <c r="AG4318" s="1" t="str">
        <f aca="false">IF($Y4318="","",IF($AA4318&lt;$S4318,"Pass","Fail"))</f>
        <v/>
      </c>
      <c r="AH4318" s="23" t="str">
        <f aca="true">INDIRECT(CHOOSE(MATCH($T4318,{"±","&gt;","≥","≤","&lt;"},0), "AC", "AD", "AE", "AF", "AG") &amp; ROW())</f>
        <v/>
      </c>
      <c r="AI4318" s="56" t="str">
        <f aca="false">IF($X4318="Not Significant","No Further Action Required",
IF($AH4318="","",
IF(AND($AH4318="Pass",$L4318="0 - Passed "),"Analysis performed; no further action required.",
IF(AND($AH4318="Fail",$L4318="1 - Failed "),"Analysis performed; no further action required.",
IF(AND($AH4318="Pass",$L4318="2 - Limited In Use "),"Analysis performed; no further action required.",
IF(AND($AH4318="Fail",$L4318="3 - Adjusted "),"Analysis performed; no further action required.",
"Unit fails analysis; TSM determination required."))))))</f>
        <v/>
      </c>
      <c r="AJ4318" s="58"/>
    </row>
    <row r="4319" customFormat="false" ht="15" hidden="false" customHeight="false" outlineLevel="0" collapsed="false">
      <c r="A4319" s="56"/>
      <c r="E4319" s="57" t="str">
        <f aca="false">IF(AND($F4319="",$G4319=""),"",IF($G4319="",$F4319,HYPERLINK($G4319,$F4319)))</f>
        <v/>
      </c>
      <c r="H4319" s="1" t="str">
        <f aca="false">IF($I4319="","None Attached",IF(LEFT($I4319,5)="https",HYPERLINK($I4319,"Datasheet"),HYPERLINK(_xlfn.CONCAT("https://",$I4319),"Datasheet")))</f>
        <v>None Attached</v>
      </c>
      <c r="M4319" s="56"/>
      <c r="P4319" s="58"/>
      <c r="Q4319" s="1" t="n">
        <f aca="false">$M4319-$N4319</f>
        <v>0</v>
      </c>
      <c r="R4319" s="56"/>
      <c r="T4319" s="59" t="s">
        <v>15</v>
      </c>
      <c r="U4319" s="1" t="n">
        <f aca="false">$S4319-$R4319</f>
        <v>0</v>
      </c>
      <c r="V4319" s="1" t="n">
        <f aca="false">IF($T4319="±",$Q4319*2,$Q4319)</f>
        <v>0</v>
      </c>
      <c r="W4319" s="60" t="str">
        <f aca="false">IFERROR($U4319/ABS($V4319),"N/A")</f>
        <v>N/A</v>
      </c>
      <c r="X4319" s="61" t="str">
        <f aca="false">IF(OR($W4319="N/A",$R4319="",$S4319=""),"N/A",IF($W4319&gt;=4,"Not Significant",IF($W4319&gt;=2,"Semi-Significant","Significant")))</f>
        <v>N/A</v>
      </c>
      <c r="Z4319" s="1" t="str">
        <f aca="false">IF($D4319="Z540.1 w/data",0,"")</f>
        <v/>
      </c>
      <c r="AA4319" s="1" t="e">
        <f aca="false">$Y4319+$Q4319+$Z4319</f>
        <v>#VALUE!</v>
      </c>
      <c r="AB4319" s="1" t="n">
        <f aca="false">$N4319+$Q4319</f>
        <v>0</v>
      </c>
      <c r="AC4319" s="1" t="str">
        <f aca="false">IF($Y4319="","",IF(AND($AA4319&gt;=$R4319,$AA4319&lt;=$S4319),"Pass","Fail"))</f>
        <v/>
      </c>
      <c r="AD4319" s="1" t="str">
        <f aca="false">IF($Y4319="","",IF($AA4319&gt;$R4319,"Pass","Fail"))</f>
        <v/>
      </c>
      <c r="AE4319" s="1" t="str">
        <f aca="false">IF($Y4319="","",IF($AA4319&gt;=$R4319,"Pass","Fail"))</f>
        <v/>
      </c>
      <c r="AF4319" s="1" t="str">
        <f aca="false">IF($Y4319="","",IF($AA4319&lt;=$S4319,"Pass","Fail"))</f>
        <v/>
      </c>
      <c r="AG4319" s="1" t="str">
        <f aca="false">IF($Y4319="","",IF($AA4319&lt;$S4319,"Pass","Fail"))</f>
        <v/>
      </c>
      <c r="AH4319" s="23" t="str">
        <f aca="true">INDIRECT(CHOOSE(MATCH($T4319,{"±","&gt;","≥","≤","&lt;"},0), "AC", "AD", "AE", "AF", "AG") &amp; ROW())</f>
        <v/>
      </c>
      <c r="AI4319" s="56" t="str">
        <f aca="false">IF($X4319="Not Significant","No Further Action Required",
IF($AH4319="","",
IF(AND($AH4319="Pass",$L4319="0 - Passed "),"Analysis performed; no further action required.",
IF(AND($AH4319="Fail",$L4319="1 - Failed "),"Analysis performed; no further action required.",
IF(AND($AH4319="Pass",$L4319="2 - Limited In Use "),"Analysis performed; no further action required.",
IF(AND($AH4319="Fail",$L4319="3 - Adjusted "),"Analysis performed; no further action required.",
"Unit fails analysis; TSM determination required."))))))</f>
        <v/>
      </c>
      <c r="AJ4319" s="58"/>
    </row>
    <row r="4320" customFormat="false" ht="15" hidden="false" customHeight="false" outlineLevel="0" collapsed="false">
      <c r="A4320" s="56"/>
      <c r="E4320" s="57" t="str">
        <f aca="false">IF(AND($F4320="",$G4320=""),"",IF($G4320="",$F4320,HYPERLINK($G4320,$F4320)))</f>
        <v/>
      </c>
      <c r="H4320" s="1" t="str">
        <f aca="false">IF($I4320="","None Attached",IF(LEFT($I4320,5)="https",HYPERLINK($I4320,"Datasheet"),HYPERLINK(_xlfn.CONCAT("https://",$I4320),"Datasheet")))</f>
        <v>None Attached</v>
      </c>
      <c r="M4320" s="56"/>
      <c r="P4320" s="58"/>
      <c r="Q4320" s="1" t="n">
        <f aca="false">$M4320-$N4320</f>
        <v>0</v>
      </c>
      <c r="R4320" s="56"/>
      <c r="T4320" s="59" t="s">
        <v>15</v>
      </c>
      <c r="U4320" s="1" t="n">
        <f aca="false">$S4320-$R4320</f>
        <v>0</v>
      </c>
      <c r="V4320" s="1" t="n">
        <f aca="false">IF($T4320="±",$Q4320*2,$Q4320)</f>
        <v>0</v>
      </c>
      <c r="W4320" s="60" t="str">
        <f aca="false">IFERROR($U4320/ABS($V4320),"N/A")</f>
        <v>N/A</v>
      </c>
      <c r="X4320" s="61" t="str">
        <f aca="false">IF(OR($W4320="N/A",$R4320="",$S4320=""),"N/A",IF($W4320&gt;=4,"Not Significant",IF($W4320&gt;=2,"Semi-Significant","Significant")))</f>
        <v>N/A</v>
      </c>
      <c r="Z4320" s="1" t="str">
        <f aca="false">IF($D4320="Z540.1 w/data",0,"")</f>
        <v/>
      </c>
      <c r="AA4320" s="1" t="e">
        <f aca="false">$Y4320+$Q4320+$Z4320</f>
        <v>#VALUE!</v>
      </c>
      <c r="AB4320" s="1" t="n">
        <f aca="false">$N4320+$Q4320</f>
        <v>0</v>
      </c>
      <c r="AC4320" s="1" t="str">
        <f aca="false">IF($Y4320="","",IF(AND($AA4320&gt;=$R4320,$AA4320&lt;=$S4320),"Pass","Fail"))</f>
        <v/>
      </c>
      <c r="AD4320" s="1" t="str">
        <f aca="false">IF($Y4320="","",IF($AA4320&gt;$R4320,"Pass","Fail"))</f>
        <v/>
      </c>
      <c r="AE4320" s="1" t="str">
        <f aca="false">IF($Y4320="","",IF($AA4320&gt;=$R4320,"Pass","Fail"))</f>
        <v/>
      </c>
      <c r="AF4320" s="1" t="str">
        <f aca="false">IF($Y4320="","",IF($AA4320&lt;=$S4320,"Pass","Fail"))</f>
        <v/>
      </c>
      <c r="AG4320" s="1" t="str">
        <f aca="false">IF($Y4320="","",IF($AA4320&lt;$S4320,"Pass","Fail"))</f>
        <v/>
      </c>
      <c r="AH4320" s="23" t="str">
        <f aca="true">INDIRECT(CHOOSE(MATCH($T4320,{"±","&gt;","≥","≤","&lt;"},0), "AC", "AD", "AE", "AF", "AG") &amp; ROW())</f>
        <v/>
      </c>
      <c r="AI4320" s="56" t="str">
        <f aca="false">IF($X4320="Not Significant","No Further Action Required",
IF($AH4320="","",
IF(AND($AH4320="Pass",$L4320="0 - Passed "),"Analysis performed; no further action required.",
IF(AND($AH4320="Fail",$L4320="1 - Failed "),"Analysis performed; no further action required.",
IF(AND($AH4320="Pass",$L4320="2 - Limited In Use "),"Analysis performed; no further action required.",
IF(AND($AH4320="Fail",$L4320="3 - Adjusted "),"Analysis performed; no further action required.",
"Unit fails analysis; TSM determination required."))))))</f>
        <v/>
      </c>
      <c r="AJ4320" s="58"/>
    </row>
    <row r="4321" customFormat="false" ht="15" hidden="false" customHeight="false" outlineLevel="0" collapsed="false">
      <c r="A4321" s="56"/>
      <c r="E4321" s="57" t="str">
        <f aca="false">IF(AND($F4321="",$G4321=""),"",IF($G4321="",$F4321,HYPERLINK($G4321,$F4321)))</f>
        <v/>
      </c>
      <c r="H4321" s="1" t="str">
        <f aca="false">IF($I4321="","None Attached",IF(LEFT($I4321,5)="https",HYPERLINK($I4321,"Datasheet"),HYPERLINK(_xlfn.CONCAT("https://",$I4321),"Datasheet")))</f>
        <v>None Attached</v>
      </c>
      <c r="M4321" s="56"/>
      <c r="P4321" s="58"/>
      <c r="Q4321" s="1" t="n">
        <f aca="false">$M4321-$N4321</f>
        <v>0</v>
      </c>
      <c r="R4321" s="56"/>
      <c r="T4321" s="59" t="s">
        <v>15</v>
      </c>
      <c r="U4321" s="1" t="n">
        <f aca="false">$S4321-$R4321</f>
        <v>0</v>
      </c>
      <c r="V4321" s="1" t="n">
        <f aca="false">IF($T4321="±",$Q4321*2,$Q4321)</f>
        <v>0</v>
      </c>
      <c r="W4321" s="60" t="str">
        <f aca="false">IFERROR($U4321/ABS($V4321),"N/A")</f>
        <v>N/A</v>
      </c>
      <c r="X4321" s="61" t="str">
        <f aca="false">IF(OR($W4321="N/A",$R4321="",$S4321=""),"N/A",IF($W4321&gt;=4,"Not Significant",IF($W4321&gt;=2,"Semi-Significant","Significant")))</f>
        <v>N/A</v>
      </c>
      <c r="Z4321" s="1" t="str">
        <f aca="false">IF($D4321="Z540.1 w/data",0,"")</f>
        <v/>
      </c>
      <c r="AA4321" s="1" t="e">
        <f aca="false">$Y4321+$Q4321+$Z4321</f>
        <v>#VALUE!</v>
      </c>
      <c r="AB4321" s="1" t="n">
        <f aca="false">$N4321+$Q4321</f>
        <v>0</v>
      </c>
      <c r="AC4321" s="1" t="str">
        <f aca="false">IF($Y4321="","",IF(AND($AA4321&gt;=$R4321,$AA4321&lt;=$S4321),"Pass","Fail"))</f>
        <v/>
      </c>
      <c r="AD4321" s="1" t="str">
        <f aca="false">IF($Y4321="","",IF($AA4321&gt;$R4321,"Pass","Fail"))</f>
        <v/>
      </c>
      <c r="AE4321" s="1" t="str">
        <f aca="false">IF($Y4321="","",IF($AA4321&gt;=$R4321,"Pass","Fail"))</f>
        <v/>
      </c>
      <c r="AF4321" s="1" t="str">
        <f aca="false">IF($Y4321="","",IF($AA4321&lt;=$S4321,"Pass","Fail"))</f>
        <v/>
      </c>
      <c r="AG4321" s="1" t="str">
        <f aca="false">IF($Y4321="","",IF($AA4321&lt;$S4321,"Pass","Fail"))</f>
        <v/>
      </c>
      <c r="AH4321" s="23" t="str">
        <f aca="true">INDIRECT(CHOOSE(MATCH($T4321,{"±","&gt;","≥","≤","&lt;"},0), "AC", "AD", "AE", "AF", "AG") &amp; ROW())</f>
        <v/>
      </c>
      <c r="AI4321" s="56" t="str">
        <f aca="false">IF($X4321="Not Significant","No Further Action Required",
IF($AH4321="","",
IF(AND($AH4321="Pass",$L4321="0 - Passed "),"Analysis performed; no further action required.",
IF(AND($AH4321="Fail",$L4321="1 - Failed "),"Analysis performed; no further action required.",
IF(AND($AH4321="Pass",$L4321="2 - Limited In Use "),"Analysis performed; no further action required.",
IF(AND($AH4321="Fail",$L4321="3 - Adjusted "),"Analysis performed; no further action required.",
"Unit fails analysis; TSM determination required."))))))</f>
        <v/>
      </c>
      <c r="AJ4321" s="58"/>
    </row>
    <row r="4322" customFormat="false" ht="15" hidden="false" customHeight="false" outlineLevel="0" collapsed="false">
      <c r="A4322" s="56"/>
      <c r="E4322" s="57" t="str">
        <f aca="false">IF(AND($F4322="",$G4322=""),"",IF($G4322="",$F4322,HYPERLINK($G4322,$F4322)))</f>
        <v/>
      </c>
      <c r="H4322" s="1" t="str">
        <f aca="false">IF($I4322="","None Attached",IF(LEFT($I4322,5)="https",HYPERLINK($I4322,"Datasheet"),HYPERLINK(_xlfn.CONCAT("https://",$I4322),"Datasheet")))</f>
        <v>None Attached</v>
      </c>
      <c r="M4322" s="56"/>
      <c r="P4322" s="58"/>
      <c r="Q4322" s="1" t="n">
        <f aca="false">$M4322-$N4322</f>
        <v>0</v>
      </c>
      <c r="R4322" s="56"/>
      <c r="T4322" s="59" t="s">
        <v>15</v>
      </c>
      <c r="U4322" s="1" t="n">
        <f aca="false">$S4322-$R4322</f>
        <v>0</v>
      </c>
      <c r="V4322" s="1" t="n">
        <f aca="false">IF($T4322="±",$Q4322*2,$Q4322)</f>
        <v>0</v>
      </c>
      <c r="W4322" s="60" t="str">
        <f aca="false">IFERROR($U4322/ABS($V4322),"N/A")</f>
        <v>N/A</v>
      </c>
      <c r="X4322" s="61" t="str">
        <f aca="false">IF(OR($W4322="N/A",$R4322="",$S4322=""),"N/A",IF($W4322&gt;=4,"Not Significant",IF($W4322&gt;=2,"Semi-Significant","Significant")))</f>
        <v>N/A</v>
      </c>
      <c r="Z4322" s="1" t="str">
        <f aca="false">IF($D4322="Z540.1 w/data",0,"")</f>
        <v/>
      </c>
      <c r="AA4322" s="1" t="e">
        <f aca="false">$Y4322+$Q4322+$Z4322</f>
        <v>#VALUE!</v>
      </c>
      <c r="AB4322" s="1" t="n">
        <f aca="false">$N4322+$Q4322</f>
        <v>0</v>
      </c>
      <c r="AC4322" s="1" t="str">
        <f aca="false">IF($Y4322="","",IF(AND($AA4322&gt;=$R4322,$AA4322&lt;=$S4322),"Pass","Fail"))</f>
        <v/>
      </c>
      <c r="AD4322" s="1" t="str">
        <f aca="false">IF($Y4322="","",IF($AA4322&gt;$R4322,"Pass","Fail"))</f>
        <v/>
      </c>
      <c r="AE4322" s="1" t="str">
        <f aca="false">IF($Y4322="","",IF($AA4322&gt;=$R4322,"Pass","Fail"))</f>
        <v/>
      </c>
      <c r="AF4322" s="1" t="str">
        <f aca="false">IF($Y4322="","",IF($AA4322&lt;=$S4322,"Pass","Fail"))</f>
        <v/>
      </c>
      <c r="AG4322" s="1" t="str">
        <f aca="false">IF($Y4322="","",IF($AA4322&lt;$S4322,"Pass","Fail"))</f>
        <v/>
      </c>
      <c r="AH4322" s="23" t="str">
        <f aca="true">INDIRECT(CHOOSE(MATCH($T4322,{"±","&gt;","≥","≤","&lt;"},0), "AC", "AD", "AE", "AF", "AG") &amp; ROW())</f>
        <v/>
      </c>
      <c r="AI4322" s="56" t="str">
        <f aca="false">IF($X4322="Not Significant","No Further Action Required",
IF($AH4322="","",
IF(AND($AH4322="Pass",$L4322="0 - Passed "),"Analysis performed; no further action required.",
IF(AND($AH4322="Fail",$L4322="1 - Failed "),"Analysis performed; no further action required.",
IF(AND($AH4322="Pass",$L4322="2 - Limited In Use "),"Analysis performed; no further action required.",
IF(AND($AH4322="Fail",$L4322="3 - Adjusted "),"Analysis performed; no further action required.",
"Unit fails analysis; TSM determination required."))))))</f>
        <v/>
      </c>
      <c r="AJ4322" s="58"/>
    </row>
    <row r="4323" customFormat="false" ht="15" hidden="false" customHeight="false" outlineLevel="0" collapsed="false">
      <c r="A4323" s="56"/>
      <c r="E4323" s="57" t="str">
        <f aca="false">IF(AND($F4323="",$G4323=""),"",IF($G4323="",$F4323,HYPERLINK($G4323,$F4323)))</f>
        <v/>
      </c>
      <c r="H4323" s="1" t="str">
        <f aca="false">IF($I4323="","None Attached",IF(LEFT($I4323,5)="https",HYPERLINK($I4323,"Datasheet"),HYPERLINK(_xlfn.CONCAT("https://",$I4323),"Datasheet")))</f>
        <v>None Attached</v>
      </c>
      <c r="M4323" s="56"/>
      <c r="P4323" s="58"/>
      <c r="Q4323" s="1" t="n">
        <f aca="false">$M4323-$N4323</f>
        <v>0</v>
      </c>
      <c r="R4323" s="56"/>
      <c r="T4323" s="59" t="s">
        <v>15</v>
      </c>
      <c r="U4323" s="1" t="n">
        <f aca="false">$S4323-$R4323</f>
        <v>0</v>
      </c>
      <c r="V4323" s="1" t="n">
        <f aca="false">IF($T4323="±",$Q4323*2,$Q4323)</f>
        <v>0</v>
      </c>
      <c r="W4323" s="60" t="str">
        <f aca="false">IFERROR($U4323/ABS($V4323),"N/A")</f>
        <v>N/A</v>
      </c>
      <c r="X4323" s="61" t="str">
        <f aca="false">IF(OR($W4323="N/A",$R4323="",$S4323=""),"N/A",IF($W4323&gt;=4,"Not Significant",IF($W4323&gt;=2,"Semi-Significant","Significant")))</f>
        <v>N/A</v>
      </c>
      <c r="Z4323" s="1" t="str">
        <f aca="false">IF($D4323="Z540.1 w/data",0,"")</f>
        <v/>
      </c>
      <c r="AA4323" s="1" t="e">
        <f aca="false">$Y4323+$Q4323+$Z4323</f>
        <v>#VALUE!</v>
      </c>
      <c r="AB4323" s="1" t="n">
        <f aca="false">$N4323+$Q4323</f>
        <v>0</v>
      </c>
      <c r="AC4323" s="1" t="str">
        <f aca="false">IF($Y4323="","",IF(AND($AA4323&gt;=$R4323,$AA4323&lt;=$S4323),"Pass","Fail"))</f>
        <v/>
      </c>
      <c r="AD4323" s="1" t="str">
        <f aca="false">IF($Y4323="","",IF($AA4323&gt;$R4323,"Pass","Fail"))</f>
        <v/>
      </c>
      <c r="AE4323" s="1" t="str">
        <f aca="false">IF($Y4323="","",IF($AA4323&gt;=$R4323,"Pass","Fail"))</f>
        <v/>
      </c>
      <c r="AF4323" s="1" t="str">
        <f aca="false">IF($Y4323="","",IF($AA4323&lt;=$S4323,"Pass","Fail"))</f>
        <v/>
      </c>
      <c r="AG4323" s="1" t="str">
        <f aca="false">IF($Y4323="","",IF($AA4323&lt;$S4323,"Pass","Fail"))</f>
        <v/>
      </c>
      <c r="AH4323" s="23" t="str">
        <f aca="true">INDIRECT(CHOOSE(MATCH($T4323,{"±","&gt;","≥","≤","&lt;"},0), "AC", "AD", "AE", "AF", "AG") &amp; ROW())</f>
        <v/>
      </c>
      <c r="AI4323" s="56" t="str">
        <f aca="false">IF($X4323="Not Significant","No Further Action Required",
IF($AH4323="","",
IF(AND($AH4323="Pass",$L4323="0 - Passed "),"Analysis performed; no further action required.",
IF(AND($AH4323="Fail",$L4323="1 - Failed "),"Analysis performed; no further action required.",
IF(AND($AH4323="Pass",$L4323="2 - Limited In Use "),"Analysis performed; no further action required.",
IF(AND($AH4323="Fail",$L4323="3 - Adjusted "),"Analysis performed; no further action required.",
"Unit fails analysis; TSM determination required."))))))</f>
        <v/>
      </c>
      <c r="AJ4323" s="58"/>
    </row>
    <row r="4324" customFormat="false" ht="15" hidden="false" customHeight="false" outlineLevel="0" collapsed="false">
      <c r="A4324" s="56"/>
      <c r="E4324" s="57" t="str">
        <f aca="false">IF(AND($F4324="",$G4324=""),"",IF($G4324="",$F4324,HYPERLINK($G4324,$F4324)))</f>
        <v/>
      </c>
      <c r="H4324" s="1" t="str">
        <f aca="false">IF($I4324="","None Attached",IF(LEFT($I4324,5)="https",HYPERLINK($I4324,"Datasheet"),HYPERLINK(_xlfn.CONCAT("https://",$I4324),"Datasheet")))</f>
        <v>None Attached</v>
      </c>
      <c r="M4324" s="56"/>
      <c r="P4324" s="58"/>
      <c r="Q4324" s="1" t="n">
        <f aca="false">$M4324-$N4324</f>
        <v>0</v>
      </c>
      <c r="R4324" s="56"/>
      <c r="T4324" s="59" t="s">
        <v>15</v>
      </c>
      <c r="U4324" s="1" t="n">
        <f aca="false">$S4324-$R4324</f>
        <v>0</v>
      </c>
      <c r="V4324" s="1" t="n">
        <f aca="false">IF($T4324="±",$Q4324*2,$Q4324)</f>
        <v>0</v>
      </c>
      <c r="W4324" s="60" t="str">
        <f aca="false">IFERROR($U4324/ABS($V4324),"N/A")</f>
        <v>N/A</v>
      </c>
      <c r="X4324" s="61" t="str">
        <f aca="false">IF(OR($W4324="N/A",$R4324="",$S4324=""),"N/A",IF($W4324&gt;=4,"Not Significant",IF($W4324&gt;=2,"Semi-Significant","Significant")))</f>
        <v>N/A</v>
      </c>
      <c r="Z4324" s="1" t="str">
        <f aca="false">IF($D4324="Z540.1 w/data",0,"")</f>
        <v/>
      </c>
      <c r="AA4324" s="1" t="e">
        <f aca="false">$Y4324+$Q4324+$Z4324</f>
        <v>#VALUE!</v>
      </c>
      <c r="AB4324" s="1" t="n">
        <f aca="false">$N4324+$Q4324</f>
        <v>0</v>
      </c>
      <c r="AC4324" s="1" t="str">
        <f aca="false">IF($Y4324="","",IF(AND($AA4324&gt;=$R4324,$AA4324&lt;=$S4324),"Pass","Fail"))</f>
        <v/>
      </c>
      <c r="AD4324" s="1" t="str">
        <f aca="false">IF($Y4324="","",IF($AA4324&gt;$R4324,"Pass","Fail"))</f>
        <v/>
      </c>
      <c r="AE4324" s="1" t="str">
        <f aca="false">IF($Y4324="","",IF($AA4324&gt;=$R4324,"Pass","Fail"))</f>
        <v/>
      </c>
      <c r="AF4324" s="1" t="str">
        <f aca="false">IF($Y4324="","",IF($AA4324&lt;=$S4324,"Pass","Fail"))</f>
        <v/>
      </c>
      <c r="AG4324" s="1" t="str">
        <f aca="false">IF($Y4324="","",IF($AA4324&lt;$S4324,"Pass","Fail"))</f>
        <v/>
      </c>
      <c r="AH4324" s="23" t="str">
        <f aca="true">INDIRECT(CHOOSE(MATCH($T4324,{"±","&gt;","≥","≤","&lt;"},0), "AC", "AD", "AE", "AF", "AG") &amp; ROW())</f>
        <v/>
      </c>
      <c r="AI4324" s="56" t="str">
        <f aca="false">IF($X4324="Not Significant","No Further Action Required",
IF($AH4324="","",
IF(AND($AH4324="Pass",$L4324="0 - Passed "),"Analysis performed; no further action required.",
IF(AND($AH4324="Fail",$L4324="1 - Failed "),"Analysis performed; no further action required.",
IF(AND($AH4324="Pass",$L4324="2 - Limited In Use "),"Analysis performed; no further action required.",
IF(AND($AH4324="Fail",$L4324="3 - Adjusted "),"Analysis performed; no further action required.",
"Unit fails analysis; TSM determination required."))))))</f>
        <v/>
      </c>
      <c r="AJ4324" s="58"/>
    </row>
    <row r="4325" customFormat="false" ht="15" hidden="false" customHeight="false" outlineLevel="0" collapsed="false">
      <c r="A4325" s="56"/>
      <c r="E4325" s="57" t="str">
        <f aca="false">IF(AND($F4325="",$G4325=""),"",IF($G4325="",$F4325,HYPERLINK($G4325,$F4325)))</f>
        <v/>
      </c>
      <c r="H4325" s="1" t="str">
        <f aca="false">IF($I4325="","None Attached",IF(LEFT($I4325,5)="https",HYPERLINK($I4325,"Datasheet"),HYPERLINK(_xlfn.CONCAT("https://",$I4325),"Datasheet")))</f>
        <v>None Attached</v>
      </c>
      <c r="M4325" s="56"/>
      <c r="P4325" s="58"/>
      <c r="Q4325" s="1" t="n">
        <f aca="false">$M4325-$N4325</f>
        <v>0</v>
      </c>
      <c r="R4325" s="56"/>
      <c r="T4325" s="59" t="s">
        <v>15</v>
      </c>
      <c r="U4325" s="1" t="n">
        <f aca="false">$S4325-$R4325</f>
        <v>0</v>
      </c>
      <c r="V4325" s="1" t="n">
        <f aca="false">IF($T4325="±",$Q4325*2,$Q4325)</f>
        <v>0</v>
      </c>
      <c r="W4325" s="60" t="str">
        <f aca="false">IFERROR($U4325/ABS($V4325),"N/A")</f>
        <v>N/A</v>
      </c>
      <c r="X4325" s="61" t="str">
        <f aca="false">IF(OR($W4325="N/A",$R4325="",$S4325=""),"N/A",IF($W4325&gt;=4,"Not Significant",IF($W4325&gt;=2,"Semi-Significant","Significant")))</f>
        <v>N/A</v>
      </c>
      <c r="Z4325" s="1" t="str">
        <f aca="false">IF($D4325="Z540.1 w/data",0,"")</f>
        <v/>
      </c>
      <c r="AA4325" s="1" t="e">
        <f aca="false">$Y4325+$Q4325+$Z4325</f>
        <v>#VALUE!</v>
      </c>
      <c r="AB4325" s="1" t="n">
        <f aca="false">$N4325+$Q4325</f>
        <v>0</v>
      </c>
      <c r="AC4325" s="1" t="str">
        <f aca="false">IF($Y4325="","",IF(AND($AA4325&gt;=$R4325,$AA4325&lt;=$S4325),"Pass","Fail"))</f>
        <v/>
      </c>
      <c r="AD4325" s="1" t="str">
        <f aca="false">IF($Y4325="","",IF($AA4325&gt;$R4325,"Pass","Fail"))</f>
        <v/>
      </c>
      <c r="AE4325" s="1" t="str">
        <f aca="false">IF($Y4325="","",IF($AA4325&gt;=$R4325,"Pass","Fail"))</f>
        <v/>
      </c>
      <c r="AF4325" s="1" t="str">
        <f aca="false">IF($Y4325="","",IF($AA4325&lt;=$S4325,"Pass","Fail"))</f>
        <v/>
      </c>
      <c r="AG4325" s="1" t="str">
        <f aca="false">IF($Y4325="","",IF($AA4325&lt;$S4325,"Pass","Fail"))</f>
        <v/>
      </c>
      <c r="AH4325" s="23" t="str">
        <f aca="true">INDIRECT(CHOOSE(MATCH($T4325,{"±","&gt;","≥","≤","&lt;"},0), "AC", "AD", "AE", "AF", "AG") &amp; ROW())</f>
        <v/>
      </c>
      <c r="AI4325" s="56" t="str">
        <f aca="false">IF($X4325="Not Significant","No Further Action Required",
IF($AH4325="","",
IF(AND($AH4325="Pass",$L4325="0 - Passed "),"Analysis performed; no further action required.",
IF(AND($AH4325="Fail",$L4325="1 - Failed "),"Analysis performed; no further action required.",
IF(AND($AH4325="Pass",$L4325="2 - Limited In Use "),"Analysis performed; no further action required.",
IF(AND($AH4325="Fail",$L4325="3 - Adjusted "),"Analysis performed; no further action required.",
"Unit fails analysis; TSM determination required."))))))</f>
        <v/>
      </c>
      <c r="AJ4325" s="58"/>
    </row>
    <row r="4326" customFormat="false" ht="15" hidden="false" customHeight="false" outlineLevel="0" collapsed="false">
      <c r="A4326" s="56"/>
      <c r="E4326" s="57" t="str">
        <f aca="false">IF(AND($F4326="",$G4326=""),"",IF($G4326="",$F4326,HYPERLINK($G4326,$F4326)))</f>
        <v/>
      </c>
      <c r="H4326" s="1" t="str">
        <f aca="false">IF($I4326="","None Attached",IF(LEFT($I4326,5)="https",HYPERLINK($I4326,"Datasheet"),HYPERLINK(_xlfn.CONCAT("https://",$I4326),"Datasheet")))</f>
        <v>None Attached</v>
      </c>
      <c r="M4326" s="56"/>
      <c r="P4326" s="58"/>
      <c r="Q4326" s="1" t="n">
        <f aca="false">$M4326-$N4326</f>
        <v>0</v>
      </c>
      <c r="R4326" s="56"/>
      <c r="T4326" s="59" t="s">
        <v>15</v>
      </c>
      <c r="U4326" s="1" t="n">
        <f aca="false">$S4326-$R4326</f>
        <v>0</v>
      </c>
      <c r="V4326" s="1" t="n">
        <f aca="false">IF($T4326="±",$Q4326*2,$Q4326)</f>
        <v>0</v>
      </c>
      <c r="W4326" s="60" t="str">
        <f aca="false">IFERROR($U4326/ABS($V4326),"N/A")</f>
        <v>N/A</v>
      </c>
      <c r="X4326" s="61" t="str">
        <f aca="false">IF(OR($W4326="N/A",$R4326="",$S4326=""),"N/A",IF($W4326&gt;=4,"Not Significant",IF($W4326&gt;=2,"Semi-Significant","Significant")))</f>
        <v>N/A</v>
      </c>
      <c r="Z4326" s="1" t="str">
        <f aca="false">IF($D4326="Z540.1 w/data",0,"")</f>
        <v/>
      </c>
      <c r="AA4326" s="1" t="e">
        <f aca="false">$Y4326+$Q4326+$Z4326</f>
        <v>#VALUE!</v>
      </c>
      <c r="AB4326" s="1" t="n">
        <f aca="false">$N4326+$Q4326</f>
        <v>0</v>
      </c>
      <c r="AC4326" s="1" t="str">
        <f aca="false">IF($Y4326="","",IF(AND($AA4326&gt;=$R4326,$AA4326&lt;=$S4326),"Pass","Fail"))</f>
        <v/>
      </c>
      <c r="AD4326" s="1" t="str">
        <f aca="false">IF($Y4326="","",IF($AA4326&gt;$R4326,"Pass","Fail"))</f>
        <v/>
      </c>
      <c r="AE4326" s="1" t="str">
        <f aca="false">IF($Y4326="","",IF($AA4326&gt;=$R4326,"Pass","Fail"))</f>
        <v/>
      </c>
      <c r="AF4326" s="1" t="str">
        <f aca="false">IF($Y4326="","",IF($AA4326&lt;=$S4326,"Pass","Fail"))</f>
        <v/>
      </c>
      <c r="AG4326" s="1" t="str">
        <f aca="false">IF($Y4326="","",IF($AA4326&lt;$S4326,"Pass","Fail"))</f>
        <v/>
      </c>
      <c r="AH4326" s="23" t="str">
        <f aca="true">INDIRECT(CHOOSE(MATCH($T4326,{"±","&gt;","≥","≤","&lt;"},0), "AC", "AD", "AE", "AF", "AG") &amp; ROW())</f>
        <v/>
      </c>
      <c r="AI4326" s="56" t="str">
        <f aca="false">IF($X4326="Not Significant","No Further Action Required",
IF($AH4326="","",
IF(AND($AH4326="Pass",$L4326="0 - Passed "),"Analysis performed; no further action required.",
IF(AND($AH4326="Fail",$L4326="1 - Failed "),"Analysis performed; no further action required.",
IF(AND($AH4326="Pass",$L4326="2 - Limited In Use "),"Analysis performed; no further action required.",
IF(AND($AH4326="Fail",$L4326="3 - Adjusted "),"Analysis performed; no further action required.",
"Unit fails analysis; TSM determination required."))))))</f>
        <v/>
      </c>
      <c r="AJ4326" s="58"/>
    </row>
    <row r="4327" customFormat="false" ht="15" hidden="false" customHeight="false" outlineLevel="0" collapsed="false">
      <c r="A4327" s="56"/>
      <c r="E4327" s="57" t="str">
        <f aca="false">IF(AND($F4327="",$G4327=""),"",IF($G4327="",$F4327,HYPERLINK($G4327,$F4327)))</f>
        <v/>
      </c>
      <c r="H4327" s="1" t="str">
        <f aca="false">IF($I4327="","None Attached",IF(LEFT($I4327,5)="https",HYPERLINK($I4327,"Datasheet"),HYPERLINK(_xlfn.CONCAT("https://",$I4327),"Datasheet")))</f>
        <v>None Attached</v>
      </c>
      <c r="M4327" s="56"/>
      <c r="P4327" s="58"/>
      <c r="Q4327" s="1" t="n">
        <f aca="false">$M4327-$N4327</f>
        <v>0</v>
      </c>
      <c r="R4327" s="56"/>
      <c r="T4327" s="59" t="s">
        <v>15</v>
      </c>
      <c r="U4327" s="1" t="n">
        <f aca="false">$S4327-$R4327</f>
        <v>0</v>
      </c>
      <c r="V4327" s="1" t="n">
        <f aca="false">IF($T4327="±",$Q4327*2,$Q4327)</f>
        <v>0</v>
      </c>
      <c r="W4327" s="60" t="str">
        <f aca="false">IFERROR($U4327/ABS($V4327),"N/A")</f>
        <v>N/A</v>
      </c>
      <c r="X4327" s="61" t="str">
        <f aca="false">IF(OR($W4327="N/A",$R4327="",$S4327=""),"N/A",IF($W4327&gt;=4,"Not Significant",IF($W4327&gt;=2,"Semi-Significant","Significant")))</f>
        <v>N/A</v>
      </c>
      <c r="Z4327" s="1" t="str">
        <f aca="false">IF($D4327="Z540.1 w/data",0,"")</f>
        <v/>
      </c>
      <c r="AA4327" s="1" t="e">
        <f aca="false">$Y4327+$Q4327+$Z4327</f>
        <v>#VALUE!</v>
      </c>
      <c r="AB4327" s="1" t="n">
        <f aca="false">$N4327+$Q4327</f>
        <v>0</v>
      </c>
      <c r="AC4327" s="1" t="str">
        <f aca="false">IF($Y4327="","",IF(AND($AA4327&gt;=$R4327,$AA4327&lt;=$S4327),"Pass","Fail"))</f>
        <v/>
      </c>
      <c r="AD4327" s="1" t="str">
        <f aca="false">IF($Y4327="","",IF($AA4327&gt;$R4327,"Pass","Fail"))</f>
        <v/>
      </c>
      <c r="AE4327" s="1" t="str">
        <f aca="false">IF($Y4327="","",IF($AA4327&gt;=$R4327,"Pass","Fail"))</f>
        <v/>
      </c>
      <c r="AF4327" s="1" t="str">
        <f aca="false">IF($Y4327="","",IF($AA4327&lt;=$S4327,"Pass","Fail"))</f>
        <v/>
      </c>
      <c r="AG4327" s="1" t="str">
        <f aca="false">IF($Y4327="","",IF($AA4327&lt;$S4327,"Pass","Fail"))</f>
        <v/>
      </c>
      <c r="AH4327" s="23" t="str">
        <f aca="true">INDIRECT(CHOOSE(MATCH($T4327,{"±","&gt;","≥","≤","&lt;"},0), "AC", "AD", "AE", "AF", "AG") &amp; ROW())</f>
        <v/>
      </c>
      <c r="AI4327" s="56" t="str">
        <f aca="false">IF($X4327="Not Significant","No Further Action Required",
IF($AH4327="","",
IF(AND($AH4327="Pass",$L4327="0 - Passed "),"Analysis performed; no further action required.",
IF(AND($AH4327="Fail",$L4327="1 - Failed "),"Analysis performed; no further action required.",
IF(AND($AH4327="Pass",$L4327="2 - Limited In Use "),"Analysis performed; no further action required.",
IF(AND($AH4327="Fail",$L4327="3 - Adjusted "),"Analysis performed; no further action required.",
"Unit fails analysis; TSM determination required."))))))</f>
        <v/>
      </c>
      <c r="AJ4327" s="58"/>
    </row>
    <row r="4328" customFormat="false" ht="15" hidden="false" customHeight="false" outlineLevel="0" collapsed="false">
      <c r="A4328" s="56"/>
      <c r="E4328" s="57" t="str">
        <f aca="false">IF(AND($F4328="",$G4328=""),"",IF($G4328="",$F4328,HYPERLINK($G4328,$F4328)))</f>
        <v/>
      </c>
      <c r="H4328" s="1" t="str">
        <f aca="false">IF($I4328="","None Attached",IF(LEFT($I4328,5)="https",HYPERLINK($I4328,"Datasheet"),HYPERLINK(_xlfn.CONCAT("https://",$I4328),"Datasheet")))</f>
        <v>None Attached</v>
      </c>
      <c r="M4328" s="56"/>
      <c r="P4328" s="58"/>
      <c r="Q4328" s="1" t="n">
        <f aca="false">$M4328-$N4328</f>
        <v>0</v>
      </c>
      <c r="R4328" s="56"/>
      <c r="T4328" s="59" t="s">
        <v>15</v>
      </c>
      <c r="U4328" s="1" t="n">
        <f aca="false">$S4328-$R4328</f>
        <v>0</v>
      </c>
      <c r="V4328" s="1" t="n">
        <f aca="false">IF($T4328="±",$Q4328*2,$Q4328)</f>
        <v>0</v>
      </c>
      <c r="W4328" s="60" t="str">
        <f aca="false">IFERROR($U4328/ABS($V4328),"N/A")</f>
        <v>N/A</v>
      </c>
      <c r="X4328" s="61" t="str">
        <f aca="false">IF(OR($W4328="N/A",$R4328="",$S4328=""),"N/A",IF($W4328&gt;=4,"Not Significant",IF($W4328&gt;=2,"Semi-Significant","Significant")))</f>
        <v>N/A</v>
      </c>
      <c r="Z4328" s="1" t="str">
        <f aca="false">IF($D4328="Z540.1 w/data",0,"")</f>
        <v/>
      </c>
      <c r="AA4328" s="1" t="e">
        <f aca="false">$Y4328+$Q4328+$Z4328</f>
        <v>#VALUE!</v>
      </c>
      <c r="AB4328" s="1" t="n">
        <f aca="false">$N4328+$Q4328</f>
        <v>0</v>
      </c>
      <c r="AC4328" s="1" t="str">
        <f aca="false">IF($Y4328="","",IF(AND($AA4328&gt;=$R4328,$AA4328&lt;=$S4328),"Pass","Fail"))</f>
        <v/>
      </c>
      <c r="AD4328" s="1" t="str">
        <f aca="false">IF($Y4328="","",IF($AA4328&gt;$R4328,"Pass","Fail"))</f>
        <v/>
      </c>
      <c r="AE4328" s="1" t="str">
        <f aca="false">IF($Y4328="","",IF($AA4328&gt;=$R4328,"Pass","Fail"))</f>
        <v/>
      </c>
      <c r="AF4328" s="1" t="str">
        <f aca="false">IF($Y4328="","",IF($AA4328&lt;=$S4328,"Pass","Fail"))</f>
        <v/>
      </c>
      <c r="AG4328" s="1" t="str">
        <f aca="false">IF($Y4328="","",IF($AA4328&lt;$S4328,"Pass","Fail"))</f>
        <v/>
      </c>
      <c r="AH4328" s="23" t="str">
        <f aca="true">INDIRECT(CHOOSE(MATCH($T4328,{"±","&gt;","≥","≤","&lt;"},0), "AC", "AD", "AE", "AF", "AG") &amp; ROW())</f>
        <v/>
      </c>
      <c r="AI4328" s="56" t="str">
        <f aca="false">IF($X4328="Not Significant","No Further Action Required",
IF($AH4328="","",
IF(AND($AH4328="Pass",$L4328="0 - Passed "),"Analysis performed; no further action required.",
IF(AND($AH4328="Fail",$L4328="1 - Failed "),"Analysis performed; no further action required.",
IF(AND($AH4328="Pass",$L4328="2 - Limited In Use "),"Analysis performed; no further action required.",
IF(AND($AH4328="Fail",$L4328="3 - Adjusted "),"Analysis performed; no further action required.",
"Unit fails analysis; TSM determination required."))))))</f>
        <v/>
      </c>
      <c r="AJ4328" s="58"/>
    </row>
    <row r="4329" customFormat="false" ht="15" hidden="false" customHeight="false" outlineLevel="0" collapsed="false">
      <c r="A4329" s="56"/>
      <c r="E4329" s="57" t="str">
        <f aca="false">IF(AND($F4329="",$G4329=""),"",IF($G4329="",$F4329,HYPERLINK($G4329,$F4329)))</f>
        <v/>
      </c>
      <c r="H4329" s="1" t="str">
        <f aca="false">IF($I4329="","None Attached",IF(LEFT($I4329,5)="https",HYPERLINK($I4329,"Datasheet"),HYPERLINK(_xlfn.CONCAT("https://",$I4329),"Datasheet")))</f>
        <v>None Attached</v>
      </c>
      <c r="M4329" s="56"/>
      <c r="P4329" s="58"/>
      <c r="Q4329" s="1" t="n">
        <f aca="false">$M4329-$N4329</f>
        <v>0</v>
      </c>
      <c r="R4329" s="56"/>
      <c r="T4329" s="59" t="s">
        <v>15</v>
      </c>
      <c r="U4329" s="1" t="n">
        <f aca="false">$S4329-$R4329</f>
        <v>0</v>
      </c>
      <c r="V4329" s="1" t="n">
        <f aca="false">IF($T4329="±",$Q4329*2,$Q4329)</f>
        <v>0</v>
      </c>
      <c r="W4329" s="60" t="str">
        <f aca="false">IFERROR($U4329/ABS($V4329),"N/A")</f>
        <v>N/A</v>
      </c>
      <c r="X4329" s="61" t="str">
        <f aca="false">IF(OR($W4329="N/A",$R4329="",$S4329=""),"N/A",IF($W4329&gt;=4,"Not Significant",IF($W4329&gt;=2,"Semi-Significant","Significant")))</f>
        <v>N/A</v>
      </c>
      <c r="Z4329" s="1" t="str">
        <f aca="false">IF($D4329="Z540.1 w/data",0,"")</f>
        <v/>
      </c>
      <c r="AA4329" s="1" t="e">
        <f aca="false">$Y4329+$Q4329+$Z4329</f>
        <v>#VALUE!</v>
      </c>
      <c r="AB4329" s="1" t="n">
        <f aca="false">$N4329+$Q4329</f>
        <v>0</v>
      </c>
      <c r="AC4329" s="1" t="str">
        <f aca="false">IF($Y4329="","",IF(AND($AA4329&gt;=$R4329,$AA4329&lt;=$S4329),"Pass","Fail"))</f>
        <v/>
      </c>
      <c r="AD4329" s="1" t="str">
        <f aca="false">IF($Y4329="","",IF($AA4329&gt;$R4329,"Pass","Fail"))</f>
        <v/>
      </c>
      <c r="AE4329" s="1" t="str">
        <f aca="false">IF($Y4329="","",IF($AA4329&gt;=$R4329,"Pass","Fail"))</f>
        <v/>
      </c>
      <c r="AF4329" s="1" t="str">
        <f aca="false">IF($Y4329="","",IF($AA4329&lt;=$S4329,"Pass","Fail"))</f>
        <v/>
      </c>
      <c r="AG4329" s="1" t="str">
        <f aca="false">IF($Y4329="","",IF($AA4329&lt;$S4329,"Pass","Fail"))</f>
        <v/>
      </c>
      <c r="AH4329" s="23" t="str">
        <f aca="true">INDIRECT(CHOOSE(MATCH($T4329,{"±","&gt;","≥","≤","&lt;"},0), "AC", "AD", "AE", "AF", "AG") &amp; ROW())</f>
        <v/>
      </c>
      <c r="AI4329" s="56" t="str">
        <f aca="false">IF($X4329="Not Significant","No Further Action Required",
IF($AH4329="","",
IF(AND($AH4329="Pass",$L4329="0 - Passed "),"Analysis performed; no further action required.",
IF(AND($AH4329="Fail",$L4329="1 - Failed "),"Analysis performed; no further action required.",
IF(AND($AH4329="Pass",$L4329="2 - Limited In Use "),"Analysis performed; no further action required.",
IF(AND($AH4329="Fail",$L4329="3 - Adjusted "),"Analysis performed; no further action required.",
"Unit fails analysis; TSM determination required."))))))</f>
        <v/>
      </c>
      <c r="AJ4329" s="58"/>
    </row>
    <row r="4330" customFormat="false" ht="15" hidden="false" customHeight="false" outlineLevel="0" collapsed="false">
      <c r="A4330" s="56"/>
      <c r="E4330" s="57" t="str">
        <f aca="false">IF(AND($F4330="",$G4330=""),"",IF($G4330="",$F4330,HYPERLINK($G4330,$F4330)))</f>
        <v/>
      </c>
      <c r="H4330" s="1" t="str">
        <f aca="false">IF($I4330="","None Attached",IF(LEFT($I4330,5)="https",HYPERLINK($I4330,"Datasheet"),HYPERLINK(_xlfn.CONCAT("https://",$I4330),"Datasheet")))</f>
        <v>None Attached</v>
      </c>
      <c r="M4330" s="56"/>
      <c r="P4330" s="58"/>
      <c r="Q4330" s="1" t="n">
        <f aca="false">$M4330-$N4330</f>
        <v>0</v>
      </c>
      <c r="R4330" s="56"/>
      <c r="T4330" s="59" t="s">
        <v>15</v>
      </c>
      <c r="U4330" s="1" t="n">
        <f aca="false">$S4330-$R4330</f>
        <v>0</v>
      </c>
      <c r="V4330" s="1" t="n">
        <f aca="false">IF($T4330="±",$Q4330*2,$Q4330)</f>
        <v>0</v>
      </c>
      <c r="W4330" s="60" t="str">
        <f aca="false">IFERROR($U4330/ABS($V4330),"N/A")</f>
        <v>N/A</v>
      </c>
      <c r="X4330" s="61" t="str">
        <f aca="false">IF(OR($W4330="N/A",$R4330="",$S4330=""),"N/A",IF($W4330&gt;=4,"Not Significant",IF($W4330&gt;=2,"Semi-Significant","Significant")))</f>
        <v>N/A</v>
      </c>
      <c r="Z4330" s="1" t="str">
        <f aca="false">IF($D4330="Z540.1 w/data",0,"")</f>
        <v/>
      </c>
      <c r="AA4330" s="1" t="e">
        <f aca="false">$Y4330+$Q4330+$Z4330</f>
        <v>#VALUE!</v>
      </c>
      <c r="AB4330" s="1" t="n">
        <f aca="false">$N4330+$Q4330</f>
        <v>0</v>
      </c>
      <c r="AC4330" s="1" t="str">
        <f aca="false">IF($Y4330="","",IF(AND($AA4330&gt;=$R4330,$AA4330&lt;=$S4330),"Pass","Fail"))</f>
        <v/>
      </c>
      <c r="AD4330" s="1" t="str">
        <f aca="false">IF($Y4330="","",IF($AA4330&gt;$R4330,"Pass","Fail"))</f>
        <v/>
      </c>
      <c r="AE4330" s="1" t="str">
        <f aca="false">IF($Y4330="","",IF($AA4330&gt;=$R4330,"Pass","Fail"))</f>
        <v/>
      </c>
      <c r="AF4330" s="1" t="str">
        <f aca="false">IF($Y4330="","",IF($AA4330&lt;=$S4330,"Pass","Fail"))</f>
        <v/>
      </c>
      <c r="AG4330" s="1" t="str">
        <f aca="false">IF($Y4330="","",IF($AA4330&lt;$S4330,"Pass","Fail"))</f>
        <v/>
      </c>
      <c r="AH4330" s="23" t="str">
        <f aca="true">INDIRECT(CHOOSE(MATCH($T4330,{"±","&gt;","≥","≤","&lt;"},0), "AC", "AD", "AE", "AF", "AG") &amp; ROW())</f>
        <v/>
      </c>
      <c r="AI4330" s="56" t="str">
        <f aca="false">IF($X4330="Not Significant","No Further Action Required",
IF($AH4330="","",
IF(AND($AH4330="Pass",$L4330="0 - Passed "),"Analysis performed; no further action required.",
IF(AND($AH4330="Fail",$L4330="1 - Failed "),"Analysis performed; no further action required.",
IF(AND($AH4330="Pass",$L4330="2 - Limited In Use "),"Analysis performed; no further action required.",
IF(AND($AH4330="Fail",$L4330="3 - Adjusted "),"Analysis performed; no further action required.",
"Unit fails analysis; TSM determination required."))))))</f>
        <v/>
      </c>
      <c r="AJ4330" s="58"/>
    </row>
    <row r="4331" customFormat="false" ht="15" hidden="false" customHeight="false" outlineLevel="0" collapsed="false">
      <c r="A4331" s="56"/>
      <c r="E4331" s="57" t="str">
        <f aca="false">IF(AND($F4331="",$G4331=""),"",IF($G4331="",$F4331,HYPERLINK($G4331,$F4331)))</f>
        <v/>
      </c>
      <c r="H4331" s="1" t="str">
        <f aca="false">IF($I4331="","None Attached",IF(LEFT($I4331,5)="https",HYPERLINK($I4331,"Datasheet"),HYPERLINK(_xlfn.CONCAT("https://",$I4331),"Datasheet")))</f>
        <v>None Attached</v>
      </c>
      <c r="M4331" s="56"/>
      <c r="P4331" s="58"/>
      <c r="Q4331" s="1" t="n">
        <f aca="false">$M4331-$N4331</f>
        <v>0</v>
      </c>
      <c r="R4331" s="56"/>
      <c r="T4331" s="59" t="s">
        <v>15</v>
      </c>
      <c r="U4331" s="1" t="n">
        <f aca="false">$S4331-$R4331</f>
        <v>0</v>
      </c>
      <c r="V4331" s="1" t="n">
        <f aca="false">IF($T4331="±",$Q4331*2,$Q4331)</f>
        <v>0</v>
      </c>
      <c r="W4331" s="60" t="str">
        <f aca="false">IFERROR($U4331/ABS($V4331),"N/A")</f>
        <v>N/A</v>
      </c>
      <c r="X4331" s="61" t="str">
        <f aca="false">IF(OR($W4331="N/A",$R4331="",$S4331=""),"N/A",IF($W4331&gt;=4,"Not Significant",IF($W4331&gt;=2,"Semi-Significant","Significant")))</f>
        <v>N/A</v>
      </c>
      <c r="Z4331" s="1" t="str">
        <f aca="false">IF($D4331="Z540.1 w/data",0,"")</f>
        <v/>
      </c>
      <c r="AA4331" s="1" t="e">
        <f aca="false">$Y4331+$Q4331+$Z4331</f>
        <v>#VALUE!</v>
      </c>
      <c r="AB4331" s="1" t="n">
        <f aca="false">$N4331+$Q4331</f>
        <v>0</v>
      </c>
      <c r="AC4331" s="1" t="str">
        <f aca="false">IF($Y4331="","",IF(AND($AA4331&gt;=$R4331,$AA4331&lt;=$S4331),"Pass","Fail"))</f>
        <v/>
      </c>
      <c r="AD4331" s="1" t="str">
        <f aca="false">IF($Y4331="","",IF($AA4331&gt;$R4331,"Pass","Fail"))</f>
        <v/>
      </c>
      <c r="AE4331" s="1" t="str">
        <f aca="false">IF($Y4331="","",IF($AA4331&gt;=$R4331,"Pass","Fail"))</f>
        <v/>
      </c>
      <c r="AF4331" s="1" t="str">
        <f aca="false">IF($Y4331="","",IF($AA4331&lt;=$S4331,"Pass","Fail"))</f>
        <v/>
      </c>
      <c r="AG4331" s="1" t="str">
        <f aca="false">IF($Y4331="","",IF($AA4331&lt;$S4331,"Pass","Fail"))</f>
        <v/>
      </c>
      <c r="AH4331" s="23" t="str">
        <f aca="true">INDIRECT(CHOOSE(MATCH($T4331,{"±","&gt;","≥","≤","&lt;"},0), "AC", "AD", "AE", "AF", "AG") &amp; ROW())</f>
        <v/>
      </c>
      <c r="AI4331" s="56" t="str">
        <f aca="false">IF($X4331="Not Significant","No Further Action Required",
IF($AH4331="","",
IF(AND($AH4331="Pass",$L4331="0 - Passed "),"Analysis performed; no further action required.",
IF(AND($AH4331="Fail",$L4331="1 - Failed "),"Analysis performed; no further action required.",
IF(AND($AH4331="Pass",$L4331="2 - Limited In Use "),"Analysis performed; no further action required.",
IF(AND($AH4331="Fail",$L4331="3 - Adjusted "),"Analysis performed; no further action required.",
"Unit fails analysis; TSM determination required."))))))</f>
        <v/>
      </c>
      <c r="AJ4331" s="58"/>
    </row>
    <row r="4332" customFormat="false" ht="15" hidden="false" customHeight="false" outlineLevel="0" collapsed="false">
      <c r="A4332" s="56"/>
      <c r="E4332" s="57" t="str">
        <f aca="false">IF(AND($F4332="",$G4332=""),"",IF($G4332="",$F4332,HYPERLINK($G4332,$F4332)))</f>
        <v/>
      </c>
      <c r="H4332" s="1" t="str">
        <f aca="false">IF($I4332="","None Attached",IF(LEFT($I4332,5)="https",HYPERLINK($I4332,"Datasheet"),HYPERLINK(_xlfn.CONCAT("https://",$I4332),"Datasheet")))</f>
        <v>None Attached</v>
      </c>
      <c r="M4332" s="56"/>
      <c r="P4332" s="58"/>
      <c r="Q4332" s="1" t="n">
        <f aca="false">$M4332-$N4332</f>
        <v>0</v>
      </c>
      <c r="R4332" s="56"/>
      <c r="T4332" s="59" t="s">
        <v>15</v>
      </c>
      <c r="U4332" s="1" t="n">
        <f aca="false">$S4332-$R4332</f>
        <v>0</v>
      </c>
      <c r="V4332" s="1" t="n">
        <f aca="false">IF($T4332="±",$Q4332*2,$Q4332)</f>
        <v>0</v>
      </c>
      <c r="W4332" s="60" t="str">
        <f aca="false">IFERROR($U4332/ABS($V4332),"N/A")</f>
        <v>N/A</v>
      </c>
      <c r="X4332" s="61" t="str">
        <f aca="false">IF(OR($W4332="N/A",$R4332="",$S4332=""),"N/A",IF($W4332&gt;=4,"Not Significant",IF($W4332&gt;=2,"Semi-Significant","Significant")))</f>
        <v>N/A</v>
      </c>
      <c r="Z4332" s="1" t="str">
        <f aca="false">IF($D4332="Z540.1 w/data",0,"")</f>
        <v/>
      </c>
      <c r="AA4332" s="1" t="e">
        <f aca="false">$Y4332+$Q4332+$Z4332</f>
        <v>#VALUE!</v>
      </c>
      <c r="AB4332" s="1" t="n">
        <f aca="false">$N4332+$Q4332</f>
        <v>0</v>
      </c>
      <c r="AC4332" s="1" t="str">
        <f aca="false">IF($Y4332="","",IF(AND($AA4332&gt;=$R4332,$AA4332&lt;=$S4332),"Pass","Fail"))</f>
        <v/>
      </c>
      <c r="AD4332" s="1" t="str">
        <f aca="false">IF($Y4332="","",IF($AA4332&gt;$R4332,"Pass","Fail"))</f>
        <v/>
      </c>
      <c r="AE4332" s="1" t="str">
        <f aca="false">IF($Y4332="","",IF($AA4332&gt;=$R4332,"Pass","Fail"))</f>
        <v/>
      </c>
      <c r="AF4332" s="1" t="str">
        <f aca="false">IF($Y4332="","",IF($AA4332&lt;=$S4332,"Pass","Fail"))</f>
        <v/>
      </c>
      <c r="AG4332" s="1" t="str">
        <f aca="false">IF($Y4332="","",IF($AA4332&lt;$S4332,"Pass","Fail"))</f>
        <v/>
      </c>
      <c r="AH4332" s="23" t="str">
        <f aca="true">INDIRECT(CHOOSE(MATCH($T4332,{"±","&gt;","≥","≤","&lt;"},0), "AC", "AD", "AE", "AF", "AG") &amp; ROW())</f>
        <v/>
      </c>
      <c r="AI4332" s="56" t="str">
        <f aca="false">IF($X4332="Not Significant","No Further Action Required",
IF($AH4332="","",
IF(AND($AH4332="Pass",$L4332="0 - Passed "),"Analysis performed; no further action required.",
IF(AND($AH4332="Fail",$L4332="1 - Failed "),"Analysis performed; no further action required.",
IF(AND($AH4332="Pass",$L4332="2 - Limited In Use "),"Analysis performed; no further action required.",
IF(AND($AH4332="Fail",$L4332="3 - Adjusted "),"Analysis performed; no further action required.",
"Unit fails analysis; TSM determination required."))))))</f>
        <v/>
      </c>
      <c r="AJ4332" s="58"/>
    </row>
    <row r="4333" customFormat="false" ht="15" hidden="false" customHeight="false" outlineLevel="0" collapsed="false">
      <c r="A4333" s="56"/>
      <c r="E4333" s="57" t="str">
        <f aca="false">IF(AND($F4333="",$G4333=""),"",IF($G4333="",$F4333,HYPERLINK($G4333,$F4333)))</f>
        <v/>
      </c>
      <c r="H4333" s="1" t="str">
        <f aca="false">IF($I4333="","None Attached",IF(LEFT($I4333,5)="https",HYPERLINK($I4333,"Datasheet"),HYPERLINK(_xlfn.CONCAT("https://",$I4333),"Datasheet")))</f>
        <v>None Attached</v>
      </c>
      <c r="M4333" s="56"/>
      <c r="P4333" s="58"/>
      <c r="Q4333" s="1" t="n">
        <f aca="false">$M4333-$N4333</f>
        <v>0</v>
      </c>
      <c r="R4333" s="56"/>
      <c r="T4333" s="59" t="s">
        <v>15</v>
      </c>
      <c r="U4333" s="1" t="n">
        <f aca="false">$S4333-$R4333</f>
        <v>0</v>
      </c>
      <c r="V4333" s="1" t="n">
        <f aca="false">IF($T4333="±",$Q4333*2,$Q4333)</f>
        <v>0</v>
      </c>
      <c r="W4333" s="60" t="str">
        <f aca="false">IFERROR($U4333/ABS($V4333),"N/A")</f>
        <v>N/A</v>
      </c>
      <c r="X4333" s="61" t="str">
        <f aca="false">IF(OR($W4333="N/A",$R4333="",$S4333=""),"N/A",IF($W4333&gt;=4,"Not Significant",IF($W4333&gt;=2,"Semi-Significant","Significant")))</f>
        <v>N/A</v>
      </c>
      <c r="Z4333" s="1" t="str">
        <f aca="false">IF($D4333="Z540.1 w/data",0,"")</f>
        <v/>
      </c>
      <c r="AA4333" s="1" t="e">
        <f aca="false">$Y4333+$Q4333+$Z4333</f>
        <v>#VALUE!</v>
      </c>
      <c r="AB4333" s="1" t="n">
        <f aca="false">$N4333+$Q4333</f>
        <v>0</v>
      </c>
      <c r="AC4333" s="1" t="str">
        <f aca="false">IF($Y4333="","",IF(AND($AA4333&gt;=$R4333,$AA4333&lt;=$S4333),"Pass","Fail"))</f>
        <v/>
      </c>
      <c r="AD4333" s="1" t="str">
        <f aca="false">IF($Y4333="","",IF($AA4333&gt;$R4333,"Pass","Fail"))</f>
        <v/>
      </c>
      <c r="AE4333" s="1" t="str">
        <f aca="false">IF($Y4333="","",IF($AA4333&gt;=$R4333,"Pass","Fail"))</f>
        <v/>
      </c>
      <c r="AF4333" s="1" t="str">
        <f aca="false">IF($Y4333="","",IF($AA4333&lt;=$S4333,"Pass","Fail"))</f>
        <v/>
      </c>
      <c r="AG4333" s="1" t="str">
        <f aca="false">IF($Y4333="","",IF($AA4333&lt;$S4333,"Pass","Fail"))</f>
        <v/>
      </c>
      <c r="AH4333" s="23" t="str">
        <f aca="true">INDIRECT(CHOOSE(MATCH($T4333,{"±","&gt;","≥","≤","&lt;"},0), "AC", "AD", "AE", "AF", "AG") &amp; ROW())</f>
        <v/>
      </c>
      <c r="AI4333" s="56" t="str">
        <f aca="false">IF($X4333="Not Significant","No Further Action Required",
IF($AH4333="","",
IF(AND($AH4333="Pass",$L4333="0 - Passed "),"Analysis performed; no further action required.",
IF(AND($AH4333="Fail",$L4333="1 - Failed "),"Analysis performed; no further action required.",
IF(AND($AH4333="Pass",$L4333="2 - Limited In Use "),"Analysis performed; no further action required.",
IF(AND($AH4333="Fail",$L4333="3 - Adjusted "),"Analysis performed; no further action required.",
"Unit fails analysis; TSM determination required."))))))</f>
        <v/>
      </c>
      <c r="AJ4333" s="58"/>
    </row>
    <row r="4334" customFormat="false" ht="15" hidden="false" customHeight="false" outlineLevel="0" collapsed="false">
      <c r="A4334" s="56"/>
      <c r="E4334" s="57" t="str">
        <f aca="false">IF(AND($F4334="",$G4334=""),"",IF($G4334="",$F4334,HYPERLINK($G4334,$F4334)))</f>
        <v/>
      </c>
      <c r="H4334" s="1" t="str">
        <f aca="false">IF($I4334="","None Attached",IF(LEFT($I4334,5)="https",HYPERLINK($I4334,"Datasheet"),HYPERLINK(_xlfn.CONCAT("https://",$I4334),"Datasheet")))</f>
        <v>None Attached</v>
      </c>
      <c r="M4334" s="56"/>
      <c r="P4334" s="58"/>
      <c r="Q4334" s="1" t="n">
        <f aca="false">$M4334-$N4334</f>
        <v>0</v>
      </c>
      <c r="R4334" s="56"/>
      <c r="T4334" s="59" t="s">
        <v>15</v>
      </c>
      <c r="U4334" s="1" t="n">
        <f aca="false">$S4334-$R4334</f>
        <v>0</v>
      </c>
      <c r="V4334" s="1" t="n">
        <f aca="false">IF($T4334="±",$Q4334*2,$Q4334)</f>
        <v>0</v>
      </c>
      <c r="W4334" s="60" t="str">
        <f aca="false">IFERROR($U4334/ABS($V4334),"N/A")</f>
        <v>N/A</v>
      </c>
      <c r="X4334" s="61" t="str">
        <f aca="false">IF(OR($W4334="N/A",$R4334="",$S4334=""),"N/A",IF($W4334&gt;=4,"Not Significant",IF($W4334&gt;=2,"Semi-Significant","Significant")))</f>
        <v>N/A</v>
      </c>
      <c r="Z4334" s="1" t="str">
        <f aca="false">IF($D4334="Z540.1 w/data",0,"")</f>
        <v/>
      </c>
      <c r="AA4334" s="1" t="e">
        <f aca="false">$Y4334+$Q4334+$Z4334</f>
        <v>#VALUE!</v>
      </c>
      <c r="AB4334" s="1" t="n">
        <f aca="false">$N4334+$Q4334</f>
        <v>0</v>
      </c>
      <c r="AC4334" s="1" t="str">
        <f aca="false">IF($Y4334="","",IF(AND($AA4334&gt;=$R4334,$AA4334&lt;=$S4334),"Pass","Fail"))</f>
        <v/>
      </c>
      <c r="AD4334" s="1" t="str">
        <f aca="false">IF($Y4334="","",IF($AA4334&gt;$R4334,"Pass","Fail"))</f>
        <v/>
      </c>
      <c r="AE4334" s="1" t="str">
        <f aca="false">IF($Y4334="","",IF($AA4334&gt;=$R4334,"Pass","Fail"))</f>
        <v/>
      </c>
      <c r="AF4334" s="1" t="str">
        <f aca="false">IF($Y4334="","",IF($AA4334&lt;=$S4334,"Pass","Fail"))</f>
        <v/>
      </c>
      <c r="AG4334" s="1" t="str">
        <f aca="false">IF($Y4334="","",IF($AA4334&lt;$S4334,"Pass","Fail"))</f>
        <v/>
      </c>
      <c r="AH4334" s="23" t="str">
        <f aca="true">INDIRECT(CHOOSE(MATCH($T4334,{"±","&gt;","≥","≤","&lt;"},0), "AC", "AD", "AE", "AF", "AG") &amp; ROW())</f>
        <v/>
      </c>
      <c r="AI4334" s="56" t="str">
        <f aca="false">IF($X4334="Not Significant","No Further Action Required",
IF($AH4334="","",
IF(AND($AH4334="Pass",$L4334="0 - Passed "),"Analysis performed; no further action required.",
IF(AND($AH4334="Fail",$L4334="1 - Failed "),"Analysis performed; no further action required.",
IF(AND($AH4334="Pass",$L4334="2 - Limited In Use "),"Analysis performed; no further action required.",
IF(AND($AH4334="Fail",$L4334="3 - Adjusted "),"Analysis performed; no further action required.",
"Unit fails analysis; TSM determination required."))))))</f>
        <v/>
      </c>
      <c r="AJ4334" s="58"/>
    </row>
    <row r="4335" customFormat="false" ht="15" hidden="false" customHeight="false" outlineLevel="0" collapsed="false">
      <c r="A4335" s="56"/>
      <c r="E4335" s="57" t="str">
        <f aca="false">IF(AND($F4335="",$G4335=""),"",IF($G4335="",$F4335,HYPERLINK($G4335,$F4335)))</f>
        <v/>
      </c>
      <c r="H4335" s="1" t="str">
        <f aca="false">IF($I4335="","None Attached",IF(LEFT($I4335,5)="https",HYPERLINK($I4335,"Datasheet"),HYPERLINK(_xlfn.CONCAT("https://",$I4335),"Datasheet")))</f>
        <v>None Attached</v>
      </c>
      <c r="M4335" s="56"/>
      <c r="P4335" s="58"/>
      <c r="Q4335" s="1" t="n">
        <f aca="false">$M4335-$N4335</f>
        <v>0</v>
      </c>
      <c r="R4335" s="56"/>
      <c r="T4335" s="59" t="s">
        <v>15</v>
      </c>
      <c r="U4335" s="1" t="n">
        <f aca="false">$S4335-$R4335</f>
        <v>0</v>
      </c>
      <c r="V4335" s="1" t="n">
        <f aca="false">IF($T4335="±",$Q4335*2,$Q4335)</f>
        <v>0</v>
      </c>
      <c r="W4335" s="60" t="str">
        <f aca="false">IFERROR($U4335/ABS($V4335),"N/A")</f>
        <v>N/A</v>
      </c>
      <c r="X4335" s="61" t="str">
        <f aca="false">IF(OR($W4335="N/A",$R4335="",$S4335=""),"N/A",IF($W4335&gt;=4,"Not Significant",IF($W4335&gt;=2,"Semi-Significant","Significant")))</f>
        <v>N/A</v>
      </c>
      <c r="Z4335" s="1" t="str">
        <f aca="false">IF($D4335="Z540.1 w/data",0,"")</f>
        <v/>
      </c>
      <c r="AA4335" s="1" t="e">
        <f aca="false">$Y4335+$Q4335+$Z4335</f>
        <v>#VALUE!</v>
      </c>
      <c r="AB4335" s="1" t="n">
        <f aca="false">$N4335+$Q4335</f>
        <v>0</v>
      </c>
      <c r="AC4335" s="1" t="str">
        <f aca="false">IF($Y4335="","",IF(AND($AA4335&gt;=$R4335,$AA4335&lt;=$S4335),"Pass","Fail"))</f>
        <v/>
      </c>
      <c r="AD4335" s="1" t="str">
        <f aca="false">IF($Y4335="","",IF($AA4335&gt;$R4335,"Pass","Fail"))</f>
        <v/>
      </c>
      <c r="AE4335" s="1" t="str">
        <f aca="false">IF($Y4335="","",IF($AA4335&gt;=$R4335,"Pass","Fail"))</f>
        <v/>
      </c>
      <c r="AF4335" s="1" t="str">
        <f aca="false">IF($Y4335="","",IF($AA4335&lt;=$S4335,"Pass","Fail"))</f>
        <v/>
      </c>
      <c r="AG4335" s="1" t="str">
        <f aca="false">IF($Y4335="","",IF($AA4335&lt;$S4335,"Pass","Fail"))</f>
        <v/>
      </c>
      <c r="AH4335" s="23" t="str">
        <f aca="true">INDIRECT(CHOOSE(MATCH($T4335,{"±","&gt;","≥","≤","&lt;"},0), "AC", "AD", "AE", "AF", "AG") &amp; ROW())</f>
        <v/>
      </c>
      <c r="AI4335" s="56" t="str">
        <f aca="false">IF($X4335="Not Significant","No Further Action Required",
IF($AH4335="","",
IF(AND($AH4335="Pass",$L4335="0 - Passed "),"Analysis performed; no further action required.",
IF(AND($AH4335="Fail",$L4335="1 - Failed "),"Analysis performed; no further action required.",
IF(AND($AH4335="Pass",$L4335="2 - Limited In Use "),"Analysis performed; no further action required.",
IF(AND($AH4335="Fail",$L4335="3 - Adjusted "),"Analysis performed; no further action required.",
"Unit fails analysis; TSM determination required."))))))</f>
        <v/>
      </c>
      <c r="AJ4335" s="58"/>
    </row>
    <row r="4336" customFormat="false" ht="15" hidden="false" customHeight="false" outlineLevel="0" collapsed="false">
      <c r="A4336" s="56"/>
      <c r="E4336" s="57" t="str">
        <f aca="false">IF(AND($F4336="",$G4336=""),"",IF($G4336="",$F4336,HYPERLINK($G4336,$F4336)))</f>
        <v/>
      </c>
      <c r="H4336" s="1" t="str">
        <f aca="false">IF($I4336="","None Attached",IF(LEFT($I4336,5)="https",HYPERLINK($I4336,"Datasheet"),HYPERLINK(_xlfn.CONCAT("https://",$I4336),"Datasheet")))</f>
        <v>None Attached</v>
      </c>
      <c r="M4336" s="56"/>
      <c r="P4336" s="58"/>
      <c r="Q4336" s="1" t="n">
        <f aca="false">$M4336-$N4336</f>
        <v>0</v>
      </c>
      <c r="R4336" s="56"/>
      <c r="T4336" s="59" t="s">
        <v>15</v>
      </c>
      <c r="U4336" s="1" t="n">
        <f aca="false">$S4336-$R4336</f>
        <v>0</v>
      </c>
      <c r="V4336" s="1" t="n">
        <f aca="false">IF($T4336="±",$Q4336*2,$Q4336)</f>
        <v>0</v>
      </c>
      <c r="W4336" s="60" t="str">
        <f aca="false">IFERROR($U4336/ABS($V4336),"N/A")</f>
        <v>N/A</v>
      </c>
      <c r="X4336" s="61" t="str">
        <f aca="false">IF(OR($W4336="N/A",$R4336="",$S4336=""),"N/A",IF($W4336&gt;=4,"Not Significant",IF($W4336&gt;=2,"Semi-Significant","Significant")))</f>
        <v>N/A</v>
      </c>
      <c r="Z4336" s="1" t="str">
        <f aca="false">IF($D4336="Z540.1 w/data",0,"")</f>
        <v/>
      </c>
      <c r="AA4336" s="1" t="e">
        <f aca="false">$Y4336+$Q4336+$Z4336</f>
        <v>#VALUE!</v>
      </c>
      <c r="AB4336" s="1" t="n">
        <f aca="false">$N4336+$Q4336</f>
        <v>0</v>
      </c>
      <c r="AC4336" s="1" t="str">
        <f aca="false">IF($Y4336="","",IF(AND($AA4336&gt;=$R4336,$AA4336&lt;=$S4336),"Pass","Fail"))</f>
        <v/>
      </c>
      <c r="AD4336" s="1" t="str">
        <f aca="false">IF($Y4336="","",IF($AA4336&gt;$R4336,"Pass","Fail"))</f>
        <v/>
      </c>
      <c r="AE4336" s="1" t="str">
        <f aca="false">IF($Y4336="","",IF($AA4336&gt;=$R4336,"Pass","Fail"))</f>
        <v/>
      </c>
      <c r="AF4336" s="1" t="str">
        <f aca="false">IF($Y4336="","",IF($AA4336&lt;=$S4336,"Pass","Fail"))</f>
        <v/>
      </c>
      <c r="AG4336" s="1" t="str">
        <f aca="false">IF($Y4336="","",IF($AA4336&lt;$S4336,"Pass","Fail"))</f>
        <v/>
      </c>
      <c r="AH4336" s="23" t="str">
        <f aca="true">INDIRECT(CHOOSE(MATCH($T4336,{"±","&gt;","≥","≤","&lt;"},0), "AC", "AD", "AE", "AF", "AG") &amp; ROW())</f>
        <v/>
      </c>
      <c r="AI4336" s="56" t="str">
        <f aca="false">IF($X4336="Not Significant","No Further Action Required",
IF($AH4336="","",
IF(AND($AH4336="Pass",$L4336="0 - Passed "),"Analysis performed; no further action required.",
IF(AND($AH4336="Fail",$L4336="1 - Failed "),"Analysis performed; no further action required.",
IF(AND($AH4336="Pass",$L4336="2 - Limited In Use "),"Analysis performed; no further action required.",
IF(AND($AH4336="Fail",$L4336="3 - Adjusted "),"Analysis performed; no further action required.",
"Unit fails analysis; TSM determination required."))))))</f>
        <v/>
      </c>
      <c r="AJ4336" s="58"/>
    </row>
    <row r="4337" customFormat="false" ht="15" hidden="false" customHeight="false" outlineLevel="0" collapsed="false">
      <c r="A4337" s="56"/>
      <c r="E4337" s="57" t="str">
        <f aca="false">IF(AND($F4337="",$G4337=""),"",IF($G4337="",$F4337,HYPERLINK($G4337,$F4337)))</f>
        <v/>
      </c>
      <c r="H4337" s="1" t="str">
        <f aca="false">IF($I4337="","None Attached",IF(LEFT($I4337,5)="https",HYPERLINK($I4337,"Datasheet"),HYPERLINK(_xlfn.CONCAT("https://",$I4337),"Datasheet")))</f>
        <v>None Attached</v>
      </c>
      <c r="M4337" s="56"/>
      <c r="P4337" s="58"/>
      <c r="Q4337" s="1" t="n">
        <f aca="false">$M4337-$N4337</f>
        <v>0</v>
      </c>
      <c r="R4337" s="56"/>
      <c r="T4337" s="59" t="s">
        <v>15</v>
      </c>
      <c r="U4337" s="1" t="n">
        <f aca="false">$S4337-$R4337</f>
        <v>0</v>
      </c>
      <c r="V4337" s="1" t="n">
        <f aca="false">IF($T4337="±",$Q4337*2,$Q4337)</f>
        <v>0</v>
      </c>
      <c r="W4337" s="60" t="str">
        <f aca="false">IFERROR($U4337/ABS($V4337),"N/A")</f>
        <v>N/A</v>
      </c>
      <c r="X4337" s="61" t="str">
        <f aca="false">IF(OR($W4337="N/A",$R4337="",$S4337=""),"N/A",IF($W4337&gt;=4,"Not Significant",IF($W4337&gt;=2,"Semi-Significant","Significant")))</f>
        <v>N/A</v>
      </c>
      <c r="Z4337" s="1" t="str">
        <f aca="false">IF($D4337="Z540.1 w/data",0,"")</f>
        <v/>
      </c>
      <c r="AA4337" s="1" t="e">
        <f aca="false">$Y4337+$Q4337+$Z4337</f>
        <v>#VALUE!</v>
      </c>
      <c r="AB4337" s="1" t="n">
        <f aca="false">$N4337+$Q4337</f>
        <v>0</v>
      </c>
      <c r="AC4337" s="1" t="str">
        <f aca="false">IF($Y4337="","",IF(AND($AA4337&gt;=$R4337,$AA4337&lt;=$S4337),"Pass","Fail"))</f>
        <v/>
      </c>
      <c r="AD4337" s="1" t="str">
        <f aca="false">IF($Y4337="","",IF($AA4337&gt;$R4337,"Pass","Fail"))</f>
        <v/>
      </c>
      <c r="AE4337" s="1" t="str">
        <f aca="false">IF($Y4337="","",IF($AA4337&gt;=$R4337,"Pass","Fail"))</f>
        <v/>
      </c>
      <c r="AF4337" s="1" t="str">
        <f aca="false">IF($Y4337="","",IF($AA4337&lt;=$S4337,"Pass","Fail"))</f>
        <v/>
      </c>
      <c r="AG4337" s="1" t="str">
        <f aca="false">IF($Y4337="","",IF($AA4337&lt;$S4337,"Pass","Fail"))</f>
        <v/>
      </c>
      <c r="AH4337" s="23" t="str">
        <f aca="true">INDIRECT(CHOOSE(MATCH($T4337,{"±","&gt;","≥","≤","&lt;"},0), "AC", "AD", "AE", "AF", "AG") &amp; ROW())</f>
        <v/>
      </c>
      <c r="AI4337" s="56" t="str">
        <f aca="false">IF($X4337="Not Significant","No Further Action Required",
IF($AH4337="","",
IF(AND($AH4337="Pass",$L4337="0 - Passed "),"Analysis performed; no further action required.",
IF(AND($AH4337="Fail",$L4337="1 - Failed "),"Analysis performed; no further action required.",
IF(AND($AH4337="Pass",$L4337="2 - Limited In Use "),"Analysis performed; no further action required.",
IF(AND($AH4337="Fail",$L4337="3 - Adjusted "),"Analysis performed; no further action required.",
"Unit fails analysis; TSM determination required."))))))</f>
        <v/>
      </c>
      <c r="AJ4337" s="58"/>
    </row>
    <row r="4338" customFormat="false" ht="15" hidden="false" customHeight="false" outlineLevel="0" collapsed="false">
      <c r="A4338" s="56"/>
      <c r="E4338" s="57" t="str">
        <f aca="false">IF(AND($F4338="",$G4338=""),"",IF($G4338="",$F4338,HYPERLINK($G4338,$F4338)))</f>
        <v/>
      </c>
      <c r="H4338" s="1" t="str">
        <f aca="false">IF($I4338="","None Attached",IF(LEFT($I4338,5)="https",HYPERLINK($I4338,"Datasheet"),HYPERLINK(_xlfn.CONCAT("https://",$I4338),"Datasheet")))</f>
        <v>None Attached</v>
      </c>
      <c r="M4338" s="56"/>
      <c r="P4338" s="58"/>
      <c r="Q4338" s="1" t="n">
        <f aca="false">$M4338-$N4338</f>
        <v>0</v>
      </c>
      <c r="R4338" s="56"/>
      <c r="T4338" s="59" t="s">
        <v>15</v>
      </c>
      <c r="U4338" s="1" t="n">
        <f aca="false">$S4338-$R4338</f>
        <v>0</v>
      </c>
      <c r="V4338" s="1" t="n">
        <f aca="false">IF($T4338="±",$Q4338*2,$Q4338)</f>
        <v>0</v>
      </c>
      <c r="W4338" s="60" t="str">
        <f aca="false">IFERROR($U4338/ABS($V4338),"N/A")</f>
        <v>N/A</v>
      </c>
      <c r="X4338" s="61" t="str">
        <f aca="false">IF(OR($W4338="N/A",$R4338="",$S4338=""),"N/A",IF($W4338&gt;=4,"Not Significant",IF($W4338&gt;=2,"Semi-Significant","Significant")))</f>
        <v>N/A</v>
      </c>
      <c r="Z4338" s="1" t="str">
        <f aca="false">IF($D4338="Z540.1 w/data",0,"")</f>
        <v/>
      </c>
      <c r="AA4338" s="1" t="e">
        <f aca="false">$Y4338+$Q4338+$Z4338</f>
        <v>#VALUE!</v>
      </c>
      <c r="AB4338" s="1" t="n">
        <f aca="false">$N4338+$Q4338</f>
        <v>0</v>
      </c>
      <c r="AC4338" s="1" t="str">
        <f aca="false">IF($Y4338="","",IF(AND($AA4338&gt;=$R4338,$AA4338&lt;=$S4338),"Pass","Fail"))</f>
        <v/>
      </c>
      <c r="AD4338" s="1" t="str">
        <f aca="false">IF($Y4338="","",IF($AA4338&gt;$R4338,"Pass","Fail"))</f>
        <v/>
      </c>
      <c r="AE4338" s="1" t="str">
        <f aca="false">IF($Y4338="","",IF($AA4338&gt;=$R4338,"Pass","Fail"))</f>
        <v/>
      </c>
      <c r="AF4338" s="1" t="str">
        <f aca="false">IF($Y4338="","",IF($AA4338&lt;=$S4338,"Pass","Fail"))</f>
        <v/>
      </c>
      <c r="AG4338" s="1" t="str">
        <f aca="false">IF($Y4338="","",IF($AA4338&lt;$S4338,"Pass","Fail"))</f>
        <v/>
      </c>
      <c r="AH4338" s="23" t="str">
        <f aca="true">INDIRECT(CHOOSE(MATCH($T4338,{"±","&gt;","≥","≤","&lt;"},0), "AC", "AD", "AE", "AF", "AG") &amp; ROW())</f>
        <v/>
      </c>
      <c r="AI4338" s="56" t="str">
        <f aca="false">IF($X4338="Not Significant","No Further Action Required",
IF($AH4338="","",
IF(AND($AH4338="Pass",$L4338="0 - Passed "),"Analysis performed; no further action required.",
IF(AND($AH4338="Fail",$L4338="1 - Failed "),"Analysis performed; no further action required.",
IF(AND($AH4338="Pass",$L4338="2 - Limited In Use "),"Analysis performed; no further action required.",
IF(AND($AH4338="Fail",$L4338="3 - Adjusted "),"Analysis performed; no further action required.",
"Unit fails analysis; TSM determination required."))))))</f>
        <v/>
      </c>
      <c r="AJ4338" s="58"/>
    </row>
    <row r="4339" customFormat="false" ht="15" hidden="false" customHeight="false" outlineLevel="0" collapsed="false">
      <c r="A4339" s="56"/>
      <c r="E4339" s="57" t="str">
        <f aca="false">IF(AND($F4339="",$G4339=""),"",IF($G4339="",$F4339,HYPERLINK($G4339,$F4339)))</f>
        <v/>
      </c>
      <c r="H4339" s="1" t="str">
        <f aca="false">IF($I4339="","None Attached",IF(LEFT($I4339,5)="https",HYPERLINK($I4339,"Datasheet"),HYPERLINK(_xlfn.CONCAT("https://",$I4339),"Datasheet")))</f>
        <v>None Attached</v>
      </c>
      <c r="M4339" s="56"/>
      <c r="P4339" s="58"/>
      <c r="Q4339" s="1" t="n">
        <f aca="false">$M4339-$N4339</f>
        <v>0</v>
      </c>
      <c r="R4339" s="56"/>
      <c r="T4339" s="59" t="s">
        <v>15</v>
      </c>
      <c r="U4339" s="1" t="n">
        <f aca="false">$S4339-$R4339</f>
        <v>0</v>
      </c>
      <c r="V4339" s="1" t="n">
        <f aca="false">IF($T4339="±",$Q4339*2,$Q4339)</f>
        <v>0</v>
      </c>
      <c r="W4339" s="60" t="str">
        <f aca="false">IFERROR($U4339/ABS($V4339),"N/A")</f>
        <v>N/A</v>
      </c>
      <c r="X4339" s="61" t="str">
        <f aca="false">IF(OR($W4339="N/A",$R4339="",$S4339=""),"N/A",IF($W4339&gt;=4,"Not Significant",IF($W4339&gt;=2,"Semi-Significant","Significant")))</f>
        <v>N/A</v>
      </c>
      <c r="Z4339" s="1" t="str">
        <f aca="false">IF($D4339="Z540.1 w/data",0,"")</f>
        <v/>
      </c>
      <c r="AA4339" s="1" t="e">
        <f aca="false">$Y4339+$Q4339+$Z4339</f>
        <v>#VALUE!</v>
      </c>
      <c r="AB4339" s="1" t="n">
        <f aca="false">$N4339+$Q4339</f>
        <v>0</v>
      </c>
      <c r="AC4339" s="1" t="str">
        <f aca="false">IF($Y4339="","",IF(AND($AA4339&gt;=$R4339,$AA4339&lt;=$S4339),"Pass","Fail"))</f>
        <v/>
      </c>
      <c r="AD4339" s="1" t="str">
        <f aca="false">IF($Y4339="","",IF($AA4339&gt;$R4339,"Pass","Fail"))</f>
        <v/>
      </c>
      <c r="AE4339" s="1" t="str">
        <f aca="false">IF($Y4339="","",IF($AA4339&gt;=$R4339,"Pass","Fail"))</f>
        <v/>
      </c>
      <c r="AF4339" s="1" t="str">
        <f aca="false">IF($Y4339="","",IF($AA4339&lt;=$S4339,"Pass","Fail"))</f>
        <v/>
      </c>
      <c r="AG4339" s="1" t="str">
        <f aca="false">IF($Y4339="","",IF($AA4339&lt;$S4339,"Pass","Fail"))</f>
        <v/>
      </c>
      <c r="AH4339" s="23" t="str">
        <f aca="true">INDIRECT(CHOOSE(MATCH($T4339,{"±","&gt;","≥","≤","&lt;"},0), "AC", "AD", "AE", "AF", "AG") &amp; ROW())</f>
        <v/>
      </c>
      <c r="AI4339" s="56" t="str">
        <f aca="false">IF($X4339="Not Significant","No Further Action Required",
IF($AH4339="","",
IF(AND($AH4339="Pass",$L4339="0 - Passed "),"Analysis performed; no further action required.",
IF(AND($AH4339="Fail",$L4339="1 - Failed "),"Analysis performed; no further action required.",
IF(AND($AH4339="Pass",$L4339="2 - Limited In Use "),"Analysis performed; no further action required.",
IF(AND($AH4339="Fail",$L4339="3 - Adjusted "),"Analysis performed; no further action required.",
"Unit fails analysis; TSM determination required."))))))</f>
        <v/>
      </c>
      <c r="AJ4339" s="58"/>
    </row>
    <row r="4340" customFormat="false" ht="15" hidden="false" customHeight="false" outlineLevel="0" collapsed="false">
      <c r="A4340" s="56"/>
      <c r="E4340" s="57" t="str">
        <f aca="false">IF(AND($F4340="",$G4340=""),"",IF($G4340="",$F4340,HYPERLINK($G4340,$F4340)))</f>
        <v/>
      </c>
      <c r="H4340" s="1" t="str">
        <f aca="false">IF($I4340="","None Attached",IF(LEFT($I4340,5)="https",HYPERLINK($I4340,"Datasheet"),HYPERLINK(_xlfn.CONCAT("https://",$I4340),"Datasheet")))</f>
        <v>None Attached</v>
      </c>
      <c r="M4340" s="56"/>
      <c r="P4340" s="58"/>
      <c r="Q4340" s="1" t="n">
        <f aca="false">$M4340-$N4340</f>
        <v>0</v>
      </c>
      <c r="R4340" s="56"/>
      <c r="T4340" s="59" t="s">
        <v>15</v>
      </c>
      <c r="U4340" s="1" t="n">
        <f aca="false">$S4340-$R4340</f>
        <v>0</v>
      </c>
      <c r="V4340" s="1" t="n">
        <f aca="false">IF($T4340="±",$Q4340*2,$Q4340)</f>
        <v>0</v>
      </c>
      <c r="W4340" s="60" t="str">
        <f aca="false">IFERROR($U4340/ABS($V4340),"N/A")</f>
        <v>N/A</v>
      </c>
      <c r="X4340" s="61" t="str">
        <f aca="false">IF(OR($W4340="N/A",$R4340="",$S4340=""),"N/A",IF($W4340&gt;=4,"Not Significant",IF($W4340&gt;=2,"Semi-Significant","Significant")))</f>
        <v>N/A</v>
      </c>
      <c r="Z4340" s="1" t="str">
        <f aca="false">IF($D4340="Z540.1 w/data",0,"")</f>
        <v/>
      </c>
      <c r="AA4340" s="1" t="e">
        <f aca="false">$Y4340+$Q4340+$Z4340</f>
        <v>#VALUE!</v>
      </c>
      <c r="AB4340" s="1" t="n">
        <f aca="false">$N4340+$Q4340</f>
        <v>0</v>
      </c>
      <c r="AC4340" s="1" t="str">
        <f aca="false">IF($Y4340="","",IF(AND($AA4340&gt;=$R4340,$AA4340&lt;=$S4340),"Pass","Fail"))</f>
        <v/>
      </c>
      <c r="AD4340" s="1" t="str">
        <f aca="false">IF($Y4340="","",IF($AA4340&gt;$R4340,"Pass","Fail"))</f>
        <v/>
      </c>
      <c r="AE4340" s="1" t="str">
        <f aca="false">IF($Y4340="","",IF($AA4340&gt;=$R4340,"Pass","Fail"))</f>
        <v/>
      </c>
      <c r="AF4340" s="1" t="str">
        <f aca="false">IF($Y4340="","",IF($AA4340&lt;=$S4340,"Pass","Fail"))</f>
        <v/>
      </c>
      <c r="AG4340" s="1" t="str">
        <f aca="false">IF($Y4340="","",IF($AA4340&lt;$S4340,"Pass","Fail"))</f>
        <v/>
      </c>
      <c r="AH4340" s="23" t="str">
        <f aca="true">INDIRECT(CHOOSE(MATCH($T4340,{"±","&gt;","≥","≤","&lt;"},0), "AC", "AD", "AE", "AF", "AG") &amp; ROW())</f>
        <v/>
      </c>
      <c r="AI4340" s="56" t="str">
        <f aca="false">IF($X4340="Not Significant","No Further Action Required",
IF($AH4340="","",
IF(AND($AH4340="Pass",$L4340="0 - Passed "),"Analysis performed; no further action required.",
IF(AND($AH4340="Fail",$L4340="1 - Failed "),"Analysis performed; no further action required.",
IF(AND($AH4340="Pass",$L4340="2 - Limited In Use "),"Analysis performed; no further action required.",
IF(AND($AH4340="Fail",$L4340="3 - Adjusted "),"Analysis performed; no further action required.",
"Unit fails analysis; TSM determination required."))))))</f>
        <v/>
      </c>
      <c r="AJ4340" s="58"/>
    </row>
    <row r="4341" customFormat="false" ht="15" hidden="false" customHeight="false" outlineLevel="0" collapsed="false">
      <c r="A4341" s="56"/>
      <c r="E4341" s="57" t="str">
        <f aca="false">IF(AND($F4341="",$G4341=""),"",IF($G4341="",$F4341,HYPERLINK($G4341,$F4341)))</f>
        <v/>
      </c>
      <c r="H4341" s="1" t="str">
        <f aca="false">IF($I4341="","None Attached",IF(LEFT($I4341,5)="https",HYPERLINK($I4341,"Datasheet"),HYPERLINK(_xlfn.CONCAT("https://",$I4341),"Datasheet")))</f>
        <v>None Attached</v>
      </c>
      <c r="M4341" s="56"/>
      <c r="P4341" s="58"/>
      <c r="Q4341" s="1" t="n">
        <f aca="false">$M4341-$N4341</f>
        <v>0</v>
      </c>
      <c r="R4341" s="56"/>
      <c r="T4341" s="59" t="s">
        <v>15</v>
      </c>
      <c r="U4341" s="1" t="n">
        <f aca="false">$S4341-$R4341</f>
        <v>0</v>
      </c>
      <c r="V4341" s="1" t="n">
        <f aca="false">IF($T4341="±",$Q4341*2,$Q4341)</f>
        <v>0</v>
      </c>
      <c r="W4341" s="60" t="str">
        <f aca="false">IFERROR($U4341/ABS($V4341),"N/A")</f>
        <v>N/A</v>
      </c>
      <c r="X4341" s="61" t="str">
        <f aca="false">IF(OR($W4341="N/A",$R4341="",$S4341=""),"N/A",IF($W4341&gt;=4,"Not Significant",IF($W4341&gt;=2,"Semi-Significant","Significant")))</f>
        <v>N/A</v>
      </c>
      <c r="Z4341" s="1" t="str">
        <f aca="false">IF($D4341="Z540.1 w/data",0,"")</f>
        <v/>
      </c>
      <c r="AA4341" s="1" t="e">
        <f aca="false">$Y4341+$Q4341+$Z4341</f>
        <v>#VALUE!</v>
      </c>
      <c r="AB4341" s="1" t="n">
        <f aca="false">$N4341+$Q4341</f>
        <v>0</v>
      </c>
      <c r="AC4341" s="1" t="str">
        <f aca="false">IF($Y4341="","",IF(AND($AA4341&gt;=$R4341,$AA4341&lt;=$S4341),"Pass","Fail"))</f>
        <v/>
      </c>
      <c r="AD4341" s="1" t="str">
        <f aca="false">IF($Y4341="","",IF($AA4341&gt;$R4341,"Pass","Fail"))</f>
        <v/>
      </c>
      <c r="AE4341" s="1" t="str">
        <f aca="false">IF($Y4341="","",IF($AA4341&gt;=$R4341,"Pass","Fail"))</f>
        <v/>
      </c>
      <c r="AF4341" s="1" t="str">
        <f aca="false">IF($Y4341="","",IF($AA4341&lt;=$S4341,"Pass","Fail"))</f>
        <v/>
      </c>
      <c r="AG4341" s="1" t="str">
        <f aca="false">IF($Y4341="","",IF($AA4341&lt;$S4341,"Pass","Fail"))</f>
        <v/>
      </c>
      <c r="AH4341" s="23" t="str">
        <f aca="true">INDIRECT(CHOOSE(MATCH($T4341,{"±","&gt;","≥","≤","&lt;"},0), "AC", "AD", "AE", "AF", "AG") &amp; ROW())</f>
        <v/>
      </c>
      <c r="AI4341" s="56" t="str">
        <f aca="false">IF($X4341="Not Significant","No Further Action Required",
IF($AH4341="","",
IF(AND($AH4341="Pass",$L4341="0 - Passed "),"Analysis performed; no further action required.",
IF(AND($AH4341="Fail",$L4341="1 - Failed "),"Analysis performed; no further action required.",
IF(AND($AH4341="Pass",$L4341="2 - Limited In Use "),"Analysis performed; no further action required.",
IF(AND($AH4341="Fail",$L4341="3 - Adjusted "),"Analysis performed; no further action required.",
"Unit fails analysis; TSM determination required."))))))</f>
        <v/>
      </c>
      <c r="AJ4341" s="58"/>
    </row>
    <row r="4342" customFormat="false" ht="15" hidden="false" customHeight="false" outlineLevel="0" collapsed="false">
      <c r="A4342" s="56"/>
      <c r="E4342" s="57" t="str">
        <f aca="false">IF(AND($F4342="",$G4342=""),"",IF($G4342="",$F4342,HYPERLINK($G4342,$F4342)))</f>
        <v/>
      </c>
      <c r="H4342" s="1" t="str">
        <f aca="false">IF($I4342="","None Attached",IF(LEFT($I4342,5)="https",HYPERLINK($I4342,"Datasheet"),HYPERLINK(_xlfn.CONCAT("https://",$I4342),"Datasheet")))</f>
        <v>None Attached</v>
      </c>
      <c r="M4342" s="56"/>
      <c r="P4342" s="58"/>
      <c r="Q4342" s="1" t="n">
        <f aca="false">$M4342-$N4342</f>
        <v>0</v>
      </c>
      <c r="R4342" s="56"/>
      <c r="T4342" s="59" t="s">
        <v>15</v>
      </c>
      <c r="U4342" s="1" t="n">
        <f aca="false">$S4342-$R4342</f>
        <v>0</v>
      </c>
      <c r="V4342" s="1" t="n">
        <f aca="false">IF($T4342="±",$Q4342*2,$Q4342)</f>
        <v>0</v>
      </c>
      <c r="W4342" s="60" t="str">
        <f aca="false">IFERROR($U4342/ABS($V4342),"N/A")</f>
        <v>N/A</v>
      </c>
      <c r="X4342" s="61" t="str">
        <f aca="false">IF(OR($W4342="N/A",$R4342="",$S4342=""),"N/A",IF($W4342&gt;=4,"Not Significant",IF($W4342&gt;=2,"Semi-Significant","Significant")))</f>
        <v>N/A</v>
      </c>
      <c r="Z4342" s="1" t="str">
        <f aca="false">IF($D4342="Z540.1 w/data",0,"")</f>
        <v/>
      </c>
      <c r="AA4342" s="1" t="e">
        <f aca="false">$Y4342+$Q4342+$Z4342</f>
        <v>#VALUE!</v>
      </c>
      <c r="AB4342" s="1" t="n">
        <f aca="false">$N4342+$Q4342</f>
        <v>0</v>
      </c>
      <c r="AC4342" s="1" t="str">
        <f aca="false">IF($Y4342="","",IF(AND($AA4342&gt;=$R4342,$AA4342&lt;=$S4342),"Pass","Fail"))</f>
        <v/>
      </c>
      <c r="AD4342" s="1" t="str">
        <f aca="false">IF($Y4342="","",IF($AA4342&gt;$R4342,"Pass","Fail"))</f>
        <v/>
      </c>
      <c r="AE4342" s="1" t="str">
        <f aca="false">IF($Y4342="","",IF($AA4342&gt;=$R4342,"Pass","Fail"))</f>
        <v/>
      </c>
      <c r="AF4342" s="1" t="str">
        <f aca="false">IF($Y4342="","",IF($AA4342&lt;=$S4342,"Pass","Fail"))</f>
        <v/>
      </c>
      <c r="AG4342" s="1" t="str">
        <f aca="false">IF($Y4342="","",IF($AA4342&lt;$S4342,"Pass","Fail"))</f>
        <v/>
      </c>
      <c r="AH4342" s="23" t="str">
        <f aca="true">INDIRECT(CHOOSE(MATCH($T4342,{"±","&gt;","≥","≤","&lt;"},0), "AC", "AD", "AE", "AF", "AG") &amp; ROW())</f>
        <v/>
      </c>
      <c r="AI4342" s="56" t="str">
        <f aca="false">IF($X4342="Not Significant","No Further Action Required",
IF($AH4342="","",
IF(AND($AH4342="Pass",$L4342="0 - Passed "),"Analysis performed; no further action required.",
IF(AND($AH4342="Fail",$L4342="1 - Failed "),"Analysis performed; no further action required.",
IF(AND($AH4342="Pass",$L4342="2 - Limited In Use "),"Analysis performed; no further action required.",
IF(AND($AH4342="Fail",$L4342="3 - Adjusted "),"Analysis performed; no further action required.",
"Unit fails analysis; TSM determination required."))))))</f>
        <v/>
      </c>
      <c r="AJ4342" s="58"/>
    </row>
    <row r="4343" customFormat="false" ht="15" hidden="false" customHeight="false" outlineLevel="0" collapsed="false">
      <c r="A4343" s="56"/>
      <c r="E4343" s="57" t="str">
        <f aca="false">IF(AND($F4343="",$G4343=""),"",IF($G4343="",$F4343,HYPERLINK($G4343,$F4343)))</f>
        <v/>
      </c>
      <c r="H4343" s="1" t="str">
        <f aca="false">IF($I4343="","None Attached",IF(LEFT($I4343,5)="https",HYPERLINK($I4343,"Datasheet"),HYPERLINK(_xlfn.CONCAT("https://",$I4343),"Datasheet")))</f>
        <v>None Attached</v>
      </c>
      <c r="M4343" s="56"/>
      <c r="P4343" s="58"/>
      <c r="Q4343" s="1" t="n">
        <f aca="false">$M4343-$N4343</f>
        <v>0</v>
      </c>
      <c r="R4343" s="56"/>
      <c r="T4343" s="59" t="s">
        <v>15</v>
      </c>
      <c r="U4343" s="1" t="n">
        <f aca="false">$S4343-$R4343</f>
        <v>0</v>
      </c>
      <c r="V4343" s="1" t="n">
        <f aca="false">IF($T4343="±",$Q4343*2,$Q4343)</f>
        <v>0</v>
      </c>
      <c r="W4343" s="60" t="str">
        <f aca="false">IFERROR($U4343/ABS($V4343),"N/A")</f>
        <v>N/A</v>
      </c>
      <c r="X4343" s="61" t="str">
        <f aca="false">IF(OR($W4343="N/A",$R4343="",$S4343=""),"N/A",IF($W4343&gt;=4,"Not Significant",IF($W4343&gt;=2,"Semi-Significant","Significant")))</f>
        <v>N/A</v>
      </c>
      <c r="Z4343" s="1" t="str">
        <f aca="false">IF($D4343="Z540.1 w/data",0,"")</f>
        <v/>
      </c>
      <c r="AA4343" s="1" t="e">
        <f aca="false">$Y4343+$Q4343+$Z4343</f>
        <v>#VALUE!</v>
      </c>
      <c r="AB4343" s="1" t="n">
        <f aca="false">$N4343+$Q4343</f>
        <v>0</v>
      </c>
      <c r="AC4343" s="1" t="str">
        <f aca="false">IF($Y4343="","",IF(AND($AA4343&gt;=$R4343,$AA4343&lt;=$S4343),"Pass","Fail"))</f>
        <v/>
      </c>
      <c r="AD4343" s="1" t="str">
        <f aca="false">IF($Y4343="","",IF($AA4343&gt;$R4343,"Pass","Fail"))</f>
        <v/>
      </c>
      <c r="AE4343" s="1" t="str">
        <f aca="false">IF($Y4343="","",IF($AA4343&gt;=$R4343,"Pass","Fail"))</f>
        <v/>
      </c>
      <c r="AF4343" s="1" t="str">
        <f aca="false">IF($Y4343="","",IF($AA4343&lt;=$S4343,"Pass","Fail"))</f>
        <v/>
      </c>
      <c r="AG4343" s="1" t="str">
        <f aca="false">IF($Y4343="","",IF($AA4343&lt;$S4343,"Pass","Fail"))</f>
        <v/>
      </c>
      <c r="AH4343" s="23" t="str">
        <f aca="true">INDIRECT(CHOOSE(MATCH($T4343,{"±","&gt;","≥","≤","&lt;"},0), "AC", "AD", "AE", "AF", "AG") &amp; ROW())</f>
        <v/>
      </c>
      <c r="AI4343" s="56" t="str">
        <f aca="false">IF($X4343="Not Significant","No Further Action Required",
IF($AH4343="","",
IF(AND($AH4343="Pass",$L4343="0 - Passed "),"Analysis performed; no further action required.",
IF(AND($AH4343="Fail",$L4343="1 - Failed "),"Analysis performed; no further action required.",
IF(AND($AH4343="Pass",$L4343="2 - Limited In Use "),"Analysis performed; no further action required.",
IF(AND($AH4343="Fail",$L4343="3 - Adjusted "),"Analysis performed; no further action required.",
"Unit fails analysis; TSM determination required."))))))</f>
        <v/>
      </c>
      <c r="AJ4343" s="58"/>
    </row>
    <row r="4344" customFormat="false" ht="15" hidden="false" customHeight="false" outlineLevel="0" collapsed="false">
      <c r="A4344" s="56"/>
      <c r="E4344" s="57" t="str">
        <f aca="false">IF(AND($F4344="",$G4344=""),"",IF($G4344="",$F4344,HYPERLINK($G4344,$F4344)))</f>
        <v/>
      </c>
      <c r="H4344" s="1" t="str">
        <f aca="false">IF($I4344="","None Attached",IF(LEFT($I4344,5)="https",HYPERLINK($I4344,"Datasheet"),HYPERLINK(_xlfn.CONCAT("https://",$I4344),"Datasheet")))</f>
        <v>None Attached</v>
      </c>
      <c r="M4344" s="56"/>
      <c r="P4344" s="58"/>
      <c r="Q4344" s="1" t="n">
        <f aca="false">$M4344-$N4344</f>
        <v>0</v>
      </c>
      <c r="R4344" s="56"/>
      <c r="T4344" s="59" t="s">
        <v>15</v>
      </c>
      <c r="U4344" s="1" t="n">
        <f aca="false">$S4344-$R4344</f>
        <v>0</v>
      </c>
      <c r="V4344" s="1" t="n">
        <f aca="false">IF($T4344="±",$Q4344*2,$Q4344)</f>
        <v>0</v>
      </c>
      <c r="W4344" s="60" t="str">
        <f aca="false">IFERROR($U4344/ABS($V4344),"N/A")</f>
        <v>N/A</v>
      </c>
      <c r="X4344" s="61" t="str">
        <f aca="false">IF(OR($W4344="N/A",$R4344="",$S4344=""),"N/A",IF($W4344&gt;=4,"Not Significant",IF($W4344&gt;=2,"Semi-Significant","Significant")))</f>
        <v>N/A</v>
      </c>
      <c r="Z4344" s="1" t="str">
        <f aca="false">IF($D4344="Z540.1 w/data",0,"")</f>
        <v/>
      </c>
      <c r="AA4344" s="1" t="e">
        <f aca="false">$Y4344+$Q4344+$Z4344</f>
        <v>#VALUE!</v>
      </c>
      <c r="AB4344" s="1" t="n">
        <f aca="false">$N4344+$Q4344</f>
        <v>0</v>
      </c>
      <c r="AC4344" s="1" t="str">
        <f aca="false">IF($Y4344="","",IF(AND($AA4344&gt;=$R4344,$AA4344&lt;=$S4344),"Pass","Fail"))</f>
        <v/>
      </c>
      <c r="AD4344" s="1" t="str">
        <f aca="false">IF($Y4344="","",IF($AA4344&gt;$R4344,"Pass","Fail"))</f>
        <v/>
      </c>
      <c r="AE4344" s="1" t="str">
        <f aca="false">IF($Y4344="","",IF($AA4344&gt;=$R4344,"Pass","Fail"))</f>
        <v/>
      </c>
      <c r="AF4344" s="1" t="str">
        <f aca="false">IF($Y4344="","",IF($AA4344&lt;=$S4344,"Pass","Fail"))</f>
        <v/>
      </c>
      <c r="AG4344" s="1" t="str">
        <f aca="false">IF($Y4344="","",IF($AA4344&lt;$S4344,"Pass","Fail"))</f>
        <v/>
      </c>
      <c r="AH4344" s="23" t="str">
        <f aca="true">INDIRECT(CHOOSE(MATCH($T4344,{"±","&gt;","≥","≤","&lt;"},0), "AC", "AD", "AE", "AF", "AG") &amp; ROW())</f>
        <v/>
      </c>
      <c r="AI4344" s="56" t="str">
        <f aca="false">IF($X4344="Not Significant","No Further Action Required",
IF($AH4344="","",
IF(AND($AH4344="Pass",$L4344="0 - Passed "),"Analysis performed; no further action required.",
IF(AND($AH4344="Fail",$L4344="1 - Failed "),"Analysis performed; no further action required.",
IF(AND($AH4344="Pass",$L4344="2 - Limited In Use "),"Analysis performed; no further action required.",
IF(AND($AH4344="Fail",$L4344="3 - Adjusted "),"Analysis performed; no further action required.",
"Unit fails analysis; TSM determination required."))))))</f>
        <v/>
      </c>
      <c r="AJ4344" s="58"/>
    </row>
    <row r="4345" customFormat="false" ht="15" hidden="false" customHeight="false" outlineLevel="0" collapsed="false">
      <c r="A4345" s="56"/>
      <c r="E4345" s="57" t="str">
        <f aca="false">IF(AND($F4345="",$G4345=""),"",IF($G4345="",$F4345,HYPERLINK($G4345,$F4345)))</f>
        <v/>
      </c>
      <c r="H4345" s="1" t="str">
        <f aca="false">IF($I4345="","None Attached",IF(LEFT($I4345,5)="https",HYPERLINK($I4345,"Datasheet"),HYPERLINK(_xlfn.CONCAT("https://",$I4345),"Datasheet")))</f>
        <v>None Attached</v>
      </c>
      <c r="M4345" s="56"/>
      <c r="P4345" s="58"/>
      <c r="Q4345" s="1" t="n">
        <f aca="false">$M4345-$N4345</f>
        <v>0</v>
      </c>
      <c r="R4345" s="56"/>
      <c r="T4345" s="59" t="s">
        <v>15</v>
      </c>
      <c r="U4345" s="1" t="n">
        <f aca="false">$S4345-$R4345</f>
        <v>0</v>
      </c>
      <c r="V4345" s="1" t="n">
        <f aca="false">IF($T4345="±",$Q4345*2,$Q4345)</f>
        <v>0</v>
      </c>
      <c r="W4345" s="60" t="str">
        <f aca="false">IFERROR($U4345/ABS($V4345),"N/A")</f>
        <v>N/A</v>
      </c>
      <c r="X4345" s="61" t="str">
        <f aca="false">IF(OR($W4345="N/A",$R4345="",$S4345=""),"N/A",IF($W4345&gt;=4,"Not Significant",IF($W4345&gt;=2,"Semi-Significant","Significant")))</f>
        <v>N/A</v>
      </c>
      <c r="Z4345" s="1" t="str">
        <f aca="false">IF($D4345="Z540.1 w/data",0,"")</f>
        <v/>
      </c>
      <c r="AA4345" s="1" t="e">
        <f aca="false">$Y4345+$Q4345+$Z4345</f>
        <v>#VALUE!</v>
      </c>
      <c r="AB4345" s="1" t="n">
        <f aca="false">$N4345+$Q4345</f>
        <v>0</v>
      </c>
      <c r="AC4345" s="1" t="str">
        <f aca="false">IF($Y4345="","",IF(AND($AA4345&gt;=$R4345,$AA4345&lt;=$S4345),"Pass","Fail"))</f>
        <v/>
      </c>
      <c r="AD4345" s="1" t="str">
        <f aca="false">IF($Y4345="","",IF($AA4345&gt;$R4345,"Pass","Fail"))</f>
        <v/>
      </c>
      <c r="AE4345" s="1" t="str">
        <f aca="false">IF($Y4345="","",IF($AA4345&gt;=$R4345,"Pass","Fail"))</f>
        <v/>
      </c>
      <c r="AF4345" s="1" t="str">
        <f aca="false">IF($Y4345="","",IF($AA4345&lt;=$S4345,"Pass","Fail"))</f>
        <v/>
      </c>
      <c r="AG4345" s="1" t="str">
        <f aca="false">IF($Y4345="","",IF($AA4345&lt;$S4345,"Pass","Fail"))</f>
        <v/>
      </c>
      <c r="AH4345" s="23" t="str">
        <f aca="true">INDIRECT(CHOOSE(MATCH($T4345,{"±","&gt;","≥","≤","&lt;"},0), "AC", "AD", "AE", "AF", "AG") &amp; ROW())</f>
        <v/>
      </c>
      <c r="AI4345" s="56" t="str">
        <f aca="false">IF($X4345="Not Significant","No Further Action Required",
IF($AH4345="","",
IF(AND($AH4345="Pass",$L4345="0 - Passed "),"Analysis performed; no further action required.",
IF(AND($AH4345="Fail",$L4345="1 - Failed "),"Analysis performed; no further action required.",
IF(AND($AH4345="Pass",$L4345="2 - Limited In Use "),"Analysis performed; no further action required.",
IF(AND($AH4345="Fail",$L4345="3 - Adjusted "),"Analysis performed; no further action required.",
"Unit fails analysis; TSM determination required."))))))</f>
        <v/>
      </c>
      <c r="AJ4345" s="58"/>
    </row>
    <row r="4346" customFormat="false" ht="15" hidden="false" customHeight="false" outlineLevel="0" collapsed="false">
      <c r="A4346" s="56"/>
      <c r="E4346" s="57" t="str">
        <f aca="false">IF(AND($F4346="",$G4346=""),"",IF($G4346="",$F4346,HYPERLINK($G4346,$F4346)))</f>
        <v/>
      </c>
      <c r="H4346" s="1" t="str">
        <f aca="false">IF($I4346="","None Attached",IF(LEFT($I4346,5)="https",HYPERLINK($I4346,"Datasheet"),HYPERLINK(_xlfn.CONCAT("https://",$I4346),"Datasheet")))</f>
        <v>None Attached</v>
      </c>
      <c r="M4346" s="56"/>
      <c r="P4346" s="58"/>
      <c r="Q4346" s="1" t="n">
        <f aca="false">$M4346-$N4346</f>
        <v>0</v>
      </c>
      <c r="R4346" s="56"/>
      <c r="T4346" s="59" t="s">
        <v>15</v>
      </c>
      <c r="U4346" s="1" t="n">
        <f aca="false">$S4346-$R4346</f>
        <v>0</v>
      </c>
      <c r="V4346" s="1" t="n">
        <f aca="false">IF($T4346="±",$Q4346*2,$Q4346)</f>
        <v>0</v>
      </c>
      <c r="W4346" s="60" t="str">
        <f aca="false">IFERROR($U4346/ABS($V4346),"N/A")</f>
        <v>N/A</v>
      </c>
      <c r="X4346" s="61" t="str">
        <f aca="false">IF(OR($W4346="N/A",$R4346="",$S4346=""),"N/A",IF($W4346&gt;=4,"Not Significant",IF($W4346&gt;=2,"Semi-Significant","Significant")))</f>
        <v>N/A</v>
      </c>
      <c r="Z4346" s="1" t="str">
        <f aca="false">IF($D4346="Z540.1 w/data",0,"")</f>
        <v/>
      </c>
      <c r="AA4346" s="1" t="e">
        <f aca="false">$Y4346+$Q4346+$Z4346</f>
        <v>#VALUE!</v>
      </c>
      <c r="AB4346" s="1" t="n">
        <f aca="false">$N4346+$Q4346</f>
        <v>0</v>
      </c>
      <c r="AC4346" s="1" t="str">
        <f aca="false">IF($Y4346="","",IF(AND($AA4346&gt;=$R4346,$AA4346&lt;=$S4346),"Pass","Fail"))</f>
        <v/>
      </c>
      <c r="AD4346" s="1" t="str">
        <f aca="false">IF($Y4346="","",IF($AA4346&gt;$R4346,"Pass","Fail"))</f>
        <v/>
      </c>
      <c r="AE4346" s="1" t="str">
        <f aca="false">IF($Y4346="","",IF($AA4346&gt;=$R4346,"Pass","Fail"))</f>
        <v/>
      </c>
      <c r="AF4346" s="1" t="str">
        <f aca="false">IF($Y4346="","",IF($AA4346&lt;=$S4346,"Pass","Fail"))</f>
        <v/>
      </c>
      <c r="AG4346" s="1" t="str">
        <f aca="false">IF($Y4346="","",IF($AA4346&lt;$S4346,"Pass","Fail"))</f>
        <v/>
      </c>
      <c r="AH4346" s="23" t="str">
        <f aca="true">INDIRECT(CHOOSE(MATCH($T4346,{"±","&gt;","≥","≤","&lt;"},0), "AC", "AD", "AE", "AF", "AG") &amp; ROW())</f>
        <v/>
      </c>
      <c r="AI4346" s="56" t="str">
        <f aca="false">IF($X4346="Not Significant","No Further Action Required",
IF($AH4346="","",
IF(AND($AH4346="Pass",$L4346="0 - Passed "),"Analysis performed; no further action required.",
IF(AND($AH4346="Fail",$L4346="1 - Failed "),"Analysis performed; no further action required.",
IF(AND($AH4346="Pass",$L4346="2 - Limited In Use "),"Analysis performed; no further action required.",
IF(AND($AH4346="Fail",$L4346="3 - Adjusted "),"Analysis performed; no further action required.",
"Unit fails analysis; TSM determination required."))))))</f>
        <v/>
      </c>
      <c r="AJ4346" s="58"/>
    </row>
    <row r="4347" customFormat="false" ht="15" hidden="false" customHeight="false" outlineLevel="0" collapsed="false">
      <c r="A4347" s="56"/>
      <c r="E4347" s="57" t="str">
        <f aca="false">IF(AND($F4347="",$G4347=""),"",IF($G4347="",$F4347,HYPERLINK($G4347,$F4347)))</f>
        <v/>
      </c>
      <c r="H4347" s="1" t="str">
        <f aca="false">IF($I4347="","None Attached",IF(LEFT($I4347,5)="https",HYPERLINK($I4347,"Datasheet"),HYPERLINK(_xlfn.CONCAT("https://",$I4347),"Datasheet")))</f>
        <v>None Attached</v>
      </c>
      <c r="M4347" s="56"/>
      <c r="P4347" s="58"/>
      <c r="Q4347" s="1" t="n">
        <f aca="false">$M4347-$N4347</f>
        <v>0</v>
      </c>
      <c r="R4347" s="56"/>
      <c r="T4347" s="59" t="s">
        <v>15</v>
      </c>
      <c r="U4347" s="1" t="n">
        <f aca="false">$S4347-$R4347</f>
        <v>0</v>
      </c>
      <c r="V4347" s="1" t="n">
        <f aca="false">IF($T4347="±",$Q4347*2,$Q4347)</f>
        <v>0</v>
      </c>
      <c r="W4347" s="60" t="str">
        <f aca="false">IFERROR($U4347/ABS($V4347),"N/A")</f>
        <v>N/A</v>
      </c>
      <c r="X4347" s="61" t="str">
        <f aca="false">IF(OR($W4347="N/A",$R4347="",$S4347=""),"N/A",IF($W4347&gt;=4,"Not Significant",IF($W4347&gt;=2,"Semi-Significant","Significant")))</f>
        <v>N/A</v>
      </c>
      <c r="Z4347" s="1" t="str">
        <f aca="false">IF($D4347="Z540.1 w/data",0,"")</f>
        <v/>
      </c>
      <c r="AA4347" s="1" t="e">
        <f aca="false">$Y4347+$Q4347+$Z4347</f>
        <v>#VALUE!</v>
      </c>
      <c r="AB4347" s="1" t="n">
        <f aca="false">$N4347+$Q4347</f>
        <v>0</v>
      </c>
      <c r="AC4347" s="1" t="str">
        <f aca="false">IF($Y4347="","",IF(AND($AA4347&gt;=$R4347,$AA4347&lt;=$S4347),"Pass","Fail"))</f>
        <v/>
      </c>
      <c r="AD4347" s="1" t="str">
        <f aca="false">IF($Y4347="","",IF($AA4347&gt;$R4347,"Pass","Fail"))</f>
        <v/>
      </c>
      <c r="AE4347" s="1" t="str">
        <f aca="false">IF($Y4347="","",IF($AA4347&gt;=$R4347,"Pass","Fail"))</f>
        <v/>
      </c>
      <c r="AF4347" s="1" t="str">
        <f aca="false">IF($Y4347="","",IF($AA4347&lt;=$S4347,"Pass","Fail"))</f>
        <v/>
      </c>
      <c r="AG4347" s="1" t="str">
        <f aca="false">IF($Y4347="","",IF($AA4347&lt;$S4347,"Pass","Fail"))</f>
        <v/>
      </c>
      <c r="AH4347" s="23" t="str">
        <f aca="true">INDIRECT(CHOOSE(MATCH($T4347,{"±","&gt;","≥","≤","&lt;"},0), "AC", "AD", "AE", "AF", "AG") &amp; ROW())</f>
        <v/>
      </c>
      <c r="AI4347" s="56" t="str">
        <f aca="false">IF($X4347="Not Significant","No Further Action Required",
IF($AH4347="","",
IF(AND($AH4347="Pass",$L4347="0 - Passed "),"Analysis performed; no further action required.",
IF(AND($AH4347="Fail",$L4347="1 - Failed "),"Analysis performed; no further action required.",
IF(AND($AH4347="Pass",$L4347="2 - Limited In Use "),"Analysis performed; no further action required.",
IF(AND($AH4347="Fail",$L4347="3 - Adjusted "),"Analysis performed; no further action required.",
"Unit fails analysis; TSM determination required."))))))</f>
        <v/>
      </c>
      <c r="AJ4347" s="58"/>
    </row>
    <row r="4348" customFormat="false" ht="15" hidden="false" customHeight="false" outlineLevel="0" collapsed="false">
      <c r="A4348" s="56"/>
      <c r="E4348" s="57" t="str">
        <f aca="false">IF(AND($F4348="",$G4348=""),"",IF($G4348="",$F4348,HYPERLINK($G4348,$F4348)))</f>
        <v/>
      </c>
      <c r="H4348" s="1" t="str">
        <f aca="false">IF($I4348="","None Attached",IF(LEFT($I4348,5)="https",HYPERLINK($I4348,"Datasheet"),HYPERLINK(_xlfn.CONCAT("https://",$I4348),"Datasheet")))</f>
        <v>None Attached</v>
      </c>
      <c r="M4348" s="56"/>
      <c r="P4348" s="58"/>
      <c r="Q4348" s="1" t="n">
        <f aca="false">$M4348-$N4348</f>
        <v>0</v>
      </c>
      <c r="R4348" s="56"/>
      <c r="T4348" s="59" t="s">
        <v>15</v>
      </c>
      <c r="U4348" s="1" t="n">
        <f aca="false">$S4348-$R4348</f>
        <v>0</v>
      </c>
      <c r="V4348" s="1" t="n">
        <f aca="false">IF($T4348="±",$Q4348*2,$Q4348)</f>
        <v>0</v>
      </c>
      <c r="W4348" s="60" t="str">
        <f aca="false">IFERROR($U4348/ABS($V4348),"N/A")</f>
        <v>N/A</v>
      </c>
      <c r="X4348" s="61" t="str">
        <f aca="false">IF(OR($W4348="N/A",$R4348="",$S4348=""),"N/A",IF($W4348&gt;=4,"Not Significant",IF($W4348&gt;=2,"Semi-Significant","Significant")))</f>
        <v>N/A</v>
      </c>
      <c r="Z4348" s="1" t="str">
        <f aca="false">IF($D4348="Z540.1 w/data",0,"")</f>
        <v/>
      </c>
      <c r="AA4348" s="1" t="e">
        <f aca="false">$Y4348+$Q4348+$Z4348</f>
        <v>#VALUE!</v>
      </c>
      <c r="AB4348" s="1" t="n">
        <f aca="false">$N4348+$Q4348</f>
        <v>0</v>
      </c>
      <c r="AC4348" s="1" t="str">
        <f aca="false">IF($Y4348="","",IF(AND($AA4348&gt;=$R4348,$AA4348&lt;=$S4348),"Pass","Fail"))</f>
        <v/>
      </c>
      <c r="AD4348" s="1" t="str">
        <f aca="false">IF($Y4348="","",IF($AA4348&gt;$R4348,"Pass","Fail"))</f>
        <v/>
      </c>
      <c r="AE4348" s="1" t="str">
        <f aca="false">IF($Y4348="","",IF($AA4348&gt;=$R4348,"Pass","Fail"))</f>
        <v/>
      </c>
      <c r="AF4348" s="1" t="str">
        <f aca="false">IF($Y4348="","",IF($AA4348&lt;=$S4348,"Pass","Fail"))</f>
        <v/>
      </c>
      <c r="AG4348" s="1" t="str">
        <f aca="false">IF($Y4348="","",IF($AA4348&lt;$S4348,"Pass","Fail"))</f>
        <v/>
      </c>
      <c r="AH4348" s="23" t="str">
        <f aca="true">INDIRECT(CHOOSE(MATCH($T4348,{"±","&gt;","≥","≤","&lt;"},0), "AC", "AD", "AE", "AF", "AG") &amp; ROW())</f>
        <v/>
      </c>
      <c r="AI4348" s="56" t="str">
        <f aca="false">IF($X4348="Not Significant","No Further Action Required",
IF($AH4348="","",
IF(AND($AH4348="Pass",$L4348="0 - Passed "),"Analysis performed; no further action required.",
IF(AND($AH4348="Fail",$L4348="1 - Failed "),"Analysis performed; no further action required.",
IF(AND($AH4348="Pass",$L4348="2 - Limited In Use "),"Analysis performed; no further action required.",
IF(AND($AH4348="Fail",$L4348="3 - Adjusted "),"Analysis performed; no further action required.",
"Unit fails analysis; TSM determination required."))))))</f>
        <v/>
      </c>
      <c r="AJ4348" s="58"/>
    </row>
    <row r="4349" customFormat="false" ht="15" hidden="false" customHeight="false" outlineLevel="0" collapsed="false">
      <c r="A4349" s="56"/>
      <c r="E4349" s="57" t="str">
        <f aca="false">IF(AND($F4349="",$G4349=""),"",IF($G4349="",$F4349,HYPERLINK($G4349,$F4349)))</f>
        <v/>
      </c>
      <c r="H4349" s="1" t="str">
        <f aca="false">IF($I4349="","None Attached",IF(LEFT($I4349,5)="https",HYPERLINK($I4349,"Datasheet"),HYPERLINK(_xlfn.CONCAT("https://",$I4349),"Datasheet")))</f>
        <v>None Attached</v>
      </c>
      <c r="M4349" s="56"/>
      <c r="P4349" s="58"/>
      <c r="Q4349" s="1" t="n">
        <f aca="false">$M4349-$N4349</f>
        <v>0</v>
      </c>
      <c r="R4349" s="56"/>
      <c r="T4349" s="59" t="s">
        <v>15</v>
      </c>
      <c r="U4349" s="1" t="n">
        <f aca="false">$S4349-$R4349</f>
        <v>0</v>
      </c>
      <c r="V4349" s="1" t="n">
        <f aca="false">IF($T4349="±",$Q4349*2,$Q4349)</f>
        <v>0</v>
      </c>
      <c r="W4349" s="60" t="str">
        <f aca="false">IFERROR($U4349/ABS($V4349),"N/A")</f>
        <v>N/A</v>
      </c>
      <c r="X4349" s="61" t="str">
        <f aca="false">IF(OR($W4349="N/A",$R4349="",$S4349=""),"N/A",IF($W4349&gt;=4,"Not Significant",IF($W4349&gt;=2,"Semi-Significant","Significant")))</f>
        <v>N/A</v>
      </c>
      <c r="Z4349" s="1" t="str">
        <f aca="false">IF($D4349="Z540.1 w/data",0,"")</f>
        <v/>
      </c>
      <c r="AA4349" s="1" t="e">
        <f aca="false">$Y4349+$Q4349+$Z4349</f>
        <v>#VALUE!</v>
      </c>
      <c r="AB4349" s="1" t="n">
        <f aca="false">$N4349+$Q4349</f>
        <v>0</v>
      </c>
      <c r="AC4349" s="1" t="str">
        <f aca="false">IF($Y4349="","",IF(AND($AA4349&gt;=$R4349,$AA4349&lt;=$S4349),"Pass","Fail"))</f>
        <v/>
      </c>
      <c r="AD4349" s="1" t="str">
        <f aca="false">IF($Y4349="","",IF($AA4349&gt;$R4349,"Pass","Fail"))</f>
        <v/>
      </c>
      <c r="AE4349" s="1" t="str">
        <f aca="false">IF($Y4349="","",IF($AA4349&gt;=$R4349,"Pass","Fail"))</f>
        <v/>
      </c>
      <c r="AF4349" s="1" t="str">
        <f aca="false">IF($Y4349="","",IF($AA4349&lt;=$S4349,"Pass","Fail"))</f>
        <v/>
      </c>
      <c r="AG4349" s="1" t="str">
        <f aca="false">IF($Y4349="","",IF($AA4349&lt;$S4349,"Pass","Fail"))</f>
        <v/>
      </c>
      <c r="AH4349" s="23" t="str">
        <f aca="true">INDIRECT(CHOOSE(MATCH($T4349,{"±","&gt;","≥","≤","&lt;"},0), "AC", "AD", "AE", "AF", "AG") &amp; ROW())</f>
        <v/>
      </c>
      <c r="AI4349" s="56" t="str">
        <f aca="false">IF($X4349="Not Significant","No Further Action Required",
IF($AH4349="","",
IF(AND($AH4349="Pass",$L4349="0 - Passed "),"Analysis performed; no further action required.",
IF(AND($AH4349="Fail",$L4349="1 - Failed "),"Analysis performed; no further action required.",
IF(AND($AH4349="Pass",$L4349="2 - Limited In Use "),"Analysis performed; no further action required.",
IF(AND($AH4349="Fail",$L4349="3 - Adjusted "),"Analysis performed; no further action required.",
"Unit fails analysis; TSM determination required."))))))</f>
        <v/>
      </c>
      <c r="AJ4349" s="58"/>
    </row>
    <row r="4350" customFormat="false" ht="15" hidden="false" customHeight="false" outlineLevel="0" collapsed="false">
      <c r="A4350" s="56"/>
      <c r="E4350" s="57" t="str">
        <f aca="false">IF(AND($F4350="",$G4350=""),"",IF($G4350="",$F4350,HYPERLINK($G4350,$F4350)))</f>
        <v/>
      </c>
      <c r="H4350" s="1" t="str">
        <f aca="false">IF($I4350="","None Attached",IF(LEFT($I4350,5)="https",HYPERLINK($I4350,"Datasheet"),HYPERLINK(_xlfn.CONCAT("https://",$I4350),"Datasheet")))</f>
        <v>None Attached</v>
      </c>
      <c r="M4350" s="56"/>
      <c r="P4350" s="58"/>
      <c r="Q4350" s="1" t="n">
        <f aca="false">$M4350-$N4350</f>
        <v>0</v>
      </c>
      <c r="R4350" s="56"/>
      <c r="T4350" s="59" t="s">
        <v>15</v>
      </c>
      <c r="U4350" s="1" t="n">
        <f aca="false">$S4350-$R4350</f>
        <v>0</v>
      </c>
      <c r="V4350" s="1" t="n">
        <f aca="false">IF($T4350="±",$Q4350*2,$Q4350)</f>
        <v>0</v>
      </c>
      <c r="W4350" s="60" t="str">
        <f aca="false">IFERROR($U4350/ABS($V4350),"N/A")</f>
        <v>N/A</v>
      </c>
      <c r="X4350" s="61" t="str">
        <f aca="false">IF(OR($W4350="N/A",$R4350="",$S4350=""),"N/A",IF($W4350&gt;=4,"Not Significant",IF($W4350&gt;=2,"Semi-Significant","Significant")))</f>
        <v>N/A</v>
      </c>
      <c r="Z4350" s="1" t="str">
        <f aca="false">IF($D4350="Z540.1 w/data",0,"")</f>
        <v/>
      </c>
      <c r="AA4350" s="1" t="e">
        <f aca="false">$Y4350+$Q4350+$Z4350</f>
        <v>#VALUE!</v>
      </c>
      <c r="AB4350" s="1" t="n">
        <f aca="false">$N4350+$Q4350</f>
        <v>0</v>
      </c>
      <c r="AC4350" s="1" t="str">
        <f aca="false">IF($Y4350="","",IF(AND($AA4350&gt;=$R4350,$AA4350&lt;=$S4350),"Pass","Fail"))</f>
        <v/>
      </c>
      <c r="AD4350" s="1" t="str">
        <f aca="false">IF($Y4350="","",IF($AA4350&gt;$R4350,"Pass","Fail"))</f>
        <v/>
      </c>
      <c r="AE4350" s="1" t="str">
        <f aca="false">IF($Y4350="","",IF($AA4350&gt;=$R4350,"Pass","Fail"))</f>
        <v/>
      </c>
      <c r="AF4350" s="1" t="str">
        <f aca="false">IF($Y4350="","",IF($AA4350&lt;=$S4350,"Pass","Fail"))</f>
        <v/>
      </c>
      <c r="AG4350" s="1" t="str">
        <f aca="false">IF($Y4350="","",IF($AA4350&lt;$S4350,"Pass","Fail"))</f>
        <v/>
      </c>
      <c r="AH4350" s="23" t="str">
        <f aca="true">INDIRECT(CHOOSE(MATCH($T4350,{"±","&gt;","≥","≤","&lt;"},0), "AC", "AD", "AE", "AF", "AG") &amp; ROW())</f>
        <v/>
      </c>
      <c r="AI4350" s="56" t="str">
        <f aca="false">IF($X4350="Not Significant","No Further Action Required",
IF($AH4350="","",
IF(AND($AH4350="Pass",$L4350="0 - Passed "),"Analysis performed; no further action required.",
IF(AND($AH4350="Fail",$L4350="1 - Failed "),"Analysis performed; no further action required.",
IF(AND($AH4350="Pass",$L4350="2 - Limited In Use "),"Analysis performed; no further action required.",
IF(AND($AH4350="Fail",$L4350="3 - Adjusted "),"Analysis performed; no further action required.",
"Unit fails analysis; TSM determination required."))))))</f>
        <v/>
      </c>
      <c r="AJ4350" s="58"/>
    </row>
    <row r="4351" customFormat="false" ht="15" hidden="false" customHeight="false" outlineLevel="0" collapsed="false">
      <c r="A4351" s="56"/>
      <c r="E4351" s="57" t="str">
        <f aca="false">IF(AND($F4351="",$G4351=""),"",IF($G4351="",$F4351,HYPERLINK($G4351,$F4351)))</f>
        <v/>
      </c>
      <c r="H4351" s="1" t="str">
        <f aca="false">IF($I4351="","None Attached",IF(LEFT($I4351,5)="https",HYPERLINK($I4351,"Datasheet"),HYPERLINK(_xlfn.CONCAT("https://",$I4351),"Datasheet")))</f>
        <v>None Attached</v>
      </c>
      <c r="M4351" s="56"/>
      <c r="P4351" s="58"/>
      <c r="Q4351" s="1" t="n">
        <f aca="false">$M4351-$N4351</f>
        <v>0</v>
      </c>
      <c r="R4351" s="56"/>
      <c r="T4351" s="59" t="s">
        <v>15</v>
      </c>
      <c r="U4351" s="1" t="n">
        <f aca="false">$S4351-$R4351</f>
        <v>0</v>
      </c>
      <c r="V4351" s="1" t="n">
        <f aca="false">IF($T4351="±",$Q4351*2,$Q4351)</f>
        <v>0</v>
      </c>
      <c r="W4351" s="60" t="str">
        <f aca="false">IFERROR($U4351/ABS($V4351),"N/A")</f>
        <v>N/A</v>
      </c>
      <c r="X4351" s="61" t="str">
        <f aca="false">IF(OR($W4351="N/A",$R4351="",$S4351=""),"N/A",IF($W4351&gt;=4,"Not Significant",IF($W4351&gt;=2,"Semi-Significant","Significant")))</f>
        <v>N/A</v>
      </c>
      <c r="Z4351" s="1" t="str">
        <f aca="false">IF($D4351="Z540.1 w/data",0,"")</f>
        <v/>
      </c>
      <c r="AA4351" s="1" t="e">
        <f aca="false">$Y4351+$Q4351+$Z4351</f>
        <v>#VALUE!</v>
      </c>
      <c r="AB4351" s="1" t="n">
        <f aca="false">$N4351+$Q4351</f>
        <v>0</v>
      </c>
      <c r="AC4351" s="1" t="str">
        <f aca="false">IF($Y4351="","",IF(AND($AA4351&gt;=$R4351,$AA4351&lt;=$S4351),"Pass","Fail"))</f>
        <v/>
      </c>
      <c r="AD4351" s="1" t="str">
        <f aca="false">IF($Y4351="","",IF($AA4351&gt;$R4351,"Pass","Fail"))</f>
        <v/>
      </c>
      <c r="AE4351" s="1" t="str">
        <f aca="false">IF($Y4351="","",IF($AA4351&gt;=$R4351,"Pass","Fail"))</f>
        <v/>
      </c>
      <c r="AF4351" s="1" t="str">
        <f aca="false">IF($Y4351="","",IF($AA4351&lt;=$S4351,"Pass","Fail"))</f>
        <v/>
      </c>
      <c r="AG4351" s="1" t="str">
        <f aca="false">IF($Y4351="","",IF($AA4351&lt;$S4351,"Pass","Fail"))</f>
        <v/>
      </c>
      <c r="AH4351" s="23" t="str">
        <f aca="true">INDIRECT(CHOOSE(MATCH($T4351,{"±","&gt;","≥","≤","&lt;"},0), "AC", "AD", "AE", "AF", "AG") &amp; ROW())</f>
        <v/>
      </c>
      <c r="AI4351" s="56" t="str">
        <f aca="false">IF($X4351="Not Significant","No Further Action Required",
IF($AH4351="","",
IF(AND($AH4351="Pass",$L4351="0 - Passed "),"Analysis performed; no further action required.",
IF(AND($AH4351="Fail",$L4351="1 - Failed "),"Analysis performed; no further action required.",
IF(AND($AH4351="Pass",$L4351="2 - Limited In Use "),"Analysis performed; no further action required.",
IF(AND($AH4351="Fail",$L4351="3 - Adjusted "),"Analysis performed; no further action required.",
"Unit fails analysis; TSM determination required."))))))</f>
        <v/>
      </c>
      <c r="AJ4351" s="58"/>
    </row>
    <row r="4352" customFormat="false" ht="15" hidden="false" customHeight="false" outlineLevel="0" collapsed="false">
      <c r="A4352" s="56"/>
      <c r="E4352" s="57" t="str">
        <f aca="false">IF(AND($F4352="",$G4352=""),"",IF($G4352="",$F4352,HYPERLINK($G4352,$F4352)))</f>
        <v/>
      </c>
      <c r="H4352" s="1" t="str">
        <f aca="false">IF($I4352="","None Attached",IF(LEFT($I4352,5)="https",HYPERLINK($I4352,"Datasheet"),HYPERLINK(_xlfn.CONCAT("https://",$I4352),"Datasheet")))</f>
        <v>None Attached</v>
      </c>
      <c r="M4352" s="56"/>
      <c r="P4352" s="58"/>
      <c r="Q4352" s="1" t="n">
        <f aca="false">$M4352-$N4352</f>
        <v>0</v>
      </c>
      <c r="R4352" s="56"/>
      <c r="T4352" s="59" t="s">
        <v>15</v>
      </c>
      <c r="U4352" s="1" t="n">
        <f aca="false">$S4352-$R4352</f>
        <v>0</v>
      </c>
      <c r="V4352" s="1" t="n">
        <f aca="false">IF($T4352="±",$Q4352*2,$Q4352)</f>
        <v>0</v>
      </c>
      <c r="W4352" s="60" t="str">
        <f aca="false">IFERROR($U4352/ABS($V4352),"N/A")</f>
        <v>N/A</v>
      </c>
      <c r="X4352" s="61" t="str">
        <f aca="false">IF(OR($W4352="N/A",$R4352="",$S4352=""),"N/A",IF($W4352&gt;=4,"Not Significant",IF($W4352&gt;=2,"Semi-Significant","Significant")))</f>
        <v>N/A</v>
      </c>
      <c r="Z4352" s="1" t="str">
        <f aca="false">IF($D4352="Z540.1 w/data",0,"")</f>
        <v/>
      </c>
      <c r="AA4352" s="1" t="e">
        <f aca="false">$Y4352+$Q4352+$Z4352</f>
        <v>#VALUE!</v>
      </c>
      <c r="AB4352" s="1" t="n">
        <f aca="false">$N4352+$Q4352</f>
        <v>0</v>
      </c>
      <c r="AC4352" s="1" t="str">
        <f aca="false">IF($Y4352="","",IF(AND($AA4352&gt;=$R4352,$AA4352&lt;=$S4352),"Pass","Fail"))</f>
        <v/>
      </c>
      <c r="AD4352" s="1" t="str">
        <f aca="false">IF($Y4352="","",IF($AA4352&gt;$R4352,"Pass","Fail"))</f>
        <v/>
      </c>
      <c r="AE4352" s="1" t="str">
        <f aca="false">IF($Y4352="","",IF($AA4352&gt;=$R4352,"Pass","Fail"))</f>
        <v/>
      </c>
      <c r="AF4352" s="1" t="str">
        <f aca="false">IF($Y4352="","",IF($AA4352&lt;=$S4352,"Pass","Fail"))</f>
        <v/>
      </c>
      <c r="AG4352" s="1" t="str">
        <f aca="false">IF($Y4352="","",IF($AA4352&lt;$S4352,"Pass","Fail"))</f>
        <v/>
      </c>
      <c r="AH4352" s="23" t="str">
        <f aca="true">INDIRECT(CHOOSE(MATCH($T4352,{"±","&gt;","≥","≤","&lt;"},0), "AC", "AD", "AE", "AF", "AG") &amp; ROW())</f>
        <v/>
      </c>
      <c r="AI4352" s="56" t="str">
        <f aca="false">IF($X4352="Not Significant","No Further Action Required",
IF($AH4352="","",
IF(AND($AH4352="Pass",$L4352="0 - Passed "),"Analysis performed; no further action required.",
IF(AND($AH4352="Fail",$L4352="1 - Failed "),"Analysis performed; no further action required.",
IF(AND($AH4352="Pass",$L4352="2 - Limited In Use "),"Analysis performed; no further action required.",
IF(AND($AH4352="Fail",$L4352="3 - Adjusted "),"Analysis performed; no further action required.",
"Unit fails analysis; TSM determination required."))))))</f>
        <v/>
      </c>
      <c r="AJ4352" s="58"/>
    </row>
    <row r="4353" customFormat="false" ht="15" hidden="false" customHeight="false" outlineLevel="0" collapsed="false">
      <c r="A4353" s="56"/>
      <c r="E4353" s="57" t="str">
        <f aca="false">IF(AND($F4353="",$G4353=""),"",IF($G4353="",$F4353,HYPERLINK($G4353,$F4353)))</f>
        <v/>
      </c>
      <c r="H4353" s="1" t="str">
        <f aca="false">IF($I4353="","None Attached",IF(LEFT($I4353,5)="https",HYPERLINK($I4353,"Datasheet"),HYPERLINK(_xlfn.CONCAT("https://",$I4353),"Datasheet")))</f>
        <v>None Attached</v>
      </c>
      <c r="M4353" s="56"/>
      <c r="P4353" s="58"/>
      <c r="Q4353" s="1" t="n">
        <f aca="false">$M4353-$N4353</f>
        <v>0</v>
      </c>
      <c r="R4353" s="56"/>
      <c r="T4353" s="59" t="s">
        <v>15</v>
      </c>
      <c r="U4353" s="1" t="n">
        <f aca="false">$S4353-$R4353</f>
        <v>0</v>
      </c>
      <c r="V4353" s="1" t="n">
        <f aca="false">IF($T4353="±",$Q4353*2,$Q4353)</f>
        <v>0</v>
      </c>
      <c r="W4353" s="60" t="str">
        <f aca="false">IFERROR($U4353/ABS($V4353),"N/A")</f>
        <v>N/A</v>
      </c>
      <c r="X4353" s="61" t="str">
        <f aca="false">IF(OR($W4353="N/A",$R4353="",$S4353=""),"N/A",IF($W4353&gt;=4,"Not Significant",IF($W4353&gt;=2,"Semi-Significant","Significant")))</f>
        <v>N/A</v>
      </c>
      <c r="Z4353" s="1" t="str">
        <f aca="false">IF($D4353="Z540.1 w/data",0,"")</f>
        <v/>
      </c>
      <c r="AA4353" s="1" t="e">
        <f aca="false">$Y4353+$Q4353+$Z4353</f>
        <v>#VALUE!</v>
      </c>
      <c r="AB4353" s="1" t="n">
        <f aca="false">$N4353+$Q4353</f>
        <v>0</v>
      </c>
      <c r="AC4353" s="1" t="str">
        <f aca="false">IF($Y4353="","",IF(AND($AA4353&gt;=$R4353,$AA4353&lt;=$S4353),"Pass","Fail"))</f>
        <v/>
      </c>
      <c r="AD4353" s="1" t="str">
        <f aca="false">IF($Y4353="","",IF($AA4353&gt;$R4353,"Pass","Fail"))</f>
        <v/>
      </c>
      <c r="AE4353" s="1" t="str">
        <f aca="false">IF($Y4353="","",IF($AA4353&gt;=$R4353,"Pass","Fail"))</f>
        <v/>
      </c>
      <c r="AF4353" s="1" t="str">
        <f aca="false">IF($Y4353="","",IF($AA4353&lt;=$S4353,"Pass","Fail"))</f>
        <v/>
      </c>
      <c r="AG4353" s="1" t="str">
        <f aca="false">IF($Y4353="","",IF($AA4353&lt;$S4353,"Pass","Fail"))</f>
        <v/>
      </c>
      <c r="AH4353" s="23" t="str">
        <f aca="true">INDIRECT(CHOOSE(MATCH($T4353,{"±","&gt;","≥","≤","&lt;"},0), "AC", "AD", "AE", "AF", "AG") &amp; ROW())</f>
        <v/>
      </c>
      <c r="AI4353" s="56" t="str">
        <f aca="false">IF($X4353="Not Significant","No Further Action Required",
IF($AH4353="","",
IF(AND($AH4353="Pass",$L4353="0 - Passed "),"Analysis performed; no further action required.",
IF(AND($AH4353="Fail",$L4353="1 - Failed "),"Analysis performed; no further action required.",
IF(AND($AH4353="Pass",$L4353="2 - Limited In Use "),"Analysis performed; no further action required.",
IF(AND($AH4353="Fail",$L4353="3 - Adjusted "),"Analysis performed; no further action required.",
"Unit fails analysis; TSM determination required."))))))</f>
        <v/>
      </c>
      <c r="AJ4353" s="58"/>
    </row>
    <row r="4354" customFormat="false" ht="15" hidden="false" customHeight="false" outlineLevel="0" collapsed="false">
      <c r="A4354" s="56"/>
      <c r="E4354" s="57" t="str">
        <f aca="false">IF(AND($F4354="",$G4354=""),"",IF($G4354="",$F4354,HYPERLINK($G4354,$F4354)))</f>
        <v/>
      </c>
      <c r="H4354" s="1" t="str">
        <f aca="false">IF($I4354="","None Attached",IF(LEFT($I4354,5)="https",HYPERLINK($I4354,"Datasheet"),HYPERLINK(_xlfn.CONCAT("https://",$I4354),"Datasheet")))</f>
        <v>None Attached</v>
      </c>
      <c r="M4354" s="56"/>
      <c r="P4354" s="58"/>
      <c r="Q4354" s="1" t="n">
        <f aca="false">$M4354-$N4354</f>
        <v>0</v>
      </c>
      <c r="R4354" s="56"/>
      <c r="T4354" s="59" t="s">
        <v>15</v>
      </c>
      <c r="U4354" s="1" t="n">
        <f aca="false">$S4354-$R4354</f>
        <v>0</v>
      </c>
      <c r="V4354" s="1" t="n">
        <f aca="false">IF($T4354="±",$Q4354*2,$Q4354)</f>
        <v>0</v>
      </c>
      <c r="W4354" s="60" t="str">
        <f aca="false">IFERROR($U4354/ABS($V4354),"N/A")</f>
        <v>N/A</v>
      </c>
      <c r="X4354" s="61" t="str">
        <f aca="false">IF(OR($W4354="N/A",$R4354="",$S4354=""),"N/A",IF($W4354&gt;=4,"Not Significant",IF($W4354&gt;=2,"Semi-Significant","Significant")))</f>
        <v>N/A</v>
      </c>
      <c r="Z4354" s="1" t="str">
        <f aca="false">IF($D4354="Z540.1 w/data",0,"")</f>
        <v/>
      </c>
      <c r="AA4354" s="1" t="e">
        <f aca="false">$Y4354+$Q4354+$Z4354</f>
        <v>#VALUE!</v>
      </c>
      <c r="AB4354" s="1" t="n">
        <f aca="false">$N4354+$Q4354</f>
        <v>0</v>
      </c>
      <c r="AC4354" s="1" t="str">
        <f aca="false">IF($Y4354="","",IF(AND($AA4354&gt;=$R4354,$AA4354&lt;=$S4354),"Pass","Fail"))</f>
        <v/>
      </c>
      <c r="AD4354" s="1" t="str">
        <f aca="false">IF($Y4354="","",IF($AA4354&gt;$R4354,"Pass","Fail"))</f>
        <v/>
      </c>
      <c r="AE4354" s="1" t="str">
        <f aca="false">IF($Y4354="","",IF($AA4354&gt;=$R4354,"Pass","Fail"))</f>
        <v/>
      </c>
      <c r="AF4354" s="1" t="str">
        <f aca="false">IF($Y4354="","",IF($AA4354&lt;=$S4354,"Pass","Fail"))</f>
        <v/>
      </c>
      <c r="AG4354" s="1" t="str">
        <f aca="false">IF($Y4354="","",IF($AA4354&lt;$S4354,"Pass","Fail"))</f>
        <v/>
      </c>
      <c r="AH4354" s="23" t="str">
        <f aca="true">INDIRECT(CHOOSE(MATCH($T4354,{"±","&gt;","≥","≤","&lt;"},0), "AC", "AD", "AE", "AF", "AG") &amp; ROW())</f>
        <v/>
      </c>
      <c r="AI4354" s="56" t="str">
        <f aca="false">IF($X4354="Not Significant","No Further Action Required",
IF($AH4354="","",
IF(AND($AH4354="Pass",$L4354="0 - Passed "),"Analysis performed; no further action required.",
IF(AND($AH4354="Fail",$L4354="1 - Failed "),"Analysis performed; no further action required.",
IF(AND($AH4354="Pass",$L4354="2 - Limited In Use "),"Analysis performed; no further action required.",
IF(AND($AH4354="Fail",$L4354="3 - Adjusted "),"Analysis performed; no further action required.",
"Unit fails analysis; TSM determination required."))))))</f>
        <v/>
      </c>
      <c r="AJ4354" s="58"/>
    </row>
    <row r="4355" customFormat="false" ht="15" hidden="false" customHeight="false" outlineLevel="0" collapsed="false">
      <c r="A4355" s="56"/>
      <c r="E4355" s="57" t="str">
        <f aca="false">IF(AND($F4355="",$G4355=""),"",IF($G4355="",$F4355,HYPERLINK($G4355,$F4355)))</f>
        <v/>
      </c>
      <c r="H4355" s="1" t="str">
        <f aca="false">IF($I4355="","None Attached",IF(LEFT($I4355,5)="https",HYPERLINK($I4355,"Datasheet"),HYPERLINK(_xlfn.CONCAT("https://",$I4355),"Datasheet")))</f>
        <v>None Attached</v>
      </c>
      <c r="M4355" s="56"/>
      <c r="P4355" s="58"/>
      <c r="Q4355" s="1" t="n">
        <f aca="false">$M4355-$N4355</f>
        <v>0</v>
      </c>
      <c r="R4355" s="56"/>
      <c r="T4355" s="59" t="s">
        <v>15</v>
      </c>
      <c r="U4355" s="1" t="n">
        <f aca="false">$S4355-$R4355</f>
        <v>0</v>
      </c>
      <c r="V4355" s="1" t="n">
        <f aca="false">IF($T4355="±",$Q4355*2,$Q4355)</f>
        <v>0</v>
      </c>
      <c r="W4355" s="60" t="str">
        <f aca="false">IFERROR($U4355/ABS($V4355),"N/A")</f>
        <v>N/A</v>
      </c>
      <c r="X4355" s="61" t="str">
        <f aca="false">IF(OR($W4355="N/A",$R4355="",$S4355=""),"N/A",IF($W4355&gt;=4,"Not Significant",IF($W4355&gt;=2,"Semi-Significant","Significant")))</f>
        <v>N/A</v>
      </c>
      <c r="Z4355" s="1" t="str">
        <f aca="false">IF($D4355="Z540.1 w/data",0,"")</f>
        <v/>
      </c>
      <c r="AA4355" s="1" t="e">
        <f aca="false">$Y4355+$Q4355+$Z4355</f>
        <v>#VALUE!</v>
      </c>
      <c r="AB4355" s="1" t="n">
        <f aca="false">$N4355+$Q4355</f>
        <v>0</v>
      </c>
      <c r="AC4355" s="1" t="str">
        <f aca="false">IF($Y4355="","",IF(AND($AA4355&gt;=$R4355,$AA4355&lt;=$S4355),"Pass","Fail"))</f>
        <v/>
      </c>
      <c r="AD4355" s="1" t="str">
        <f aca="false">IF($Y4355="","",IF($AA4355&gt;$R4355,"Pass","Fail"))</f>
        <v/>
      </c>
      <c r="AE4355" s="1" t="str">
        <f aca="false">IF($Y4355="","",IF($AA4355&gt;=$R4355,"Pass","Fail"))</f>
        <v/>
      </c>
      <c r="AF4355" s="1" t="str">
        <f aca="false">IF($Y4355="","",IF($AA4355&lt;=$S4355,"Pass","Fail"))</f>
        <v/>
      </c>
      <c r="AG4355" s="1" t="str">
        <f aca="false">IF($Y4355="","",IF($AA4355&lt;$S4355,"Pass","Fail"))</f>
        <v/>
      </c>
      <c r="AH4355" s="23" t="str">
        <f aca="true">INDIRECT(CHOOSE(MATCH($T4355,{"±","&gt;","≥","≤","&lt;"},0), "AC", "AD", "AE", "AF", "AG") &amp; ROW())</f>
        <v/>
      </c>
      <c r="AI4355" s="56" t="str">
        <f aca="false">IF($X4355="Not Significant","No Further Action Required",
IF($AH4355="","",
IF(AND($AH4355="Pass",$L4355="0 - Passed "),"Analysis performed; no further action required.",
IF(AND($AH4355="Fail",$L4355="1 - Failed "),"Analysis performed; no further action required.",
IF(AND($AH4355="Pass",$L4355="2 - Limited In Use "),"Analysis performed; no further action required.",
IF(AND($AH4355="Fail",$L4355="3 - Adjusted "),"Analysis performed; no further action required.",
"Unit fails analysis; TSM determination required."))))))</f>
        <v/>
      </c>
      <c r="AJ4355" s="58"/>
    </row>
    <row r="4356" customFormat="false" ht="15" hidden="false" customHeight="false" outlineLevel="0" collapsed="false">
      <c r="A4356" s="56"/>
      <c r="E4356" s="57" t="str">
        <f aca="false">IF(AND($F4356="",$G4356=""),"",IF($G4356="",$F4356,HYPERLINK($G4356,$F4356)))</f>
        <v/>
      </c>
      <c r="H4356" s="1" t="str">
        <f aca="false">IF($I4356="","None Attached",IF(LEFT($I4356,5)="https",HYPERLINK($I4356,"Datasheet"),HYPERLINK(_xlfn.CONCAT("https://",$I4356),"Datasheet")))</f>
        <v>None Attached</v>
      </c>
      <c r="M4356" s="56"/>
      <c r="P4356" s="58"/>
      <c r="Q4356" s="1" t="n">
        <f aca="false">$M4356-$N4356</f>
        <v>0</v>
      </c>
      <c r="R4356" s="56"/>
      <c r="T4356" s="59" t="s">
        <v>15</v>
      </c>
      <c r="U4356" s="1" t="n">
        <f aca="false">$S4356-$R4356</f>
        <v>0</v>
      </c>
      <c r="V4356" s="1" t="n">
        <f aca="false">IF($T4356="±",$Q4356*2,$Q4356)</f>
        <v>0</v>
      </c>
      <c r="W4356" s="60" t="str">
        <f aca="false">IFERROR($U4356/ABS($V4356),"N/A")</f>
        <v>N/A</v>
      </c>
      <c r="X4356" s="61" t="str">
        <f aca="false">IF(OR($W4356="N/A",$R4356="",$S4356=""),"N/A",IF($W4356&gt;=4,"Not Significant",IF($W4356&gt;=2,"Semi-Significant","Significant")))</f>
        <v>N/A</v>
      </c>
      <c r="Z4356" s="1" t="str">
        <f aca="false">IF($D4356="Z540.1 w/data",0,"")</f>
        <v/>
      </c>
      <c r="AA4356" s="1" t="e">
        <f aca="false">$Y4356+$Q4356+$Z4356</f>
        <v>#VALUE!</v>
      </c>
      <c r="AB4356" s="1" t="n">
        <f aca="false">$N4356+$Q4356</f>
        <v>0</v>
      </c>
      <c r="AC4356" s="1" t="str">
        <f aca="false">IF($Y4356="","",IF(AND($AA4356&gt;=$R4356,$AA4356&lt;=$S4356),"Pass","Fail"))</f>
        <v/>
      </c>
      <c r="AD4356" s="1" t="str">
        <f aca="false">IF($Y4356="","",IF($AA4356&gt;$R4356,"Pass","Fail"))</f>
        <v/>
      </c>
      <c r="AE4356" s="1" t="str">
        <f aca="false">IF($Y4356="","",IF($AA4356&gt;=$R4356,"Pass","Fail"))</f>
        <v/>
      </c>
      <c r="AF4356" s="1" t="str">
        <f aca="false">IF($Y4356="","",IF($AA4356&lt;=$S4356,"Pass","Fail"))</f>
        <v/>
      </c>
      <c r="AG4356" s="1" t="str">
        <f aca="false">IF($Y4356="","",IF($AA4356&lt;$S4356,"Pass","Fail"))</f>
        <v/>
      </c>
      <c r="AH4356" s="23" t="str">
        <f aca="true">INDIRECT(CHOOSE(MATCH($T4356,{"±","&gt;","≥","≤","&lt;"},0), "AC", "AD", "AE", "AF", "AG") &amp; ROW())</f>
        <v/>
      </c>
      <c r="AI4356" s="56" t="str">
        <f aca="false">IF($X4356="Not Significant","No Further Action Required",
IF($AH4356="","",
IF(AND($AH4356="Pass",$L4356="0 - Passed "),"Analysis performed; no further action required.",
IF(AND($AH4356="Fail",$L4356="1 - Failed "),"Analysis performed; no further action required.",
IF(AND($AH4356="Pass",$L4356="2 - Limited In Use "),"Analysis performed; no further action required.",
IF(AND($AH4356="Fail",$L4356="3 - Adjusted "),"Analysis performed; no further action required.",
"Unit fails analysis; TSM determination required."))))))</f>
        <v/>
      </c>
      <c r="AJ4356" s="58"/>
    </row>
    <row r="4357" customFormat="false" ht="15" hidden="false" customHeight="false" outlineLevel="0" collapsed="false">
      <c r="A4357" s="56"/>
      <c r="E4357" s="57" t="str">
        <f aca="false">IF(AND($F4357="",$G4357=""),"",IF($G4357="",$F4357,HYPERLINK($G4357,$F4357)))</f>
        <v/>
      </c>
      <c r="H4357" s="1" t="str">
        <f aca="false">IF($I4357="","None Attached",IF(LEFT($I4357,5)="https",HYPERLINK($I4357,"Datasheet"),HYPERLINK(_xlfn.CONCAT("https://",$I4357),"Datasheet")))</f>
        <v>None Attached</v>
      </c>
      <c r="M4357" s="56"/>
      <c r="P4357" s="58"/>
      <c r="Q4357" s="1" t="n">
        <f aca="false">$M4357-$N4357</f>
        <v>0</v>
      </c>
      <c r="R4357" s="56"/>
      <c r="T4357" s="59" t="s">
        <v>15</v>
      </c>
      <c r="U4357" s="1" t="n">
        <f aca="false">$S4357-$R4357</f>
        <v>0</v>
      </c>
      <c r="V4357" s="1" t="n">
        <f aca="false">IF($T4357="±",$Q4357*2,$Q4357)</f>
        <v>0</v>
      </c>
      <c r="W4357" s="60" t="str">
        <f aca="false">IFERROR($U4357/ABS($V4357),"N/A")</f>
        <v>N/A</v>
      </c>
      <c r="X4357" s="61" t="str">
        <f aca="false">IF(OR($W4357="N/A",$R4357="",$S4357=""),"N/A",IF($W4357&gt;=4,"Not Significant",IF($W4357&gt;=2,"Semi-Significant","Significant")))</f>
        <v>N/A</v>
      </c>
      <c r="Z4357" s="1" t="str">
        <f aca="false">IF($D4357="Z540.1 w/data",0,"")</f>
        <v/>
      </c>
      <c r="AA4357" s="1" t="e">
        <f aca="false">$Y4357+$Q4357+$Z4357</f>
        <v>#VALUE!</v>
      </c>
      <c r="AB4357" s="1" t="n">
        <f aca="false">$N4357+$Q4357</f>
        <v>0</v>
      </c>
      <c r="AC4357" s="1" t="str">
        <f aca="false">IF($Y4357="","",IF(AND($AA4357&gt;=$R4357,$AA4357&lt;=$S4357),"Pass","Fail"))</f>
        <v/>
      </c>
      <c r="AD4357" s="1" t="str">
        <f aca="false">IF($Y4357="","",IF($AA4357&gt;$R4357,"Pass","Fail"))</f>
        <v/>
      </c>
      <c r="AE4357" s="1" t="str">
        <f aca="false">IF($Y4357="","",IF($AA4357&gt;=$R4357,"Pass","Fail"))</f>
        <v/>
      </c>
      <c r="AF4357" s="1" t="str">
        <f aca="false">IF($Y4357="","",IF($AA4357&lt;=$S4357,"Pass","Fail"))</f>
        <v/>
      </c>
      <c r="AG4357" s="1" t="str">
        <f aca="false">IF($Y4357="","",IF($AA4357&lt;$S4357,"Pass","Fail"))</f>
        <v/>
      </c>
      <c r="AH4357" s="23" t="str">
        <f aca="true">INDIRECT(CHOOSE(MATCH($T4357,{"±","&gt;","≥","≤","&lt;"},0), "AC", "AD", "AE", "AF", "AG") &amp; ROW())</f>
        <v/>
      </c>
      <c r="AI4357" s="56" t="str">
        <f aca="false">IF($X4357="Not Significant","No Further Action Required",
IF($AH4357="","",
IF(AND($AH4357="Pass",$L4357="0 - Passed "),"Analysis performed; no further action required.",
IF(AND($AH4357="Fail",$L4357="1 - Failed "),"Analysis performed; no further action required.",
IF(AND($AH4357="Pass",$L4357="2 - Limited In Use "),"Analysis performed; no further action required.",
IF(AND($AH4357="Fail",$L4357="3 - Adjusted "),"Analysis performed; no further action required.",
"Unit fails analysis; TSM determination required."))))))</f>
        <v/>
      </c>
      <c r="AJ4357" s="58"/>
    </row>
    <row r="4358" customFormat="false" ht="15" hidden="false" customHeight="false" outlineLevel="0" collapsed="false">
      <c r="A4358" s="56"/>
      <c r="E4358" s="57" t="str">
        <f aca="false">IF(AND($F4358="",$G4358=""),"",IF($G4358="",$F4358,HYPERLINK($G4358,$F4358)))</f>
        <v/>
      </c>
      <c r="H4358" s="1" t="str">
        <f aca="false">IF($I4358="","None Attached",IF(LEFT($I4358,5)="https",HYPERLINK($I4358,"Datasheet"),HYPERLINK(_xlfn.CONCAT("https://",$I4358),"Datasheet")))</f>
        <v>None Attached</v>
      </c>
      <c r="M4358" s="56"/>
      <c r="P4358" s="58"/>
      <c r="Q4358" s="1" t="n">
        <f aca="false">$M4358-$N4358</f>
        <v>0</v>
      </c>
      <c r="R4358" s="56"/>
      <c r="T4358" s="59" t="s">
        <v>15</v>
      </c>
      <c r="U4358" s="1" t="n">
        <f aca="false">$S4358-$R4358</f>
        <v>0</v>
      </c>
      <c r="V4358" s="1" t="n">
        <f aca="false">IF($T4358="±",$Q4358*2,$Q4358)</f>
        <v>0</v>
      </c>
      <c r="W4358" s="60" t="str">
        <f aca="false">IFERROR($U4358/ABS($V4358),"N/A")</f>
        <v>N/A</v>
      </c>
      <c r="X4358" s="61" t="str">
        <f aca="false">IF(OR($W4358="N/A",$R4358="",$S4358=""),"N/A",IF($W4358&gt;=4,"Not Significant",IF($W4358&gt;=2,"Semi-Significant","Significant")))</f>
        <v>N/A</v>
      </c>
      <c r="Z4358" s="1" t="str">
        <f aca="false">IF($D4358="Z540.1 w/data",0,"")</f>
        <v/>
      </c>
      <c r="AA4358" s="1" t="e">
        <f aca="false">$Y4358+$Q4358+$Z4358</f>
        <v>#VALUE!</v>
      </c>
      <c r="AB4358" s="1" t="n">
        <f aca="false">$N4358+$Q4358</f>
        <v>0</v>
      </c>
      <c r="AC4358" s="1" t="str">
        <f aca="false">IF($Y4358="","",IF(AND($AA4358&gt;=$R4358,$AA4358&lt;=$S4358),"Pass","Fail"))</f>
        <v/>
      </c>
      <c r="AD4358" s="1" t="str">
        <f aca="false">IF($Y4358="","",IF($AA4358&gt;$R4358,"Pass","Fail"))</f>
        <v/>
      </c>
      <c r="AE4358" s="1" t="str">
        <f aca="false">IF($Y4358="","",IF($AA4358&gt;=$R4358,"Pass","Fail"))</f>
        <v/>
      </c>
      <c r="AF4358" s="1" t="str">
        <f aca="false">IF($Y4358="","",IF($AA4358&lt;=$S4358,"Pass","Fail"))</f>
        <v/>
      </c>
      <c r="AG4358" s="1" t="str">
        <f aca="false">IF($Y4358="","",IF($AA4358&lt;$S4358,"Pass","Fail"))</f>
        <v/>
      </c>
      <c r="AH4358" s="23" t="str">
        <f aca="true">INDIRECT(CHOOSE(MATCH($T4358,{"±","&gt;","≥","≤","&lt;"},0), "AC", "AD", "AE", "AF", "AG") &amp; ROW())</f>
        <v/>
      </c>
      <c r="AI4358" s="56" t="str">
        <f aca="false">IF($X4358="Not Significant","No Further Action Required",
IF($AH4358="","",
IF(AND($AH4358="Pass",$L4358="0 - Passed "),"Analysis performed; no further action required.",
IF(AND($AH4358="Fail",$L4358="1 - Failed "),"Analysis performed; no further action required.",
IF(AND($AH4358="Pass",$L4358="2 - Limited In Use "),"Analysis performed; no further action required.",
IF(AND($AH4358="Fail",$L4358="3 - Adjusted "),"Analysis performed; no further action required.",
"Unit fails analysis; TSM determination required."))))))</f>
        <v/>
      </c>
      <c r="AJ4358" s="58"/>
    </row>
    <row r="4359" customFormat="false" ht="15" hidden="false" customHeight="false" outlineLevel="0" collapsed="false">
      <c r="A4359" s="56"/>
      <c r="E4359" s="57" t="str">
        <f aca="false">IF(AND($F4359="",$G4359=""),"",IF($G4359="",$F4359,HYPERLINK($G4359,$F4359)))</f>
        <v/>
      </c>
      <c r="H4359" s="1" t="str">
        <f aca="false">IF($I4359="","None Attached",IF(LEFT($I4359,5)="https",HYPERLINK($I4359,"Datasheet"),HYPERLINK(_xlfn.CONCAT("https://",$I4359),"Datasheet")))</f>
        <v>None Attached</v>
      </c>
      <c r="M4359" s="56"/>
      <c r="P4359" s="58"/>
      <c r="Q4359" s="1" t="n">
        <f aca="false">$M4359-$N4359</f>
        <v>0</v>
      </c>
      <c r="R4359" s="56"/>
      <c r="T4359" s="59" t="s">
        <v>15</v>
      </c>
      <c r="U4359" s="1" t="n">
        <f aca="false">$S4359-$R4359</f>
        <v>0</v>
      </c>
      <c r="V4359" s="1" t="n">
        <f aca="false">IF($T4359="±",$Q4359*2,$Q4359)</f>
        <v>0</v>
      </c>
      <c r="W4359" s="60" t="str">
        <f aca="false">IFERROR($U4359/ABS($V4359),"N/A")</f>
        <v>N/A</v>
      </c>
      <c r="X4359" s="61" t="str">
        <f aca="false">IF(OR($W4359="N/A",$R4359="",$S4359=""),"N/A",IF($W4359&gt;=4,"Not Significant",IF($W4359&gt;=2,"Semi-Significant","Significant")))</f>
        <v>N/A</v>
      </c>
      <c r="Z4359" s="1" t="str">
        <f aca="false">IF($D4359="Z540.1 w/data",0,"")</f>
        <v/>
      </c>
      <c r="AA4359" s="1" t="e">
        <f aca="false">$Y4359+$Q4359+$Z4359</f>
        <v>#VALUE!</v>
      </c>
      <c r="AB4359" s="1" t="n">
        <f aca="false">$N4359+$Q4359</f>
        <v>0</v>
      </c>
      <c r="AC4359" s="1" t="str">
        <f aca="false">IF($Y4359="","",IF(AND($AA4359&gt;=$R4359,$AA4359&lt;=$S4359),"Pass","Fail"))</f>
        <v/>
      </c>
      <c r="AD4359" s="1" t="str">
        <f aca="false">IF($Y4359="","",IF($AA4359&gt;$R4359,"Pass","Fail"))</f>
        <v/>
      </c>
      <c r="AE4359" s="1" t="str">
        <f aca="false">IF($Y4359="","",IF($AA4359&gt;=$R4359,"Pass","Fail"))</f>
        <v/>
      </c>
      <c r="AF4359" s="1" t="str">
        <f aca="false">IF($Y4359="","",IF($AA4359&lt;=$S4359,"Pass","Fail"))</f>
        <v/>
      </c>
      <c r="AG4359" s="1" t="str">
        <f aca="false">IF($Y4359="","",IF($AA4359&lt;$S4359,"Pass","Fail"))</f>
        <v/>
      </c>
      <c r="AH4359" s="23" t="str">
        <f aca="true">INDIRECT(CHOOSE(MATCH($T4359,{"±","&gt;","≥","≤","&lt;"},0), "AC", "AD", "AE", "AF", "AG") &amp; ROW())</f>
        <v/>
      </c>
      <c r="AI4359" s="56" t="str">
        <f aca="false">IF($X4359="Not Significant","No Further Action Required",
IF($AH4359="","",
IF(AND($AH4359="Pass",$L4359="0 - Passed "),"Analysis performed; no further action required.",
IF(AND($AH4359="Fail",$L4359="1 - Failed "),"Analysis performed; no further action required.",
IF(AND($AH4359="Pass",$L4359="2 - Limited In Use "),"Analysis performed; no further action required.",
IF(AND($AH4359="Fail",$L4359="3 - Adjusted "),"Analysis performed; no further action required.",
"Unit fails analysis; TSM determination required."))))))</f>
        <v/>
      </c>
      <c r="AJ4359" s="58"/>
    </row>
    <row r="4360" customFormat="false" ht="15" hidden="false" customHeight="false" outlineLevel="0" collapsed="false">
      <c r="A4360" s="56"/>
      <c r="E4360" s="57" t="str">
        <f aca="false">IF(AND($F4360="",$G4360=""),"",IF($G4360="",$F4360,HYPERLINK($G4360,$F4360)))</f>
        <v/>
      </c>
      <c r="H4360" s="1" t="str">
        <f aca="false">IF($I4360="","None Attached",IF(LEFT($I4360,5)="https",HYPERLINK($I4360,"Datasheet"),HYPERLINK(_xlfn.CONCAT("https://",$I4360),"Datasheet")))</f>
        <v>None Attached</v>
      </c>
      <c r="M4360" s="56"/>
      <c r="P4360" s="58"/>
      <c r="Q4360" s="1" t="n">
        <f aca="false">$M4360-$N4360</f>
        <v>0</v>
      </c>
      <c r="R4360" s="56"/>
      <c r="T4360" s="59" t="s">
        <v>15</v>
      </c>
      <c r="U4360" s="1" t="n">
        <f aca="false">$S4360-$R4360</f>
        <v>0</v>
      </c>
      <c r="V4360" s="1" t="n">
        <f aca="false">IF($T4360="±",$Q4360*2,$Q4360)</f>
        <v>0</v>
      </c>
      <c r="W4360" s="60" t="str">
        <f aca="false">IFERROR($U4360/ABS($V4360),"N/A")</f>
        <v>N/A</v>
      </c>
      <c r="X4360" s="61" t="str">
        <f aca="false">IF(OR($W4360="N/A",$R4360="",$S4360=""),"N/A",IF($W4360&gt;=4,"Not Significant",IF($W4360&gt;=2,"Semi-Significant","Significant")))</f>
        <v>N/A</v>
      </c>
      <c r="Z4360" s="1" t="str">
        <f aca="false">IF($D4360="Z540.1 w/data",0,"")</f>
        <v/>
      </c>
      <c r="AA4360" s="1" t="e">
        <f aca="false">$Y4360+$Q4360+$Z4360</f>
        <v>#VALUE!</v>
      </c>
      <c r="AB4360" s="1" t="n">
        <f aca="false">$N4360+$Q4360</f>
        <v>0</v>
      </c>
      <c r="AC4360" s="1" t="str">
        <f aca="false">IF($Y4360="","",IF(AND($AA4360&gt;=$R4360,$AA4360&lt;=$S4360),"Pass","Fail"))</f>
        <v/>
      </c>
      <c r="AD4360" s="1" t="str">
        <f aca="false">IF($Y4360="","",IF($AA4360&gt;$R4360,"Pass","Fail"))</f>
        <v/>
      </c>
      <c r="AE4360" s="1" t="str">
        <f aca="false">IF($Y4360="","",IF($AA4360&gt;=$R4360,"Pass","Fail"))</f>
        <v/>
      </c>
      <c r="AF4360" s="1" t="str">
        <f aca="false">IF($Y4360="","",IF($AA4360&lt;=$S4360,"Pass","Fail"))</f>
        <v/>
      </c>
      <c r="AG4360" s="1" t="str">
        <f aca="false">IF($Y4360="","",IF($AA4360&lt;$S4360,"Pass","Fail"))</f>
        <v/>
      </c>
      <c r="AH4360" s="23" t="str">
        <f aca="true">INDIRECT(CHOOSE(MATCH($T4360,{"±","&gt;","≥","≤","&lt;"},0), "AC", "AD", "AE", "AF", "AG") &amp; ROW())</f>
        <v/>
      </c>
      <c r="AI4360" s="56" t="str">
        <f aca="false">IF($X4360="Not Significant","No Further Action Required",
IF($AH4360="","",
IF(AND($AH4360="Pass",$L4360="0 - Passed "),"Analysis performed; no further action required.",
IF(AND($AH4360="Fail",$L4360="1 - Failed "),"Analysis performed; no further action required.",
IF(AND($AH4360="Pass",$L4360="2 - Limited In Use "),"Analysis performed; no further action required.",
IF(AND($AH4360="Fail",$L4360="3 - Adjusted "),"Analysis performed; no further action required.",
"Unit fails analysis; TSM determination required."))))))</f>
        <v/>
      </c>
      <c r="AJ4360" s="58"/>
    </row>
    <row r="4361" customFormat="false" ht="15" hidden="false" customHeight="false" outlineLevel="0" collapsed="false">
      <c r="A4361" s="56"/>
      <c r="E4361" s="57" t="str">
        <f aca="false">IF(AND($F4361="",$G4361=""),"",IF($G4361="",$F4361,HYPERLINK($G4361,$F4361)))</f>
        <v/>
      </c>
      <c r="H4361" s="1" t="str">
        <f aca="false">IF($I4361="","None Attached",IF(LEFT($I4361,5)="https",HYPERLINK($I4361,"Datasheet"),HYPERLINK(_xlfn.CONCAT("https://",$I4361),"Datasheet")))</f>
        <v>None Attached</v>
      </c>
      <c r="M4361" s="56"/>
      <c r="P4361" s="58"/>
      <c r="Q4361" s="1" t="n">
        <f aca="false">$M4361-$N4361</f>
        <v>0</v>
      </c>
      <c r="R4361" s="56"/>
      <c r="T4361" s="59" t="s">
        <v>15</v>
      </c>
      <c r="U4361" s="1" t="n">
        <f aca="false">$S4361-$R4361</f>
        <v>0</v>
      </c>
      <c r="V4361" s="1" t="n">
        <f aca="false">IF($T4361="±",$Q4361*2,$Q4361)</f>
        <v>0</v>
      </c>
      <c r="W4361" s="60" t="str">
        <f aca="false">IFERROR($U4361/ABS($V4361),"N/A")</f>
        <v>N/A</v>
      </c>
      <c r="X4361" s="61" t="str">
        <f aca="false">IF(OR($W4361="N/A",$R4361="",$S4361=""),"N/A",IF($W4361&gt;=4,"Not Significant",IF($W4361&gt;=2,"Semi-Significant","Significant")))</f>
        <v>N/A</v>
      </c>
      <c r="Z4361" s="1" t="str">
        <f aca="false">IF($D4361="Z540.1 w/data",0,"")</f>
        <v/>
      </c>
      <c r="AA4361" s="1" t="e">
        <f aca="false">$Y4361+$Q4361+$Z4361</f>
        <v>#VALUE!</v>
      </c>
      <c r="AB4361" s="1" t="n">
        <f aca="false">$N4361+$Q4361</f>
        <v>0</v>
      </c>
      <c r="AC4361" s="1" t="str">
        <f aca="false">IF($Y4361="","",IF(AND($AA4361&gt;=$R4361,$AA4361&lt;=$S4361),"Pass","Fail"))</f>
        <v/>
      </c>
      <c r="AD4361" s="1" t="str">
        <f aca="false">IF($Y4361="","",IF($AA4361&gt;$R4361,"Pass","Fail"))</f>
        <v/>
      </c>
      <c r="AE4361" s="1" t="str">
        <f aca="false">IF($Y4361="","",IF($AA4361&gt;=$R4361,"Pass","Fail"))</f>
        <v/>
      </c>
      <c r="AF4361" s="1" t="str">
        <f aca="false">IF($Y4361="","",IF($AA4361&lt;=$S4361,"Pass","Fail"))</f>
        <v/>
      </c>
      <c r="AG4361" s="1" t="str">
        <f aca="false">IF($Y4361="","",IF($AA4361&lt;$S4361,"Pass","Fail"))</f>
        <v/>
      </c>
      <c r="AH4361" s="23" t="str">
        <f aca="true">INDIRECT(CHOOSE(MATCH($T4361,{"±","&gt;","≥","≤","&lt;"},0), "AC", "AD", "AE", "AF", "AG") &amp; ROW())</f>
        <v/>
      </c>
      <c r="AI4361" s="56" t="str">
        <f aca="false">IF($X4361="Not Significant","No Further Action Required",
IF($AH4361="","",
IF(AND($AH4361="Pass",$L4361="0 - Passed "),"Analysis performed; no further action required.",
IF(AND($AH4361="Fail",$L4361="1 - Failed "),"Analysis performed; no further action required.",
IF(AND($AH4361="Pass",$L4361="2 - Limited In Use "),"Analysis performed; no further action required.",
IF(AND($AH4361="Fail",$L4361="3 - Adjusted "),"Analysis performed; no further action required.",
"Unit fails analysis; TSM determination required."))))))</f>
        <v/>
      </c>
      <c r="AJ4361" s="58"/>
    </row>
    <row r="4362" customFormat="false" ht="15" hidden="false" customHeight="false" outlineLevel="0" collapsed="false">
      <c r="A4362" s="56"/>
      <c r="E4362" s="57" t="str">
        <f aca="false">IF(AND($F4362="",$G4362=""),"",IF($G4362="",$F4362,HYPERLINK($G4362,$F4362)))</f>
        <v/>
      </c>
      <c r="H4362" s="1" t="str">
        <f aca="false">IF($I4362="","None Attached",IF(LEFT($I4362,5)="https",HYPERLINK($I4362,"Datasheet"),HYPERLINK(_xlfn.CONCAT("https://",$I4362),"Datasheet")))</f>
        <v>None Attached</v>
      </c>
      <c r="M4362" s="56"/>
      <c r="P4362" s="58"/>
      <c r="Q4362" s="1" t="n">
        <f aca="false">$M4362-$N4362</f>
        <v>0</v>
      </c>
      <c r="R4362" s="56"/>
      <c r="T4362" s="59" t="s">
        <v>15</v>
      </c>
      <c r="U4362" s="1" t="n">
        <f aca="false">$S4362-$R4362</f>
        <v>0</v>
      </c>
      <c r="V4362" s="1" t="n">
        <f aca="false">IF($T4362="±",$Q4362*2,$Q4362)</f>
        <v>0</v>
      </c>
      <c r="W4362" s="60" t="str">
        <f aca="false">IFERROR($U4362/ABS($V4362),"N/A")</f>
        <v>N/A</v>
      </c>
      <c r="X4362" s="61" t="str">
        <f aca="false">IF(OR($W4362="N/A",$R4362="",$S4362=""),"N/A",IF($W4362&gt;=4,"Not Significant",IF($W4362&gt;=2,"Semi-Significant","Significant")))</f>
        <v>N/A</v>
      </c>
      <c r="Z4362" s="1" t="str">
        <f aca="false">IF($D4362="Z540.1 w/data",0,"")</f>
        <v/>
      </c>
      <c r="AA4362" s="1" t="e">
        <f aca="false">$Y4362+$Q4362+$Z4362</f>
        <v>#VALUE!</v>
      </c>
      <c r="AB4362" s="1" t="n">
        <f aca="false">$N4362+$Q4362</f>
        <v>0</v>
      </c>
      <c r="AC4362" s="1" t="str">
        <f aca="false">IF($Y4362="","",IF(AND($AA4362&gt;=$R4362,$AA4362&lt;=$S4362),"Pass","Fail"))</f>
        <v/>
      </c>
      <c r="AD4362" s="1" t="str">
        <f aca="false">IF($Y4362="","",IF($AA4362&gt;$R4362,"Pass","Fail"))</f>
        <v/>
      </c>
      <c r="AE4362" s="1" t="str">
        <f aca="false">IF($Y4362="","",IF($AA4362&gt;=$R4362,"Pass","Fail"))</f>
        <v/>
      </c>
      <c r="AF4362" s="1" t="str">
        <f aca="false">IF($Y4362="","",IF($AA4362&lt;=$S4362,"Pass","Fail"))</f>
        <v/>
      </c>
      <c r="AG4362" s="1" t="str">
        <f aca="false">IF($Y4362="","",IF($AA4362&lt;$S4362,"Pass","Fail"))</f>
        <v/>
      </c>
      <c r="AH4362" s="23" t="str">
        <f aca="true">INDIRECT(CHOOSE(MATCH($T4362,{"±","&gt;","≥","≤","&lt;"},0), "AC", "AD", "AE", "AF", "AG") &amp; ROW())</f>
        <v/>
      </c>
      <c r="AI4362" s="56" t="str">
        <f aca="false">IF($X4362="Not Significant","No Further Action Required",
IF($AH4362="","",
IF(AND($AH4362="Pass",$L4362="0 - Passed "),"Analysis performed; no further action required.",
IF(AND($AH4362="Fail",$L4362="1 - Failed "),"Analysis performed; no further action required.",
IF(AND($AH4362="Pass",$L4362="2 - Limited In Use "),"Analysis performed; no further action required.",
IF(AND($AH4362="Fail",$L4362="3 - Adjusted "),"Analysis performed; no further action required.",
"Unit fails analysis; TSM determination required."))))))</f>
        <v/>
      </c>
      <c r="AJ4362" s="58"/>
    </row>
    <row r="4363" customFormat="false" ht="15" hidden="false" customHeight="false" outlineLevel="0" collapsed="false">
      <c r="A4363" s="56"/>
      <c r="E4363" s="57" t="str">
        <f aca="false">IF(AND($F4363="",$G4363=""),"",IF($G4363="",$F4363,HYPERLINK($G4363,$F4363)))</f>
        <v/>
      </c>
      <c r="H4363" s="1" t="str">
        <f aca="false">IF($I4363="","None Attached",IF(LEFT($I4363,5)="https",HYPERLINK($I4363,"Datasheet"),HYPERLINK(_xlfn.CONCAT("https://",$I4363),"Datasheet")))</f>
        <v>None Attached</v>
      </c>
      <c r="M4363" s="56"/>
      <c r="P4363" s="58"/>
      <c r="Q4363" s="1" t="n">
        <f aca="false">$M4363-$N4363</f>
        <v>0</v>
      </c>
      <c r="R4363" s="56"/>
      <c r="T4363" s="59" t="s">
        <v>15</v>
      </c>
      <c r="U4363" s="1" t="n">
        <f aca="false">$S4363-$R4363</f>
        <v>0</v>
      </c>
      <c r="V4363" s="1" t="n">
        <f aca="false">IF($T4363="±",$Q4363*2,$Q4363)</f>
        <v>0</v>
      </c>
      <c r="W4363" s="60" t="str">
        <f aca="false">IFERROR($U4363/ABS($V4363),"N/A")</f>
        <v>N/A</v>
      </c>
      <c r="X4363" s="61" t="str">
        <f aca="false">IF(OR($W4363="N/A",$R4363="",$S4363=""),"N/A",IF($W4363&gt;=4,"Not Significant",IF($W4363&gt;=2,"Semi-Significant","Significant")))</f>
        <v>N/A</v>
      </c>
      <c r="Z4363" s="1" t="str">
        <f aca="false">IF($D4363="Z540.1 w/data",0,"")</f>
        <v/>
      </c>
      <c r="AA4363" s="1" t="e">
        <f aca="false">$Y4363+$Q4363+$Z4363</f>
        <v>#VALUE!</v>
      </c>
      <c r="AB4363" s="1" t="n">
        <f aca="false">$N4363+$Q4363</f>
        <v>0</v>
      </c>
      <c r="AC4363" s="1" t="str">
        <f aca="false">IF($Y4363="","",IF(AND($AA4363&gt;=$R4363,$AA4363&lt;=$S4363),"Pass","Fail"))</f>
        <v/>
      </c>
      <c r="AD4363" s="1" t="str">
        <f aca="false">IF($Y4363="","",IF($AA4363&gt;$R4363,"Pass","Fail"))</f>
        <v/>
      </c>
      <c r="AE4363" s="1" t="str">
        <f aca="false">IF($Y4363="","",IF($AA4363&gt;=$R4363,"Pass","Fail"))</f>
        <v/>
      </c>
      <c r="AF4363" s="1" t="str">
        <f aca="false">IF($Y4363="","",IF($AA4363&lt;=$S4363,"Pass","Fail"))</f>
        <v/>
      </c>
      <c r="AG4363" s="1" t="str">
        <f aca="false">IF($Y4363="","",IF($AA4363&lt;$S4363,"Pass","Fail"))</f>
        <v/>
      </c>
      <c r="AH4363" s="23" t="str">
        <f aca="true">INDIRECT(CHOOSE(MATCH($T4363,{"±","&gt;","≥","≤","&lt;"},0), "AC", "AD", "AE", "AF", "AG") &amp; ROW())</f>
        <v/>
      </c>
      <c r="AI4363" s="56" t="str">
        <f aca="false">IF($X4363="Not Significant","No Further Action Required",
IF($AH4363="","",
IF(AND($AH4363="Pass",$L4363="0 - Passed "),"Analysis performed; no further action required.",
IF(AND($AH4363="Fail",$L4363="1 - Failed "),"Analysis performed; no further action required.",
IF(AND($AH4363="Pass",$L4363="2 - Limited In Use "),"Analysis performed; no further action required.",
IF(AND($AH4363="Fail",$L4363="3 - Adjusted "),"Analysis performed; no further action required.",
"Unit fails analysis; TSM determination required."))))))</f>
        <v/>
      </c>
      <c r="AJ4363" s="58"/>
    </row>
    <row r="4364" customFormat="false" ht="15" hidden="false" customHeight="false" outlineLevel="0" collapsed="false">
      <c r="A4364" s="56"/>
      <c r="E4364" s="57" t="str">
        <f aca="false">IF(AND($F4364="",$G4364=""),"",IF($G4364="",$F4364,HYPERLINK($G4364,$F4364)))</f>
        <v/>
      </c>
      <c r="H4364" s="1" t="str">
        <f aca="false">IF($I4364="","None Attached",IF(LEFT($I4364,5)="https",HYPERLINK($I4364,"Datasheet"),HYPERLINK(_xlfn.CONCAT("https://",$I4364),"Datasheet")))</f>
        <v>None Attached</v>
      </c>
      <c r="M4364" s="56"/>
      <c r="P4364" s="58"/>
      <c r="Q4364" s="1" t="n">
        <f aca="false">$M4364-$N4364</f>
        <v>0</v>
      </c>
      <c r="R4364" s="56"/>
      <c r="T4364" s="59" t="s">
        <v>15</v>
      </c>
      <c r="U4364" s="1" t="n">
        <f aca="false">$S4364-$R4364</f>
        <v>0</v>
      </c>
      <c r="V4364" s="1" t="n">
        <f aca="false">IF($T4364="±",$Q4364*2,$Q4364)</f>
        <v>0</v>
      </c>
      <c r="W4364" s="60" t="str">
        <f aca="false">IFERROR($U4364/ABS($V4364),"N/A")</f>
        <v>N/A</v>
      </c>
      <c r="X4364" s="61" t="str">
        <f aca="false">IF(OR($W4364="N/A",$R4364="",$S4364=""),"N/A",IF($W4364&gt;=4,"Not Significant",IF($W4364&gt;=2,"Semi-Significant","Significant")))</f>
        <v>N/A</v>
      </c>
      <c r="Z4364" s="1" t="str">
        <f aca="false">IF($D4364="Z540.1 w/data",0,"")</f>
        <v/>
      </c>
      <c r="AA4364" s="1" t="e">
        <f aca="false">$Y4364+$Q4364+$Z4364</f>
        <v>#VALUE!</v>
      </c>
      <c r="AB4364" s="1" t="n">
        <f aca="false">$N4364+$Q4364</f>
        <v>0</v>
      </c>
      <c r="AC4364" s="1" t="str">
        <f aca="false">IF($Y4364="","",IF(AND($AA4364&gt;=$R4364,$AA4364&lt;=$S4364),"Pass","Fail"))</f>
        <v/>
      </c>
      <c r="AD4364" s="1" t="str">
        <f aca="false">IF($Y4364="","",IF($AA4364&gt;$R4364,"Pass","Fail"))</f>
        <v/>
      </c>
      <c r="AE4364" s="1" t="str">
        <f aca="false">IF($Y4364="","",IF($AA4364&gt;=$R4364,"Pass","Fail"))</f>
        <v/>
      </c>
      <c r="AF4364" s="1" t="str">
        <f aca="false">IF($Y4364="","",IF($AA4364&lt;=$S4364,"Pass","Fail"))</f>
        <v/>
      </c>
      <c r="AG4364" s="1" t="str">
        <f aca="false">IF($Y4364="","",IF($AA4364&lt;$S4364,"Pass","Fail"))</f>
        <v/>
      </c>
      <c r="AH4364" s="23" t="str">
        <f aca="true">INDIRECT(CHOOSE(MATCH($T4364,{"±","&gt;","≥","≤","&lt;"},0), "AC", "AD", "AE", "AF", "AG") &amp; ROW())</f>
        <v/>
      </c>
      <c r="AI4364" s="56" t="str">
        <f aca="false">IF($X4364="Not Significant","No Further Action Required",
IF($AH4364="","",
IF(AND($AH4364="Pass",$L4364="0 - Passed "),"Analysis performed; no further action required.",
IF(AND($AH4364="Fail",$L4364="1 - Failed "),"Analysis performed; no further action required.",
IF(AND($AH4364="Pass",$L4364="2 - Limited In Use "),"Analysis performed; no further action required.",
IF(AND($AH4364="Fail",$L4364="3 - Adjusted "),"Analysis performed; no further action required.",
"Unit fails analysis; TSM determination required."))))))</f>
        <v/>
      </c>
      <c r="AJ4364" s="58"/>
    </row>
    <row r="4365" customFormat="false" ht="15" hidden="false" customHeight="false" outlineLevel="0" collapsed="false">
      <c r="A4365" s="56"/>
      <c r="E4365" s="57" t="str">
        <f aca="false">IF(AND($F4365="",$G4365=""),"",IF($G4365="",$F4365,HYPERLINK($G4365,$F4365)))</f>
        <v/>
      </c>
      <c r="H4365" s="1" t="str">
        <f aca="false">IF($I4365="","None Attached",IF(LEFT($I4365,5)="https",HYPERLINK($I4365,"Datasheet"),HYPERLINK(_xlfn.CONCAT("https://",$I4365),"Datasheet")))</f>
        <v>None Attached</v>
      </c>
      <c r="M4365" s="56"/>
      <c r="P4365" s="58"/>
      <c r="Q4365" s="1" t="n">
        <f aca="false">$M4365-$N4365</f>
        <v>0</v>
      </c>
      <c r="R4365" s="56"/>
      <c r="T4365" s="59" t="s">
        <v>15</v>
      </c>
      <c r="U4365" s="1" t="n">
        <f aca="false">$S4365-$R4365</f>
        <v>0</v>
      </c>
      <c r="V4365" s="1" t="n">
        <f aca="false">IF($T4365="±",$Q4365*2,$Q4365)</f>
        <v>0</v>
      </c>
      <c r="W4365" s="60" t="str">
        <f aca="false">IFERROR($U4365/ABS($V4365),"N/A")</f>
        <v>N/A</v>
      </c>
      <c r="X4365" s="61" t="str">
        <f aca="false">IF(OR($W4365="N/A",$R4365="",$S4365=""),"N/A",IF($W4365&gt;=4,"Not Significant",IF($W4365&gt;=2,"Semi-Significant","Significant")))</f>
        <v>N/A</v>
      </c>
      <c r="Z4365" s="1" t="str">
        <f aca="false">IF($D4365="Z540.1 w/data",0,"")</f>
        <v/>
      </c>
      <c r="AA4365" s="1" t="e">
        <f aca="false">$Y4365+$Q4365+$Z4365</f>
        <v>#VALUE!</v>
      </c>
      <c r="AB4365" s="1" t="n">
        <f aca="false">$N4365+$Q4365</f>
        <v>0</v>
      </c>
      <c r="AC4365" s="1" t="str">
        <f aca="false">IF($Y4365="","",IF(AND($AA4365&gt;=$R4365,$AA4365&lt;=$S4365),"Pass","Fail"))</f>
        <v/>
      </c>
      <c r="AD4365" s="1" t="str">
        <f aca="false">IF($Y4365="","",IF($AA4365&gt;$R4365,"Pass","Fail"))</f>
        <v/>
      </c>
      <c r="AE4365" s="1" t="str">
        <f aca="false">IF($Y4365="","",IF($AA4365&gt;=$R4365,"Pass","Fail"))</f>
        <v/>
      </c>
      <c r="AF4365" s="1" t="str">
        <f aca="false">IF($Y4365="","",IF($AA4365&lt;=$S4365,"Pass","Fail"))</f>
        <v/>
      </c>
      <c r="AG4365" s="1" t="str">
        <f aca="false">IF($Y4365="","",IF($AA4365&lt;$S4365,"Pass","Fail"))</f>
        <v/>
      </c>
      <c r="AH4365" s="23" t="str">
        <f aca="true">INDIRECT(CHOOSE(MATCH($T4365,{"±","&gt;","≥","≤","&lt;"},0), "AC", "AD", "AE", "AF", "AG") &amp; ROW())</f>
        <v/>
      </c>
      <c r="AI4365" s="56" t="str">
        <f aca="false">IF($X4365="Not Significant","No Further Action Required",
IF($AH4365="","",
IF(AND($AH4365="Pass",$L4365="0 - Passed "),"Analysis performed; no further action required.",
IF(AND($AH4365="Fail",$L4365="1 - Failed "),"Analysis performed; no further action required.",
IF(AND($AH4365="Pass",$L4365="2 - Limited In Use "),"Analysis performed; no further action required.",
IF(AND($AH4365="Fail",$L4365="3 - Adjusted "),"Analysis performed; no further action required.",
"Unit fails analysis; TSM determination required."))))))</f>
        <v/>
      </c>
      <c r="AJ4365" s="58"/>
    </row>
    <row r="4366" customFormat="false" ht="15" hidden="false" customHeight="false" outlineLevel="0" collapsed="false">
      <c r="A4366" s="56"/>
      <c r="E4366" s="57" t="str">
        <f aca="false">IF(AND($F4366="",$G4366=""),"",IF($G4366="",$F4366,HYPERLINK($G4366,$F4366)))</f>
        <v/>
      </c>
      <c r="H4366" s="1" t="str">
        <f aca="false">IF($I4366="","None Attached",IF(LEFT($I4366,5)="https",HYPERLINK($I4366,"Datasheet"),HYPERLINK(_xlfn.CONCAT("https://",$I4366),"Datasheet")))</f>
        <v>None Attached</v>
      </c>
      <c r="M4366" s="56"/>
      <c r="P4366" s="58"/>
      <c r="Q4366" s="1" t="n">
        <f aca="false">$M4366-$N4366</f>
        <v>0</v>
      </c>
      <c r="R4366" s="56"/>
      <c r="T4366" s="59" t="s">
        <v>15</v>
      </c>
      <c r="U4366" s="1" t="n">
        <f aca="false">$S4366-$R4366</f>
        <v>0</v>
      </c>
      <c r="V4366" s="1" t="n">
        <f aca="false">IF($T4366="±",$Q4366*2,$Q4366)</f>
        <v>0</v>
      </c>
      <c r="W4366" s="60" t="str">
        <f aca="false">IFERROR($U4366/ABS($V4366),"N/A")</f>
        <v>N/A</v>
      </c>
      <c r="X4366" s="61" t="str">
        <f aca="false">IF(OR($W4366="N/A",$R4366="",$S4366=""),"N/A",IF($W4366&gt;=4,"Not Significant",IF($W4366&gt;=2,"Semi-Significant","Significant")))</f>
        <v>N/A</v>
      </c>
      <c r="Z4366" s="1" t="str">
        <f aca="false">IF($D4366="Z540.1 w/data",0,"")</f>
        <v/>
      </c>
      <c r="AA4366" s="1" t="e">
        <f aca="false">$Y4366+$Q4366+$Z4366</f>
        <v>#VALUE!</v>
      </c>
      <c r="AB4366" s="1" t="n">
        <f aca="false">$N4366+$Q4366</f>
        <v>0</v>
      </c>
      <c r="AC4366" s="1" t="str">
        <f aca="false">IF($Y4366="","",IF(AND($AA4366&gt;=$R4366,$AA4366&lt;=$S4366),"Pass","Fail"))</f>
        <v/>
      </c>
      <c r="AD4366" s="1" t="str">
        <f aca="false">IF($Y4366="","",IF($AA4366&gt;$R4366,"Pass","Fail"))</f>
        <v/>
      </c>
      <c r="AE4366" s="1" t="str">
        <f aca="false">IF($Y4366="","",IF($AA4366&gt;=$R4366,"Pass","Fail"))</f>
        <v/>
      </c>
      <c r="AF4366" s="1" t="str">
        <f aca="false">IF($Y4366="","",IF($AA4366&lt;=$S4366,"Pass","Fail"))</f>
        <v/>
      </c>
      <c r="AG4366" s="1" t="str">
        <f aca="false">IF($Y4366="","",IF($AA4366&lt;$S4366,"Pass","Fail"))</f>
        <v/>
      </c>
      <c r="AH4366" s="23" t="str">
        <f aca="true">INDIRECT(CHOOSE(MATCH($T4366,{"±","&gt;","≥","≤","&lt;"},0), "AC", "AD", "AE", "AF", "AG") &amp; ROW())</f>
        <v/>
      </c>
      <c r="AI4366" s="56" t="str">
        <f aca="false">IF($X4366="Not Significant","No Further Action Required",
IF($AH4366="","",
IF(AND($AH4366="Pass",$L4366="0 - Passed "),"Analysis performed; no further action required.",
IF(AND($AH4366="Fail",$L4366="1 - Failed "),"Analysis performed; no further action required.",
IF(AND($AH4366="Pass",$L4366="2 - Limited In Use "),"Analysis performed; no further action required.",
IF(AND($AH4366="Fail",$L4366="3 - Adjusted "),"Analysis performed; no further action required.",
"Unit fails analysis; TSM determination required."))))))</f>
        <v/>
      </c>
      <c r="AJ4366" s="58"/>
    </row>
    <row r="4367" customFormat="false" ht="15" hidden="false" customHeight="false" outlineLevel="0" collapsed="false">
      <c r="A4367" s="56"/>
      <c r="E4367" s="57" t="str">
        <f aca="false">IF(AND($F4367="",$G4367=""),"",IF($G4367="",$F4367,HYPERLINK($G4367,$F4367)))</f>
        <v/>
      </c>
      <c r="H4367" s="1" t="str">
        <f aca="false">IF($I4367="","None Attached",IF(LEFT($I4367,5)="https",HYPERLINK($I4367,"Datasheet"),HYPERLINK(_xlfn.CONCAT("https://",$I4367),"Datasheet")))</f>
        <v>None Attached</v>
      </c>
      <c r="M4367" s="56"/>
      <c r="P4367" s="58"/>
      <c r="Q4367" s="1" t="n">
        <f aca="false">$M4367-$N4367</f>
        <v>0</v>
      </c>
      <c r="R4367" s="56"/>
      <c r="T4367" s="59" t="s">
        <v>15</v>
      </c>
      <c r="U4367" s="1" t="n">
        <f aca="false">$S4367-$R4367</f>
        <v>0</v>
      </c>
      <c r="V4367" s="1" t="n">
        <f aca="false">IF($T4367="±",$Q4367*2,$Q4367)</f>
        <v>0</v>
      </c>
      <c r="W4367" s="60" t="str">
        <f aca="false">IFERROR($U4367/ABS($V4367),"N/A")</f>
        <v>N/A</v>
      </c>
      <c r="X4367" s="61" t="str">
        <f aca="false">IF(OR($W4367="N/A",$R4367="",$S4367=""),"N/A",IF($W4367&gt;=4,"Not Significant",IF($W4367&gt;=2,"Semi-Significant","Significant")))</f>
        <v>N/A</v>
      </c>
      <c r="Z4367" s="1" t="str">
        <f aca="false">IF($D4367="Z540.1 w/data",0,"")</f>
        <v/>
      </c>
      <c r="AA4367" s="1" t="e">
        <f aca="false">$Y4367+$Q4367+$Z4367</f>
        <v>#VALUE!</v>
      </c>
      <c r="AB4367" s="1" t="n">
        <f aca="false">$N4367+$Q4367</f>
        <v>0</v>
      </c>
      <c r="AC4367" s="1" t="str">
        <f aca="false">IF($Y4367="","",IF(AND($AA4367&gt;=$R4367,$AA4367&lt;=$S4367),"Pass","Fail"))</f>
        <v/>
      </c>
      <c r="AD4367" s="1" t="str">
        <f aca="false">IF($Y4367="","",IF($AA4367&gt;$R4367,"Pass","Fail"))</f>
        <v/>
      </c>
      <c r="AE4367" s="1" t="str">
        <f aca="false">IF($Y4367="","",IF($AA4367&gt;=$R4367,"Pass","Fail"))</f>
        <v/>
      </c>
      <c r="AF4367" s="1" t="str">
        <f aca="false">IF($Y4367="","",IF($AA4367&lt;=$S4367,"Pass","Fail"))</f>
        <v/>
      </c>
      <c r="AG4367" s="1" t="str">
        <f aca="false">IF($Y4367="","",IF($AA4367&lt;$S4367,"Pass","Fail"))</f>
        <v/>
      </c>
      <c r="AH4367" s="23" t="str">
        <f aca="true">INDIRECT(CHOOSE(MATCH($T4367,{"±","&gt;","≥","≤","&lt;"},0), "AC", "AD", "AE", "AF", "AG") &amp; ROW())</f>
        <v/>
      </c>
      <c r="AI4367" s="56" t="str">
        <f aca="false">IF($X4367="Not Significant","No Further Action Required",
IF($AH4367="","",
IF(AND($AH4367="Pass",$L4367="0 - Passed "),"Analysis performed; no further action required.",
IF(AND($AH4367="Fail",$L4367="1 - Failed "),"Analysis performed; no further action required.",
IF(AND($AH4367="Pass",$L4367="2 - Limited In Use "),"Analysis performed; no further action required.",
IF(AND($AH4367="Fail",$L4367="3 - Adjusted "),"Analysis performed; no further action required.",
"Unit fails analysis; TSM determination required."))))))</f>
        <v/>
      </c>
      <c r="AJ4367" s="58"/>
    </row>
    <row r="4368" customFormat="false" ht="15" hidden="false" customHeight="false" outlineLevel="0" collapsed="false">
      <c r="A4368" s="56"/>
      <c r="E4368" s="57" t="str">
        <f aca="false">IF(AND($F4368="",$G4368=""),"",IF($G4368="",$F4368,HYPERLINK($G4368,$F4368)))</f>
        <v/>
      </c>
      <c r="H4368" s="1" t="str">
        <f aca="false">IF($I4368="","None Attached",IF(LEFT($I4368,5)="https",HYPERLINK($I4368,"Datasheet"),HYPERLINK(_xlfn.CONCAT("https://",$I4368),"Datasheet")))</f>
        <v>None Attached</v>
      </c>
      <c r="M4368" s="56"/>
      <c r="P4368" s="58"/>
      <c r="Q4368" s="1" t="n">
        <f aca="false">$M4368-$N4368</f>
        <v>0</v>
      </c>
      <c r="R4368" s="56"/>
      <c r="T4368" s="59" t="s">
        <v>15</v>
      </c>
      <c r="U4368" s="1" t="n">
        <f aca="false">$S4368-$R4368</f>
        <v>0</v>
      </c>
      <c r="V4368" s="1" t="n">
        <f aca="false">IF($T4368="±",$Q4368*2,$Q4368)</f>
        <v>0</v>
      </c>
      <c r="W4368" s="60" t="str">
        <f aca="false">IFERROR($U4368/ABS($V4368),"N/A")</f>
        <v>N/A</v>
      </c>
      <c r="X4368" s="61" t="str">
        <f aca="false">IF(OR($W4368="N/A",$R4368="",$S4368=""),"N/A",IF($W4368&gt;=4,"Not Significant",IF($W4368&gt;=2,"Semi-Significant","Significant")))</f>
        <v>N/A</v>
      </c>
      <c r="Z4368" s="1" t="str">
        <f aca="false">IF($D4368="Z540.1 w/data",0,"")</f>
        <v/>
      </c>
      <c r="AA4368" s="1" t="e">
        <f aca="false">$Y4368+$Q4368+$Z4368</f>
        <v>#VALUE!</v>
      </c>
      <c r="AB4368" s="1" t="n">
        <f aca="false">$N4368+$Q4368</f>
        <v>0</v>
      </c>
      <c r="AC4368" s="1" t="str">
        <f aca="false">IF($Y4368="","",IF(AND($AA4368&gt;=$R4368,$AA4368&lt;=$S4368),"Pass","Fail"))</f>
        <v/>
      </c>
      <c r="AD4368" s="1" t="str">
        <f aca="false">IF($Y4368="","",IF($AA4368&gt;$R4368,"Pass","Fail"))</f>
        <v/>
      </c>
      <c r="AE4368" s="1" t="str">
        <f aca="false">IF($Y4368="","",IF($AA4368&gt;=$R4368,"Pass","Fail"))</f>
        <v/>
      </c>
      <c r="AF4368" s="1" t="str">
        <f aca="false">IF($Y4368="","",IF($AA4368&lt;=$S4368,"Pass","Fail"))</f>
        <v/>
      </c>
      <c r="AG4368" s="1" t="str">
        <f aca="false">IF($Y4368="","",IF($AA4368&lt;$S4368,"Pass","Fail"))</f>
        <v/>
      </c>
      <c r="AH4368" s="23" t="str">
        <f aca="true">INDIRECT(CHOOSE(MATCH($T4368,{"±","&gt;","≥","≤","&lt;"},0), "AC", "AD", "AE", "AF", "AG") &amp; ROW())</f>
        <v/>
      </c>
      <c r="AI4368" s="56" t="str">
        <f aca="false">IF($X4368="Not Significant","No Further Action Required",
IF($AH4368="","",
IF(AND($AH4368="Pass",$L4368="0 - Passed "),"Analysis performed; no further action required.",
IF(AND($AH4368="Fail",$L4368="1 - Failed "),"Analysis performed; no further action required.",
IF(AND($AH4368="Pass",$L4368="2 - Limited In Use "),"Analysis performed; no further action required.",
IF(AND($AH4368="Fail",$L4368="3 - Adjusted "),"Analysis performed; no further action required.",
"Unit fails analysis; TSM determination required."))))))</f>
        <v/>
      </c>
      <c r="AJ4368" s="58"/>
    </row>
    <row r="4369" customFormat="false" ht="15" hidden="false" customHeight="false" outlineLevel="0" collapsed="false">
      <c r="A4369" s="56"/>
      <c r="E4369" s="57" t="str">
        <f aca="false">IF(AND($F4369="",$G4369=""),"",IF($G4369="",$F4369,HYPERLINK($G4369,$F4369)))</f>
        <v/>
      </c>
      <c r="H4369" s="1" t="str">
        <f aca="false">IF($I4369="","None Attached",IF(LEFT($I4369,5)="https",HYPERLINK($I4369,"Datasheet"),HYPERLINK(_xlfn.CONCAT("https://",$I4369),"Datasheet")))</f>
        <v>None Attached</v>
      </c>
      <c r="M4369" s="56"/>
      <c r="P4369" s="58"/>
      <c r="Q4369" s="1" t="n">
        <f aca="false">$M4369-$N4369</f>
        <v>0</v>
      </c>
      <c r="R4369" s="56"/>
      <c r="T4369" s="59" t="s">
        <v>15</v>
      </c>
      <c r="U4369" s="1" t="n">
        <f aca="false">$S4369-$R4369</f>
        <v>0</v>
      </c>
      <c r="V4369" s="1" t="n">
        <f aca="false">IF($T4369="±",$Q4369*2,$Q4369)</f>
        <v>0</v>
      </c>
      <c r="W4369" s="60" t="str">
        <f aca="false">IFERROR($U4369/ABS($V4369),"N/A")</f>
        <v>N/A</v>
      </c>
      <c r="X4369" s="61" t="str">
        <f aca="false">IF(OR($W4369="N/A",$R4369="",$S4369=""),"N/A",IF($W4369&gt;=4,"Not Significant",IF($W4369&gt;=2,"Semi-Significant","Significant")))</f>
        <v>N/A</v>
      </c>
      <c r="Z4369" s="1" t="str">
        <f aca="false">IF($D4369="Z540.1 w/data",0,"")</f>
        <v/>
      </c>
      <c r="AA4369" s="1" t="e">
        <f aca="false">$Y4369+$Q4369+$Z4369</f>
        <v>#VALUE!</v>
      </c>
      <c r="AB4369" s="1" t="n">
        <f aca="false">$N4369+$Q4369</f>
        <v>0</v>
      </c>
      <c r="AC4369" s="1" t="str">
        <f aca="false">IF($Y4369="","",IF(AND($AA4369&gt;=$R4369,$AA4369&lt;=$S4369),"Pass","Fail"))</f>
        <v/>
      </c>
      <c r="AD4369" s="1" t="str">
        <f aca="false">IF($Y4369="","",IF($AA4369&gt;$R4369,"Pass","Fail"))</f>
        <v/>
      </c>
      <c r="AE4369" s="1" t="str">
        <f aca="false">IF($Y4369="","",IF($AA4369&gt;=$R4369,"Pass","Fail"))</f>
        <v/>
      </c>
      <c r="AF4369" s="1" t="str">
        <f aca="false">IF($Y4369="","",IF($AA4369&lt;=$S4369,"Pass","Fail"))</f>
        <v/>
      </c>
      <c r="AG4369" s="1" t="str">
        <f aca="false">IF($Y4369="","",IF($AA4369&lt;$S4369,"Pass","Fail"))</f>
        <v/>
      </c>
      <c r="AH4369" s="23" t="str">
        <f aca="true">INDIRECT(CHOOSE(MATCH($T4369,{"±","&gt;","≥","≤","&lt;"},0), "AC", "AD", "AE", "AF", "AG") &amp; ROW())</f>
        <v/>
      </c>
      <c r="AI4369" s="56" t="str">
        <f aca="false">IF($X4369="Not Significant","No Further Action Required",
IF($AH4369="","",
IF(AND($AH4369="Pass",$L4369="0 - Passed "),"Analysis performed; no further action required.",
IF(AND($AH4369="Fail",$L4369="1 - Failed "),"Analysis performed; no further action required.",
IF(AND($AH4369="Pass",$L4369="2 - Limited In Use "),"Analysis performed; no further action required.",
IF(AND($AH4369="Fail",$L4369="3 - Adjusted "),"Analysis performed; no further action required.",
"Unit fails analysis; TSM determination required."))))))</f>
        <v/>
      </c>
      <c r="AJ4369" s="58"/>
    </row>
    <row r="4370" customFormat="false" ht="15" hidden="false" customHeight="false" outlineLevel="0" collapsed="false">
      <c r="A4370" s="56"/>
      <c r="E4370" s="57" t="str">
        <f aca="false">IF(AND($F4370="",$G4370=""),"",IF($G4370="",$F4370,HYPERLINK($G4370,$F4370)))</f>
        <v/>
      </c>
      <c r="H4370" s="1" t="str">
        <f aca="false">IF($I4370="","None Attached",IF(LEFT($I4370,5)="https",HYPERLINK($I4370,"Datasheet"),HYPERLINK(_xlfn.CONCAT("https://",$I4370),"Datasheet")))</f>
        <v>None Attached</v>
      </c>
      <c r="M4370" s="56"/>
      <c r="P4370" s="58"/>
      <c r="Q4370" s="1" t="n">
        <f aca="false">$M4370-$N4370</f>
        <v>0</v>
      </c>
      <c r="R4370" s="56"/>
      <c r="T4370" s="59" t="s">
        <v>15</v>
      </c>
      <c r="U4370" s="1" t="n">
        <f aca="false">$S4370-$R4370</f>
        <v>0</v>
      </c>
      <c r="V4370" s="1" t="n">
        <f aca="false">IF($T4370="±",$Q4370*2,$Q4370)</f>
        <v>0</v>
      </c>
      <c r="W4370" s="60" t="str">
        <f aca="false">IFERROR($U4370/ABS($V4370),"N/A")</f>
        <v>N/A</v>
      </c>
      <c r="X4370" s="61" t="str">
        <f aca="false">IF(OR($W4370="N/A",$R4370="",$S4370=""),"N/A",IF($W4370&gt;=4,"Not Significant",IF($W4370&gt;=2,"Semi-Significant","Significant")))</f>
        <v>N/A</v>
      </c>
      <c r="Z4370" s="1" t="str">
        <f aca="false">IF($D4370="Z540.1 w/data",0,"")</f>
        <v/>
      </c>
      <c r="AA4370" s="1" t="e">
        <f aca="false">$Y4370+$Q4370+$Z4370</f>
        <v>#VALUE!</v>
      </c>
      <c r="AB4370" s="1" t="n">
        <f aca="false">$N4370+$Q4370</f>
        <v>0</v>
      </c>
      <c r="AC4370" s="1" t="str">
        <f aca="false">IF($Y4370="","",IF(AND($AA4370&gt;=$R4370,$AA4370&lt;=$S4370),"Pass","Fail"))</f>
        <v/>
      </c>
      <c r="AD4370" s="1" t="str">
        <f aca="false">IF($Y4370="","",IF($AA4370&gt;$R4370,"Pass","Fail"))</f>
        <v/>
      </c>
      <c r="AE4370" s="1" t="str">
        <f aca="false">IF($Y4370="","",IF($AA4370&gt;=$R4370,"Pass","Fail"))</f>
        <v/>
      </c>
      <c r="AF4370" s="1" t="str">
        <f aca="false">IF($Y4370="","",IF($AA4370&lt;=$S4370,"Pass","Fail"))</f>
        <v/>
      </c>
      <c r="AG4370" s="1" t="str">
        <f aca="false">IF($Y4370="","",IF($AA4370&lt;$S4370,"Pass","Fail"))</f>
        <v/>
      </c>
      <c r="AH4370" s="23" t="str">
        <f aca="true">INDIRECT(CHOOSE(MATCH($T4370,{"±","&gt;","≥","≤","&lt;"},0), "AC", "AD", "AE", "AF", "AG") &amp; ROW())</f>
        <v/>
      </c>
      <c r="AI4370" s="56" t="str">
        <f aca="false">IF($X4370="Not Significant","No Further Action Required",
IF($AH4370="","",
IF(AND($AH4370="Pass",$L4370="0 - Passed "),"Analysis performed; no further action required.",
IF(AND($AH4370="Fail",$L4370="1 - Failed "),"Analysis performed; no further action required.",
IF(AND($AH4370="Pass",$L4370="2 - Limited In Use "),"Analysis performed; no further action required.",
IF(AND($AH4370="Fail",$L4370="3 - Adjusted "),"Analysis performed; no further action required.",
"Unit fails analysis; TSM determination required."))))))</f>
        <v/>
      </c>
      <c r="AJ4370" s="58"/>
    </row>
    <row r="4371" customFormat="false" ht="15" hidden="false" customHeight="false" outlineLevel="0" collapsed="false">
      <c r="A4371" s="56"/>
      <c r="E4371" s="57" t="str">
        <f aca="false">IF(AND($F4371="",$G4371=""),"",IF($G4371="",$F4371,HYPERLINK($G4371,$F4371)))</f>
        <v/>
      </c>
      <c r="H4371" s="1" t="str">
        <f aca="false">IF($I4371="","None Attached",IF(LEFT($I4371,5)="https",HYPERLINK($I4371,"Datasheet"),HYPERLINK(_xlfn.CONCAT("https://",$I4371),"Datasheet")))</f>
        <v>None Attached</v>
      </c>
      <c r="M4371" s="56"/>
      <c r="P4371" s="58"/>
      <c r="Q4371" s="1" t="n">
        <f aca="false">$M4371-$N4371</f>
        <v>0</v>
      </c>
      <c r="R4371" s="56"/>
      <c r="T4371" s="59" t="s">
        <v>15</v>
      </c>
      <c r="U4371" s="1" t="n">
        <f aca="false">$S4371-$R4371</f>
        <v>0</v>
      </c>
      <c r="V4371" s="1" t="n">
        <f aca="false">IF($T4371="±",$Q4371*2,$Q4371)</f>
        <v>0</v>
      </c>
      <c r="W4371" s="60" t="str">
        <f aca="false">IFERROR($U4371/ABS($V4371),"N/A")</f>
        <v>N/A</v>
      </c>
      <c r="X4371" s="61" t="str">
        <f aca="false">IF(OR($W4371="N/A",$R4371="",$S4371=""),"N/A",IF($W4371&gt;=4,"Not Significant",IF($W4371&gt;=2,"Semi-Significant","Significant")))</f>
        <v>N/A</v>
      </c>
      <c r="Z4371" s="1" t="str">
        <f aca="false">IF($D4371="Z540.1 w/data",0,"")</f>
        <v/>
      </c>
      <c r="AA4371" s="1" t="e">
        <f aca="false">$Y4371+$Q4371+$Z4371</f>
        <v>#VALUE!</v>
      </c>
      <c r="AB4371" s="1" t="n">
        <f aca="false">$N4371+$Q4371</f>
        <v>0</v>
      </c>
      <c r="AC4371" s="1" t="str">
        <f aca="false">IF($Y4371="","",IF(AND($AA4371&gt;=$R4371,$AA4371&lt;=$S4371),"Pass","Fail"))</f>
        <v/>
      </c>
      <c r="AD4371" s="1" t="str">
        <f aca="false">IF($Y4371="","",IF($AA4371&gt;$R4371,"Pass","Fail"))</f>
        <v/>
      </c>
      <c r="AE4371" s="1" t="str">
        <f aca="false">IF($Y4371="","",IF($AA4371&gt;=$R4371,"Pass","Fail"))</f>
        <v/>
      </c>
      <c r="AF4371" s="1" t="str">
        <f aca="false">IF($Y4371="","",IF($AA4371&lt;=$S4371,"Pass","Fail"))</f>
        <v/>
      </c>
      <c r="AG4371" s="1" t="str">
        <f aca="false">IF($Y4371="","",IF($AA4371&lt;$S4371,"Pass","Fail"))</f>
        <v/>
      </c>
      <c r="AH4371" s="23" t="str">
        <f aca="true">INDIRECT(CHOOSE(MATCH($T4371,{"±","&gt;","≥","≤","&lt;"},0), "AC", "AD", "AE", "AF", "AG") &amp; ROW())</f>
        <v/>
      </c>
      <c r="AI4371" s="56" t="str">
        <f aca="false">IF($X4371="Not Significant","No Further Action Required",
IF($AH4371="","",
IF(AND($AH4371="Pass",$L4371="0 - Passed "),"Analysis performed; no further action required.",
IF(AND($AH4371="Fail",$L4371="1 - Failed "),"Analysis performed; no further action required.",
IF(AND($AH4371="Pass",$L4371="2 - Limited In Use "),"Analysis performed; no further action required.",
IF(AND($AH4371="Fail",$L4371="3 - Adjusted "),"Analysis performed; no further action required.",
"Unit fails analysis; TSM determination required."))))))</f>
        <v/>
      </c>
      <c r="AJ4371" s="58"/>
    </row>
    <row r="4372" customFormat="false" ht="15" hidden="false" customHeight="false" outlineLevel="0" collapsed="false">
      <c r="A4372" s="56"/>
      <c r="E4372" s="57" t="str">
        <f aca="false">IF(AND($F4372="",$G4372=""),"",IF($G4372="",$F4372,HYPERLINK($G4372,$F4372)))</f>
        <v/>
      </c>
      <c r="H4372" s="1" t="str">
        <f aca="false">IF($I4372="","None Attached",IF(LEFT($I4372,5)="https",HYPERLINK($I4372,"Datasheet"),HYPERLINK(_xlfn.CONCAT("https://",$I4372),"Datasheet")))</f>
        <v>None Attached</v>
      </c>
      <c r="M4372" s="56"/>
      <c r="P4372" s="58"/>
      <c r="Q4372" s="1" t="n">
        <f aca="false">$M4372-$N4372</f>
        <v>0</v>
      </c>
      <c r="R4372" s="56"/>
      <c r="T4372" s="59" t="s">
        <v>15</v>
      </c>
      <c r="U4372" s="1" t="n">
        <f aca="false">$S4372-$R4372</f>
        <v>0</v>
      </c>
      <c r="V4372" s="1" t="n">
        <f aca="false">IF($T4372="±",$Q4372*2,$Q4372)</f>
        <v>0</v>
      </c>
      <c r="W4372" s="60" t="str">
        <f aca="false">IFERROR($U4372/ABS($V4372),"N/A")</f>
        <v>N/A</v>
      </c>
      <c r="X4372" s="61" t="str">
        <f aca="false">IF(OR($W4372="N/A",$R4372="",$S4372=""),"N/A",IF($W4372&gt;=4,"Not Significant",IF($W4372&gt;=2,"Semi-Significant","Significant")))</f>
        <v>N/A</v>
      </c>
      <c r="Z4372" s="1" t="str">
        <f aca="false">IF($D4372="Z540.1 w/data",0,"")</f>
        <v/>
      </c>
      <c r="AA4372" s="1" t="e">
        <f aca="false">$Y4372+$Q4372+$Z4372</f>
        <v>#VALUE!</v>
      </c>
      <c r="AB4372" s="1" t="n">
        <f aca="false">$N4372+$Q4372</f>
        <v>0</v>
      </c>
      <c r="AC4372" s="1" t="str">
        <f aca="false">IF($Y4372="","",IF(AND($AA4372&gt;=$R4372,$AA4372&lt;=$S4372),"Pass","Fail"))</f>
        <v/>
      </c>
      <c r="AD4372" s="1" t="str">
        <f aca="false">IF($Y4372="","",IF($AA4372&gt;$R4372,"Pass","Fail"))</f>
        <v/>
      </c>
      <c r="AE4372" s="1" t="str">
        <f aca="false">IF($Y4372="","",IF($AA4372&gt;=$R4372,"Pass","Fail"))</f>
        <v/>
      </c>
      <c r="AF4372" s="1" t="str">
        <f aca="false">IF($Y4372="","",IF($AA4372&lt;=$S4372,"Pass","Fail"))</f>
        <v/>
      </c>
      <c r="AG4372" s="1" t="str">
        <f aca="false">IF($Y4372="","",IF($AA4372&lt;$S4372,"Pass","Fail"))</f>
        <v/>
      </c>
      <c r="AH4372" s="23" t="str">
        <f aca="true">INDIRECT(CHOOSE(MATCH($T4372,{"±","&gt;","≥","≤","&lt;"},0), "AC", "AD", "AE", "AF", "AG") &amp; ROW())</f>
        <v/>
      </c>
      <c r="AI4372" s="56" t="str">
        <f aca="false">IF($X4372="Not Significant","No Further Action Required",
IF($AH4372="","",
IF(AND($AH4372="Pass",$L4372="0 - Passed "),"Analysis performed; no further action required.",
IF(AND($AH4372="Fail",$L4372="1 - Failed "),"Analysis performed; no further action required.",
IF(AND($AH4372="Pass",$L4372="2 - Limited In Use "),"Analysis performed; no further action required.",
IF(AND($AH4372="Fail",$L4372="3 - Adjusted "),"Analysis performed; no further action required.",
"Unit fails analysis; TSM determination required."))))))</f>
        <v/>
      </c>
      <c r="AJ4372" s="58"/>
    </row>
    <row r="4373" customFormat="false" ht="15" hidden="false" customHeight="false" outlineLevel="0" collapsed="false">
      <c r="A4373" s="56"/>
      <c r="E4373" s="57" t="str">
        <f aca="false">IF(AND($F4373="",$G4373=""),"",IF($G4373="",$F4373,HYPERLINK($G4373,$F4373)))</f>
        <v/>
      </c>
      <c r="H4373" s="1" t="str">
        <f aca="false">IF($I4373="","None Attached",IF(LEFT($I4373,5)="https",HYPERLINK($I4373,"Datasheet"),HYPERLINK(_xlfn.CONCAT("https://",$I4373),"Datasheet")))</f>
        <v>None Attached</v>
      </c>
      <c r="M4373" s="56"/>
      <c r="P4373" s="58"/>
      <c r="Q4373" s="1" t="n">
        <f aca="false">$M4373-$N4373</f>
        <v>0</v>
      </c>
      <c r="R4373" s="56"/>
      <c r="T4373" s="59" t="s">
        <v>15</v>
      </c>
      <c r="U4373" s="1" t="n">
        <f aca="false">$S4373-$R4373</f>
        <v>0</v>
      </c>
      <c r="V4373" s="1" t="n">
        <f aca="false">IF($T4373="±",$Q4373*2,$Q4373)</f>
        <v>0</v>
      </c>
      <c r="W4373" s="60" t="str">
        <f aca="false">IFERROR($U4373/ABS($V4373),"N/A")</f>
        <v>N/A</v>
      </c>
      <c r="X4373" s="61" t="str">
        <f aca="false">IF(OR($W4373="N/A",$R4373="",$S4373=""),"N/A",IF($W4373&gt;=4,"Not Significant",IF($W4373&gt;=2,"Semi-Significant","Significant")))</f>
        <v>N/A</v>
      </c>
      <c r="Z4373" s="1" t="str">
        <f aca="false">IF($D4373="Z540.1 w/data",0,"")</f>
        <v/>
      </c>
      <c r="AA4373" s="1" t="e">
        <f aca="false">$Y4373+$Q4373+$Z4373</f>
        <v>#VALUE!</v>
      </c>
      <c r="AB4373" s="1" t="n">
        <f aca="false">$N4373+$Q4373</f>
        <v>0</v>
      </c>
      <c r="AC4373" s="1" t="str">
        <f aca="false">IF($Y4373="","",IF(AND($AA4373&gt;=$R4373,$AA4373&lt;=$S4373),"Pass","Fail"))</f>
        <v/>
      </c>
      <c r="AD4373" s="1" t="str">
        <f aca="false">IF($Y4373="","",IF($AA4373&gt;$R4373,"Pass","Fail"))</f>
        <v/>
      </c>
      <c r="AE4373" s="1" t="str">
        <f aca="false">IF($Y4373="","",IF($AA4373&gt;=$R4373,"Pass","Fail"))</f>
        <v/>
      </c>
      <c r="AF4373" s="1" t="str">
        <f aca="false">IF($Y4373="","",IF($AA4373&lt;=$S4373,"Pass","Fail"))</f>
        <v/>
      </c>
      <c r="AG4373" s="1" t="str">
        <f aca="false">IF($Y4373="","",IF($AA4373&lt;$S4373,"Pass","Fail"))</f>
        <v/>
      </c>
      <c r="AH4373" s="23" t="str">
        <f aca="true">INDIRECT(CHOOSE(MATCH($T4373,{"±","&gt;","≥","≤","&lt;"},0), "AC", "AD", "AE", "AF", "AG") &amp; ROW())</f>
        <v/>
      </c>
      <c r="AI4373" s="56" t="str">
        <f aca="false">IF($X4373="Not Significant","No Further Action Required",
IF($AH4373="","",
IF(AND($AH4373="Pass",$L4373="0 - Passed "),"Analysis performed; no further action required.",
IF(AND($AH4373="Fail",$L4373="1 - Failed "),"Analysis performed; no further action required.",
IF(AND($AH4373="Pass",$L4373="2 - Limited In Use "),"Analysis performed; no further action required.",
IF(AND($AH4373="Fail",$L4373="3 - Adjusted "),"Analysis performed; no further action required.",
"Unit fails analysis; TSM determination required."))))))</f>
        <v/>
      </c>
      <c r="AJ4373" s="58"/>
    </row>
    <row r="4374" customFormat="false" ht="15" hidden="false" customHeight="false" outlineLevel="0" collapsed="false">
      <c r="A4374" s="56"/>
      <c r="E4374" s="57" t="str">
        <f aca="false">IF(AND($F4374="",$G4374=""),"",IF($G4374="",$F4374,HYPERLINK($G4374,$F4374)))</f>
        <v/>
      </c>
      <c r="H4374" s="1" t="str">
        <f aca="false">IF($I4374="","None Attached",IF(LEFT($I4374,5)="https",HYPERLINK($I4374,"Datasheet"),HYPERLINK(_xlfn.CONCAT("https://",$I4374),"Datasheet")))</f>
        <v>None Attached</v>
      </c>
      <c r="M4374" s="56"/>
      <c r="P4374" s="58"/>
      <c r="Q4374" s="1" t="n">
        <f aca="false">$M4374-$N4374</f>
        <v>0</v>
      </c>
      <c r="R4374" s="56"/>
      <c r="T4374" s="59" t="s">
        <v>15</v>
      </c>
      <c r="U4374" s="1" t="n">
        <f aca="false">$S4374-$R4374</f>
        <v>0</v>
      </c>
      <c r="V4374" s="1" t="n">
        <f aca="false">IF($T4374="±",$Q4374*2,$Q4374)</f>
        <v>0</v>
      </c>
      <c r="W4374" s="60" t="str">
        <f aca="false">IFERROR($U4374/ABS($V4374),"N/A")</f>
        <v>N/A</v>
      </c>
      <c r="X4374" s="61" t="str">
        <f aca="false">IF(OR($W4374="N/A",$R4374="",$S4374=""),"N/A",IF($W4374&gt;=4,"Not Significant",IF($W4374&gt;=2,"Semi-Significant","Significant")))</f>
        <v>N/A</v>
      </c>
      <c r="Z4374" s="1" t="str">
        <f aca="false">IF($D4374="Z540.1 w/data",0,"")</f>
        <v/>
      </c>
      <c r="AA4374" s="1" t="e">
        <f aca="false">$Y4374+$Q4374+$Z4374</f>
        <v>#VALUE!</v>
      </c>
      <c r="AB4374" s="1" t="n">
        <f aca="false">$N4374+$Q4374</f>
        <v>0</v>
      </c>
      <c r="AC4374" s="1" t="str">
        <f aca="false">IF($Y4374="","",IF(AND($AA4374&gt;=$R4374,$AA4374&lt;=$S4374),"Pass","Fail"))</f>
        <v/>
      </c>
      <c r="AD4374" s="1" t="str">
        <f aca="false">IF($Y4374="","",IF($AA4374&gt;$R4374,"Pass","Fail"))</f>
        <v/>
      </c>
      <c r="AE4374" s="1" t="str">
        <f aca="false">IF($Y4374="","",IF($AA4374&gt;=$R4374,"Pass","Fail"))</f>
        <v/>
      </c>
      <c r="AF4374" s="1" t="str">
        <f aca="false">IF($Y4374="","",IF($AA4374&lt;=$S4374,"Pass","Fail"))</f>
        <v/>
      </c>
      <c r="AG4374" s="1" t="str">
        <f aca="false">IF($Y4374="","",IF($AA4374&lt;$S4374,"Pass","Fail"))</f>
        <v/>
      </c>
      <c r="AH4374" s="23" t="str">
        <f aca="true">INDIRECT(CHOOSE(MATCH($T4374,{"±","&gt;","≥","≤","&lt;"},0), "AC", "AD", "AE", "AF", "AG") &amp; ROW())</f>
        <v/>
      </c>
      <c r="AI4374" s="56" t="str">
        <f aca="false">IF($X4374="Not Significant","No Further Action Required",
IF($AH4374="","",
IF(AND($AH4374="Pass",$L4374="0 - Passed "),"Analysis performed; no further action required.",
IF(AND($AH4374="Fail",$L4374="1 - Failed "),"Analysis performed; no further action required.",
IF(AND($AH4374="Pass",$L4374="2 - Limited In Use "),"Analysis performed; no further action required.",
IF(AND($AH4374="Fail",$L4374="3 - Adjusted "),"Analysis performed; no further action required.",
"Unit fails analysis; TSM determination required."))))))</f>
        <v/>
      </c>
      <c r="AJ4374" s="58"/>
    </row>
    <row r="4375" customFormat="false" ht="15" hidden="false" customHeight="false" outlineLevel="0" collapsed="false">
      <c r="A4375" s="56"/>
      <c r="E4375" s="57" t="str">
        <f aca="false">IF(AND($F4375="",$G4375=""),"",IF($G4375="",$F4375,HYPERLINK($G4375,$F4375)))</f>
        <v/>
      </c>
      <c r="H4375" s="1" t="str">
        <f aca="false">IF($I4375="","None Attached",IF(LEFT($I4375,5)="https",HYPERLINK($I4375,"Datasheet"),HYPERLINK(_xlfn.CONCAT("https://",$I4375),"Datasheet")))</f>
        <v>None Attached</v>
      </c>
      <c r="M4375" s="56"/>
      <c r="P4375" s="58"/>
      <c r="Q4375" s="1" t="n">
        <f aca="false">$M4375-$N4375</f>
        <v>0</v>
      </c>
      <c r="R4375" s="56"/>
      <c r="T4375" s="59" t="s">
        <v>15</v>
      </c>
      <c r="U4375" s="1" t="n">
        <f aca="false">$S4375-$R4375</f>
        <v>0</v>
      </c>
      <c r="V4375" s="1" t="n">
        <f aca="false">IF($T4375="±",$Q4375*2,$Q4375)</f>
        <v>0</v>
      </c>
      <c r="W4375" s="60" t="str">
        <f aca="false">IFERROR($U4375/ABS($V4375),"N/A")</f>
        <v>N/A</v>
      </c>
      <c r="X4375" s="61" t="str">
        <f aca="false">IF(OR($W4375="N/A",$R4375="",$S4375=""),"N/A",IF($W4375&gt;=4,"Not Significant",IF($W4375&gt;=2,"Semi-Significant","Significant")))</f>
        <v>N/A</v>
      </c>
      <c r="Z4375" s="1" t="str">
        <f aca="false">IF($D4375="Z540.1 w/data",0,"")</f>
        <v/>
      </c>
      <c r="AA4375" s="1" t="e">
        <f aca="false">$Y4375+$Q4375+$Z4375</f>
        <v>#VALUE!</v>
      </c>
      <c r="AB4375" s="1" t="n">
        <f aca="false">$N4375+$Q4375</f>
        <v>0</v>
      </c>
      <c r="AC4375" s="1" t="str">
        <f aca="false">IF($Y4375="","",IF(AND($AA4375&gt;=$R4375,$AA4375&lt;=$S4375),"Pass","Fail"))</f>
        <v/>
      </c>
      <c r="AD4375" s="1" t="str">
        <f aca="false">IF($Y4375="","",IF($AA4375&gt;$R4375,"Pass","Fail"))</f>
        <v/>
      </c>
      <c r="AE4375" s="1" t="str">
        <f aca="false">IF($Y4375="","",IF($AA4375&gt;=$R4375,"Pass","Fail"))</f>
        <v/>
      </c>
      <c r="AF4375" s="1" t="str">
        <f aca="false">IF($Y4375="","",IF($AA4375&lt;=$S4375,"Pass","Fail"))</f>
        <v/>
      </c>
      <c r="AG4375" s="1" t="str">
        <f aca="false">IF($Y4375="","",IF($AA4375&lt;$S4375,"Pass","Fail"))</f>
        <v/>
      </c>
      <c r="AH4375" s="23" t="str">
        <f aca="true">INDIRECT(CHOOSE(MATCH($T4375,{"±","&gt;","≥","≤","&lt;"},0), "AC", "AD", "AE", "AF", "AG") &amp; ROW())</f>
        <v/>
      </c>
      <c r="AI4375" s="56" t="str">
        <f aca="false">IF($X4375="Not Significant","No Further Action Required",
IF($AH4375="","",
IF(AND($AH4375="Pass",$L4375="0 - Passed "),"Analysis performed; no further action required.",
IF(AND($AH4375="Fail",$L4375="1 - Failed "),"Analysis performed; no further action required.",
IF(AND($AH4375="Pass",$L4375="2 - Limited In Use "),"Analysis performed; no further action required.",
IF(AND($AH4375="Fail",$L4375="3 - Adjusted "),"Analysis performed; no further action required.",
"Unit fails analysis; TSM determination required."))))))</f>
        <v/>
      </c>
      <c r="AJ4375" s="58"/>
    </row>
    <row r="4376" customFormat="false" ht="15" hidden="false" customHeight="false" outlineLevel="0" collapsed="false">
      <c r="A4376" s="56"/>
      <c r="E4376" s="57" t="str">
        <f aca="false">IF(AND($F4376="",$G4376=""),"",IF($G4376="",$F4376,HYPERLINK($G4376,$F4376)))</f>
        <v/>
      </c>
      <c r="H4376" s="1" t="str">
        <f aca="false">IF($I4376="","None Attached",IF(LEFT($I4376,5)="https",HYPERLINK($I4376,"Datasheet"),HYPERLINK(_xlfn.CONCAT("https://",$I4376),"Datasheet")))</f>
        <v>None Attached</v>
      </c>
      <c r="M4376" s="56"/>
      <c r="P4376" s="58"/>
      <c r="Q4376" s="1" t="n">
        <f aca="false">$M4376-$N4376</f>
        <v>0</v>
      </c>
      <c r="R4376" s="56"/>
      <c r="T4376" s="59" t="s">
        <v>15</v>
      </c>
      <c r="U4376" s="1" t="n">
        <f aca="false">$S4376-$R4376</f>
        <v>0</v>
      </c>
      <c r="V4376" s="1" t="n">
        <f aca="false">IF($T4376="±",$Q4376*2,$Q4376)</f>
        <v>0</v>
      </c>
      <c r="W4376" s="60" t="str">
        <f aca="false">IFERROR($U4376/ABS($V4376),"N/A")</f>
        <v>N/A</v>
      </c>
      <c r="X4376" s="61" t="str">
        <f aca="false">IF(OR($W4376="N/A",$R4376="",$S4376=""),"N/A",IF($W4376&gt;=4,"Not Significant",IF($W4376&gt;=2,"Semi-Significant","Significant")))</f>
        <v>N/A</v>
      </c>
      <c r="Z4376" s="1" t="str">
        <f aca="false">IF($D4376="Z540.1 w/data",0,"")</f>
        <v/>
      </c>
      <c r="AA4376" s="1" t="e">
        <f aca="false">$Y4376+$Q4376+$Z4376</f>
        <v>#VALUE!</v>
      </c>
      <c r="AB4376" s="1" t="n">
        <f aca="false">$N4376+$Q4376</f>
        <v>0</v>
      </c>
      <c r="AC4376" s="1" t="str">
        <f aca="false">IF($Y4376="","",IF(AND($AA4376&gt;=$R4376,$AA4376&lt;=$S4376),"Pass","Fail"))</f>
        <v/>
      </c>
      <c r="AD4376" s="1" t="str">
        <f aca="false">IF($Y4376="","",IF($AA4376&gt;$R4376,"Pass","Fail"))</f>
        <v/>
      </c>
      <c r="AE4376" s="1" t="str">
        <f aca="false">IF($Y4376="","",IF($AA4376&gt;=$R4376,"Pass","Fail"))</f>
        <v/>
      </c>
      <c r="AF4376" s="1" t="str">
        <f aca="false">IF($Y4376="","",IF($AA4376&lt;=$S4376,"Pass","Fail"))</f>
        <v/>
      </c>
      <c r="AG4376" s="1" t="str">
        <f aca="false">IF($Y4376="","",IF($AA4376&lt;$S4376,"Pass","Fail"))</f>
        <v/>
      </c>
      <c r="AH4376" s="23" t="str">
        <f aca="true">INDIRECT(CHOOSE(MATCH($T4376,{"±","&gt;","≥","≤","&lt;"},0), "AC", "AD", "AE", "AF", "AG") &amp; ROW())</f>
        <v/>
      </c>
      <c r="AI4376" s="56" t="str">
        <f aca="false">IF($X4376="Not Significant","No Further Action Required",
IF($AH4376="","",
IF(AND($AH4376="Pass",$L4376="0 - Passed "),"Analysis performed; no further action required.",
IF(AND($AH4376="Fail",$L4376="1 - Failed "),"Analysis performed; no further action required.",
IF(AND($AH4376="Pass",$L4376="2 - Limited In Use "),"Analysis performed; no further action required.",
IF(AND($AH4376="Fail",$L4376="3 - Adjusted "),"Analysis performed; no further action required.",
"Unit fails analysis; TSM determination required."))))))</f>
        <v/>
      </c>
      <c r="AJ4376" s="58"/>
    </row>
    <row r="4377" customFormat="false" ht="15" hidden="false" customHeight="false" outlineLevel="0" collapsed="false">
      <c r="A4377" s="56"/>
      <c r="E4377" s="57" t="str">
        <f aca="false">IF(AND($F4377="",$G4377=""),"",IF($G4377="",$F4377,HYPERLINK($G4377,$F4377)))</f>
        <v/>
      </c>
      <c r="H4377" s="1" t="str">
        <f aca="false">IF($I4377="","None Attached",IF(LEFT($I4377,5)="https",HYPERLINK($I4377,"Datasheet"),HYPERLINK(_xlfn.CONCAT("https://",$I4377),"Datasheet")))</f>
        <v>None Attached</v>
      </c>
      <c r="M4377" s="56"/>
      <c r="P4377" s="58"/>
      <c r="Q4377" s="1" t="n">
        <f aca="false">$M4377-$N4377</f>
        <v>0</v>
      </c>
      <c r="R4377" s="56"/>
      <c r="T4377" s="59" t="s">
        <v>15</v>
      </c>
      <c r="U4377" s="1" t="n">
        <f aca="false">$S4377-$R4377</f>
        <v>0</v>
      </c>
      <c r="V4377" s="1" t="n">
        <f aca="false">IF($T4377="±",$Q4377*2,$Q4377)</f>
        <v>0</v>
      </c>
      <c r="W4377" s="60" t="str">
        <f aca="false">IFERROR($U4377/ABS($V4377),"N/A")</f>
        <v>N/A</v>
      </c>
      <c r="X4377" s="61" t="str">
        <f aca="false">IF(OR($W4377="N/A",$R4377="",$S4377=""),"N/A",IF($W4377&gt;=4,"Not Significant",IF($W4377&gt;=2,"Semi-Significant","Significant")))</f>
        <v>N/A</v>
      </c>
      <c r="Z4377" s="1" t="str">
        <f aca="false">IF($D4377="Z540.1 w/data",0,"")</f>
        <v/>
      </c>
      <c r="AA4377" s="1" t="e">
        <f aca="false">$Y4377+$Q4377+$Z4377</f>
        <v>#VALUE!</v>
      </c>
      <c r="AB4377" s="1" t="n">
        <f aca="false">$N4377+$Q4377</f>
        <v>0</v>
      </c>
      <c r="AC4377" s="1" t="str">
        <f aca="false">IF($Y4377="","",IF(AND($AA4377&gt;=$R4377,$AA4377&lt;=$S4377),"Pass","Fail"))</f>
        <v/>
      </c>
      <c r="AD4377" s="1" t="str">
        <f aca="false">IF($Y4377="","",IF($AA4377&gt;$R4377,"Pass","Fail"))</f>
        <v/>
      </c>
      <c r="AE4377" s="1" t="str">
        <f aca="false">IF($Y4377="","",IF($AA4377&gt;=$R4377,"Pass","Fail"))</f>
        <v/>
      </c>
      <c r="AF4377" s="1" t="str">
        <f aca="false">IF($Y4377="","",IF($AA4377&lt;=$S4377,"Pass","Fail"))</f>
        <v/>
      </c>
      <c r="AG4377" s="1" t="str">
        <f aca="false">IF($Y4377="","",IF($AA4377&lt;$S4377,"Pass","Fail"))</f>
        <v/>
      </c>
      <c r="AH4377" s="23" t="str">
        <f aca="true">INDIRECT(CHOOSE(MATCH($T4377,{"±","&gt;","≥","≤","&lt;"},0), "AC", "AD", "AE", "AF", "AG") &amp; ROW())</f>
        <v/>
      </c>
      <c r="AI4377" s="56" t="str">
        <f aca="false">IF($X4377="Not Significant","No Further Action Required",
IF($AH4377="","",
IF(AND($AH4377="Pass",$L4377="0 - Passed "),"Analysis performed; no further action required.",
IF(AND($AH4377="Fail",$L4377="1 - Failed "),"Analysis performed; no further action required.",
IF(AND($AH4377="Pass",$L4377="2 - Limited In Use "),"Analysis performed; no further action required.",
IF(AND($AH4377="Fail",$L4377="3 - Adjusted "),"Analysis performed; no further action required.",
"Unit fails analysis; TSM determination required."))))))</f>
        <v/>
      </c>
      <c r="AJ4377" s="58"/>
    </row>
    <row r="4378" customFormat="false" ht="15" hidden="false" customHeight="false" outlineLevel="0" collapsed="false">
      <c r="A4378" s="56"/>
      <c r="E4378" s="57" t="str">
        <f aca="false">IF(AND($F4378="",$G4378=""),"",IF($G4378="",$F4378,HYPERLINK($G4378,$F4378)))</f>
        <v/>
      </c>
      <c r="H4378" s="1" t="str">
        <f aca="false">IF($I4378="","None Attached",IF(LEFT($I4378,5)="https",HYPERLINK($I4378,"Datasheet"),HYPERLINK(_xlfn.CONCAT("https://",$I4378),"Datasheet")))</f>
        <v>None Attached</v>
      </c>
      <c r="M4378" s="56"/>
      <c r="P4378" s="58"/>
      <c r="Q4378" s="1" t="n">
        <f aca="false">$M4378-$N4378</f>
        <v>0</v>
      </c>
      <c r="R4378" s="56"/>
      <c r="T4378" s="59" t="s">
        <v>15</v>
      </c>
      <c r="U4378" s="1" t="n">
        <f aca="false">$S4378-$R4378</f>
        <v>0</v>
      </c>
      <c r="V4378" s="1" t="n">
        <f aca="false">IF($T4378="±",$Q4378*2,$Q4378)</f>
        <v>0</v>
      </c>
      <c r="W4378" s="60" t="str">
        <f aca="false">IFERROR($U4378/ABS($V4378),"N/A")</f>
        <v>N/A</v>
      </c>
      <c r="X4378" s="61" t="str">
        <f aca="false">IF(OR($W4378="N/A",$R4378="",$S4378=""),"N/A",IF($W4378&gt;=4,"Not Significant",IF($W4378&gt;=2,"Semi-Significant","Significant")))</f>
        <v>N/A</v>
      </c>
      <c r="Z4378" s="1" t="str">
        <f aca="false">IF($D4378="Z540.1 w/data",0,"")</f>
        <v/>
      </c>
      <c r="AA4378" s="1" t="e">
        <f aca="false">$Y4378+$Q4378+$Z4378</f>
        <v>#VALUE!</v>
      </c>
      <c r="AB4378" s="1" t="n">
        <f aca="false">$N4378+$Q4378</f>
        <v>0</v>
      </c>
      <c r="AC4378" s="1" t="str">
        <f aca="false">IF($Y4378="","",IF(AND($AA4378&gt;=$R4378,$AA4378&lt;=$S4378),"Pass","Fail"))</f>
        <v/>
      </c>
      <c r="AD4378" s="1" t="str">
        <f aca="false">IF($Y4378="","",IF($AA4378&gt;$R4378,"Pass","Fail"))</f>
        <v/>
      </c>
      <c r="AE4378" s="1" t="str">
        <f aca="false">IF($Y4378="","",IF($AA4378&gt;=$R4378,"Pass","Fail"))</f>
        <v/>
      </c>
      <c r="AF4378" s="1" t="str">
        <f aca="false">IF($Y4378="","",IF($AA4378&lt;=$S4378,"Pass","Fail"))</f>
        <v/>
      </c>
      <c r="AG4378" s="1" t="str">
        <f aca="false">IF($Y4378="","",IF($AA4378&lt;$S4378,"Pass","Fail"))</f>
        <v/>
      </c>
      <c r="AH4378" s="23" t="str">
        <f aca="true">INDIRECT(CHOOSE(MATCH($T4378,{"±","&gt;","≥","≤","&lt;"},0), "AC", "AD", "AE", "AF", "AG") &amp; ROW())</f>
        <v/>
      </c>
      <c r="AI4378" s="56" t="str">
        <f aca="false">IF($X4378="Not Significant","No Further Action Required",
IF($AH4378="","",
IF(AND($AH4378="Pass",$L4378="0 - Passed "),"Analysis performed; no further action required.",
IF(AND($AH4378="Fail",$L4378="1 - Failed "),"Analysis performed; no further action required.",
IF(AND($AH4378="Pass",$L4378="2 - Limited In Use "),"Analysis performed; no further action required.",
IF(AND($AH4378="Fail",$L4378="3 - Adjusted "),"Analysis performed; no further action required.",
"Unit fails analysis; TSM determination required."))))))</f>
        <v/>
      </c>
      <c r="AJ4378" s="58"/>
    </row>
    <row r="4379" customFormat="false" ht="15" hidden="false" customHeight="false" outlineLevel="0" collapsed="false">
      <c r="A4379" s="56"/>
      <c r="E4379" s="57" t="str">
        <f aca="false">IF(AND($F4379="",$G4379=""),"",IF($G4379="",$F4379,HYPERLINK($G4379,$F4379)))</f>
        <v/>
      </c>
      <c r="H4379" s="1" t="str">
        <f aca="false">IF($I4379="","None Attached",IF(LEFT($I4379,5)="https",HYPERLINK($I4379,"Datasheet"),HYPERLINK(_xlfn.CONCAT("https://",$I4379),"Datasheet")))</f>
        <v>None Attached</v>
      </c>
      <c r="M4379" s="56"/>
      <c r="P4379" s="58"/>
      <c r="Q4379" s="1" t="n">
        <f aca="false">$M4379-$N4379</f>
        <v>0</v>
      </c>
      <c r="R4379" s="56"/>
      <c r="T4379" s="59" t="s">
        <v>15</v>
      </c>
      <c r="U4379" s="1" t="n">
        <f aca="false">$S4379-$R4379</f>
        <v>0</v>
      </c>
      <c r="V4379" s="1" t="n">
        <f aca="false">IF($T4379="±",$Q4379*2,$Q4379)</f>
        <v>0</v>
      </c>
      <c r="W4379" s="60" t="str">
        <f aca="false">IFERROR($U4379/ABS($V4379),"N/A")</f>
        <v>N/A</v>
      </c>
      <c r="X4379" s="61" t="str">
        <f aca="false">IF(OR($W4379="N/A",$R4379="",$S4379=""),"N/A",IF($W4379&gt;=4,"Not Significant",IF($W4379&gt;=2,"Semi-Significant","Significant")))</f>
        <v>N/A</v>
      </c>
      <c r="Z4379" s="1" t="str">
        <f aca="false">IF($D4379="Z540.1 w/data",0,"")</f>
        <v/>
      </c>
      <c r="AA4379" s="1" t="e">
        <f aca="false">$Y4379+$Q4379+$Z4379</f>
        <v>#VALUE!</v>
      </c>
      <c r="AB4379" s="1" t="n">
        <f aca="false">$N4379+$Q4379</f>
        <v>0</v>
      </c>
      <c r="AC4379" s="1" t="str">
        <f aca="false">IF($Y4379="","",IF(AND($AA4379&gt;=$R4379,$AA4379&lt;=$S4379),"Pass","Fail"))</f>
        <v/>
      </c>
      <c r="AD4379" s="1" t="str">
        <f aca="false">IF($Y4379="","",IF($AA4379&gt;$R4379,"Pass","Fail"))</f>
        <v/>
      </c>
      <c r="AE4379" s="1" t="str">
        <f aca="false">IF($Y4379="","",IF($AA4379&gt;=$R4379,"Pass","Fail"))</f>
        <v/>
      </c>
      <c r="AF4379" s="1" t="str">
        <f aca="false">IF($Y4379="","",IF($AA4379&lt;=$S4379,"Pass","Fail"))</f>
        <v/>
      </c>
      <c r="AG4379" s="1" t="str">
        <f aca="false">IF($Y4379="","",IF($AA4379&lt;$S4379,"Pass","Fail"))</f>
        <v/>
      </c>
      <c r="AH4379" s="23" t="str">
        <f aca="true">INDIRECT(CHOOSE(MATCH($T4379,{"±","&gt;","≥","≤","&lt;"},0), "AC", "AD", "AE", "AF", "AG") &amp; ROW())</f>
        <v/>
      </c>
      <c r="AI4379" s="56" t="str">
        <f aca="false">IF($X4379="Not Significant","No Further Action Required",
IF($AH4379="","",
IF(AND($AH4379="Pass",$L4379="0 - Passed "),"Analysis performed; no further action required.",
IF(AND($AH4379="Fail",$L4379="1 - Failed "),"Analysis performed; no further action required.",
IF(AND($AH4379="Pass",$L4379="2 - Limited In Use "),"Analysis performed; no further action required.",
IF(AND($AH4379="Fail",$L4379="3 - Adjusted "),"Analysis performed; no further action required.",
"Unit fails analysis; TSM determination required."))))))</f>
        <v/>
      </c>
      <c r="AJ4379" s="58"/>
    </row>
    <row r="4380" customFormat="false" ht="15" hidden="false" customHeight="false" outlineLevel="0" collapsed="false">
      <c r="A4380" s="56"/>
      <c r="E4380" s="57" t="str">
        <f aca="false">IF(AND($F4380="",$G4380=""),"",IF($G4380="",$F4380,HYPERLINK($G4380,$F4380)))</f>
        <v/>
      </c>
      <c r="H4380" s="1" t="str">
        <f aca="false">IF($I4380="","None Attached",IF(LEFT($I4380,5)="https",HYPERLINK($I4380,"Datasheet"),HYPERLINK(_xlfn.CONCAT("https://",$I4380),"Datasheet")))</f>
        <v>None Attached</v>
      </c>
      <c r="M4380" s="56"/>
      <c r="P4380" s="58"/>
      <c r="Q4380" s="1" t="n">
        <f aca="false">$M4380-$N4380</f>
        <v>0</v>
      </c>
      <c r="R4380" s="56"/>
      <c r="T4380" s="59" t="s">
        <v>15</v>
      </c>
      <c r="U4380" s="1" t="n">
        <f aca="false">$S4380-$R4380</f>
        <v>0</v>
      </c>
      <c r="V4380" s="1" t="n">
        <f aca="false">IF($T4380="±",$Q4380*2,$Q4380)</f>
        <v>0</v>
      </c>
      <c r="W4380" s="60" t="str">
        <f aca="false">IFERROR($U4380/ABS($V4380),"N/A")</f>
        <v>N/A</v>
      </c>
      <c r="X4380" s="61" t="str">
        <f aca="false">IF(OR($W4380="N/A",$R4380="",$S4380=""),"N/A",IF($W4380&gt;=4,"Not Significant",IF($W4380&gt;=2,"Semi-Significant","Significant")))</f>
        <v>N/A</v>
      </c>
      <c r="Z4380" s="1" t="str">
        <f aca="false">IF($D4380="Z540.1 w/data",0,"")</f>
        <v/>
      </c>
      <c r="AA4380" s="1" t="e">
        <f aca="false">$Y4380+$Q4380+$Z4380</f>
        <v>#VALUE!</v>
      </c>
      <c r="AB4380" s="1" t="n">
        <f aca="false">$N4380+$Q4380</f>
        <v>0</v>
      </c>
      <c r="AC4380" s="1" t="str">
        <f aca="false">IF($Y4380="","",IF(AND($AA4380&gt;=$R4380,$AA4380&lt;=$S4380),"Pass","Fail"))</f>
        <v/>
      </c>
      <c r="AD4380" s="1" t="str">
        <f aca="false">IF($Y4380="","",IF($AA4380&gt;$R4380,"Pass","Fail"))</f>
        <v/>
      </c>
      <c r="AE4380" s="1" t="str">
        <f aca="false">IF($Y4380="","",IF($AA4380&gt;=$R4380,"Pass","Fail"))</f>
        <v/>
      </c>
      <c r="AF4380" s="1" t="str">
        <f aca="false">IF($Y4380="","",IF($AA4380&lt;=$S4380,"Pass","Fail"))</f>
        <v/>
      </c>
      <c r="AG4380" s="1" t="str">
        <f aca="false">IF($Y4380="","",IF($AA4380&lt;$S4380,"Pass","Fail"))</f>
        <v/>
      </c>
      <c r="AH4380" s="23" t="str">
        <f aca="true">INDIRECT(CHOOSE(MATCH($T4380,{"±","&gt;","≥","≤","&lt;"},0), "AC", "AD", "AE", "AF", "AG") &amp; ROW())</f>
        <v/>
      </c>
      <c r="AI4380" s="56" t="str">
        <f aca="false">IF($X4380="Not Significant","No Further Action Required",
IF($AH4380="","",
IF(AND($AH4380="Pass",$L4380="0 - Passed "),"Analysis performed; no further action required.",
IF(AND($AH4380="Fail",$L4380="1 - Failed "),"Analysis performed; no further action required.",
IF(AND($AH4380="Pass",$L4380="2 - Limited In Use "),"Analysis performed; no further action required.",
IF(AND($AH4380="Fail",$L4380="3 - Adjusted "),"Analysis performed; no further action required.",
"Unit fails analysis; TSM determination required."))))))</f>
        <v/>
      </c>
      <c r="AJ4380" s="58"/>
    </row>
    <row r="4381" customFormat="false" ht="15" hidden="false" customHeight="false" outlineLevel="0" collapsed="false">
      <c r="A4381" s="56"/>
      <c r="E4381" s="57" t="str">
        <f aca="false">IF(AND($F4381="",$G4381=""),"",IF($G4381="",$F4381,HYPERLINK($G4381,$F4381)))</f>
        <v/>
      </c>
      <c r="H4381" s="1" t="str">
        <f aca="false">IF($I4381="","None Attached",IF(LEFT($I4381,5)="https",HYPERLINK($I4381,"Datasheet"),HYPERLINK(_xlfn.CONCAT("https://",$I4381),"Datasheet")))</f>
        <v>None Attached</v>
      </c>
      <c r="M4381" s="56"/>
      <c r="P4381" s="58"/>
      <c r="Q4381" s="1" t="n">
        <f aca="false">$M4381-$N4381</f>
        <v>0</v>
      </c>
      <c r="R4381" s="56"/>
      <c r="T4381" s="59" t="s">
        <v>15</v>
      </c>
      <c r="U4381" s="1" t="n">
        <f aca="false">$S4381-$R4381</f>
        <v>0</v>
      </c>
      <c r="V4381" s="1" t="n">
        <f aca="false">IF($T4381="±",$Q4381*2,$Q4381)</f>
        <v>0</v>
      </c>
      <c r="W4381" s="60" t="str">
        <f aca="false">IFERROR($U4381/ABS($V4381),"N/A")</f>
        <v>N/A</v>
      </c>
      <c r="X4381" s="61" t="str">
        <f aca="false">IF(OR($W4381="N/A",$R4381="",$S4381=""),"N/A",IF($W4381&gt;=4,"Not Significant",IF($W4381&gt;=2,"Semi-Significant","Significant")))</f>
        <v>N/A</v>
      </c>
      <c r="Z4381" s="1" t="str">
        <f aca="false">IF($D4381="Z540.1 w/data",0,"")</f>
        <v/>
      </c>
      <c r="AA4381" s="1" t="e">
        <f aca="false">$Y4381+$Q4381+$Z4381</f>
        <v>#VALUE!</v>
      </c>
      <c r="AB4381" s="1" t="n">
        <f aca="false">$N4381+$Q4381</f>
        <v>0</v>
      </c>
      <c r="AC4381" s="1" t="str">
        <f aca="false">IF($Y4381="","",IF(AND($AA4381&gt;=$R4381,$AA4381&lt;=$S4381),"Pass","Fail"))</f>
        <v/>
      </c>
      <c r="AD4381" s="1" t="str">
        <f aca="false">IF($Y4381="","",IF($AA4381&gt;$R4381,"Pass","Fail"))</f>
        <v/>
      </c>
      <c r="AE4381" s="1" t="str">
        <f aca="false">IF($Y4381="","",IF($AA4381&gt;=$R4381,"Pass","Fail"))</f>
        <v/>
      </c>
      <c r="AF4381" s="1" t="str">
        <f aca="false">IF($Y4381="","",IF($AA4381&lt;=$S4381,"Pass","Fail"))</f>
        <v/>
      </c>
      <c r="AG4381" s="1" t="str">
        <f aca="false">IF($Y4381="","",IF($AA4381&lt;$S4381,"Pass","Fail"))</f>
        <v/>
      </c>
      <c r="AH4381" s="23" t="str">
        <f aca="true">INDIRECT(CHOOSE(MATCH($T4381,{"±","&gt;","≥","≤","&lt;"},0), "AC", "AD", "AE", "AF", "AG") &amp; ROW())</f>
        <v/>
      </c>
      <c r="AI4381" s="56" t="str">
        <f aca="false">IF($X4381="Not Significant","No Further Action Required",
IF($AH4381="","",
IF(AND($AH4381="Pass",$L4381="0 - Passed "),"Analysis performed; no further action required.",
IF(AND($AH4381="Fail",$L4381="1 - Failed "),"Analysis performed; no further action required.",
IF(AND($AH4381="Pass",$L4381="2 - Limited In Use "),"Analysis performed; no further action required.",
IF(AND($AH4381="Fail",$L4381="3 - Adjusted "),"Analysis performed; no further action required.",
"Unit fails analysis; TSM determination required."))))))</f>
        <v/>
      </c>
      <c r="AJ4381" s="58"/>
    </row>
    <row r="4382" customFormat="false" ht="15" hidden="false" customHeight="false" outlineLevel="0" collapsed="false">
      <c r="A4382" s="56"/>
      <c r="E4382" s="57" t="str">
        <f aca="false">IF(AND($F4382="",$G4382=""),"",IF($G4382="",$F4382,HYPERLINK($G4382,$F4382)))</f>
        <v/>
      </c>
      <c r="H4382" s="1" t="str">
        <f aca="false">IF($I4382="","None Attached",IF(LEFT($I4382,5)="https",HYPERLINK($I4382,"Datasheet"),HYPERLINK(_xlfn.CONCAT("https://",$I4382),"Datasheet")))</f>
        <v>None Attached</v>
      </c>
      <c r="M4382" s="56"/>
      <c r="P4382" s="58"/>
      <c r="Q4382" s="1" t="n">
        <f aca="false">$M4382-$N4382</f>
        <v>0</v>
      </c>
      <c r="R4382" s="56"/>
      <c r="T4382" s="59" t="s">
        <v>15</v>
      </c>
      <c r="U4382" s="1" t="n">
        <f aca="false">$S4382-$R4382</f>
        <v>0</v>
      </c>
      <c r="V4382" s="1" t="n">
        <f aca="false">IF($T4382="±",$Q4382*2,$Q4382)</f>
        <v>0</v>
      </c>
      <c r="W4382" s="60" t="str">
        <f aca="false">IFERROR($U4382/ABS($V4382),"N/A")</f>
        <v>N/A</v>
      </c>
      <c r="X4382" s="61" t="str">
        <f aca="false">IF(OR($W4382="N/A",$R4382="",$S4382=""),"N/A",IF($W4382&gt;=4,"Not Significant",IF($W4382&gt;=2,"Semi-Significant","Significant")))</f>
        <v>N/A</v>
      </c>
      <c r="Z4382" s="1" t="str">
        <f aca="false">IF($D4382="Z540.1 w/data",0,"")</f>
        <v/>
      </c>
      <c r="AA4382" s="1" t="e">
        <f aca="false">$Y4382+$Q4382+$Z4382</f>
        <v>#VALUE!</v>
      </c>
      <c r="AB4382" s="1" t="n">
        <f aca="false">$N4382+$Q4382</f>
        <v>0</v>
      </c>
      <c r="AC4382" s="1" t="str">
        <f aca="false">IF($Y4382="","",IF(AND($AA4382&gt;=$R4382,$AA4382&lt;=$S4382),"Pass","Fail"))</f>
        <v/>
      </c>
      <c r="AD4382" s="1" t="str">
        <f aca="false">IF($Y4382="","",IF($AA4382&gt;$R4382,"Pass","Fail"))</f>
        <v/>
      </c>
      <c r="AE4382" s="1" t="str">
        <f aca="false">IF($Y4382="","",IF($AA4382&gt;=$R4382,"Pass","Fail"))</f>
        <v/>
      </c>
      <c r="AF4382" s="1" t="str">
        <f aca="false">IF($Y4382="","",IF($AA4382&lt;=$S4382,"Pass","Fail"))</f>
        <v/>
      </c>
      <c r="AG4382" s="1" t="str">
        <f aca="false">IF($Y4382="","",IF($AA4382&lt;$S4382,"Pass","Fail"))</f>
        <v/>
      </c>
      <c r="AH4382" s="23" t="str">
        <f aca="true">INDIRECT(CHOOSE(MATCH($T4382,{"±","&gt;","≥","≤","&lt;"},0), "AC", "AD", "AE", "AF", "AG") &amp; ROW())</f>
        <v/>
      </c>
      <c r="AI4382" s="56" t="str">
        <f aca="false">IF($X4382="Not Significant","No Further Action Required",
IF($AH4382="","",
IF(AND($AH4382="Pass",$L4382="0 - Passed "),"Analysis performed; no further action required.",
IF(AND($AH4382="Fail",$L4382="1 - Failed "),"Analysis performed; no further action required.",
IF(AND($AH4382="Pass",$L4382="2 - Limited In Use "),"Analysis performed; no further action required.",
IF(AND($AH4382="Fail",$L4382="3 - Adjusted "),"Analysis performed; no further action required.",
"Unit fails analysis; TSM determination required."))))))</f>
        <v/>
      </c>
      <c r="AJ4382" s="58"/>
    </row>
    <row r="4383" customFormat="false" ht="15" hidden="false" customHeight="false" outlineLevel="0" collapsed="false">
      <c r="A4383" s="56"/>
      <c r="E4383" s="57" t="str">
        <f aca="false">IF(AND($F4383="",$G4383=""),"",IF($G4383="",$F4383,HYPERLINK($G4383,$F4383)))</f>
        <v/>
      </c>
      <c r="H4383" s="1" t="str">
        <f aca="false">IF($I4383="","None Attached",IF(LEFT($I4383,5)="https",HYPERLINK($I4383,"Datasheet"),HYPERLINK(_xlfn.CONCAT("https://",$I4383),"Datasheet")))</f>
        <v>None Attached</v>
      </c>
      <c r="M4383" s="56"/>
      <c r="P4383" s="58"/>
      <c r="Q4383" s="1" t="n">
        <f aca="false">$M4383-$N4383</f>
        <v>0</v>
      </c>
      <c r="R4383" s="56"/>
      <c r="T4383" s="59" t="s">
        <v>15</v>
      </c>
      <c r="U4383" s="1" t="n">
        <f aca="false">$S4383-$R4383</f>
        <v>0</v>
      </c>
      <c r="V4383" s="1" t="n">
        <f aca="false">IF($T4383="±",$Q4383*2,$Q4383)</f>
        <v>0</v>
      </c>
      <c r="W4383" s="60" t="str">
        <f aca="false">IFERROR($U4383/ABS($V4383),"N/A")</f>
        <v>N/A</v>
      </c>
      <c r="X4383" s="61" t="str">
        <f aca="false">IF(OR($W4383="N/A",$R4383="",$S4383=""),"N/A",IF($W4383&gt;=4,"Not Significant",IF($W4383&gt;=2,"Semi-Significant","Significant")))</f>
        <v>N/A</v>
      </c>
      <c r="Z4383" s="1" t="str">
        <f aca="false">IF($D4383="Z540.1 w/data",0,"")</f>
        <v/>
      </c>
      <c r="AA4383" s="1" t="e">
        <f aca="false">$Y4383+$Q4383+$Z4383</f>
        <v>#VALUE!</v>
      </c>
      <c r="AB4383" s="1" t="n">
        <f aca="false">$N4383+$Q4383</f>
        <v>0</v>
      </c>
      <c r="AC4383" s="1" t="str">
        <f aca="false">IF($Y4383="","",IF(AND($AA4383&gt;=$R4383,$AA4383&lt;=$S4383),"Pass","Fail"))</f>
        <v/>
      </c>
      <c r="AD4383" s="1" t="str">
        <f aca="false">IF($Y4383="","",IF($AA4383&gt;$R4383,"Pass","Fail"))</f>
        <v/>
      </c>
      <c r="AE4383" s="1" t="str">
        <f aca="false">IF($Y4383="","",IF($AA4383&gt;=$R4383,"Pass","Fail"))</f>
        <v/>
      </c>
      <c r="AF4383" s="1" t="str">
        <f aca="false">IF($Y4383="","",IF($AA4383&lt;=$S4383,"Pass","Fail"))</f>
        <v/>
      </c>
      <c r="AG4383" s="1" t="str">
        <f aca="false">IF($Y4383="","",IF($AA4383&lt;$S4383,"Pass","Fail"))</f>
        <v/>
      </c>
      <c r="AH4383" s="23" t="str">
        <f aca="true">INDIRECT(CHOOSE(MATCH($T4383,{"±","&gt;","≥","≤","&lt;"},0), "AC", "AD", "AE", "AF", "AG") &amp; ROW())</f>
        <v/>
      </c>
      <c r="AI4383" s="56" t="str">
        <f aca="false">IF($X4383="Not Significant","No Further Action Required",
IF($AH4383="","",
IF(AND($AH4383="Pass",$L4383="0 - Passed "),"Analysis performed; no further action required.",
IF(AND($AH4383="Fail",$L4383="1 - Failed "),"Analysis performed; no further action required.",
IF(AND($AH4383="Pass",$L4383="2 - Limited In Use "),"Analysis performed; no further action required.",
IF(AND($AH4383="Fail",$L4383="3 - Adjusted "),"Analysis performed; no further action required.",
"Unit fails analysis; TSM determination required."))))))</f>
        <v/>
      </c>
      <c r="AJ4383" s="58"/>
    </row>
    <row r="4384" customFormat="false" ht="15" hidden="false" customHeight="false" outlineLevel="0" collapsed="false">
      <c r="A4384" s="56"/>
      <c r="E4384" s="57" t="str">
        <f aca="false">IF(AND($F4384="",$G4384=""),"",IF($G4384="",$F4384,HYPERLINK($G4384,$F4384)))</f>
        <v/>
      </c>
      <c r="H4384" s="1" t="str">
        <f aca="false">IF($I4384="","None Attached",IF(LEFT($I4384,5)="https",HYPERLINK($I4384,"Datasheet"),HYPERLINK(_xlfn.CONCAT("https://",$I4384),"Datasheet")))</f>
        <v>None Attached</v>
      </c>
      <c r="M4384" s="56"/>
      <c r="P4384" s="58"/>
      <c r="Q4384" s="1" t="n">
        <f aca="false">$M4384-$N4384</f>
        <v>0</v>
      </c>
      <c r="R4384" s="56"/>
      <c r="T4384" s="59" t="s">
        <v>15</v>
      </c>
      <c r="U4384" s="1" t="n">
        <f aca="false">$S4384-$R4384</f>
        <v>0</v>
      </c>
      <c r="V4384" s="1" t="n">
        <f aca="false">IF($T4384="±",$Q4384*2,$Q4384)</f>
        <v>0</v>
      </c>
      <c r="W4384" s="60" t="str">
        <f aca="false">IFERROR($U4384/ABS($V4384),"N/A")</f>
        <v>N/A</v>
      </c>
      <c r="X4384" s="61" t="str">
        <f aca="false">IF(OR($W4384="N/A",$R4384="",$S4384=""),"N/A",IF($W4384&gt;=4,"Not Significant",IF($W4384&gt;=2,"Semi-Significant","Significant")))</f>
        <v>N/A</v>
      </c>
      <c r="Z4384" s="1" t="str">
        <f aca="false">IF($D4384="Z540.1 w/data",0,"")</f>
        <v/>
      </c>
      <c r="AA4384" s="1" t="e">
        <f aca="false">$Y4384+$Q4384+$Z4384</f>
        <v>#VALUE!</v>
      </c>
      <c r="AB4384" s="1" t="n">
        <f aca="false">$N4384+$Q4384</f>
        <v>0</v>
      </c>
      <c r="AC4384" s="1" t="str">
        <f aca="false">IF($Y4384="","",IF(AND($AA4384&gt;=$R4384,$AA4384&lt;=$S4384),"Pass","Fail"))</f>
        <v/>
      </c>
      <c r="AD4384" s="1" t="str">
        <f aca="false">IF($Y4384="","",IF($AA4384&gt;$R4384,"Pass","Fail"))</f>
        <v/>
      </c>
      <c r="AE4384" s="1" t="str">
        <f aca="false">IF($Y4384="","",IF($AA4384&gt;=$R4384,"Pass","Fail"))</f>
        <v/>
      </c>
      <c r="AF4384" s="1" t="str">
        <f aca="false">IF($Y4384="","",IF($AA4384&lt;=$S4384,"Pass","Fail"))</f>
        <v/>
      </c>
      <c r="AG4384" s="1" t="str">
        <f aca="false">IF($Y4384="","",IF($AA4384&lt;$S4384,"Pass","Fail"))</f>
        <v/>
      </c>
      <c r="AH4384" s="23" t="str">
        <f aca="true">INDIRECT(CHOOSE(MATCH($T4384,{"±","&gt;","≥","≤","&lt;"},0), "AC", "AD", "AE", "AF", "AG") &amp; ROW())</f>
        <v/>
      </c>
      <c r="AI4384" s="56" t="str">
        <f aca="false">IF($X4384="Not Significant","No Further Action Required",
IF($AH4384="","",
IF(AND($AH4384="Pass",$L4384="0 - Passed "),"Analysis performed; no further action required.",
IF(AND($AH4384="Fail",$L4384="1 - Failed "),"Analysis performed; no further action required.",
IF(AND($AH4384="Pass",$L4384="2 - Limited In Use "),"Analysis performed; no further action required.",
IF(AND($AH4384="Fail",$L4384="3 - Adjusted "),"Analysis performed; no further action required.",
"Unit fails analysis; TSM determination required."))))))</f>
        <v/>
      </c>
      <c r="AJ4384" s="58"/>
    </row>
    <row r="4385" customFormat="false" ht="15" hidden="false" customHeight="false" outlineLevel="0" collapsed="false">
      <c r="A4385" s="56"/>
      <c r="E4385" s="57" t="str">
        <f aca="false">IF(AND($F4385="",$G4385=""),"",IF($G4385="",$F4385,HYPERLINK($G4385,$F4385)))</f>
        <v/>
      </c>
      <c r="H4385" s="1" t="str">
        <f aca="false">IF($I4385="","None Attached",IF(LEFT($I4385,5)="https",HYPERLINK($I4385,"Datasheet"),HYPERLINK(_xlfn.CONCAT("https://",$I4385),"Datasheet")))</f>
        <v>None Attached</v>
      </c>
      <c r="M4385" s="56"/>
      <c r="P4385" s="58"/>
      <c r="Q4385" s="1" t="n">
        <f aca="false">$M4385-$N4385</f>
        <v>0</v>
      </c>
      <c r="R4385" s="56"/>
      <c r="T4385" s="59" t="s">
        <v>15</v>
      </c>
      <c r="U4385" s="1" t="n">
        <f aca="false">$S4385-$R4385</f>
        <v>0</v>
      </c>
      <c r="V4385" s="1" t="n">
        <f aca="false">IF($T4385="±",$Q4385*2,$Q4385)</f>
        <v>0</v>
      </c>
      <c r="W4385" s="60" t="str">
        <f aca="false">IFERROR($U4385/ABS($V4385),"N/A")</f>
        <v>N/A</v>
      </c>
      <c r="X4385" s="61" t="str">
        <f aca="false">IF(OR($W4385="N/A",$R4385="",$S4385=""),"N/A",IF($W4385&gt;=4,"Not Significant",IF($W4385&gt;=2,"Semi-Significant","Significant")))</f>
        <v>N/A</v>
      </c>
      <c r="Z4385" s="1" t="str">
        <f aca="false">IF($D4385="Z540.1 w/data",0,"")</f>
        <v/>
      </c>
      <c r="AA4385" s="1" t="e">
        <f aca="false">$Y4385+$Q4385+$Z4385</f>
        <v>#VALUE!</v>
      </c>
      <c r="AB4385" s="1" t="n">
        <f aca="false">$N4385+$Q4385</f>
        <v>0</v>
      </c>
      <c r="AC4385" s="1" t="str">
        <f aca="false">IF($Y4385="","",IF(AND($AA4385&gt;=$R4385,$AA4385&lt;=$S4385),"Pass","Fail"))</f>
        <v/>
      </c>
      <c r="AD4385" s="1" t="str">
        <f aca="false">IF($Y4385="","",IF($AA4385&gt;$R4385,"Pass","Fail"))</f>
        <v/>
      </c>
      <c r="AE4385" s="1" t="str">
        <f aca="false">IF($Y4385="","",IF($AA4385&gt;=$R4385,"Pass","Fail"))</f>
        <v/>
      </c>
      <c r="AF4385" s="1" t="str">
        <f aca="false">IF($Y4385="","",IF($AA4385&lt;=$S4385,"Pass","Fail"))</f>
        <v/>
      </c>
      <c r="AG4385" s="1" t="str">
        <f aca="false">IF($Y4385="","",IF($AA4385&lt;$S4385,"Pass","Fail"))</f>
        <v/>
      </c>
      <c r="AH4385" s="23" t="str">
        <f aca="true">INDIRECT(CHOOSE(MATCH($T4385,{"±","&gt;","≥","≤","&lt;"},0), "AC", "AD", "AE", "AF", "AG") &amp; ROW())</f>
        <v/>
      </c>
      <c r="AI4385" s="56" t="str">
        <f aca="false">IF($X4385="Not Significant","No Further Action Required",
IF($AH4385="","",
IF(AND($AH4385="Pass",$L4385="0 - Passed "),"Analysis performed; no further action required.",
IF(AND($AH4385="Fail",$L4385="1 - Failed "),"Analysis performed; no further action required.",
IF(AND($AH4385="Pass",$L4385="2 - Limited In Use "),"Analysis performed; no further action required.",
IF(AND($AH4385="Fail",$L4385="3 - Adjusted "),"Analysis performed; no further action required.",
"Unit fails analysis; TSM determination required."))))))</f>
        <v/>
      </c>
      <c r="AJ4385" s="58"/>
    </row>
    <row r="4386" customFormat="false" ht="15" hidden="false" customHeight="false" outlineLevel="0" collapsed="false">
      <c r="A4386" s="56"/>
      <c r="E4386" s="57" t="str">
        <f aca="false">IF(AND($F4386="",$G4386=""),"",IF($G4386="",$F4386,HYPERLINK($G4386,$F4386)))</f>
        <v/>
      </c>
      <c r="H4386" s="1" t="str">
        <f aca="false">IF($I4386="","None Attached",IF(LEFT($I4386,5)="https",HYPERLINK($I4386,"Datasheet"),HYPERLINK(_xlfn.CONCAT("https://",$I4386),"Datasheet")))</f>
        <v>None Attached</v>
      </c>
      <c r="M4386" s="56"/>
      <c r="P4386" s="58"/>
      <c r="Q4386" s="1" t="n">
        <f aca="false">$M4386-$N4386</f>
        <v>0</v>
      </c>
      <c r="R4386" s="56"/>
      <c r="T4386" s="59" t="s">
        <v>15</v>
      </c>
      <c r="U4386" s="1" t="n">
        <f aca="false">$S4386-$R4386</f>
        <v>0</v>
      </c>
      <c r="V4386" s="1" t="n">
        <f aca="false">IF($T4386="±",$Q4386*2,$Q4386)</f>
        <v>0</v>
      </c>
      <c r="W4386" s="60" t="str">
        <f aca="false">IFERROR($U4386/ABS($V4386),"N/A")</f>
        <v>N/A</v>
      </c>
      <c r="X4386" s="61" t="str">
        <f aca="false">IF(OR($W4386="N/A",$R4386="",$S4386=""),"N/A",IF($W4386&gt;=4,"Not Significant",IF($W4386&gt;=2,"Semi-Significant","Significant")))</f>
        <v>N/A</v>
      </c>
      <c r="Z4386" s="1" t="str">
        <f aca="false">IF($D4386="Z540.1 w/data",0,"")</f>
        <v/>
      </c>
      <c r="AA4386" s="1" t="e">
        <f aca="false">$Y4386+$Q4386+$Z4386</f>
        <v>#VALUE!</v>
      </c>
      <c r="AB4386" s="1" t="n">
        <f aca="false">$N4386+$Q4386</f>
        <v>0</v>
      </c>
      <c r="AC4386" s="1" t="str">
        <f aca="false">IF($Y4386="","",IF(AND($AA4386&gt;=$R4386,$AA4386&lt;=$S4386),"Pass","Fail"))</f>
        <v/>
      </c>
      <c r="AD4386" s="1" t="str">
        <f aca="false">IF($Y4386="","",IF($AA4386&gt;$R4386,"Pass","Fail"))</f>
        <v/>
      </c>
      <c r="AE4386" s="1" t="str">
        <f aca="false">IF($Y4386="","",IF($AA4386&gt;=$R4386,"Pass","Fail"))</f>
        <v/>
      </c>
      <c r="AF4386" s="1" t="str">
        <f aca="false">IF($Y4386="","",IF($AA4386&lt;=$S4386,"Pass","Fail"))</f>
        <v/>
      </c>
      <c r="AG4386" s="1" t="str">
        <f aca="false">IF($Y4386="","",IF($AA4386&lt;$S4386,"Pass","Fail"))</f>
        <v/>
      </c>
      <c r="AH4386" s="23" t="str">
        <f aca="true">INDIRECT(CHOOSE(MATCH($T4386,{"±","&gt;","≥","≤","&lt;"},0), "AC", "AD", "AE", "AF", "AG") &amp; ROW())</f>
        <v/>
      </c>
      <c r="AI4386" s="56" t="str">
        <f aca="false">IF($X4386="Not Significant","No Further Action Required",
IF($AH4386="","",
IF(AND($AH4386="Pass",$L4386="0 - Passed "),"Analysis performed; no further action required.",
IF(AND($AH4386="Fail",$L4386="1 - Failed "),"Analysis performed; no further action required.",
IF(AND($AH4386="Pass",$L4386="2 - Limited In Use "),"Analysis performed; no further action required.",
IF(AND($AH4386="Fail",$L4386="3 - Adjusted "),"Analysis performed; no further action required.",
"Unit fails analysis; TSM determination required."))))))</f>
        <v/>
      </c>
      <c r="AJ4386" s="58"/>
    </row>
    <row r="4387" customFormat="false" ht="15" hidden="false" customHeight="false" outlineLevel="0" collapsed="false">
      <c r="A4387" s="56"/>
      <c r="E4387" s="57" t="str">
        <f aca="false">IF(AND($F4387="",$G4387=""),"",IF($G4387="",$F4387,HYPERLINK($G4387,$F4387)))</f>
        <v/>
      </c>
      <c r="H4387" s="1" t="str">
        <f aca="false">IF($I4387="","None Attached",IF(LEFT($I4387,5)="https",HYPERLINK($I4387,"Datasheet"),HYPERLINK(_xlfn.CONCAT("https://",$I4387),"Datasheet")))</f>
        <v>None Attached</v>
      </c>
      <c r="M4387" s="56"/>
      <c r="P4387" s="58"/>
      <c r="Q4387" s="1" t="n">
        <f aca="false">$M4387-$N4387</f>
        <v>0</v>
      </c>
      <c r="R4387" s="56"/>
      <c r="T4387" s="59" t="s">
        <v>15</v>
      </c>
      <c r="U4387" s="1" t="n">
        <f aca="false">$S4387-$R4387</f>
        <v>0</v>
      </c>
      <c r="V4387" s="1" t="n">
        <f aca="false">IF($T4387="±",$Q4387*2,$Q4387)</f>
        <v>0</v>
      </c>
      <c r="W4387" s="60" t="str">
        <f aca="false">IFERROR($U4387/ABS($V4387),"N/A")</f>
        <v>N/A</v>
      </c>
      <c r="X4387" s="61" t="str">
        <f aca="false">IF(OR($W4387="N/A",$R4387="",$S4387=""),"N/A",IF($W4387&gt;=4,"Not Significant",IF($W4387&gt;=2,"Semi-Significant","Significant")))</f>
        <v>N/A</v>
      </c>
      <c r="Z4387" s="1" t="str">
        <f aca="false">IF($D4387="Z540.1 w/data",0,"")</f>
        <v/>
      </c>
      <c r="AA4387" s="1" t="e">
        <f aca="false">$Y4387+$Q4387+$Z4387</f>
        <v>#VALUE!</v>
      </c>
      <c r="AB4387" s="1" t="n">
        <f aca="false">$N4387+$Q4387</f>
        <v>0</v>
      </c>
      <c r="AC4387" s="1" t="str">
        <f aca="false">IF($Y4387="","",IF(AND($AA4387&gt;=$R4387,$AA4387&lt;=$S4387),"Pass","Fail"))</f>
        <v/>
      </c>
      <c r="AD4387" s="1" t="str">
        <f aca="false">IF($Y4387="","",IF($AA4387&gt;$R4387,"Pass","Fail"))</f>
        <v/>
      </c>
      <c r="AE4387" s="1" t="str">
        <f aca="false">IF($Y4387="","",IF($AA4387&gt;=$R4387,"Pass","Fail"))</f>
        <v/>
      </c>
      <c r="AF4387" s="1" t="str">
        <f aca="false">IF($Y4387="","",IF($AA4387&lt;=$S4387,"Pass","Fail"))</f>
        <v/>
      </c>
      <c r="AG4387" s="1" t="str">
        <f aca="false">IF($Y4387="","",IF($AA4387&lt;$S4387,"Pass","Fail"))</f>
        <v/>
      </c>
      <c r="AH4387" s="23" t="str">
        <f aca="true">INDIRECT(CHOOSE(MATCH($T4387,{"±","&gt;","≥","≤","&lt;"},0), "AC", "AD", "AE", "AF", "AG") &amp; ROW())</f>
        <v/>
      </c>
      <c r="AI4387" s="56" t="str">
        <f aca="false">IF($X4387="Not Significant","No Further Action Required",
IF($AH4387="","",
IF(AND($AH4387="Pass",$L4387="0 - Passed "),"Analysis performed; no further action required.",
IF(AND($AH4387="Fail",$L4387="1 - Failed "),"Analysis performed; no further action required.",
IF(AND($AH4387="Pass",$L4387="2 - Limited In Use "),"Analysis performed; no further action required.",
IF(AND($AH4387="Fail",$L4387="3 - Adjusted "),"Analysis performed; no further action required.",
"Unit fails analysis; TSM determination required."))))))</f>
        <v/>
      </c>
      <c r="AJ4387" s="58"/>
    </row>
    <row r="4388" customFormat="false" ht="15" hidden="false" customHeight="false" outlineLevel="0" collapsed="false">
      <c r="A4388" s="56"/>
      <c r="E4388" s="57" t="str">
        <f aca="false">IF(AND($F4388="",$G4388=""),"",IF($G4388="",$F4388,HYPERLINK($G4388,$F4388)))</f>
        <v/>
      </c>
      <c r="H4388" s="1" t="str">
        <f aca="false">IF($I4388="","None Attached",IF(LEFT($I4388,5)="https",HYPERLINK($I4388,"Datasheet"),HYPERLINK(_xlfn.CONCAT("https://",$I4388),"Datasheet")))</f>
        <v>None Attached</v>
      </c>
      <c r="M4388" s="56"/>
      <c r="P4388" s="58"/>
      <c r="Q4388" s="1" t="n">
        <f aca="false">$M4388-$N4388</f>
        <v>0</v>
      </c>
      <c r="R4388" s="56"/>
      <c r="T4388" s="59" t="s">
        <v>15</v>
      </c>
      <c r="U4388" s="1" t="n">
        <f aca="false">$S4388-$R4388</f>
        <v>0</v>
      </c>
      <c r="V4388" s="1" t="n">
        <f aca="false">IF($T4388="±",$Q4388*2,$Q4388)</f>
        <v>0</v>
      </c>
      <c r="W4388" s="60" t="str">
        <f aca="false">IFERROR($U4388/ABS($V4388),"N/A")</f>
        <v>N/A</v>
      </c>
      <c r="X4388" s="61" t="str">
        <f aca="false">IF(OR($W4388="N/A",$R4388="",$S4388=""),"N/A",IF($W4388&gt;=4,"Not Significant",IF($W4388&gt;=2,"Semi-Significant","Significant")))</f>
        <v>N/A</v>
      </c>
      <c r="Z4388" s="1" t="str">
        <f aca="false">IF($D4388="Z540.1 w/data",0,"")</f>
        <v/>
      </c>
      <c r="AA4388" s="1" t="e">
        <f aca="false">$Y4388+$Q4388+$Z4388</f>
        <v>#VALUE!</v>
      </c>
      <c r="AB4388" s="1" t="n">
        <f aca="false">$N4388+$Q4388</f>
        <v>0</v>
      </c>
      <c r="AC4388" s="1" t="str">
        <f aca="false">IF($Y4388="","",IF(AND($AA4388&gt;=$R4388,$AA4388&lt;=$S4388),"Pass","Fail"))</f>
        <v/>
      </c>
      <c r="AD4388" s="1" t="str">
        <f aca="false">IF($Y4388="","",IF($AA4388&gt;$R4388,"Pass","Fail"))</f>
        <v/>
      </c>
      <c r="AE4388" s="1" t="str">
        <f aca="false">IF($Y4388="","",IF($AA4388&gt;=$R4388,"Pass","Fail"))</f>
        <v/>
      </c>
      <c r="AF4388" s="1" t="str">
        <f aca="false">IF($Y4388="","",IF($AA4388&lt;=$S4388,"Pass","Fail"))</f>
        <v/>
      </c>
      <c r="AG4388" s="1" t="str">
        <f aca="false">IF($Y4388="","",IF($AA4388&lt;$S4388,"Pass","Fail"))</f>
        <v/>
      </c>
      <c r="AH4388" s="23" t="str">
        <f aca="true">INDIRECT(CHOOSE(MATCH($T4388,{"±","&gt;","≥","≤","&lt;"},0), "AC", "AD", "AE", "AF", "AG") &amp; ROW())</f>
        <v/>
      </c>
      <c r="AI4388" s="56" t="str">
        <f aca="false">IF($X4388="Not Significant","No Further Action Required",
IF($AH4388="","",
IF(AND($AH4388="Pass",$L4388="0 - Passed "),"Analysis performed; no further action required.",
IF(AND($AH4388="Fail",$L4388="1 - Failed "),"Analysis performed; no further action required.",
IF(AND($AH4388="Pass",$L4388="2 - Limited In Use "),"Analysis performed; no further action required.",
IF(AND($AH4388="Fail",$L4388="3 - Adjusted "),"Analysis performed; no further action required.",
"Unit fails analysis; TSM determination required."))))))</f>
        <v/>
      </c>
      <c r="AJ4388" s="58"/>
    </row>
    <row r="4389" customFormat="false" ht="15" hidden="false" customHeight="false" outlineLevel="0" collapsed="false">
      <c r="A4389" s="56"/>
      <c r="E4389" s="57" t="str">
        <f aca="false">IF(AND($F4389="",$G4389=""),"",IF($G4389="",$F4389,HYPERLINK($G4389,$F4389)))</f>
        <v/>
      </c>
      <c r="H4389" s="1" t="str">
        <f aca="false">IF($I4389="","None Attached",IF(LEFT($I4389,5)="https",HYPERLINK($I4389,"Datasheet"),HYPERLINK(_xlfn.CONCAT("https://",$I4389),"Datasheet")))</f>
        <v>None Attached</v>
      </c>
      <c r="M4389" s="56"/>
      <c r="P4389" s="58"/>
      <c r="Q4389" s="1" t="n">
        <f aca="false">$M4389-$N4389</f>
        <v>0</v>
      </c>
      <c r="R4389" s="56"/>
      <c r="T4389" s="59" t="s">
        <v>15</v>
      </c>
      <c r="U4389" s="1" t="n">
        <f aca="false">$S4389-$R4389</f>
        <v>0</v>
      </c>
      <c r="V4389" s="1" t="n">
        <f aca="false">IF($T4389="±",$Q4389*2,$Q4389)</f>
        <v>0</v>
      </c>
      <c r="W4389" s="60" t="str">
        <f aca="false">IFERROR($U4389/ABS($V4389),"N/A")</f>
        <v>N/A</v>
      </c>
      <c r="X4389" s="61" t="str">
        <f aca="false">IF(OR($W4389="N/A",$R4389="",$S4389=""),"N/A",IF($W4389&gt;=4,"Not Significant",IF($W4389&gt;=2,"Semi-Significant","Significant")))</f>
        <v>N/A</v>
      </c>
      <c r="Z4389" s="1" t="str">
        <f aca="false">IF($D4389="Z540.1 w/data",0,"")</f>
        <v/>
      </c>
      <c r="AA4389" s="1" t="e">
        <f aca="false">$Y4389+$Q4389+$Z4389</f>
        <v>#VALUE!</v>
      </c>
      <c r="AB4389" s="1" t="n">
        <f aca="false">$N4389+$Q4389</f>
        <v>0</v>
      </c>
      <c r="AC4389" s="1" t="str">
        <f aca="false">IF($Y4389="","",IF(AND($AA4389&gt;=$R4389,$AA4389&lt;=$S4389),"Pass","Fail"))</f>
        <v/>
      </c>
      <c r="AD4389" s="1" t="str">
        <f aca="false">IF($Y4389="","",IF($AA4389&gt;$R4389,"Pass","Fail"))</f>
        <v/>
      </c>
      <c r="AE4389" s="1" t="str">
        <f aca="false">IF($Y4389="","",IF($AA4389&gt;=$R4389,"Pass","Fail"))</f>
        <v/>
      </c>
      <c r="AF4389" s="1" t="str">
        <f aca="false">IF($Y4389="","",IF($AA4389&lt;=$S4389,"Pass","Fail"))</f>
        <v/>
      </c>
      <c r="AG4389" s="1" t="str">
        <f aca="false">IF($Y4389="","",IF($AA4389&lt;$S4389,"Pass","Fail"))</f>
        <v/>
      </c>
      <c r="AH4389" s="23" t="str">
        <f aca="true">INDIRECT(CHOOSE(MATCH($T4389,{"±","&gt;","≥","≤","&lt;"},0), "AC", "AD", "AE", "AF", "AG") &amp; ROW())</f>
        <v/>
      </c>
      <c r="AI4389" s="56" t="str">
        <f aca="false">IF($X4389="Not Significant","No Further Action Required",
IF($AH4389="","",
IF(AND($AH4389="Pass",$L4389="0 - Passed "),"Analysis performed; no further action required.",
IF(AND($AH4389="Fail",$L4389="1 - Failed "),"Analysis performed; no further action required.",
IF(AND($AH4389="Pass",$L4389="2 - Limited In Use "),"Analysis performed; no further action required.",
IF(AND($AH4389="Fail",$L4389="3 - Adjusted "),"Analysis performed; no further action required.",
"Unit fails analysis; TSM determination required."))))))</f>
        <v/>
      </c>
      <c r="AJ4389" s="58"/>
    </row>
    <row r="4390" customFormat="false" ht="15" hidden="false" customHeight="false" outlineLevel="0" collapsed="false">
      <c r="A4390" s="56"/>
      <c r="E4390" s="57" t="str">
        <f aca="false">IF(AND($F4390="",$G4390=""),"",IF($G4390="",$F4390,HYPERLINK($G4390,$F4390)))</f>
        <v/>
      </c>
      <c r="H4390" s="1" t="str">
        <f aca="false">IF($I4390="","None Attached",IF(LEFT($I4390,5)="https",HYPERLINK($I4390,"Datasheet"),HYPERLINK(_xlfn.CONCAT("https://",$I4390),"Datasheet")))</f>
        <v>None Attached</v>
      </c>
      <c r="M4390" s="56"/>
      <c r="P4390" s="58"/>
      <c r="Q4390" s="1" t="n">
        <f aca="false">$M4390-$N4390</f>
        <v>0</v>
      </c>
      <c r="R4390" s="56"/>
      <c r="T4390" s="59" t="s">
        <v>15</v>
      </c>
      <c r="U4390" s="1" t="n">
        <f aca="false">$S4390-$R4390</f>
        <v>0</v>
      </c>
      <c r="V4390" s="1" t="n">
        <f aca="false">IF($T4390="±",$Q4390*2,$Q4390)</f>
        <v>0</v>
      </c>
      <c r="W4390" s="60" t="str">
        <f aca="false">IFERROR($U4390/ABS($V4390),"N/A")</f>
        <v>N/A</v>
      </c>
      <c r="X4390" s="61" t="str">
        <f aca="false">IF(OR($W4390="N/A",$R4390="",$S4390=""),"N/A",IF($W4390&gt;=4,"Not Significant",IF($W4390&gt;=2,"Semi-Significant","Significant")))</f>
        <v>N/A</v>
      </c>
      <c r="Z4390" s="1" t="str">
        <f aca="false">IF($D4390="Z540.1 w/data",0,"")</f>
        <v/>
      </c>
      <c r="AA4390" s="1" t="e">
        <f aca="false">$Y4390+$Q4390+$Z4390</f>
        <v>#VALUE!</v>
      </c>
      <c r="AB4390" s="1" t="n">
        <f aca="false">$N4390+$Q4390</f>
        <v>0</v>
      </c>
      <c r="AC4390" s="1" t="str">
        <f aca="false">IF($Y4390="","",IF(AND($AA4390&gt;=$R4390,$AA4390&lt;=$S4390),"Pass","Fail"))</f>
        <v/>
      </c>
      <c r="AD4390" s="1" t="str">
        <f aca="false">IF($Y4390="","",IF($AA4390&gt;$R4390,"Pass","Fail"))</f>
        <v/>
      </c>
      <c r="AE4390" s="1" t="str">
        <f aca="false">IF($Y4390="","",IF($AA4390&gt;=$R4390,"Pass","Fail"))</f>
        <v/>
      </c>
      <c r="AF4390" s="1" t="str">
        <f aca="false">IF($Y4390="","",IF($AA4390&lt;=$S4390,"Pass","Fail"))</f>
        <v/>
      </c>
      <c r="AG4390" s="1" t="str">
        <f aca="false">IF($Y4390="","",IF($AA4390&lt;$S4390,"Pass","Fail"))</f>
        <v/>
      </c>
      <c r="AH4390" s="23" t="str">
        <f aca="true">INDIRECT(CHOOSE(MATCH($T4390,{"±","&gt;","≥","≤","&lt;"},0), "AC", "AD", "AE", "AF", "AG") &amp; ROW())</f>
        <v/>
      </c>
      <c r="AI4390" s="56" t="str">
        <f aca="false">IF($X4390="Not Significant","No Further Action Required",
IF($AH4390="","",
IF(AND($AH4390="Pass",$L4390="0 - Passed "),"Analysis performed; no further action required.",
IF(AND($AH4390="Fail",$L4390="1 - Failed "),"Analysis performed; no further action required.",
IF(AND($AH4390="Pass",$L4390="2 - Limited In Use "),"Analysis performed; no further action required.",
IF(AND($AH4390="Fail",$L4390="3 - Adjusted "),"Analysis performed; no further action required.",
"Unit fails analysis; TSM determination required."))))))</f>
        <v/>
      </c>
      <c r="AJ4390" s="58"/>
    </row>
    <row r="4391" customFormat="false" ht="15" hidden="false" customHeight="false" outlineLevel="0" collapsed="false">
      <c r="A4391" s="56"/>
      <c r="E4391" s="57" t="str">
        <f aca="false">IF(AND($F4391="",$G4391=""),"",IF($G4391="",$F4391,HYPERLINK($G4391,$F4391)))</f>
        <v/>
      </c>
      <c r="H4391" s="1" t="str">
        <f aca="false">IF($I4391="","None Attached",IF(LEFT($I4391,5)="https",HYPERLINK($I4391,"Datasheet"),HYPERLINK(_xlfn.CONCAT("https://",$I4391),"Datasheet")))</f>
        <v>None Attached</v>
      </c>
      <c r="M4391" s="56"/>
      <c r="P4391" s="58"/>
      <c r="Q4391" s="1" t="n">
        <f aca="false">$M4391-$N4391</f>
        <v>0</v>
      </c>
      <c r="R4391" s="56"/>
      <c r="T4391" s="59" t="s">
        <v>15</v>
      </c>
      <c r="U4391" s="1" t="n">
        <f aca="false">$S4391-$R4391</f>
        <v>0</v>
      </c>
      <c r="V4391" s="1" t="n">
        <f aca="false">IF($T4391="±",$Q4391*2,$Q4391)</f>
        <v>0</v>
      </c>
      <c r="W4391" s="60" t="str">
        <f aca="false">IFERROR($U4391/ABS($V4391),"N/A")</f>
        <v>N/A</v>
      </c>
      <c r="X4391" s="61" t="str">
        <f aca="false">IF(OR($W4391="N/A",$R4391="",$S4391=""),"N/A",IF($W4391&gt;=4,"Not Significant",IF($W4391&gt;=2,"Semi-Significant","Significant")))</f>
        <v>N/A</v>
      </c>
      <c r="Z4391" s="1" t="str">
        <f aca="false">IF($D4391="Z540.1 w/data",0,"")</f>
        <v/>
      </c>
      <c r="AA4391" s="1" t="e">
        <f aca="false">$Y4391+$Q4391+$Z4391</f>
        <v>#VALUE!</v>
      </c>
      <c r="AB4391" s="1" t="n">
        <f aca="false">$N4391+$Q4391</f>
        <v>0</v>
      </c>
      <c r="AC4391" s="1" t="str">
        <f aca="false">IF($Y4391="","",IF(AND($AA4391&gt;=$R4391,$AA4391&lt;=$S4391),"Pass","Fail"))</f>
        <v/>
      </c>
      <c r="AD4391" s="1" t="str">
        <f aca="false">IF($Y4391="","",IF($AA4391&gt;$R4391,"Pass","Fail"))</f>
        <v/>
      </c>
      <c r="AE4391" s="1" t="str">
        <f aca="false">IF($Y4391="","",IF($AA4391&gt;=$R4391,"Pass","Fail"))</f>
        <v/>
      </c>
      <c r="AF4391" s="1" t="str">
        <f aca="false">IF($Y4391="","",IF($AA4391&lt;=$S4391,"Pass","Fail"))</f>
        <v/>
      </c>
      <c r="AG4391" s="1" t="str">
        <f aca="false">IF($Y4391="","",IF($AA4391&lt;$S4391,"Pass","Fail"))</f>
        <v/>
      </c>
      <c r="AH4391" s="23" t="str">
        <f aca="true">INDIRECT(CHOOSE(MATCH($T4391,{"±","&gt;","≥","≤","&lt;"},0), "AC", "AD", "AE", "AF", "AG") &amp; ROW())</f>
        <v/>
      </c>
      <c r="AI4391" s="56" t="str">
        <f aca="false">IF($X4391="Not Significant","No Further Action Required",
IF($AH4391="","",
IF(AND($AH4391="Pass",$L4391="0 - Passed "),"Analysis performed; no further action required.",
IF(AND($AH4391="Fail",$L4391="1 - Failed "),"Analysis performed; no further action required.",
IF(AND($AH4391="Pass",$L4391="2 - Limited In Use "),"Analysis performed; no further action required.",
IF(AND($AH4391="Fail",$L4391="3 - Adjusted "),"Analysis performed; no further action required.",
"Unit fails analysis; TSM determination required."))))))</f>
        <v/>
      </c>
      <c r="AJ4391" s="58"/>
    </row>
    <row r="4392" customFormat="false" ht="15" hidden="false" customHeight="false" outlineLevel="0" collapsed="false">
      <c r="A4392" s="56"/>
      <c r="E4392" s="57" t="str">
        <f aca="false">IF(AND($F4392="",$G4392=""),"",IF($G4392="",$F4392,HYPERLINK($G4392,$F4392)))</f>
        <v/>
      </c>
      <c r="H4392" s="1" t="str">
        <f aca="false">IF($I4392="","None Attached",IF(LEFT($I4392,5)="https",HYPERLINK($I4392,"Datasheet"),HYPERLINK(_xlfn.CONCAT("https://",$I4392),"Datasheet")))</f>
        <v>None Attached</v>
      </c>
      <c r="M4392" s="56"/>
      <c r="P4392" s="58"/>
      <c r="Q4392" s="1" t="n">
        <f aca="false">$M4392-$N4392</f>
        <v>0</v>
      </c>
      <c r="R4392" s="56"/>
      <c r="T4392" s="59" t="s">
        <v>15</v>
      </c>
      <c r="U4392" s="1" t="n">
        <f aca="false">$S4392-$R4392</f>
        <v>0</v>
      </c>
      <c r="V4392" s="1" t="n">
        <f aca="false">IF($T4392="±",$Q4392*2,$Q4392)</f>
        <v>0</v>
      </c>
      <c r="W4392" s="60" t="str">
        <f aca="false">IFERROR($U4392/ABS($V4392),"N/A")</f>
        <v>N/A</v>
      </c>
      <c r="X4392" s="61" t="str">
        <f aca="false">IF(OR($W4392="N/A",$R4392="",$S4392=""),"N/A",IF($W4392&gt;=4,"Not Significant",IF($W4392&gt;=2,"Semi-Significant","Significant")))</f>
        <v>N/A</v>
      </c>
      <c r="Z4392" s="1" t="str">
        <f aca="false">IF($D4392="Z540.1 w/data",0,"")</f>
        <v/>
      </c>
      <c r="AA4392" s="1" t="e">
        <f aca="false">$Y4392+$Q4392+$Z4392</f>
        <v>#VALUE!</v>
      </c>
      <c r="AB4392" s="1" t="n">
        <f aca="false">$N4392+$Q4392</f>
        <v>0</v>
      </c>
      <c r="AC4392" s="1" t="str">
        <f aca="false">IF($Y4392="","",IF(AND($AA4392&gt;=$R4392,$AA4392&lt;=$S4392),"Pass","Fail"))</f>
        <v/>
      </c>
      <c r="AD4392" s="1" t="str">
        <f aca="false">IF($Y4392="","",IF($AA4392&gt;$R4392,"Pass","Fail"))</f>
        <v/>
      </c>
      <c r="AE4392" s="1" t="str">
        <f aca="false">IF($Y4392="","",IF($AA4392&gt;=$R4392,"Pass","Fail"))</f>
        <v/>
      </c>
      <c r="AF4392" s="1" t="str">
        <f aca="false">IF($Y4392="","",IF($AA4392&lt;=$S4392,"Pass","Fail"))</f>
        <v/>
      </c>
      <c r="AG4392" s="1" t="str">
        <f aca="false">IF($Y4392="","",IF($AA4392&lt;$S4392,"Pass","Fail"))</f>
        <v/>
      </c>
      <c r="AH4392" s="23" t="str">
        <f aca="true">INDIRECT(CHOOSE(MATCH($T4392,{"±","&gt;","≥","≤","&lt;"},0), "AC", "AD", "AE", "AF", "AG") &amp; ROW())</f>
        <v/>
      </c>
      <c r="AI4392" s="56" t="str">
        <f aca="false">IF($X4392="Not Significant","No Further Action Required",
IF($AH4392="","",
IF(AND($AH4392="Pass",$L4392="0 - Passed "),"Analysis performed; no further action required.",
IF(AND($AH4392="Fail",$L4392="1 - Failed "),"Analysis performed; no further action required.",
IF(AND($AH4392="Pass",$L4392="2 - Limited In Use "),"Analysis performed; no further action required.",
IF(AND($AH4392="Fail",$L4392="3 - Adjusted "),"Analysis performed; no further action required.",
"Unit fails analysis; TSM determination required."))))))</f>
        <v/>
      </c>
      <c r="AJ4392" s="58"/>
    </row>
    <row r="4393" customFormat="false" ht="15" hidden="false" customHeight="false" outlineLevel="0" collapsed="false">
      <c r="A4393" s="56"/>
      <c r="E4393" s="57" t="str">
        <f aca="false">IF(AND($F4393="",$G4393=""),"",IF($G4393="",$F4393,HYPERLINK($G4393,$F4393)))</f>
        <v/>
      </c>
      <c r="H4393" s="1" t="str">
        <f aca="false">IF($I4393="","None Attached",IF(LEFT($I4393,5)="https",HYPERLINK($I4393,"Datasheet"),HYPERLINK(_xlfn.CONCAT("https://",$I4393),"Datasheet")))</f>
        <v>None Attached</v>
      </c>
      <c r="M4393" s="56"/>
      <c r="P4393" s="58"/>
      <c r="Q4393" s="1" t="n">
        <f aca="false">$M4393-$N4393</f>
        <v>0</v>
      </c>
      <c r="R4393" s="56"/>
      <c r="T4393" s="59" t="s">
        <v>15</v>
      </c>
      <c r="U4393" s="1" t="n">
        <f aca="false">$S4393-$R4393</f>
        <v>0</v>
      </c>
      <c r="V4393" s="1" t="n">
        <f aca="false">IF($T4393="±",$Q4393*2,$Q4393)</f>
        <v>0</v>
      </c>
      <c r="W4393" s="60" t="str">
        <f aca="false">IFERROR($U4393/ABS($V4393),"N/A")</f>
        <v>N/A</v>
      </c>
      <c r="X4393" s="61" t="str">
        <f aca="false">IF(OR($W4393="N/A",$R4393="",$S4393=""),"N/A",IF($W4393&gt;=4,"Not Significant",IF($W4393&gt;=2,"Semi-Significant","Significant")))</f>
        <v>N/A</v>
      </c>
      <c r="Z4393" s="1" t="str">
        <f aca="false">IF($D4393="Z540.1 w/data",0,"")</f>
        <v/>
      </c>
      <c r="AA4393" s="1" t="e">
        <f aca="false">$Y4393+$Q4393+$Z4393</f>
        <v>#VALUE!</v>
      </c>
      <c r="AB4393" s="1" t="n">
        <f aca="false">$N4393+$Q4393</f>
        <v>0</v>
      </c>
      <c r="AC4393" s="1" t="str">
        <f aca="false">IF($Y4393="","",IF(AND($AA4393&gt;=$R4393,$AA4393&lt;=$S4393),"Pass","Fail"))</f>
        <v/>
      </c>
      <c r="AD4393" s="1" t="str">
        <f aca="false">IF($Y4393="","",IF($AA4393&gt;$R4393,"Pass","Fail"))</f>
        <v/>
      </c>
      <c r="AE4393" s="1" t="str">
        <f aca="false">IF($Y4393="","",IF($AA4393&gt;=$R4393,"Pass","Fail"))</f>
        <v/>
      </c>
      <c r="AF4393" s="1" t="str">
        <f aca="false">IF($Y4393="","",IF($AA4393&lt;=$S4393,"Pass","Fail"))</f>
        <v/>
      </c>
      <c r="AG4393" s="1" t="str">
        <f aca="false">IF($Y4393="","",IF($AA4393&lt;$S4393,"Pass","Fail"))</f>
        <v/>
      </c>
      <c r="AH4393" s="23" t="str">
        <f aca="true">INDIRECT(CHOOSE(MATCH($T4393,{"±","&gt;","≥","≤","&lt;"},0), "AC", "AD", "AE", "AF", "AG") &amp; ROW())</f>
        <v/>
      </c>
      <c r="AI4393" s="56" t="str">
        <f aca="false">IF($X4393="Not Significant","No Further Action Required",
IF($AH4393="","",
IF(AND($AH4393="Pass",$L4393="0 - Passed "),"Analysis performed; no further action required.",
IF(AND($AH4393="Fail",$L4393="1 - Failed "),"Analysis performed; no further action required.",
IF(AND($AH4393="Pass",$L4393="2 - Limited In Use "),"Analysis performed; no further action required.",
IF(AND($AH4393="Fail",$L4393="3 - Adjusted "),"Analysis performed; no further action required.",
"Unit fails analysis; TSM determination required."))))))</f>
        <v/>
      </c>
      <c r="AJ4393" s="58"/>
    </row>
    <row r="4394" customFormat="false" ht="15" hidden="false" customHeight="false" outlineLevel="0" collapsed="false">
      <c r="A4394" s="56"/>
      <c r="E4394" s="57" t="str">
        <f aca="false">IF(AND($F4394="",$G4394=""),"",IF($G4394="",$F4394,HYPERLINK($G4394,$F4394)))</f>
        <v/>
      </c>
      <c r="H4394" s="1" t="str">
        <f aca="false">IF($I4394="","None Attached",IF(LEFT($I4394,5)="https",HYPERLINK($I4394,"Datasheet"),HYPERLINK(_xlfn.CONCAT("https://",$I4394),"Datasheet")))</f>
        <v>None Attached</v>
      </c>
      <c r="M4394" s="56"/>
      <c r="P4394" s="58"/>
      <c r="Q4394" s="1" t="n">
        <f aca="false">$M4394-$N4394</f>
        <v>0</v>
      </c>
      <c r="R4394" s="56"/>
      <c r="T4394" s="59" t="s">
        <v>15</v>
      </c>
      <c r="U4394" s="1" t="n">
        <f aca="false">$S4394-$R4394</f>
        <v>0</v>
      </c>
      <c r="V4394" s="1" t="n">
        <f aca="false">IF($T4394="±",$Q4394*2,$Q4394)</f>
        <v>0</v>
      </c>
      <c r="W4394" s="60" t="str">
        <f aca="false">IFERROR($U4394/ABS($V4394),"N/A")</f>
        <v>N/A</v>
      </c>
      <c r="X4394" s="61" t="str">
        <f aca="false">IF(OR($W4394="N/A",$R4394="",$S4394=""),"N/A",IF($W4394&gt;=4,"Not Significant",IF($W4394&gt;=2,"Semi-Significant","Significant")))</f>
        <v>N/A</v>
      </c>
      <c r="Z4394" s="1" t="str">
        <f aca="false">IF($D4394="Z540.1 w/data",0,"")</f>
        <v/>
      </c>
      <c r="AA4394" s="1" t="e">
        <f aca="false">$Y4394+$Q4394+$Z4394</f>
        <v>#VALUE!</v>
      </c>
      <c r="AB4394" s="1" t="n">
        <f aca="false">$N4394+$Q4394</f>
        <v>0</v>
      </c>
      <c r="AC4394" s="1" t="str">
        <f aca="false">IF($Y4394="","",IF(AND($AA4394&gt;=$R4394,$AA4394&lt;=$S4394),"Pass","Fail"))</f>
        <v/>
      </c>
      <c r="AD4394" s="1" t="str">
        <f aca="false">IF($Y4394="","",IF($AA4394&gt;$R4394,"Pass","Fail"))</f>
        <v/>
      </c>
      <c r="AE4394" s="1" t="str">
        <f aca="false">IF($Y4394="","",IF($AA4394&gt;=$R4394,"Pass","Fail"))</f>
        <v/>
      </c>
      <c r="AF4394" s="1" t="str">
        <f aca="false">IF($Y4394="","",IF($AA4394&lt;=$S4394,"Pass","Fail"))</f>
        <v/>
      </c>
      <c r="AG4394" s="1" t="str">
        <f aca="false">IF($Y4394="","",IF($AA4394&lt;$S4394,"Pass","Fail"))</f>
        <v/>
      </c>
      <c r="AH4394" s="23" t="str">
        <f aca="true">INDIRECT(CHOOSE(MATCH($T4394,{"±","&gt;","≥","≤","&lt;"},0), "AC", "AD", "AE", "AF", "AG") &amp; ROW())</f>
        <v/>
      </c>
      <c r="AI4394" s="56" t="str">
        <f aca="false">IF($X4394="Not Significant","No Further Action Required",
IF($AH4394="","",
IF(AND($AH4394="Pass",$L4394="0 - Passed "),"Analysis performed; no further action required.",
IF(AND($AH4394="Fail",$L4394="1 - Failed "),"Analysis performed; no further action required.",
IF(AND($AH4394="Pass",$L4394="2 - Limited In Use "),"Analysis performed; no further action required.",
IF(AND($AH4394="Fail",$L4394="3 - Adjusted "),"Analysis performed; no further action required.",
"Unit fails analysis; TSM determination required."))))))</f>
        <v/>
      </c>
      <c r="AJ4394" s="58"/>
    </row>
    <row r="4395" customFormat="false" ht="15" hidden="false" customHeight="false" outlineLevel="0" collapsed="false">
      <c r="A4395" s="56"/>
      <c r="E4395" s="57" t="str">
        <f aca="false">IF(AND($F4395="",$G4395=""),"",IF($G4395="",$F4395,HYPERLINK($G4395,$F4395)))</f>
        <v/>
      </c>
      <c r="H4395" s="1" t="str">
        <f aca="false">IF($I4395="","None Attached",IF(LEFT($I4395,5)="https",HYPERLINK($I4395,"Datasheet"),HYPERLINK(_xlfn.CONCAT("https://",$I4395),"Datasheet")))</f>
        <v>None Attached</v>
      </c>
      <c r="M4395" s="56"/>
      <c r="P4395" s="58"/>
      <c r="Q4395" s="1" t="n">
        <f aca="false">$M4395-$N4395</f>
        <v>0</v>
      </c>
      <c r="R4395" s="56"/>
      <c r="T4395" s="59" t="s">
        <v>15</v>
      </c>
      <c r="U4395" s="1" t="n">
        <f aca="false">$S4395-$R4395</f>
        <v>0</v>
      </c>
      <c r="V4395" s="1" t="n">
        <f aca="false">IF($T4395="±",$Q4395*2,$Q4395)</f>
        <v>0</v>
      </c>
      <c r="W4395" s="60" t="str">
        <f aca="false">IFERROR($U4395/ABS($V4395),"N/A")</f>
        <v>N/A</v>
      </c>
      <c r="X4395" s="61" t="str">
        <f aca="false">IF(OR($W4395="N/A",$R4395="",$S4395=""),"N/A",IF($W4395&gt;=4,"Not Significant",IF($W4395&gt;=2,"Semi-Significant","Significant")))</f>
        <v>N/A</v>
      </c>
      <c r="Z4395" s="1" t="str">
        <f aca="false">IF($D4395="Z540.1 w/data",0,"")</f>
        <v/>
      </c>
      <c r="AA4395" s="1" t="e">
        <f aca="false">$Y4395+$Q4395+$Z4395</f>
        <v>#VALUE!</v>
      </c>
      <c r="AB4395" s="1" t="n">
        <f aca="false">$N4395+$Q4395</f>
        <v>0</v>
      </c>
      <c r="AC4395" s="1" t="str">
        <f aca="false">IF($Y4395="","",IF(AND($AA4395&gt;=$R4395,$AA4395&lt;=$S4395),"Pass","Fail"))</f>
        <v/>
      </c>
      <c r="AD4395" s="1" t="str">
        <f aca="false">IF($Y4395="","",IF($AA4395&gt;$R4395,"Pass","Fail"))</f>
        <v/>
      </c>
      <c r="AE4395" s="1" t="str">
        <f aca="false">IF($Y4395="","",IF($AA4395&gt;=$R4395,"Pass","Fail"))</f>
        <v/>
      </c>
      <c r="AF4395" s="1" t="str">
        <f aca="false">IF($Y4395="","",IF($AA4395&lt;=$S4395,"Pass","Fail"))</f>
        <v/>
      </c>
      <c r="AG4395" s="1" t="str">
        <f aca="false">IF($Y4395="","",IF($AA4395&lt;$S4395,"Pass","Fail"))</f>
        <v/>
      </c>
      <c r="AH4395" s="23" t="str">
        <f aca="true">INDIRECT(CHOOSE(MATCH($T4395,{"±","&gt;","≥","≤","&lt;"},0), "AC", "AD", "AE", "AF", "AG") &amp; ROW())</f>
        <v/>
      </c>
      <c r="AI4395" s="56" t="str">
        <f aca="false">IF($X4395="Not Significant","No Further Action Required",
IF($AH4395="","",
IF(AND($AH4395="Pass",$L4395="0 - Passed "),"Analysis performed; no further action required.",
IF(AND($AH4395="Fail",$L4395="1 - Failed "),"Analysis performed; no further action required.",
IF(AND($AH4395="Pass",$L4395="2 - Limited In Use "),"Analysis performed; no further action required.",
IF(AND($AH4395="Fail",$L4395="3 - Adjusted "),"Analysis performed; no further action required.",
"Unit fails analysis; TSM determination required."))))))</f>
        <v/>
      </c>
      <c r="AJ4395" s="58"/>
    </row>
    <row r="4396" customFormat="false" ht="15" hidden="false" customHeight="false" outlineLevel="0" collapsed="false">
      <c r="A4396" s="56"/>
      <c r="E4396" s="57" t="str">
        <f aca="false">IF(AND($F4396="",$G4396=""),"",IF($G4396="",$F4396,HYPERLINK($G4396,$F4396)))</f>
        <v/>
      </c>
      <c r="H4396" s="1" t="str">
        <f aca="false">IF($I4396="","None Attached",IF(LEFT($I4396,5)="https",HYPERLINK($I4396,"Datasheet"),HYPERLINK(_xlfn.CONCAT("https://",$I4396),"Datasheet")))</f>
        <v>None Attached</v>
      </c>
      <c r="M4396" s="56"/>
      <c r="P4396" s="58"/>
      <c r="Q4396" s="1" t="n">
        <f aca="false">$M4396-$N4396</f>
        <v>0</v>
      </c>
      <c r="R4396" s="56"/>
      <c r="T4396" s="59" t="s">
        <v>15</v>
      </c>
      <c r="U4396" s="1" t="n">
        <f aca="false">$S4396-$R4396</f>
        <v>0</v>
      </c>
      <c r="V4396" s="1" t="n">
        <f aca="false">IF($T4396="±",$Q4396*2,$Q4396)</f>
        <v>0</v>
      </c>
      <c r="W4396" s="60" t="str">
        <f aca="false">IFERROR($U4396/ABS($V4396),"N/A")</f>
        <v>N/A</v>
      </c>
      <c r="X4396" s="61" t="str">
        <f aca="false">IF(OR($W4396="N/A",$R4396="",$S4396=""),"N/A",IF($W4396&gt;=4,"Not Significant",IF($W4396&gt;=2,"Semi-Significant","Significant")))</f>
        <v>N/A</v>
      </c>
      <c r="Z4396" s="1" t="str">
        <f aca="false">IF($D4396="Z540.1 w/data",0,"")</f>
        <v/>
      </c>
      <c r="AA4396" s="1" t="e">
        <f aca="false">$Y4396+$Q4396+$Z4396</f>
        <v>#VALUE!</v>
      </c>
      <c r="AB4396" s="1" t="n">
        <f aca="false">$N4396+$Q4396</f>
        <v>0</v>
      </c>
      <c r="AC4396" s="1" t="str">
        <f aca="false">IF($Y4396="","",IF(AND($AA4396&gt;=$R4396,$AA4396&lt;=$S4396),"Pass","Fail"))</f>
        <v/>
      </c>
      <c r="AD4396" s="1" t="str">
        <f aca="false">IF($Y4396="","",IF($AA4396&gt;$R4396,"Pass","Fail"))</f>
        <v/>
      </c>
      <c r="AE4396" s="1" t="str">
        <f aca="false">IF($Y4396="","",IF($AA4396&gt;=$R4396,"Pass","Fail"))</f>
        <v/>
      </c>
      <c r="AF4396" s="1" t="str">
        <f aca="false">IF($Y4396="","",IF($AA4396&lt;=$S4396,"Pass","Fail"))</f>
        <v/>
      </c>
      <c r="AG4396" s="1" t="str">
        <f aca="false">IF($Y4396="","",IF($AA4396&lt;$S4396,"Pass","Fail"))</f>
        <v/>
      </c>
      <c r="AH4396" s="23" t="str">
        <f aca="true">INDIRECT(CHOOSE(MATCH($T4396,{"±","&gt;","≥","≤","&lt;"},0), "AC", "AD", "AE", "AF", "AG") &amp; ROW())</f>
        <v/>
      </c>
      <c r="AI4396" s="56" t="str">
        <f aca="false">IF($X4396="Not Significant","No Further Action Required",
IF($AH4396="","",
IF(AND($AH4396="Pass",$L4396="0 - Passed "),"Analysis performed; no further action required.",
IF(AND($AH4396="Fail",$L4396="1 - Failed "),"Analysis performed; no further action required.",
IF(AND($AH4396="Pass",$L4396="2 - Limited In Use "),"Analysis performed; no further action required.",
IF(AND($AH4396="Fail",$L4396="3 - Adjusted "),"Analysis performed; no further action required.",
"Unit fails analysis; TSM determination required."))))))</f>
        <v/>
      </c>
      <c r="AJ4396" s="58"/>
    </row>
    <row r="4397" customFormat="false" ht="15" hidden="false" customHeight="false" outlineLevel="0" collapsed="false">
      <c r="A4397" s="56"/>
      <c r="E4397" s="57" t="str">
        <f aca="false">IF(AND($F4397="",$G4397=""),"",IF($G4397="",$F4397,HYPERLINK($G4397,$F4397)))</f>
        <v/>
      </c>
      <c r="H4397" s="1" t="str">
        <f aca="false">IF($I4397="","None Attached",IF(LEFT($I4397,5)="https",HYPERLINK($I4397,"Datasheet"),HYPERLINK(_xlfn.CONCAT("https://",$I4397),"Datasheet")))</f>
        <v>None Attached</v>
      </c>
      <c r="M4397" s="56"/>
      <c r="P4397" s="58"/>
      <c r="Q4397" s="1" t="n">
        <f aca="false">$M4397-$N4397</f>
        <v>0</v>
      </c>
      <c r="R4397" s="56"/>
      <c r="T4397" s="59" t="s">
        <v>15</v>
      </c>
      <c r="U4397" s="1" t="n">
        <f aca="false">$S4397-$R4397</f>
        <v>0</v>
      </c>
      <c r="V4397" s="1" t="n">
        <f aca="false">IF($T4397="±",$Q4397*2,$Q4397)</f>
        <v>0</v>
      </c>
      <c r="W4397" s="60" t="str">
        <f aca="false">IFERROR($U4397/ABS($V4397),"N/A")</f>
        <v>N/A</v>
      </c>
      <c r="X4397" s="61" t="str">
        <f aca="false">IF(OR($W4397="N/A",$R4397="",$S4397=""),"N/A",IF($W4397&gt;=4,"Not Significant",IF($W4397&gt;=2,"Semi-Significant","Significant")))</f>
        <v>N/A</v>
      </c>
      <c r="Z4397" s="1" t="str">
        <f aca="false">IF($D4397="Z540.1 w/data",0,"")</f>
        <v/>
      </c>
      <c r="AA4397" s="1" t="e">
        <f aca="false">$Y4397+$Q4397+$Z4397</f>
        <v>#VALUE!</v>
      </c>
      <c r="AB4397" s="1" t="n">
        <f aca="false">$N4397+$Q4397</f>
        <v>0</v>
      </c>
      <c r="AC4397" s="1" t="str">
        <f aca="false">IF($Y4397="","",IF(AND($AA4397&gt;=$R4397,$AA4397&lt;=$S4397),"Pass","Fail"))</f>
        <v/>
      </c>
      <c r="AD4397" s="1" t="str">
        <f aca="false">IF($Y4397="","",IF($AA4397&gt;$R4397,"Pass","Fail"))</f>
        <v/>
      </c>
      <c r="AE4397" s="1" t="str">
        <f aca="false">IF($Y4397="","",IF($AA4397&gt;=$R4397,"Pass","Fail"))</f>
        <v/>
      </c>
      <c r="AF4397" s="1" t="str">
        <f aca="false">IF($Y4397="","",IF($AA4397&lt;=$S4397,"Pass","Fail"))</f>
        <v/>
      </c>
      <c r="AG4397" s="1" t="str">
        <f aca="false">IF($Y4397="","",IF($AA4397&lt;$S4397,"Pass","Fail"))</f>
        <v/>
      </c>
      <c r="AH4397" s="23" t="str">
        <f aca="true">INDIRECT(CHOOSE(MATCH($T4397,{"±","&gt;","≥","≤","&lt;"},0), "AC", "AD", "AE", "AF", "AG") &amp; ROW())</f>
        <v/>
      </c>
      <c r="AI4397" s="56" t="str">
        <f aca="false">IF($X4397="Not Significant","No Further Action Required",
IF($AH4397="","",
IF(AND($AH4397="Pass",$L4397="0 - Passed "),"Analysis performed; no further action required.",
IF(AND($AH4397="Fail",$L4397="1 - Failed "),"Analysis performed; no further action required.",
IF(AND($AH4397="Pass",$L4397="2 - Limited In Use "),"Analysis performed; no further action required.",
IF(AND($AH4397="Fail",$L4397="3 - Adjusted "),"Analysis performed; no further action required.",
"Unit fails analysis; TSM determination required."))))))</f>
        <v/>
      </c>
      <c r="AJ4397" s="58"/>
    </row>
    <row r="4398" customFormat="false" ht="15" hidden="false" customHeight="false" outlineLevel="0" collapsed="false">
      <c r="A4398" s="56"/>
      <c r="E4398" s="57" t="str">
        <f aca="false">IF(AND($F4398="",$G4398=""),"",IF($G4398="",$F4398,HYPERLINK($G4398,$F4398)))</f>
        <v/>
      </c>
      <c r="H4398" s="1" t="str">
        <f aca="false">IF($I4398="","None Attached",IF(LEFT($I4398,5)="https",HYPERLINK($I4398,"Datasheet"),HYPERLINK(_xlfn.CONCAT("https://",$I4398),"Datasheet")))</f>
        <v>None Attached</v>
      </c>
      <c r="M4398" s="56"/>
      <c r="P4398" s="58"/>
      <c r="Q4398" s="1" t="n">
        <f aca="false">$M4398-$N4398</f>
        <v>0</v>
      </c>
      <c r="R4398" s="56"/>
      <c r="T4398" s="59" t="s">
        <v>15</v>
      </c>
      <c r="U4398" s="1" t="n">
        <f aca="false">$S4398-$R4398</f>
        <v>0</v>
      </c>
      <c r="V4398" s="1" t="n">
        <f aca="false">IF($T4398="±",$Q4398*2,$Q4398)</f>
        <v>0</v>
      </c>
      <c r="W4398" s="60" t="str">
        <f aca="false">IFERROR($U4398/ABS($V4398),"N/A")</f>
        <v>N/A</v>
      </c>
      <c r="X4398" s="61" t="str">
        <f aca="false">IF(OR($W4398="N/A",$R4398="",$S4398=""),"N/A",IF($W4398&gt;=4,"Not Significant",IF($W4398&gt;=2,"Semi-Significant","Significant")))</f>
        <v>N/A</v>
      </c>
      <c r="Z4398" s="1" t="str">
        <f aca="false">IF($D4398="Z540.1 w/data",0,"")</f>
        <v/>
      </c>
      <c r="AA4398" s="1" t="e">
        <f aca="false">$Y4398+$Q4398+$Z4398</f>
        <v>#VALUE!</v>
      </c>
      <c r="AB4398" s="1" t="n">
        <f aca="false">$N4398+$Q4398</f>
        <v>0</v>
      </c>
      <c r="AC4398" s="1" t="str">
        <f aca="false">IF($Y4398="","",IF(AND($AA4398&gt;=$R4398,$AA4398&lt;=$S4398),"Pass","Fail"))</f>
        <v/>
      </c>
      <c r="AD4398" s="1" t="str">
        <f aca="false">IF($Y4398="","",IF($AA4398&gt;$R4398,"Pass","Fail"))</f>
        <v/>
      </c>
      <c r="AE4398" s="1" t="str">
        <f aca="false">IF($Y4398="","",IF($AA4398&gt;=$R4398,"Pass","Fail"))</f>
        <v/>
      </c>
      <c r="AF4398" s="1" t="str">
        <f aca="false">IF($Y4398="","",IF($AA4398&lt;=$S4398,"Pass","Fail"))</f>
        <v/>
      </c>
      <c r="AG4398" s="1" t="str">
        <f aca="false">IF($Y4398="","",IF($AA4398&lt;$S4398,"Pass","Fail"))</f>
        <v/>
      </c>
      <c r="AH4398" s="23" t="str">
        <f aca="true">INDIRECT(CHOOSE(MATCH($T4398,{"±","&gt;","≥","≤","&lt;"},0), "AC", "AD", "AE", "AF", "AG") &amp; ROW())</f>
        <v/>
      </c>
      <c r="AI4398" s="56" t="str">
        <f aca="false">IF($X4398="Not Significant","No Further Action Required",
IF($AH4398="","",
IF(AND($AH4398="Pass",$L4398="0 - Passed "),"Analysis performed; no further action required.",
IF(AND($AH4398="Fail",$L4398="1 - Failed "),"Analysis performed; no further action required.",
IF(AND($AH4398="Pass",$L4398="2 - Limited In Use "),"Analysis performed; no further action required.",
IF(AND($AH4398="Fail",$L4398="3 - Adjusted "),"Analysis performed; no further action required.",
"Unit fails analysis; TSM determination required."))))))</f>
        <v/>
      </c>
      <c r="AJ4398" s="58"/>
    </row>
    <row r="4399" customFormat="false" ht="15" hidden="false" customHeight="false" outlineLevel="0" collapsed="false">
      <c r="A4399" s="56"/>
      <c r="E4399" s="57" t="str">
        <f aca="false">IF(AND($F4399="",$G4399=""),"",IF($G4399="",$F4399,HYPERLINK($G4399,$F4399)))</f>
        <v/>
      </c>
      <c r="H4399" s="1" t="str">
        <f aca="false">IF($I4399="","None Attached",IF(LEFT($I4399,5)="https",HYPERLINK($I4399,"Datasheet"),HYPERLINK(_xlfn.CONCAT("https://",$I4399),"Datasheet")))</f>
        <v>None Attached</v>
      </c>
      <c r="M4399" s="56"/>
      <c r="P4399" s="58"/>
      <c r="Q4399" s="1" t="n">
        <f aca="false">$M4399-$N4399</f>
        <v>0</v>
      </c>
      <c r="R4399" s="56"/>
      <c r="T4399" s="59" t="s">
        <v>15</v>
      </c>
      <c r="U4399" s="1" t="n">
        <f aca="false">$S4399-$R4399</f>
        <v>0</v>
      </c>
      <c r="V4399" s="1" t="n">
        <f aca="false">IF($T4399="±",$Q4399*2,$Q4399)</f>
        <v>0</v>
      </c>
      <c r="W4399" s="60" t="str">
        <f aca="false">IFERROR($U4399/ABS($V4399),"N/A")</f>
        <v>N/A</v>
      </c>
      <c r="X4399" s="61" t="str">
        <f aca="false">IF(OR($W4399="N/A",$R4399="",$S4399=""),"N/A",IF($W4399&gt;=4,"Not Significant",IF($W4399&gt;=2,"Semi-Significant","Significant")))</f>
        <v>N/A</v>
      </c>
      <c r="Z4399" s="1" t="str">
        <f aca="false">IF($D4399="Z540.1 w/data",0,"")</f>
        <v/>
      </c>
      <c r="AA4399" s="1" t="e">
        <f aca="false">$Y4399+$Q4399+$Z4399</f>
        <v>#VALUE!</v>
      </c>
      <c r="AB4399" s="1" t="n">
        <f aca="false">$N4399+$Q4399</f>
        <v>0</v>
      </c>
      <c r="AC4399" s="1" t="str">
        <f aca="false">IF($Y4399="","",IF(AND($AA4399&gt;=$R4399,$AA4399&lt;=$S4399),"Pass","Fail"))</f>
        <v/>
      </c>
      <c r="AD4399" s="1" t="str">
        <f aca="false">IF($Y4399="","",IF($AA4399&gt;$R4399,"Pass","Fail"))</f>
        <v/>
      </c>
      <c r="AE4399" s="1" t="str">
        <f aca="false">IF($Y4399="","",IF($AA4399&gt;=$R4399,"Pass","Fail"))</f>
        <v/>
      </c>
      <c r="AF4399" s="1" t="str">
        <f aca="false">IF($Y4399="","",IF($AA4399&lt;=$S4399,"Pass","Fail"))</f>
        <v/>
      </c>
      <c r="AG4399" s="1" t="str">
        <f aca="false">IF($Y4399="","",IF($AA4399&lt;$S4399,"Pass","Fail"))</f>
        <v/>
      </c>
      <c r="AH4399" s="23" t="str">
        <f aca="true">INDIRECT(CHOOSE(MATCH($T4399,{"±","&gt;","≥","≤","&lt;"},0), "AC", "AD", "AE", "AF", "AG") &amp; ROW())</f>
        <v/>
      </c>
      <c r="AI4399" s="56" t="str">
        <f aca="false">IF($X4399="Not Significant","No Further Action Required",
IF($AH4399="","",
IF(AND($AH4399="Pass",$L4399="0 - Passed "),"Analysis performed; no further action required.",
IF(AND($AH4399="Fail",$L4399="1 - Failed "),"Analysis performed; no further action required.",
IF(AND($AH4399="Pass",$L4399="2 - Limited In Use "),"Analysis performed; no further action required.",
IF(AND($AH4399="Fail",$L4399="3 - Adjusted "),"Analysis performed; no further action required.",
"Unit fails analysis; TSM determination required."))))))</f>
        <v/>
      </c>
      <c r="AJ4399" s="58"/>
    </row>
    <row r="4400" customFormat="false" ht="15" hidden="false" customHeight="false" outlineLevel="0" collapsed="false">
      <c r="A4400" s="56"/>
      <c r="E4400" s="57" t="str">
        <f aca="false">IF(AND($F4400="",$G4400=""),"",IF($G4400="",$F4400,HYPERLINK($G4400,$F4400)))</f>
        <v/>
      </c>
      <c r="H4400" s="1" t="str">
        <f aca="false">IF($I4400="","None Attached",IF(LEFT($I4400,5)="https",HYPERLINK($I4400,"Datasheet"),HYPERLINK(_xlfn.CONCAT("https://",$I4400),"Datasheet")))</f>
        <v>None Attached</v>
      </c>
      <c r="M4400" s="56"/>
      <c r="P4400" s="58"/>
      <c r="Q4400" s="1" t="n">
        <f aca="false">$M4400-$N4400</f>
        <v>0</v>
      </c>
      <c r="R4400" s="56"/>
      <c r="T4400" s="59" t="s">
        <v>15</v>
      </c>
      <c r="U4400" s="1" t="n">
        <f aca="false">$S4400-$R4400</f>
        <v>0</v>
      </c>
      <c r="V4400" s="1" t="n">
        <f aca="false">IF($T4400="±",$Q4400*2,$Q4400)</f>
        <v>0</v>
      </c>
      <c r="W4400" s="60" t="str">
        <f aca="false">IFERROR($U4400/ABS($V4400),"N/A")</f>
        <v>N/A</v>
      </c>
      <c r="X4400" s="61" t="str">
        <f aca="false">IF(OR($W4400="N/A",$R4400="",$S4400=""),"N/A",IF($W4400&gt;=4,"Not Significant",IF($W4400&gt;=2,"Semi-Significant","Significant")))</f>
        <v>N/A</v>
      </c>
      <c r="Z4400" s="1" t="str">
        <f aca="false">IF($D4400="Z540.1 w/data",0,"")</f>
        <v/>
      </c>
      <c r="AA4400" s="1" t="e">
        <f aca="false">$Y4400+$Q4400+$Z4400</f>
        <v>#VALUE!</v>
      </c>
      <c r="AB4400" s="1" t="n">
        <f aca="false">$N4400+$Q4400</f>
        <v>0</v>
      </c>
      <c r="AC4400" s="1" t="str">
        <f aca="false">IF($Y4400="","",IF(AND($AA4400&gt;=$R4400,$AA4400&lt;=$S4400),"Pass","Fail"))</f>
        <v/>
      </c>
      <c r="AD4400" s="1" t="str">
        <f aca="false">IF($Y4400="","",IF($AA4400&gt;$R4400,"Pass","Fail"))</f>
        <v/>
      </c>
      <c r="AE4400" s="1" t="str">
        <f aca="false">IF($Y4400="","",IF($AA4400&gt;=$R4400,"Pass","Fail"))</f>
        <v/>
      </c>
      <c r="AF4400" s="1" t="str">
        <f aca="false">IF($Y4400="","",IF($AA4400&lt;=$S4400,"Pass","Fail"))</f>
        <v/>
      </c>
      <c r="AG4400" s="1" t="str">
        <f aca="false">IF($Y4400="","",IF($AA4400&lt;$S4400,"Pass","Fail"))</f>
        <v/>
      </c>
      <c r="AH4400" s="23" t="str">
        <f aca="true">INDIRECT(CHOOSE(MATCH($T4400,{"±","&gt;","≥","≤","&lt;"},0), "AC", "AD", "AE", "AF", "AG") &amp; ROW())</f>
        <v/>
      </c>
      <c r="AI4400" s="56" t="str">
        <f aca="false">IF($X4400="Not Significant","No Further Action Required",
IF($AH4400="","",
IF(AND($AH4400="Pass",$L4400="0 - Passed "),"Analysis performed; no further action required.",
IF(AND($AH4400="Fail",$L4400="1 - Failed "),"Analysis performed; no further action required.",
IF(AND($AH4400="Pass",$L4400="2 - Limited In Use "),"Analysis performed; no further action required.",
IF(AND($AH4400="Fail",$L4400="3 - Adjusted "),"Analysis performed; no further action required.",
"Unit fails analysis; TSM determination required."))))))</f>
        <v/>
      </c>
      <c r="AJ4400" s="58"/>
    </row>
    <row r="4401" customFormat="false" ht="15" hidden="false" customHeight="false" outlineLevel="0" collapsed="false">
      <c r="A4401" s="56"/>
      <c r="E4401" s="57" t="str">
        <f aca="false">IF(AND($F4401="",$G4401=""),"",IF($G4401="",$F4401,HYPERLINK($G4401,$F4401)))</f>
        <v/>
      </c>
      <c r="H4401" s="1" t="str">
        <f aca="false">IF($I4401="","None Attached",IF(LEFT($I4401,5)="https",HYPERLINK($I4401,"Datasheet"),HYPERLINK(_xlfn.CONCAT("https://",$I4401),"Datasheet")))</f>
        <v>None Attached</v>
      </c>
      <c r="M4401" s="56"/>
      <c r="P4401" s="58"/>
      <c r="Q4401" s="1" t="n">
        <f aca="false">$M4401-$N4401</f>
        <v>0</v>
      </c>
      <c r="R4401" s="56"/>
      <c r="T4401" s="59" t="s">
        <v>15</v>
      </c>
      <c r="U4401" s="1" t="n">
        <f aca="false">$S4401-$R4401</f>
        <v>0</v>
      </c>
      <c r="V4401" s="1" t="n">
        <f aca="false">IF($T4401="±",$Q4401*2,$Q4401)</f>
        <v>0</v>
      </c>
      <c r="W4401" s="60" t="str">
        <f aca="false">IFERROR($U4401/ABS($V4401),"N/A")</f>
        <v>N/A</v>
      </c>
      <c r="X4401" s="61" t="str">
        <f aca="false">IF(OR($W4401="N/A",$R4401="",$S4401=""),"N/A",IF($W4401&gt;=4,"Not Significant",IF($W4401&gt;=2,"Semi-Significant","Significant")))</f>
        <v>N/A</v>
      </c>
      <c r="Z4401" s="1" t="str">
        <f aca="false">IF($D4401="Z540.1 w/data",0,"")</f>
        <v/>
      </c>
      <c r="AA4401" s="1" t="e">
        <f aca="false">$Y4401+$Q4401+$Z4401</f>
        <v>#VALUE!</v>
      </c>
      <c r="AB4401" s="1" t="n">
        <f aca="false">$N4401+$Q4401</f>
        <v>0</v>
      </c>
      <c r="AC4401" s="1" t="str">
        <f aca="false">IF($Y4401="","",IF(AND($AA4401&gt;=$R4401,$AA4401&lt;=$S4401),"Pass","Fail"))</f>
        <v/>
      </c>
      <c r="AD4401" s="1" t="str">
        <f aca="false">IF($Y4401="","",IF($AA4401&gt;$R4401,"Pass","Fail"))</f>
        <v/>
      </c>
      <c r="AE4401" s="1" t="str">
        <f aca="false">IF($Y4401="","",IF($AA4401&gt;=$R4401,"Pass","Fail"))</f>
        <v/>
      </c>
      <c r="AF4401" s="1" t="str">
        <f aca="false">IF($Y4401="","",IF($AA4401&lt;=$S4401,"Pass","Fail"))</f>
        <v/>
      </c>
      <c r="AG4401" s="1" t="str">
        <f aca="false">IF($Y4401="","",IF($AA4401&lt;$S4401,"Pass","Fail"))</f>
        <v/>
      </c>
      <c r="AH4401" s="23" t="str">
        <f aca="true">INDIRECT(CHOOSE(MATCH($T4401,{"±","&gt;","≥","≤","&lt;"},0), "AC", "AD", "AE", "AF", "AG") &amp; ROW())</f>
        <v/>
      </c>
      <c r="AI4401" s="56" t="str">
        <f aca="false">IF($X4401="Not Significant","No Further Action Required",
IF($AH4401="","",
IF(AND($AH4401="Pass",$L4401="0 - Passed "),"Analysis performed; no further action required.",
IF(AND($AH4401="Fail",$L4401="1 - Failed "),"Analysis performed; no further action required.",
IF(AND($AH4401="Pass",$L4401="2 - Limited In Use "),"Analysis performed; no further action required.",
IF(AND($AH4401="Fail",$L4401="3 - Adjusted "),"Analysis performed; no further action required.",
"Unit fails analysis; TSM determination required."))))))</f>
        <v/>
      </c>
      <c r="AJ4401" s="58"/>
    </row>
    <row r="4402" customFormat="false" ht="15" hidden="false" customHeight="false" outlineLevel="0" collapsed="false">
      <c r="A4402" s="56"/>
      <c r="E4402" s="57" t="str">
        <f aca="false">IF(AND($F4402="",$G4402=""),"",IF($G4402="",$F4402,HYPERLINK($G4402,$F4402)))</f>
        <v/>
      </c>
      <c r="H4402" s="1" t="str">
        <f aca="false">IF($I4402="","None Attached",IF(LEFT($I4402,5)="https",HYPERLINK($I4402,"Datasheet"),HYPERLINK(_xlfn.CONCAT("https://",$I4402),"Datasheet")))</f>
        <v>None Attached</v>
      </c>
      <c r="M4402" s="56"/>
      <c r="P4402" s="58"/>
      <c r="Q4402" s="1" t="n">
        <f aca="false">$M4402-$N4402</f>
        <v>0</v>
      </c>
      <c r="R4402" s="56"/>
      <c r="T4402" s="59" t="s">
        <v>15</v>
      </c>
      <c r="U4402" s="1" t="n">
        <f aca="false">$S4402-$R4402</f>
        <v>0</v>
      </c>
      <c r="V4402" s="1" t="n">
        <f aca="false">IF($T4402="±",$Q4402*2,$Q4402)</f>
        <v>0</v>
      </c>
      <c r="W4402" s="60" t="str">
        <f aca="false">IFERROR($U4402/ABS($V4402),"N/A")</f>
        <v>N/A</v>
      </c>
      <c r="X4402" s="61" t="str">
        <f aca="false">IF(OR($W4402="N/A",$R4402="",$S4402=""),"N/A",IF($W4402&gt;=4,"Not Significant",IF($W4402&gt;=2,"Semi-Significant","Significant")))</f>
        <v>N/A</v>
      </c>
      <c r="Z4402" s="1" t="str">
        <f aca="false">IF($D4402="Z540.1 w/data",0,"")</f>
        <v/>
      </c>
      <c r="AA4402" s="1" t="e">
        <f aca="false">$Y4402+$Q4402+$Z4402</f>
        <v>#VALUE!</v>
      </c>
      <c r="AB4402" s="1" t="n">
        <f aca="false">$N4402+$Q4402</f>
        <v>0</v>
      </c>
      <c r="AC4402" s="1" t="str">
        <f aca="false">IF($Y4402="","",IF(AND($AA4402&gt;=$R4402,$AA4402&lt;=$S4402),"Pass","Fail"))</f>
        <v/>
      </c>
      <c r="AD4402" s="1" t="str">
        <f aca="false">IF($Y4402="","",IF($AA4402&gt;$R4402,"Pass","Fail"))</f>
        <v/>
      </c>
      <c r="AE4402" s="1" t="str">
        <f aca="false">IF($Y4402="","",IF($AA4402&gt;=$R4402,"Pass","Fail"))</f>
        <v/>
      </c>
      <c r="AF4402" s="1" t="str">
        <f aca="false">IF($Y4402="","",IF($AA4402&lt;=$S4402,"Pass","Fail"))</f>
        <v/>
      </c>
      <c r="AG4402" s="1" t="str">
        <f aca="false">IF($Y4402="","",IF($AA4402&lt;$S4402,"Pass","Fail"))</f>
        <v/>
      </c>
      <c r="AH4402" s="23" t="str">
        <f aca="true">INDIRECT(CHOOSE(MATCH($T4402,{"±","&gt;","≥","≤","&lt;"},0), "AC", "AD", "AE", "AF", "AG") &amp; ROW())</f>
        <v/>
      </c>
      <c r="AI4402" s="56" t="str">
        <f aca="false">IF($X4402="Not Significant","No Further Action Required",
IF($AH4402="","",
IF(AND($AH4402="Pass",$L4402="0 - Passed "),"Analysis performed; no further action required.",
IF(AND($AH4402="Fail",$L4402="1 - Failed "),"Analysis performed; no further action required.",
IF(AND($AH4402="Pass",$L4402="2 - Limited In Use "),"Analysis performed; no further action required.",
IF(AND($AH4402="Fail",$L4402="3 - Adjusted "),"Analysis performed; no further action required.",
"Unit fails analysis; TSM determination required."))))))</f>
        <v/>
      </c>
      <c r="AJ4402" s="58"/>
    </row>
    <row r="4403" customFormat="false" ht="15" hidden="false" customHeight="false" outlineLevel="0" collapsed="false">
      <c r="A4403" s="56"/>
      <c r="E4403" s="57" t="str">
        <f aca="false">IF(AND($F4403="",$G4403=""),"",IF($G4403="",$F4403,HYPERLINK($G4403,$F4403)))</f>
        <v/>
      </c>
      <c r="H4403" s="1" t="str">
        <f aca="false">IF($I4403="","None Attached",IF(LEFT($I4403,5)="https",HYPERLINK($I4403,"Datasheet"),HYPERLINK(_xlfn.CONCAT("https://",$I4403),"Datasheet")))</f>
        <v>None Attached</v>
      </c>
      <c r="M4403" s="56"/>
      <c r="P4403" s="58"/>
      <c r="Q4403" s="1" t="n">
        <f aca="false">$M4403-$N4403</f>
        <v>0</v>
      </c>
      <c r="R4403" s="56"/>
      <c r="T4403" s="59" t="s">
        <v>15</v>
      </c>
      <c r="U4403" s="1" t="n">
        <f aca="false">$S4403-$R4403</f>
        <v>0</v>
      </c>
      <c r="V4403" s="1" t="n">
        <f aca="false">IF($T4403="±",$Q4403*2,$Q4403)</f>
        <v>0</v>
      </c>
      <c r="W4403" s="60" t="str">
        <f aca="false">IFERROR($U4403/ABS($V4403),"N/A")</f>
        <v>N/A</v>
      </c>
      <c r="X4403" s="61" t="str">
        <f aca="false">IF(OR($W4403="N/A",$R4403="",$S4403=""),"N/A",IF($W4403&gt;=4,"Not Significant",IF($W4403&gt;=2,"Semi-Significant","Significant")))</f>
        <v>N/A</v>
      </c>
      <c r="Z4403" s="1" t="str">
        <f aca="false">IF($D4403="Z540.1 w/data",0,"")</f>
        <v/>
      </c>
      <c r="AA4403" s="1" t="e">
        <f aca="false">$Y4403+$Q4403+$Z4403</f>
        <v>#VALUE!</v>
      </c>
      <c r="AB4403" s="1" t="n">
        <f aca="false">$N4403+$Q4403</f>
        <v>0</v>
      </c>
      <c r="AC4403" s="1" t="str">
        <f aca="false">IF($Y4403="","",IF(AND($AA4403&gt;=$R4403,$AA4403&lt;=$S4403),"Pass","Fail"))</f>
        <v/>
      </c>
      <c r="AD4403" s="1" t="str">
        <f aca="false">IF($Y4403="","",IF($AA4403&gt;$R4403,"Pass","Fail"))</f>
        <v/>
      </c>
      <c r="AE4403" s="1" t="str">
        <f aca="false">IF($Y4403="","",IF($AA4403&gt;=$R4403,"Pass","Fail"))</f>
        <v/>
      </c>
      <c r="AF4403" s="1" t="str">
        <f aca="false">IF($Y4403="","",IF($AA4403&lt;=$S4403,"Pass","Fail"))</f>
        <v/>
      </c>
      <c r="AG4403" s="1" t="str">
        <f aca="false">IF($Y4403="","",IF($AA4403&lt;$S4403,"Pass","Fail"))</f>
        <v/>
      </c>
      <c r="AH4403" s="23" t="str">
        <f aca="true">INDIRECT(CHOOSE(MATCH($T4403,{"±","&gt;","≥","≤","&lt;"},0), "AC", "AD", "AE", "AF", "AG") &amp; ROW())</f>
        <v/>
      </c>
      <c r="AI4403" s="56" t="str">
        <f aca="false">IF($X4403="Not Significant","No Further Action Required",
IF($AH4403="","",
IF(AND($AH4403="Pass",$L4403="0 - Passed "),"Analysis performed; no further action required.",
IF(AND($AH4403="Fail",$L4403="1 - Failed "),"Analysis performed; no further action required.",
IF(AND($AH4403="Pass",$L4403="2 - Limited In Use "),"Analysis performed; no further action required.",
IF(AND($AH4403="Fail",$L4403="3 - Adjusted "),"Analysis performed; no further action required.",
"Unit fails analysis; TSM determination required."))))))</f>
        <v/>
      </c>
      <c r="AJ4403" s="58"/>
    </row>
    <row r="4404" customFormat="false" ht="15" hidden="false" customHeight="false" outlineLevel="0" collapsed="false">
      <c r="A4404" s="56"/>
      <c r="E4404" s="57" t="str">
        <f aca="false">IF(AND($F4404="",$G4404=""),"",IF($G4404="",$F4404,HYPERLINK($G4404,$F4404)))</f>
        <v/>
      </c>
      <c r="H4404" s="1" t="str">
        <f aca="false">IF($I4404="","None Attached",IF(LEFT($I4404,5)="https",HYPERLINK($I4404,"Datasheet"),HYPERLINK(_xlfn.CONCAT("https://",$I4404),"Datasheet")))</f>
        <v>None Attached</v>
      </c>
      <c r="M4404" s="56"/>
      <c r="P4404" s="58"/>
      <c r="Q4404" s="1" t="n">
        <f aca="false">$M4404-$N4404</f>
        <v>0</v>
      </c>
      <c r="R4404" s="56"/>
      <c r="T4404" s="59" t="s">
        <v>15</v>
      </c>
      <c r="U4404" s="1" t="n">
        <f aca="false">$S4404-$R4404</f>
        <v>0</v>
      </c>
      <c r="V4404" s="1" t="n">
        <f aca="false">IF($T4404="±",$Q4404*2,$Q4404)</f>
        <v>0</v>
      </c>
      <c r="W4404" s="60" t="str">
        <f aca="false">IFERROR($U4404/ABS($V4404),"N/A")</f>
        <v>N/A</v>
      </c>
      <c r="X4404" s="61" t="str">
        <f aca="false">IF(OR($W4404="N/A",$R4404="",$S4404=""),"N/A",IF($W4404&gt;=4,"Not Significant",IF($W4404&gt;=2,"Semi-Significant","Significant")))</f>
        <v>N/A</v>
      </c>
      <c r="Z4404" s="1" t="str">
        <f aca="false">IF($D4404="Z540.1 w/data",0,"")</f>
        <v/>
      </c>
      <c r="AA4404" s="1" t="e">
        <f aca="false">$Y4404+$Q4404+$Z4404</f>
        <v>#VALUE!</v>
      </c>
      <c r="AB4404" s="1" t="n">
        <f aca="false">$N4404+$Q4404</f>
        <v>0</v>
      </c>
      <c r="AC4404" s="1" t="str">
        <f aca="false">IF($Y4404="","",IF(AND($AA4404&gt;=$R4404,$AA4404&lt;=$S4404),"Pass","Fail"))</f>
        <v/>
      </c>
      <c r="AD4404" s="1" t="str">
        <f aca="false">IF($Y4404="","",IF($AA4404&gt;$R4404,"Pass","Fail"))</f>
        <v/>
      </c>
      <c r="AE4404" s="1" t="str">
        <f aca="false">IF($Y4404="","",IF($AA4404&gt;=$R4404,"Pass","Fail"))</f>
        <v/>
      </c>
      <c r="AF4404" s="1" t="str">
        <f aca="false">IF($Y4404="","",IF($AA4404&lt;=$S4404,"Pass","Fail"))</f>
        <v/>
      </c>
      <c r="AG4404" s="1" t="str">
        <f aca="false">IF($Y4404="","",IF($AA4404&lt;$S4404,"Pass","Fail"))</f>
        <v/>
      </c>
      <c r="AH4404" s="23" t="str">
        <f aca="true">INDIRECT(CHOOSE(MATCH($T4404,{"±","&gt;","≥","≤","&lt;"},0), "AC", "AD", "AE", "AF", "AG") &amp; ROW())</f>
        <v/>
      </c>
      <c r="AI4404" s="56" t="str">
        <f aca="false">IF($X4404="Not Significant","No Further Action Required",
IF($AH4404="","",
IF(AND($AH4404="Pass",$L4404="0 - Passed "),"Analysis performed; no further action required.",
IF(AND($AH4404="Fail",$L4404="1 - Failed "),"Analysis performed; no further action required.",
IF(AND($AH4404="Pass",$L4404="2 - Limited In Use "),"Analysis performed; no further action required.",
IF(AND($AH4404="Fail",$L4404="3 - Adjusted "),"Analysis performed; no further action required.",
"Unit fails analysis; TSM determination required."))))))</f>
        <v/>
      </c>
      <c r="AJ4404" s="58"/>
    </row>
    <row r="4405" customFormat="false" ht="15" hidden="false" customHeight="false" outlineLevel="0" collapsed="false">
      <c r="A4405" s="56"/>
      <c r="E4405" s="57" t="str">
        <f aca="false">IF(AND($F4405="",$G4405=""),"",IF($G4405="",$F4405,HYPERLINK($G4405,$F4405)))</f>
        <v/>
      </c>
      <c r="H4405" s="1" t="str">
        <f aca="false">IF($I4405="","None Attached",IF(LEFT($I4405,5)="https",HYPERLINK($I4405,"Datasheet"),HYPERLINK(_xlfn.CONCAT("https://",$I4405),"Datasheet")))</f>
        <v>None Attached</v>
      </c>
      <c r="M4405" s="56"/>
      <c r="P4405" s="58"/>
      <c r="Q4405" s="1" t="n">
        <f aca="false">$M4405-$N4405</f>
        <v>0</v>
      </c>
      <c r="R4405" s="56"/>
      <c r="T4405" s="59" t="s">
        <v>15</v>
      </c>
      <c r="U4405" s="1" t="n">
        <f aca="false">$S4405-$R4405</f>
        <v>0</v>
      </c>
      <c r="V4405" s="1" t="n">
        <f aca="false">IF($T4405="±",$Q4405*2,$Q4405)</f>
        <v>0</v>
      </c>
      <c r="W4405" s="60" t="str">
        <f aca="false">IFERROR($U4405/ABS($V4405),"N/A")</f>
        <v>N/A</v>
      </c>
      <c r="X4405" s="61" t="str">
        <f aca="false">IF(OR($W4405="N/A",$R4405="",$S4405=""),"N/A",IF($W4405&gt;=4,"Not Significant",IF($W4405&gt;=2,"Semi-Significant","Significant")))</f>
        <v>N/A</v>
      </c>
      <c r="Z4405" s="1" t="str">
        <f aca="false">IF($D4405="Z540.1 w/data",0,"")</f>
        <v/>
      </c>
      <c r="AA4405" s="1" t="e">
        <f aca="false">$Y4405+$Q4405+$Z4405</f>
        <v>#VALUE!</v>
      </c>
      <c r="AB4405" s="1" t="n">
        <f aca="false">$N4405+$Q4405</f>
        <v>0</v>
      </c>
      <c r="AC4405" s="1" t="str">
        <f aca="false">IF($Y4405="","",IF(AND($AA4405&gt;=$R4405,$AA4405&lt;=$S4405),"Pass","Fail"))</f>
        <v/>
      </c>
      <c r="AD4405" s="1" t="str">
        <f aca="false">IF($Y4405="","",IF($AA4405&gt;$R4405,"Pass","Fail"))</f>
        <v/>
      </c>
      <c r="AE4405" s="1" t="str">
        <f aca="false">IF($Y4405="","",IF($AA4405&gt;=$R4405,"Pass","Fail"))</f>
        <v/>
      </c>
      <c r="AF4405" s="1" t="str">
        <f aca="false">IF($Y4405="","",IF($AA4405&lt;=$S4405,"Pass","Fail"))</f>
        <v/>
      </c>
      <c r="AG4405" s="1" t="str">
        <f aca="false">IF($Y4405="","",IF($AA4405&lt;$S4405,"Pass","Fail"))</f>
        <v/>
      </c>
      <c r="AH4405" s="23" t="str">
        <f aca="true">INDIRECT(CHOOSE(MATCH($T4405,{"±","&gt;","≥","≤","&lt;"},0), "AC", "AD", "AE", "AF", "AG") &amp; ROW())</f>
        <v/>
      </c>
      <c r="AI4405" s="56" t="str">
        <f aca="false">IF($X4405="Not Significant","No Further Action Required",
IF($AH4405="","",
IF(AND($AH4405="Pass",$L4405="0 - Passed "),"Analysis performed; no further action required.",
IF(AND($AH4405="Fail",$L4405="1 - Failed "),"Analysis performed; no further action required.",
IF(AND($AH4405="Pass",$L4405="2 - Limited In Use "),"Analysis performed; no further action required.",
IF(AND($AH4405="Fail",$L4405="3 - Adjusted "),"Analysis performed; no further action required.",
"Unit fails analysis; TSM determination required."))))))</f>
        <v/>
      </c>
      <c r="AJ4405" s="58"/>
    </row>
    <row r="4406" customFormat="false" ht="15" hidden="false" customHeight="false" outlineLevel="0" collapsed="false">
      <c r="A4406" s="56"/>
      <c r="E4406" s="57" t="str">
        <f aca="false">IF(AND($F4406="",$G4406=""),"",IF($G4406="",$F4406,HYPERLINK($G4406,$F4406)))</f>
        <v/>
      </c>
      <c r="H4406" s="1" t="str">
        <f aca="false">IF($I4406="","None Attached",IF(LEFT($I4406,5)="https",HYPERLINK($I4406,"Datasheet"),HYPERLINK(_xlfn.CONCAT("https://",$I4406),"Datasheet")))</f>
        <v>None Attached</v>
      </c>
      <c r="M4406" s="56"/>
      <c r="P4406" s="58"/>
      <c r="Q4406" s="1" t="n">
        <f aca="false">$M4406-$N4406</f>
        <v>0</v>
      </c>
      <c r="R4406" s="56"/>
      <c r="T4406" s="59" t="s">
        <v>15</v>
      </c>
      <c r="U4406" s="1" t="n">
        <f aca="false">$S4406-$R4406</f>
        <v>0</v>
      </c>
      <c r="V4406" s="1" t="n">
        <f aca="false">IF($T4406="±",$Q4406*2,$Q4406)</f>
        <v>0</v>
      </c>
      <c r="W4406" s="60" t="str">
        <f aca="false">IFERROR($U4406/ABS($V4406),"N/A")</f>
        <v>N/A</v>
      </c>
      <c r="X4406" s="61" t="str">
        <f aca="false">IF(OR($W4406="N/A",$R4406="",$S4406=""),"N/A",IF($W4406&gt;=4,"Not Significant",IF($W4406&gt;=2,"Semi-Significant","Significant")))</f>
        <v>N/A</v>
      </c>
      <c r="Z4406" s="1" t="str">
        <f aca="false">IF($D4406="Z540.1 w/data",0,"")</f>
        <v/>
      </c>
      <c r="AA4406" s="1" t="e">
        <f aca="false">$Y4406+$Q4406+$Z4406</f>
        <v>#VALUE!</v>
      </c>
      <c r="AB4406" s="1" t="n">
        <f aca="false">$N4406+$Q4406</f>
        <v>0</v>
      </c>
      <c r="AC4406" s="1" t="str">
        <f aca="false">IF($Y4406="","",IF(AND($AA4406&gt;=$R4406,$AA4406&lt;=$S4406),"Pass","Fail"))</f>
        <v/>
      </c>
      <c r="AD4406" s="1" t="str">
        <f aca="false">IF($Y4406="","",IF($AA4406&gt;$R4406,"Pass","Fail"))</f>
        <v/>
      </c>
      <c r="AE4406" s="1" t="str">
        <f aca="false">IF($Y4406="","",IF($AA4406&gt;=$R4406,"Pass","Fail"))</f>
        <v/>
      </c>
      <c r="AF4406" s="1" t="str">
        <f aca="false">IF($Y4406="","",IF($AA4406&lt;=$S4406,"Pass","Fail"))</f>
        <v/>
      </c>
      <c r="AG4406" s="1" t="str">
        <f aca="false">IF($Y4406="","",IF($AA4406&lt;$S4406,"Pass","Fail"))</f>
        <v/>
      </c>
      <c r="AH4406" s="23" t="str">
        <f aca="true">INDIRECT(CHOOSE(MATCH($T4406,{"±","&gt;","≥","≤","&lt;"},0), "AC", "AD", "AE", "AF", "AG") &amp; ROW())</f>
        <v/>
      </c>
      <c r="AI4406" s="56" t="str">
        <f aca="false">IF($X4406="Not Significant","No Further Action Required",
IF($AH4406="","",
IF(AND($AH4406="Pass",$L4406="0 - Passed "),"Analysis performed; no further action required.",
IF(AND($AH4406="Fail",$L4406="1 - Failed "),"Analysis performed; no further action required.",
IF(AND($AH4406="Pass",$L4406="2 - Limited In Use "),"Analysis performed; no further action required.",
IF(AND($AH4406="Fail",$L4406="3 - Adjusted "),"Analysis performed; no further action required.",
"Unit fails analysis; TSM determination required."))))))</f>
        <v/>
      </c>
      <c r="AJ4406" s="58"/>
    </row>
    <row r="4407" customFormat="false" ht="15" hidden="false" customHeight="false" outlineLevel="0" collapsed="false">
      <c r="A4407" s="56"/>
      <c r="E4407" s="57" t="str">
        <f aca="false">IF(AND($F4407="",$G4407=""),"",IF($G4407="",$F4407,HYPERLINK($G4407,$F4407)))</f>
        <v/>
      </c>
      <c r="H4407" s="1" t="str">
        <f aca="false">IF($I4407="","None Attached",IF(LEFT($I4407,5)="https",HYPERLINK($I4407,"Datasheet"),HYPERLINK(_xlfn.CONCAT("https://",$I4407),"Datasheet")))</f>
        <v>None Attached</v>
      </c>
      <c r="M4407" s="56"/>
      <c r="P4407" s="58"/>
      <c r="Q4407" s="1" t="n">
        <f aca="false">$M4407-$N4407</f>
        <v>0</v>
      </c>
      <c r="R4407" s="56"/>
      <c r="T4407" s="59" t="s">
        <v>15</v>
      </c>
      <c r="U4407" s="1" t="n">
        <f aca="false">$S4407-$R4407</f>
        <v>0</v>
      </c>
      <c r="V4407" s="1" t="n">
        <f aca="false">IF($T4407="±",$Q4407*2,$Q4407)</f>
        <v>0</v>
      </c>
      <c r="W4407" s="60" t="str">
        <f aca="false">IFERROR($U4407/ABS($V4407),"N/A")</f>
        <v>N/A</v>
      </c>
      <c r="X4407" s="61" t="str">
        <f aca="false">IF(OR($W4407="N/A",$R4407="",$S4407=""),"N/A",IF($W4407&gt;=4,"Not Significant",IF($W4407&gt;=2,"Semi-Significant","Significant")))</f>
        <v>N/A</v>
      </c>
      <c r="Z4407" s="1" t="str">
        <f aca="false">IF($D4407="Z540.1 w/data",0,"")</f>
        <v/>
      </c>
      <c r="AA4407" s="1" t="e">
        <f aca="false">$Y4407+$Q4407+$Z4407</f>
        <v>#VALUE!</v>
      </c>
      <c r="AB4407" s="1" t="n">
        <f aca="false">$N4407+$Q4407</f>
        <v>0</v>
      </c>
      <c r="AC4407" s="1" t="str">
        <f aca="false">IF($Y4407="","",IF(AND($AA4407&gt;=$R4407,$AA4407&lt;=$S4407),"Pass","Fail"))</f>
        <v/>
      </c>
      <c r="AD4407" s="1" t="str">
        <f aca="false">IF($Y4407="","",IF($AA4407&gt;$R4407,"Pass","Fail"))</f>
        <v/>
      </c>
      <c r="AE4407" s="1" t="str">
        <f aca="false">IF($Y4407="","",IF($AA4407&gt;=$R4407,"Pass","Fail"))</f>
        <v/>
      </c>
      <c r="AF4407" s="1" t="str">
        <f aca="false">IF($Y4407="","",IF($AA4407&lt;=$S4407,"Pass","Fail"))</f>
        <v/>
      </c>
      <c r="AG4407" s="1" t="str">
        <f aca="false">IF($Y4407="","",IF($AA4407&lt;$S4407,"Pass","Fail"))</f>
        <v/>
      </c>
      <c r="AH4407" s="23" t="str">
        <f aca="true">INDIRECT(CHOOSE(MATCH($T4407,{"±","&gt;","≥","≤","&lt;"},0), "AC", "AD", "AE", "AF", "AG") &amp; ROW())</f>
        <v/>
      </c>
      <c r="AI4407" s="56" t="str">
        <f aca="false">IF($X4407="Not Significant","No Further Action Required",
IF($AH4407="","",
IF(AND($AH4407="Pass",$L4407="0 - Passed "),"Analysis performed; no further action required.",
IF(AND($AH4407="Fail",$L4407="1 - Failed "),"Analysis performed; no further action required.",
IF(AND($AH4407="Pass",$L4407="2 - Limited In Use "),"Analysis performed; no further action required.",
IF(AND($AH4407="Fail",$L4407="3 - Adjusted "),"Analysis performed; no further action required.",
"Unit fails analysis; TSM determination required."))))))</f>
        <v/>
      </c>
      <c r="AJ4407" s="58"/>
    </row>
    <row r="4408" customFormat="false" ht="15" hidden="false" customHeight="false" outlineLevel="0" collapsed="false">
      <c r="A4408" s="56"/>
      <c r="E4408" s="57" t="str">
        <f aca="false">IF(AND($F4408="",$G4408=""),"",IF($G4408="",$F4408,HYPERLINK($G4408,$F4408)))</f>
        <v/>
      </c>
      <c r="H4408" s="1" t="str">
        <f aca="false">IF($I4408="","None Attached",IF(LEFT($I4408,5)="https",HYPERLINK($I4408,"Datasheet"),HYPERLINK(_xlfn.CONCAT("https://",$I4408),"Datasheet")))</f>
        <v>None Attached</v>
      </c>
      <c r="M4408" s="56"/>
      <c r="P4408" s="58"/>
      <c r="Q4408" s="1" t="n">
        <f aca="false">$M4408-$N4408</f>
        <v>0</v>
      </c>
      <c r="R4408" s="56"/>
      <c r="T4408" s="59" t="s">
        <v>15</v>
      </c>
      <c r="U4408" s="1" t="n">
        <f aca="false">$S4408-$R4408</f>
        <v>0</v>
      </c>
      <c r="V4408" s="1" t="n">
        <f aca="false">IF($T4408="±",$Q4408*2,$Q4408)</f>
        <v>0</v>
      </c>
      <c r="W4408" s="60" t="str">
        <f aca="false">IFERROR($U4408/ABS($V4408),"N/A")</f>
        <v>N/A</v>
      </c>
      <c r="X4408" s="61" t="str">
        <f aca="false">IF(OR($W4408="N/A",$R4408="",$S4408=""),"N/A",IF($W4408&gt;=4,"Not Significant",IF($W4408&gt;=2,"Semi-Significant","Significant")))</f>
        <v>N/A</v>
      </c>
      <c r="Z4408" s="1" t="str">
        <f aca="false">IF($D4408="Z540.1 w/data",0,"")</f>
        <v/>
      </c>
      <c r="AA4408" s="1" t="e">
        <f aca="false">$Y4408+$Q4408+$Z4408</f>
        <v>#VALUE!</v>
      </c>
      <c r="AB4408" s="1" t="n">
        <f aca="false">$N4408+$Q4408</f>
        <v>0</v>
      </c>
      <c r="AC4408" s="1" t="str">
        <f aca="false">IF($Y4408="","",IF(AND($AA4408&gt;=$R4408,$AA4408&lt;=$S4408),"Pass","Fail"))</f>
        <v/>
      </c>
      <c r="AD4408" s="1" t="str">
        <f aca="false">IF($Y4408="","",IF($AA4408&gt;$R4408,"Pass","Fail"))</f>
        <v/>
      </c>
      <c r="AE4408" s="1" t="str">
        <f aca="false">IF($Y4408="","",IF($AA4408&gt;=$R4408,"Pass","Fail"))</f>
        <v/>
      </c>
      <c r="AF4408" s="1" t="str">
        <f aca="false">IF($Y4408="","",IF($AA4408&lt;=$S4408,"Pass","Fail"))</f>
        <v/>
      </c>
      <c r="AG4408" s="1" t="str">
        <f aca="false">IF($Y4408="","",IF($AA4408&lt;$S4408,"Pass","Fail"))</f>
        <v/>
      </c>
      <c r="AH4408" s="23" t="str">
        <f aca="true">INDIRECT(CHOOSE(MATCH($T4408,{"±","&gt;","≥","≤","&lt;"},0), "AC", "AD", "AE", "AF", "AG") &amp; ROW())</f>
        <v/>
      </c>
      <c r="AI4408" s="56" t="str">
        <f aca="false">IF($X4408="Not Significant","No Further Action Required",
IF($AH4408="","",
IF(AND($AH4408="Pass",$L4408="0 - Passed "),"Analysis performed; no further action required.",
IF(AND($AH4408="Fail",$L4408="1 - Failed "),"Analysis performed; no further action required.",
IF(AND($AH4408="Pass",$L4408="2 - Limited In Use "),"Analysis performed; no further action required.",
IF(AND($AH4408="Fail",$L4408="3 - Adjusted "),"Analysis performed; no further action required.",
"Unit fails analysis; TSM determination required."))))))</f>
        <v/>
      </c>
      <c r="AJ4408" s="58"/>
    </row>
    <row r="4409" customFormat="false" ht="15" hidden="false" customHeight="false" outlineLevel="0" collapsed="false">
      <c r="A4409" s="56"/>
      <c r="E4409" s="57" t="str">
        <f aca="false">IF(AND($F4409="",$G4409=""),"",IF($G4409="",$F4409,HYPERLINK($G4409,$F4409)))</f>
        <v/>
      </c>
      <c r="H4409" s="1" t="str">
        <f aca="false">IF($I4409="","None Attached",IF(LEFT($I4409,5)="https",HYPERLINK($I4409,"Datasheet"),HYPERLINK(_xlfn.CONCAT("https://",$I4409),"Datasheet")))</f>
        <v>None Attached</v>
      </c>
      <c r="M4409" s="56"/>
      <c r="P4409" s="58"/>
      <c r="Q4409" s="1" t="n">
        <f aca="false">$M4409-$N4409</f>
        <v>0</v>
      </c>
      <c r="R4409" s="56"/>
      <c r="T4409" s="59" t="s">
        <v>15</v>
      </c>
      <c r="U4409" s="1" t="n">
        <f aca="false">$S4409-$R4409</f>
        <v>0</v>
      </c>
      <c r="V4409" s="1" t="n">
        <f aca="false">IF($T4409="±",$Q4409*2,$Q4409)</f>
        <v>0</v>
      </c>
      <c r="W4409" s="60" t="str">
        <f aca="false">IFERROR($U4409/ABS($V4409),"N/A")</f>
        <v>N/A</v>
      </c>
      <c r="X4409" s="61" t="str">
        <f aca="false">IF(OR($W4409="N/A",$R4409="",$S4409=""),"N/A",IF($W4409&gt;=4,"Not Significant",IF($W4409&gt;=2,"Semi-Significant","Significant")))</f>
        <v>N/A</v>
      </c>
      <c r="Z4409" s="1" t="str">
        <f aca="false">IF($D4409="Z540.1 w/data",0,"")</f>
        <v/>
      </c>
      <c r="AA4409" s="1" t="e">
        <f aca="false">$Y4409+$Q4409+$Z4409</f>
        <v>#VALUE!</v>
      </c>
      <c r="AB4409" s="1" t="n">
        <f aca="false">$N4409+$Q4409</f>
        <v>0</v>
      </c>
      <c r="AC4409" s="1" t="str">
        <f aca="false">IF($Y4409="","",IF(AND($AA4409&gt;=$R4409,$AA4409&lt;=$S4409),"Pass","Fail"))</f>
        <v/>
      </c>
      <c r="AD4409" s="1" t="str">
        <f aca="false">IF($Y4409="","",IF($AA4409&gt;$R4409,"Pass","Fail"))</f>
        <v/>
      </c>
      <c r="AE4409" s="1" t="str">
        <f aca="false">IF($Y4409="","",IF($AA4409&gt;=$R4409,"Pass","Fail"))</f>
        <v/>
      </c>
      <c r="AF4409" s="1" t="str">
        <f aca="false">IF($Y4409="","",IF($AA4409&lt;=$S4409,"Pass","Fail"))</f>
        <v/>
      </c>
      <c r="AG4409" s="1" t="str">
        <f aca="false">IF($Y4409="","",IF($AA4409&lt;$S4409,"Pass","Fail"))</f>
        <v/>
      </c>
      <c r="AH4409" s="23" t="str">
        <f aca="true">INDIRECT(CHOOSE(MATCH($T4409,{"±","&gt;","≥","≤","&lt;"},0), "AC", "AD", "AE", "AF", "AG") &amp; ROW())</f>
        <v/>
      </c>
      <c r="AI4409" s="56" t="str">
        <f aca="false">IF($X4409="Not Significant","No Further Action Required",
IF($AH4409="","",
IF(AND($AH4409="Pass",$L4409="0 - Passed "),"Analysis performed; no further action required.",
IF(AND($AH4409="Fail",$L4409="1 - Failed "),"Analysis performed; no further action required.",
IF(AND($AH4409="Pass",$L4409="2 - Limited In Use "),"Analysis performed; no further action required.",
IF(AND($AH4409="Fail",$L4409="3 - Adjusted "),"Analysis performed; no further action required.",
"Unit fails analysis; TSM determination required."))))))</f>
        <v/>
      </c>
      <c r="AJ4409" s="58"/>
    </row>
    <row r="4410" customFormat="false" ht="15" hidden="false" customHeight="false" outlineLevel="0" collapsed="false">
      <c r="A4410" s="56"/>
      <c r="E4410" s="57" t="str">
        <f aca="false">IF(AND($F4410="",$G4410=""),"",IF($G4410="",$F4410,HYPERLINK($G4410,$F4410)))</f>
        <v/>
      </c>
      <c r="H4410" s="1" t="str">
        <f aca="false">IF($I4410="","None Attached",IF(LEFT($I4410,5)="https",HYPERLINK($I4410,"Datasheet"),HYPERLINK(_xlfn.CONCAT("https://",$I4410),"Datasheet")))</f>
        <v>None Attached</v>
      </c>
      <c r="M4410" s="56"/>
      <c r="P4410" s="58"/>
      <c r="Q4410" s="1" t="n">
        <f aca="false">$M4410-$N4410</f>
        <v>0</v>
      </c>
      <c r="R4410" s="56"/>
      <c r="T4410" s="59" t="s">
        <v>15</v>
      </c>
      <c r="U4410" s="1" t="n">
        <f aca="false">$S4410-$R4410</f>
        <v>0</v>
      </c>
      <c r="V4410" s="1" t="n">
        <f aca="false">IF($T4410="±",$Q4410*2,$Q4410)</f>
        <v>0</v>
      </c>
      <c r="W4410" s="60" t="str">
        <f aca="false">IFERROR($U4410/ABS($V4410),"N/A")</f>
        <v>N/A</v>
      </c>
      <c r="X4410" s="61" t="str">
        <f aca="false">IF(OR($W4410="N/A",$R4410="",$S4410=""),"N/A",IF($W4410&gt;=4,"Not Significant",IF($W4410&gt;=2,"Semi-Significant","Significant")))</f>
        <v>N/A</v>
      </c>
      <c r="Z4410" s="1" t="str">
        <f aca="false">IF($D4410="Z540.1 w/data",0,"")</f>
        <v/>
      </c>
      <c r="AA4410" s="1" t="e">
        <f aca="false">$Y4410+$Q4410+$Z4410</f>
        <v>#VALUE!</v>
      </c>
      <c r="AB4410" s="1" t="n">
        <f aca="false">$N4410+$Q4410</f>
        <v>0</v>
      </c>
      <c r="AC4410" s="1" t="str">
        <f aca="false">IF($Y4410="","",IF(AND($AA4410&gt;=$R4410,$AA4410&lt;=$S4410),"Pass","Fail"))</f>
        <v/>
      </c>
      <c r="AD4410" s="1" t="str">
        <f aca="false">IF($Y4410="","",IF($AA4410&gt;$R4410,"Pass","Fail"))</f>
        <v/>
      </c>
      <c r="AE4410" s="1" t="str">
        <f aca="false">IF($Y4410="","",IF($AA4410&gt;=$R4410,"Pass","Fail"))</f>
        <v/>
      </c>
      <c r="AF4410" s="1" t="str">
        <f aca="false">IF($Y4410="","",IF($AA4410&lt;=$S4410,"Pass","Fail"))</f>
        <v/>
      </c>
      <c r="AG4410" s="1" t="str">
        <f aca="false">IF($Y4410="","",IF($AA4410&lt;$S4410,"Pass","Fail"))</f>
        <v/>
      </c>
      <c r="AH4410" s="23" t="str">
        <f aca="true">INDIRECT(CHOOSE(MATCH($T4410,{"±","&gt;","≥","≤","&lt;"},0), "AC", "AD", "AE", "AF", "AG") &amp; ROW())</f>
        <v/>
      </c>
      <c r="AI4410" s="56" t="str">
        <f aca="false">IF($X4410="Not Significant","No Further Action Required",
IF($AH4410="","",
IF(AND($AH4410="Pass",$L4410="0 - Passed "),"Analysis performed; no further action required.",
IF(AND($AH4410="Fail",$L4410="1 - Failed "),"Analysis performed; no further action required.",
IF(AND($AH4410="Pass",$L4410="2 - Limited In Use "),"Analysis performed; no further action required.",
IF(AND($AH4410="Fail",$L4410="3 - Adjusted "),"Analysis performed; no further action required.",
"Unit fails analysis; TSM determination required."))))))</f>
        <v/>
      </c>
      <c r="AJ4410" s="58"/>
    </row>
    <row r="4411" customFormat="false" ht="15" hidden="false" customHeight="false" outlineLevel="0" collapsed="false">
      <c r="A4411" s="56"/>
      <c r="E4411" s="57" t="str">
        <f aca="false">IF(AND($F4411="",$G4411=""),"",IF($G4411="",$F4411,HYPERLINK($G4411,$F4411)))</f>
        <v/>
      </c>
      <c r="H4411" s="1" t="str">
        <f aca="false">IF($I4411="","None Attached",IF(LEFT($I4411,5)="https",HYPERLINK($I4411,"Datasheet"),HYPERLINK(_xlfn.CONCAT("https://",$I4411),"Datasheet")))</f>
        <v>None Attached</v>
      </c>
      <c r="M4411" s="56"/>
      <c r="P4411" s="58"/>
      <c r="Q4411" s="1" t="n">
        <f aca="false">$M4411-$N4411</f>
        <v>0</v>
      </c>
      <c r="R4411" s="56"/>
      <c r="T4411" s="59" t="s">
        <v>15</v>
      </c>
      <c r="U4411" s="1" t="n">
        <f aca="false">$S4411-$R4411</f>
        <v>0</v>
      </c>
      <c r="V4411" s="1" t="n">
        <f aca="false">IF($T4411="±",$Q4411*2,$Q4411)</f>
        <v>0</v>
      </c>
      <c r="W4411" s="60" t="str">
        <f aca="false">IFERROR($U4411/ABS($V4411),"N/A")</f>
        <v>N/A</v>
      </c>
      <c r="X4411" s="61" t="str">
        <f aca="false">IF(OR($W4411="N/A",$R4411="",$S4411=""),"N/A",IF($W4411&gt;=4,"Not Significant",IF($W4411&gt;=2,"Semi-Significant","Significant")))</f>
        <v>N/A</v>
      </c>
      <c r="Z4411" s="1" t="str">
        <f aca="false">IF($D4411="Z540.1 w/data",0,"")</f>
        <v/>
      </c>
      <c r="AA4411" s="1" t="e">
        <f aca="false">$Y4411+$Q4411+$Z4411</f>
        <v>#VALUE!</v>
      </c>
      <c r="AB4411" s="1" t="n">
        <f aca="false">$N4411+$Q4411</f>
        <v>0</v>
      </c>
      <c r="AC4411" s="1" t="str">
        <f aca="false">IF($Y4411="","",IF(AND($AA4411&gt;=$R4411,$AA4411&lt;=$S4411),"Pass","Fail"))</f>
        <v/>
      </c>
      <c r="AD4411" s="1" t="str">
        <f aca="false">IF($Y4411="","",IF($AA4411&gt;$R4411,"Pass","Fail"))</f>
        <v/>
      </c>
      <c r="AE4411" s="1" t="str">
        <f aca="false">IF($Y4411="","",IF($AA4411&gt;=$R4411,"Pass","Fail"))</f>
        <v/>
      </c>
      <c r="AF4411" s="1" t="str">
        <f aca="false">IF($Y4411="","",IF($AA4411&lt;=$S4411,"Pass","Fail"))</f>
        <v/>
      </c>
      <c r="AG4411" s="1" t="str">
        <f aca="false">IF($Y4411="","",IF($AA4411&lt;$S4411,"Pass","Fail"))</f>
        <v/>
      </c>
      <c r="AH4411" s="23" t="str">
        <f aca="true">INDIRECT(CHOOSE(MATCH($T4411,{"±","&gt;","≥","≤","&lt;"},0), "AC", "AD", "AE", "AF", "AG") &amp; ROW())</f>
        <v/>
      </c>
      <c r="AI4411" s="56" t="str">
        <f aca="false">IF($X4411="Not Significant","No Further Action Required",
IF($AH4411="","",
IF(AND($AH4411="Pass",$L4411="0 - Passed "),"Analysis performed; no further action required.",
IF(AND($AH4411="Fail",$L4411="1 - Failed "),"Analysis performed; no further action required.",
IF(AND($AH4411="Pass",$L4411="2 - Limited In Use "),"Analysis performed; no further action required.",
IF(AND($AH4411="Fail",$L4411="3 - Adjusted "),"Analysis performed; no further action required.",
"Unit fails analysis; TSM determination required."))))))</f>
        <v/>
      </c>
      <c r="AJ4411" s="58"/>
    </row>
    <row r="4412" customFormat="false" ht="15" hidden="false" customHeight="false" outlineLevel="0" collapsed="false">
      <c r="A4412" s="56"/>
      <c r="E4412" s="57" t="str">
        <f aca="false">IF(AND($F4412="",$G4412=""),"",IF($G4412="",$F4412,HYPERLINK($G4412,$F4412)))</f>
        <v/>
      </c>
      <c r="H4412" s="1" t="str">
        <f aca="false">IF($I4412="","None Attached",IF(LEFT($I4412,5)="https",HYPERLINK($I4412,"Datasheet"),HYPERLINK(_xlfn.CONCAT("https://",$I4412),"Datasheet")))</f>
        <v>None Attached</v>
      </c>
      <c r="M4412" s="56"/>
      <c r="P4412" s="58"/>
      <c r="Q4412" s="1" t="n">
        <f aca="false">$M4412-$N4412</f>
        <v>0</v>
      </c>
      <c r="R4412" s="56"/>
      <c r="T4412" s="59" t="s">
        <v>15</v>
      </c>
      <c r="U4412" s="1" t="n">
        <f aca="false">$S4412-$R4412</f>
        <v>0</v>
      </c>
      <c r="V4412" s="1" t="n">
        <f aca="false">IF($T4412="±",$Q4412*2,$Q4412)</f>
        <v>0</v>
      </c>
      <c r="W4412" s="60" t="str">
        <f aca="false">IFERROR($U4412/ABS($V4412),"N/A")</f>
        <v>N/A</v>
      </c>
      <c r="X4412" s="61" t="str">
        <f aca="false">IF(OR($W4412="N/A",$R4412="",$S4412=""),"N/A",IF($W4412&gt;=4,"Not Significant",IF($W4412&gt;=2,"Semi-Significant","Significant")))</f>
        <v>N/A</v>
      </c>
      <c r="Z4412" s="1" t="str">
        <f aca="false">IF($D4412="Z540.1 w/data",0,"")</f>
        <v/>
      </c>
      <c r="AA4412" s="1" t="e">
        <f aca="false">$Y4412+$Q4412+$Z4412</f>
        <v>#VALUE!</v>
      </c>
      <c r="AB4412" s="1" t="n">
        <f aca="false">$N4412+$Q4412</f>
        <v>0</v>
      </c>
      <c r="AC4412" s="1" t="str">
        <f aca="false">IF($Y4412="","",IF(AND($AA4412&gt;=$R4412,$AA4412&lt;=$S4412),"Pass","Fail"))</f>
        <v/>
      </c>
      <c r="AD4412" s="1" t="str">
        <f aca="false">IF($Y4412="","",IF($AA4412&gt;$R4412,"Pass","Fail"))</f>
        <v/>
      </c>
      <c r="AE4412" s="1" t="str">
        <f aca="false">IF($Y4412="","",IF($AA4412&gt;=$R4412,"Pass","Fail"))</f>
        <v/>
      </c>
      <c r="AF4412" s="1" t="str">
        <f aca="false">IF($Y4412="","",IF($AA4412&lt;=$S4412,"Pass","Fail"))</f>
        <v/>
      </c>
      <c r="AG4412" s="1" t="str">
        <f aca="false">IF($Y4412="","",IF($AA4412&lt;$S4412,"Pass","Fail"))</f>
        <v/>
      </c>
      <c r="AH4412" s="23" t="str">
        <f aca="true">INDIRECT(CHOOSE(MATCH($T4412,{"±","&gt;","≥","≤","&lt;"},0), "AC", "AD", "AE", "AF", "AG") &amp; ROW())</f>
        <v/>
      </c>
      <c r="AI4412" s="56" t="str">
        <f aca="false">IF($X4412="Not Significant","No Further Action Required",
IF($AH4412="","",
IF(AND($AH4412="Pass",$L4412="0 - Passed "),"Analysis performed; no further action required.",
IF(AND($AH4412="Fail",$L4412="1 - Failed "),"Analysis performed; no further action required.",
IF(AND($AH4412="Pass",$L4412="2 - Limited In Use "),"Analysis performed; no further action required.",
IF(AND($AH4412="Fail",$L4412="3 - Adjusted "),"Analysis performed; no further action required.",
"Unit fails analysis; TSM determination required."))))))</f>
        <v/>
      </c>
      <c r="AJ4412" s="58"/>
    </row>
    <row r="4413" customFormat="false" ht="15" hidden="false" customHeight="false" outlineLevel="0" collapsed="false">
      <c r="A4413" s="56"/>
      <c r="E4413" s="57" t="str">
        <f aca="false">IF(AND($F4413="",$G4413=""),"",IF($G4413="",$F4413,HYPERLINK($G4413,$F4413)))</f>
        <v/>
      </c>
      <c r="H4413" s="1" t="str">
        <f aca="false">IF($I4413="","None Attached",IF(LEFT($I4413,5)="https",HYPERLINK($I4413,"Datasheet"),HYPERLINK(_xlfn.CONCAT("https://",$I4413),"Datasheet")))</f>
        <v>None Attached</v>
      </c>
      <c r="M4413" s="56"/>
      <c r="P4413" s="58"/>
      <c r="Q4413" s="1" t="n">
        <f aca="false">$M4413-$N4413</f>
        <v>0</v>
      </c>
      <c r="R4413" s="56"/>
      <c r="T4413" s="59" t="s">
        <v>15</v>
      </c>
      <c r="U4413" s="1" t="n">
        <f aca="false">$S4413-$R4413</f>
        <v>0</v>
      </c>
      <c r="V4413" s="1" t="n">
        <f aca="false">IF($T4413="±",$Q4413*2,$Q4413)</f>
        <v>0</v>
      </c>
      <c r="W4413" s="60" t="str">
        <f aca="false">IFERROR($U4413/ABS($V4413),"N/A")</f>
        <v>N/A</v>
      </c>
      <c r="X4413" s="61" t="str">
        <f aca="false">IF(OR($W4413="N/A",$R4413="",$S4413=""),"N/A",IF($W4413&gt;=4,"Not Significant",IF($W4413&gt;=2,"Semi-Significant","Significant")))</f>
        <v>N/A</v>
      </c>
      <c r="Z4413" s="1" t="str">
        <f aca="false">IF($D4413="Z540.1 w/data",0,"")</f>
        <v/>
      </c>
      <c r="AA4413" s="1" t="e">
        <f aca="false">$Y4413+$Q4413+$Z4413</f>
        <v>#VALUE!</v>
      </c>
      <c r="AB4413" s="1" t="n">
        <f aca="false">$N4413+$Q4413</f>
        <v>0</v>
      </c>
      <c r="AC4413" s="1" t="str">
        <f aca="false">IF($Y4413="","",IF(AND($AA4413&gt;=$R4413,$AA4413&lt;=$S4413),"Pass","Fail"))</f>
        <v/>
      </c>
      <c r="AD4413" s="1" t="str">
        <f aca="false">IF($Y4413="","",IF($AA4413&gt;$R4413,"Pass","Fail"))</f>
        <v/>
      </c>
      <c r="AE4413" s="1" t="str">
        <f aca="false">IF($Y4413="","",IF($AA4413&gt;=$R4413,"Pass","Fail"))</f>
        <v/>
      </c>
      <c r="AF4413" s="1" t="str">
        <f aca="false">IF($Y4413="","",IF($AA4413&lt;=$S4413,"Pass","Fail"))</f>
        <v/>
      </c>
      <c r="AG4413" s="1" t="str">
        <f aca="false">IF($Y4413="","",IF($AA4413&lt;$S4413,"Pass","Fail"))</f>
        <v/>
      </c>
      <c r="AH4413" s="23" t="str">
        <f aca="true">INDIRECT(CHOOSE(MATCH($T4413,{"±","&gt;","≥","≤","&lt;"},0), "AC", "AD", "AE", "AF", "AG") &amp; ROW())</f>
        <v/>
      </c>
      <c r="AI4413" s="56" t="str">
        <f aca="false">IF($X4413="Not Significant","No Further Action Required",
IF($AH4413="","",
IF(AND($AH4413="Pass",$L4413="0 - Passed "),"Analysis performed; no further action required.",
IF(AND($AH4413="Fail",$L4413="1 - Failed "),"Analysis performed; no further action required.",
IF(AND($AH4413="Pass",$L4413="2 - Limited In Use "),"Analysis performed; no further action required.",
IF(AND($AH4413="Fail",$L4413="3 - Adjusted "),"Analysis performed; no further action required.",
"Unit fails analysis; TSM determination required."))))))</f>
        <v/>
      </c>
      <c r="AJ4413" s="58"/>
    </row>
    <row r="4414" customFormat="false" ht="15" hidden="false" customHeight="false" outlineLevel="0" collapsed="false">
      <c r="A4414" s="56"/>
      <c r="E4414" s="57" t="str">
        <f aca="false">IF(AND($F4414="",$G4414=""),"",IF($G4414="",$F4414,HYPERLINK($G4414,$F4414)))</f>
        <v/>
      </c>
      <c r="H4414" s="1" t="str">
        <f aca="false">IF($I4414="","None Attached",IF(LEFT($I4414,5)="https",HYPERLINK($I4414,"Datasheet"),HYPERLINK(_xlfn.CONCAT("https://",$I4414),"Datasheet")))</f>
        <v>None Attached</v>
      </c>
      <c r="M4414" s="56"/>
      <c r="P4414" s="58"/>
      <c r="Q4414" s="1" t="n">
        <f aca="false">$M4414-$N4414</f>
        <v>0</v>
      </c>
      <c r="R4414" s="56"/>
      <c r="T4414" s="59" t="s">
        <v>15</v>
      </c>
      <c r="U4414" s="1" t="n">
        <f aca="false">$S4414-$R4414</f>
        <v>0</v>
      </c>
      <c r="V4414" s="1" t="n">
        <f aca="false">IF($T4414="±",$Q4414*2,$Q4414)</f>
        <v>0</v>
      </c>
      <c r="W4414" s="60" t="str">
        <f aca="false">IFERROR($U4414/ABS($V4414),"N/A")</f>
        <v>N/A</v>
      </c>
      <c r="X4414" s="61" t="str">
        <f aca="false">IF(OR($W4414="N/A",$R4414="",$S4414=""),"N/A",IF($W4414&gt;=4,"Not Significant",IF($W4414&gt;=2,"Semi-Significant","Significant")))</f>
        <v>N/A</v>
      </c>
      <c r="Z4414" s="1" t="str">
        <f aca="false">IF($D4414="Z540.1 w/data",0,"")</f>
        <v/>
      </c>
      <c r="AA4414" s="1" t="e">
        <f aca="false">$Y4414+$Q4414+$Z4414</f>
        <v>#VALUE!</v>
      </c>
      <c r="AB4414" s="1" t="n">
        <f aca="false">$N4414+$Q4414</f>
        <v>0</v>
      </c>
      <c r="AC4414" s="1" t="str">
        <f aca="false">IF($Y4414="","",IF(AND($AA4414&gt;=$R4414,$AA4414&lt;=$S4414),"Pass","Fail"))</f>
        <v/>
      </c>
      <c r="AD4414" s="1" t="str">
        <f aca="false">IF($Y4414="","",IF($AA4414&gt;$R4414,"Pass","Fail"))</f>
        <v/>
      </c>
      <c r="AE4414" s="1" t="str">
        <f aca="false">IF($Y4414="","",IF($AA4414&gt;=$R4414,"Pass","Fail"))</f>
        <v/>
      </c>
      <c r="AF4414" s="1" t="str">
        <f aca="false">IF($Y4414="","",IF($AA4414&lt;=$S4414,"Pass","Fail"))</f>
        <v/>
      </c>
      <c r="AG4414" s="1" t="str">
        <f aca="false">IF($Y4414="","",IF($AA4414&lt;$S4414,"Pass","Fail"))</f>
        <v/>
      </c>
      <c r="AH4414" s="23" t="str">
        <f aca="true">INDIRECT(CHOOSE(MATCH($T4414,{"±","&gt;","≥","≤","&lt;"},0), "AC", "AD", "AE", "AF", "AG") &amp; ROW())</f>
        <v/>
      </c>
      <c r="AI4414" s="56" t="str">
        <f aca="false">IF($X4414="Not Significant","No Further Action Required",
IF($AH4414="","",
IF(AND($AH4414="Pass",$L4414="0 - Passed "),"Analysis performed; no further action required.",
IF(AND($AH4414="Fail",$L4414="1 - Failed "),"Analysis performed; no further action required.",
IF(AND($AH4414="Pass",$L4414="2 - Limited In Use "),"Analysis performed; no further action required.",
IF(AND($AH4414="Fail",$L4414="3 - Adjusted "),"Analysis performed; no further action required.",
"Unit fails analysis; TSM determination required."))))))</f>
        <v/>
      </c>
      <c r="AJ4414" s="58"/>
    </row>
    <row r="4415" customFormat="false" ht="15" hidden="false" customHeight="false" outlineLevel="0" collapsed="false">
      <c r="A4415" s="56"/>
      <c r="E4415" s="57" t="str">
        <f aca="false">IF(AND($F4415="",$G4415=""),"",IF($G4415="",$F4415,HYPERLINK($G4415,$F4415)))</f>
        <v/>
      </c>
      <c r="H4415" s="1" t="str">
        <f aca="false">IF($I4415="","None Attached",IF(LEFT($I4415,5)="https",HYPERLINK($I4415,"Datasheet"),HYPERLINK(_xlfn.CONCAT("https://",$I4415),"Datasheet")))</f>
        <v>None Attached</v>
      </c>
      <c r="M4415" s="56"/>
      <c r="P4415" s="58"/>
      <c r="Q4415" s="1" t="n">
        <f aca="false">$M4415-$N4415</f>
        <v>0</v>
      </c>
      <c r="R4415" s="56"/>
      <c r="T4415" s="59" t="s">
        <v>15</v>
      </c>
      <c r="U4415" s="1" t="n">
        <f aca="false">$S4415-$R4415</f>
        <v>0</v>
      </c>
      <c r="V4415" s="1" t="n">
        <f aca="false">IF($T4415="±",$Q4415*2,$Q4415)</f>
        <v>0</v>
      </c>
      <c r="W4415" s="60" t="str">
        <f aca="false">IFERROR($U4415/ABS($V4415),"N/A")</f>
        <v>N/A</v>
      </c>
      <c r="X4415" s="61" t="str">
        <f aca="false">IF(OR($W4415="N/A",$R4415="",$S4415=""),"N/A",IF($W4415&gt;=4,"Not Significant",IF($W4415&gt;=2,"Semi-Significant","Significant")))</f>
        <v>N/A</v>
      </c>
      <c r="Z4415" s="1" t="str">
        <f aca="false">IF($D4415="Z540.1 w/data",0,"")</f>
        <v/>
      </c>
      <c r="AA4415" s="1" t="e">
        <f aca="false">$Y4415+$Q4415+$Z4415</f>
        <v>#VALUE!</v>
      </c>
      <c r="AB4415" s="1" t="n">
        <f aca="false">$N4415+$Q4415</f>
        <v>0</v>
      </c>
      <c r="AC4415" s="1" t="str">
        <f aca="false">IF($Y4415="","",IF(AND($AA4415&gt;=$R4415,$AA4415&lt;=$S4415),"Pass","Fail"))</f>
        <v/>
      </c>
      <c r="AD4415" s="1" t="str">
        <f aca="false">IF($Y4415="","",IF($AA4415&gt;$R4415,"Pass","Fail"))</f>
        <v/>
      </c>
      <c r="AE4415" s="1" t="str">
        <f aca="false">IF($Y4415="","",IF($AA4415&gt;=$R4415,"Pass","Fail"))</f>
        <v/>
      </c>
      <c r="AF4415" s="1" t="str">
        <f aca="false">IF($Y4415="","",IF($AA4415&lt;=$S4415,"Pass","Fail"))</f>
        <v/>
      </c>
      <c r="AG4415" s="1" t="str">
        <f aca="false">IF($Y4415="","",IF($AA4415&lt;$S4415,"Pass","Fail"))</f>
        <v/>
      </c>
      <c r="AH4415" s="23" t="str">
        <f aca="true">INDIRECT(CHOOSE(MATCH($T4415,{"±","&gt;","≥","≤","&lt;"},0), "AC", "AD", "AE", "AF", "AG") &amp; ROW())</f>
        <v/>
      </c>
      <c r="AI4415" s="56" t="str">
        <f aca="false">IF($X4415="Not Significant","No Further Action Required",
IF($AH4415="","",
IF(AND($AH4415="Pass",$L4415="0 - Passed "),"Analysis performed; no further action required.",
IF(AND($AH4415="Fail",$L4415="1 - Failed "),"Analysis performed; no further action required.",
IF(AND($AH4415="Pass",$L4415="2 - Limited In Use "),"Analysis performed; no further action required.",
IF(AND($AH4415="Fail",$L4415="3 - Adjusted "),"Analysis performed; no further action required.",
"Unit fails analysis; TSM determination required."))))))</f>
        <v/>
      </c>
      <c r="AJ4415" s="58"/>
    </row>
    <row r="4416" customFormat="false" ht="15" hidden="false" customHeight="false" outlineLevel="0" collapsed="false">
      <c r="A4416" s="56"/>
      <c r="E4416" s="57" t="str">
        <f aca="false">IF(AND($F4416="",$G4416=""),"",IF($G4416="",$F4416,HYPERLINK($G4416,$F4416)))</f>
        <v/>
      </c>
      <c r="H4416" s="1" t="str">
        <f aca="false">IF($I4416="","None Attached",IF(LEFT($I4416,5)="https",HYPERLINK($I4416,"Datasheet"),HYPERLINK(_xlfn.CONCAT("https://",$I4416),"Datasheet")))</f>
        <v>None Attached</v>
      </c>
      <c r="M4416" s="56"/>
      <c r="P4416" s="58"/>
      <c r="Q4416" s="1" t="n">
        <f aca="false">$M4416-$N4416</f>
        <v>0</v>
      </c>
      <c r="R4416" s="56"/>
      <c r="T4416" s="59" t="s">
        <v>15</v>
      </c>
      <c r="U4416" s="1" t="n">
        <f aca="false">$S4416-$R4416</f>
        <v>0</v>
      </c>
      <c r="V4416" s="1" t="n">
        <f aca="false">IF($T4416="±",$Q4416*2,$Q4416)</f>
        <v>0</v>
      </c>
      <c r="W4416" s="60" t="str">
        <f aca="false">IFERROR($U4416/ABS($V4416),"N/A")</f>
        <v>N/A</v>
      </c>
      <c r="X4416" s="61" t="str">
        <f aca="false">IF(OR($W4416="N/A",$R4416="",$S4416=""),"N/A",IF($W4416&gt;=4,"Not Significant",IF($W4416&gt;=2,"Semi-Significant","Significant")))</f>
        <v>N/A</v>
      </c>
      <c r="Z4416" s="1" t="str">
        <f aca="false">IF($D4416="Z540.1 w/data",0,"")</f>
        <v/>
      </c>
      <c r="AA4416" s="1" t="e">
        <f aca="false">$Y4416+$Q4416+$Z4416</f>
        <v>#VALUE!</v>
      </c>
      <c r="AB4416" s="1" t="n">
        <f aca="false">$N4416+$Q4416</f>
        <v>0</v>
      </c>
      <c r="AC4416" s="1" t="str">
        <f aca="false">IF($Y4416="","",IF(AND($AA4416&gt;=$R4416,$AA4416&lt;=$S4416),"Pass","Fail"))</f>
        <v/>
      </c>
      <c r="AD4416" s="1" t="str">
        <f aca="false">IF($Y4416="","",IF($AA4416&gt;$R4416,"Pass","Fail"))</f>
        <v/>
      </c>
      <c r="AE4416" s="1" t="str">
        <f aca="false">IF($Y4416="","",IF($AA4416&gt;=$R4416,"Pass","Fail"))</f>
        <v/>
      </c>
      <c r="AF4416" s="1" t="str">
        <f aca="false">IF($Y4416="","",IF($AA4416&lt;=$S4416,"Pass","Fail"))</f>
        <v/>
      </c>
      <c r="AG4416" s="1" t="str">
        <f aca="false">IF($Y4416="","",IF($AA4416&lt;$S4416,"Pass","Fail"))</f>
        <v/>
      </c>
      <c r="AH4416" s="23" t="str">
        <f aca="true">INDIRECT(CHOOSE(MATCH($T4416,{"±","&gt;","≥","≤","&lt;"},0), "AC", "AD", "AE", "AF", "AG") &amp; ROW())</f>
        <v/>
      </c>
      <c r="AI4416" s="56" t="str">
        <f aca="false">IF($X4416="Not Significant","No Further Action Required",
IF($AH4416="","",
IF(AND($AH4416="Pass",$L4416="0 - Passed "),"Analysis performed; no further action required.",
IF(AND($AH4416="Fail",$L4416="1 - Failed "),"Analysis performed; no further action required.",
IF(AND($AH4416="Pass",$L4416="2 - Limited In Use "),"Analysis performed; no further action required.",
IF(AND($AH4416="Fail",$L4416="3 - Adjusted "),"Analysis performed; no further action required.",
"Unit fails analysis; TSM determination required."))))))</f>
        <v/>
      </c>
      <c r="AJ4416" s="58"/>
    </row>
    <row r="4417" customFormat="false" ht="15" hidden="false" customHeight="false" outlineLevel="0" collapsed="false">
      <c r="A4417" s="56"/>
      <c r="E4417" s="57" t="str">
        <f aca="false">IF(AND($F4417="",$G4417=""),"",IF($G4417="",$F4417,HYPERLINK($G4417,$F4417)))</f>
        <v/>
      </c>
      <c r="H4417" s="1" t="str">
        <f aca="false">IF($I4417="","None Attached",IF(LEFT($I4417,5)="https",HYPERLINK($I4417,"Datasheet"),HYPERLINK(_xlfn.CONCAT("https://",$I4417),"Datasheet")))</f>
        <v>None Attached</v>
      </c>
      <c r="M4417" s="56"/>
      <c r="P4417" s="58"/>
      <c r="Q4417" s="1" t="n">
        <f aca="false">$M4417-$N4417</f>
        <v>0</v>
      </c>
      <c r="R4417" s="56"/>
      <c r="T4417" s="59" t="s">
        <v>15</v>
      </c>
      <c r="U4417" s="1" t="n">
        <f aca="false">$S4417-$R4417</f>
        <v>0</v>
      </c>
      <c r="V4417" s="1" t="n">
        <f aca="false">IF($T4417="±",$Q4417*2,$Q4417)</f>
        <v>0</v>
      </c>
      <c r="W4417" s="60" t="str">
        <f aca="false">IFERROR($U4417/ABS($V4417),"N/A")</f>
        <v>N/A</v>
      </c>
      <c r="X4417" s="61" t="str">
        <f aca="false">IF(OR($W4417="N/A",$R4417="",$S4417=""),"N/A",IF($W4417&gt;=4,"Not Significant",IF($W4417&gt;=2,"Semi-Significant","Significant")))</f>
        <v>N/A</v>
      </c>
      <c r="Z4417" s="1" t="str">
        <f aca="false">IF($D4417="Z540.1 w/data",0,"")</f>
        <v/>
      </c>
      <c r="AA4417" s="1" t="e">
        <f aca="false">$Y4417+$Q4417+$Z4417</f>
        <v>#VALUE!</v>
      </c>
      <c r="AB4417" s="1" t="n">
        <f aca="false">$N4417+$Q4417</f>
        <v>0</v>
      </c>
      <c r="AC4417" s="1" t="str">
        <f aca="false">IF($Y4417="","",IF(AND($AA4417&gt;=$R4417,$AA4417&lt;=$S4417),"Pass","Fail"))</f>
        <v/>
      </c>
      <c r="AD4417" s="1" t="str">
        <f aca="false">IF($Y4417="","",IF($AA4417&gt;$R4417,"Pass","Fail"))</f>
        <v/>
      </c>
      <c r="AE4417" s="1" t="str">
        <f aca="false">IF($Y4417="","",IF($AA4417&gt;=$R4417,"Pass","Fail"))</f>
        <v/>
      </c>
      <c r="AF4417" s="1" t="str">
        <f aca="false">IF($Y4417="","",IF($AA4417&lt;=$S4417,"Pass","Fail"))</f>
        <v/>
      </c>
      <c r="AG4417" s="1" t="str">
        <f aca="false">IF($Y4417="","",IF($AA4417&lt;$S4417,"Pass","Fail"))</f>
        <v/>
      </c>
      <c r="AH4417" s="23" t="str">
        <f aca="true">INDIRECT(CHOOSE(MATCH($T4417,{"±","&gt;","≥","≤","&lt;"},0), "AC", "AD", "AE", "AF", "AG") &amp; ROW())</f>
        <v/>
      </c>
      <c r="AI4417" s="56" t="str">
        <f aca="false">IF($X4417="Not Significant","No Further Action Required",
IF($AH4417="","",
IF(AND($AH4417="Pass",$L4417="0 - Passed "),"Analysis performed; no further action required.",
IF(AND($AH4417="Fail",$L4417="1 - Failed "),"Analysis performed; no further action required.",
IF(AND($AH4417="Pass",$L4417="2 - Limited In Use "),"Analysis performed; no further action required.",
IF(AND($AH4417="Fail",$L4417="3 - Adjusted "),"Analysis performed; no further action required.",
"Unit fails analysis; TSM determination required."))))))</f>
        <v/>
      </c>
      <c r="AJ4417" s="58"/>
    </row>
    <row r="4418" customFormat="false" ht="15" hidden="false" customHeight="false" outlineLevel="0" collapsed="false">
      <c r="A4418" s="56"/>
      <c r="E4418" s="57" t="str">
        <f aca="false">IF(AND($F4418="",$G4418=""),"",IF($G4418="",$F4418,HYPERLINK($G4418,$F4418)))</f>
        <v/>
      </c>
      <c r="H4418" s="1" t="str">
        <f aca="false">IF($I4418="","None Attached",IF(LEFT($I4418,5)="https",HYPERLINK($I4418,"Datasheet"),HYPERLINK(_xlfn.CONCAT("https://",$I4418),"Datasheet")))</f>
        <v>None Attached</v>
      </c>
      <c r="M4418" s="56"/>
      <c r="P4418" s="58"/>
      <c r="Q4418" s="1" t="n">
        <f aca="false">$M4418-$N4418</f>
        <v>0</v>
      </c>
      <c r="R4418" s="56"/>
      <c r="T4418" s="59" t="s">
        <v>15</v>
      </c>
      <c r="U4418" s="1" t="n">
        <f aca="false">$S4418-$R4418</f>
        <v>0</v>
      </c>
      <c r="V4418" s="1" t="n">
        <f aca="false">IF($T4418="±",$Q4418*2,$Q4418)</f>
        <v>0</v>
      </c>
      <c r="W4418" s="60" t="str">
        <f aca="false">IFERROR($U4418/ABS($V4418),"N/A")</f>
        <v>N/A</v>
      </c>
      <c r="X4418" s="61" t="str">
        <f aca="false">IF(OR($W4418="N/A",$R4418="",$S4418=""),"N/A",IF($W4418&gt;=4,"Not Significant",IF($W4418&gt;=2,"Semi-Significant","Significant")))</f>
        <v>N/A</v>
      </c>
      <c r="Z4418" s="1" t="str">
        <f aca="false">IF($D4418="Z540.1 w/data",0,"")</f>
        <v/>
      </c>
      <c r="AA4418" s="1" t="e">
        <f aca="false">$Y4418+$Q4418+$Z4418</f>
        <v>#VALUE!</v>
      </c>
      <c r="AB4418" s="1" t="n">
        <f aca="false">$N4418+$Q4418</f>
        <v>0</v>
      </c>
      <c r="AC4418" s="1" t="str">
        <f aca="false">IF($Y4418="","",IF(AND($AA4418&gt;=$R4418,$AA4418&lt;=$S4418),"Pass","Fail"))</f>
        <v/>
      </c>
      <c r="AD4418" s="1" t="str">
        <f aca="false">IF($Y4418="","",IF($AA4418&gt;$R4418,"Pass","Fail"))</f>
        <v/>
      </c>
      <c r="AE4418" s="1" t="str">
        <f aca="false">IF($Y4418="","",IF($AA4418&gt;=$R4418,"Pass","Fail"))</f>
        <v/>
      </c>
      <c r="AF4418" s="1" t="str">
        <f aca="false">IF($Y4418="","",IF($AA4418&lt;=$S4418,"Pass","Fail"))</f>
        <v/>
      </c>
      <c r="AG4418" s="1" t="str">
        <f aca="false">IF($Y4418="","",IF($AA4418&lt;$S4418,"Pass","Fail"))</f>
        <v/>
      </c>
      <c r="AH4418" s="23" t="str">
        <f aca="true">INDIRECT(CHOOSE(MATCH($T4418,{"±","&gt;","≥","≤","&lt;"},0), "AC", "AD", "AE", "AF", "AG") &amp; ROW())</f>
        <v/>
      </c>
      <c r="AI4418" s="56" t="str">
        <f aca="false">IF($X4418="Not Significant","No Further Action Required",
IF($AH4418="","",
IF(AND($AH4418="Pass",$L4418="0 - Passed "),"Analysis performed; no further action required.",
IF(AND($AH4418="Fail",$L4418="1 - Failed "),"Analysis performed; no further action required.",
IF(AND($AH4418="Pass",$L4418="2 - Limited In Use "),"Analysis performed; no further action required.",
IF(AND($AH4418="Fail",$L4418="3 - Adjusted "),"Analysis performed; no further action required.",
"Unit fails analysis; TSM determination required."))))))</f>
        <v/>
      </c>
      <c r="AJ4418" s="58"/>
    </row>
    <row r="4419" customFormat="false" ht="15" hidden="false" customHeight="false" outlineLevel="0" collapsed="false">
      <c r="A4419" s="56"/>
      <c r="E4419" s="57" t="str">
        <f aca="false">IF(AND($F4419="",$G4419=""),"",IF($G4419="",$F4419,HYPERLINK($G4419,$F4419)))</f>
        <v/>
      </c>
      <c r="H4419" s="1" t="str">
        <f aca="false">IF($I4419="","None Attached",IF(LEFT($I4419,5)="https",HYPERLINK($I4419,"Datasheet"),HYPERLINK(_xlfn.CONCAT("https://",$I4419),"Datasheet")))</f>
        <v>None Attached</v>
      </c>
      <c r="M4419" s="56"/>
      <c r="P4419" s="58"/>
      <c r="Q4419" s="1" t="n">
        <f aca="false">$M4419-$N4419</f>
        <v>0</v>
      </c>
      <c r="R4419" s="56"/>
      <c r="T4419" s="59" t="s">
        <v>15</v>
      </c>
      <c r="U4419" s="1" t="n">
        <f aca="false">$S4419-$R4419</f>
        <v>0</v>
      </c>
      <c r="V4419" s="1" t="n">
        <f aca="false">IF($T4419="±",$Q4419*2,$Q4419)</f>
        <v>0</v>
      </c>
      <c r="W4419" s="60" t="str">
        <f aca="false">IFERROR($U4419/ABS($V4419),"N/A")</f>
        <v>N/A</v>
      </c>
      <c r="X4419" s="61" t="str">
        <f aca="false">IF(OR($W4419="N/A",$R4419="",$S4419=""),"N/A",IF($W4419&gt;=4,"Not Significant",IF($W4419&gt;=2,"Semi-Significant","Significant")))</f>
        <v>N/A</v>
      </c>
      <c r="Z4419" s="1" t="str">
        <f aca="false">IF($D4419="Z540.1 w/data",0,"")</f>
        <v/>
      </c>
      <c r="AA4419" s="1" t="e">
        <f aca="false">$Y4419+$Q4419+$Z4419</f>
        <v>#VALUE!</v>
      </c>
      <c r="AB4419" s="1" t="n">
        <f aca="false">$N4419+$Q4419</f>
        <v>0</v>
      </c>
      <c r="AC4419" s="1" t="str">
        <f aca="false">IF($Y4419="","",IF(AND($AA4419&gt;=$R4419,$AA4419&lt;=$S4419),"Pass","Fail"))</f>
        <v/>
      </c>
      <c r="AD4419" s="1" t="str">
        <f aca="false">IF($Y4419="","",IF($AA4419&gt;$R4419,"Pass","Fail"))</f>
        <v/>
      </c>
      <c r="AE4419" s="1" t="str">
        <f aca="false">IF($Y4419="","",IF($AA4419&gt;=$R4419,"Pass","Fail"))</f>
        <v/>
      </c>
      <c r="AF4419" s="1" t="str">
        <f aca="false">IF($Y4419="","",IF($AA4419&lt;=$S4419,"Pass","Fail"))</f>
        <v/>
      </c>
      <c r="AG4419" s="1" t="str">
        <f aca="false">IF($Y4419="","",IF($AA4419&lt;$S4419,"Pass","Fail"))</f>
        <v/>
      </c>
      <c r="AH4419" s="23" t="str">
        <f aca="true">INDIRECT(CHOOSE(MATCH($T4419,{"±","&gt;","≥","≤","&lt;"},0), "AC", "AD", "AE", "AF", "AG") &amp; ROW())</f>
        <v/>
      </c>
      <c r="AI4419" s="56" t="str">
        <f aca="false">IF($X4419="Not Significant","No Further Action Required",
IF($AH4419="","",
IF(AND($AH4419="Pass",$L4419="0 - Passed "),"Analysis performed; no further action required.",
IF(AND($AH4419="Fail",$L4419="1 - Failed "),"Analysis performed; no further action required.",
IF(AND($AH4419="Pass",$L4419="2 - Limited In Use "),"Analysis performed; no further action required.",
IF(AND($AH4419="Fail",$L4419="3 - Adjusted "),"Analysis performed; no further action required.",
"Unit fails analysis; TSM determination required."))))))</f>
        <v/>
      </c>
      <c r="AJ4419" s="58"/>
    </row>
    <row r="4420" customFormat="false" ht="15" hidden="false" customHeight="false" outlineLevel="0" collapsed="false">
      <c r="A4420" s="56"/>
      <c r="E4420" s="57" t="str">
        <f aca="false">IF(AND($F4420="",$G4420=""),"",IF($G4420="",$F4420,HYPERLINK($G4420,$F4420)))</f>
        <v/>
      </c>
      <c r="H4420" s="1" t="str">
        <f aca="false">IF($I4420="","None Attached",IF(LEFT($I4420,5)="https",HYPERLINK($I4420,"Datasheet"),HYPERLINK(_xlfn.CONCAT("https://",$I4420),"Datasheet")))</f>
        <v>None Attached</v>
      </c>
      <c r="M4420" s="56"/>
      <c r="P4420" s="58"/>
      <c r="Q4420" s="1" t="n">
        <f aca="false">$M4420-$N4420</f>
        <v>0</v>
      </c>
      <c r="R4420" s="56"/>
      <c r="T4420" s="59" t="s">
        <v>15</v>
      </c>
      <c r="U4420" s="1" t="n">
        <f aca="false">$S4420-$R4420</f>
        <v>0</v>
      </c>
      <c r="V4420" s="1" t="n">
        <f aca="false">IF($T4420="±",$Q4420*2,$Q4420)</f>
        <v>0</v>
      </c>
      <c r="W4420" s="60" t="str">
        <f aca="false">IFERROR($U4420/ABS($V4420),"N/A")</f>
        <v>N/A</v>
      </c>
      <c r="X4420" s="61" t="str">
        <f aca="false">IF(OR($W4420="N/A",$R4420="",$S4420=""),"N/A",IF($W4420&gt;=4,"Not Significant",IF($W4420&gt;=2,"Semi-Significant","Significant")))</f>
        <v>N/A</v>
      </c>
      <c r="Z4420" s="1" t="str">
        <f aca="false">IF($D4420="Z540.1 w/data",0,"")</f>
        <v/>
      </c>
      <c r="AA4420" s="1" t="e">
        <f aca="false">$Y4420+$Q4420+$Z4420</f>
        <v>#VALUE!</v>
      </c>
      <c r="AB4420" s="1" t="n">
        <f aca="false">$N4420+$Q4420</f>
        <v>0</v>
      </c>
      <c r="AC4420" s="1" t="str">
        <f aca="false">IF($Y4420="","",IF(AND($AA4420&gt;=$R4420,$AA4420&lt;=$S4420),"Pass","Fail"))</f>
        <v/>
      </c>
      <c r="AD4420" s="1" t="str">
        <f aca="false">IF($Y4420="","",IF($AA4420&gt;$R4420,"Pass","Fail"))</f>
        <v/>
      </c>
      <c r="AE4420" s="1" t="str">
        <f aca="false">IF($Y4420="","",IF($AA4420&gt;=$R4420,"Pass","Fail"))</f>
        <v/>
      </c>
      <c r="AF4420" s="1" t="str">
        <f aca="false">IF($Y4420="","",IF($AA4420&lt;=$S4420,"Pass","Fail"))</f>
        <v/>
      </c>
      <c r="AG4420" s="1" t="str">
        <f aca="false">IF($Y4420="","",IF($AA4420&lt;$S4420,"Pass","Fail"))</f>
        <v/>
      </c>
      <c r="AH4420" s="23" t="str">
        <f aca="true">INDIRECT(CHOOSE(MATCH($T4420,{"±","&gt;","≥","≤","&lt;"},0), "AC", "AD", "AE", "AF", "AG") &amp; ROW())</f>
        <v/>
      </c>
      <c r="AI4420" s="56" t="str">
        <f aca="false">IF($X4420="Not Significant","No Further Action Required",
IF($AH4420="","",
IF(AND($AH4420="Pass",$L4420="0 - Passed "),"Analysis performed; no further action required.",
IF(AND($AH4420="Fail",$L4420="1 - Failed "),"Analysis performed; no further action required.",
IF(AND($AH4420="Pass",$L4420="2 - Limited In Use "),"Analysis performed; no further action required.",
IF(AND($AH4420="Fail",$L4420="3 - Adjusted "),"Analysis performed; no further action required.",
"Unit fails analysis; TSM determination required."))))))</f>
        <v/>
      </c>
      <c r="AJ4420" s="58"/>
    </row>
    <row r="4421" customFormat="false" ht="15" hidden="false" customHeight="false" outlineLevel="0" collapsed="false">
      <c r="A4421" s="56"/>
      <c r="E4421" s="57" t="str">
        <f aca="false">IF(AND($F4421="",$G4421=""),"",IF($G4421="",$F4421,HYPERLINK($G4421,$F4421)))</f>
        <v/>
      </c>
      <c r="H4421" s="1" t="str">
        <f aca="false">IF($I4421="","None Attached",IF(LEFT($I4421,5)="https",HYPERLINK($I4421,"Datasheet"),HYPERLINK(_xlfn.CONCAT("https://",$I4421),"Datasheet")))</f>
        <v>None Attached</v>
      </c>
      <c r="M4421" s="56"/>
      <c r="P4421" s="58"/>
      <c r="Q4421" s="1" t="n">
        <f aca="false">$M4421-$N4421</f>
        <v>0</v>
      </c>
      <c r="R4421" s="56"/>
      <c r="T4421" s="59" t="s">
        <v>15</v>
      </c>
      <c r="U4421" s="1" t="n">
        <f aca="false">$S4421-$R4421</f>
        <v>0</v>
      </c>
      <c r="V4421" s="1" t="n">
        <f aca="false">IF($T4421="±",$Q4421*2,$Q4421)</f>
        <v>0</v>
      </c>
      <c r="W4421" s="60" t="str">
        <f aca="false">IFERROR($U4421/ABS($V4421),"N/A")</f>
        <v>N/A</v>
      </c>
      <c r="X4421" s="61" t="str">
        <f aca="false">IF(OR($W4421="N/A",$R4421="",$S4421=""),"N/A",IF($W4421&gt;=4,"Not Significant",IF($W4421&gt;=2,"Semi-Significant","Significant")))</f>
        <v>N/A</v>
      </c>
      <c r="Z4421" s="1" t="str">
        <f aca="false">IF($D4421="Z540.1 w/data",0,"")</f>
        <v/>
      </c>
      <c r="AA4421" s="1" t="e">
        <f aca="false">$Y4421+$Q4421+$Z4421</f>
        <v>#VALUE!</v>
      </c>
      <c r="AB4421" s="1" t="n">
        <f aca="false">$N4421+$Q4421</f>
        <v>0</v>
      </c>
      <c r="AC4421" s="1" t="str">
        <f aca="false">IF($Y4421="","",IF(AND($AA4421&gt;=$R4421,$AA4421&lt;=$S4421),"Pass","Fail"))</f>
        <v/>
      </c>
      <c r="AD4421" s="1" t="str">
        <f aca="false">IF($Y4421="","",IF($AA4421&gt;$R4421,"Pass","Fail"))</f>
        <v/>
      </c>
      <c r="AE4421" s="1" t="str">
        <f aca="false">IF($Y4421="","",IF($AA4421&gt;=$R4421,"Pass","Fail"))</f>
        <v/>
      </c>
      <c r="AF4421" s="1" t="str">
        <f aca="false">IF($Y4421="","",IF($AA4421&lt;=$S4421,"Pass","Fail"))</f>
        <v/>
      </c>
      <c r="AG4421" s="1" t="str">
        <f aca="false">IF($Y4421="","",IF($AA4421&lt;$S4421,"Pass","Fail"))</f>
        <v/>
      </c>
      <c r="AH4421" s="23" t="str">
        <f aca="true">INDIRECT(CHOOSE(MATCH($T4421,{"±","&gt;","≥","≤","&lt;"},0), "AC", "AD", "AE", "AF", "AG") &amp; ROW())</f>
        <v/>
      </c>
      <c r="AI4421" s="56" t="str">
        <f aca="false">IF($X4421="Not Significant","No Further Action Required",
IF($AH4421="","",
IF(AND($AH4421="Pass",$L4421="0 - Passed "),"Analysis performed; no further action required.",
IF(AND($AH4421="Fail",$L4421="1 - Failed "),"Analysis performed; no further action required.",
IF(AND($AH4421="Pass",$L4421="2 - Limited In Use "),"Analysis performed; no further action required.",
IF(AND($AH4421="Fail",$L4421="3 - Adjusted "),"Analysis performed; no further action required.",
"Unit fails analysis; TSM determination required."))))))</f>
        <v/>
      </c>
      <c r="AJ4421" s="58"/>
    </row>
    <row r="4422" customFormat="false" ht="15" hidden="false" customHeight="false" outlineLevel="0" collapsed="false">
      <c r="A4422" s="56"/>
      <c r="E4422" s="57" t="str">
        <f aca="false">IF(AND($F4422="",$G4422=""),"",IF($G4422="",$F4422,HYPERLINK($G4422,$F4422)))</f>
        <v/>
      </c>
      <c r="H4422" s="1" t="str">
        <f aca="false">IF($I4422="","None Attached",IF(LEFT($I4422,5)="https",HYPERLINK($I4422,"Datasheet"),HYPERLINK(_xlfn.CONCAT("https://",$I4422),"Datasheet")))</f>
        <v>None Attached</v>
      </c>
      <c r="M4422" s="56"/>
      <c r="P4422" s="58"/>
      <c r="Q4422" s="1" t="n">
        <f aca="false">$M4422-$N4422</f>
        <v>0</v>
      </c>
      <c r="R4422" s="56"/>
      <c r="T4422" s="59" t="s">
        <v>15</v>
      </c>
      <c r="U4422" s="1" t="n">
        <f aca="false">$S4422-$R4422</f>
        <v>0</v>
      </c>
      <c r="V4422" s="1" t="n">
        <f aca="false">IF($T4422="±",$Q4422*2,$Q4422)</f>
        <v>0</v>
      </c>
      <c r="W4422" s="60" t="str">
        <f aca="false">IFERROR($U4422/ABS($V4422),"N/A")</f>
        <v>N/A</v>
      </c>
      <c r="X4422" s="61" t="str">
        <f aca="false">IF(OR($W4422="N/A",$R4422="",$S4422=""),"N/A",IF($W4422&gt;=4,"Not Significant",IF($W4422&gt;=2,"Semi-Significant","Significant")))</f>
        <v>N/A</v>
      </c>
      <c r="Z4422" s="1" t="str">
        <f aca="false">IF($D4422="Z540.1 w/data",0,"")</f>
        <v/>
      </c>
      <c r="AA4422" s="1" t="e">
        <f aca="false">$Y4422+$Q4422+$Z4422</f>
        <v>#VALUE!</v>
      </c>
      <c r="AB4422" s="1" t="n">
        <f aca="false">$N4422+$Q4422</f>
        <v>0</v>
      </c>
      <c r="AC4422" s="1" t="str">
        <f aca="false">IF($Y4422="","",IF(AND($AA4422&gt;=$R4422,$AA4422&lt;=$S4422),"Pass","Fail"))</f>
        <v/>
      </c>
      <c r="AD4422" s="1" t="str">
        <f aca="false">IF($Y4422="","",IF($AA4422&gt;$R4422,"Pass","Fail"))</f>
        <v/>
      </c>
      <c r="AE4422" s="1" t="str">
        <f aca="false">IF($Y4422="","",IF($AA4422&gt;=$R4422,"Pass","Fail"))</f>
        <v/>
      </c>
      <c r="AF4422" s="1" t="str">
        <f aca="false">IF($Y4422="","",IF($AA4422&lt;=$S4422,"Pass","Fail"))</f>
        <v/>
      </c>
      <c r="AG4422" s="1" t="str">
        <f aca="false">IF($Y4422="","",IF($AA4422&lt;$S4422,"Pass","Fail"))</f>
        <v/>
      </c>
      <c r="AH4422" s="23" t="str">
        <f aca="true">INDIRECT(CHOOSE(MATCH($T4422,{"±","&gt;","≥","≤","&lt;"},0), "AC", "AD", "AE", "AF", "AG") &amp; ROW())</f>
        <v/>
      </c>
      <c r="AI4422" s="56" t="str">
        <f aca="false">IF($X4422="Not Significant","No Further Action Required",
IF($AH4422="","",
IF(AND($AH4422="Pass",$L4422="0 - Passed "),"Analysis performed; no further action required.",
IF(AND($AH4422="Fail",$L4422="1 - Failed "),"Analysis performed; no further action required.",
IF(AND($AH4422="Pass",$L4422="2 - Limited In Use "),"Analysis performed; no further action required.",
IF(AND($AH4422="Fail",$L4422="3 - Adjusted "),"Analysis performed; no further action required.",
"Unit fails analysis; TSM determination required."))))))</f>
        <v/>
      </c>
      <c r="AJ4422" s="58"/>
    </row>
    <row r="4423" customFormat="false" ht="15" hidden="false" customHeight="false" outlineLevel="0" collapsed="false">
      <c r="A4423" s="56"/>
      <c r="E4423" s="57" t="str">
        <f aca="false">IF(AND($F4423="",$G4423=""),"",IF($G4423="",$F4423,HYPERLINK($G4423,$F4423)))</f>
        <v/>
      </c>
      <c r="H4423" s="1" t="str">
        <f aca="false">IF($I4423="","None Attached",IF(LEFT($I4423,5)="https",HYPERLINK($I4423,"Datasheet"),HYPERLINK(_xlfn.CONCAT("https://",$I4423),"Datasheet")))</f>
        <v>None Attached</v>
      </c>
      <c r="M4423" s="56"/>
      <c r="P4423" s="58"/>
      <c r="Q4423" s="1" t="n">
        <f aca="false">$M4423-$N4423</f>
        <v>0</v>
      </c>
      <c r="R4423" s="56"/>
      <c r="T4423" s="59" t="s">
        <v>15</v>
      </c>
      <c r="U4423" s="1" t="n">
        <f aca="false">$S4423-$R4423</f>
        <v>0</v>
      </c>
      <c r="V4423" s="1" t="n">
        <f aca="false">IF($T4423="±",$Q4423*2,$Q4423)</f>
        <v>0</v>
      </c>
      <c r="W4423" s="60" t="str">
        <f aca="false">IFERROR($U4423/ABS($V4423),"N/A")</f>
        <v>N/A</v>
      </c>
      <c r="X4423" s="61" t="str">
        <f aca="false">IF(OR($W4423="N/A",$R4423="",$S4423=""),"N/A",IF($W4423&gt;=4,"Not Significant",IF($W4423&gt;=2,"Semi-Significant","Significant")))</f>
        <v>N/A</v>
      </c>
      <c r="Z4423" s="1" t="str">
        <f aca="false">IF($D4423="Z540.1 w/data",0,"")</f>
        <v/>
      </c>
      <c r="AA4423" s="1" t="e">
        <f aca="false">$Y4423+$Q4423+$Z4423</f>
        <v>#VALUE!</v>
      </c>
      <c r="AB4423" s="1" t="n">
        <f aca="false">$N4423+$Q4423</f>
        <v>0</v>
      </c>
      <c r="AC4423" s="1" t="str">
        <f aca="false">IF($Y4423="","",IF(AND($AA4423&gt;=$R4423,$AA4423&lt;=$S4423),"Pass","Fail"))</f>
        <v/>
      </c>
      <c r="AD4423" s="1" t="str">
        <f aca="false">IF($Y4423="","",IF($AA4423&gt;$R4423,"Pass","Fail"))</f>
        <v/>
      </c>
      <c r="AE4423" s="1" t="str">
        <f aca="false">IF($Y4423="","",IF($AA4423&gt;=$R4423,"Pass","Fail"))</f>
        <v/>
      </c>
      <c r="AF4423" s="1" t="str">
        <f aca="false">IF($Y4423="","",IF($AA4423&lt;=$S4423,"Pass","Fail"))</f>
        <v/>
      </c>
      <c r="AG4423" s="1" t="str">
        <f aca="false">IF($Y4423="","",IF($AA4423&lt;$S4423,"Pass","Fail"))</f>
        <v/>
      </c>
      <c r="AH4423" s="23" t="str">
        <f aca="true">INDIRECT(CHOOSE(MATCH($T4423,{"±","&gt;","≥","≤","&lt;"},0), "AC", "AD", "AE", "AF", "AG") &amp; ROW())</f>
        <v/>
      </c>
      <c r="AI4423" s="56" t="str">
        <f aca="false">IF($X4423="Not Significant","No Further Action Required",
IF($AH4423="","",
IF(AND($AH4423="Pass",$L4423="0 - Passed "),"Analysis performed; no further action required.",
IF(AND($AH4423="Fail",$L4423="1 - Failed "),"Analysis performed; no further action required.",
IF(AND($AH4423="Pass",$L4423="2 - Limited In Use "),"Analysis performed; no further action required.",
IF(AND($AH4423="Fail",$L4423="3 - Adjusted "),"Analysis performed; no further action required.",
"Unit fails analysis; TSM determination required."))))))</f>
        <v/>
      </c>
      <c r="AJ4423" s="58"/>
    </row>
    <row r="4424" customFormat="false" ht="15" hidden="false" customHeight="false" outlineLevel="0" collapsed="false">
      <c r="A4424" s="56"/>
      <c r="E4424" s="57" t="str">
        <f aca="false">IF(AND($F4424="",$G4424=""),"",IF($G4424="",$F4424,HYPERLINK($G4424,$F4424)))</f>
        <v/>
      </c>
      <c r="H4424" s="1" t="str">
        <f aca="false">IF($I4424="","None Attached",IF(LEFT($I4424,5)="https",HYPERLINK($I4424,"Datasheet"),HYPERLINK(_xlfn.CONCAT("https://",$I4424),"Datasheet")))</f>
        <v>None Attached</v>
      </c>
      <c r="M4424" s="56"/>
      <c r="P4424" s="58"/>
      <c r="Q4424" s="1" t="n">
        <f aca="false">$M4424-$N4424</f>
        <v>0</v>
      </c>
      <c r="R4424" s="56"/>
      <c r="T4424" s="59" t="s">
        <v>15</v>
      </c>
      <c r="U4424" s="1" t="n">
        <f aca="false">$S4424-$R4424</f>
        <v>0</v>
      </c>
      <c r="V4424" s="1" t="n">
        <f aca="false">IF($T4424="±",$Q4424*2,$Q4424)</f>
        <v>0</v>
      </c>
      <c r="W4424" s="60" t="str">
        <f aca="false">IFERROR($U4424/ABS($V4424),"N/A")</f>
        <v>N/A</v>
      </c>
      <c r="X4424" s="61" t="str">
        <f aca="false">IF(OR($W4424="N/A",$R4424="",$S4424=""),"N/A",IF($W4424&gt;=4,"Not Significant",IF($W4424&gt;=2,"Semi-Significant","Significant")))</f>
        <v>N/A</v>
      </c>
      <c r="Z4424" s="1" t="str">
        <f aca="false">IF($D4424="Z540.1 w/data",0,"")</f>
        <v/>
      </c>
      <c r="AA4424" s="1" t="e">
        <f aca="false">$Y4424+$Q4424+$Z4424</f>
        <v>#VALUE!</v>
      </c>
      <c r="AB4424" s="1" t="n">
        <f aca="false">$N4424+$Q4424</f>
        <v>0</v>
      </c>
      <c r="AC4424" s="1" t="str">
        <f aca="false">IF($Y4424="","",IF(AND($AA4424&gt;=$R4424,$AA4424&lt;=$S4424),"Pass","Fail"))</f>
        <v/>
      </c>
      <c r="AD4424" s="1" t="str">
        <f aca="false">IF($Y4424="","",IF($AA4424&gt;$R4424,"Pass","Fail"))</f>
        <v/>
      </c>
      <c r="AE4424" s="1" t="str">
        <f aca="false">IF($Y4424="","",IF($AA4424&gt;=$R4424,"Pass","Fail"))</f>
        <v/>
      </c>
      <c r="AF4424" s="1" t="str">
        <f aca="false">IF($Y4424="","",IF($AA4424&lt;=$S4424,"Pass","Fail"))</f>
        <v/>
      </c>
      <c r="AG4424" s="1" t="str">
        <f aca="false">IF($Y4424="","",IF($AA4424&lt;$S4424,"Pass","Fail"))</f>
        <v/>
      </c>
      <c r="AH4424" s="23" t="str">
        <f aca="true">INDIRECT(CHOOSE(MATCH($T4424,{"±","&gt;","≥","≤","&lt;"},0), "AC", "AD", "AE", "AF", "AG") &amp; ROW())</f>
        <v/>
      </c>
      <c r="AI4424" s="56" t="str">
        <f aca="false">IF($X4424="Not Significant","No Further Action Required",
IF($AH4424="","",
IF(AND($AH4424="Pass",$L4424="0 - Passed "),"Analysis performed; no further action required.",
IF(AND($AH4424="Fail",$L4424="1 - Failed "),"Analysis performed; no further action required.",
IF(AND($AH4424="Pass",$L4424="2 - Limited In Use "),"Analysis performed; no further action required.",
IF(AND($AH4424="Fail",$L4424="3 - Adjusted "),"Analysis performed; no further action required.",
"Unit fails analysis; TSM determination required."))))))</f>
        <v/>
      </c>
      <c r="AJ4424" s="58"/>
    </row>
    <row r="4425" customFormat="false" ht="15" hidden="false" customHeight="false" outlineLevel="0" collapsed="false">
      <c r="A4425" s="56"/>
      <c r="E4425" s="57" t="str">
        <f aca="false">IF(AND($F4425="",$G4425=""),"",IF($G4425="",$F4425,HYPERLINK($G4425,$F4425)))</f>
        <v/>
      </c>
      <c r="H4425" s="1" t="str">
        <f aca="false">IF($I4425="","None Attached",IF(LEFT($I4425,5)="https",HYPERLINK($I4425,"Datasheet"),HYPERLINK(_xlfn.CONCAT("https://",$I4425),"Datasheet")))</f>
        <v>None Attached</v>
      </c>
      <c r="M4425" s="56"/>
      <c r="P4425" s="58"/>
      <c r="Q4425" s="1" t="n">
        <f aca="false">$M4425-$N4425</f>
        <v>0</v>
      </c>
      <c r="R4425" s="56"/>
      <c r="T4425" s="59" t="s">
        <v>15</v>
      </c>
      <c r="U4425" s="1" t="n">
        <f aca="false">$S4425-$R4425</f>
        <v>0</v>
      </c>
      <c r="V4425" s="1" t="n">
        <f aca="false">IF($T4425="±",$Q4425*2,$Q4425)</f>
        <v>0</v>
      </c>
      <c r="W4425" s="60" t="str">
        <f aca="false">IFERROR($U4425/ABS($V4425),"N/A")</f>
        <v>N/A</v>
      </c>
      <c r="X4425" s="61" t="str">
        <f aca="false">IF(OR($W4425="N/A",$R4425="",$S4425=""),"N/A",IF($W4425&gt;=4,"Not Significant",IF($W4425&gt;=2,"Semi-Significant","Significant")))</f>
        <v>N/A</v>
      </c>
      <c r="Z4425" s="1" t="str">
        <f aca="false">IF($D4425="Z540.1 w/data",0,"")</f>
        <v/>
      </c>
      <c r="AA4425" s="1" t="e">
        <f aca="false">$Y4425+$Q4425+$Z4425</f>
        <v>#VALUE!</v>
      </c>
      <c r="AB4425" s="1" t="n">
        <f aca="false">$N4425+$Q4425</f>
        <v>0</v>
      </c>
      <c r="AC4425" s="1" t="str">
        <f aca="false">IF($Y4425="","",IF(AND($AA4425&gt;=$R4425,$AA4425&lt;=$S4425),"Pass","Fail"))</f>
        <v/>
      </c>
      <c r="AD4425" s="1" t="str">
        <f aca="false">IF($Y4425="","",IF($AA4425&gt;$R4425,"Pass","Fail"))</f>
        <v/>
      </c>
      <c r="AE4425" s="1" t="str">
        <f aca="false">IF($Y4425="","",IF($AA4425&gt;=$R4425,"Pass","Fail"))</f>
        <v/>
      </c>
      <c r="AF4425" s="1" t="str">
        <f aca="false">IF($Y4425="","",IF($AA4425&lt;=$S4425,"Pass","Fail"))</f>
        <v/>
      </c>
      <c r="AG4425" s="1" t="str">
        <f aca="false">IF($Y4425="","",IF($AA4425&lt;$S4425,"Pass","Fail"))</f>
        <v/>
      </c>
      <c r="AH4425" s="23" t="str">
        <f aca="true">INDIRECT(CHOOSE(MATCH($T4425,{"±","&gt;","≥","≤","&lt;"},0), "AC", "AD", "AE", "AF", "AG") &amp; ROW())</f>
        <v/>
      </c>
      <c r="AI4425" s="56" t="str">
        <f aca="false">IF($X4425="Not Significant","No Further Action Required",
IF($AH4425="","",
IF(AND($AH4425="Pass",$L4425="0 - Passed "),"Analysis performed; no further action required.",
IF(AND($AH4425="Fail",$L4425="1 - Failed "),"Analysis performed; no further action required.",
IF(AND($AH4425="Pass",$L4425="2 - Limited In Use "),"Analysis performed; no further action required.",
IF(AND($AH4425="Fail",$L4425="3 - Adjusted "),"Analysis performed; no further action required.",
"Unit fails analysis; TSM determination required."))))))</f>
        <v/>
      </c>
      <c r="AJ4425" s="58"/>
    </row>
    <row r="4426" customFormat="false" ht="15" hidden="false" customHeight="false" outlineLevel="0" collapsed="false">
      <c r="A4426" s="56"/>
      <c r="E4426" s="57" t="str">
        <f aca="false">IF(AND($F4426="",$G4426=""),"",IF($G4426="",$F4426,HYPERLINK($G4426,$F4426)))</f>
        <v/>
      </c>
      <c r="H4426" s="1" t="str">
        <f aca="false">IF($I4426="","None Attached",IF(LEFT($I4426,5)="https",HYPERLINK($I4426,"Datasheet"),HYPERLINK(_xlfn.CONCAT("https://",$I4426),"Datasheet")))</f>
        <v>None Attached</v>
      </c>
      <c r="M4426" s="56"/>
      <c r="P4426" s="58"/>
      <c r="Q4426" s="1" t="n">
        <f aca="false">$M4426-$N4426</f>
        <v>0</v>
      </c>
      <c r="R4426" s="56"/>
      <c r="T4426" s="59" t="s">
        <v>15</v>
      </c>
      <c r="U4426" s="1" t="n">
        <f aca="false">$S4426-$R4426</f>
        <v>0</v>
      </c>
      <c r="V4426" s="1" t="n">
        <f aca="false">IF($T4426="±",$Q4426*2,$Q4426)</f>
        <v>0</v>
      </c>
      <c r="W4426" s="60" t="str">
        <f aca="false">IFERROR($U4426/ABS($V4426),"N/A")</f>
        <v>N/A</v>
      </c>
      <c r="X4426" s="61" t="str">
        <f aca="false">IF(OR($W4426="N/A",$R4426="",$S4426=""),"N/A",IF($W4426&gt;=4,"Not Significant",IF($W4426&gt;=2,"Semi-Significant","Significant")))</f>
        <v>N/A</v>
      </c>
      <c r="Z4426" s="1" t="str">
        <f aca="false">IF($D4426="Z540.1 w/data",0,"")</f>
        <v/>
      </c>
      <c r="AA4426" s="1" t="e">
        <f aca="false">$Y4426+$Q4426+$Z4426</f>
        <v>#VALUE!</v>
      </c>
      <c r="AB4426" s="1" t="n">
        <f aca="false">$N4426+$Q4426</f>
        <v>0</v>
      </c>
      <c r="AC4426" s="1" t="str">
        <f aca="false">IF($Y4426="","",IF(AND($AA4426&gt;=$R4426,$AA4426&lt;=$S4426),"Pass","Fail"))</f>
        <v/>
      </c>
      <c r="AD4426" s="1" t="str">
        <f aca="false">IF($Y4426="","",IF($AA4426&gt;$R4426,"Pass","Fail"))</f>
        <v/>
      </c>
      <c r="AE4426" s="1" t="str">
        <f aca="false">IF($Y4426="","",IF($AA4426&gt;=$R4426,"Pass","Fail"))</f>
        <v/>
      </c>
      <c r="AF4426" s="1" t="str">
        <f aca="false">IF($Y4426="","",IF($AA4426&lt;=$S4426,"Pass","Fail"))</f>
        <v/>
      </c>
      <c r="AG4426" s="1" t="str">
        <f aca="false">IF($Y4426="","",IF($AA4426&lt;$S4426,"Pass","Fail"))</f>
        <v/>
      </c>
      <c r="AH4426" s="23" t="str">
        <f aca="true">INDIRECT(CHOOSE(MATCH($T4426,{"±","&gt;","≥","≤","&lt;"},0), "AC", "AD", "AE", "AF", "AG") &amp; ROW())</f>
        <v/>
      </c>
      <c r="AI4426" s="56" t="str">
        <f aca="false">IF($X4426="Not Significant","No Further Action Required",
IF($AH4426="","",
IF(AND($AH4426="Pass",$L4426="0 - Passed "),"Analysis performed; no further action required.",
IF(AND($AH4426="Fail",$L4426="1 - Failed "),"Analysis performed; no further action required.",
IF(AND($AH4426="Pass",$L4426="2 - Limited In Use "),"Analysis performed; no further action required.",
IF(AND($AH4426="Fail",$L4426="3 - Adjusted "),"Analysis performed; no further action required.",
"Unit fails analysis; TSM determination required."))))))</f>
        <v/>
      </c>
      <c r="AJ4426" s="58"/>
    </row>
    <row r="4427" customFormat="false" ht="15" hidden="false" customHeight="false" outlineLevel="0" collapsed="false">
      <c r="A4427" s="56"/>
      <c r="E4427" s="57" t="str">
        <f aca="false">IF(AND($F4427="",$G4427=""),"",IF($G4427="",$F4427,HYPERLINK($G4427,$F4427)))</f>
        <v/>
      </c>
      <c r="H4427" s="1" t="str">
        <f aca="false">IF($I4427="","None Attached",IF(LEFT($I4427,5)="https",HYPERLINK($I4427,"Datasheet"),HYPERLINK(_xlfn.CONCAT("https://",$I4427),"Datasheet")))</f>
        <v>None Attached</v>
      </c>
      <c r="M4427" s="56"/>
      <c r="P4427" s="58"/>
      <c r="Q4427" s="1" t="n">
        <f aca="false">$M4427-$N4427</f>
        <v>0</v>
      </c>
      <c r="R4427" s="56"/>
      <c r="T4427" s="59" t="s">
        <v>15</v>
      </c>
      <c r="U4427" s="1" t="n">
        <f aca="false">$S4427-$R4427</f>
        <v>0</v>
      </c>
      <c r="V4427" s="1" t="n">
        <f aca="false">IF($T4427="±",$Q4427*2,$Q4427)</f>
        <v>0</v>
      </c>
      <c r="W4427" s="60" t="str">
        <f aca="false">IFERROR($U4427/ABS($V4427),"N/A")</f>
        <v>N/A</v>
      </c>
      <c r="X4427" s="61" t="str">
        <f aca="false">IF(OR($W4427="N/A",$R4427="",$S4427=""),"N/A",IF($W4427&gt;=4,"Not Significant",IF($W4427&gt;=2,"Semi-Significant","Significant")))</f>
        <v>N/A</v>
      </c>
      <c r="Z4427" s="1" t="str">
        <f aca="false">IF($D4427="Z540.1 w/data",0,"")</f>
        <v/>
      </c>
      <c r="AA4427" s="1" t="e">
        <f aca="false">$Y4427+$Q4427+$Z4427</f>
        <v>#VALUE!</v>
      </c>
      <c r="AB4427" s="1" t="n">
        <f aca="false">$N4427+$Q4427</f>
        <v>0</v>
      </c>
      <c r="AC4427" s="1" t="str">
        <f aca="false">IF($Y4427="","",IF(AND($AA4427&gt;=$R4427,$AA4427&lt;=$S4427),"Pass","Fail"))</f>
        <v/>
      </c>
      <c r="AD4427" s="1" t="str">
        <f aca="false">IF($Y4427="","",IF($AA4427&gt;$R4427,"Pass","Fail"))</f>
        <v/>
      </c>
      <c r="AE4427" s="1" t="str">
        <f aca="false">IF($Y4427="","",IF($AA4427&gt;=$R4427,"Pass","Fail"))</f>
        <v/>
      </c>
      <c r="AF4427" s="1" t="str">
        <f aca="false">IF($Y4427="","",IF($AA4427&lt;=$S4427,"Pass","Fail"))</f>
        <v/>
      </c>
      <c r="AG4427" s="1" t="str">
        <f aca="false">IF($Y4427="","",IF($AA4427&lt;$S4427,"Pass","Fail"))</f>
        <v/>
      </c>
      <c r="AH4427" s="23" t="str">
        <f aca="true">INDIRECT(CHOOSE(MATCH($T4427,{"±","&gt;","≥","≤","&lt;"},0), "AC", "AD", "AE", "AF", "AG") &amp; ROW())</f>
        <v/>
      </c>
      <c r="AI4427" s="56" t="str">
        <f aca="false">IF($X4427="Not Significant","No Further Action Required",
IF($AH4427="","",
IF(AND($AH4427="Pass",$L4427="0 - Passed "),"Analysis performed; no further action required.",
IF(AND($AH4427="Fail",$L4427="1 - Failed "),"Analysis performed; no further action required.",
IF(AND($AH4427="Pass",$L4427="2 - Limited In Use "),"Analysis performed; no further action required.",
IF(AND($AH4427="Fail",$L4427="3 - Adjusted "),"Analysis performed; no further action required.",
"Unit fails analysis; TSM determination required."))))))</f>
        <v/>
      </c>
      <c r="AJ4427" s="58"/>
    </row>
    <row r="4428" customFormat="false" ht="15" hidden="false" customHeight="false" outlineLevel="0" collapsed="false">
      <c r="A4428" s="56"/>
      <c r="E4428" s="57" t="str">
        <f aca="false">IF(AND($F4428="",$G4428=""),"",IF($G4428="",$F4428,HYPERLINK($G4428,$F4428)))</f>
        <v/>
      </c>
      <c r="H4428" s="1" t="str">
        <f aca="false">IF($I4428="","None Attached",IF(LEFT($I4428,5)="https",HYPERLINK($I4428,"Datasheet"),HYPERLINK(_xlfn.CONCAT("https://",$I4428),"Datasheet")))</f>
        <v>None Attached</v>
      </c>
      <c r="M4428" s="56"/>
      <c r="P4428" s="58"/>
      <c r="Q4428" s="1" t="n">
        <f aca="false">$M4428-$N4428</f>
        <v>0</v>
      </c>
      <c r="R4428" s="56"/>
      <c r="T4428" s="59" t="s">
        <v>15</v>
      </c>
      <c r="U4428" s="1" t="n">
        <f aca="false">$S4428-$R4428</f>
        <v>0</v>
      </c>
      <c r="V4428" s="1" t="n">
        <f aca="false">IF($T4428="±",$Q4428*2,$Q4428)</f>
        <v>0</v>
      </c>
      <c r="W4428" s="60" t="str">
        <f aca="false">IFERROR($U4428/ABS($V4428),"N/A")</f>
        <v>N/A</v>
      </c>
      <c r="X4428" s="61" t="str">
        <f aca="false">IF(OR($W4428="N/A",$R4428="",$S4428=""),"N/A",IF($W4428&gt;=4,"Not Significant",IF($W4428&gt;=2,"Semi-Significant","Significant")))</f>
        <v>N/A</v>
      </c>
      <c r="Z4428" s="1" t="str">
        <f aca="false">IF($D4428="Z540.1 w/data",0,"")</f>
        <v/>
      </c>
      <c r="AA4428" s="1" t="e">
        <f aca="false">$Y4428+$Q4428+$Z4428</f>
        <v>#VALUE!</v>
      </c>
      <c r="AB4428" s="1" t="n">
        <f aca="false">$N4428+$Q4428</f>
        <v>0</v>
      </c>
      <c r="AC4428" s="1" t="str">
        <f aca="false">IF($Y4428="","",IF(AND($AA4428&gt;=$R4428,$AA4428&lt;=$S4428),"Pass","Fail"))</f>
        <v/>
      </c>
      <c r="AD4428" s="1" t="str">
        <f aca="false">IF($Y4428="","",IF($AA4428&gt;$R4428,"Pass","Fail"))</f>
        <v/>
      </c>
      <c r="AE4428" s="1" t="str">
        <f aca="false">IF($Y4428="","",IF($AA4428&gt;=$R4428,"Pass","Fail"))</f>
        <v/>
      </c>
      <c r="AF4428" s="1" t="str">
        <f aca="false">IF($Y4428="","",IF($AA4428&lt;=$S4428,"Pass","Fail"))</f>
        <v/>
      </c>
      <c r="AG4428" s="1" t="str">
        <f aca="false">IF($Y4428="","",IF($AA4428&lt;$S4428,"Pass","Fail"))</f>
        <v/>
      </c>
      <c r="AH4428" s="23" t="str">
        <f aca="true">INDIRECT(CHOOSE(MATCH($T4428,{"±","&gt;","≥","≤","&lt;"},0), "AC", "AD", "AE", "AF", "AG") &amp; ROW())</f>
        <v/>
      </c>
      <c r="AI4428" s="56" t="str">
        <f aca="false">IF($X4428="Not Significant","No Further Action Required",
IF($AH4428="","",
IF(AND($AH4428="Pass",$L4428="0 - Passed "),"Analysis performed; no further action required.",
IF(AND($AH4428="Fail",$L4428="1 - Failed "),"Analysis performed; no further action required.",
IF(AND($AH4428="Pass",$L4428="2 - Limited In Use "),"Analysis performed; no further action required.",
IF(AND($AH4428="Fail",$L4428="3 - Adjusted "),"Analysis performed; no further action required.",
"Unit fails analysis; TSM determination required."))))))</f>
        <v/>
      </c>
      <c r="AJ4428" s="58"/>
    </row>
    <row r="4429" customFormat="false" ht="15" hidden="false" customHeight="false" outlineLevel="0" collapsed="false">
      <c r="A4429" s="56"/>
      <c r="E4429" s="57" t="str">
        <f aca="false">IF(AND($F4429="",$G4429=""),"",IF($G4429="",$F4429,HYPERLINK($G4429,$F4429)))</f>
        <v/>
      </c>
      <c r="H4429" s="1" t="str">
        <f aca="false">IF($I4429="","None Attached",IF(LEFT($I4429,5)="https",HYPERLINK($I4429,"Datasheet"),HYPERLINK(_xlfn.CONCAT("https://",$I4429),"Datasheet")))</f>
        <v>None Attached</v>
      </c>
      <c r="M4429" s="56"/>
      <c r="P4429" s="58"/>
      <c r="Q4429" s="1" t="n">
        <f aca="false">$M4429-$N4429</f>
        <v>0</v>
      </c>
      <c r="R4429" s="56"/>
      <c r="T4429" s="59" t="s">
        <v>15</v>
      </c>
      <c r="U4429" s="1" t="n">
        <f aca="false">$S4429-$R4429</f>
        <v>0</v>
      </c>
      <c r="V4429" s="1" t="n">
        <f aca="false">IF($T4429="±",$Q4429*2,$Q4429)</f>
        <v>0</v>
      </c>
      <c r="W4429" s="60" t="str">
        <f aca="false">IFERROR($U4429/ABS($V4429),"N/A")</f>
        <v>N/A</v>
      </c>
      <c r="X4429" s="61" t="str">
        <f aca="false">IF(OR($W4429="N/A",$R4429="",$S4429=""),"N/A",IF($W4429&gt;=4,"Not Significant",IF($W4429&gt;=2,"Semi-Significant","Significant")))</f>
        <v>N/A</v>
      </c>
      <c r="Z4429" s="1" t="str">
        <f aca="false">IF($D4429="Z540.1 w/data",0,"")</f>
        <v/>
      </c>
      <c r="AA4429" s="1" t="e">
        <f aca="false">$Y4429+$Q4429+$Z4429</f>
        <v>#VALUE!</v>
      </c>
      <c r="AB4429" s="1" t="n">
        <f aca="false">$N4429+$Q4429</f>
        <v>0</v>
      </c>
      <c r="AC4429" s="1" t="str">
        <f aca="false">IF($Y4429="","",IF(AND($AA4429&gt;=$R4429,$AA4429&lt;=$S4429),"Pass","Fail"))</f>
        <v/>
      </c>
      <c r="AD4429" s="1" t="str">
        <f aca="false">IF($Y4429="","",IF($AA4429&gt;$R4429,"Pass","Fail"))</f>
        <v/>
      </c>
      <c r="AE4429" s="1" t="str">
        <f aca="false">IF($Y4429="","",IF($AA4429&gt;=$R4429,"Pass","Fail"))</f>
        <v/>
      </c>
      <c r="AF4429" s="1" t="str">
        <f aca="false">IF($Y4429="","",IF($AA4429&lt;=$S4429,"Pass","Fail"))</f>
        <v/>
      </c>
      <c r="AG4429" s="1" t="str">
        <f aca="false">IF($Y4429="","",IF($AA4429&lt;$S4429,"Pass","Fail"))</f>
        <v/>
      </c>
      <c r="AH4429" s="23" t="str">
        <f aca="true">INDIRECT(CHOOSE(MATCH($T4429,{"±","&gt;","≥","≤","&lt;"},0), "AC", "AD", "AE", "AF", "AG") &amp; ROW())</f>
        <v/>
      </c>
      <c r="AI4429" s="56" t="str">
        <f aca="false">IF($X4429="Not Significant","No Further Action Required",
IF($AH4429="","",
IF(AND($AH4429="Pass",$L4429="0 - Passed "),"Analysis performed; no further action required.",
IF(AND($AH4429="Fail",$L4429="1 - Failed "),"Analysis performed; no further action required.",
IF(AND($AH4429="Pass",$L4429="2 - Limited In Use "),"Analysis performed; no further action required.",
IF(AND($AH4429="Fail",$L4429="3 - Adjusted "),"Analysis performed; no further action required.",
"Unit fails analysis; TSM determination required."))))))</f>
        <v/>
      </c>
      <c r="AJ4429" s="58"/>
    </row>
    <row r="4430" customFormat="false" ht="15" hidden="false" customHeight="false" outlineLevel="0" collapsed="false">
      <c r="A4430" s="56"/>
      <c r="E4430" s="57" t="str">
        <f aca="false">IF(AND($F4430="",$G4430=""),"",IF($G4430="",$F4430,HYPERLINK($G4430,$F4430)))</f>
        <v/>
      </c>
      <c r="H4430" s="1" t="str">
        <f aca="false">IF($I4430="","None Attached",IF(LEFT($I4430,5)="https",HYPERLINK($I4430,"Datasheet"),HYPERLINK(_xlfn.CONCAT("https://",$I4430),"Datasheet")))</f>
        <v>None Attached</v>
      </c>
      <c r="M4430" s="56"/>
      <c r="P4430" s="58"/>
      <c r="Q4430" s="1" t="n">
        <f aca="false">$M4430-$N4430</f>
        <v>0</v>
      </c>
      <c r="R4430" s="56"/>
      <c r="T4430" s="59" t="s">
        <v>15</v>
      </c>
      <c r="U4430" s="1" t="n">
        <f aca="false">$S4430-$R4430</f>
        <v>0</v>
      </c>
      <c r="V4430" s="1" t="n">
        <f aca="false">IF($T4430="±",$Q4430*2,$Q4430)</f>
        <v>0</v>
      </c>
      <c r="W4430" s="60" t="str">
        <f aca="false">IFERROR($U4430/ABS($V4430),"N/A")</f>
        <v>N/A</v>
      </c>
      <c r="X4430" s="61" t="str">
        <f aca="false">IF(OR($W4430="N/A",$R4430="",$S4430=""),"N/A",IF($W4430&gt;=4,"Not Significant",IF($W4430&gt;=2,"Semi-Significant","Significant")))</f>
        <v>N/A</v>
      </c>
      <c r="Z4430" s="1" t="str">
        <f aca="false">IF($D4430="Z540.1 w/data",0,"")</f>
        <v/>
      </c>
      <c r="AA4430" s="1" t="e">
        <f aca="false">$Y4430+$Q4430+$Z4430</f>
        <v>#VALUE!</v>
      </c>
      <c r="AB4430" s="1" t="n">
        <f aca="false">$N4430+$Q4430</f>
        <v>0</v>
      </c>
      <c r="AC4430" s="1" t="str">
        <f aca="false">IF($Y4430="","",IF(AND($AA4430&gt;=$R4430,$AA4430&lt;=$S4430),"Pass","Fail"))</f>
        <v/>
      </c>
      <c r="AD4430" s="1" t="str">
        <f aca="false">IF($Y4430="","",IF($AA4430&gt;$R4430,"Pass","Fail"))</f>
        <v/>
      </c>
      <c r="AE4430" s="1" t="str">
        <f aca="false">IF($Y4430="","",IF($AA4430&gt;=$R4430,"Pass","Fail"))</f>
        <v/>
      </c>
      <c r="AF4430" s="1" t="str">
        <f aca="false">IF($Y4430="","",IF($AA4430&lt;=$S4430,"Pass","Fail"))</f>
        <v/>
      </c>
      <c r="AG4430" s="1" t="str">
        <f aca="false">IF($Y4430="","",IF($AA4430&lt;$S4430,"Pass","Fail"))</f>
        <v/>
      </c>
      <c r="AH4430" s="23" t="str">
        <f aca="true">INDIRECT(CHOOSE(MATCH($T4430,{"±","&gt;","≥","≤","&lt;"},0), "AC", "AD", "AE", "AF", "AG") &amp; ROW())</f>
        <v/>
      </c>
      <c r="AI4430" s="56" t="str">
        <f aca="false">IF($X4430="Not Significant","No Further Action Required",
IF($AH4430="","",
IF(AND($AH4430="Pass",$L4430="0 - Passed "),"Analysis performed; no further action required.",
IF(AND($AH4430="Fail",$L4430="1 - Failed "),"Analysis performed; no further action required.",
IF(AND($AH4430="Pass",$L4430="2 - Limited In Use "),"Analysis performed; no further action required.",
IF(AND($AH4430="Fail",$L4430="3 - Adjusted "),"Analysis performed; no further action required.",
"Unit fails analysis; TSM determination required."))))))</f>
        <v/>
      </c>
      <c r="AJ4430" s="58"/>
    </row>
    <row r="4431" customFormat="false" ht="15" hidden="false" customHeight="false" outlineLevel="0" collapsed="false">
      <c r="A4431" s="56"/>
      <c r="E4431" s="57" t="str">
        <f aca="false">IF(AND($F4431="",$G4431=""),"",IF($G4431="",$F4431,HYPERLINK($G4431,$F4431)))</f>
        <v/>
      </c>
      <c r="H4431" s="1" t="str">
        <f aca="false">IF($I4431="","None Attached",IF(LEFT($I4431,5)="https",HYPERLINK($I4431,"Datasheet"),HYPERLINK(_xlfn.CONCAT("https://",$I4431),"Datasheet")))</f>
        <v>None Attached</v>
      </c>
      <c r="M4431" s="56"/>
      <c r="P4431" s="58"/>
      <c r="Q4431" s="1" t="n">
        <f aca="false">$M4431-$N4431</f>
        <v>0</v>
      </c>
      <c r="R4431" s="56"/>
      <c r="T4431" s="59" t="s">
        <v>15</v>
      </c>
      <c r="U4431" s="1" t="n">
        <f aca="false">$S4431-$R4431</f>
        <v>0</v>
      </c>
      <c r="V4431" s="1" t="n">
        <f aca="false">IF($T4431="±",$Q4431*2,$Q4431)</f>
        <v>0</v>
      </c>
      <c r="W4431" s="60" t="str">
        <f aca="false">IFERROR($U4431/ABS($V4431),"N/A")</f>
        <v>N/A</v>
      </c>
      <c r="X4431" s="61" t="str">
        <f aca="false">IF(OR($W4431="N/A",$R4431="",$S4431=""),"N/A",IF($W4431&gt;=4,"Not Significant",IF($W4431&gt;=2,"Semi-Significant","Significant")))</f>
        <v>N/A</v>
      </c>
      <c r="Z4431" s="1" t="str">
        <f aca="false">IF($D4431="Z540.1 w/data",0,"")</f>
        <v/>
      </c>
      <c r="AA4431" s="1" t="e">
        <f aca="false">$Y4431+$Q4431+$Z4431</f>
        <v>#VALUE!</v>
      </c>
      <c r="AB4431" s="1" t="n">
        <f aca="false">$N4431+$Q4431</f>
        <v>0</v>
      </c>
      <c r="AC4431" s="1" t="str">
        <f aca="false">IF($Y4431="","",IF(AND($AA4431&gt;=$R4431,$AA4431&lt;=$S4431),"Pass","Fail"))</f>
        <v/>
      </c>
      <c r="AD4431" s="1" t="str">
        <f aca="false">IF($Y4431="","",IF($AA4431&gt;$R4431,"Pass","Fail"))</f>
        <v/>
      </c>
      <c r="AE4431" s="1" t="str">
        <f aca="false">IF($Y4431="","",IF($AA4431&gt;=$R4431,"Pass","Fail"))</f>
        <v/>
      </c>
      <c r="AF4431" s="1" t="str">
        <f aca="false">IF($Y4431="","",IF($AA4431&lt;=$S4431,"Pass","Fail"))</f>
        <v/>
      </c>
      <c r="AG4431" s="1" t="str">
        <f aca="false">IF($Y4431="","",IF($AA4431&lt;$S4431,"Pass","Fail"))</f>
        <v/>
      </c>
      <c r="AH4431" s="23" t="str">
        <f aca="true">INDIRECT(CHOOSE(MATCH($T4431,{"±","&gt;","≥","≤","&lt;"},0), "AC", "AD", "AE", "AF", "AG") &amp; ROW())</f>
        <v/>
      </c>
      <c r="AI4431" s="56" t="str">
        <f aca="false">IF($X4431="Not Significant","No Further Action Required",
IF($AH4431="","",
IF(AND($AH4431="Pass",$L4431="0 - Passed "),"Analysis performed; no further action required.",
IF(AND($AH4431="Fail",$L4431="1 - Failed "),"Analysis performed; no further action required.",
IF(AND($AH4431="Pass",$L4431="2 - Limited In Use "),"Analysis performed; no further action required.",
IF(AND($AH4431="Fail",$L4431="3 - Adjusted "),"Analysis performed; no further action required.",
"Unit fails analysis; TSM determination required."))))))</f>
        <v/>
      </c>
      <c r="AJ4431" s="58"/>
    </row>
    <row r="4432" customFormat="false" ht="15" hidden="false" customHeight="false" outlineLevel="0" collapsed="false">
      <c r="A4432" s="56"/>
      <c r="E4432" s="57" t="str">
        <f aca="false">IF(AND($F4432="",$G4432=""),"",IF($G4432="",$F4432,HYPERLINK($G4432,$F4432)))</f>
        <v/>
      </c>
      <c r="H4432" s="1" t="str">
        <f aca="false">IF($I4432="","None Attached",IF(LEFT($I4432,5)="https",HYPERLINK($I4432,"Datasheet"),HYPERLINK(_xlfn.CONCAT("https://",$I4432),"Datasheet")))</f>
        <v>None Attached</v>
      </c>
      <c r="M4432" s="56"/>
      <c r="P4432" s="58"/>
      <c r="Q4432" s="1" t="n">
        <f aca="false">$M4432-$N4432</f>
        <v>0</v>
      </c>
      <c r="R4432" s="56"/>
      <c r="T4432" s="59" t="s">
        <v>15</v>
      </c>
      <c r="U4432" s="1" t="n">
        <f aca="false">$S4432-$R4432</f>
        <v>0</v>
      </c>
      <c r="V4432" s="1" t="n">
        <f aca="false">IF($T4432="±",$Q4432*2,$Q4432)</f>
        <v>0</v>
      </c>
      <c r="W4432" s="60" t="str">
        <f aca="false">IFERROR($U4432/ABS($V4432),"N/A")</f>
        <v>N/A</v>
      </c>
      <c r="X4432" s="61" t="str">
        <f aca="false">IF(OR($W4432="N/A",$R4432="",$S4432=""),"N/A",IF($W4432&gt;=4,"Not Significant",IF($W4432&gt;=2,"Semi-Significant","Significant")))</f>
        <v>N/A</v>
      </c>
      <c r="Z4432" s="1" t="str">
        <f aca="false">IF($D4432="Z540.1 w/data",0,"")</f>
        <v/>
      </c>
      <c r="AA4432" s="1" t="e">
        <f aca="false">$Y4432+$Q4432+$Z4432</f>
        <v>#VALUE!</v>
      </c>
      <c r="AB4432" s="1" t="n">
        <f aca="false">$N4432+$Q4432</f>
        <v>0</v>
      </c>
      <c r="AC4432" s="1" t="str">
        <f aca="false">IF($Y4432="","",IF(AND($AA4432&gt;=$R4432,$AA4432&lt;=$S4432),"Pass","Fail"))</f>
        <v/>
      </c>
      <c r="AD4432" s="1" t="str">
        <f aca="false">IF($Y4432="","",IF($AA4432&gt;$R4432,"Pass","Fail"))</f>
        <v/>
      </c>
      <c r="AE4432" s="1" t="str">
        <f aca="false">IF($Y4432="","",IF($AA4432&gt;=$R4432,"Pass","Fail"))</f>
        <v/>
      </c>
      <c r="AF4432" s="1" t="str">
        <f aca="false">IF($Y4432="","",IF($AA4432&lt;=$S4432,"Pass","Fail"))</f>
        <v/>
      </c>
      <c r="AG4432" s="1" t="str">
        <f aca="false">IF($Y4432="","",IF($AA4432&lt;$S4432,"Pass","Fail"))</f>
        <v/>
      </c>
      <c r="AH4432" s="23" t="str">
        <f aca="true">INDIRECT(CHOOSE(MATCH($T4432,{"±","&gt;","≥","≤","&lt;"},0), "AC", "AD", "AE", "AF", "AG") &amp; ROW())</f>
        <v/>
      </c>
      <c r="AI4432" s="56" t="str">
        <f aca="false">IF($X4432="Not Significant","No Further Action Required",
IF($AH4432="","",
IF(AND($AH4432="Pass",$L4432="0 - Passed "),"Analysis performed; no further action required.",
IF(AND($AH4432="Fail",$L4432="1 - Failed "),"Analysis performed; no further action required.",
IF(AND($AH4432="Pass",$L4432="2 - Limited In Use "),"Analysis performed; no further action required.",
IF(AND($AH4432="Fail",$L4432="3 - Adjusted "),"Analysis performed; no further action required.",
"Unit fails analysis; TSM determination required."))))))</f>
        <v/>
      </c>
      <c r="AJ4432" s="58"/>
    </row>
    <row r="4433" customFormat="false" ht="15" hidden="false" customHeight="false" outlineLevel="0" collapsed="false">
      <c r="A4433" s="56"/>
      <c r="E4433" s="57" t="str">
        <f aca="false">IF(AND($F4433="",$G4433=""),"",IF($G4433="",$F4433,HYPERLINK($G4433,$F4433)))</f>
        <v/>
      </c>
      <c r="H4433" s="1" t="str">
        <f aca="false">IF($I4433="","None Attached",IF(LEFT($I4433,5)="https",HYPERLINK($I4433,"Datasheet"),HYPERLINK(_xlfn.CONCAT("https://",$I4433),"Datasheet")))</f>
        <v>None Attached</v>
      </c>
      <c r="M4433" s="56"/>
      <c r="P4433" s="58"/>
      <c r="Q4433" s="1" t="n">
        <f aca="false">$M4433-$N4433</f>
        <v>0</v>
      </c>
      <c r="R4433" s="56"/>
      <c r="T4433" s="59" t="s">
        <v>15</v>
      </c>
      <c r="U4433" s="1" t="n">
        <f aca="false">$S4433-$R4433</f>
        <v>0</v>
      </c>
      <c r="V4433" s="1" t="n">
        <f aca="false">IF($T4433="±",$Q4433*2,$Q4433)</f>
        <v>0</v>
      </c>
      <c r="W4433" s="60" t="str">
        <f aca="false">IFERROR($U4433/ABS($V4433),"N/A")</f>
        <v>N/A</v>
      </c>
      <c r="X4433" s="61" t="str">
        <f aca="false">IF(OR($W4433="N/A",$R4433="",$S4433=""),"N/A",IF($W4433&gt;=4,"Not Significant",IF($W4433&gt;=2,"Semi-Significant","Significant")))</f>
        <v>N/A</v>
      </c>
      <c r="Z4433" s="1" t="str">
        <f aca="false">IF($D4433="Z540.1 w/data",0,"")</f>
        <v/>
      </c>
      <c r="AA4433" s="1" t="e">
        <f aca="false">$Y4433+$Q4433+$Z4433</f>
        <v>#VALUE!</v>
      </c>
      <c r="AB4433" s="1" t="n">
        <f aca="false">$N4433+$Q4433</f>
        <v>0</v>
      </c>
      <c r="AC4433" s="1" t="str">
        <f aca="false">IF($Y4433="","",IF(AND($AA4433&gt;=$R4433,$AA4433&lt;=$S4433),"Pass","Fail"))</f>
        <v/>
      </c>
      <c r="AD4433" s="1" t="str">
        <f aca="false">IF($Y4433="","",IF($AA4433&gt;$R4433,"Pass","Fail"))</f>
        <v/>
      </c>
      <c r="AE4433" s="1" t="str">
        <f aca="false">IF($Y4433="","",IF($AA4433&gt;=$R4433,"Pass","Fail"))</f>
        <v/>
      </c>
      <c r="AF4433" s="1" t="str">
        <f aca="false">IF($Y4433="","",IF($AA4433&lt;=$S4433,"Pass","Fail"))</f>
        <v/>
      </c>
      <c r="AG4433" s="1" t="str">
        <f aca="false">IF($Y4433="","",IF($AA4433&lt;$S4433,"Pass","Fail"))</f>
        <v/>
      </c>
      <c r="AH4433" s="23" t="str">
        <f aca="true">INDIRECT(CHOOSE(MATCH($T4433,{"±","&gt;","≥","≤","&lt;"},0), "AC", "AD", "AE", "AF", "AG") &amp; ROW())</f>
        <v/>
      </c>
      <c r="AI4433" s="56" t="str">
        <f aca="false">IF($X4433="Not Significant","No Further Action Required",
IF($AH4433="","",
IF(AND($AH4433="Pass",$L4433="0 - Passed "),"Analysis performed; no further action required.",
IF(AND($AH4433="Fail",$L4433="1 - Failed "),"Analysis performed; no further action required.",
IF(AND($AH4433="Pass",$L4433="2 - Limited In Use "),"Analysis performed; no further action required.",
IF(AND($AH4433="Fail",$L4433="3 - Adjusted "),"Analysis performed; no further action required.",
"Unit fails analysis; TSM determination required."))))))</f>
        <v/>
      </c>
      <c r="AJ4433" s="58"/>
    </row>
    <row r="4434" customFormat="false" ht="15" hidden="false" customHeight="false" outlineLevel="0" collapsed="false">
      <c r="A4434" s="56"/>
      <c r="E4434" s="57" t="str">
        <f aca="false">IF(AND($F4434="",$G4434=""),"",IF($G4434="",$F4434,HYPERLINK($G4434,$F4434)))</f>
        <v/>
      </c>
      <c r="H4434" s="1" t="str">
        <f aca="false">IF($I4434="","None Attached",IF(LEFT($I4434,5)="https",HYPERLINK($I4434,"Datasheet"),HYPERLINK(_xlfn.CONCAT("https://",$I4434),"Datasheet")))</f>
        <v>None Attached</v>
      </c>
      <c r="M4434" s="56"/>
      <c r="P4434" s="58"/>
      <c r="Q4434" s="1" t="n">
        <f aca="false">$M4434-$N4434</f>
        <v>0</v>
      </c>
      <c r="R4434" s="56"/>
      <c r="T4434" s="59" t="s">
        <v>15</v>
      </c>
      <c r="U4434" s="1" t="n">
        <f aca="false">$S4434-$R4434</f>
        <v>0</v>
      </c>
      <c r="V4434" s="1" t="n">
        <f aca="false">IF($T4434="±",$Q4434*2,$Q4434)</f>
        <v>0</v>
      </c>
      <c r="W4434" s="60" t="str">
        <f aca="false">IFERROR($U4434/ABS($V4434),"N/A")</f>
        <v>N/A</v>
      </c>
      <c r="X4434" s="61" t="str">
        <f aca="false">IF(OR($W4434="N/A",$R4434="",$S4434=""),"N/A",IF($W4434&gt;=4,"Not Significant",IF($W4434&gt;=2,"Semi-Significant","Significant")))</f>
        <v>N/A</v>
      </c>
      <c r="Z4434" s="1" t="str">
        <f aca="false">IF($D4434="Z540.1 w/data",0,"")</f>
        <v/>
      </c>
      <c r="AA4434" s="1" t="e">
        <f aca="false">$Y4434+$Q4434+$Z4434</f>
        <v>#VALUE!</v>
      </c>
      <c r="AB4434" s="1" t="n">
        <f aca="false">$N4434+$Q4434</f>
        <v>0</v>
      </c>
      <c r="AC4434" s="1" t="str">
        <f aca="false">IF($Y4434="","",IF(AND($AA4434&gt;=$R4434,$AA4434&lt;=$S4434),"Pass","Fail"))</f>
        <v/>
      </c>
      <c r="AD4434" s="1" t="str">
        <f aca="false">IF($Y4434="","",IF($AA4434&gt;$R4434,"Pass","Fail"))</f>
        <v/>
      </c>
      <c r="AE4434" s="1" t="str">
        <f aca="false">IF($Y4434="","",IF($AA4434&gt;=$R4434,"Pass","Fail"))</f>
        <v/>
      </c>
      <c r="AF4434" s="1" t="str">
        <f aca="false">IF($Y4434="","",IF($AA4434&lt;=$S4434,"Pass","Fail"))</f>
        <v/>
      </c>
      <c r="AG4434" s="1" t="str">
        <f aca="false">IF($Y4434="","",IF($AA4434&lt;$S4434,"Pass","Fail"))</f>
        <v/>
      </c>
      <c r="AH4434" s="23" t="str">
        <f aca="true">INDIRECT(CHOOSE(MATCH($T4434,{"±","&gt;","≥","≤","&lt;"},0), "AC", "AD", "AE", "AF", "AG") &amp; ROW())</f>
        <v/>
      </c>
      <c r="AI4434" s="56" t="str">
        <f aca="false">IF($X4434="Not Significant","No Further Action Required",
IF($AH4434="","",
IF(AND($AH4434="Pass",$L4434="0 - Passed "),"Analysis performed; no further action required.",
IF(AND($AH4434="Fail",$L4434="1 - Failed "),"Analysis performed; no further action required.",
IF(AND($AH4434="Pass",$L4434="2 - Limited In Use "),"Analysis performed; no further action required.",
IF(AND($AH4434="Fail",$L4434="3 - Adjusted "),"Analysis performed; no further action required.",
"Unit fails analysis; TSM determination required."))))))</f>
        <v/>
      </c>
      <c r="AJ4434" s="58"/>
    </row>
    <row r="4435" customFormat="false" ht="15" hidden="false" customHeight="false" outlineLevel="0" collapsed="false">
      <c r="A4435" s="56"/>
      <c r="E4435" s="57" t="str">
        <f aca="false">IF(AND($F4435="",$G4435=""),"",IF($G4435="",$F4435,HYPERLINK($G4435,$F4435)))</f>
        <v/>
      </c>
      <c r="H4435" s="1" t="str">
        <f aca="false">IF($I4435="","None Attached",IF(LEFT($I4435,5)="https",HYPERLINK($I4435,"Datasheet"),HYPERLINK(_xlfn.CONCAT("https://",$I4435),"Datasheet")))</f>
        <v>None Attached</v>
      </c>
      <c r="M4435" s="56"/>
      <c r="P4435" s="58"/>
      <c r="Q4435" s="1" t="n">
        <f aca="false">$M4435-$N4435</f>
        <v>0</v>
      </c>
      <c r="R4435" s="56"/>
      <c r="T4435" s="59" t="s">
        <v>15</v>
      </c>
      <c r="U4435" s="1" t="n">
        <f aca="false">$S4435-$R4435</f>
        <v>0</v>
      </c>
      <c r="V4435" s="1" t="n">
        <f aca="false">IF($T4435="±",$Q4435*2,$Q4435)</f>
        <v>0</v>
      </c>
      <c r="W4435" s="60" t="str">
        <f aca="false">IFERROR($U4435/ABS($V4435),"N/A")</f>
        <v>N/A</v>
      </c>
      <c r="X4435" s="61" t="str">
        <f aca="false">IF(OR($W4435="N/A",$R4435="",$S4435=""),"N/A",IF($W4435&gt;=4,"Not Significant",IF($W4435&gt;=2,"Semi-Significant","Significant")))</f>
        <v>N/A</v>
      </c>
      <c r="Z4435" s="1" t="str">
        <f aca="false">IF($D4435="Z540.1 w/data",0,"")</f>
        <v/>
      </c>
      <c r="AA4435" s="1" t="e">
        <f aca="false">$Y4435+$Q4435+$Z4435</f>
        <v>#VALUE!</v>
      </c>
      <c r="AB4435" s="1" t="n">
        <f aca="false">$N4435+$Q4435</f>
        <v>0</v>
      </c>
      <c r="AC4435" s="1" t="str">
        <f aca="false">IF($Y4435="","",IF(AND($AA4435&gt;=$R4435,$AA4435&lt;=$S4435),"Pass","Fail"))</f>
        <v/>
      </c>
      <c r="AD4435" s="1" t="str">
        <f aca="false">IF($Y4435="","",IF($AA4435&gt;$R4435,"Pass","Fail"))</f>
        <v/>
      </c>
      <c r="AE4435" s="1" t="str">
        <f aca="false">IF($Y4435="","",IF($AA4435&gt;=$R4435,"Pass","Fail"))</f>
        <v/>
      </c>
      <c r="AF4435" s="1" t="str">
        <f aca="false">IF($Y4435="","",IF($AA4435&lt;=$S4435,"Pass","Fail"))</f>
        <v/>
      </c>
      <c r="AG4435" s="1" t="str">
        <f aca="false">IF($Y4435="","",IF($AA4435&lt;$S4435,"Pass","Fail"))</f>
        <v/>
      </c>
      <c r="AH4435" s="23" t="str">
        <f aca="true">INDIRECT(CHOOSE(MATCH($T4435,{"±","&gt;","≥","≤","&lt;"},0), "AC", "AD", "AE", "AF", "AG") &amp; ROW())</f>
        <v/>
      </c>
      <c r="AI4435" s="56" t="str">
        <f aca="false">IF($X4435="Not Significant","No Further Action Required",
IF($AH4435="","",
IF(AND($AH4435="Pass",$L4435="0 - Passed "),"Analysis performed; no further action required.",
IF(AND($AH4435="Fail",$L4435="1 - Failed "),"Analysis performed; no further action required.",
IF(AND($AH4435="Pass",$L4435="2 - Limited In Use "),"Analysis performed; no further action required.",
IF(AND($AH4435="Fail",$L4435="3 - Adjusted "),"Analysis performed; no further action required.",
"Unit fails analysis; TSM determination required."))))))</f>
        <v/>
      </c>
      <c r="AJ4435" s="58"/>
    </row>
    <row r="4436" customFormat="false" ht="15" hidden="false" customHeight="false" outlineLevel="0" collapsed="false">
      <c r="A4436" s="56"/>
      <c r="E4436" s="57" t="str">
        <f aca="false">IF(AND($F4436="",$G4436=""),"",IF($G4436="",$F4436,HYPERLINK($G4436,$F4436)))</f>
        <v/>
      </c>
      <c r="H4436" s="1" t="str">
        <f aca="false">IF($I4436="","None Attached",IF(LEFT($I4436,5)="https",HYPERLINK($I4436,"Datasheet"),HYPERLINK(_xlfn.CONCAT("https://",$I4436),"Datasheet")))</f>
        <v>None Attached</v>
      </c>
      <c r="M4436" s="56"/>
      <c r="P4436" s="58"/>
      <c r="Q4436" s="1" t="n">
        <f aca="false">$M4436-$N4436</f>
        <v>0</v>
      </c>
      <c r="R4436" s="56"/>
      <c r="T4436" s="59" t="s">
        <v>15</v>
      </c>
      <c r="U4436" s="1" t="n">
        <f aca="false">$S4436-$R4436</f>
        <v>0</v>
      </c>
      <c r="V4436" s="1" t="n">
        <f aca="false">IF($T4436="±",$Q4436*2,$Q4436)</f>
        <v>0</v>
      </c>
      <c r="W4436" s="60" t="str">
        <f aca="false">IFERROR($U4436/ABS($V4436),"N/A")</f>
        <v>N/A</v>
      </c>
      <c r="X4436" s="61" t="str">
        <f aca="false">IF(OR($W4436="N/A",$R4436="",$S4436=""),"N/A",IF($W4436&gt;=4,"Not Significant",IF($W4436&gt;=2,"Semi-Significant","Significant")))</f>
        <v>N/A</v>
      </c>
      <c r="Z4436" s="1" t="str">
        <f aca="false">IF($D4436="Z540.1 w/data",0,"")</f>
        <v/>
      </c>
      <c r="AA4436" s="1" t="e">
        <f aca="false">$Y4436+$Q4436+$Z4436</f>
        <v>#VALUE!</v>
      </c>
      <c r="AB4436" s="1" t="n">
        <f aca="false">$N4436+$Q4436</f>
        <v>0</v>
      </c>
      <c r="AC4436" s="1" t="str">
        <f aca="false">IF($Y4436="","",IF(AND($AA4436&gt;=$R4436,$AA4436&lt;=$S4436),"Pass","Fail"))</f>
        <v/>
      </c>
      <c r="AD4436" s="1" t="str">
        <f aca="false">IF($Y4436="","",IF($AA4436&gt;$R4436,"Pass","Fail"))</f>
        <v/>
      </c>
      <c r="AE4436" s="1" t="str">
        <f aca="false">IF($Y4436="","",IF($AA4436&gt;=$R4436,"Pass","Fail"))</f>
        <v/>
      </c>
      <c r="AF4436" s="1" t="str">
        <f aca="false">IF($Y4436="","",IF($AA4436&lt;=$S4436,"Pass","Fail"))</f>
        <v/>
      </c>
      <c r="AG4436" s="1" t="str">
        <f aca="false">IF($Y4436="","",IF($AA4436&lt;$S4436,"Pass","Fail"))</f>
        <v/>
      </c>
      <c r="AH4436" s="23" t="str">
        <f aca="true">INDIRECT(CHOOSE(MATCH($T4436,{"±","&gt;","≥","≤","&lt;"},0), "AC", "AD", "AE", "AF", "AG") &amp; ROW())</f>
        <v/>
      </c>
      <c r="AI4436" s="56" t="str">
        <f aca="false">IF($X4436="Not Significant","No Further Action Required",
IF($AH4436="","",
IF(AND($AH4436="Pass",$L4436="0 - Passed "),"Analysis performed; no further action required.",
IF(AND($AH4436="Fail",$L4436="1 - Failed "),"Analysis performed; no further action required.",
IF(AND($AH4436="Pass",$L4436="2 - Limited In Use "),"Analysis performed; no further action required.",
IF(AND($AH4436="Fail",$L4436="3 - Adjusted "),"Analysis performed; no further action required.",
"Unit fails analysis; TSM determination required."))))))</f>
        <v/>
      </c>
      <c r="AJ4436" s="58"/>
    </row>
    <row r="4437" customFormat="false" ht="15" hidden="false" customHeight="false" outlineLevel="0" collapsed="false">
      <c r="A4437" s="56"/>
      <c r="E4437" s="57" t="str">
        <f aca="false">IF(AND($F4437="",$G4437=""),"",IF($G4437="",$F4437,HYPERLINK($G4437,$F4437)))</f>
        <v/>
      </c>
      <c r="H4437" s="1" t="str">
        <f aca="false">IF($I4437="","None Attached",IF(LEFT($I4437,5)="https",HYPERLINK($I4437,"Datasheet"),HYPERLINK(_xlfn.CONCAT("https://",$I4437),"Datasheet")))</f>
        <v>None Attached</v>
      </c>
      <c r="M4437" s="56"/>
      <c r="P4437" s="58"/>
      <c r="Q4437" s="1" t="n">
        <f aca="false">$M4437-$N4437</f>
        <v>0</v>
      </c>
      <c r="R4437" s="56"/>
      <c r="T4437" s="59" t="s">
        <v>15</v>
      </c>
      <c r="U4437" s="1" t="n">
        <f aca="false">$S4437-$R4437</f>
        <v>0</v>
      </c>
      <c r="V4437" s="1" t="n">
        <f aca="false">IF($T4437="±",$Q4437*2,$Q4437)</f>
        <v>0</v>
      </c>
      <c r="W4437" s="60" t="str">
        <f aca="false">IFERROR($U4437/ABS($V4437),"N/A")</f>
        <v>N/A</v>
      </c>
      <c r="X4437" s="61" t="str">
        <f aca="false">IF(OR($W4437="N/A",$R4437="",$S4437=""),"N/A",IF($W4437&gt;=4,"Not Significant",IF($W4437&gt;=2,"Semi-Significant","Significant")))</f>
        <v>N/A</v>
      </c>
      <c r="Z4437" s="1" t="str">
        <f aca="false">IF($D4437="Z540.1 w/data",0,"")</f>
        <v/>
      </c>
      <c r="AA4437" s="1" t="e">
        <f aca="false">$Y4437+$Q4437+$Z4437</f>
        <v>#VALUE!</v>
      </c>
      <c r="AB4437" s="1" t="n">
        <f aca="false">$N4437+$Q4437</f>
        <v>0</v>
      </c>
      <c r="AC4437" s="1" t="str">
        <f aca="false">IF($Y4437="","",IF(AND($AA4437&gt;=$R4437,$AA4437&lt;=$S4437),"Pass","Fail"))</f>
        <v/>
      </c>
      <c r="AD4437" s="1" t="str">
        <f aca="false">IF($Y4437="","",IF($AA4437&gt;$R4437,"Pass","Fail"))</f>
        <v/>
      </c>
      <c r="AE4437" s="1" t="str">
        <f aca="false">IF($Y4437="","",IF($AA4437&gt;=$R4437,"Pass","Fail"))</f>
        <v/>
      </c>
      <c r="AF4437" s="1" t="str">
        <f aca="false">IF($Y4437="","",IF($AA4437&lt;=$S4437,"Pass","Fail"))</f>
        <v/>
      </c>
      <c r="AG4437" s="1" t="str">
        <f aca="false">IF($Y4437="","",IF($AA4437&lt;$S4437,"Pass","Fail"))</f>
        <v/>
      </c>
      <c r="AH4437" s="23" t="str">
        <f aca="true">INDIRECT(CHOOSE(MATCH($T4437,{"±","&gt;","≥","≤","&lt;"},0), "AC", "AD", "AE", "AF", "AG") &amp; ROW())</f>
        <v/>
      </c>
      <c r="AI4437" s="56" t="str">
        <f aca="false">IF($X4437="Not Significant","No Further Action Required",
IF($AH4437="","",
IF(AND($AH4437="Pass",$L4437="0 - Passed "),"Analysis performed; no further action required.",
IF(AND($AH4437="Fail",$L4437="1 - Failed "),"Analysis performed; no further action required.",
IF(AND($AH4437="Pass",$L4437="2 - Limited In Use "),"Analysis performed; no further action required.",
IF(AND($AH4437="Fail",$L4437="3 - Adjusted "),"Analysis performed; no further action required.",
"Unit fails analysis; TSM determination required."))))))</f>
        <v/>
      </c>
      <c r="AJ4437" s="58"/>
    </row>
    <row r="4438" customFormat="false" ht="15" hidden="false" customHeight="false" outlineLevel="0" collapsed="false">
      <c r="A4438" s="56"/>
      <c r="E4438" s="57" t="str">
        <f aca="false">IF(AND($F4438="",$G4438=""),"",IF($G4438="",$F4438,HYPERLINK($G4438,$F4438)))</f>
        <v/>
      </c>
      <c r="H4438" s="1" t="str">
        <f aca="false">IF($I4438="","None Attached",IF(LEFT($I4438,5)="https",HYPERLINK($I4438,"Datasheet"),HYPERLINK(_xlfn.CONCAT("https://",$I4438),"Datasheet")))</f>
        <v>None Attached</v>
      </c>
      <c r="M4438" s="56"/>
      <c r="P4438" s="58"/>
      <c r="Q4438" s="1" t="n">
        <f aca="false">$M4438-$N4438</f>
        <v>0</v>
      </c>
      <c r="R4438" s="56"/>
      <c r="T4438" s="59" t="s">
        <v>15</v>
      </c>
      <c r="U4438" s="1" t="n">
        <f aca="false">$S4438-$R4438</f>
        <v>0</v>
      </c>
      <c r="V4438" s="1" t="n">
        <f aca="false">IF($T4438="±",$Q4438*2,$Q4438)</f>
        <v>0</v>
      </c>
      <c r="W4438" s="60" t="str">
        <f aca="false">IFERROR($U4438/ABS($V4438),"N/A")</f>
        <v>N/A</v>
      </c>
      <c r="X4438" s="61" t="str">
        <f aca="false">IF(OR($W4438="N/A",$R4438="",$S4438=""),"N/A",IF($W4438&gt;=4,"Not Significant",IF($W4438&gt;=2,"Semi-Significant","Significant")))</f>
        <v>N/A</v>
      </c>
      <c r="Z4438" s="1" t="str">
        <f aca="false">IF($D4438="Z540.1 w/data",0,"")</f>
        <v/>
      </c>
      <c r="AA4438" s="1" t="e">
        <f aca="false">$Y4438+$Q4438+$Z4438</f>
        <v>#VALUE!</v>
      </c>
      <c r="AB4438" s="1" t="n">
        <f aca="false">$N4438+$Q4438</f>
        <v>0</v>
      </c>
      <c r="AC4438" s="1" t="str">
        <f aca="false">IF($Y4438="","",IF(AND($AA4438&gt;=$R4438,$AA4438&lt;=$S4438),"Pass","Fail"))</f>
        <v/>
      </c>
      <c r="AD4438" s="1" t="str">
        <f aca="false">IF($Y4438="","",IF($AA4438&gt;$R4438,"Pass","Fail"))</f>
        <v/>
      </c>
      <c r="AE4438" s="1" t="str">
        <f aca="false">IF($Y4438="","",IF($AA4438&gt;=$R4438,"Pass","Fail"))</f>
        <v/>
      </c>
      <c r="AF4438" s="1" t="str">
        <f aca="false">IF($Y4438="","",IF($AA4438&lt;=$S4438,"Pass","Fail"))</f>
        <v/>
      </c>
      <c r="AG4438" s="1" t="str">
        <f aca="false">IF($Y4438="","",IF($AA4438&lt;$S4438,"Pass","Fail"))</f>
        <v/>
      </c>
      <c r="AH4438" s="23" t="str">
        <f aca="true">INDIRECT(CHOOSE(MATCH($T4438,{"±","&gt;","≥","≤","&lt;"},0), "AC", "AD", "AE", "AF", "AG") &amp; ROW())</f>
        <v/>
      </c>
      <c r="AI4438" s="56" t="str">
        <f aca="false">IF($X4438="Not Significant","No Further Action Required",
IF($AH4438="","",
IF(AND($AH4438="Pass",$L4438="0 - Passed "),"Analysis performed; no further action required.",
IF(AND($AH4438="Fail",$L4438="1 - Failed "),"Analysis performed; no further action required.",
IF(AND($AH4438="Pass",$L4438="2 - Limited In Use "),"Analysis performed; no further action required.",
IF(AND($AH4438="Fail",$L4438="3 - Adjusted "),"Analysis performed; no further action required.",
"Unit fails analysis; TSM determination required."))))))</f>
        <v/>
      </c>
      <c r="AJ4438" s="58"/>
    </row>
    <row r="4439" customFormat="false" ht="15" hidden="false" customHeight="false" outlineLevel="0" collapsed="false">
      <c r="A4439" s="56"/>
      <c r="E4439" s="57" t="str">
        <f aca="false">IF(AND($F4439="",$G4439=""),"",IF($G4439="",$F4439,HYPERLINK($G4439,$F4439)))</f>
        <v/>
      </c>
      <c r="H4439" s="1" t="str">
        <f aca="false">IF($I4439="","None Attached",IF(LEFT($I4439,5)="https",HYPERLINK($I4439,"Datasheet"),HYPERLINK(_xlfn.CONCAT("https://",$I4439),"Datasheet")))</f>
        <v>None Attached</v>
      </c>
      <c r="M4439" s="56"/>
      <c r="P4439" s="58"/>
      <c r="Q4439" s="1" t="n">
        <f aca="false">$M4439-$N4439</f>
        <v>0</v>
      </c>
      <c r="R4439" s="56"/>
      <c r="T4439" s="59" t="s">
        <v>15</v>
      </c>
      <c r="U4439" s="1" t="n">
        <f aca="false">$S4439-$R4439</f>
        <v>0</v>
      </c>
      <c r="V4439" s="1" t="n">
        <f aca="false">IF($T4439="±",$Q4439*2,$Q4439)</f>
        <v>0</v>
      </c>
      <c r="W4439" s="60" t="str">
        <f aca="false">IFERROR($U4439/ABS($V4439),"N/A")</f>
        <v>N/A</v>
      </c>
      <c r="X4439" s="61" t="str">
        <f aca="false">IF(OR($W4439="N/A",$R4439="",$S4439=""),"N/A",IF($W4439&gt;=4,"Not Significant",IF($W4439&gt;=2,"Semi-Significant","Significant")))</f>
        <v>N/A</v>
      </c>
      <c r="Z4439" s="1" t="str">
        <f aca="false">IF($D4439="Z540.1 w/data",0,"")</f>
        <v/>
      </c>
      <c r="AA4439" s="1" t="e">
        <f aca="false">$Y4439+$Q4439+$Z4439</f>
        <v>#VALUE!</v>
      </c>
      <c r="AB4439" s="1" t="n">
        <f aca="false">$N4439+$Q4439</f>
        <v>0</v>
      </c>
      <c r="AC4439" s="1" t="str">
        <f aca="false">IF($Y4439="","",IF(AND($AA4439&gt;=$R4439,$AA4439&lt;=$S4439),"Pass","Fail"))</f>
        <v/>
      </c>
      <c r="AD4439" s="1" t="str">
        <f aca="false">IF($Y4439="","",IF($AA4439&gt;$R4439,"Pass","Fail"))</f>
        <v/>
      </c>
      <c r="AE4439" s="1" t="str">
        <f aca="false">IF($Y4439="","",IF($AA4439&gt;=$R4439,"Pass","Fail"))</f>
        <v/>
      </c>
      <c r="AF4439" s="1" t="str">
        <f aca="false">IF($Y4439="","",IF($AA4439&lt;=$S4439,"Pass","Fail"))</f>
        <v/>
      </c>
      <c r="AG4439" s="1" t="str">
        <f aca="false">IF($Y4439="","",IF($AA4439&lt;$S4439,"Pass","Fail"))</f>
        <v/>
      </c>
      <c r="AH4439" s="23" t="str">
        <f aca="true">INDIRECT(CHOOSE(MATCH($T4439,{"±","&gt;","≥","≤","&lt;"},0), "AC", "AD", "AE", "AF", "AG") &amp; ROW())</f>
        <v/>
      </c>
      <c r="AI4439" s="56" t="str">
        <f aca="false">IF($X4439="Not Significant","No Further Action Required",
IF($AH4439="","",
IF(AND($AH4439="Pass",$L4439="0 - Passed "),"Analysis performed; no further action required.",
IF(AND($AH4439="Fail",$L4439="1 - Failed "),"Analysis performed; no further action required.",
IF(AND($AH4439="Pass",$L4439="2 - Limited In Use "),"Analysis performed; no further action required.",
IF(AND($AH4439="Fail",$L4439="3 - Adjusted "),"Analysis performed; no further action required.",
"Unit fails analysis; TSM determination required."))))))</f>
        <v/>
      </c>
      <c r="AJ4439" s="58"/>
    </row>
    <row r="4440" customFormat="false" ht="15" hidden="false" customHeight="false" outlineLevel="0" collapsed="false">
      <c r="A4440" s="56"/>
      <c r="E4440" s="57" t="str">
        <f aca="false">IF(AND($F4440="",$G4440=""),"",IF($G4440="",$F4440,HYPERLINK($G4440,$F4440)))</f>
        <v/>
      </c>
      <c r="H4440" s="1" t="str">
        <f aca="false">IF($I4440="","None Attached",IF(LEFT($I4440,5)="https",HYPERLINK($I4440,"Datasheet"),HYPERLINK(_xlfn.CONCAT("https://",$I4440),"Datasheet")))</f>
        <v>None Attached</v>
      </c>
      <c r="M4440" s="56"/>
      <c r="P4440" s="58"/>
      <c r="Q4440" s="1" t="n">
        <f aca="false">$M4440-$N4440</f>
        <v>0</v>
      </c>
      <c r="R4440" s="56"/>
      <c r="T4440" s="59" t="s">
        <v>15</v>
      </c>
      <c r="U4440" s="1" t="n">
        <f aca="false">$S4440-$R4440</f>
        <v>0</v>
      </c>
      <c r="V4440" s="1" t="n">
        <f aca="false">IF($T4440="±",$Q4440*2,$Q4440)</f>
        <v>0</v>
      </c>
      <c r="W4440" s="60" t="str">
        <f aca="false">IFERROR($U4440/ABS($V4440),"N/A")</f>
        <v>N/A</v>
      </c>
      <c r="X4440" s="61" t="str">
        <f aca="false">IF(OR($W4440="N/A",$R4440="",$S4440=""),"N/A",IF($W4440&gt;=4,"Not Significant",IF($W4440&gt;=2,"Semi-Significant","Significant")))</f>
        <v>N/A</v>
      </c>
      <c r="Z4440" s="1" t="str">
        <f aca="false">IF($D4440="Z540.1 w/data",0,"")</f>
        <v/>
      </c>
      <c r="AA4440" s="1" t="e">
        <f aca="false">$Y4440+$Q4440+$Z4440</f>
        <v>#VALUE!</v>
      </c>
      <c r="AB4440" s="1" t="n">
        <f aca="false">$N4440+$Q4440</f>
        <v>0</v>
      </c>
      <c r="AC4440" s="1" t="str">
        <f aca="false">IF($Y4440="","",IF(AND($AA4440&gt;=$R4440,$AA4440&lt;=$S4440),"Pass","Fail"))</f>
        <v/>
      </c>
      <c r="AD4440" s="1" t="str">
        <f aca="false">IF($Y4440="","",IF($AA4440&gt;$R4440,"Pass","Fail"))</f>
        <v/>
      </c>
      <c r="AE4440" s="1" t="str">
        <f aca="false">IF($Y4440="","",IF($AA4440&gt;=$R4440,"Pass","Fail"))</f>
        <v/>
      </c>
      <c r="AF4440" s="1" t="str">
        <f aca="false">IF($Y4440="","",IF($AA4440&lt;=$S4440,"Pass","Fail"))</f>
        <v/>
      </c>
      <c r="AG4440" s="1" t="str">
        <f aca="false">IF($Y4440="","",IF($AA4440&lt;$S4440,"Pass","Fail"))</f>
        <v/>
      </c>
      <c r="AH4440" s="23" t="str">
        <f aca="true">INDIRECT(CHOOSE(MATCH($T4440,{"±","&gt;","≥","≤","&lt;"},0), "AC", "AD", "AE", "AF", "AG") &amp; ROW())</f>
        <v/>
      </c>
      <c r="AI4440" s="56" t="str">
        <f aca="false">IF($X4440="Not Significant","No Further Action Required",
IF($AH4440="","",
IF(AND($AH4440="Pass",$L4440="0 - Passed "),"Analysis performed; no further action required.",
IF(AND($AH4440="Fail",$L4440="1 - Failed "),"Analysis performed; no further action required.",
IF(AND($AH4440="Pass",$L4440="2 - Limited In Use "),"Analysis performed; no further action required.",
IF(AND($AH4440="Fail",$L4440="3 - Adjusted "),"Analysis performed; no further action required.",
"Unit fails analysis; TSM determination required."))))))</f>
        <v/>
      </c>
      <c r="AJ4440" s="58"/>
    </row>
    <row r="4441" customFormat="false" ht="15" hidden="false" customHeight="false" outlineLevel="0" collapsed="false">
      <c r="A4441" s="56"/>
      <c r="E4441" s="57" t="str">
        <f aca="false">IF(AND($F4441="",$G4441=""),"",IF($G4441="",$F4441,HYPERLINK($G4441,$F4441)))</f>
        <v/>
      </c>
      <c r="H4441" s="1" t="str">
        <f aca="false">IF($I4441="","None Attached",IF(LEFT($I4441,5)="https",HYPERLINK($I4441,"Datasheet"),HYPERLINK(_xlfn.CONCAT("https://",$I4441),"Datasheet")))</f>
        <v>None Attached</v>
      </c>
      <c r="M4441" s="56"/>
      <c r="P4441" s="58"/>
      <c r="Q4441" s="1" t="n">
        <f aca="false">$M4441-$N4441</f>
        <v>0</v>
      </c>
      <c r="R4441" s="56"/>
      <c r="T4441" s="59" t="s">
        <v>15</v>
      </c>
      <c r="U4441" s="1" t="n">
        <f aca="false">$S4441-$R4441</f>
        <v>0</v>
      </c>
      <c r="V4441" s="1" t="n">
        <f aca="false">IF($T4441="±",$Q4441*2,$Q4441)</f>
        <v>0</v>
      </c>
      <c r="W4441" s="60" t="str">
        <f aca="false">IFERROR($U4441/ABS($V4441),"N/A")</f>
        <v>N/A</v>
      </c>
      <c r="X4441" s="61" t="str">
        <f aca="false">IF(OR($W4441="N/A",$R4441="",$S4441=""),"N/A",IF($W4441&gt;=4,"Not Significant",IF($W4441&gt;=2,"Semi-Significant","Significant")))</f>
        <v>N/A</v>
      </c>
      <c r="Z4441" s="1" t="str">
        <f aca="false">IF($D4441="Z540.1 w/data",0,"")</f>
        <v/>
      </c>
      <c r="AA4441" s="1" t="e">
        <f aca="false">$Y4441+$Q4441+$Z4441</f>
        <v>#VALUE!</v>
      </c>
      <c r="AB4441" s="1" t="n">
        <f aca="false">$N4441+$Q4441</f>
        <v>0</v>
      </c>
      <c r="AC4441" s="1" t="str">
        <f aca="false">IF($Y4441="","",IF(AND($AA4441&gt;=$R4441,$AA4441&lt;=$S4441),"Pass","Fail"))</f>
        <v/>
      </c>
      <c r="AD4441" s="1" t="str">
        <f aca="false">IF($Y4441="","",IF($AA4441&gt;$R4441,"Pass","Fail"))</f>
        <v/>
      </c>
      <c r="AE4441" s="1" t="str">
        <f aca="false">IF($Y4441="","",IF($AA4441&gt;=$R4441,"Pass","Fail"))</f>
        <v/>
      </c>
      <c r="AF4441" s="1" t="str">
        <f aca="false">IF($Y4441="","",IF($AA4441&lt;=$S4441,"Pass","Fail"))</f>
        <v/>
      </c>
      <c r="AG4441" s="1" t="str">
        <f aca="false">IF($Y4441="","",IF($AA4441&lt;$S4441,"Pass","Fail"))</f>
        <v/>
      </c>
      <c r="AH4441" s="23" t="str">
        <f aca="true">INDIRECT(CHOOSE(MATCH($T4441,{"±","&gt;","≥","≤","&lt;"},0), "AC", "AD", "AE", "AF", "AG") &amp; ROW())</f>
        <v/>
      </c>
      <c r="AI4441" s="56" t="str">
        <f aca="false">IF($X4441="Not Significant","No Further Action Required",
IF($AH4441="","",
IF(AND($AH4441="Pass",$L4441="0 - Passed "),"Analysis performed; no further action required.",
IF(AND($AH4441="Fail",$L4441="1 - Failed "),"Analysis performed; no further action required.",
IF(AND($AH4441="Pass",$L4441="2 - Limited In Use "),"Analysis performed; no further action required.",
IF(AND($AH4441="Fail",$L4441="3 - Adjusted "),"Analysis performed; no further action required.",
"Unit fails analysis; TSM determination required."))))))</f>
        <v/>
      </c>
      <c r="AJ4441" s="58"/>
    </row>
    <row r="4442" customFormat="false" ht="15" hidden="false" customHeight="false" outlineLevel="0" collapsed="false">
      <c r="A4442" s="56"/>
      <c r="E4442" s="57" t="str">
        <f aca="false">IF(AND($F4442="",$G4442=""),"",IF($G4442="",$F4442,HYPERLINK($G4442,$F4442)))</f>
        <v/>
      </c>
      <c r="H4442" s="1" t="str">
        <f aca="false">IF($I4442="","None Attached",IF(LEFT($I4442,5)="https",HYPERLINK($I4442,"Datasheet"),HYPERLINK(_xlfn.CONCAT("https://",$I4442),"Datasheet")))</f>
        <v>None Attached</v>
      </c>
      <c r="M4442" s="56"/>
      <c r="P4442" s="58"/>
      <c r="Q4442" s="1" t="n">
        <f aca="false">$M4442-$N4442</f>
        <v>0</v>
      </c>
      <c r="R4442" s="56"/>
      <c r="T4442" s="59" t="s">
        <v>15</v>
      </c>
      <c r="U4442" s="1" t="n">
        <f aca="false">$S4442-$R4442</f>
        <v>0</v>
      </c>
      <c r="V4442" s="1" t="n">
        <f aca="false">IF($T4442="±",$Q4442*2,$Q4442)</f>
        <v>0</v>
      </c>
      <c r="W4442" s="60" t="str">
        <f aca="false">IFERROR($U4442/ABS($V4442),"N/A")</f>
        <v>N/A</v>
      </c>
      <c r="X4442" s="61" t="str">
        <f aca="false">IF(OR($W4442="N/A",$R4442="",$S4442=""),"N/A",IF($W4442&gt;=4,"Not Significant",IF($W4442&gt;=2,"Semi-Significant","Significant")))</f>
        <v>N/A</v>
      </c>
      <c r="Z4442" s="1" t="str">
        <f aca="false">IF($D4442="Z540.1 w/data",0,"")</f>
        <v/>
      </c>
      <c r="AA4442" s="1" t="e">
        <f aca="false">$Y4442+$Q4442+$Z4442</f>
        <v>#VALUE!</v>
      </c>
      <c r="AB4442" s="1" t="n">
        <f aca="false">$N4442+$Q4442</f>
        <v>0</v>
      </c>
      <c r="AC4442" s="1" t="str">
        <f aca="false">IF($Y4442="","",IF(AND($AA4442&gt;=$R4442,$AA4442&lt;=$S4442),"Pass","Fail"))</f>
        <v/>
      </c>
      <c r="AD4442" s="1" t="str">
        <f aca="false">IF($Y4442="","",IF($AA4442&gt;$R4442,"Pass","Fail"))</f>
        <v/>
      </c>
      <c r="AE4442" s="1" t="str">
        <f aca="false">IF($Y4442="","",IF($AA4442&gt;=$R4442,"Pass","Fail"))</f>
        <v/>
      </c>
      <c r="AF4442" s="1" t="str">
        <f aca="false">IF($Y4442="","",IF($AA4442&lt;=$S4442,"Pass","Fail"))</f>
        <v/>
      </c>
      <c r="AG4442" s="1" t="str">
        <f aca="false">IF($Y4442="","",IF($AA4442&lt;$S4442,"Pass","Fail"))</f>
        <v/>
      </c>
      <c r="AH4442" s="23" t="str">
        <f aca="true">INDIRECT(CHOOSE(MATCH($T4442,{"±","&gt;","≥","≤","&lt;"},0), "AC", "AD", "AE", "AF", "AG") &amp; ROW())</f>
        <v/>
      </c>
      <c r="AI4442" s="56" t="str">
        <f aca="false">IF($X4442="Not Significant","No Further Action Required",
IF($AH4442="","",
IF(AND($AH4442="Pass",$L4442="0 - Passed "),"Analysis performed; no further action required.",
IF(AND($AH4442="Fail",$L4442="1 - Failed "),"Analysis performed; no further action required.",
IF(AND($AH4442="Pass",$L4442="2 - Limited In Use "),"Analysis performed; no further action required.",
IF(AND($AH4442="Fail",$L4442="3 - Adjusted "),"Analysis performed; no further action required.",
"Unit fails analysis; TSM determination required."))))))</f>
        <v/>
      </c>
      <c r="AJ4442" s="58"/>
    </row>
    <row r="4443" customFormat="false" ht="15" hidden="false" customHeight="false" outlineLevel="0" collapsed="false">
      <c r="A4443" s="56"/>
      <c r="E4443" s="57" t="str">
        <f aca="false">IF(AND($F4443="",$G4443=""),"",IF($G4443="",$F4443,HYPERLINK($G4443,$F4443)))</f>
        <v/>
      </c>
      <c r="H4443" s="1" t="str">
        <f aca="false">IF($I4443="","None Attached",IF(LEFT($I4443,5)="https",HYPERLINK($I4443,"Datasheet"),HYPERLINK(_xlfn.CONCAT("https://",$I4443),"Datasheet")))</f>
        <v>None Attached</v>
      </c>
      <c r="M4443" s="56"/>
      <c r="P4443" s="58"/>
      <c r="Q4443" s="1" t="n">
        <f aca="false">$M4443-$N4443</f>
        <v>0</v>
      </c>
      <c r="R4443" s="56"/>
      <c r="T4443" s="59" t="s">
        <v>15</v>
      </c>
      <c r="U4443" s="1" t="n">
        <f aca="false">$S4443-$R4443</f>
        <v>0</v>
      </c>
      <c r="V4443" s="1" t="n">
        <f aca="false">IF($T4443="±",$Q4443*2,$Q4443)</f>
        <v>0</v>
      </c>
      <c r="W4443" s="60" t="str">
        <f aca="false">IFERROR($U4443/ABS($V4443),"N/A")</f>
        <v>N/A</v>
      </c>
      <c r="X4443" s="61" t="str">
        <f aca="false">IF(OR($W4443="N/A",$R4443="",$S4443=""),"N/A",IF($W4443&gt;=4,"Not Significant",IF($W4443&gt;=2,"Semi-Significant","Significant")))</f>
        <v>N/A</v>
      </c>
      <c r="Z4443" s="1" t="str">
        <f aca="false">IF($D4443="Z540.1 w/data",0,"")</f>
        <v/>
      </c>
      <c r="AA4443" s="1" t="e">
        <f aca="false">$Y4443+$Q4443+$Z4443</f>
        <v>#VALUE!</v>
      </c>
      <c r="AB4443" s="1" t="n">
        <f aca="false">$N4443+$Q4443</f>
        <v>0</v>
      </c>
      <c r="AC4443" s="1" t="str">
        <f aca="false">IF($Y4443="","",IF(AND($AA4443&gt;=$R4443,$AA4443&lt;=$S4443),"Pass","Fail"))</f>
        <v/>
      </c>
      <c r="AD4443" s="1" t="str">
        <f aca="false">IF($Y4443="","",IF($AA4443&gt;$R4443,"Pass","Fail"))</f>
        <v/>
      </c>
      <c r="AE4443" s="1" t="str">
        <f aca="false">IF($Y4443="","",IF($AA4443&gt;=$R4443,"Pass","Fail"))</f>
        <v/>
      </c>
      <c r="AF4443" s="1" t="str">
        <f aca="false">IF($Y4443="","",IF($AA4443&lt;=$S4443,"Pass","Fail"))</f>
        <v/>
      </c>
      <c r="AG4443" s="1" t="str">
        <f aca="false">IF($Y4443="","",IF($AA4443&lt;$S4443,"Pass","Fail"))</f>
        <v/>
      </c>
      <c r="AH4443" s="23" t="str">
        <f aca="true">INDIRECT(CHOOSE(MATCH($T4443,{"±","&gt;","≥","≤","&lt;"},0), "AC", "AD", "AE", "AF", "AG") &amp; ROW())</f>
        <v/>
      </c>
      <c r="AI4443" s="56" t="str">
        <f aca="false">IF($X4443="Not Significant","No Further Action Required",
IF($AH4443="","",
IF(AND($AH4443="Pass",$L4443="0 - Passed "),"Analysis performed; no further action required.",
IF(AND($AH4443="Fail",$L4443="1 - Failed "),"Analysis performed; no further action required.",
IF(AND($AH4443="Pass",$L4443="2 - Limited In Use "),"Analysis performed; no further action required.",
IF(AND($AH4443="Fail",$L4443="3 - Adjusted "),"Analysis performed; no further action required.",
"Unit fails analysis; TSM determination required."))))))</f>
        <v/>
      </c>
      <c r="AJ4443" s="58"/>
    </row>
    <row r="4444" customFormat="false" ht="15" hidden="false" customHeight="false" outlineLevel="0" collapsed="false">
      <c r="A4444" s="56"/>
      <c r="E4444" s="57" t="str">
        <f aca="false">IF(AND($F4444="",$G4444=""),"",IF($G4444="",$F4444,HYPERLINK($G4444,$F4444)))</f>
        <v/>
      </c>
      <c r="H4444" s="1" t="str">
        <f aca="false">IF($I4444="","None Attached",IF(LEFT($I4444,5)="https",HYPERLINK($I4444,"Datasheet"),HYPERLINK(_xlfn.CONCAT("https://",$I4444),"Datasheet")))</f>
        <v>None Attached</v>
      </c>
      <c r="M4444" s="56"/>
      <c r="P4444" s="58"/>
      <c r="Q4444" s="1" t="n">
        <f aca="false">$M4444-$N4444</f>
        <v>0</v>
      </c>
      <c r="R4444" s="56"/>
      <c r="T4444" s="59" t="s">
        <v>15</v>
      </c>
      <c r="U4444" s="1" t="n">
        <f aca="false">$S4444-$R4444</f>
        <v>0</v>
      </c>
      <c r="V4444" s="1" t="n">
        <f aca="false">IF($T4444="±",$Q4444*2,$Q4444)</f>
        <v>0</v>
      </c>
      <c r="W4444" s="60" t="str">
        <f aca="false">IFERROR($U4444/ABS($V4444),"N/A")</f>
        <v>N/A</v>
      </c>
      <c r="X4444" s="61" t="str">
        <f aca="false">IF(OR($W4444="N/A",$R4444="",$S4444=""),"N/A",IF($W4444&gt;=4,"Not Significant",IF($W4444&gt;=2,"Semi-Significant","Significant")))</f>
        <v>N/A</v>
      </c>
      <c r="Z4444" s="1" t="str">
        <f aca="false">IF($D4444="Z540.1 w/data",0,"")</f>
        <v/>
      </c>
      <c r="AA4444" s="1" t="e">
        <f aca="false">$Y4444+$Q4444+$Z4444</f>
        <v>#VALUE!</v>
      </c>
      <c r="AB4444" s="1" t="n">
        <f aca="false">$N4444+$Q4444</f>
        <v>0</v>
      </c>
      <c r="AC4444" s="1" t="str">
        <f aca="false">IF($Y4444="","",IF(AND($AA4444&gt;=$R4444,$AA4444&lt;=$S4444),"Pass","Fail"))</f>
        <v/>
      </c>
      <c r="AD4444" s="1" t="str">
        <f aca="false">IF($Y4444="","",IF($AA4444&gt;$R4444,"Pass","Fail"))</f>
        <v/>
      </c>
      <c r="AE4444" s="1" t="str">
        <f aca="false">IF($Y4444="","",IF($AA4444&gt;=$R4444,"Pass","Fail"))</f>
        <v/>
      </c>
      <c r="AF4444" s="1" t="str">
        <f aca="false">IF($Y4444="","",IF($AA4444&lt;=$S4444,"Pass","Fail"))</f>
        <v/>
      </c>
      <c r="AG4444" s="1" t="str">
        <f aca="false">IF($Y4444="","",IF($AA4444&lt;$S4444,"Pass","Fail"))</f>
        <v/>
      </c>
      <c r="AH4444" s="23" t="str">
        <f aca="true">INDIRECT(CHOOSE(MATCH($T4444,{"±","&gt;","≥","≤","&lt;"},0), "AC", "AD", "AE", "AF", "AG") &amp; ROW())</f>
        <v/>
      </c>
      <c r="AI4444" s="56" t="str">
        <f aca="false">IF($X4444="Not Significant","No Further Action Required",
IF($AH4444="","",
IF(AND($AH4444="Pass",$L4444="0 - Passed "),"Analysis performed; no further action required.",
IF(AND($AH4444="Fail",$L4444="1 - Failed "),"Analysis performed; no further action required.",
IF(AND($AH4444="Pass",$L4444="2 - Limited In Use "),"Analysis performed; no further action required.",
IF(AND($AH4444="Fail",$L4444="3 - Adjusted "),"Analysis performed; no further action required.",
"Unit fails analysis; TSM determination required."))))))</f>
        <v/>
      </c>
      <c r="AJ4444" s="58"/>
    </row>
    <row r="4445" customFormat="false" ht="15" hidden="false" customHeight="false" outlineLevel="0" collapsed="false">
      <c r="A4445" s="56"/>
      <c r="E4445" s="57" t="str">
        <f aca="false">IF(AND($F4445="",$G4445=""),"",IF($G4445="",$F4445,HYPERLINK($G4445,$F4445)))</f>
        <v/>
      </c>
      <c r="H4445" s="1" t="str">
        <f aca="false">IF($I4445="","None Attached",IF(LEFT($I4445,5)="https",HYPERLINK($I4445,"Datasheet"),HYPERLINK(_xlfn.CONCAT("https://",$I4445),"Datasheet")))</f>
        <v>None Attached</v>
      </c>
      <c r="M4445" s="56"/>
      <c r="P4445" s="58"/>
      <c r="Q4445" s="1" t="n">
        <f aca="false">$M4445-$N4445</f>
        <v>0</v>
      </c>
      <c r="R4445" s="56"/>
      <c r="T4445" s="59" t="s">
        <v>15</v>
      </c>
      <c r="U4445" s="1" t="n">
        <f aca="false">$S4445-$R4445</f>
        <v>0</v>
      </c>
      <c r="V4445" s="1" t="n">
        <f aca="false">IF($T4445="±",$Q4445*2,$Q4445)</f>
        <v>0</v>
      </c>
      <c r="W4445" s="60" t="str">
        <f aca="false">IFERROR($U4445/ABS($V4445),"N/A")</f>
        <v>N/A</v>
      </c>
      <c r="X4445" s="61" t="str">
        <f aca="false">IF(OR($W4445="N/A",$R4445="",$S4445=""),"N/A",IF($W4445&gt;=4,"Not Significant",IF($W4445&gt;=2,"Semi-Significant","Significant")))</f>
        <v>N/A</v>
      </c>
      <c r="Z4445" s="1" t="str">
        <f aca="false">IF($D4445="Z540.1 w/data",0,"")</f>
        <v/>
      </c>
      <c r="AA4445" s="1" t="e">
        <f aca="false">$Y4445+$Q4445+$Z4445</f>
        <v>#VALUE!</v>
      </c>
      <c r="AB4445" s="1" t="n">
        <f aca="false">$N4445+$Q4445</f>
        <v>0</v>
      </c>
      <c r="AC4445" s="1" t="str">
        <f aca="false">IF($Y4445="","",IF(AND($AA4445&gt;=$R4445,$AA4445&lt;=$S4445),"Pass","Fail"))</f>
        <v/>
      </c>
      <c r="AD4445" s="1" t="str">
        <f aca="false">IF($Y4445="","",IF($AA4445&gt;$R4445,"Pass","Fail"))</f>
        <v/>
      </c>
      <c r="AE4445" s="1" t="str">
        <f aca="false">IF($Y4445="","",IF($AA4445&gt;=$R4445,"Pass","Fail"))</f>
        <v/>
      </c>
      <c r="AF4445" s="1" t="str">
        <f aca="false">IF($Y4445="","",IF($AA4445&lt;=$S4445,"Pass","Fail"))</f>
        <v/>
      </c>
      <c r="AG4445" s="1" t="str">
        <f aca="false">IF($Y4445="","",IF($AA4445&lt;$S4445,"Pass","Fail"))</f>
        <v/>
      </c>
      <c r="AH4445" s="23" t="str">
        <f aca="true">INDIRECT(CHOOSE(MATCH($T4445,{"±","&gt;","≥","≤","&lt;"},0), "AC", "AD", "AE", "AF", "AG") &amp; ROW())</f>
        <v/>
      </c>
      <c r="AI4445" s="56" t="str">
        <f aca="false">IF($X4445="Not Significant","No Further Action Required",
IF($AH4445="","",
IF(AND($AH4445="Pass",$L4445="0 - Passed "),"Analysis performed; no further action required.",
IF(AND($AH4445="Fail",$L4445="1 - Failed "),"Analysis performed; no further action required.",
IF(AND($AH4445="Pass",$L4445="2 - Limited In Use "),"Analysis performed; no further action required.",
IF(AND($AH4445="Fail",$L4445="3 - Adjusted "),"Analysis performed; no further action required.",
"Unit fails analysis; TSM determination required."))))))</f>
        <v/>
      </c>
      <c r="AJ4445" s="58"/>
    </row>
    <row r="4446" customFormat="false" ht="15" hidden="false" customHeight="false" outlineLevel="0" collapsed="false">
      <c r="A4446" s="56"/>
      <c r="E4446" s="57" t="str">
        <f aca="false">IF(AND($F4446="",$G4446=""),"",IF($G4446="",$F4446,HYPERLINK($G4446,$F4446)))</f>
        <v/>
      </c>
      <c r="H4446" s="1" t="str">
        <f aca="false">IF($I4446="","None Attached",IF(LEFT($I4446,5)="https",HYPERLINK($I4446,"Datasheet"),HYPERLINK(_xlfn.CONCAT("https://",$I4446),"Datasheet")))</f>
        <v>None Attached</v>
      </c>
      <c r="M4446" s="56"/>
      <c r="P4446" s="58"/>
      <c r="Q4446" s="1" t="n">
        <f aca="false">$M4446-$N4446</f>
        <v>0</v>
      </c>
      <c r="R4446" s="56"/>
      <c r="T4446" s="59" t="s">
        <v>15</v>
      </c>
      <c r="U4446" s="1" t="n">
        <f aca="false">$S4446-$R4446</f>
        <v>0</v>
      </c>
      <c r="V4446" s="1" t="n">
        <f aca="false">IF($T4446="±",$Q4446*2,$Q4446)</f>
        <v>0</v>
      </c>
      <c r="W4446" s="60" t="str">
        <f aca="false">IFERROR($U4446/ABS($V4446),"N/A")</f>
        <v>N/A</v>
      </c>
      <c r="X4446" s="61" t="str">
        <f aca="false">IF(OR($W4446="N/A",$R4446="",$S4446=""),"N/A",IF($W4446&gt;=4,"Not Significant",IF($W4446&gt;=2,"Semi-Significant","Significant")))</f>
        <v>N/A</v>
      </c>
      <c r="Z4446" s="1" t="str">
        <f aca="false">IF($D4446="Z540.1 w/data",0,"")</f>
        <v/>
      </c>
      <c r="AA4446" s="1" t="e">
        <f aca="false">$Y4446+$Q4446+$Z4446</f>
        <v>#VALUE!</v>
      </c>
      <c r="AB4446" s="1" t="n">
        <f aca="false">$N4446+$Q4446</f>
        <v>0</v>
      </c>
      <c r="AC4446" s="1" t="str">
        <f aca="false">IF($Y4446="","",IF(AND($AA4446&gt;=$R4446,$AA4446&lt;=$S4446),"Pass","Fail"))</f>
        <v/>
      </c>
      <c r="AD4446" s="1" t="str">
        <f aca="false">IF($Y4446="","",IF($AA4446&gt;$R4446,"Pass","Fail"))</f>
        <v/>
      </c>
      <c r="AE4446" s="1" t="str">
        <f aca="false">IF($Y4446="","",IF($AA4446&gt;=$R4446,"Pass","Fail"))</f>
        <v/>
      </c>
      <c r="AF4446" s="1" t="str">
        <f aca="false">IF($Y4446="","",IF($AA4446&lt;=$S4446,"Pass","Fail"))</f>
        <v/>
      </c>
      <c r="AG4446" s="1" t="str">
        <f aca="false">IF($Y4446="","",IF($AA4446&lt;$S4446,"Pass","Fail"))</f>
        <v/>
      </c>
      <c r="AH4446" s="23" t="str">
        <f aca="true">INDIRECT(CHOOSE(MATCH($T4446,{"±","&gt;","≥","≤","&lt;"},0), "AC", "AD", "AE", "AF", "AG") &amp; ROW())</f>
        <v/>
      </c>
      <c r="AI4446" s="56" t="str">
        <f aca="false">IF($X4446="Not Significant","No Further Action Required",
IF($AH4446="","",
IF(AND($AH4446="Pass",$L4446="0 - Passed "),"Analysis performed; no further action required.",
IF(AND($AH4446="Fail",$L4446="1 - Failed "),"Analysis performed; no further action required.",
IF(AND($AH4446="Pass",$L4446="2 - Limited In Use "),"Analysis performed; no further action required.",
IF(AND($AH4446="Fail",$L4446="3 - Adjusted "),"Analysis performed; no further action required.",
"Unit fails analysis; TSM determination required."))))))</f>
        <v/>
      </c>
      <c r="AJ4446" s="58"/>
    </row>
    <row r="4447" customFormat="false" ht="15" hidden="false" customHeight="false" outlineLevel="0" collapsed="false">
      <c r="A4447" s="56"/>
      <c r="E4447" s="57" t="str">
        <f aca="false">IF(AND($F4447="",$G4447=""),"",IF($G4447="",$F4447,HYPERLINK($G4447,$F4447)))</f>
        <v/>
      </c>
      <c r="H4447" s="1" t="str">
        <f aca="false">IF($I4447="","None Attached",IF(LEFT($I4447,5)="https",HYPERLINK($I4447,"Datasheet"),HYPERLINK(_xlfn.CONCAT("https://",$I4447),"Datasheet")))</f>
        <v>None Attached</v>
      </c>
      <c r="M4447" s="56"/>
      <c r="P4447" s="58"/>
      <c r="Q4447" s="1" t="n">
        <f aca="false">$M4447-$N4447</f>
        <v>0</v>
      </c>
      <c r="R4447" s="56"/>
      <c r="T4447" s="59" t="s">
        <v>15</v>
      </c>
      <c r="U4447" s="1" t="n">
        <f aca="false">$S4447-$R4447</f>
        <v>0</v>
      </c>
      <c r="V4447" s="1" t="n">
        <f aca="false">IF($T4447="±",$Q4447*2,$Q4447)</f>
        <v>0</v>
      </c>
      <c r="W4447" s="60" t="str">
        <f aca="false">IFERROR($U4447/ABS($V4447),"N/A")</f>
        <v>N/A</v>
      </c>
      <c r="X4447" s="61" t="str">
        <f aca="false">IF(OR($W4447="N/A",$R4447="",$S4447=""),"N/A",IF($W4447&gt;=4,"Not Significant",IF($W4447&gt;=2,"Semi-Significant","Significant")))</f>
        <v>N/A</v>
      </c>
      <c r="Z4447" s="1" t="str">
        <f aca="false">IF($D4447="Z540.1 w/data",0,"")</f>
        <v/>
      </c>
      <c r="AA4447" s="1" t="e">
        <f aca="false">$Y4447+$Q4447+$Z4447</f>
        <v>#VALUE!</v>
      </c>
      <c r="AB4447" s="1" t="n">
        <f aca="false">$N4447+$Q4447</f>
        <v>0</v>
      </c>
      <c r="AC4447" s="1" t="str">
        <f aca="false">IF($Y4447="","",IF(AND($AA4447&gt;=$R4447,$AA4447&lt;=$S4447),"Pass","Fail"))</f>
        <v/>
      </c>
      <c r="AD4447" s="1" t="str">
        <f aca="false">IF($Y4447="","",IF($AA4447&gt;$R4447,"Pass","Fail"))</f>
        <v/>
      </c>
      <c r="AE4447" s="1" t="str">
        <f aca="false">IF($Y4447="","",IF($AA4447&gt;=$R4447,"Pass","Fail"))</f>
        <v/>
      </c>
      <c r="AF4447" s="1" t="str">
        <f aca="false">IF($Y4447="","",IF($AA4447&lt;=$S4447,"Pass","Fail"))</f>
        <v/>
      </c>
      <c r="AG4447" s="1" t="str">
        <f aca="false">IF($Y4447="","",IF($AA4447&lt;$S4447,"Pass","Fail"))</f>
        <v/>
      </c>
      <c r="AH4447" s="23" t="str">
        <f aca="true">INDIRECT(CHOOSE(MATCH($T4447,{"±","&gt;","≥","≤","&lt;"},0), "AC", "AD", "AE", "AF", "AG") &amp; ROW())</f>
        <v/>
      </c>
      <c r="AI4447" s="56" t="str">
        <f aca="false">IF($X4447="Not Significant","No Further Action Required",
IF($AH4447="","",
IF(AND($AH4447="Pass",$L4447="0 - Passed "),"Analysis performed; no further action required.",
IF(AND($AH4447="Fail",$L4447="1 - Failed "),"Analysis performed; no further action required.",
IF(AND($AH4447="Pass",$L4447="2 - Limited In Use "),"Analysis performed; no further action required.",
IF(AND($AH4447="Fail",$L4447="3 - Adjusted "),"Analysis performed; no further action required.",
"Unit fails analysis; TSM determination required."))))))</f>
        <v/>
      </c>
      <c r="AJ4447" s="58"/>
    </row>
    <row r="4448" customFormat="false" ht="15" hidden="false" customHeight="false" outlineLevel="0" collapsed="false">
      <c r="A4448" s="56"/>
      <c r="E4448" s="57" t="str">
        <f aca="false">IF(AND($F4448="",$G4448=""),"",IF($G4448="",$F4448,HYPERLINK($G4448,$F4448)))</f>
        <v/>
      </c>
      <c r="H4448" s="1" t="str">
        <f aca="false">IF($I4448="","None Attached",IF(LEFT($I4448,5)="https",HYPERLINK($I4448,"Datasheet"),HYPERLINK(_xlfn.CONCAT("https://",$I4448),"Datasheet")))</f>
        <v>None Attached</v>
      </c>
      <c r="M4448" s="56"/>
      <c r="P4448" s="58"/>
      <c r="Q4448" s="1" t="n">
        <f aca="false">$M4448-$N4448</f>
        <v>0</v>
      </c>
      <c r="R4448" s="56"/>
      <c r="T4448" s="59" t="s">
        <v>15</v>
      </c>
      <c r="U4448" s="1" t="n">
        <f aca="false">$S4448-$R4448</f>
        <v>0</v>
      </c>
      <c r="V4448" s="1" t="n">
        <f aca="false">IF($T4448="±",$Q4448*2,$Q4448)</f>
        <v>0</v>
      </c>
      <c r="W4448" s="60" t="str">
        <f aca="false">IFERROR($U4448/ABS($V4448),"N/A")</f>
        <v>N/A</v>
      </c>
      <c r="X4448" s="61" t="str">
        <f aca="false">IF(OR($W4448="N/A",$R4448="",$S4448=""),"N/A",IF($W4448&gt;=4,"Not Significant",IF($W4448&gt;=2,"Semi-Significant","Significant")))</f>
        <v>N/A</v>
      </c>
      <c r="Z4448" s="1" t="str">
        <f aca="false">IF($D4448="Z540.1 w/data",0,"")</f>
        <v/>
      </c>
      <c r="AA4448" s="1" t="e">
        <f aca="false">$Y4448+$Q4448+$Z4448</f>
        <v>#VALUE!</v>
      </c>
      <c r="AB4448" s="1" t="n">
        <f aca="false">$N4448+$Q4448</f>
        <v>0</v>
      </c>
      <c r="AC4448" s="1" t="str">
        <f aca="false">IF($Y4448="","",IF(AND($AA4448&gt;=$R4448,$AA4448&lt;=$S4448),"Pass","Fail"))</f>
        <v/>
      </c>
      <c r="AD4448" s="1" t="str">
        <f aca="false">IF($Y4448="","",IF($AA4448&gt;$R4448,"Pass","Fail"))</f>
        <v/>
      </c>
      <c r="AE4448" s="1" t="str">
        <f aca="false">IF($Y4448="","",IF($AA4448&gt;=$R4448,"Pass","Fail"))</f>
        <v/>
      </c>
      <c r="AF4448" s="1" t="str">
        <f aca="false">IF($Y4448="","",IF($AA4448&lt;=$S4448,"Pass","Fail"))</f>
        <v/>
      </c>
      <c r="AG4448" s="1" t="str">
        <f aca="false">IF($Y4448="","",IF($AA4448&lt;$S4448,"Pass","Fail"))</f>
        <v/>
      </c>
      <c r="AH4448" s="23" t="str">
        <f aca="true">INDIRECT(CHOOSE(MATCH($T4448,{"±","&gt;","≥","≤","&lt;"},0), "AC", "AD", "AE", "AF", "AG") &amp; ROW())</f>
        <v/>
      </c>
      <c r="AI4448" s="56" t="str">
        <f aca="false">IF($X4448="Not Significant","No Further Action Required",
IF($AH4448="","",
IF(AND($AH4448="Pass",$L4448="0 - Passed "),"Analysis performed; no further action required.",
IF(AND($AH4448="Fail",$L4448="1 - Failed "),"Analysis performed; no further action required.",
IF(AND($AH4448="Pass",$L4448="2 - Limited In Use "),"Analysis performed; no further action required.",
IF(AND($AH4448="Fail",$L4448="3 - Adjusted "),"Analysis performed; no further action required.",
"Unit fails analysis; TSM determination required."))))))</f>
        <v/>
      </c>
      <c r="AJ4448" s="58"/>
    </row>
    <row r="4449" customFormat="false" ht="15" hidden="false" customHeight="false" outlineLevel="0" collapsed="false">
      <c r="A4449" s="56"/>
      <c r="E4449" s="57" t="str">
        <f aca="false">IF(AND($F4449="",$G4449=""),"",IF($G4449="",$F4449,HYPERLINK($G4449,$F4449)))</f>
        <v/>
      </c>
      <c r="H4449" s="1" t="str">
        <f aca="false">IF($I4449="","None Attached",IF(LEFT($I4449,5)="https",HYPERLINK($I4449,"Datasheet"),HYPERLINK(_xlfn.CONCAT("https://",$I4449),"Datasheet")))</f>
        <v>None Attached</v>
      </c>
      <c r="M4449" s="56"/>
      <c r="P4449" s="58"/>
      <c r="Q4449" s="1" t="n">
        <f aca="false">$M4449-$N4449</f>
        <v>0</v>
      </c>
      <c r="R4449" s="56"/>
      <c r="T4449" s="59" t="s">
        <v>15</v>
      </c>
      <c r="U4449" s="1" t="n">
        <f aca="false">$S4449-$R4449</f>
        <v>0</v>
      </c>
      <c r="V4449" s="1" t="n">
        <f aca="false">IF($T4449="±",$Q4449*2,$Q4449)</f>
        <v>0</v>
      </c>
      <c r="W4449" s="60" t="str">
        <f aca="false">IFERROR($U4449/ABS($V4449),"N/A")</f>
        <v>N/A</v>
      </c>
      <c r="X4449" s="61" t="str">
        <f aca="false">IF(OR($W4449="N/A",$R4449="",$S4449=""),"N/A",IF($W4449&gt;=4,"Not Significant",IF($W4449&gt;=2,"Semi-Significant","Significant")))</f>
        <v>N/A</v>
      </c>
      <c r="Z4449" s="1" t="str">
        <f aca="false">IF($D4449="Z540.1 w/data",0,"")</f>
        <v/>
      </c>
      <c r="AA4449" s="1" t="e">
        <f aca="false">$Y4449+$Q4449+$Z4449</f>
        <v>#VALUE!</v>
      </c>
      <c r="AB4449" s="1" t="n">
        <f aca="false">$N4449+$Q4449</f>
        <v>0</v>
      </c>
      <c r="AC4449" s="1" t="str">
        <f aca="false">IF($Y4449="","",IF(AND($AA4449&gt;=$R4449,$AA4449&lt;=$S4449),"Pass","Fail"))</f>
        <v/>
      </c>
      <c r="AD4449" s="1" t="str">
        <f aca="false">IF($Y4449="","",IF($AA4449&gt;$R4449,"Pass","Fail"))</f>
        <v/>
      </c>
      <c r="AE4449" s="1" t="str">
        <f aca="false">IF($Y4449="","",IF($AA4449&gt;=$R4449,"Pass","Fail"))</f>
        <v/>
      </c>
      <c r="AF4449" s="1" t="str">
        <f aca="false">IF($Y4449="","",IF($AA4449&lt;=$S4449,"Pass","Fail"))</f>
        <v/>
      </c>
      <c r="AG4449" s="1" t="str">
        <f aca="false">IF($Y4449="","",IF($AA4449&lt;$S4449,"Pass","Fail"))</f>
        <v/>
      </c>
      <c r="AH4449" s="23" t="str">
        <f aca="true">INDIRECT(CHOOSE(MATCH($T4449,{"±","&gt;","≥","≤","&lt;"},0), "AC", "AD", "AE", "AF", "AG") &amp; ROW())</f>
        <v/>
      </c>
      <c r="AI4449" s="56" t="str">
        <f aca="false">IF($X4449="Not Significant","No Further Action Required",
IF($AH4449="","",
IF(AND($AH4449="Pass",$L4449="0 - Passed "),"Analysis performed; no further action required.",
IF(AND($AH4449="Fail",$L4449="1 - Failed "),"Analysis performed; no further action required.",
IF(AND($AH4449="Pass",$L4449="2 - Limited In Use "),"Analysis performed; no further action required.",
IF(AND($AH4449="Fail",$L4449="3 - Adjusted "),"Analysis performed; no further action required.",
"Unit fails analysis; TSM determination required."))))))</f>
        <v/>
      </c>
      <c r="AJ4449" s="58"/>
    </row>
    <row r="4450" customFormat="false" ht="15" hidden="false" customHeight="false" outlineLevel="0" collapsed="false">
      <c r="A4450" s="56"/>
      <c r="E4450" s="57" t="str">
        <f aca="false">IF(AND($F4450="",$G4450=""),"",IF($G4450="",$F4450,HYPERLINK($G4450,$F4450)))</f>
        <v/>
      </c>
      <c r="H4450" s="1" t="str">
        <f aca="false">IF($I4450="","None Attached",IF(LEFT($I4450,5)="https",HYPERLINK($I4450,"Datasheet"),HYPERLINK(_xlfn.CONCAT("https://",$I4450),"Datasheet")))</f>
        <v>None Attached</v>
      </c>
      <c r="M4450" s="56"/>
      <c r="P4450" s="58"/>
      <c r="Q4450" s="1" t="n">
        <f aca="false">$M4450-$N4450</f>
        <v>0</v>
      </c>
      <c r="R4450" s="56"/>
      <c r="T4450" s="59" t="s">
        <v>15</v>
      </c>
      <c r="U4450" s="1" t="n">
        <f aca="false">$S4450-$R4450</f>
        <v>0</v>
      </c>
      <c r="V4450" s="1" t="n">
        <f aca="false">IF($T4450="±",$Q4450*2,$Q4450)</f>
        <v>0</v>
      </c>
      <c r="W4450" s="60" t="str">
        <f aca="false">IFERROR($U4450/ABS($V4450),"N/A")</f>
        <v>N/A</v>
      </c>
      <c r="X4450" s="61" t="str">
        <f aca="false">IF(OR($W4450="N/A",$R4450="",$S4450=""),"N/A",IF($W4450&gt;=4,"Not Significant",IF($W4450&gt;=2,"Semi-Significant","Significant")))</f>
        <v>N/A</v>
      </c>
      <c r="Z4450" s="1" t="str">
        <f aca="false">IF($D4450="Z540.1 w/data",0,"")</f>
        <v/>
      </c>
      <c r="AA4450" s="1" t="e">
        <f aca="false">$Y4450+$Q4450+$Z4450</f>
        <v>#VALUE!</v>
      </c>
      <c r="AB4450" s="1" t="n">
        <f aca="false">$N4450+$Q4450</f>
        <v>0</v>
      </c>
      <c r="AC4450" s="1" t="str">
        <f aca="false">IF($Y4450="","",IF(AND($AA4450&gt;=$R4450,$AA4450&lt;=$S4450),"Pass","Fail"))</f>
        <v/>
      </c>
      <c r="AD4450" s="1" t="str">
        <f aca="false">IF($Y4450="","",IF($AA4450&gt;$R4450,"Pass","Fail"))</f>
        <v/>
      </c>
      <c r="AE4450" s="1" t="str">
        <f aca="false">IF($Y4450="","",IF($AA4450&gt;=$R4450,"Pass","Fail"))</f>
        <v/>
      </c>
      <c r="AF4450" s="1" t="str">
        <f aca="false">IF($Y4450="","",IF($AA4450&lt;=$S4450,"Pass","Fail"))</f>
        <v/>
      </c>
      <c r="AG4450" s="1" t="str">
        <f aca="false">IF($Y4450="","",IF($AA4450&lt;$S4450,"Pass","Fail"))</f>
        <v/>
      </c>
      <c r="AH4450" s="23" t="str">
        <f aca="true">INDIRECT(CHOOSE(MATCH($T4450,{"±","&gt;","≥","≤","&lt;"},0), "AC", "AD", "AE", "AF", "AG") &amp; ROW())</f>
        <v/>
      </c>
      <c r="AI4450" s="56" t="str">
        <f aca="false">IF($X4450="Not Significant","No Further Action Required",
IF($AH4450="","",
IF(AND($AH4450="Pass",$L4450="0 - Passed "),"Analysis performed; no further action required.",
IF(AND($AH4450="Fail",$L4450="1 - Failed "),"Analysis performed; no further action required.",
IF(AND($AH4450="Pass",$L4450="2 - Limited In Use "),"Analysis performed; no further action required.",
IF(AND($AH4450="Fail",$L4450="3 - Adjusted "),"Analysis performed; no further action required.",
"Unit fails analysis; TSM determination required."))))))</f>
        <v/>
      </c>
      <c r="AJ4450" s="58"/>
    </row>
    <row r="4451" customFormat="false" ht="15" hidden="false" customHeight="false" outlineLevel="0" collapsed="false">
      <c r="A4451" s="56"/>
      <c r="E4451" s="57" t="str">
        <f aca="false">IF(AND($F4451="",$G4451=""),"",IF($G4451="",$F4451,HYPERLINK($G4451,$F4451)))</f>
        <v/>
      </c>
      <c r="H4451" s="1" t="str">
        <f aca="false">IF($I4451="","None Attached",IF(LEFT($I4451,5)="https",HYPERLINK($I4451,"Datasheet"),HYPERLINK(_xlfn.CONCAT("https://",$I4451),"Datasheet")))</f>
        <v>None Attached</v>
      </c>
      <c r="M4451" s="56"/>
      <c r="P4451" s="58"/>
      <c r="Q4451" s="1" t="n">
        <f aca="false">$M4451-$N4451</f>
        <v>0</v>
      </c>
      <c r="R4451" s="56"/>
      <c r="T4451" s="59" t="s">
        <v>15</v>
      </c>
      <c r="U4451" s="1" t="n">
        <f aca="false">$S4451-$R4451</f>
        <v>0</v>
      </c>
      <c r="V4451" s="1" t="n">
        <f aca="false">IF($T4451="±",$Q4451*2,$Q4451)</f>
        <v>0</v>
      </c>
      <c r="W4451" s="60" t="str">
        <f aca="false">IFERROR($U4451/ABS($V4451),"N/A")</f>
        <v>N/A</v>
      </c>
      <c r="X4451" s="61" t="str">
        <f aca="false">IF(OR($W4451="N/A",$R4451="",$S4451=""),"N/A",IF($W4451&gt;=4,"Not Significant",IF($W4451&gt;=2,"Semi-Significant","Significant")))</f>
        <v>N/A</v>
      </c>
      <c r="Z4451" s="1" t="str">
        <f aca="false">IF($D4451="Z540.1 w/data",0,"")</f>
        <v/>
      </c>
      <c r="AA4451" s="1" t="e">
        <f aca="false">$Y4451+$Q4451+$Z4451</f>
        <v>#VALUE!</v>
      </c>
      <c r="AB4451" s="1" t="n">
        <f aca="false">$N4451+$Q4451</f>
        <v>0</v>
      </c>
      <c r="AC4451" s="1" t="str">
        <f aca="false">IF($Y4451="","",IF(AND($AA4451&gt;=$R4451,$AA4451&lt;=$S4451),"Pass","Fail"))</f>
        <v/>
      </c>
      <c r="AD4451" s="1" t="str">
        <f aca="false">IF($Y4451="","",IF($AA4451&gt;$R4451,"Pass","Fail"))</f>
        <v/>
      </c>
      <c r="AE4451" s="1" t="str">
        <f aca="false">IF($Y4451="","",IF($AA4451&gt;=$R4451,"Pass","Fail"))</f>
        <v/>
      </c>
      <c r="AF4451" s="1" t="str">
        <f aca="false">IF($Y4451="","",IF($AA4451&lt;=$S4451,"Pass","Fail"))</f>
        <v/>
      </c>
      <c r="AG4451" s="1" t="str">
        <f aca="false">IF($Y4451="","",IF($AA4451&lt;$S4451,"Pass","Fail"))</f>
        <v/>
      </c>
      <c r="AH4451" s="23" t="str">
        <f aca="true">INDIRECT(CHOOSE(MATCH($T4451,{"±","&gt;","≥","≤","&lt;"},0), "AC", "AD", "AE", "AF", "AG") &amp; ROW())</f>
        <v/>
      </c>
      <c r="AI4451" s="56" t="str">
        <f aca="false">IF($X4451="Not Significant","No Further Action Required",
IF($AH4451="","",
IF(AND($AH4451="Pass",$L4451="0 - Passed "),"Analysis performed; no further action required.",
IF(AND($AH4451="Fail",$L4451="1 - Failed "),"Analysis performed; no further action required.",
IF(AND($AH4451="Pass",$L4451="2 - Limited In Use "),"Analysis performed; no further action required.",
IF(AND($AH4451="Fail",$L4451="3 - Adjusted "),"Analysis performed; no further action required.",
"Unit fails analysis; TSM determination required."))))))</f>
        <v/>
      </c>
      <c r="AJ4451" s="58"/>
    </row>
    <row r="4452" customFormat="false" ht="15" hidden="false" customHeight="false" outlineLevel="0" collapsed="false">
      <c r="A4452" s="56"/>
      <c r="E4452" s="57" t="str">
        <f aca="false">IF(AND($F4452="",$G4452=""),"",IF($G4452="",$F4452,HYPERLINK($G4452,$F4452)))</f>
        <v/>
      </c>
      <c r="H4452" s="1" t="str">
        <f aca="false">IF($I4452="","None Attached",IF(LEFT($I4452,5)="https",HYPERLINK($I4452,"Datasheet"),HYPERLINK(_xlfn.CONCAT("https://",$I4452),"Datasheet")))</f>
        <v>None Attached</v>
      </c>
      <c r="M4452" s="56"/>
      <c r="P4452" s="58"/>
      <c r="Q4452" s="1" t="n">
        <f aca="false">$M4452-$N4452</f>
        <v>0</v>
      </c>
      <c r="R4452" s="56"/>
      <c r="T4452" s="59" t="s">
        <v>15</v>
      </c>
      <c r="U4452" s="1" t="n">
        <f aca="false">$S4452-$R4452</f>
        <v>0</v>
      </c>
      <c r="V4452" s="1" t="n">
        <f aca="false">IF($T4452="±",$Q4452*2,$Q4452)</f>
        <v>0</v>
      </c>
      <c r="W4452" s="60" t="str">
        <f aca="false">IFERROR($U4452/ABS($V4452),"N/A")</f>
        <v>N/A</v>
      </c>
      <c r="X4452" s="61" t="str">
        <f aca="false">IF(OR($W4452="N/A",$R4452="",$S4452=""),"N/A",IF($W4452&gt;=4,"Not Significant",IF($W4452&gt;=2,"Semi-Significant","Significant")))</f>
        <v>N/A</v>
      </c>
      <c r="Z4452" s="1" t="str">
        <f aca="false">IF($D4452="Z540.1 w/data",0,"")</f>
        <v/>
      </c>
      <c r="AA4452" s="1" t="e">
        <f aca="false">$Y4452+$Q4452+$Z4452</f>
        <v>#VALUE!</v>
      </c>
      <c r="AB4452" s="1" t="n">
        <f aca="false">$N4452+$Q4452</f>
        <v>0</v>
      </c>
      <c r="AC4452" s="1" t="str">
        <f aca="false">IF($Y4452="","",IF(AND($AA4452&gt;=$R4452,$AA4452&lt;=$S4452),"Pass","Fail"))</f>
        <v/>
      </c>
      <c r="AD4452" s="1" t="str">
        <f aca="false">IF($Y4452="","",IF($AA4452&gt;$R4452,"Pass","Fail"))</f>
        <v/>
      </c>
      <c r="AE4452" s="1" t="str">
        <f aca="false">IF($Y4452="","",IF($AA4452&gt;=$R4452,"Pass","Fail"))</f>
        <v/>
      </c>
      <c r="AF4452" s="1" t="str">
        <f aca="false">IF($Y4452="","",IF($AA4452&lt;=$S4452,"Pass","Fail"))</f>
        <v/>
      </c>
      <c r="AG4452" s="1" t="str">
        <f aca="false">IF($Y4452="","",IF($AA4452&lt;$S4452,"Pass","Fail"))</f>
        <v/>
      </c>
      <c r="AH4452" s="23" t="str">
        <f aca="true">INDIRECT(CHOOSE(MATCH($T4452,{"±","&gt;","≥","≤","&lt;"},0), "AC", "AD", "AE", "AF", "AG") &amp; ROW())</f>
        <v/>
      </c>
      <c r="AI4452" s="56" t="str">
        <f aca="false">IF($X4452="Not Significant","No Further Action Required",
IF($AH4452="","",
IF(AND($AH4452="Pass",$L4452="0 - Passed "),"Analysis performed; no further action required.",
IF(AND($AH4452="Fail",$L4452="1 - Failed "),"Analysis performed; no further action required.",
IF(AND($AH4452="Pass",$L4452="2 - Limited In Use "),"Analysis performed; no further action required.",
IF(AND($AH4452="Fail",$L4452="3 - Adjusted "),"Analysis performed; no further action required.",
"Unit fails analysis; TSM determination required."))))))</f>
        <v/>
      </c>
      <c r="AJ4452" s="58"/>
    </row>
    <row r="4453" customFormat="false" ht="15" hidden="false" customHeight="false" outlineLevel="0" collapsed="false">
      <c r="A4453" s="56"/>
      <c r="E4453" s="57" t="str">
        <f aca="false">IF(AND($F4453="",$G4453=""),"",IF($G4453="",$F4453,HYPERLINK($G4453,$F4453)))</f>
        <v/>
      </c>
      <c r="H4453" s="1" t="str">
        <f aca="false">IF($I4453="","None Attached",IF(LEFT($I4453,5)="https",HYPERLINK($I4453,"Datasheet"),HYPERLINK(_xlfn.CONCAT("https://",$I4453),"Datasheet")))</f>
        <v>None Attached</v>
      </c>
      <c r="M4453" s="56"/>
      <c r="P4453" s="58"/>
      <c r="Q4453" s="1" t="n">
        <f aca="false">$M4453-$N4453</f>
        <v>0</v>
      </c>
      <c r="R4453" s="56"/>
      <c r="T4453" s="59" t="s">
        <v>15</v>
      </c>
      <c r="U4453" s="1" t="n">
        <f aca="false">$S4453-$R4453</f>
        <v>0</v>
      </c>
      <c r="V4453" s="1" t="n">
        <f aca="false">IF($T4453="±",$Q4453*2,$Q4453)</f>
        <v>0</v>
      </c>
      <c r="W4453" s="60" t="str">
        <f aca="false">IFERROR($U4453/ABS($V4453),"N/A")</f>
        <v>N/A</v>
      </c>
      <c r="X4453" s="61" t="str">
        <f aca="false">IF(OR($W4453="N/A",$R4453="",$S4453=""),"N/A",IF($W4453&gt;=4,"Not Significant",IF($W4453&gt;=2,"Semi-Significant","Significant")))</f>
        <v>N/A</v>
      </c>
      <c r="Z4453" s="1" t="str">
        <f aca="false">IF($D4453="Z540.1 w/data",0,"")</f>
        <v/>
      </c>
      <c r="AA4453" s="1" t="e">
        <f aca="false">$Y4453+$Q4453+$Z4453</f>
        <v>#VALUE!</v>
      </c>
      <c r="AB4453" s="1" t="n">
        <f aca="false">$N4453+$Q4453</f>
        <v>0</v>
      </c>
      <c r="AC4453" s="1" t="str">
        <f aca="false">IF($Y4453="","",IF(AND($AA4453&gt;=$R4453,$AA4453&lt;=$S4453),"Pass","Fail"))</f>
        <v/>
      </c>
      <c r="AD4453" s="1" t="str">
        <f aca="false">IF($Y4453="","",IF($AA4453&gt;$R4453,"Pass","Fail"))</f>
        <v/>
      </c>
      <c r="AE4453" s="1" t="str">
        <f aca="false">IF($Y4453="","",IF($AA4453&gt;=$R4453,"Pass","Fail"))</f>
        <v/>
      </c>
      <c r="AF4453" s="1" t="str">
        <f aca="false">IF($Y4453="","",IF($AA4453&lt;=$S4453,"Pass","Fail"))</f>
        <v/>
      </c>
      <c r="AG4453" s="1" t="str">
        <f aca="false">IF($Y4453="","",IF($AA4453&lt;$S4453,"Pass","Fail"))</f>
        <v/>
      </c>
      <c r="AH4453" s="23" t="str">
        <f aca="true">INDIRECT(CHOOSE(MATCH($T4453,{"±","&gt;","≥","≤","&lt;"},0), "AC", "AD", "AE", "AF", "AG") &amp; ROW())</f>
        <v/>
      </c>
      <c r="AI4453" s="56" t="str">
        <f aca="false">IF($X4453="Not Significant","No Further Action Required",
IF($AH4453="","",
IF(AND($AH4453="Pass",$L4453="0 - Passed "),"Analysis performed; no further action required.",
IF(AND($AH4453="Fail",$L4453="1 - Failed "),"Analysis performed; no further action required.",
IF(AND($AH4453="Pass",$L4453="2 - Limited In Use "),"Analysis performed; no further action required.",
IF(AND($AH4453="Fail",$L4453="3 - Adjusted "),"Analysis performed; no further action required.",
"Unit fails analysis; TSM determination required."))))))</f>
        <v/>
      </c>
      <c r="AJ4453" s="58"/>
    </row>
    <row r="4454" customFormat="false" ht="15" hidden="false" customHeight="false" outlineLevel="0" collapsed="false">
      <c r="A4454" s="56"/>
      <c r="E4454" s="57" t="str">
        <f aca="false">IF(AND($F4454="",$G4454=""),"",IF($G4454="",$F4454,HYPERLINK($G4454,$F4454)))</f>
        <v/>
      </c>
      <c r="H4454" s="1" t="str">
        <f aca="false">IF($I4454="","None Attached",IF(LEFT($I4454,5)="https",HYPERLINK($I4454,"Datasheet"),HYPERLINK(_xlfn.CONCAT("https://",$I4454),"Datasheet")))</f>
        <v>None Attached</v>
      </c>
      <c r="M4454" s="56"/>
      <c r="P4454" s="58"/>
      <c r="Q4454" s="1" t="n">
        <f aca="false">$M4454-$N4454</f>
        <v>0</v>
      </c>
      <c r="R4454" s="56"/>
      <c r="T4454" s="59" t="s">
        <v>15</v>
      </c>
      <c r="U4454" s="1" t="n">
        <f aca="false">$S4454-$R4454</f>
        <v>0</v>
      </c>
      <c r="V4454" s="1" t="n">
        <f aca="false">IF($T4454="±",$Q4454*2,$Q4454)</f>
        <v>0</v>
      </c>
      <c r="W4454" s="60" t="str">
        <f aca="false">IFERROR($U4454/ABS($V4454),"N/A")</f>
        <v>N/A</v>
      </c>
      <c r="X4454" s="61" t="str">
        <f aca="false">IF(OR($W4454="N/A",$R4454="",$S4454=""),"N/A",IF($W4454&gt;=4,"Not Significant",IF($W4454&gt;=2,"Semi-Significant","Significant")))</f>
        <v>N/A</v>
      </c>
      <c r="Z4454" s="1" t="str">
        <f aca="false">IF($D4454="Z540.1 w/data",0,"")</f>
        <v/>
      </c>
      <c r="AA4454" s="1" t="e">
        <f aca="false">$Y4454+$Q4454+$Z4454</f>
        <v>#VALUE!</v>
      </c>
      <c r="AB4454" s="1" t="n">
        <f aca="false">$N4454+$Q4454</f>
        <v>0</v>
      </c>
      <c r="AC4454" s="1" t="str">
        <f aca="false">IF($Y4454="","",IF(AND($AA4454&gt;=$R4454,$AA4454&lt;=$S4454),"Pass","Fail"))</f>
        <v/>
      </c>
      <c r="AD4454" s="1" t="str">
        <f aca="false">IF($Y4454="","",IF($AA4454&gt;$R4454,"Pass","Fail"))</f>
        <v/>
      </c>
      <c r="AE4454" s="1" t="str">
        <f aca="false">IF($Y4454="","",IF($AA4454&gt;=$R4454,"Pass","Fail"))</f>
        <v/>
      </c>
      <c r="AF4454" s="1" t="str">
        <f aca="false">IF($Y4454="","",IF($AA4454&lt;=$S4454,"Pass","Fail"))</f>
        <v/>
      </c>
      <c r="AG4454" s="1" t="str">
        <f aca="false">IF($Y4454="","",IF($AA4454&lt;$S4454,"Pass","Fail"))</f>
        <v/>
      </c>
      <c r="AH4454" s="23" t="str">
        <f aca="true">INDIRECT(CHOOSE(MATCH($T4454,{"±","&gt;","≥","≤","&lt;"},0), "AC", "AD", "AE", "AF", "AG") &amp; ROW())</f>
        <v/>
      </c>
      <c r="AI4454" s="56" t="str">
        <f aca="false">IF($X4454="Not Significant","No Further Action Required",
IF($AH4454="","",
IF(AND($AH4454="Pass",$L4454="0 - Passed "),"Analysis performed; no further action required.",
IF(AND($AH4454="Fail",$L4454="1 - Failed "),"Analysis performed; no further action required.",
IF(AND($AH4454="Pass",$L4454="2 - Limited In Use "),"Analysis performed; no further action required.",
IF(AND($AH4454="Fail",$L4454="3 - Adjusted "),"Analysis performed; no further action required.",
"Unit fails analysis; TSM determination required."))))))</f>
        <v/>
      </c>
      <c r="AJ4454" s="58"/>
    </row>
    <row r="4455" customFormat="false" ht="15" hidden="false" customHeight="false" outlineLevel="0" collapsed="false">
      <c r="A4455" s="56"/>
      <c r="E4455" s="57" t="str">
        <f aca="false">IF(AND($F4455="",$G4455=""),"",IF($G4455="",$F4455,HYPERLINK($G4455,$F4455)))</f>
        <v/>
      </c>
      <c r="H4455" s="1" t="str">
        <f aca="false">IF($I4455="","None Attached",IF(LEFT($I4455,5)="https",HYPERLINK($I4455,"Datasheet"),HYPERLINK(_xlfn.CONCAT("https://",$I4455),"Datasheet")))</f>
        <v>None Attached</v>
      </c>
      <c r="M4455" s="56"/>
      <c r="P4455" s="58"/>
      <c r="Q4455" s="1" t="n">
        <f aca="false">$M4455-$N4455</f>
        <v>0</v>
      </c>
      <c r="R4455" s="56"/>
      <c r="T4455" s="59" t="s">
        <v>15</v>
      </c>
      <c r="U4455" s="1" t="n">
        <f aca="false">$S4455-$R4455</f>
        <v>0</v>
      </c>
      <c r="V4455" s="1" t="n">
        <f aca="false">IF($T4455="±",$Q4455*2,$Q4455)</f>
        <v>0</v>
      </c>
      <c r="W4455" s="60" t="str">
        <f aca="false">IFERROR($U4455/ABS($V4455),"N/A")</f>
        <v>N/A</v>
      </c>
      <c r="X4455" s="61" t="str">
        <f aca="false">IF(OR($W4455="N/A",$R4455="",$S4455=""),"N/A",IF($W4455&gt;=4,"Not Significant",IF($W4455&gt;=2,"Semi-Significant","Significant")))</f>
        <v>N/A</v>
      </c>
      <c r="Z4455" s="1" t="str">
        <f aca="false">IF($D4455="Z540.1 w/data",0,"")</f>
        <v/>
      </c>
      <c r="AA4455" s="1" t="e">
        <f aca="false">$Y4455+$Q4455+$Z4455</f>
        <v>#VALUE!</v>
      </c>
      <c r="AB4455" s="1" t="n">
        <f aca="false">$N4455+$Q4455</f>
        <v>0</v>
      </c>
      <c r="AC4455" s="1" t="str">
        <f aca="false">IF($Y4455="","",IF(AND($AA4455&gt;=$R4455,$AA4455&lt;=$S4455),"Pass","Fail"))</f>
        <v/>
      </c>
      <c r="AD4455" s="1" t="str">
        <f aca="false">IF($Y4455="","",IF($AA4455&gt;$R4455,"Pass","Fail"))</f>
        <v/>
      </c>
      <c r="AE4455" s="1" t="str">
        <f aca="false">IF($Y4455="","",IF($AA4455&gt;=$R4455,"Pass","Fail"))</f>
        <v/>
      </c>
      <c r="AF4455" s="1" t="str">
        <f aca="false">IF($Y4455="","",IF($AA4455&lt;=$S4455,"Pass","Fail"))</f>
        <v/>
      </c>
      <c r="AG4455" s="1" t="str">
        <f aca="false">IF($Y4455="","",IF($AA4455&lt;$S4455,"Pass","Fail"))</f>
        <v/>
      </c>
      <c r="AH4455" s="23" t="str">
        <f aca="true">INDIRECT(CHOOSE(MATCH($T4455,{"±","&gt;","≥","≤","&lt;"},0), "AC", "AD", "AE", "AF", "AG") &amp; ROW())</f>
        <v/>
      </c>
      <c r="AI4455" s="56" t="str">
        <f aca="false">IF($X4455="Not Significant","No Further Action Required",
IF($AH4455="","",
IF(AND($AH4455="Pass",$L4455="0 - Passed "),"Analysis performed; no further action required.",
IF(AND($AH4455="Fail",$L4455="1 - Failed "),"Analysis performed; no further action required.",
IF(AND($AH4455="Pass",$L4455="2 - Limited In Use "),"Analysis performed; no further action required.",
IF(AND($AH4455="Fail",$L4455="3 - Adjusted "),"Analysis performed; no further action required.",
"Unit fails analysis; TSM determination required."))))))</f>
        <v/>
      </c>
      <c r="AJ4455" s="58"/>
    </row>
    <row r="4456" customFormat="false" ht="15" hidden="false" customHeight="false" outlineLevel="0" collapsed="false">
      <c r="A4456" s="56"/>
      <c r="E4456" s="57" t="str">
        <f aca="false">IF(AND($F4456="",$G4456=""),"",IF($G4456="",$F4456,HYPERLINK($G4456,$F4456)))</f>
        <v/>
      </c>
      <c r="H4456" s="1" t="str">
        <f aca="false">IF($I4456="","None Attached",IF(LEFT($I4456,5)="https",HYPERLINK($I4456,"Datasheet"),HYPERLINK(_xlfn.CONCAT("https://",$I4456),"Datasheet")))</f>
        <v>None Attached</v>
      </c>
      <c r="M4456" s="56"/>
      <c r="P4456" s="58"/>
      <c r="Q4456" s="1" t="n">
        <f aca="false">$M4456-$N4456</f>
        <v>0</v>
      </c>
      <c r="R4456" s="56"/>
      <c r="T4456" s="59" t="s">
        <v>15</v>
      </c>
      <c r="U4456" s="1" t="n">
        <f aca="false">$S4456-$R4456</f>
        <v>0</v>
      </c>
      <c r="V4456" s="1" t="n">
        <f aca="false">IF($T4456="±",$Q4456*2,$Q4456)</f>
        <v>0</v>
      </c>
      <c r="W4456" s="60" t="str">
        <f aca="false">IFERROR($U4456/ABS($V4456),"N/A")</f>
        <v>N/A</v>
      </c>
      <c r="X4456" s="61" t="str">
        <f aca="false">IF(OR($W4456="N/A",$R4456="",$S4456=""),"N/A",IF($W4456&gt;=4,"Not Significant",IF($W4456&gt;=2,"Semi-Significant","Significant")))</f>
        <v>N/A</v>
      </c>
      <c r="Z4456" s="1" t="str">
        <f aca="false">IF($D4456="Z540.1 w/data",0,"")</f>
        <v/>
      </c>
      <c r="AA4456" s="1" t="e">
        <f aca="false">$Y4456+$Q4456+$Z4456</f>
        <v>#VALUE!</v>
      </c>
      <c r="AB4456" s="1" t="n">
        <f aca="false">$N4456+$Q4456</f>
        <v>0</v>
      </c>
      <c r="AC4456" s="1" t="str">
        <f aca="false">IF($Y4456="","",IF(AND($AA4456&gt;=$R4456,$AA4456&lt;=$S4456),"Pass","Fail"))</f>
        <v/>
      </c>
      <c r="AD4456" s="1" t="str">
        <f aca="false">IF($Y4456="","",IF($AA4456&gt;$R4456,"Pass","Fail"))</f>
        <v/>
      </c>
      <c r="AE4456" s="1" t="str">
        <f aca="false">IF($Y4456="","",IF($AA4456&gt;=$R4456,"Pass","Fail"))</f>
        <v/>
      </c>
      <c r="AF4456" s="1" t="str">
        <f aca="false">IF($Y4456="","",IF($AA4456&lt;=$S4456,"Pass","Fail"))</f>
        <v/>
      </c>
      <c r="AG4456" s="1" t="str">
        <f aca="false">IF($Y4456="","",IF($AA4456&lt;$S4456,"Pass","Fail"))</f>
        <v/>
      </c>
      <c r="AH4456" s="23" t="str">
        <f aca="true">INDIRECT(CHOOSE(MATCH($T4456,{"±","&gt;","≥","≤","&lt;"},0), "AC", "AD", "AE", "AF", "AG") &amp; ROW())</f>
        <v/>
      </c>
      <c r="AI4456" s="56" t="str">
        <f aca="false">IF($X4456="Not Significant","No Further Action Required",
IF($AH4456="","",
IF(AND($AH4456="Pass",$L4456="0 - Passed "),"Analysis performed; no further action required.",
IF(AND($AH4456="Fail",$L4456="1 - Failed "),"Analysis performed; no further action required.",
IF(AND($AH4456="Pass",$L4456="2 - Limited In Use "),"Analysis performed; no further action required.",
IF(AND($AH4456="Fail",$L4456="3 - Adjusted "),"Analysis performed; no further action required.",
"Unit fails analysis; TSM determination required."))))))</f>
        <v/>
      </c>
      <c r="AJ4456" s="58"/>
    </row>
    <row r="4457" customFormat="false" ht="15" hidden="false" customHeight="false" outlineLevel="0" collapsed="false">
      <c r="A4457" s="56"/>
      <c r="E4457" s="57" t="str">
        <f aca="false">IF(AND($F4457="",$G4457=""),"",IF($G4457="",$F4457,HYPERLINK($G4457,$F4457)))</f>
        <v/>
      </c>
      <c r="H4457" s="1" t="str">
        <f aca="false">IF($I4457="","None Attached",IF(LEFT($I4457,5)="https",HYPERLINK($I4457,"Datasheet"),HYPERLINK(_xlfn.CONCAT("https://",$I4457),"Datasheet")))</f>
        <v>None Attached</v>
      </c>
      <c r="M4457" s="56"/>
      <c r="P4457" s="58"/>
      <c r="Q4457" s="1" t="n">
        <f aca="false">$M4457-$N4457</f>
        <v>0</v>
      </c>
      <c r="R4457" s="56"/>
      <c r="T4457" s="59" t="s">
        <v>15</v>
      </c>
      <c r="U4457" s="1" t="n">
        <f aca="false">$S4457-$R4457</f>
        <v>0</v>
      </c>
      <c r="V4457" s="1" t="n">
        <f aca="false">IF($T4457="±",$Q4457*2,$Q4457)</f>
        <v>0</v>
      </c>
      <c r="W4457" s="60" t="str">
        <f aca="false">IFERROR($U4457/ABS($V4457),"N/A")</f>
        <v>N/A</v>
      </c>
      <c r="X4457" s="61" t="str">
        <f aca="false">IF(OR($W4457="N/A",$R4457="",$S4457=""),"N/A",IF($W4457&gt;=4,"Not Significant",IF($W4457&gt;=2,"Semi-Significant","Significant")))</f>
        <v>N/A</v>
      </c>
      <c r="Z4457" s="1" t="str">
        <f aca="false">IF($D4457="Z540.1 w/data",0,"")</f>
        <v/>
      </c>
      <c r="AA4457" s="1" t="e">
        <f aca="false">$Y4457+$Q4457+$Z4457</f>
        <v>#VALUE!</v>
      </c>
      <c r="AB4457" s="1" t="n">
        <f aca="false">$N4457+$Q4457</f>
        <v>0</v>
      </c>
      <c r="AC4457" s="1" t="str">
        <f aca="false">IF($Y4457="","",IF(AND($AA4457&gt;=$R4457,$AA4457&lt;=$S4457),"Pass","Fail"))</f>
        <v/>
      </c>
      <c r="AD4457" s="1" t="str">
        <f aca="false">IF($Y4457="","",IF($AA4457&gt;$R4457,"Pass","Fail"))</f>
        <v/>
      </c>
      <c r="AE4457" s="1" t="str">
        <f aca="false">IF($Y4457="","",IF($AA4457&gt;=$R4457,"Pass","Fail"))</f>
        <v/>
      </c>
      <c r="AF4457" s="1" t="str">
        <f aca="false">IF($Y4457="","",IF($AA4457&lt;=$S4457,"Pass","Fail"))</f>
        <v/>
      </c>
      <c r="AG4457" s="1" t="str">
        <f aca="false">IF($Y4457="","",IF($AA4457&lt;$S4457,"Pass","Fail"))</f>
        <v/>
      </c>
      <c r="AH4457" s="23" t="str">
        <f aca="true">INDIRECT(CHOOSE(MATCH($T4457,{"±","&gt;","≥","≤","&lt;"},0), "AC", "AD", "AE", "AF", "AG") &amp; ROW())</f>
        <v/>
      </c>
      <c r="AI4457" s="56" t="str">
        <f aca="false">IF($X4457="Not Significant","No Further Action Required",
IF($AH4457="","",
IF(AND($AH4457="Pass",$L4457="0 - Passed "),"Analysis performed; no further action required.",
IF(AND($AH4457="Fail",$L4457="1 - Failed "),"Analysis performed; no further action required.",
IF(AND($AH4457="Pass",$L4457="2 - Limited In Use "),"Analysis performed; no further action required.",
IF(AND($AH4457="Fail",$L4457="3 - Adjusted "),"Analysis performed; no further action required.",
"Unit fails analysis; TSM determination required."))))))</f>
        <v/>
      </c>
      <c r="AJ4457" s="58"/>
    </row>
    <row r="4458" customFormat="false" ht="15" hidden="false" customHeight="false" outlineLevel="0" collapsed="false">
      <c r="A4458" s="56"/>
      <c r="E4458" s="57" t="str">
        <f aca="false">IF(AND($F4458="",$G4458=""),"",IF($G4458="",$F4458,HYPERLINK($G4458,$F4458)))</f>
        <v/>
      </c>
      <c r="H4458" s="1" t="str">
        <f aca="false">IF($I4458="","None Attached",IF(LEFT($I4458,5)="https",HYPERLINK($I4458,"Datasheet"),HYPERLINK(_xlfn.CONCAT("https://",$I4458),"Datasheet")))</f>
        <v>None Attached</v>
      </c>
      <c r="M4458" s="56"/>
      <c r="P4458" s="58"/>
      <c r="Q4458" s="1" t="n">
        <f aca="false">$M4458-$N4458</f>
        <v>0</v>
      </c>
      <c r="R4458" s="56"/>
      <c r="T4458" s="59" t="s">
        <v>15</v>
      </c>
      <c r="U4458" s="1" t="n">
        <f aca="false">$S4458-$R4458</f>
        <v>0</v>
      </c>
      <c r="V4458" s="1" t="n">
        <f aca="false">IF($T4458="±",$Q4458*2,$Q4458)</f>
        <v>0</v>
      </c>
      <c r="W4458" s="60" t="str">
        <f aca="false">IFERROR($U4458/ABS($V4458),"N/A")</f>
        <v>N/A</v>
      </c>
      <c r="X4458" s="61" t="str">
        <f aca="false">IF(OR($W4458="N/A",$R4458="",$S4458=""),"N/A",IF($W4458&gt;=4,"Not Significant",IF($W4458&gt;=2,"Semi-Significant","Significant")))</f>
        <v>N/A</v>
      </c>
      <c r="Z4458" s="1" t="str">
        <f aca="false">IF($D4458="Z540.1 w/data",0,"")</f>
        <v/>
      </c>
      <c r="AA4458" s="1" t="e">
        <f aca="false">$Y4458+$Q4458+$Z4458</f>
        <v>#VALUE!</v>
      </c>
      <c r="AB4458" s="1" t="n">
        <f aca="false">$N4458+$Q4458</f>
        <v>0</v>
      </c>
      <c r="AC4458" s="1" t="str">
        <f aca="false">IF($Y4458="","",IF(AND($AA4458&gt;=$R4458,$AA4458&lt;=$S4458),"Pass","Fail"))</f>
        <v/>
      </c>
      <c r="AD4458" s="1" t="str">
        <f aca="false">IF($Y4458="","",IF($AA4458&gt;$R4458,"Pass","Fail"))</f>
        <v/>
      </c>
      <c r="AE4458" s="1" t="str">
        <f aca="false">IF($Y4458="","",IF($AA4458&gt;=$R4458,"Pass","Fail"))</f>
        <v/>
      </c>
      <c r="AF4458" s="1" t="str">
        <f aca="false">IF($Y4458="","",IF($AA4458&lt;=$S4458,"Pass","Fail"))</f>
        <v/>
      </c>
      <c r="AG4458" s="1" t="str">
        <f aca="false">IF($Y4458="","",IF($AA4458&lt;$S4458,"Pass","Fail"))</f>
        <v/>
      </c>
      <c r="AH4458" s="23" t="str">
        <f aca="true">INDIRECT(CHOOSE(MATCH($T4458,{"±","&gt;","≥","≤","&lt;"},0), "AC", "AD", "AE", "AF", "AG") &amp; ROW())</f>
        <v/>
      </c>
      <c r="AI4458" s="56" t="str">
        <f aca="false">IF($X4458="Not Significant","No Further Action Required",
IF($AH4458="","",
IF(AND($AH4458="Pass",$L4458="0 - Passed "),"Analysis performed; no further action required.",
IF(AND($AH4458="Fail",$L4458="1 - Failed "),"Analysis performed; no further action required.",
IF(AND($AH4458="Pass",$L4458="2 - Limited In Use "),"Analysis performed; no further action required.",
IF(AND($AH4458="Fail",$L4458="3 - Adjusted "),"Analysis performed; no further action required.",
"Unit fails analysis; TSM determination required."))))))</f>
        <v/>
      </c>
      <c r="AJ4458" s="58"/>
    </row>
    <row r="4459" customFormat="false" ht="15" hidden="false" customHeight="false" outlineLevel="0" collapsed="false">
      <c r="A4459" s="56"/>
      <c r="E4459" s="57" t="str">
        <f aca="false">IF(AND($F4459="",$G4459=""),"",IF($G4459="",$F4459,HYPERLINK($G4459,$F4459)))</f>
        <v/>
      </c>
      <c r="H4459" s="1" t="str">
        <f aca="false">IF($I4459="","None Attached",IF(LEFT($I4459,5)="https",HYPERLINK($I4459,"Datasheet"),HYPERLINK(_xlfn.CONCAT("https://",$I4459),"Datasheet")))</f>
        <v>None Attached</v>
      </c>
      <c r="M4459" s="56"/>
      <c r="P4459" s="58"/>
      <c r="Q4459" s="1" t="n">
        <f aca="false">$M4459-$N4459</f>
        <v>0</v>
      </c>
      <c r="R4459" s="56"/>
      <c r="T4459" s="59" t="s">
        <v>15</v>
      </c>
      <c r="U4459" s="1" t="n">
        <f aca="false">$S4459-$R4459</f>
        <v>0</v>
      </c>
      <c r="V4459" s="1" t="n">
        <f aca="false">IF($T4459="±",$Q4459*2,$Q4459)</f>
        <v>0</v>
      </c>
      <c r="W4459" s="60" t="str">
        <f aca="false">IFERROR($U4459/ABS($V4459),"N/A")</f>
        <v>N/A</v>
      </c>
      <c r="X4459" s="61" t="str">
        <f aca="false">IF(OR($W4459="N/A",$R4459="",$S4459=""),"N/A",IF($W4459&gt;=4,"Not Significant",IF($W4459&gt;=2,"Semi-Significant","Significant")))</f>
        <v>N/A</v>
      </c>
      <c r="Z4459" s="1" t="str">
        <f aca="false">IF($D4459="Z540.1 w/data",0,"")</f>
        <v/>
      </c>
      <c r="AA4459" s="1" t="e">
        <f aca="false">$Y4459+$Q4459+$Z4459</f>
        <v>#VALUE!</v>
      </c>
      <c r="AB4459" s="1" t="n">
        <f aca="false">$N4459+$Q4459</f>
        <v>0</v>
      </c>
      <c r="AC4459" s="1" t="str">
        <f aca="false">IF($Y4459="","",IF(AND($AA4459&gt;=$R4459,$AA4459&lt;=$S4459),"Pass","Fail"))</f>
        <v/>
      </c>
      <c r="AD4459" s="1" t="str">
        <f aca="false">IF($Y4459="","",IF($AA4459&gt;$R4459,"Pass","Fail"))</f>
        <v/>
      </c>
      <c r="AE4459" s="1" t="str">
        <f aca="false">IF($Y4459="","",IF($AA4459&gt;=$R4459,"Pass","Fail"))</f>
        <v/>
      </c>
      <c r="AF4459" s="1" t="str">
        <f aca="false">IF($Y4459="","",IF($AA4459&lt;=$S4459,"Pass","Fail"))</f>
        <v/>
      </c>
      <c r="AG4459" s="1" t="str">
        <f aca="false">IF($Y4459="","",IF($AA4459&lt;$S4459,"Pass","Fail"))</f>
        <v/>
      </c>
      <c r="AH4459" s="23" t="str">
        <f aca="true">INDIRECT(CHOOSE(MATCH($T4459,{"±","&gt;","≥","≤","&lt;"},0), "AC", "AD", "AE", "AF", "AG") &amp; ROW())</f>
        <v/>
      </c>
      <c r="AI4459" s="56" t="str">
        <f aca="false">IF($X4459="Not Significant","No Further Action Required",
IF($AH4459="","",
IF(AND($AH4459="Pass",$L4459="0 - Passed "),"Analysis performed; no further action required.",
IF(AND($AH4459="Fail",$L4459="1 - Failed "),"Analysis performed; no further action required.",
IF(AND($AH4459="Pass",$L4459="2 - Limited In Use "),"Analysis performed; no further action required.",
IF(AND($AH4459="Fail",$L4459="3 - Adjusted "),"Analysis performed; no further action required.",
"Unit fails analysis; TSM determination required."))))))</f>
        <v/>
      </c>
      <c r="AJ4459" s="58"/>
    </row>
    <row r="4460" customFormat="false" ht="15" hidden="false" customHeight="false" outlineLevel="0" collapsed="false">
      <c r="A4460" s="56"/>
      <c r="E4460" s="57" t="str">
        <f aca="false">IF(AND($F4460="",$G4460=""),"",IF($G4460="",$F4460,HYPERLINK($G4460,$F4460)))</f>
        <v/>
      </c>
      <c r="H4460" s="1" t="str">
        <f aca="false">IF($I4460="","None Attached",IF(LEFT($I4460,5)="https",HYPERLINK($I4460,"Datasheet"),HYPERLINK(_xlfn.CONCAT("https://",$I4460),"Datasheet")))</f>
        <v>None Attached</v>
      </c>
      <c r="M4460" s="56"/>
      <c r="P4460" s="58"/>
      <c r="Q4460" s="1" t="n">
        <f aca="false">$M4460-$N4460</f>
        <v>0</v>
      </c>
      <c r="R4460" s="56"/>
      <c r="T4460" s="59" t="s">
        <v>15</v>
      </c>
      <c r="U4460" s="1" t="n">
        <f aca="false">$S4460-$R4460</f>
        <v>0</v>
      </c>
      <c r="V4460" s="1" t="n">
        <f aca="false">IF($T4460="±",$Q4460*2,$Q4460)</f>
        <v>0</v>
      </c>
      <c r="W4460" s="60" t="str">
        <f aca="false">IFERROR($U4460/ABS($V4460),"N/A")</f>
        <v>N/A</v>
      </c>
      <c r="X4460" s="61" t="str">
        <f aca="false">IF(OR($W4460="N/A",$R4460="",$S4460=""),"N/A",IF($W4460&gt;=4,"Not Significant",IF($W4460&gt;=2,"Semi-Significant","Significant")))</f>
        <v>N/A</v>
      </c>
      <c r="Z4460" s="1" t="str">
        <f aca="false">IF($D4460="Z540.1 w/data",0,"")</f>
        <v/>
      </c>
      <c r="AA4460" s="1" t="e">
        <f aca="false">$Y4460+$Q4460+$Z4460</f>
        <v>#VALUE!</v>
      </c>
      <c r="AB4460" s="1" t="n">
        <f aca="false">$N4460+$Q4460</f>
        <v>0</v>
      </c>
      <c r="AC4460" s="1" t="str">
        <f aca="false">IF($Y4460="","",IF(AND($AA4460&gt;=$R4460,$AA4460&lt;=$S4460),"Pass","Fail"))</f>
        <v/>
      </c>
      <c r="AD4460" s="1" t="str">
        <f aca="false">IF($Y4460="","",IF($AA4460&gt;$R4460,"Pass","Fail"))</f>
        <v/>
      </c>
      <c r="AE4460" s="1" t="str">
        <f aca="false">IF($Y4460="","",IF($AA4460&gt;=$R4460,"Pass","Fail"))</f>
        <v/>
      </c>
      <c r="AF4460" s="1" t="str">
        <f aca="false">IF($Y4460="","",IF($AA4460&lt;=$S4460,"Pass","Fail"))</f>
        <v/>
      </c>
      <c r="AG4460" s="1" t="str">
        <f aca="false">IF($Y4460="","",IF($AA4460&lt;$S4460,"Pass","Fail"))</f>
        <v/>
      </c>
      <c r="AH4460" s="23" t="str">
        <f aca="true">INDIRECT(CHOOSE(MATCH($T4460,{"±","&gt;","≥","≤","&lt;"},0), "AC", "AD", "AE", "AF", "AG") &amp; ROW())</f>
        <v/>
      </c>
      <c r="AI4460" s="56" t="str">
        <f aca="false">IF($X4460="Not Significant","No Further Action Required",
IF($AH4460="","",
IF(AND($AH4460="Pass",$L4460="0 - Passed "),"Analysis performed; no further action required.",
IF(AND($AH4460="Fail",$L4460="1 - Failed "),"Analysis performed; no further action required.",
IF(AND($AH4460="Pass",$L4460="2 - Limited In Use "),"Analysis performed; no further action required.",
IF(AND($AH4460="Fail",$L4460="3 - Adjusted "),"Analysis performed; no further action required.",
"Unit fails analysis; TSM determination required."))))))</f>
        <v/>
      </c>
      <c r="AJ4460" s="58"/>
    </row>
    <row r="4461" customFormat="false" ht="15" hidden="false" customHeight="false" outlineLevel="0" collapsed="false">
      <c r="A4461" s="56"/>
      <c r="E4461" s="57" t="str">
        <f aca="false">IF(AND($F4461="",$G4461=""),"",IF($G4461="",$F4461,HYPERLINK($G4461,$F4461)))</f>
        <v/>
      </c>
      <c r="H4461" s="1" t="str">
        <f aca="false">IF($I4461="","None Attached",IF(LEFT($I4461,5)="https",HYPERLINK($I4461,"Datasheet"),HYPERLINK(_xlfn.CONCAT("https://",$I4461),"Datasheet")))</f>
        <v>None Attached</v>
      </c>
      <c r="M4461" s="56"/>
      <c r="P4461" s="58"/>
      <c r="Q4461" s="1" t="n">
        <f aca="false">$M4461-$N4461</f>
        <v>0</v>
      </c>
      <c r="R4461" s="56"/>
      <c r="T4461" s="59" t="s">
        <v>15</v>
      </c>
      <c r="U4461" s="1" t="n">
        <f aca="false">$S4461-$R4461</f>
        <v>0</v>
      </c>
      <c r="V4461" s="1" t="n">
        <f aca="false">IF($T4461="±",$Q4461*2,$Q4461)</f>
        <v>0</v>
      </c>
      <c r="W4461" s="60" t="str">
        <f aca="false">IFERROR($U4461/ABS($V4461),"N/A")</f>
        <v>N/A</v>
      </c>
      <c r="X4461" s="61" t="str">
        <f aca="false">IF(OR($W4461="N/A",$R4461="",$S4461=""),"N/A",IF($W4461&gt;=4,"Not Significant",IF($W4461&gt;=2,"Semi-Significant","Significant")))</f>
        <v>N/A</v>
      </c>
      <c r="Z4461" s="1" t="str">
        <f aca="false">IF($D4461="Z540.1 w/data",0,"")</f>
        <v/>
      </c>
      <c r="AA4461" s="1" t="e">
        <f aca="false">$Y4461+$Q4461+$Z4461</f>
        <v>#VALUE!</v>
      </c>
      <c r="AB4461" s="1" t="n">
        <f aca="false">$N4461+$Q4461</f>
        <v>0</v>
      </c>
      <c r="AC4461" s="1" t="str">
        <f aca="false">IF($Y4461="","",IF(AND($AA4461&gt;=$R4461,$AA4461&lt;=$S4461),"Pass","Fail"))</f>
        <v/>
      </c>
      <c r="AD4461" s="1" t="str">
        <f aca="false">IF($Y4461="","",IF($AA4461&gt;$R4461,"Pass","Fail"))</f>
        <v/>
      </c>
      <c r="AE4461" s="1" t="str">
        <f aca="false">IF($Y4461="","",IF($AA4461&gt;=$R4461,"Pass","Fail"))</f>
        <v/>
      </c>
      <c r="AF4461" s="1" t="str">
        <f aca="false">IF($Y4461="","",IF($AA4461&lt;=$S4461,"Pass","Fail"))</f>
        <v/>
      </c>
      <c r="AG4461" s="1" t="str">
        <f aca="false">IF($Y4461="","",IF($AA4461&lt;$S4461,"Pass","Fail"))</f>
        <v/>
      </c>
      <c r="AH4461" s="23" t="str">
        <f aca="true">INDIRECT(CHOOSE(MATCH($T4461,{"±","&gt;","≥","≤","&lt;"},0), "AC", "AD", "AE", "AF", "AG") &amp; ROW())</f>
        <v/>
      </c>
      <c r="AI4461" s="56" t="str">
        <f aca="false">IF($X4461="Not Significant","No Further Action Required",
IF($AH4461="","",
IF(AND($AH4461="Pass",$L4461="0 - Passed "),"Analysis performed; no further action required.",
IF(AND($AH4461="Fail",$L4461="1 - Failed "),"Analysis performed; no further action required.",
IF(AND($AH4461="Pass",$L4461="2 - Limited In Use "),"Analysis performed; no further action required.",
IF(AND($AH4461="Fail",$L4461="3 - Adjusted "),"Analysis performed; no further action required.",
"Unit fails analysis; TSM determination required."))))))</f>
        <v/>
      </c>
      <c r="AJ4461" s="58"/>
    </row>
    <row r="4462" customFormat="false" ht="15" hidden="false" customHeight="false" outlineLevel="0" collapsed="false">
      <c r="A4462" s="56"/>
      <c r="E4462" s="57" t="str">
        <f aca="false">IF(AND($F4462="",$G4462=""),"",IF($G4462="",$F4462,HYPERLINK($G4462,$F4462)))</f>
        <v/>
      </c>
      <c r="H4462" s="1" t="str">
        <f aca="false">IF($I4462="","None Attached",IF(LEFT($I4462,5)="https",HYPERLINK($I4462,"Datasheet"),HYPERLINK(_xlfn.CONCAT("https://",$I4462),"Datasheet")))</f>
        <v>None Attached</v>
      </c>
      <c r="M4462" s="56"/>
      <c r="P4462" s="58"/>
      <c r="Q4462" s="1" t="n">
        <f aca="false">$M4462-$N4462</f>
        <v>0</v>
      </c>
      <c r="R4462" s="56"/>
      <c r="T4462" s="59" t="s">
        <v>15</v>
      </c>
      <c r="U4462" s="1" t="n">
        <f aca="false">$S4462-$R4462</f>
        <v>0</v>
      </c>
      <c r="V4462" s="1" t="n">
        <f aca="false">IF($T4462="±",$Q4462*2,$Q4462)</f>
        <v>0</v>
      </c>
      <c r="W4462" s="60" t="str">
        <f aca="false">IFERROR($U4462/ABS($V4462),"N/A")</f>
        <v>N/A</v>
      </c>
      <c r="X4462" s="61" t="str">
        <f aca="false">IF(OR($W4462="N/A",$R4462="",$S4462=""),"N/A",IF($W4462&gt;=4,"Not Significant",IF($W4462&gt;=2,"Semi-Significant","Significant")))</f>
        <v>N/A</v>
      </c>
      <c r="Z4462" s="1" t="str">
        <f aca="false">IF($D4462="Z540.1 w/data",0,"")</f>
        <v/>
      </c>
      <c r="AA4462" s="1" t="e">
        <f aca="false">$Y4462+$Q4462+$Z4462</f>
        <v>#VALUE!</v>
      </c>
      <c r="AB4462" s="1" t="n">
        <f aca="false">$N4462+$Q4462</f>
        <v>0</v>
      </c>
      <c r="AC4462" s="1" t="str">
        <f aca="false">IF($Y4462="","",IF(AND($AA4462&gt;=$R4462,$AA4462&lt;=$S4462),"Pass","Fail"))</f>
        <v/>
      </c>
      <c r="AD4462" s="1" t="str">
        <f aca="false">IF($Y4462="","",IF($AA4462&gt;$R4462,"Pass","Fail"))</f>
        <v/>
      </c>
      <c r="AE4462" s="1" t="str">
        <f aca="false">IF($Y4462="","",IF($AA4462&gt;=$R4462,"Pass","Fail"))</f>
        <v/>
      </c>
      <c r="AF4462" s="1" t="str">
        <f aca="false">IF($Y4462="","",IF($AA4462&lt;=$S4462,"Pass","Fail"))</f>
        <v/>
      </c>
      <c r="AG4462" s="1" t="str">
        <f aca="false">IF($Y4462="","",IF($AA4462&lt;$S4462,"Pass","Fail"))</f>
        <v/>
      </c>
      <c r="AH4462" s="23" t="str">
        <f aca="true">INDIRECT(CHOOSE(MATCH($T4462,{"±","&gt;","≥","≤","&lt;"},0), "AC", "AD", "AE", "AF", "AG") &amp; ROW())</f>
        <v/>
      </c>
      <c r="AI4462" s="56" t="str">
        <f aca="false">IF($X4462="Not Significant","No Further Action Required",
IF($AH4462="","",
IF(AND($AH4462="Pass",$L4462="0 - Passed "),"Analysis performed; no further action required.",
IF(AND($AH4462="Fail",$L4462="1 - Failed "),"Analysis performed; no further action required.",
IF(AND($AH4462="Pass",$L4462="2 - Limited In Use "),"Analysis performed; no further action required.",
IF(AND($AH4462="Fail",$L4462="3 - Adjusted "),"Analysis performed; no further action required.",
"Unit fails analysis; TSM determination required."))))))</f>
        <v/>
      </c>
      <c r="AJ4462" s="58"/>
    </row>
    <row r="4463" customFormat="false" ht="15" hidden="false" customHeight="false" outlineLevel="0" collapsed="false">
      <c r="A4463" s="56"/>
      <c r="E4463" s="57" t="str">
        <f aca="false">IF(AND($F4463="",$G4463=""),"",IF($G4463="",$F4463,HYPERLINK($G4463,$F4463)))</f>
        <v/>
      </c>
      <c r="H4463" s="1" t="str">
        <f aca="false">IF($I4463="","None Attached",IF(LEFT($I4463,5)="https",HYPERLINK($I4463,"Datasheet"),HYPERLINK(_xlfn.CONCAT("https://",$I4463),"Datasheet")))</f>
        <v>None Attached</v>
      </c>
      <c r="M4463" s="56"/>
      <c r="P4463" s="58"/>
      <c r="Q4463" s="1" t="n">
        <f aca="false">$M4463-$N4463</f>
        <v>0</v>
      </c>
      <c r="R4463" s="56"/>
      <c r="T4463" s="59" t="s">
        <v>15</v>
      </c>
      <c r="U4463" s="1" t="n">
        <f aca="false">$S4463-$R4463</f>
        <v>0</v>
      </c>
      <c r="V4463" s="1" t="n">
        <f aca="false">IF($T4463="±",$Q4463*2,$Q4463)</f>
        <v>0</v>
      </c>
      <c r="W4463" s="60" t="str">
        <f aca="false">IFERROR($U4463/ABS($V4463),"N/A")</f>
        <v>N/A</v>
      </c>
      <c r="X4463" s="61" t="str">
        <f aca="false">IF(OR($W4463="N/A",$R4463="",$S4463=""),"N/A",IF($W4463&gt;=4,"Not Significant",IF($W4463&gt;=2,"Semi-Significant","Significant")))</f>
        <v>N/A</v>
      </c>
      <c r="Z4463" s="1" t="str">
        <f aca="false">IF($D4463="Z540.1 w/data",0,"")</f>
        <v/>
      </c>
      <c r="AA4463" s="1" t="e">
        <f aca="false">$Y4463+$Q4463+$Z4463</f>
        <v>#VALUE!</v>
      </c>
      <c r="AB4463" s="1" t="n">
        <f aca="false">$N4463+$Q4463</f>
        <v>0</v>
      </c>
      <c r="AC4463" s="1" t="str">
        <f aca="false">IF($Y4463="","",IF(AND($AA4463&gt;=$R4463,$AA4463&lt;=$S4463),"Pass","Fail"))</f>
        <v/>
      </c>
      <c r="AD4463" s="1" t="str">
        <f aca="false">IF($Y4463="","",IF($AA4463&gt;$R4463,"Pass","Fail"))</f>
        <v/>
      </c>
      <c r="AE4463" s="1" t="str">
        <f aca="false">IF($Y4463="","",IF($AA4463&gt;=$R4463,"Pass","Fail"))</f>
        <v/>
      </c>
      <c r="AF4463" s="1" t="str">
        <f aca="false">IF($Y4463="","",IF($AA4463&lt;=$S4463,"Pass","Fail"))</f>
        <v/>
      </c>
      <c r="AG4463" s="1" t="str">
        <f aca="false">IF($Y4463="","",IF($AA4463&lt;$S4463,"Pass","Fail"))</f>
        <v/>
      </c>
      <c r="AH4463" s="23" t="str">
        <f aca="true">INDIRECT(CHOOSE(MATCH($T4463,{"±","&gt;","≥","≤","&lt;"},0), "AC", "AD", "AE", "AF", "AG") &amp; ROW())</f>
        <v/>
      </c>
      <c r="AI4463" s="56" t="str">
        <f aca="false">IF($X4463="Not Significant","No Further Action Required",
IF($AH4463="","",
IF(AND($AH4463="Pass",$L4463="0 - Passed "),"Analysis performed; no further action required.",
IF(AND($AH4463="Fail",$L4463="1 - Failed "),"Analysis performed; no further action required.",
IF(AND($AH4463="Pass",$L4463="2 - Limited In Use "),"Analysis performed; no further action required.",
IF(AND($AH4463="Fail",$L4463="3 - Adjusted "),"Analysis performed; no further action required.",
"Unit fails analysis; TSM determination required."))))))</f>
        <v/>
      </c>
      <c r="AJ4463" s="58"/>
    </row>
    <row r="4464" customFormat="false" ht="15" hidden="false" customHeight="false" outlineLevel="0" collapsed="false">
      <c r="A4464" s="56"/>
      <c r="E4464" s="57" t="str">
        <f aca="false">IF(AND($F4464="",$G4464=""),"",IF($G4464="",$F4464,HYPERLINK($G4464,$F4464)))</f>
        <v/>
      </c>
      <c r="H4464" s="1" t="str">
        <f aca="false">IF($I4464="","None Attached",IF(LEFT($I4464,5)="https",HYPERLINK($I4464,"Datasheet"),HYPERLINK(_xlfn.CONCAT("https://",$I4464),"Datasheet")))</f>
        <v>None Attached</v>
      </c>
      <c r="M4464" s="56"/>
      <c r="P4464" s="58"/>
      <c r="Q4464" s="1" t="n">
        <f aca="false">$M4464-$N4464</f>
        <v>0</v>
      </c>
      <c r="R4464" s="56"/>
      <c r="T4464" s="59" t="s">
        <v>15</v>
      </c>
      <c r="U4464" s="1" t="n">
        <f aca="false">$S4464-$R4464</f>
        <v>0</v>
      </c>
      <c r="V4464" s="1" t="n">
        <f aca="false">IF($T4464="±",$Q4464*2,$Q4464)</f>
        <v>0</v>
      </c>
      <c r="W4464" s="60" t="str">
        <f aca="false">IFERROR($U4464/ABS($V4464),"N/A")</f>
        <v>N/A</v>
      </c>
      <c r="X4464" s="61" t="str">
        <f aca="false">IF(OR($W4464="N/A",$R4464="",$S4464=""),"N/A",IF($W4464&gt;=4,"Not Significant",IF($W4464&gt;=2,"Semi-Significant","Significant")))</f>
        <v>N/A</v>
      </c>
      <c r="Z4464" s="1" t="str">
        <f aca="false">IF($D4464="Z540.1 w/data",0,"")</f>
        <v/>
      </c>
      <c r="AA4464" s="1" t="e">
        <f aca="false">$Y4464+$Q4464+$Z4464</f>
        <v>#VALUE!</v>
      </c>
      <c r="AB4464" s="1" t="n">
        <f aca="false">$N4464+$Q4464</f>
        <v>0</v>
      </c>
      <c r="AC4464" s="1" t="str">
        <f aca="false">IF($Y4464="","",IF(AND($AA4464&gt;=$R4464,$AA4464&lt;=$S4464),"Pass","Fail"))</f>
        <v/>
      </c>
      <c r="AD4464" s="1" t="str">
        <f aca="false">IF($Y4464="","",IF($AA4464&gt;$R4464,"Pass","Fail"))</f>
        <v/>
      </c>
      <c r="AE4464" s="1" t="str">
        <f aca="false">IF($Y4464="","",IF($AA4464&gt;=$R4464,"Pass","Fail"))</f>
        <v/>
      </c>
      <c r="AF4464" s="1" t="str">
        <f aca="false">IF($Y4464="","",IF($AA4464&lt;=$S4464,"Pass","Fail"))</f>
        <v/>
      </c>
      <c r="AG4464" s="1" t="str">
        <f aca="false">IF($Y4464="","",IF($AA4464&lt;$S4464,"Pass","Fail"))</f>
        <v/>
      </c>
      <c r="AH4464" s="23" t="str">
        <f aca="true">INDIRECT(CHOOSE(MATCH($T4464,{"±","&gt;","≥","≤","&lt;"},0), "AC", "AD", "AE", "AF", "AG") &amp; ROW())</f>
        <v/>
      </c>
      <c r="AI4464" s="56" t="str">
        <f aca="false">IF($X4464="Not Significant","No Further Action Required",
IF($AH4464="","",
IF(AND($AH4464="Pass",$L4464="0 - Passed "),"Analysis performed; no further action required.",
IF(AND($AH4464="Fail",$L4464="1 - Failed "),"Analysis performed; no further action required.",
IF(AND($AH4464="Pass",$L4464="2 - Limited In Use "),"Analysis performed; no further action required.",
IF(AND($AH4464="Fail",$L4464="3 - Adjusted "),"Analysis performed; no further action required.",
"Unit fails analysis; TSM determination required."))))))</f>
        <v/>
      </c>
      <c r="AJ4464" s="58"/>
    </row>
    <row r="4465" customFormat="false" ht="15" hidden="false" customHeight="false" outlineLevel="0" collapsed="false">
      <c r="A4465" s="56"/>
      <c r="E4465" s="57" t="str">
        <f aca="false">IF(AND($F4465="",$G4465=""),"",IF($G4465="",$F4465,HYPERLINK($G4465,$F4465)))</f>
        <v/>
      </c>
      <c r="H4465" s="1" t="str">
        <f aca="false">IF($I4465="","None Attached",IF(LEFT($I4465,5)="https",HYPERLINK($I4465,"Datasheet"),HYPERLINK(_xlfn.CONCAT("https://",$I4465),"Datasheet")))</f>
        <v>None Attached</v>
      </c>
      <c r="M4465" s="56"/>
      <c r="P4465" s="58"/>
      <c r="Q4465" s="1" t="n">
        <f aca="false">$M4465-$N4465</f>
        <v>0</v>
      </c>
      <c r="R4465" s="56"/>
      <c r="T4465" s="59" t="s">
        <v>15</v>
      </c>
      <c r="U4465" s="1" t="n">
        <f aca="false">$S4465-$R4465</f>
        <v>0</v>
      </c>
      <c r="V4465" s="1" t="n">
        <f aca="false">IF($T4465="±",$Q4465*2,$Q4465)</f>
        <v>0</v>
      </c>
      <c r="W4465" s="60" t="str">
        <f aca="false">IFERROR($U4465/ABS($V4465),"N/A")</f>
        <v>N/A</v>
      </c>
      <c r="X4465" s="61" t="str">
        <f aca="false">IF(OR($W4465="N/A",$R4465="",$S4465=""),"N/A",IF($W4465&gt;=4,"Not Significant",IF($W4465&gt;=2,"Semi-Significant","Significant")))</f>
        <v>N/A</v>
      </c>
      <c r="Z4465" s="1" t="str">
        <f aca="false">IF($D4465="Z540.1 w/data",0,"")</f>
        <v/>
      </c>
      <c r="AA4465" s="1" t="e">
        <f aca="false">$Y4465+$Q4465+$Z4465</f>
        <v>#VALUE!</v>
      </c>
      <c r="AB4465" s="1" t="n">
        <f aca="false">$N4465+$Q4465</f>
        <v>0</v>
      </c>
      <c r="AC4465" s="1" t="str">
        <f aca="false">IF($Y4465="","",IF(AND($AA4465&gt;=$R4465,$AA4465&lt;=$S4465),"Pass","Fail"))</f>
        <v/>
      </c>
      <c r="AD4465" s="1" t="str">
        <f aca="false">IF($Y4465="","",IF($AA4465&gt;$R4465,"Pass","Fail"))</f>
        <v/>
      </c>
      <c r="AE4465" s="1" t="str">
        <f aca="false">IF($Y4465="","",IF($AA4465&gt;=$R4465,"Pass","Fail"))</f>
        <v/>
      </c>
      <c r="AF4465" s="1" t="str">
        <f aca="false">IF($Y4465="","",IF($AA4465&lt;=$S4465,"Pass","Fail"))</f>
        <v/>
      </c>
      <c r="AG4465" s="1" t="str">
        <f aca="false">IF($Y4465="","",IF($AA4465&lt;$S4465,"Pass","Fail"))</f>
        <v/>
      </c>
      <c r="AH4465" s="23" t="str">
        <f aca="true">INDIRECT(CHOOSE(MATCH($T4465,{"±","&gt;","≥","≤","&lt;"},0), "AC", "AD", "AE", "AF", "AG") &amp; ROW())</f>
        <v/>
      </c>
      <c r="AI4465" s="56" t="str">
        <f aca="false">IF($X4465="Not Significant","No Further Action Required",
IF($AH4465="","",
IF(AND($AH4465="Pass",$L4465="0 - Passed "),"Analysis performed; no further action required.",
IF(AND($AH4465="Fail",$L4465="1 - Failed "),"Analysis performed; no further action required.",
IF(AND($AH4465="Pass",$L4465="2 - Limited In Use "),"Analysis performed; no further action required.",
IF(AND($AH4465="Fail",$L4465="3 - Adjusted "),"Analysis performed; no further action required.",
"Unit fails analysis; TSM determination required."))))))</f>
        <v/>
      </c>
      <c r="AJ4465" s="58"/>
    </row>
    <row r="4466" customFormat="false" ht="15" hidden="false" customHeight="false" outlineLevel="0" collapsed="false">
      <c r="A4466" s="56"/>
      <c r="E4466" s="57" t="str">
        <f aca="false">IF(AND($F4466="",$G4466=""),"",IF($G4466="",$F4466,HYPERLINK($G4466,$F4466)))</f>
        <v/>
      </c>
      <c r="H4466" s="1" t="str">
        <f aca="false">IF($I4466="","None Attached",IF(LEFT($I4466,5)="https",HYPERLINK($I4466,"Datasheet"),HYPERLINK(_xlfn.CONCAT("https://",$I4466),"Datasheet")))</f>
        <v>None Attached</v>
      </c>
      <c r="M4466" s="56"/>
      <c r="P4466" s="58"/>
      <c r="Q4466" s="1" t="n">
        <f aca="false">$M4466-$N4466</f>
        <v>0</v>
      </c>
      <c r="R4466" s="56"/>
      <c r="T4466" s="59" t="s">
        <v>15</v>
      </c>
      <c r="U4466" s="1" t="n">
        <f aca="false">$S4466-$R4466</f>
        <v>0</v>
      </c>
      <c r="V4466" s="1" t="n">
        <f aca="false">IF($T4466="±",$Q4466*2,$Q4466)</f>
        <v>0</v>
      </c>
      <c r="W4466" s="60" t="str">
        <f aca="false">IFERROR($U4466/ABS($V4466),"N/A")</f>
        <v>N/A</v>
      </c>
      <c r="X4466" s="61" t="str">
        <f aca="false">IF(OR($W4466="N/A",$R4466="",$S4466=""),"N/A",IF($W4466&gt;=4,"Not Significant",IF($W4466&gt;=2,"Semi-Significant","Significant")))</f>
        <v>N/A</v>
      </c>
      <c r="Z4466" s="1" t="str">
        <f aca="false">IF($D4466="Z540.1 w/data",0,"")</f>
        <v/>
      </c>
      <c r="AA4466" s="1" t="e">
        <f aca="false">$Y4466+$Q4466+$Z4466</f>
        <v>#VALUE!</v>
      </c>
      <c r="AB4466" s="1" t="n">
        <f aca="false">$N4466+$Q4466</f>
        <v>0</v>
      </c>
      <c r="AC4466" s="1" t="str">
        <f aca="false">IF($Y4466="","",IF(AND($AA4466&gt;=$R4466,$AA4466&lt;=$S4466),"Pass","Fail"))</f>
        <v/>
      </c>
      <c r="AD4466" s="1" t="str">
        <f aca="false">IF($Y4466="","",IF($AA4466&gt;$R4466,"Pass","Fail"))</f>
        <v/>
      </c>
      <c r="AE4466" s="1" t="str">
        <f aca="false">IF($Y4466="","",IF($AA4466&gt;=$R4466,"Pass","Fail"))</f>
        <v/>
      </c>
      <c r="AF4466" s="1" t="str">
        <f aca="false">IF($Y4466="","",IF($AA4466&lt;=$S4466,"Pass","Fail"))</f>
        <v/>
      </c>
      <c r="AG4466" s="1" t="str">
        <f aca="false">IF($Y4466="","",IF($AA4466&lt;$S4466,"Pass","Fail"))</f>
        <v/>
      </c>
      <c r="AH4466" s="23" t="str">
        <f aca="true">INDIRECT(CHOOSE(MATCH($T4466,{"±","&gt;","≥","≤","&lt;"},0), "AC", "AD", "AE", "AF", "AG") &amp; ROW())</f>
        <v/>
      </c>
      <c r="AI4466" s="56" t="str">
        <f aca="false">IF($X4466="Not Significant","No Further Action Required",
IF($AH4466="","",
IF(AND($AH4466="Pass",$L4466="0 - Passed "),"Analysis performed; no further action required.",
IF(AND($AH4466="Fail",$L4466="1 - Failed "),"Analysis performed; no further action required.",
IF(AND($AH4466="Pass",$L4466="2 - Limited In Use "),"Analysis performed; no further action required.",
IF(AND($AH4466="Fail",$L4466="3 - Adjusted "),"Analysis performed; no further action required.",
"Unit fails analysis; TSM determination required."))))))</f>
        <v/>
      </c>
      <c r="AJ4466" s="58"/>
    </row>
    <row r="4467" customFormat="false" ht="15" hidden="false" customHeight="false" outlineLevel="0" collapsed="false">
      <c r="A4467" s="56"/>
      <c r="E4467" s="57" t="str">
        <f aca="false">IF(AND($F4467="",$G4467=""),"",IF($G4467="",$F4467,HYPERLINK($G4467,$F4467)))</f>
        <v/>
      </c>
      <c r="H4467" s="1" t="str">
        <f aca="false">IF($I4467="","None Attached",IF(LEFT($I4467,5)="https",HYPERLINK($I4467,"Datasheet"),HYPERLINK(_xlfn.CONCAT("https://",$I4467),"Datasheet")))</f>
        <v>None Attached</v>
      </c>
      <c r="M4467" s="56"/>
      <c r="P4467" s="58"/>
      <c r="Q4467" s="1" t="n">
        <f aca="false">$M4467-$N4467</f>
        <v>0</v>
      </c>
      <c r="R4467" s="56"/>
      <c r="T4467" s="59" t="s">
        <v>15</v>
      </c>
      <c r="U4467" s="1" t="n">
        <f aca="false">$S4467-$R4467</f>
        <v>0</v>
      </c>
      <c r="V4467" s="1" t="n">
        <f aca="false">IF($T4467="±",$Q4467*2,$Q4467)</f>
        <v>0</v>
      </c>
      <c r="W4467" s="60" t="str">
        <f aca="false">IFERROR($U4467/ABS($V4467),"N/A")</f>
        <v>N/A</v>
      </c>
      <c r="X4467" s="61" t="str">
        <f aca="false">IF(OR($W4467="N/A",$R4467="",$S4467=""),"N/A",IF($W4467&gt;=4,"Not Significant",IF($W4467&gt;=2,"Semi-Significant","Significant")))</f>
        <v>N/A</v>
      </c>
      <c r="Z4467" s="1" t="str">
        <f aca="false">IF($D4467="Z540.1 w/data",0,"")</f>
        <v/>
      </c>
      <c r="AA4467" s="1" t="e">
        <f aca="false">$Y4467+$Q4467+$Z4467</f>
        <v>#VALUE!</v>
      </c>
      <c r="AB4467" s="1" t="n">
        <f aca="false">$N4467+$Q4467</f>
        <v>0</v>
      </c>
      <c r="AC4467" s="1" t="str">
        <f aca="false">IF($Y4467="","",IF(AND($AA4467&gt;=$R4467,$AA4467&lt;=$S4467),"Pass","Fail"))</f>
        <v/>
      </c>
      <c r="AD4467" s="1" t="str">
        <f aca="false">IF($Y4467="","",IF($AA4467&gt;$R4467,"Pass","Fail"))</f>
        <v/>
      </c>
      <c r="AE4467" s="1" t="str">
        <f aca="false">IF($Y4467="","",IF($AA4467&gt;=$R4467,"Pass","Fail"))</f>
        <v/>
      </c>
      <c r="AF4467" s="1" t="str">
        <f aca="false">IF($Y4467="","",IF($AA4467&lt;=$S4467,"Pass","Fail"))</f>
        <v/>
      </c>
      <c r="AG4467" s="1" t="str">
        <f aca="false">IF($Y4467="","",IF($AA4467&lt;$S4467,"Pass","Fail"))</f>
        <v/>
      </c>
      <c r="AH4467" s="23" t="str">
        <f aca="true">INDIRECT(CHOOSE(MATCH($T4467,{"±","&gt;","≥","≤","&lt;"},0), "AC", "AD", "AE", "AF", "AG") &amp; ROW())</f>
        <v/>
      </c>
      <c r="AI4467" s="56" t="str">
        <f aca="false">IF($X4467="Not Significant","No Further Action Required",
IF($AH4467="","",
IF(AND($AH4467="Pass",$L4467="0 - Passed "),"Analysis performed; no further action required.",
IF(AND($AH4467="Fail",$L4467="1 - Failed "),"Analysis performed; no further action required.",
IF(AND($AH4467="Pass",$L4467="2 - Limited In Use "),"Analysis performed; no further action required.",
IF(AND($AH4467="Fail",$L4467="3 - Adjusted "),"Analysis performed; no further action required.",
"Unit fails analysis; TSM determination required."))))))</f>
        <v/>
      </c>
      <c r="AJ4467" s="58"/>
    </row>
    <row r="4468" customFormat="false" ht="15" hidden="false" customHeight="false" outlineLevel="0" collapsed="false">
      <c r="A4468" s="56"/>
      <c r="E4468" s="57" t="str">
        <f aca="false">IF(AND($F4468="",$G4468=""),"",IF($G4468="",$F4468,HYPERLINK($G4468,$F4468)))</f>
        <v/>
      </c>
      <c r="H4468" s="1" t="str">
        <f aca="false">IF($I4468="","None Attached",IF(LEFT($I4468,5)="https",HYPERLINK($I4468,"Datasheet"),HYPERLINK(_xlfn.CONCAT("https://",$I4468),"Datasheet")))</f>
        <v>None Attached</v>
      </c>
      <c r="M4468" s="56"/>
      <c r="P4468" s="58"/>
      <c r="Q4468" s="1" t="n">
        <f aca="false">$M4468-$N4468</f>
        <v>0</v>
      </c>
      <c r="R4468" s="56"/>
      <c r="T4468" s="59" t="s">
        <v>15</v>
      </c>
      <c r="U4468" s="1" t="n">
        <f aca="false">$S4468-$R4468</f>
        <v>0</v>
      </c>
      <c r="V4468" s="1" t="n">
        <f aca="false">IF($T4468="±",$Q4468*2,$Q4468)</f>
        <v>0</v>
      </c>
      <c r="W4468" s="60" t="str">
        <f aca="false">IFERROR($U4468/ABS($V4468),"N/A")</f>
        <v>N/A</v>
      </c>
      <c r="X4468" s="61" t="str">
        <f aca="false">IF(OR($W4468="N/A",$R4468="",$S4468=""),"N/A",IF($W4468&gt;=4,"Not Significant",IF($W4468&gt;=2,"Semi-Significant","Significant")))</f>
        <v>N/A</v>
      </c>
      <c r="Z4468" s="1" t="str">
        <f aca="false">IF($D4468="Z540.1 w/data",0,"")</f>
        <v/>
      </c>
      <c r="AA4468" s="1" t="e">
        <f aca="false">$Y4468+$Q4468+$Z4468</f>
        <v>#VALUE!</v>
      </c>
      <c r="AB4468" s="1" t="n">
        <f aca="false">$N4468+$Q4468</f>
        <v>0</v>
      </c>
      <c r="AC4468" s="1" t="str">
        <f aca="false">IF($Y4468="","",IF(AND($AA4468&gt;=$R4468,$AA4468&lt;=$S4468),"Pass","Fail"))</f>
        <v/>
      </c>
      <c r="AD4468" s="1" t="str">
        <f aca="false">IF($Y4468="","",IF($AA4468&gt;$R4468,"Pass","Fail"))</f>
        <v/>
      </c>
      <c r="AE4468" s="1" t="str">
        <f aca="false">IF($Y4468="","",IF($AA4468&gt;=$R4468,"Pass","Fail"))</f>
        <v/>
      </c>
      <c r="AF4468" s="1" t="str">
        <f aca="false">IF($Y4468="","",IF($AA4468&lt;=$S4468,"Pass","Fail"))</f>
        <v/>
      </c>
      <c r="AG4468" s="1" t="str">
        <f aca="false">IF($Y4468="","",IF($AA4468&lt;$S4468,"Pass","Fail"))</f>
        <v/>
      </c>
      <c r="AH4468" s="23" t="str">
        <f aca="true">INDIRECT(CHOOSE(MATCH($T4468,{"±","&gt;","≥","≤","&lt;"},0), "AC", "AD", "AE", "AF", "AG") &amp; ROW())</f>
        <v/>
      </c>
      <c r="AI4468" s="56" t="str">
        <f aca="false">IF($X4468="Not Significant","No Further Action Required",
IF($AH4468="","",
IF(AND($AH4468="Pass",$L4468="0 - Passed "),"Analysis performed; no further action required.",
IF(AND($AH4468="Fail",$L4468="1 - Failed "),"Analysis performed; no further action required.",
IF(AND($AH4468="Pass",$L4468="2 - Limited In Use "),"Analysis performed; no further action required.",
IF(AND($AH4468="Fail",$L4468="3 - Adjusted "),"Analysis performed; no further action required.",
"Unit fails analysis; TSM determination required."))))))</f>
        <v/>
      </c>
      <c r="AJ4468" s="58"/>
    </row>
    <row r="4469" customFormat="false" ht="15" hidden="false" customHeight="false" outlineLevel="0" collapsed="false">
      <c r="A4469" s="56"/>
      <c r="E4469" s="57" t="str">
        <f aca="false">IF(AND($F4469="",$G4469=""),"",IF($G4469="",$F4469,HYPERLINK($G4469,$F4469)))</f>
        <v/>
      </c>
      <c r="H4469" s="1" t="str">
        <f aca="false">IF($I4469="","None Attached",IF(LEFT($I4469,5)="https",HYPERLINK($I4469,"Datasheet"),HYPERLINK(_xlfn.CONCAT("https://",$I4469),"Datasheet")))</f>
        <v>None Attached</v>
      </c>
      <c r="M4469" s="56"/>
      <c r="P4469" s="58"/>
      <c r="Q4469" s="1" t="n">
        <f aca="false">$M4469-$N4469</f>
        <v>0</v>
      </c>
      <c r="R4469" s="56"/>
      <c r="T4469" s="59" t="s">
        <v>15</v>
      </c>
      <c r="U4469" s="1" t="n">
        <f aca="false">$S4469-$R4469</f>
        <v>0</v>
      </c>
      <c r="V4469" s="1" t="n">
        <f aca="false">IF($T4469="±",$Q4469*2,$Q4469)</f>
        <v>0</v>
      </c>
      <c r="W4469" s="60" t="str">
        <f aca="false">IFERROR($U4469/ABS($V4469),"N/A")</f>
        <v>N/A</v>
      </c>
      <c r="X4469" s="61" t="str">
        <f aca="false">IF(OR($W4469="N/A",$R4469="",$S4469=""),"N/A",IF($W4469&gt;=4,"Not Significant",IF($W4469&gt;=2,"Semi-Significant","Significant")))</f>
        <v>N/A</v>
      </c>
      <c r="Z4469" s="1" t="str">
        <f aca="false">IF($D4469="Z540.1 w/data",0,"")</f>
        <v/>
      </c>
      <c r="AA4469" s="1" t="e">
        <f aca="false">$Y4469+$Q4469+$Z4469</f>
        <v>#VALUE!</v>
      </c>
      <c r="AB4469" s="1" t="n">
        <f aca="false">$N4469+$Q4469</f>
        <v>0</v>
      </c>
      <c r="AC4469" s="1" t="str">
        <f aca="false">IF($Y4469="","",IF(AND($AA4469&gt;=$R4469,$AA4469&lt;=$S4469),"Pass","Fail"))</f>
        <v/>
      </c>
      <c r="AD4469" s="1" t="str">
        <f aca="false">IF($Y4469="","",IF($AA4469&gt;$R4469,"Pass","Fail"))</f>
        <v/>
      </c>
      <c r="AE4469" s="1" t="str">
        <f aca="false">IF($Y4469="","",IF($AA4469&gt;=$R4469,"Pass","Fail"))</f>
        <v/>
      </c>
      <c r="AF4469" s="1" t="str">
        <f aca="false">IF($Y4469="","",IF($AA4469&lt;=$S4469,"Pass","Fail"))</f>
        <v/>
      </c>
      <c r="AG4469" s="1" t="str">
        <f aca="false">IF($Y4469="","",IF($AA4469&lt;$S4469,"Pass","Fail"))</f>
        <v/>
      </c>
      <c r="AH4469" s="23" t="str">
        <f aca="true">INDIRECT(CHOOSE(MATCH($T4469,{"±","&gt;","≥","≤","&lt;"},0), "AC", "AD", "AE", "AF", "AG") &amp; ROW())</f>
        <v/>
      </c>
      <c r="AI4469" s="56" t="str">
        <f aca="false">IF($X4469="Not Significant","No Further Action Required",
IF($AH4469="","",
IF(AND($AH4469="Pass",$L4469="0 - Passed "),"Analysis performed; no further action required.",
IF(AND($AH4469="Fail",$L4469="1 - Failed "),"Analysis performed; no further action required.",
IF(AND($AH4469="Pass",$L4469="2 - Limited In Use "),"Analysis performed; no further action required.",
IF(AND($AH4469="Fail",$L4469="3 - Adjusted "),"Analysis performed; no further action required.",
"Unit fails analysis; TSM determination required."))))))</f>
        <v/>
      </c>
      <c r="AJ4469" s="58"/>
    </row>
    <row r="4470" customFormat="false" ht="15" hidden="false" customHeight="false" outlineLevel="0" collapsed="false">
      <c r="A4470" s="56"/>
      <c r="E4470" s="57" t="str">
        <f aca="false">IF(AND($F4470="",$G4470=""),"",IF($G4470="",$F4470,HYPERLINK($G4470,$F4470)))</f>
        <v/>
      </c>
      <c r="H4470" s="1" t="str">
        <f aca="false">IF($I4470="","None Attached",IF(LEFT($I4470,5)="https",HYPERLINK($I4470,"Datasheet"),HYPERLINK(_xlfn.CONCAT("https://",$I4470),"Datasheet")))</f>
        <v>None Attached</v>
      </c>
      <c r="M4470" s="56"/>
      <c r="P4470" s="58"/>
      <c r="Q4470" s="1" t="n">
        <f aca="false">$M4470-$N4470</f>
        <v>0</v>
      </c>
      <c r="R4470" s="56"/>
      <c r="T4470" s="59" t="s">
        <v>15</v>
      </c>
      <c r="U4470" s="1" t="n">
        <f aca="false">$S4470-$R4470</f>
        <v>0</v>
      </c>
      <c r="V4470" s="1" t="n">
        <f aca="false">IF($T4470="±",$Q4470*2,$Q4470)</f>
        <v>0</v>
      </c>
      <c r="W4470" s="60" t="str">
        <f aca="false">IFERROR($U4470/ABS($V4470),"N/A")</f>
        <v>N/A</v>
      </c>
      <c r="X4470" s="61" t="str">
        <f aca="false">IF(OR($W4470="N/A",$R4470="",$S4470=""),"N/A",IF($W4470&gt;=4,"Not Significant",IF($W4470&gt;=2,"Semi-Significant","Significant")))</f>
        <v>N/A</v>
      </c>
      <c r="Z4470" s="1" t="str">
        <f aca="false">IF($D4470="Z540.1 w/data",0,"")</f>
        <v/>
      </c>
      <c r="AA4470" s="1" t="e">
        <f aca="false">$Y4470+$Q4470+$Z4470</f>
        <v>#VALUE!</v>
      </c>
      <c r="AB4470" s="1" t="n">
        <f aca="false">$N4470+$Q4470</f>
        <v>0</v>
      </c>
      <c r="AC4470" s="1" t="str">
        <f aca="false">IF($Y4470="","",IF(AND($AA4470&gt;=$R4470,$AA4470&lt;=$S4470),"Pass","Fail"))</f>
        <v/>
      </c>
      <c r="AD4470" s="1" t="str">
        <f aca="false">IF($Y4470="","",IF($AA4470&gt;$R4470,"Pass","Fail"))</f>
        <v/>
      </c>
      <c r="AE4470" s="1" t="str">
        <f aca="false">IF($Y4470="","",IF($AA4470&gt;=$R4470,"Pass","Fail"))</f>
        <v/>
      </c>
      <c r="AF4470" s="1" t="str">
        <f aca="false">IF($Y4470="","",IF($AA4470&lt;=$S4470,"Pass","Fail"))</f>
        <v/>
      </c>
      <c r="AG4470" s="1" t="str">
        <f aca="false">IF($Y4470="","",IF($AA4470&lt;$S4470,"Pass","Fail"))</f>
        <v/>
      </c>
      <c r="AH4470" s="23" t="str">
        <f aca="true">INDIRECT(CHOOSE(MATCH($T4470,{"±","&gt;","≥","≤","&lt;"},0), "AC", "AD", "AE", "AF", "AG") &amp; ROW())</f>
        <v/>
      </c>
      <c r="AI4470" s="56" t="str">
        <f aca="false">IF($X4470="Not Significant","No Further Action Required",
IF($AH4470="","",
IF(AND($AH4470="Pass",$L4470="0 - Passed "),"Analysis performed; no further action required.",
IF(AND($AH4470="Fail",$L4470="1 - Failed "),"Analysis performed; no further action required.",
IF(AND($AH4470="Pass",$L4470="2 - Limited In Use "),"Analysis performed; no further action required.",
IF(AND($AH4470="Fail",$L4470="3 - Adjusted "),"Analysis performed; no further action required.",
"Unit fails analysis; TSM determination required."))))))</f>
        <v/>
      </c>
      <c r="AJ4470" s="58"/>
    </row>
    <row r="4471" customFormat="false" ht="15" hidden="false" customHeight="false" outlineLevel="0" collapsed="false">
      <c r="A4471" s="56"/>
      <c r="E4471" s="57" t="str">
        <f aca="false">IF(AND($F4471="",$G4471=""),"",IF($G4471="",$F4471,HYPERLINK($G4471,$F4471)))</f>
        <v/>
      </c>
      <c r="H4471" s="1" t="str">
        <f aca="false">IF($I4471="","None Attached",IF(LEFT($I4471,5)="https",HYPERLINK($I4471,"Datasheet"),HYPERLINK(_xlfn.CONCAT("https://",$I4471),"Datasheet")))</f>
        <v>None Attached</v>
      </c>
      <c r="M4471" s="56"/>
      <c r="P4471" s="58"/>
      <c r="Q4471" s="1" t="n">
        <f aca="false">$M4471-$N4471</f>
        <v>0</v>
      </c>
      <c r="R4471" s="56"/>
      <c r="T4471" s="59" t="s">
        <v>15</v>
      </c>
      <c r="U4471" s="1" t="n">
        <f aca="false">$S4471-$R4471</f>
        <v>0</v>
      </c>
      <c r="V4471" s="1" t="n">
        <f aca="false">IF($T4471="±",$Q4471*2,$Q4471)</f>
        <v>0</v>
      </c>
      <c r="W4471" s="60" t="str">
        <f aca="false">IFERROR($U4471/ABS($V4471),"N/A")</f>
        <v>N/A</v>
      </c>
      <c r="X4471" s="61" t="str">
        <f aca="false">IF(OR($W4471="N/A",$R4471="",$S4471=""),"N/A",IF($W4471&gt;=4,"Not Significant",IF($W4471&gt;=2,"Semi-Significant","Significant")))</f>
        <v>N/A</v>
      </c>
      <c r="Z4471" s="1" t="str">
        <f aca="false">IF($D4471="Z540.1 w/data",0,"")</f>
        <v/>
      </c>
      <c r="AA4471" s="1" t="e">
        <f aca="false">$Y4471+$Q4471+$Z4471</f>
        <v>#VALUE!</v>
      </c>
      <c r="AB4471" s="1" t="n">
        <f aca="false">$N4471+$Q4471</f>
        <v>0</v>
      </c>
      <c r="AC4471" s="1" t="str">
        <f aca="false">IF($Y4471="","",IF(AND($AA4471&gt;=$R4471,$AA4471&lt;=$S4471),"Pass","Fail"))</f>
        <v/>
      </c>
      <c r="AD4471" s="1" t="str">
        <f aca="false">IF($Y4471="","",IF($AA4471&gt;$R4471,"Pass","Fail"))</f>
        <v/>
      </c>
      <c r="AE4471" s="1" t="str">
        <f aca="false">IF($Y4471="","",IF($AA4471&gt;=$R4471,"Pass","Fail"))</f>
        <v/>
      </c>
      <c r="AF4471" s="1" t="str">
        <f aca="false">IF($Y4471="","",IF($AA4471&lt;=$S4471,"Pass","Fail"))</f>
        <v/>
      </c>
      <c r="AG4471" s="1" t="str">
        <f aca="false">IF($Y4471="","",IF($AA4471&lt;$S4471,"Pass","Fail"))</f>
        <v/>
      </c>
      <c r="AH4471" s="23" t="str">
        <f aca="true">INDIRECT(CHOOSE(MATCH($T4471,{"±","&gt;","≥","≤","&lt;"},0), "AC", "AD", "AE", "AF", "AG") &amp; ROW())</f>
        <v/>
      </c>
      <c r="AI4471" s="56" t="str">
        <f aca="false">IF($X4471="Not Significant","No Further Action Required",
IF($AH4471="","",
IF(AND($AH4471="Pass",$L4471="0 - Passed "),"Analysis performed; no further action required.",
IF(AND($AH4471="Fail",$L4471="1 - Failed "),"Analysis performed; no further action required.",
IF(AND($AH4471="Pass",$L4471="2 - Limited In Use "),"Analysis performed; no further action required.",
IF(AND($AH4471="Fail",$L4471="3 - Adjusted "),"Analysis performed; no further action required.",
"Unit fails analysis; TSM determination required."))))))</f>
        <v/>
      </c>
      <c r="AJ4471" s="58"/>
    </row>
    <row r="4472" customFormat="false" ht="15" hidden="false" customHeight="false" outlineLevel="0" collapsed="false">
      <c r="A4472" s="56"/>
      <c r="E4472" s="57" t="str">
        <f aca="false">IF(AND($F4472="",$G4472=""),"",IF($G4472="",$F4472,HYPERLINK($G4472,$F4472)))</f>
        <v/>
      </c>
      <c r="H4472" s="1" t="str">
        <f aca="false">IF($I4472="","None Attached",IF(LEFT($I4472,5)="https",HYPERLINK($I4472,"Datasheet"),HYPERLINK(_xlfn.CONCAT("https://",$I4472),"Datasheet")))</f>
        <v>None Attached</v>
      </c>
      <c r="M4472" s="56"/>
      <c r="P4472" s="58"/>
      <c r="Q4472" s="1" t="n">
        <f aca="false">$M4472-$N4472</f>
        <v>0</v>
      </c>
      <c r="R4472" s="56"/>
      <c r="T4472" s="59" t="s">
        <v>15</v>
      </c>
      <c r="U4472" s="1" t="n">
        <f aca="false">$S4472-$R4472</f>
        <v>0</v>
      </c>
      <c r="V4472" s="1" t="n">
        <f aca="false">IF($T4472="±",$Q4472*2,$Q4472)</f>
        <v>0</v>
      </c>
      <c r="W4472" s="60" t="str">
        <f aca="false">IFERROR($U4472/ABS($V4472),"N/A")</f>
        <v>N/A</v>
      </c>
      <c r="X4472" s="61" t="str">
        <f aca="false">IF(OR($W4472="N/A",$R4472="",$S4472=""),"N/A",IF($W4472&gt;=4,"Not Significant",IF($W4472&gt;=2,"Semi-Significant","Significant")))</f>
        <v>N/A</v>
      </c>
      <c r="Z4472" s="1" t="str">
        <f aca="false">IF($D4472="Z540.1 w/data",0,"")</f>
        <v/>
      </c>
      <c r="AA4472" s="1" t="e">
        <f aca="false">$Y4472+$Q4472+$Z4472</f>
        <v>#VALUE!</v>
      </c>
      <c r="AB4472" s="1" t="n">
        <f aca="false">$N4472+$Q4472</f>
        <v>0</v>
      </c>
      <c r="AC4472" s="1" t="str">
        <f aca="false">IF($Y4472="","",IF(AND($AA4472&gt;=$R4472,$AA4472&lt;=$S4472),"Pass","Fail"))</f>
        <v/>
      </c>
      <c r="AD4472" s="1" t="str">
        <f aca="false">IF($Y4472="","",IF($AA4472&gt;$R4472,"Pass","Fail"))</f>
        <v/>
      </c>
      <c r="AE4472" s="1" t="str">
        <f aca="false">IF($Y4472="","",IF($AA4472&gt;=$R4472,"Pass","Fail"))</f>
        <v/>
      </c>
      <c r="AF4472" s="1" t="str">
        <f aca="false">IF($Y4472="","",IF($AA4472&lt;=$S4472,"Pass","Fail"))</f>
        <v/>
      </c>
      <c r="AG4472" s="1" t="str">
        <f aca="false">IF($Y4472="","",IF($AA4472&lt;$S4472,"Pass","Fail"))</f>
        <v/>
      </c>
      <c r="AH4472" s="23" t="str">
        <f aca="true">INDIRECT(CHOOSE(MATCH($T4472,{"±","&gt;","≥","≤","&lt;"},0), "AC", "AD", "AE", "AF", "AG") &amp; ROW())</f>
        <v/>
      </c>
      <c r="AI4472" s="56" t="str">
        <f aca="false">IF($X4472="Not Significant","No Further Action Required",
IF($AH4472="","",
IF(AND($AH4472="Pass",$L4472="0 - Passed "),"Analysis performed; no further action required.",
IF(AND($AH4472="Fail",$L4472="1 - Failed "),"Analysis performed; no further action required.",
IF(AND($AH4472="Pass",$L4472="2 - Limited In Use "),"Analysis performed; no further action required.",
IF(AND($AH4472="Fail",$L4472="3 - Adjusted "),"Analysis performed; no further action required.",
"Unit fails analysis; TSM determination required."))))))</f>
        <v/>
      </c>
      <c r="AJ4472" s="58"/>
    </row>
    <row r="4473" customFormat="false" ht="15" hidden="false" customHeight="false" outlineLevel="0" collapsed="false">
      <c r="A4473" s="56"/>
      <c r="E4473" s="57" t="str">
        <f aca="false">IF(AND($F4473="",$G4473=""),"",IF($G4473="",$F4473,HYPERLINK($G4473,$F4473)))</f>
        <v/>
      </c>
      <c r="H4473" s="1" t="str">
        <f aca="false">IF($I4473="","None Attached",IF(LEFT($I4473,5)="https",HYPERLINK($I4473,"Datasheet"),HYPERLINK(_xlfn.CONCAT("https://",$I4473),"Datasheet")))</f>
        <v>None Attached</v>
      </c>
      <c r="M4473" s="56"/>
      <c r="P4473" s="58"/>
      <c r="Q4473" s="1" t="n">
        <f aca="false">$M4473-$N4473</f>
        <v>0</v>
      </c>
      <c r="R4473" s="56"/>
      <c r="T4473" s="59" t="s">
        <v>15</v>
      </c>
      <c r="U4473" s="1" t="n">
        <f aca="false">$S4473-$R4473</f>
        <v>0</v>
      </c>
      <c r="V4473" s="1" t="n">
        <f aca="false">IF($T4473="±",$Q4473*2,$Q4473)</f>
        <v>0</v>
      </c>
      <c r="W4473" s="60" t="str">
        <f aca="false">IFERROR($U4473/ABS($V4473),"N/A")</f>
        <v>N/A</v>
      </c>
      <c r="X4473" s="61" t="str">
        <f aca="false">IF(OR($W4473="N/A",$R4473="",$S4473=""),"N/A",IF($W4473&gt;=4,"Not Significant",IF($W4473&gt;=2,"Semi-Significant","Significant")))</f>
        <v>N/A</v>
      </c>
      <c r="Z4473" s="1" t="str">
        <f aca="false">IF($D4473="Z540.1 w/data",0,"")</f>
        <v/>
      </c>
      <c r="AA4473" s="1" t="e">
        <f aca="false">$Y4473+$Q4473+$Z4473</f>
        <v>#VALUE!</v>
      </c>
      <c r="AB4473" s="1" t="n">
        <f aca="false">$N4473+$Q4473</f>
        <v>0</v>
      </c>
      <c r="AC4473" s="1" t="str">
        <f aca="false">IF($Y4473="","",IF(AND($AA4473&gt;=$R4473,$AA4473&lt;=$S4473),"Pass","Fail"))</f>
        <v/>
      </c>
      <c r="AD4473" s="1" t="str">
        <f aca="false">IF($Y4473="","",IF($AA4473&gt;$R4473,"Pass","Fail"))</f>
        <v/>
      </c>
      <c r="AE4473" s="1" t="str">
        <f aca="false">IF($Y4473="","",IF($AA4473&gt;=$R4473,"Pass","Fail"))</f>
        <v/>
      </c>
      <c r="AF4473" s="1" t="str">
        <f aca="false">IF($Y4473="","",IF($AA4473&lt;=$S4473,"Pass","Fail"))</f>
        <v/>
      </c>
      <c r="AG4473" s="1" t="str">
        <f aca="false">IF($Y4473="","",IF($AA4473&lt;$S4473,"Pass","Fail"))</f>
        <v/>
      </c>
      <c r="AH4473" s="23" t="str">
        <f aca="true">INDIRECT(CHOOSE(MATCH($T4473,{"±","&gt;","≥","≤","&lt;"},0), "AC", "AD", "AE", "AF", "AG") &amp; ROW())</f>
        <v/>
      </c>
      <c r="AI4473" s="56" t="str">
        <f aca="false">IF($X4473="Not Significant","No Further Action Required",
IF($AH4473="","",
IF(AND($AH4473="Pass",$L4473="0 - Passed "),"Analysis performed; no further action required.",
IF(AND($AH4473="Fail",$L4473="1 - Failed "),"Analysis performed; no further action required.",
IF(AND($AH4473="Pass",$L4473="2 - Limited In Use "),"Analysis performed; no further action required.",
IF(AND($AH4473="Fail",$L4473="3 - Adjusted "),"Analysis performed; no further action required.",
"Unit fails analysis; TSM determination required."))))))</f>
        <v/>
      </c>
      <c r="AJ4473" s="58"/>
    </row>
    <row r="4474" customFormat="false" ht="15" hidden="false" customHeight="false" outlineLevel="0" collapsed="false">
      <c r="A4474" s="56"/>
      <c r="E4474" s="57" t="str">
        <f aca="false">IF(AND($F4474="",$G4474=""),"",IF($G4474="",$F4474,HYPERLINK($G4474,$F4474)))</f>
        <v/>
      </c>
      <c r="H4474" s="1" t="str">
        <f aca="false">IF($I4474="","None Attached",IF(LEFT($I4474,5)="https",HYPERLINK($I4474,"Datasheet"),HYPERLINK(_xlfn.CONCAT("https://",$I4474),"Datasheet")))</f>
        <v>None Attached</v>
      </c>
      <c r="M4474" s="56"/>
      <c r="P4474" s="58"/>
      <c r="Q4474" s="1" t="n">
        <f aca="false">$M4474-$N4474</f>
        <v>0</v>
      </c>
      <c r="R4474" s="56"/>
      <c r="T4474" s="59" t="s">
        <v>15</v>
      </c>
      <c r="U4474" s="1" t="n">
        <f aca="false">$S4474-$R4474</f>
        <v>0</v>
      </c>
      <c r="V4474" s="1" t="n">
        <f aca="false">IF($T4474="±",$Q4474*2,$Q4474)</f>
        <v>0</v>
      </c>
      <c r="W4474" s="60" t="str">
        <f aca="false">IFERROR($U4474/ABS($V4474),"N/A")</f>
        <v>N/A</v>
      </c>
      <c r="X4474" s="61" t="str">
        <f aca="false">IF(OR($W4474="N/A",$R4474="",$S4474=""),"N/A",IF($W4474&gt;=4,"Not Significant",IF($W4474&gt;=2,"Semi-Significant","Significant")))</f>
        <v>N/A</v>
      </c>
      <c r="Z4474" s="1" t="str">
        <f aca="false">IF($D4474="Z540.1 w/data",0,"")</f>
        <v/>
      </c>
      <c r="AA4474" s="1" t="e">
        <f aca="false">$Y4474+$Q4474+$Z4474</f>
        <v>#VALUE!</v>
      </c>
      <c r="AB4474" s="1" t="n">
        <f aca="false">$N4474+$Q4474</f>
        <v>0</v>
      </c>
      <c r="AC4474" s="1" t="str">
        <f aca="false">IF($Y4474="","",IF(AND($AA4474&gt;=$R4474,$AA4474&lt;=$S4474),"Pass","Fail"))</f>
        <v/>
      </c>
      <c r="AD4474" s="1" t="str">
        <f aca="false">IF($Y4474="","",IF($AA4474&gt;$R4474,"Pass","Fail"))</f>
        <v/>
      </c>
      <c r="AE4474" s="1" t="str">
        <f aca="false">IF($Y4474="","",IF($AA4474&gt;=$R4474,"Pass","Fail"))</f>
        <v/>
      </c>
      <c r="AF4474" s="1" t="str">
        <f aca="false">IF($Y4474="","",IF($AA4474&lt;=$S4474,"Pass","Fail"))</f>
        <v/>
      </c>
      <c r="AG4474" s="1" t="str">
        <f aca="false">IF($Y4474="","",IF($AA4474&lt;$S4474,"Pass","Fail"))</f>
        <v/>
      </c>
      <c r="AH4474" s="23" t="str">
        <f aca="true">INDIRECT(CHOOSE(MATCH($T4474,{"±","&gt;","≥","≤","&lt;"},0), "AC", "AD", "AE", "AF", "AG") &amp; ROW())</f>
        <v/>
      </c>
      <c r="AI4474" s="56" t="str">
        <f aca="false">IF($X4474="Not Significant","No Further Action Required",
IF($AH4474="","",
IF(AND($AH4474="Pass",$L4474="0 - Passed "),"Analysis performed; no further action required.",
IF(AND($AH4474="Fail",$L4474="1 - Failed "),"Analysis performed; no further action required.",
IF(AND($AH4474="Pass",$L4474="2 - Limited In Use "),"Analysis performed; no further action required.",
IF(AND($AH4474="Fail",$L4474="3 - Adjusted "),"Analysis performed; no further action required.",
"Unit fails analysis; TSM determination required."))))))</f>
        <v/>
      </c>
      <c r="AJ4474" s="58"/>
    </row>
    <row r="4475" customFormat="false" ht="15" hidden="false" customHeight="false" outlineLevel="0" collapsed="false">
      <c r="A4475" s="56"/>
      <c r="E4475" s="57" t="str">
        <f aca="false">IF(AND($F4475="",$G4475=""),"",IF($G4475="",$F4475,HYPERLINK($G4475,$F4475)))</f>
        <v/>
      </c>
      <c r="H4475" s="1" t="str">
        <f aca="false">IF($I4475="","None Attached",IF(LEFT($I4475,5)="https",HYPERLINK($I4475,"Datasheet"),HYPERLINK(_xlfn.CONCAT("https://",$I4475),"Datasheet")))</f>
        <v>None Attached</v>
      </c>
      <c r="M4475" s="56"/>
      <c r="P4475" s="58"/>
      <c r="Q4475" s="1" t="n">
        <f aca="false">$M4475-$N4475</f>
        <v>0</v>
      </c>
      <c r="R4475" s="56"/>
      <c r="T4475" s="59" t="s">
        <v>15</v>
      </c>
      <c r="U4475" s="1" t="n">
        <f aca="false">$S4475-$R4475</f>
        <v>0</v>
      </c>
      <c r="V4475" s="1" t="n">
        <f aca="false">IF($T4475="±",$Q4475*2,$Q4475)</f>
        <v>0</v>
      </c>
      <c r="W4475" s="60" t="str">
        <f aca="false">IFERROR($U4475/ABS($V4475),"N/A")</f>
        <v>N/A</v>
      </c>
      <c r="X4475" s="61" t="str">
        <f aca="false">IF(OR($W4475="N/A",$R4475="",$S4475=""),"N/A",IF($W4475&gt;=4,"Not Significant",IF($W4475&gt;=2,"Semi-Significant","Significant")))</f>
        <v>N/A</v>
      </c>
      <c r="Z4475" s="1" t="str">
        <f aca="false">IF($D4475="Z540.1 w/data",0,"")</f>
        <v/>
      </c>
      <c r="AA4475" s="1" t="e">
        <f aca="false">$Y4475+$Q4475+$Z4475</f>
        <v>#VALUE!</v>
      </c>
      <c r="AB4475" s="1" t="n">
        <f aca="false">$N4475+$Q4475</f>
        <v>0</v>
      </c>
      <c r="AC4475" s="1" t="str">
        <f aca="false">IF($Y4475="","",IF(AND($AA4475&gt;=$R4475,$AA4475&lt;=$S4475),"Pass","Fail"))</f>
        <v/>
      </c>
      <c r="AD4475" s="1" t="str">
        <f aca="false">IF($Y4475="","",IF($AA4475&gt;$R4475,"Pass","Fail"))</f>
        <v/>
      </c>
      <c r="AE4475" s="1" t="str">
        <f aca="false">IF($Y4475="","",IF($AA4475&gt;=$R4475,"Pass","Fail"))</f>
        <v/>
      </c>
      <c r="AF4475" s="1" t="str">
        <f aca="false">IF($Y4475="","",IF($AA4475&lt;=$S4475,"Pass","Fail"))</f>
        <v/>
      </c>
      <c r="AG4475" s="1" t="str">
        <f aca="false">IF($Y4475="","",IF($AA4475&lt;$S4475,"Pass","Fail"))</f>
        <v/>
      </c>
      <c r="AH4475" s="23" t="str">
        <f aca="true">INDIRECT(CHOOSE(MATCH($T4475,{"±","&gt;","≥","≤","&lt;"},0), "AC", "AD", "AE", "AF", "AG") &amp; ROW())</f>
        <v/>
      </c>
      <c r="AI4475" s="56" t="str">
        <f aca="false">IF($X4475="Not Significant","No Further Action Required",
IF($AH4475="","",
IF(AND($AH4475="Pass",$L4475="0 - Passed "),"Analysis performed; no further action required.",
IF(AND($AH4475="Fail",$L4475="1 - Failed "),"Analysis performed; no further action required.",
IF(AND($AH4475="Pass",$L4475="2 - Limited In Use "),"Analysis performed; no further action required.",
IF(AND($AH4475="Fail",$L4475="3 - Adjusted "),"Analysis performed; no further action required.",
"Unit fails analysis; TSM determination required."))))))</f>
        <v/>
      </c>
      <c r="AJ4475" s="58"/>
    </row>
    <row r="4476" customFormat="false" ht="15" hidden="false" customHeight="false" outlineLevel="0" collapsed="false">
      <c r="A4476" s="56"/>
      <c r="E4476" s="57" t="str">
        <f aca="false">IF(AND($F4476="",$G4476=""),"",IF($G4476="",$F4476,HYPERLINK($G4476,$F4476)))</f>
        <v/>
      </c>
      <c r="H4476" s="1" t="str">
        <f aca="false">IF($I4476="","None Attached",IF(LEFT($I4476,5)="https",HYPERLINK($I4476,"Datasheet"),HYPERLINK(_xlfn.CONCAT("https://",$I4476),"Datasheet")))</f>
        <v>None Attached</v>
      </c>
      <c r="M4476" s="56"/>
      <c r="P4476" s="58"/>
      <c r="Q4476" s="1" t="n">
        <f aca="false">$M4476-$N4476</f>
        <v>0</v>
      </c>
      <c r="R4476" s="56"/>
      <c r="T4476" s="59" t="s">
        <v>15</v>
      </c>
      <c r="U4476" s="1" t="n">
        <f aca="false">$S4476-$R4476</f>
        <v>0</v>
      </c>
      <c r="V4476" s="1" t="n">
        <f aca="false">IF($T4476="±",$Q4476*2,$Q4476)</f>
        <v>0</v>
      </c>
      <c r="W4476" s="60" t="str">
        <f aca="false">IFERROR($U4476/ABS($V4476),"N/A")</f>
        <v>N/A</v>
      </c>
      <c r="X4476" s="61" t="str">
        <f aca="false">IF(OR($W4476="N/A",$R4476="",$S4476=""),"N/A",IF($W4476&gt;=4,"Not Significant",IF($W4476&gt;=2,"Semi-Significant","Significant")))</f>
        <v>N/A</v>
      </c>
      <c r="Z4476" s="1" t="str">
        <f aca="false">IF($D4476="Z540.1 w/data",0,"")</f>
        <v/>
      </c>
      <c r="AA4476" s="1" t="e">
        <f aca="false">$Y4476+$Q4476+$Z4476</f>
        <v>#VALUE!</v>
      </c>
      <c r="AB4476" s="1" t="n">
        <f aca="false">$N4476+$Q4476</f>
        <v>0</v>
      </c>
      <c r="AC4476" s="1" t="str">
        <f aca="false">IF($Y4476="","",IF(AND($AA4476&gt;=$R4476,$AA4476&lt;=$S4476),"Pass","Fail"))</f>
        <v/>
      </c>
      <c r="AD4476" s="1" t="str">
        <f aca="false">IF($Y4476="","",IF($AA4476&gt;$R4476,"Pass","Fail"))</f>
        <v/>
      </c>
      <c r="AE4476" s="1" t="str">
        <f aca="false">IF($Y4476="","",IF($AA4476&gt;=$R4476,"Pass","Fail"))</f>
        <v/>
      </c>
      <c r="AF4476" s="1" t="str">
        <f aca="false">IF($Y4476="","",IF($AA4476&lt;=$S4476,"Pass","Fail"))</f>
        <v/>
      </c>
      <c r="AG4476" s="1" t="str">
        <f aca="false">IF($Y4476="","",IF($AA4476&lt;$S4476,"Pass","Fail"))</f>
        <v/>
      </c>
      <c r="AH4476" s="23" t="str">
        <f aca="true">INDIRECT(CHOOSE(MATCH($T4476,{"±","&gt;","≥","≤","&lt;"},0), "AC", "AD", "AE", "AF", "AG") &amp; ROW())</f>
        <v/>
      </c>
      <c r="AI4476" s="56" t="str">
        <f aca="false">IF($X4476="Not Significant","No Further Action Required",
IF($AH4476="","",
IF(AND($AH4476="Pass",$L4476="0 - Passed "),"Analysis performed; no further action required.",
IF(AND($AH4476="Fail",$L4476="1 - Failed "),"Analysis performed; no further action required.",
IF(AND($AH4476="Pass",$L4476="2 - Limited In Use "),"Analysis performed; no further action required.",
IF(AND($AH4476="Fail",$L4476="3 - Adjusted "),"Analysis performed; no further action required.",
"Unit fails analysis; TSM determination required."))))))</f>
        <v/>
      </c>
      <c r="AJ4476" s="58"/>
    </row>
    <row r="4477" customFormat="false" ht="15" hidden="false" customHeight="false" outlineLevel="0" collapsed="false">
      <c r="A4477" s="56"/>
      <c r="E4477" s="57" t="str">
        <f aca="false">IF(AND($F4477="",$G4477=""),"",IF($G4477="",$F4477,HYPERLINK($G4477,$F4477)))</f>
        <v/>
      </c>
      <c r="H4477" s="1" t="str">
        <f aca="false">IF($I4477="","None Attached",IF(LEFT($I4477,5)="https",HYPERLINK($I4477,"Datasheet"),HYPERLINK(_xlfn.CONCAT("https://",$I4477),"Datasheet")))</f>
        <v>None Attached</v>
      </c>
      <c r="M4477" s="56"/>
      <c r="P4477" s="58"/>
      <c r="Q4477" s="1" t="n">
        <f aca="false">$M4477-$N4477</f>
        <v>0</v>
      </c>
      <c r="R4477" s="56"/>
      <c r="T4477" s="59" t="s">
        <v>15</v>
      </c>
      <c r="U4477" s="1" t="n">
        <f aca="false">$S4477-$R4477</f>
        <v>0</v>
      </c>
      <c r="V4477" s="1" t="n">
        <f aca="false">IF($T4477="±",$Q4477*2,$Q4477)</f>
        <v>0</v>
      </c>
      <c r="W4477" s="60" t="str">
        <f aca="false">IFERROR($U4477/ABS($V4477),"N/A")</f>
        <v>N/A</v>
      </c>
      <c r="X4477" s="61" t="str">
        <f aca="false">IF(OR($W4477="N/A",$R4477="",$S4477=""),"N/A",IF($W4477&gt;=4,"Not Significant",IF($W4477&gt;=2,"Semi-Significant","Significant")))</f>
        <v>N/A</v>
      </c>
      <c r="Z4477" s="1" t="str">
        <f aca="false">IF($D4477="Z540.1 w/data",0,"")</f>
        <v/>
      </c>
      <c r="AA4477" s="1" t="e">
        <f aca="false">$Y4477+$Q4477+$Z4477</f>
        <v>#VALUE!</v>
      </c>
      <c r="AB4477" s="1" t="n">
        <f aca="false">$N4477+$Q4477</f>
        <v>0</v>
      </c>
      <c r="AC4477" s="1" t="str">
        <f aca="false">IF($Y4477="","",IF(AND($AA4477&gt;=$R4477,$AA4477&lt;=$S4477),"Pass","Fail"))</f>
        <v/>
      </c>
      <c r="AD4477" s="1" t="str">
        <f aca="false">IF($Y4477="","",IF($AA4477&gt;$R4477,"Pass","Fail"))</f>
        <v/>
      </c>
      <c r="AE4477" s="1" t="str">
        <f aca="false">IF($Y4477="","",IF($AA4477&gt;=$R4477,"Pass","Fail"))</f>
        <v/>
      </c>
      <c r="AF4477" s="1" t="str">
        <f aca="false">IF($Y4477="","",IF($AA4477&lt;=$S4477,"Pass","Fail"))</f>
        <v/>
      </c>
      <c r="AG4477" s="1" t="str">
        <f aca="false">IF($Y4477="","",IF($AA4477&lt;$S4477,"Pass","Fail"))</f>
        <v/>
      </c>
      <c r="AH4477" s="23" t="str">
        <f aca="true">INDIRECT(CHOOSE(MATCH($T4477,{"±","&gt;","≥","≤","&lt;"},0), "AC", "AD", "AE", "AF", "AG") &amp; ROW())</f>
        <v/>
      </c>
      <c r="AI4477" s="56" t="str">
        <f aca="false">IF($X4477="Not Significant","No Further Action Required",
IF($AH4477="","",
IF(AND($AH4477="Pass",$L4477="0 - Passed "),"Analysis performed; no further action required.",
IF(AND($AH4477="Fail",$L4477="1 - Failed "),"Analysis performed; no further action required.",
IF(AND($AH4477="Pass",$L4477="2 - Limited In Use "),"Analysis performed; no further action required.",
IF(AND($AH4477="Fail",$L4477="3 - Adjusted "),"Analysis performed; no further action required.",
"Unit fails analysis; TSM determination required."))))))</f>
        <v/>
      </c>
      <c r="AJ4477" s="58"/>
    </row>
    <row r="4478" customFormat="false" ht="15" hidden="false" customHeight="false" outlineLevel="0" collapsed="false">
      <c r="A4478" s="56"/>
      <c r="E4478" s="57" t="str">
        <f aca="false">IF(AND($F4478="",$G4478=""),"",IF($G4478="",$F4478,HYPERLINK($G4478,$F4478)))</f>
        <v/>
      </c>
      <c r="H4478" s="1" t="str">
        <f aca="false">IF($I4478="","None Attached",IF(LEFT($I4478,5)="https",HYPERLINK($I4478,"Datasheet"),HYPERLINK(_xlfn.CONCAT("https://",$I4478),"Datasheet")))</f>
        <v>None Attached</v>
      </c>
      <c r="M4478" s="56"/>
      <c r="P4478" s="58"/>
      <c r="Q4478" s="1" t="n">
        <f aca="false">$M4478-$N4478</f>
        <v>0</v>
      </c>
      <c r="R4478" s="56"/>
      <c r="T4478" s="59" t="s">
        <v>15</v>
      </c>
      <c r="U4478" s="1" t="n">
        <f aca="false">$S4478-$R4478</f>
        <v>0</v>
      </c>
      <c r="V4478" s="1" t="n">
        <f aca="false">IF($T4478="±",$Q4478*2,$Q4478)</f>
        <v>0</v>
      </c>
      <c r="W4478" s="60" t="str">
        <f aca="false">IFERROR($U4478/ABS($V4478),"N/A")</f>
        <v>N/A</v>
      </c>
      <c r="X4478" s="61" t="str">
        <f aca="false">IF(OR($W4478="N/A",$R4478="",$S4478=""),"N/A",IF($W4478&gt;=4,"Not Significant",IF($W4478&gt;=2,"Semi-Significant","Significant")))</f>
        <v>N/A</v>
      </c>
      <c r="Z4478" s="1" t="str">
        <f aca="false">IF($D4478="Z540.1 w/data",0,"")</f>
        <v/>
      </c>
      <c r="AA4478" s="1" t="e">
        <f aca="false">$Y4478+$Q4478+$Z4478</f>
        <v>#VALUE!</v>
      </c>
      <c r="AB4478" s="1" t="n">
        <f aca="false">$N4478+$Q4478</f>
        <v>0</v>
      </c>
      <c r="AC4478" s="1" t="str">
        <f aca="false">IF($Y4478="","",IF(AND($AA4478&gt;=$R4478,$AA4478&lt;=$S4478),"Pass","Fail"))</f>
        <v/>
      </c>
      <c r="AD4478" s="1" t="str">
        <f aca="false">IF($Y4478="","",IF($AA4478&gt;$R4478,"Pass","Fail"))</f>
        <v/>
      </c>
      <c r="AE4478" s="1" t="str">
        <f aca="false">IF($Y4478="","",IF($AA4478&gt;=$R4478,"Pass","Fail"))</f>
        <v/>
      </c>
      <c r="AF4478" s="1" t="str">
        <f aca="false">IF($Y4478="","",IF($AA4478&lt;=$S4478,"Pass","Fail"))</f>
        <v/>
      </c>
      <c r="AG4478" s="1" t="str">
        <f aca="false">IF($Y4478="","",IF($AA4478&lt;$S4478,"Pass","Fail"))</f>
        <v/>
      </c>
      <c r="AH4478" s="23" t="str">
        <f aca="true">INDIRECT(CHOOSE(MATCH($T4478,{"±","&gt;","≥","≤","&lt;"},0), "AC", "AD", "AE", "AF", "AG") &amp; ROW())</f>
        <v/>
      </c>
      <c r="AI4478" s="56" t="str">
        <f aca="false">IF($X4478="Not Significant","No Further Action Required",
IF($AH4478="","",
IF(AND($AH4478="Pass",$L4478="0 - Passed "),"Analysis performed; no further action required.",
IF(AND($AH4478="Fail",$L4478="1 - Failed "),"Analysis performed; no further action required.",
IF(AND($AH4478="Pass",$L4478="2 - Limited In Use "),"Analysis performed; no further action required.",
IF(AND($AH4478="Fail",$L4478="3 - Adjusted "),"Analysis performed; no further action required.",
"Unit fails analysis; TSM determination required."))))))</f>
        <v/>
      </c>
      <c r="AJ4478" s="58"/>
    </row>
    <row r="4479" customFormat="false" ht="15" hidden="false" customHeight="false" outlineLevel="0" collapsed="false">
      <c r="A4479" s="56"/>
      <c r="E4479" s="57" t="str">
        <f aca="false">IF(AND($F4479="",$G4479=""),"",IF($G4479="",$F4479,HYPERLINK($G4479,$F4479)))</f>
        <v/>
      </c>
      <c r="H4479" s="1" t="str">
        <f aca="false">IF($I4479="","None Attached",IF(LEFT($I4479,5)="https",HYPERLINK($I4479,"Datasheet"),HYPERLINK(_xlfn.CONCAT("https://",$I4479),"Datasheet")))</f>
        <v>None Attached</v>
      </c>
      <c r="M4479" s="56"/>
      <c r="P4479" s="58"/>
      <c r="Q4479" s="1" t="n">
        <f aca="false">$M4479-$N4479</f>
        <v>0</v>
      </c>
      <c r="R4479" s="56"/>
      <c r="T4479" s="59" t="s">
        <v>15</v>
      </c>
      <c r="U4479" s="1" t="n">
        <f aca="false">$S4479-$R4479</f>
        <v>0</v>
      </c>
      <c r="V4479" s="1" t="n">
        <f aca="false">IF($T4479="±",$Q4479*2,$Q4479)</f>
        <v>0</v>
      </c>
      <c r="W4479" s="60" t="str">
        <f aca="false">IFERROR($U4479/ABS($V4479),"N/A")</f>
        <v>N/A</v>
      </c>
      <c r="X4479" s="61" t="str">
        <f aca="false">IF(OR($W4479="N/A",$R4479="",$S4479=""),"N/A",IF($W4479&gt;=4,"Not Significant",IF($W4479&gt;=2,"Semi-Significant","Significant")))</f>
        <v>N/A</v>
      </c>
      <c r="Z4479" s="1" t="str">
        <f aca="false">IF($D4479="Z540.1 w/data",0,"")</f>
        <v/>
      </c>
      <c r="AA4479" s="1" t="e">
        <f aca="false">$Y4479+$Q4479+$Z4479</f>
        <v>#VALUE!</v>
      </c>
      <c r="AB4479" s="1" t="n">
        <f aca="false">$N4479+$Q4479</f>
        <v>0</v>
      </c>
      <c r="AC4479" s="1" t="str">
        <f aca="false">IF($Y4479="","",IF(AND($AA4479&gt;=$R4479,$AA4479&lt;=$S4479),"Pass","Fail"))</f>
        <v/>
      </c>
      <c r="AD4479" s="1" t="str">
        <f aca="false">IF($Y4479="","",IF($AA4479&gt;$R4479,"Pass","Fail"))</f>
        <v/>
      </c>
      <c r="AE4479" s="1" t="str">
        <f aca="false">IF($Y4479="","",IF($AA4479&gt;=$R4479,"Pass","Fail"))</f>
        <v/>
      </c>
      <c r="AF4479" s="1" t="str">
        <f aca="false">IF($Y4479="","",IF($AA4479&lt;=$S4479,"Pass","Fail"))</f>
        <v/>
      </c>
      <c r="AG4479" s="1" t="str">
        <f aca="false">IF($Y4479="","",IF($AA4479&lt;$S4479,"Pass","Fail"))</f>
        <v/>
      </c>
      <c r="AH4479" s="23" t="str">
        <f aca="true">INDIRECT(CHOOSE(MATCH($T4479,{"±","&gt;","≥","≤","&lt;"},0), "AC", "AD", "AE", "AF", "AG") &amp; ROW())</f>
        <v/>
      </c>
      <c r="AI4479" s="56" t="str">
        <f aca="false">IF($X4479="Not Significant","No Further Action Required",
IF($AH4479="","",
IF(AND($AH4479="Pass",$L4479="0 - Passed "),"Analysis performed; no further action required.",
IF(AND($AH4479="Fail",$L4479="1 - Failed "),"Analysis performed; no further action required.",
IF(AND($AH4479="Pass",$L4479="2 - Limited In Use "),"Analysis performed; no further action required.",
IF(AND($AH4479="Fail",$L4479="3 - Adjusted "),"Analysis performed; no further action required.",
"Unit fails analysis; TSM determination required."))))))</f>
        <v/>
      </c>
      <c r="AJ4479" s="58"/>
    </row>
    <row r="4480" customFormat="false" ht="15" hidden="false" customHeight="false" outlineLevel="0" collapsed="false">
      <c r="A4480" s="56"/>
      <c r="E4480" s="57" t="str">
        <f aca="false">IF(AND($F4480="",$G4480=""),"",IF($G4480="",$F4480,HYPERLINK($G4480,$F4480)))</f>
        <v/>
      </c>
      <c r="H4480" s="1" t="str">
        <f aca="false">IF($I4480="","None Attached",IF(LEFT($I4480,5)="https",HYPERLINK($I4480,"Datasheet"),HYPERLINK(_xlfn.CONCAT("https://",$I4480),"Datasheet")))</f>
        <v>None Attached</v>
      </c>
      <c r="M4480" s="56"/>
      <c r="P4480" s="58"/>
      <c r="Q4480" s="1" t="n">
        <f aca="false">$M4480-$N4480</f>
        <v>0</v>
      </c>
      <c r="R4480" s="56"/>
      <c r="T4480" s="59" t="s">
        <v>15</v>
      </c>
      <c r="U4480" s="1" t="n">
        <f aca="false">$S4480-$R4480</f>
        <v>0</v>
      </c>
      <c r="V4480" s="1" t="n">
        <f aca="false">IF($T4480="±",$Q4480*2,$Q4480)</f>
        <v>0</v>
      </c>
      <c r="W4480" s="60" t="str">
        <f aca="false">IFERROR($U4480/ABS($V4480),"N/A")</f>
        <v>N/A</v>
      </c>
      <c r="X4480" s="61" t="str">
        <f aca="false">IF(OR($W4480="N/A",$R4480="",$S4480=""),"N/A",IF($W4480&gt;=4,"Not Significant",IF($W4480&gt;=2,"Semi-Significant","Significant")))</f>
        <v>N/A</v>
      </c>
      <c r="Z4480" s="1" t="str">
        <f aca="false">IF($D4480="Z540.1 w/data",0,"")</f>
        <v/>
      </c>
      <c r="AA4480" s="1" t="e">
        <f aca="false">$Y4480+$Q4480+$Z4480</f>
        <v>#VALUE!</v>
      </c>
      <c r="AB4480" s="1" t="n">
        <f aca="false">$N4480+$Q4480</f>
        <v>0</v>
      </c>
      <c r="AC4480" s="1" t="str">
        <f aca="false">IF($Y4480="","",IF(AND($AA4480&gt;=$R4480,$AA4480&lt;=$S4480),"Pass","Fail"))</f>
        <v/>
      </c>
      <c r="AD4480" s="1" t="str">
        <f aca="false">IF($Y4480="","",IF($AA4480&gt;$R4480,"Pass","Fail"))</f>
        <v/>
      </c>
      <c r="AE4480" s="1" t="str">
        <f aca="false">IF($Y4480="","",IF($AA4480&gt;=$R4480,"Pass","Fail"))</f>
        <v/>
      </c>
      <c r="AF4480" s="1" t="str">
        <f aca="false">IF($Y4480="","",IF($AA4480&lt;=$S4480,"Pass","Fail"))</f>
        <v/>
      </c>
      <c r="AG4480" s="1" t="str">
        <f aca="false">IF($Y4480="","",IF($AA4480&lt;$S4480,"Pass","Fail"))</f>
        <v/>
      </c>
      <c r="AH4480" s="23" t="str">
        <f aca="true">INDIRECT(CHOOSE(MATCH($T4480,{"±","&gt;","≥","≤","&lt;"},0), "AC", "AD", "AE", "AF", "AG") &amp; ROW())</f>
        <v/>
      </c>
      <c r="AI4480" s="56" t="str">
        <f aca="false">IF($X4480="Not Significant","No Further Action Required",
IF($AH4480="","",
IF(AND($AH4480="Pass",$L4480="0 - Passed "),"Analysis performed; no further action required.",
IF(AND($AH4480="Fail",$L4480="1 - Failed "),"Analysis performed; no further action required.",
IF(AND($AH4480="Pass",$L4480="2 - Limited In Use "),"Analysis performed; no further action required.",
IF(AND($AH4480="Fail",$L4480="3 - Adjusted "),"Analysis performed; no further action required.",
"Unit fails analysis; TSM determination required."))))))</f>
        <v/>
      </c>
      <c r="AJ4480" s="58"/>
    </row>
    <row r="4481" customFormat="false" ht="15" hidden="false" customHeight="false" outlineLevel="0" collapsed="false">
      <c r="A4481" s="56"/>
      <c r="E4481" s="57" t="str">
        <f aca="false">IF(AND($F4481="",$G4481=""),"",IF($G4481="",$F4481,HYPERLINK($G4481,$F4481)))</f>
        <v/>
      </c>
      <c r="H4481" s="1" t="str">
        <f aca="false">IF($I4481="","None Attached",IF(LEFT($I4481,5)="https",HYPERLINK($I4481,"Datasheet"),HYPERLINK(_xlfn.CONCAT("https://",$I4481),"Datasheet")))</f>
        <v>None Attached</v>
      </c>
      <c r="M4481" s="56"/>
      <c r="P4481" s="58"/>
      <c r="Q4481" s="1" t="n">
        <f aca="false">$M4481-$N4481</f>
        <v>0</v>
      </c>
      <c r="R4481" s="56"/>
      <c r="T4481" s="59" t="s">
        <v>15</v>
      </c>
      <c r="U4481" s="1" t="n">
        <f aca="false">$S4481-$R4481</f>
        <v>0</v>
      </c>
      <c r="V4481" s="1" t="n">
        <f aca="false">IF($T4481="±",$Q4481*2,$Q4481)</f>
        <v>0</v>
      </c>
      <c r="W4481" s="60" t="str">
        <f aca="false">IFERROR($U4481/ABS($V4481),"N/A")</f>
        <v>N/A</v>
      </c>
      <c r="X4481" s="61" t="str">
        <f aca="false">IF(OR($W4481="N/A",$R4481="",$S4481=""),"N/A",IF($W4481&gt;=4,"Not Significant",IF($W4481&gt;=2,"Semi-Significant","Significant")))</f>
        <v>N/A</v>
      </c>
      <c r="Z4481" s="1" t="str">
        <f aca="false">IF($D4481="Z540.1 w/data",0,"")</f>
        <v/>
      </c>
      <c r="AA4481" s="1" t="e">
        <f aca="false">$Y4481+$Q4481+$Z4481</f>
        <v>#VALUE!</v>
      </c>
      <c r="AB4481" s="1" t="n">
        <f aca="false">$N4481+$Q4481</f>
        <v>0</v>
      </c>
      <c r="AC4481" s="1" t="str">
        <f aca="false">IF($Y4481="","",IF(AND($AA4481&gt;=$R4481,$AA4481&lt;=$S4481),"Pass","Fail"))</f>
        <v/>
      </c>
      <c r="AD4481" s="1" t="str">
        <f aca="false">IF($Y4481="","",IF($AA4481&gt;$R4481,"Pass","Fail"))</f>
        <v/>
      </c>
      <c r="AE4481" s="1" t="str">
        <f aca="false">IF($Y4481="","",IF($AA4481&gt;=$R4481,"Pass","Fail"))</f>
        <v/>
      </c>
      <c r="AF4481" s="1" t="str">
        <f aca="false">IF($Y4481="","",IF($AA4481&lt;=$S4481,"Pass","Fail"))</f>
        <v/>
      </c>
      <c r="AG4481" s="1" t="str">
        <f aca="false">IF($Y4481="","",IF($AA4481&lt;$S4481,"Pass","Fail"))</f>
        <v/>
      </c>
      <c r="AH4481" s="23" t="str">
        <f aca="true">INDIRECT(CHOOSE(MATCH($T4481,{"±","&gt;","≥","≤","&lt;"},0), "AC", "AD", "AE", "AF", "AG") &amp; ROW())</f>
        <v/>
      </c>
      <c r="AI4481" s="56" t="str">
        <f aca="false">IF($X4481="Not Significant","No Further Action Required",
IF($AH4481="","",
IF(AND($AH4481="Pass",$L4481="0 - Passed "),"Analysis performed; no further action required.",
IF(AND($AH4481="Fail",$L4481="1 - Failed "),"Analysis performed; no further action required.",
IF(AND($AH4481="Pass",$L4481="2 - Limited In Use "),"Analysis performed; no further action required.",
IF(AND($AH4481="Fail",$L4481="3 - Adjusted "),"Analysis performed; no further action required.",
"Unit fails analysis; TSM determination required."))))))</f>
        <v/>
      </c>
      <c r="AJ4481" s="58"/>
    </row>
    <row r="4482" customFormat="false" ht="15" hidden="false" customHeight="false" outlineLevel="0" collapsed="false">
      <c r="A4482" s="56"/>
      <c r="E4482" s="57" t="str">
        <f aca="false">IF(AND($F4482="",$G4482=""),"",IF($G4482="",$F4482,HYPERLINK($G4482,$F4482)))</f>
        <v/>
      </c>
      <c r="H4482" s="1" t="str">
        <f aca="false">IF($I4482="","None Attached",IF(LEFT($I4482,5)="https",HYPERLINK($I4482,"Datasheet"),HYPERLINK(_xlfn.CONCAT("https://",$I4482),"Datasheet")))</f>
        <v>None Attached</v>
      </c>
      <c r="M4482" s="56"/>
      <c r="P4482" s="58"/>
      <c r="Q4482" s="1" t="n">
        <f aca="false">$M4482-$N4482</f>
        <v>0</v>
      </c>
      <c r="R4482" s="56"/>
      <c r="T4482" s="59" t="s">
        <v>15</v>
      </c>
      <c r="U4482" s="1" t="n">
        <f aca="false">$S4482-$R4482</f>
        <v>0</v>
      </c>
      <c r="V4482" s="1" t="n">
        <f aca="false">IF($T4482="±",$Q4482*2,$Q4482)</f>
        <v>0</v>
      </c>
      <c r="W4482" s="60" t="str">
        <f aca="false">IFERROR($U4482/ABS($V4482),"N/A")</f>
        <v>N/A</v>
      </c>
      <c r="X4482" s="61" t="str">
        <f aca="false">IF(OR($W4482="N/A",$R4482="",$S4482=""),"N/A",IF($W4482&gt;=4,"Not Significant",IF($W4482&gt;=2,"Semi-Significant","Significant")))</f>
        <v>N/A</v>
      </c>
      <c r="Z4482" s="1" t="str">
        <f aca="false">IF($D4482="Z540.1 w/data",0,"")</f>
        <v/>
      </c>
      <c r="AA4482" s="1" t="e">
        <f aca="false">$Y4482+$Q4482+$Z4482</f>
        <v>#VALUE!</v>
      </c>
      <c r="AB4482" s="1" t="n">
        <f aca="false">$N4482+$Q4482</f>
        <v>0</v>
      </c>
      <c r="AC4482" s="1" t="str">
        <f aca="false">IF($Y4482="","",IF(AND($AA4482&gt;=$R4482,$AA4482&lt;=$S4482),"Pass","Fail"))</f>
        <v/>
      </c>
      <c r="AD4482" s="1" t="str">
        <f aca="false">IF($Y4482="","",IF($AA4482&gt;$R4482,"Pass","Fail"))</f>
        <v/>
      </c>
      <c r="AE4482" s="1" t="str">
        <f aca="false">IF($Y4482="","",IF($AA4482&gt;=$R4482,"Pass","Fail"))</f>
        <v/>
      </c>
      <c r="AF4482" s="1" t="str">
        <f aca="false">IF($Y4482="","",IF($AA4482&lt;=$S4482,"Pass","Fail"))</f>
        <v/>
      </c>
      <c r="AG4482" s="1" t="str">
        <f aca="false">IF($Y4482="","",IF($AA4482&lt;$S4482,"Pass","Fail"))</f>
        <v/>
      </c>
      <c r="AH4482" s="23" t="str">
        <f aca="true">INDIRECT(CHOOSE(MATCH($T4482,{"±","&gt;","≥","≤","&lt;"},0), "AC", "AD", "AE", "AF", "AG") &amp; ROW())</f>
        <v/>
      </c>
      <c r="AI4482" s="56" t="str">
        <f aca="false">IF($X4482="Not Significant","No Further Action Required",
IF($AH4482="","",
IF(AND($AH4482="Pass",$L4482="0 - Passed "),"Analysis performed; no further action required.",
IF(AND($AH4482="Fail",$L4482="1 - Failed "),"Analysis performed; no further action required.",
IF(AND($AH4482="Pass",$L4482="2 - Limited In Use "),"Analysis performed; no further action required.",
IF(AND($AH4482="Fail",$L4482="3 - Adjusted "),"Analysis performed; no further action required.",
"Unit fails analysis; TSM determination required."))))))</f>
        <v/>
      </c>
      <c r="AJ4482" s="58"/>
    </row>
    <row r="4483" customFormat="false" ht="15" hidden="false" customHeight="false" outlineLevel="0" collapsed="false">
      <c r="A4483" s="56"/>
      <c r="E4483" s="57" t="str">
        <f aca="false">IF(AND($F4483="",$G4483=""),"",IF($G4483="",$F4483,HYPERLINK($G4483,$F4483)))</f>
        <v/>
      </c>
      <c r="H4483" s="1" t="str">
        <f aca="false">IF($I4483="","None Attached",IF(LEFT($I4483,5)="https",HYPERLINK($I4483,"Datasheet"),HYPERLINK(_xlfn.CONCAT("https://",$I4483),"Datasheet")))</f>
        <v>None Attached</v>
      </c>
      <c r="M4483" s="56"/>
      <c r="P4483" s="58"/>
      <c r="Q4483" s="1" t="n">
        <f aca="false">$M4483-$N4483</f>
        <v>0</v>
      </c>
      <c r="R4483" s="56"/>
      <c r="T4483" s="59" t="s">
        <v>15</v>
      </c>
      <c r="U4483" s="1" t="n">
        <f aca="false">$S4483-$R4483</f>
        <v>0</v>
      </c>
      <c r="V4483" s="1" t="n">
        <f aca="false">IF($T4483="±",$Q4483*2,$Q4483)</f>
        <v>0</v>
      </c>
      <c r="W4483" s="60" t="str">
        <f aca="false">IFERROR($U4483/ABS($V4483),"N/A")</f>
        <v>N/A</v>
      </c>
      <c r="X4483" s="61" t="str">
        <f aca="false">IF(OR($W4483="N/A",$R4483="",$S4483=""),"N/A",IF($W4483&gt;=4,"Not Significant",IF($W4483&gt;=2,"Semi-Significant","Significant")))</f>
        <v>N/A</v>
      </c>
      <c r="Z4483" s="1" t="str">
        <f aca="false">IF($D4483="Z540.1 w/data",0,"")</f>
        <v/>
      </c>
      <c r="AA4483" s="1" t="e">
        <f aca="false">$Y4483+$Q4483+$Z4483</f>
        <v>#VALUE!</v>
      </c>
      <c r="AB4483" s="1" t="n">
        <f aca="false">$N4483+$Q4483</f>
        <v>0</v>
      </c>
      <c r="AC4483" s="1" t="str">
        <f aca="false">IF($Y4483="","",IF(AND($AA4483&gt;=$R4483,$AA4483&lt;=$S4483),"Pass","Fail"))</f>
        <v/>
      </c>
      <c r="AD4483" s="1" t="str">
        <f aca="false">IF($Y4483="","",IF($AA4483&gt;$R4483,"Pass","Fail"))</f>
        <v/>
      </c>
      <c r="AE4483" s="1" t="str">
        <f aca="false">IF($Y4483="","",IF($AA4483&gt;=$R4483,"Pass","Fail"))</f>
        <v/>
      </c>
      <c r="AF4483" s="1" t="str">
        <f aca="false">IF($Y4483="","",IF($AA4483&lt;=$S4483,"Pass","Fail"))</f>
        <v/>
      </c>
      <c r="AG4483" s="1" t="str">
        <f aca="false">IF($Y4483="","",IF($AA4483&lt;$S4483,"Pass","Fail"))</f>
        <v/>
      </c>
      <c r="AH4483" s="23" t="str">
        <f aca="true">INDIRECT(CHOOSE(MATCH($T4483,{"±","&gt;","≥","≤","&lt;"},0), "AC", "AD", "AE", "AF", "AG") &amp; ROW())</f>
        <v/>
      </c>
      <c r="AI4483" s="56" t="str">
        <f aca="false">IF($X4483="Not Significant","No Further Action Required",
IF($AH4483="","",
IF(AND($AH4483="Pass",$L4483="0 - Passed "),"Analysis performed; no further action required.",
IF(AND($AH4483="Fail",$L4483="1 - Failed "),"Analysis performed; no further action required.",
IF(AND($AH4483="Pass",$L4483="2 - Limited In Use "),"Analysis performed; no further action required.",
IF(AND($AH4483="Fail",$L4483="3 - Adjusted "),"Analysis performed; no further action required.",
"Unit fails analysis; TSM determination required."))))))</f>
        <v/>
      </c>
      <c r="AJ4483" s="58"/>
    </row>
    <row r="4484" customFormat="false" ht="15" hidden="false" customHeight="false" outlineLevel="0" collapsed="false">
      <c r="A4484" s="56"/>
      <c r="E4484" s="57" t="str">
        <f aca="false">IF(AND($F4484="",$G4484=""),"",IF($G4484="",$F4484,HYPERLINK($G4484,$F4484)))</f>
        <v/>
      </c>
      <c r="H4484" s="1" t="str">
        <f aca="false">IF($I4484="","None Attached",IF(LEFT($I4484,5)="https",HYPERLINK($I4484,"Datasheet"),HYPERLINK(_xlfn.CONCAT("https://",$I4484),"Datasheet")))</f>
        <v>None Attached</v>
      </c>
      <c r="M4484" s="56"/>
      <c r="P4484" s="58"/>
      <c r="Q4484" s="1" t="n">
        <f aca="false">$M4484-$N4484</f>
        <v>0</v>
      </c>
      <c r="R4484" s="56"/>
      <c r="T4484" s="59" t="s">
        <v>15</v>
      </c>
      <c r="U4484" s="1" t="n">
        <f aca="false">$S4484-$R4484</f>
        <v>0</v>
      </c>
      <c r="V4484" s="1" t="n">
        <f aca="false">IF($T4484="±",$Q4484*2,$Q4484)</f>
        <v>0</v>
      </c>
      <c r="W4484" s="60" t="str">
        <f aca="false">IFERROR($U4484/ABS($V4484),"N/A")</f>
        <v>N/A</v>
      </c>
      <c r="X4484" s="61" t="str">
        <f aca="false">IF(OR($W4484="N/A",$R4484="",$S4484=""),"N/A",IF($W4484&gt;=4,"Not Significant",IF($W4484&gt;=2,"Semi-Significant","Significant")))</f>
        <v>N/A</v>
      </c>
      <c r="Z4484" s="1" t="str">
        <f aca="false">IF($D4484="Z540.1 w/data",0,"")</f>
        <v/>
      </c>
      <c r="AA4484" s="1" t="e">
        <f aca="false">$Y4484+$Q4484+$Z4484</f>
        <v>#VALUE!</v>
      </c>
      <c r="AB4484" s="1" t="n">
        <f aca="false">$N4484+$Q4484</f>
        <v>0</v>
      </c>
      <c r="AC4484" s="1" t="str">
        <f aca="false">IF($Y4484="","",IF(AND($AA4484&gt;=$R4484,$AA4484&lt;=$S4484),"Pass","Fail"))</f>
        <v/>
      </c>
      <c r="AD4484" s="1" t="str">
        <f aca="false">IF($Y4484="","",IF($AA4484&gt;$R4484,"Pass","Fail"))</f>
        <v/>
      </c>
      <c r="AE4484" s="1" t="str">
        <f aca="false">IF($Y4484="","",IF($AA4484&gt;=$R4484,"Pass","Fail"))</f>
        <v/>
      </c>
      <c r="AF4484" s="1" t="str">
        <f aca="false">IF($Y4484="","",IF($AA4484&lt;=$S4484,"Pass","Fail"))</f>
        <v/>
      </c>
      <c r="AG4484" s="1" t="str">
        <f aca="false">IF($Y4484="","",IF($AA4484&lt;$S4484,"Pass","Fail"))</f>
        <v/>
      </c>
      <c r="AH4484" s="23" t="str">
        <f aca="true">INDIRECT(CHOOSE(MATCH($T4484,{"±","&gt;","≥","≤","&lt;"},0), "AC", "AD", "AE", "AF", "AG") &amp; ROW())</f>
        <v/>
      </c>
      <c r="AI4484" s="56" t="str">
        <f aca="false">IF($X4484="Not Significant","No Further Action Required",
IF($AH4484="","",
IF(AND($AH4484="Pass",$L4484="0 - Passed "),"Analysis performed; no further action required.",
IF(AND($AH4484="Fail",$L4484="1 - Failed "),"Analysis performed; no further action required.",
IF(AND($AH4484="Pass",$L4484="2 - Limited In Use "),"Analysis performed; no further action required.",
IF(AND($AH4484="Fail",$L4484="3 - Adjusted "),"Analysis performed; no further action required.",
"Unit fails analysis; TSM determination required."))))))</f>
        <v/>
      </c>
      <c r="AJ4484" s="58"/>
    </row>
    <row r="4485" customFormat="false" ht="15" hidden="false" customHeight="false" outlineLevel="0" collapsed="false">
      <c r="A4485" s="56"/>
      <c r="E4485" s="57" t="str">
        <f aca="false">IF(AND($F4485="",$G4485=""),"",IF($G4485="",$F4485,HYPERLINK($G4485,$F4485)))</f>
        <v/>
      </c>
      <c r="H4485" s="1" t="str">
        <f aca="false">IF($I4485="","None Attached",IF(LEFT($I4485,5)="https",HYPERLINK($I4485,"Datasheet"),HYPERLINK(_xlfn.CONCAT("https://",$I4485),"Datasheet")))</f>
        <v>None Attached</v>
      </c>
      <c r="M4485" s="56"/>
      <c r="P4485" s="58"/>
      <c r="Q4485" s="1" t="n">
        <f aca="false">$M4485-$N4485</f>
        <v>0</v>
      </c>
      <c r="R4485" s="56"/>
      <c r="T4485" s="59" t="s">
        <v>15</v>
      </c>
      <c r="U4485" s="1" t="n">
        <f aca="false">$S4485-$R4485</f>
        <v>0</v>
      </c>
      <c r="V4485" s="1" t="n">
        <f aca="false">IF($T4485="±",$Q4485*2,$Q4485)</f>
        <v>0</v>
      </c>
      <c r="W4485" s="60" t="str">
        <f aca="false">IFERROR($U4485/ABS($V4485),"N/A")</f>
        <v>N/A</v>
      </c>
      <c r="X4485" s="61" t="str">
        <f aca="false">IF(OR($W4485="N/A",$R4485="",$S4485=""),"N/A",IF($W4485&gt;=4,"Not Significant",IF($W4485&gt;=2,"Semi-Significant","Significant")))</f>
        <v>N/A</v>
      </c>
      <c r="Z4485" s="1" t="str">
        <f aca="false">IF($D4485="Z540.1 w/data",0,"")</f>
        <v/>
      </c>
      <c r="AA4485" s="1" t="e">
        <f aca="false">$Y4485+$Q4485+$Z4485</f>
        <v>#VALUE!</v>
      </c>
      <c r="AB4485" s="1" t="n">
        <f aca="false">$N4485+$Q4485</f>
        <v>0</v>
      </c>
      <c r="AC4485" s="1" t="str">
        <f aca="false">IF($Y4485="","",IF(AND($AA4485&gt;=$R4485,$AA4485&lt;=$S4485),"Pass","Fail"))</f>
        <v/>
      </c>
      <c r="AD4485" s="1" t="str">
        <f aca="false">IF($Y4485="","",IF($AA4485&gt;$R4485,"Pass","Fail"))</f>
        <v/>
      </c>
      <c r="AE4485" s="1" t="str">
        <f aca="false">IF($Y4485="","",IF($AA4485&gt;=$R4485,"Pass","Fail"))</f>
        <v/>
      </c>
      <c r="AF4485" s="1" t="str">
        <f aca="false">IF($Y4485="","",IF($AA4485&lt;=$S4485,"Pass","Fail"))</f>
        <v/>
      </c>
      <c r="AG4485" s="1" t="str">
        <f aca="false">IF($Y4485="","",IF($AA4485&lt;$S4485,"Pass","Fail"))</f>
        <v/>
      </c>
      <c r="AH4485" s="23" t="str">
        <f aca="true">INDIRECT(CHOOSE(MATCH($T4485,{"±","&gt;","≥","≤","&lt;"},0), "AC", "AD", "AE", "AF", "AG") &amp; ROW())</f>
        <v/>
      </c>
      <c r="AI4485" s="56" t="str">
        <f aca="false">IF($X4485="Not Significant","No Further Action Required",
IF($AH4485="","",
IF(AND($AH4485="Pass",$L4485="0 - Passed "),"Analysis performed; no further action required.",
IF(AND($AH4485="Fail",$L4485="1 - Failed "),"Analysis performed; no further action required.",
IF(AND($AH4485="Pass",$L4485="2 - Limited In Use "),"Analysis performed; no further action required.",
IF(AND($AH4485="Fail",$L4485="3 - Adjusted "),"Analysis performed; no further action required.",
"Unit fails analysis; TSM determination required."))))))</f>
        <v/>
      </c>
      <c r="AJ4485" s="58"/>
    </row>
    <row r="4486" customFormat="false" ht="15" hidden="false" customHeight="false" outlineLevel="0" collapsed="false">
      <c r="A4486" s="56"/>
      <c r="E4486" s="57" t="str">
        <f aca="false">IF(AND($F4486="",$G4486=""),"",IF($G4486="",$F4486,HYPERLINK($G4486,$F4486)))</f>
        <v/>
      </c>
      <c r="H4486" s="1" t="str">
        <f aca="false">IF($I4486="","None Attached",IF(LEFT($I4486,5)="https",HYPERLINK($I4486,"Datasheet"),HYPERLINK(_xlfn.CONCAT("https://",$I4486),"Datasheet")))</f>
        <v>None Attached</v>
      </c>
      <c r="M4486" s="56"/>
      <c r="P4486" s="58"/>
      <c r="Q4486" s="1" t="n">
        <f aca="false">$M4486-$N4486</f>
        <v>0</v>
      </c>
      <c r="R4486" s="56"/>
      <c r="T4486" s="59" t="s">
        <v>15</v>
      </c>
      <c r="U4486" s="1" t="n">
        <f aca="false">$S4486-$R4486</f>
        <v>0</v>
      </c>
      <c r="V4486" s="1" t="n">
        <f aca="false">IF($T4486="±",$Q4486*2,$Q4486)</f>
        <v>0</v>
      </c>
      <c r="W4486" s="60" t="str">
        <f aca="false">IFERROR($U4486/ABS($V4486),"N/A")</f>
        <v>N/A</v>
      </c>
      <c r="X4486" s="61" t="str">
        <f aca="false">IF(OR($W4486="N/A",$R4486="",$S4486=""),"N/A",IF($W4486&gt;=4,"Not Significant",IF($W4486&gt;=2,"Semi-Significant","Significant")))</f>
        <v>N/A</v>
      </c>
      <c r="Z4486" s="1" t="str">
        <f aca="false">IF($D4486="Z540.1 w/data",0,"")</f>
        <v/>
      </c>
      <c r="AA4486" s="1" t="e">
        <f aca="false">$Y4486+$Q4486+$Z4486</f>
        <v>#VALUE!</v>
      </c>
      <c r="AB4486" s="1" t="n">
        <f aca="false">$N4486+$Q4486</f>
        <v>0</v>
      </c>
      <c r="AC4486" s="1" t="str">
        <f aca="false">IF($Y4486="","",IF(AND($AA4486&gt;=$R4486,$AA4486&lt;=$S4486),"Pass","Fail"))</f>
        <v/>
      </c>
      <c r="AD4486" s="1" t="str">
        <f aca="false">IF($Y4486="","",IF($AA4486&gt;$R4486,"Pass","Fail"))</f>
        <v/>
      </c>
      <c r="AE4486" s="1" t="str">
        <f aca="false">IF($Y4486="","",IF($AA4486&gt;=$R4486,"Pass","Fail"))</f>
        <v/>
      </c>
      <c r="AF4486" s="1" t="str">
        <f aca="false">IF($Y4486="","",IF($AA4486&lt;=$S4486,"Pass","Fail"))</f>
        <v/>
      </c>
      <c r="AG4486" s="1" t="str">
        <f aca="false">IF($Y4486="","",IF($AA4486&lt;$S4486,"Pass","Fail"))</f>
        <v/>
      </c>
      <c r="AH4486" s="23" t="str">
        <f aca="true">INDIRECT(CHOOSE(MATCH($T4486,{"±","&gt;","≥","≤","&lt;"},0), "AC", "AD", "AE", "AF", "AG") &amp; ROW())</f>
        <v/>
      </c>
      <c r="AI4486" s="56" t="str">
        <f aca="false">IF($X4486="Not Significant","No Further Action Required",
IF($AH4486="","",
IF(AND($AH4486="Pass",$L4486="0 - Passed "),"Analysis performed; no further action required.",
IF(AND($AH4486="Fail",$L4486="1 - Failed "),"Analysis performed; no further action required.",
IF(AND($AH4486="Pass",$L4486="2 - Limited In Use "),"Analysis performed; no further action required.",
IF(AND($AH4486="Fail",$L4486="3 - Adjusted "),"Analysis performed; no further action required.",
"Unit fails analysis; TSM determination required."))))))</f>
        <v/>
      </c>
      <c r="AJ4486" s="58"/>
    </row>
    <row r="4487" customFormat="false" ht="15" hidden="false" customHeight="false" outlineLevel="0" collapsed="false">
      <c r="A4487" s="56"/>
      <c r="E4487" s="57" t="str">
        <f aca="false">IF(AND($F4487="",$G4487=""),"",IF($G4487="",$F4487,HYPERLINK($G4487,$F4487)))</f>
        <v/>
      </c>
      <c r="H4487" s="1" t="str">
        <f aca="false">IF($I4487="","None Attached",IF(LEFT($I4487,5)="https",HYPERLINK($I4487,"Datasheet"),HYPERLINK(_xlfn.CONCAT("https://",$I4487),"Datasheet")))</f>
        <v>None Attached</v>
      </c>
      <c r="M4487" s="56"/>
      <c r="P4487" s="58"/>
      <c r="Q4487" s="1" t="n">
        <f aca="false">$M4487-$N4487</f>
        <v>0</v>
      </c>
      <c r="R4487" s="56"/>
      <c r="T4487" s="59" t="s">
        <v>15</v>
      </c>
      <c r="U4487" s="1" t="n">
        <f aca="false">$S4487-$R4487</f>
        <v>0</v>
      </c>
      <c r="V4487" s="1" t="n">
        <f aca="false">IF($T4487="±",$Q4487*2,$Q4487)</f>
        <v>0</v>
      </c>
      <c r="W4487" s="60" t="str">
        <f aca="false">IFERROR($U4487/ABS($V4487),"N/A")</f>
        <v>N/A</v>
      </c>
      <c r="X4487" s="61" t="str">
        <f aca="false">IF(OR($W4487="N/A",$R4487="",$S4487=""),"N/A",IF($W4487&gt;=4,"Not Significant",IF($W4487&gt;=2,"Semi-Significant","Significant")))</f>
        <v>N/A</v>
      </c>
      <c r="Z4487" s="1" t="str">
        <f aca="false">IF($D4487="Z540.1 w/data",0,"")</f>
        <v/>
      </c>
      <c r="AA4487" s="1" t="e">
        <f aca="false">$Y4487+$Q4487+$Z4487</f>
        <v>#VALUE!</v>
      </c>
      <c r="AB4487" s="1" t="n">
        <f aca="false">$N4487+$Q4487</f>
        <v>0</v>
      </c>
      <c r="AC4487" s="1" t="str">
        <f aca="false">IF($Y4487="","",IF(AND($AA4487&gt;=$R4487,$AA4487&lt;=$S4487),"Pass","Fail"))</f>
        <v/>
      </c>
      <c r="AD4487" s="1" t="str">
        <f aca="false">IF($Y4487="","",IF($AA4487&gt;$R4487,"Pass","Fail"))</f>
        <v/>
      </c>
      <c r="AE4487" s="1" t="str">
        <f aca="false">IF($Y4487="","",IF($AA4487&gt;=$R4487,"Pass","Fail"))</f>
        <v/>
      </c>
      <c r="AF4487" s="1" t="str">
        <f aca="false">IF($Y4487="","",IF($AA4487&lt;=$S4487,"Pass","Fail"))</f>
        <v/>
      </c>
      <c r="AG4487" s="1" t="str">
        <f aca="false">IF($Y4487="","",IF($AA4487&lt;$S4487,"Pass","Fail"))</f>
        <v/>
      </c>
      <c r="AH4487" s="23" t="str">
        <f aca="true">INDIRECT(CHOOSE(MATCH($T4487,{"±","&gt;","≥","≤","&lt;"},0), "AC", "AD", "AE", "AF", "AG") &amp; ROW())</f>
        <v/>
      </c>
      <c r="AI4487" s="56" t="str">
        <f aca="false">IF($X4487="Not Significant","No Further Action Required",
IF($AH4487="","",
IF(AND($AH4487="Pass",$L4487="0 - Passed "),"Analysis performed; no further action required.",
IF(AND($AH4487="Fail",$L4487="1 - Failed "),"Analysis performed; no further action required.",
IF(AND($AH4487="Pass",$L4487="2 - Limited In Use "),"Analysis performed; no further action required.",
IF(AND($AH4487="Fail",$L4487="3 - Adjusted "),"Analysis performed; no further action required.",
"Unit fails analysis; TSM determination required."))))))</f>
        <v/>
      </c>
      <c r="AJ4487" s="58"/>
    </row>
    <row r="4488" customFormat="false" ht="15" hidden="false" customHeight="false" outlineLevel="0" collapsed="false">
      <c r="A4488" s="56"/>
      <c r="E4488" s="57" t="str">
        <f aca="false">IF(AND($F4488="",$G4488=""),"",IF($G4488="",$F4488,HYPERLINK($G4488,$F4488)))</f>
        <v/>
      </c>
      <c r="H4488" s="1" t="str">
        <f aca="false">IF($I4488="","None Attached",IF(LEFT($I4488,5)="https",HYPERLINK($I4488,"Datasheet"),HYPERLINK(_xlfn.CONCAT("https://",$I4488),"Datasheet")))</f>
        <v>None Attached</v>
      </c>
      <c r="M4488" s="56"/>
      <c r="P4488" s="58"/>
      <c r="Q4488" s="1" t="n">
        <f aca="false">$M4488-$N4488</f>
        <v>0</v>
      </c>
      <c r="R4488" s="56"/>
      <c r="T4488" s="59" t="s">
        <v>15</v>
      </c>
      <c r="U4488" s="1" t="n">
        <f aca="false">$S4488-$R4488</f>
        <v>0</v>
      </c>
      <c r="V4488" s="1" t="n">
        <f aca="false">IF($T4488="±",$Q4488*2,$Q4488)</f>
        <v>0</v>
      </c>
      <c r="W4488" s="60" t="str">
        <f aca="false">IFERROR($U4488/ABS($V4488),"N/A")</f>
        <v>N/A</v>
      </c>
      <c r="X4488" s="61" t="str">
        <f aca="false">IF(OR($W4488="N/A",$R4488="",$S4488=""),"N/A",IF($W4488&gt;=4,"Not Significant",IF($W4488&gt;=2,"Semi-Significant","Significant")))</f>
        <v>N/A</v>
      </c>
      <c r="Z4488" s="1" t="str">
        <f aca="false">IF($D4488="Z540.1 w/data",0,"")</f>
        <v/>
      </c>
      <c r="AA4488" s="1" t="e">
        <f aca="false">$Y4488+$Q4488+$Z4488</f>
        <v>#VALUE!</v>
      </c>
      <c r="AB4488" s="1" t="n">
        <f aca="false">$N4488+$Q4488</f>
        <v>0</v>
      </c>
      <c r="AC4488" s="1" t="str">
        <f aca="false">IF($Y4488="","",IF(AND($AA4488&gt;=$R4488,$AA4488&lt;=$S4488),"Pass","Fail"))</f>
        <v/>
      </c>
      <c r="AD4488" s="1" t="str">
        <f aca="false">IF($Y4488="","",IF($AA4488&gt;$R4488,"Pass","Fail"))</f>
        <v/>
      </c>
      <c r="AE4488" s="1" t="str">
        <f aca="false">IF($Y4488="","",IF($AA4488&gt;=$R4488,"Pass","Fail"))</f>
        <v/>
      </c>
      <c r="AF4488" s="1" t="str">
        <f aca="false">IF($Y4488="","",IF($AA4488&lt;=$S4488,"Pass","Fail"))</f>
        <v/>
      </c>
      <c r="AG4488" s="1" t="str">
        <f aca="false">IF($Y4488="","",IF($AA4488&lt;$S4488,"Pass","Fail"))</f>
        <v/>
      </c>
      <c r="AH4488" s="23" t="str">
        <f aca="true">INDIRECT(CHOOSE(MATCH($T4488,{"±","&gt;","≥","≤","&lt;"},0), "AC", "AD", "AE", "AF", "AG") &amp; ROW())</f>
        <v/>
      </c>
      <c r="AI4488" s="56" t="str">
        <f aca="false">IF($X4488="Not Significant","No Further Action Required",
IF($AH4488="","",
IF(AND($AH4488="Pass",$L4488="0 - Passed "),"Analysis performed; no further action required.",
IF(AND($AH4488="Fail",$L4488="1 - Failed "),"Analysis performed; no further action required.",
IF(AND($AH4488="Pass",$L4488="2 - Limited In Use "),"Analysis performed; no further action required.",
IF(AND($AH4488="Fail",$L4488="3 - Adjusted "),"Analysis performed; no further action required.",
"Unit fails analysis; TSM determination required."))))))</f>
        <v/>
      </c>
      <c r="AJ4488" s="58"/>
    </row>
    <row r="4489" customFormat="false" ht="15" hidden="false" customHeight="false" outlineLevel="0" collapsed="false">
      <c r="A4489" s="56"/>
      <c r="E4489" s="57" t="str">
        <f aca="false">IF(AND($F4489="",$G4489=""),"",IF($G4489="",$F4489,HYPERLINK($G4489,$F4489)))</f>
        <v/>
      </c>
      <c r="H4489" s="1" t="str">
        <f aca="false">IF($I4489="","None Attached",IF(LEFT($I4489,5)="https",HYPERLINK($I4489,"Datasheet"),HYPERLINK(_xlfn.CONCAT("https://",$I4489),"Datasheet")))</f>
        <v>None Attached</v>
      </c>
      <c r="M4489" s="56"/>
      <c r="P4489" s="58"/>
      <c r="Q4489" s="1" t="n">
        <f aca="false">$M4489-$N4489</f>
        <v>0</v>
      </c>
      <c r="R4489" s="56"/>
      <c r="T4489" s="59" t="s">
        <v>15</v>
      </c>
      <c r="U4489" s="1" t="n">
        <f aca="false">$S4489-$R4489</f>
        <v>0</v>
      </c>
      <c r="V4489" s="1" t="n">
        <f aca="false">IF($T4489="±",$Q4489*2,$Q4489)</f>
        <v>0</v>
      </c>
      <c r="W4489" s="60" t="str">
        <f aca="false">IFERROR($U4489/ABS($V4489),"N/A")</f>
        <v>N/A</v>
      </c>
      <c r="X4489" s="61" t="str">
        <f aca="false">IF(OR($W4489="N/A",$R4489="",$S4489=""),"N/A",IF($W4489&gt;=4,"Not Significant",IF($W4489&gt;=2,"Semi-Significant","Significant")))</f>
        <v>N/A</v>
      </c>
      <c r="Z4489" s="1" t="str">
        <f aca="false">IF($D4489="Z540.1 w/data",0,"")</f>
        <v/>
      </c>
      <c r="AA4489" s="1" t="e">
        <f aca="false">$Y4489+$Q4489+$Z4489</f>
        <v>#VALUE!</v>
      </c>
      <c r="AB4489" s="1" t="n">
        <f aca="false">$N4489+$Q4489</f>
        <v>0</v>
      </c>
      <c r="AC4489" s="1" t="str">
        <f aca="false">IF($Y4489="","",IF(AND($AA4489&gt;=$R4489,$AA4489&lt;=$S4489),"Pass","Fail"))</f>
        <v/>
      </c>
      <c r="AD4489" s="1" t="str">
        <f aca="false">IF($Y4489="","",IF($AA4489&gt;$R4489,"Pass","Fail"))</f>
        <v/>
      </c>
      <c r="AE4489" s="1" t="str">
        <f aca="false">IF($Y4489="","",IF($AA4489&gt;=$R4489,"Pass","Fail"))</f>
        <v/>
      </c>
      <c r="AF4489" s="1" t="str">
        <f aca="false">IF($Y4489="","",IF($AA4489&lt;=$S4489,"Pass","Fail"))</f>
        <v/>
      </c>
      <c r="AG4489" s="1" t="str">
        <f aca="false">IF($Y4489="","",IF($AA4489&lt;$S4489,"Pass","Fail"))</f>
        <v/>
      </c>
      <c r="AH4489" s="23" t="str">
        <f aca="true">INDIRECT(CHOOSE(MATCH($T4489,{"±","&gt;","≥","≤","&lt;"},0), "AC", "AD", "AE", "AF", "AG") &amp; ROW())</f>
        <v/>
      </c>
      <c r="AI4489" s="56" t="str">
        <f aca="false">IF($X4489="Not Significant","No Further Action Required",
IF($AH4489="","",
IF(AND($AH4489="Pass",$L4489="0 - Passed "),"Analysis performed; no further action required.",
IF(AND($AH4489="Fail",$L4489="1 - Failed "),"Analysis performed; no further action required.",
IF(AND($AH4489="Pass",$L4489="2 - Limited In Use "),"Analysis performed; no further action required.",
IF(AND($AH4489="Fail",$L4489="3 - Adjusted "),"Analysis performed; no further action required.",
"Unit fails analysis; TSM determination required."))))))</f>
        <v/>
      </c>
      <c r="AJ4489" s="58"/>
    </row>
    <row r="4490" customFormat="false" ht="15" hidden="false" customHeight="false" outlineLevel="0" collapsed="false">
      <c r="A4490" s="56"/>
      <c r="E4490" s="57" t="str">
        <f aca="false">IF(AND($F4490="",$G4490=""),"",IF($G4490="",$F4490,HYPERLINK($G4490,$F4490)))</f>
        <v/>
      </c>
      <c r="H4490" s="1" t="str">
        <f aca="false">IF($I4490="","None Attached",IF(LEFT($I4490,5)="https",HYPERLINK($I4490,"Datasheet"),HYPERLINK(_xlfn.CONCAT("https://",$I4490),"Datasheet")))</f>
        <v>None Attached</v>
      </c>
      <c r="M4490" s="56"/>
      <c r="P4490" s="58"/>
      <c r="Q4490" s="1" t="n">
        <f aca="false">$M4490-$N4490</f>
        <v>0</v>
      </c>
      <c r="R4490" s="56"/>
      <c r="T4490" s="59" t="s">
        <v>15</v>
      </c>
      <c r="U4490" s="1" t="n">
        <f aca="false">$S4490-$R4490</f>
        <v>0</v>
      </c>
      <c r="V4490" s="1" t="n">
        <f aca="false">IF($T4490="±",$Q4490*2,$Q4490)</f>
        <v>0</v>
      </c>
      <c r="W4490" s="60" t="str">
        <f aca="false">IFERROR($U4490/ABS($V4490),"N/A")</f>
        <v>N/A</v>
      </c>
      <c r="X4490" s="61" t="str">
        <f aca="false">IF(OR($W4490="N/A",$R4490="",$S4490=""),"N/A",IF($W4490&gt;=4,"Not Significant",IF($W4490&gt;=2,"Semi-Significant","Significant")))</f>
        <v>N/A</v>
      </c>
      <c r="Z4490" s="1" t="str">
        <f aca="false">IF($D4490="Z540.1 w/data",0,"")</f>
        <v/>
      </c>
      <c r="AA4490" s="1" t="e">
        <f aca="false">$Y4490+$Q4490+$Z4490</f>
        <v>#VALUE!</v>
      </c>
      <c r="AB4490" s="1" t="n">
        <f aca="false">$N4490+$Q4490</f>
        <v>0</v>
      </c>
      <c r="AC4490" s="1" t="str">
        <f aca="false">IF($Y4490="","",IF(AND($AA4490&gt;=$R4490,$AA4490&lt;=$S4490),"Pass","Fail"))</f>
        <v/>
      </c>
      <c r="AD4490" s="1" t="str">
        <f aca="false">IF($Y4490="","",IF($AA4490&gt;$R4490,"Pass","Fail"))</f>
        <v/>
      </c>
      <c r="AE4490" s="1" t="str">
        <f aca="false">IF($Y4490="","",IF($AA4490&gt;=$R4490,"Pass","Fail"))</f>
        <v/>
      </c>
      <c r="AF4490" s="1" t="str">
        <f aca="false">IF($Y4490="","",IF($AA4490&lt;=$S4490,"Pass","Fail"))</f>
        <v/>
      </c>
      <c r="AG4490" s="1" t="str">
        <f aca="false">IF($Y4490="","",IF($AA4490&lt;$S4490,"Pass","Fail"))</f>
        <v/>
      </c>
      <c r="AH4490" s="23" t="str">
        <f aca="true">INDIRECT(CHOOSE(MATCH($T4490,{"±","&gt;","≥","≤","&lt;"},0), "AC", "AD", "AE", "AF", "AG") &amp; ROW())</f>
        <v/>
      </c>
      <c r="AI4490" s="56" t="str">
        <f aca="false">IF($X4490="Not Significant","No Further Action Required",
IF($AH4490="","",
IF(AND($AH4490="Pass",$L4490="0 - Passed "),"Analysis performed; no further action required.",
IF(AND($AH4490="Fail",$L4490="1 - Failed "),"Analysis performed; no further action required.",
IF(AND($AH4490="Pass",$L4490="2 - Limited In Use "),"Analysis performed; no further action required.",
IF(AND($AH4490="Fail",$L4490="3 - Adjusted "),"Analysis performed; no further action required.",
"Unit fails analysis; TSM determination required."))))))</f>
        <v/>
      </c>
      <c r="AJ4490" s="58"/>
    </row>
    <row r="4491" customFormat="false" ht="15" hidden="false" customHeight="false" outlineLevel="0" collapsed="false">
      <c r="A4491" s="56"/>
      <c r="E4491" s="57" t="str">
        <f aca="false">IF(AND($F4491="",$G4491=""),"",IF($G4491="",$F4491,HYPERLINK($G4491,$F4491)))</f>
        <v/>
      </c>
      <c r="H4491" s="1" t="str">
        <f aca="false">IF($I4491="","None Attached",IF(LEFT($I4491,5)="https",HYPERLINK($I4491,"Datasheet"),HYPERLINK(_xlfn.CONCAT("https://",$I4491),"Datasheet")))</f>
        <v>None Attached</v>
      </c>
      <c r="M4491" s="56"/>
      <c r="P4491" s="58"/>
      <c r="Q4491" s="1" t="n">
        <f aca="false">$M4491-$N4491</f>
        <v>0</v>
      </c>
      <c r="R4491" s="56"/>
      <c r="T4491" s="59" t="s">
        <v>15</v>
      </c>
      <c r="U4491" s="1" t="n">
        <f aca="false">$S4491-$R4491</f>
        <v>0</v>
      </c>
      <c r="V4491" s="1" t="n">
        <f aca="false">IF($T4491="±",$Q4491*2,$Q4491)</f>
        <v>0</v>
      </c>
      <c r="W4491" s="60" t="str">
        <f aca="false">IFERROR($U4491/ABS($V4491),"N/A")</f>
        <v>N/A</v>
      </c>
      <c r="X4491" s="61" t="str">
        <f aca="false">IF(OR($W4491="N/A",$R4491="",$S4491=""),"N/A",IF($W4491&gt;=4,"Not Significant",IF($W4491&gt;=2,"Semi-Significant","Significant")))</f>
        <v>N/A</v>
      </c>
      <c r="Z4491" s="1" t="str">
        <f aca="false">IF($D4491="Z540.1 w/data",0,"")</f>
        <v/>
      </c>
      <c r="AA4491" s="1" t="e">
        <f aca="false">$Y4491+$Q4491+$Z4491</f>
        <v>#VALUE!</v>
      </c>
      <c r="AB4491" s="1" t="n">
        <f aca="false">$N4491+$Q4491</f>
        <v>0</v>
      </c>
      <c r="AC4491" s="1" t="str">
        <f aca="false">IF($Y4491="","",IF(AND($AA4491&gt;=$R4491,$AA4491&lt;=$S4491),"Pass","Fail"))</f>
        <v/>
      </c>
      <c r="AD4491" s="1" t="str">
        <f aca="false">IF($Y4491="","",IF($AA4491&gt;$R4491,"Pass","Fail"))</f>
        <v/>
      </c>
      <c r="AE4491" s="1" t="str">
        <f aca="false">IF($Y4491="","",IF($AA4491&gt;=$R4491,"Pass","Fail"))</f>
        <v/>
      </c>
      <c r="AF4491" s="1" t="str">
        <f aca="false">IF($Y4491="","",IF($AA4491&lt;=$S4491,"Pass","Fail"))</f>
        <v/>
      </c>
      <c r="AG4491" s="1" t="str">
        <f aca="false">IF($Y4491="","",IF($AA4491&lt;$S4491,"Pass","Fail"))</f>
        <v/>
      </c>
      <c r="AH4491" s="23" t="str">
        <f aca="true">INDIRECT(CHOOSE(MATCH($T4491,{"±","&gt;","≥","≤","&lt;"},0), "AC", "AD", "AE", "AF", "AG") &amp; ROW())</f>
        <v/>
      </c>
      <c r="AI4491" s="56" t="str">
        <f aca="false">IF($X4491="Not Significant","No Further Action Required",
IF($AH4491="","",
IF(AND($AH4491="Pass",$L4491="0 - Passed "),"Analysis performed; no further action required.",
IF(AND($AH4491="Fail",$L4491="1 - Failed "),"Analysis performed; no further action required.",
IF(AND($AH4491="Pass",$L4491="2 - Limited In Use "),"Analysis performed; no further action required.",
IF(AND($AH4491="Fail",$L4491="3 - Adjusted "),"Analysis performed; no further action required.",
"Unit fails analysis; TSM determination required."))))))</f>
        <v/>
      </c>
      <c r="AJ4491" s="58"/>
    </row>
    <row r="4492" customFormat="false" ht="15" hidden="false" customHeight="false" outlineLevel="0" collapsed="false">
      <c r="A4492" s="56"/>
      <c r="E4492" s="57" t="str">
        <f aca="false">IF(AND($F4492="",$G4492=""),"",IF($G4492="",$F4492,HYPERLINK($G4492,$F4492)))</f>
        <v/>
      </c>
      <c r="H4492" s="1" t="str">
        <f aca="false">IF($I4492="","None Attached",IF(LEFT($I4492,5)="https",HYPERLINK($I4492,"Datasheet"),HYPERLINK(_xlfn.CONCAT("https://",$I4492),"Datasheet")))</f>
        <v>None Attached</v>
      </c>
      <c r="M4492" s="56"/>
      <c r="P4492" s="58"/>
      <c r="Q4492" s="1" t="n">
        <f aca="false">$M4492-$N4492</f>
        <v>0</v>
      </c>
      <c r="R4492" s="56"/>
      <c r="T4492" s="59" t="s">
        <v>15</v>
      </c>
      <c r="U4492" s="1" t="n">
        <f aca="false">$S4492-$R4492</f>
        <v>0</v>
      </c>
      <c r="V4492" s="1" t="n">
        <f aca="false">IF($T4492="±",$Q4492*2,$Q4492)</f>
        <v>0</v>
      </c>
      <c r="W4492" s="60" t="str">
        <f aca="false">IFERROR($U4492/ABS($V4492),"N/A")</f>
        <v>N/A</v>
      </c>
      <c r="X4492" s="61" t="str">
        <f aca="false">IF(OR($W4492="N/A",$R4492="",$S4492=""),"N/A",IF($W4492&gt;=4,"Not Significant",IF($W4492&gt;=2,"Semi-Significant","Significant")))</f>
        <v>N/A</v>
      </c>
      <c r="Z4492" s="1" t="str">
        <f aca="false">IF($D4492="Z540.1 w/data",0,"")</f>
        <v/>
      </c>
      <c r="AA4492" s="1" t="e">
        <f aca="false">$Y4492+$Q4492+$Z4492</f>
        <v>#VALUE!</v>
      </c>
      <c r="AB4492" s="1" t="n">
        <f aca="false">$N4492+$Q4492</f>
        <v>0</v>
      </c>
      <c r="AC4492" s="1" t="str">
        <f aca="false">IF($Y4492="","",IF(AND($AA4492&gt;=$R4492,$AA4492&lt;=$S4492),"Pass","Fail"))</f>
        <v/>
      </c>
      <c r="AD4492" s="1" t="str">
        <f aca="false">IF($Y4492="","",IF($AA4492&gt;$R4492,"Pass","Fail"))</f>
        <v/>
      </c>
      <c r="AE4492" s="1" t="str">
        <f aca="false">IF($Y4492="","",IF($AA4492&gt;=$R4492,"Pass","Fail"))</f>
        <v/>
      </c>
      <c r="AF4492" s="1" t="str">
        <f aca="false">IF($Y4492="","",IF($AA4492&lt;=$S4492,"Pass","Fail"))</f>
        <v/>
      </c>
      <c r="AG4492" s="1" t="str">
        <f aca="false">IF($Y4492="","",IF($AA4492&lt;$S4492,"Pass","Fail"))</f>
        <v/>
      </c>
      <c r="AH4492" s="23" t="str">
        <f aca="true">INDIRECT(CHOOSE(MATCH($T4492,{"±","&gt;","≥","≤","&lt;"},0), "AC", "AD", "AE", "AF", "AG") &amp; ROW())</f>
        <v/>
      </c>
      <c r="AI4492" s="56" t="str">
        <f aca="false">IF($X4492="Not Significant","No Further Action Required",
IF($AH4492="","",
IF(AND($AH4492="Pass",$L4492="0 - Passed "),"Analysis performed; no further action required.",
IF(AND($AH4492="Fail",$L4492="1 - Failed "),"Analysis performed; no further action required.",
IF(AND($AH4492="Pass",$L4492="2 - Limited In Use "),"Analysis performed; no further action required.",
IF(AND($AH4492="Fail",$L4492="3 - Adjusted "),"Analysis performed; no further action required.",
"Unit fails analysis; TSM determination required."))))))</f>
        <v/>
      </c>
      <c r="AJ4492" s="58"/>
    </row>
    <row r="4493" customFormat="false" ht="15" hidden="false" customHeight="false" outlineLevel="0" collapsed="false">
      <c r="A4493" s="56"/>
      <c r="E4493" s="57" t="str">
        <f aca="false">IF(AND($F4493="",$G4493=""),"",IF($G4493="",$F4493,HYPERLINK($G4493,$F4493)))</f>
        <v/>
      </c>
      <c r="H4493" s="1" t="str">
        <f aca="false">IF($I4493="","None Attached",IF(LEFT($I4493,5)="https",HYPERLINK($I4493,"Datasheet"),HYPERLINK(_xlfn.CONCAT("https://",$I4493),"Datasheet")))</f>
        <v>None Attached</v>
      </c>
      <c r="M4493" s="56"/>
      <c r="P4493" s="58"/>
      <c r="Q4493" s="1" t="n">
        <f aca="false">$M4493-$N4493</f>
        <v>0</v>
      </c>
      <c r="R4493" s="56"/>
      <c r="T4493" s="59" t="s">
        <v>15</v>
      </c>
      <c r="U4493" s="1" t="n">
        <f aca="false">$S4493-$R4493</f>
        <v>0</v>
      </c>
      <c r="V4493" s="1" t="n">
        <f aca="false">IF($T4493="±",$Q4493*2,$Q4493)</f>
        <v>0</v>
      </c>
      <c r="W4493" s="60" t="str">
        <f aca="false">IFERROR($U4493/ABS($V4493),"N/A")</f>
        <v>N/A</v>
      </c>
      <c r="X4493" s="61" t="str">
        <f aca="false">IF(OR($W4493="N/A",$R4493="",$S4493=""),"N/A",IF($W4493&gt;=4,"Not Significant",IF($W4493&gt;=2,"Semi-Significant","Significant")))</f>
        <v>N/A</v>
      </c>
      <c r="Z4493" s="1" t="str">
        <f aca="false">IF($D4493="Z540.1 w/data",0,"")</f>
        <v/>
      </c>
      <c r="AA4493" s="1" t="e">
        <f aca="false">$Y4493+$Q4493+$Z4493</f>
        <v>#VALUE!</v>
      </c>
      <c r="AB4493" s="1" t="n">
        <f aca="false">$N4493+$Q4493</f>
        <v>0</v>
      </c>
      <c r="AC4493" s="1" t="str">
        <f aca="false">IF($Y4493="","",IF(AND($AA4493&gt;=$R4493,$AA4493&lt;=$S4493),"Pass","Fail"))</f>
        <v/>
      </c>
      <c r="AD4493" s="1" t="str">
        <f aca="false">IF($Y4493="","",IF($AA4493&gt;$R4493,"Pass","Fail"))</f>
        <v/>
      </c>
      <c r="AE4493" s="1" t="str">
        <f aca="false">IF($Y4493="","",IF($AA4493&gt;=$R4493,"Pass","Fail"))</f>
        <v/>
      </c>
      <c r="AF4493" s="1" t="str">
        <f aca="false">IF($Y4493="","",IF($AA4493&lt;=$S4493,"Pass","Fail"))</f>
        <v/>
      </c>
      <c r="AG4493" s="1" t="str">
        <f aca="false">IF($Y4493="","",IF($AA4493&lt;$S4493,"Pass","Fail"))</f>
        <v/>
      </c>
      <c r="AH4493" s="23" t="str">
        <f aca="true">INDIRECT(CHOOSE(MATCH($T4493,{"±","&gt;","≥","≤","&lt;"},0), "AC", "AD", "AE", "AF", "AG") &amp; ROW())</f>
        <v/>
      </c>
      <c r="AI4493" s="56" t="str">
        <f aca="false">IF($X4493="Not Significant","No Further Action Required",
IF($AH4493="","",
IF(AND($AH4493="Pass",$L4493="0 - Passed "),"Analysis performed; no further action required.",
IF(AND($AH4493="Fail",$L4493="1 - Failed "),"Analysis performed; no further action required.",
IF(AND($AH4493="Pass",$L4493="2 - Limited In Use "),"Analysis performed; no further action required.",
IF(AND($AH4493="Fail",$L4493="3 - Adjusted "),"Analysis performed; no further action required.",
"Unit fails analysis; TSM determination required."))))))</f>
        <v/>
      </c>
      <c r="AJ4493" s="58"/>
    </row>
    <row r="4494" customFormat="false" ht="15" hidden="false" customHeight="false" outlineLevel="0" collapsed="false">
      <c r="A4494" s="56"/>
      <c r="E4494" s="57" t="str">
        <f aca="false">IF(AND($F4494="",$G4494=""),"",IF($G4494="",$F4494,HYPERLINK($G4494,$F4494)))</f>
        <v/>
      </c>
      <c r="H4494" s="1" t="str">
        <f aca="false">IF($I4494="","None Attached",IF(LEFT($I4494,5)="https",HYPERLINK($I4494,"Datasheet"),HYPERLINK(_xlfn.CONCAT("https://",$I4494),"Datasheet")))</f>
        <v>None Attached</v>
      </c>
      <c r="M4494" s="56"/>
      <c r="P4494" s="58"/>
      <c r="Q4494" s="1" t="n">
        <f aca="false">$M4494-$N4494</f>
        <v>0</v>
      </c>
      <c r="R4494" s="56"/>
      <c r="T4494" s="59" t="s">
        <v>15</v>
      </c>
      <c r="U4494" s="1" t="n">
        <f aca="false">$S4494-$R4494</f>
        <v>0</v>
      </c>
      <c r="V4494" s="1" t="n">
        <f aca="false">IF($T4494="±",$Q4494*2,$Q4494)</f>
        <v>0</v>
      </c>
      <c r="W4494" s="60" t="str">
        <f aca="false">IFERROR($U4494/ABS($V4494),"N/A")</f>
        <v>N/A</v>
      </c>
      <c r="X4494" s="61" t="str">
        <f aca="false">IF(OR($W4494="N/A",$R4494="",$S4494=""),"N/A",IF($W4494&gt;=4,"Not Significant",IF($W4494&gt;=2,"Semi-Significant","Significant")))</f>
        <v>N/A</v>
      </c>
      <c r="Z4494" s="1" t="str">
        <f aca="false">IF($D4494="Z540.1 w/data",0,"")</f>
        <v/>
      </c>
      <c r="AA4494" s="1" t="e">
        <f aca="false">$Y4494+$Q4494+$Z4494</f>
        <v>#VALUE!</v>
      </c>
      <c r="AB4494" s="1" t="n">
        <f aca="false">$N4494+$Q4494</f>
        <v>0</v>
      </c>
      <c r="AC4494" s="1" t="str">
        <f aca="false">IF($Y4494="","",IF(AND($AA4494&gt;=$R4494,$AA4494&lt;=$S4494),"Pass","Fail"))</f>
        <v/>
      </c>
      <c r="AD4494" s="1" t="str">
        <f aca="false">IF($Y4494="","",IF($AA4494&gt;$R4494,"Pass","Fail"))</f>
        <v/>
      </c>
      <c r="AE4494" s="1" t="str">
        <f aca="false">IF($Y4494="","",IF($AA4494&gt;=$R4494,"Pass","Fail"))</f>
        <v/>
      </c>
      <c r="AF4494" s="1" t="str">
        <f aca="false">IF($Y4494="","",IF($AA4494&lt;=$S4494,"Pass","Fail"))</f>
        <v/>
      </c>
      <c r="AG4494" s="1" t="str">
        <f aca="false">IF($Y4494="","",IF($AA4494&lt;$S4494,"Pass","Fail"))</f>
        <v/>
      </c>
      <c r="AH4494" s="23" t="str">
        <f aca="true">INDIRECT(CHOOSE(MATCH($T4494,{"±","&gt;","≥","≤","&lt;"},0), "AC", "AD", "AE", "AF", "AG") &amp; ROW())</f>
        <v/>
      </c>
      <c r="AI4494" s="56" t="str">
        <f aca="false">IF($X4494="Not Significant","No Further Action Required",
IF($AH4494="","",
IF(AND($AH4494="Pass",$L4494="0 - Passed "),"Analysis performed; no further action required.",
IF(AND($AH4494="Fail",$L4494="1 - Failed "),"Analysis performed; no further action required.",
IF(AND($AH4494="Pass",$L4494="2 - Limited In Use "),"Analysis performed; no further action required.",
IF(AND($AH4494="Fail",$L4494="3 - Adjusted "),"Analysis performed; no further action required.",
"Unit fails analysis; TSM determination required."))))))</f>
        <v/>
      </c>
      <c r="AJ4494" s="58"/>
    </row>
    <row r="4495" customFormat="false" ht="15" hidden="false" customHeight="false" outlineLevel="0" collapsed="false">
      <c r="A4495" s="56"/>
      <c r="E4495" s="57" t="str">
        <f aca="false">IF(AND($F4495="",$G4495=""),"",IF($G4495="",$F4495,HYPERLINK($G4495,$F4495)))</f>
        <v/>
      </c>
      <c r="H4495" s="1" t="str">
        <f aca="false">IF($I4495="","None Attached",IF(LEFT($I4495,5)="https",HYPERLINK($I4495,"Datasheet"),HYPERLINK(_xlfn.CONCAT("https://",$I4495),"Datasheet")))</f>
        <v>None Attached</v>
      </c>
      <c r="M4495" s="56"/>
      <c r="P4495" s="58"/>
      <c r="Q4495" s="1" t="n">
        <f aca="false">$M4495-$N4495</f>
        <v>0</v>
      </c>
      <c r="R4495" s="56"/>
      <c r="T4495" s="59" t="s">
        <v>15</v>
      </c>
      <c r="U4495" s="1" t="n">
        <f aca="false">$S4495-$R4495</f>
        <v>0</v>
      </c>
      <c r="V4495" s="1" t="n">
        <f aca="false">IF($T4495="±",$Q4495*2,$Q4495)</f>
        <v>0</v>
      </c>
      <c r="W4495" s="60" t="str">
        <f aca="false">IFERROR($U4495/ABS($V4495),"N/A")</f>
        <v>N/A</v>
      </c>
      <c r="X4495" s="61" t="str">
        <f aca="false">IF(OR($W4495="N/A",$R4495="",$S4495=""),"N/A",IF($W4495&gt;=4,"Not Significant",IF($W4495&gt;=2,"Semi-Significant","Significant")))</f>
        <v>N/A</v>
      </c>
      <c r="Z4495" s="1" t="str">
        <f aca="false">IF($D4495="Z540.1 w/data",0,"")</f>
        <v/>
      </c>
      <c r="AA4495" s="1" t="e">
        <f aca="false">$Y4495+$Q4495+$Z4495</f>
        <v>#VALUE!</v>
      </c>
      <c r="AB4495" s="1" t="n">
        <f aca="false">$N4495+$Q4495</f>
        <v>0</v>
      </c>
      <c r="AC4495" s="1" t="str">
        <f aca="false">IF($Y4495="","",IF(AND($AA4495&gt;=$R4495,$AA4495&lt;=$S4495),"Pass","Fail"))</f>
        <v/>
      </c>
      <c r="AD4495" s="1" t="str">
        <f aca="false">IF($Y4495="","",IF($AA4495&gt;$R4495,"Pass","Fail"))</f>
        <v/>
      </c>
      <c r="AE4495" s="1" t="str">
        <f aca="false">IF($Y4495="","",IF($AA4495&gt;=$R4495,"Pass","Fail"))</f>
        <v/>
      </c>
      <c r="AF4495" s="1" t="str">
        <f aca="false">IF($Y4495="","",IF($AA4495&lt;=$S4495,"Pass","Fail"))</f>
        <v/>
      </c>
      <c r="AG4495" s="1" t="str">
        <f aca="false">IF($Y4495="","",IF($AA4495&lt;$S4495,"Pass","Fail"))</f>
        <v/>
      </c>
      <c r="AH4495" s="23" t="str">
        <f aca="true">INDIRECT(CHOOSE(MATCH($T4495,{"±","&gt;","≥","≤","&lt;"},0), "AC", "AD", "AE", "AF", "AG") &amp; ROW())</f>
        <v/>
      </c>
      <c r="AI4495" s="56" t="str">
        <f aca="false">IF($X4495="Not Significant","No Further Action Required",
IF($AH4495="","",
IF(AND($AH4495="Pass",$L4495="0 - Passed "),"Analysis performed; no further action required.",
IF(AND($AH4495="Fail",$L4495="1 - Failed "),"Analysis performed; no further action required.",
IF(AND($AH4495="Pass",$L4495="2 - Limited In Use "),"Analysis performed; no further action required.",
IF(AND($AH4495="Fail",$L4495="3 - Adjusted "),"Analysis performed; no further action required.",
"Unit fails analysis; TSM determination required."))))))</f>
        <v/>
      </c>
      <c r="AJ4495" s="58"/>
    </row>
    <row r="4496" customFormat="false" ht="15" hidden="false" customHeight="false" outlineLevel="0" collapsed="false">
      <c r="A4496" s="56"/>
      <c r="E4496" s="57" t="str">
        <f aca="false">IF(AND($F4496="",$G4496=""),"",IF($G4496="",$F4496,HYPERLINK($G4496,$F4496)))</f>
        <v/>
      </c>
      <c r="H4496" s="1" t="str">
        <f aca="false">IF($I4496="","None Attached",IF(LEFT($I4496,5)="https",HYPERLINK($I4496,"Datasheet"),HYPERLINK(_xlfn.CONCAT("https://",$I4496),"Datasheet")))</f>
        <v>None Attached</v>
      </c>
      <c r="M4496" s="56"/>
      <c r="P4496" s="58"/>
      <c r="Q4496" s="1" t="n">
        <f aca="false">$M4496-$N4496</f>
        <v>0</v>
      </c>
      <c r="R4496" s="56"/>
      <c r="T4496" s="59" t="s">
        <v>15</v>
      </c>
      <c r="U4496" s="1" t="n">
        <f aca="false">$S4496-$R4496</f>
        <v>0</v>
      </c>
      <c r="V4496" s="1" t="n">
        <f aca="false">IF($T4496="±",$Q4496*2,$Q4496)</f>
        <v>0</v>
      </c>
      <c r="W4496" s="60" t="str">
        <f aca="false">IFERROR($U4496/ABS($V4496),"N/A")</f>
        <v>N/A</v>
      </c>
      <c r="X4496" s="61" t="str">
        <f aca="false">IF(OR($W4496="N/A",$R4496="",$S4496=""),"N/A",IF($W4496&gt;=4,"Not Significant",IF($W4496&gt;=2,"Semi-Significant","Significant")))</f>
        <v>N/A</v>
      </c>
      <c r="Z4496" s="1" t="str">
        <f aca="false">IF($D4496="Z540.1 w/data",0,"")</f>
        <v/>
      </c>
      <c r="AA4496" s="1" t="e">
        <f aca="false">$Y4496+$Q4496+$Z4496</f>
        <v>#VALUE!</v>
      </c>
      <c r="AB4496" s="1" t="n">
        <f aca="false">$N4496+$Q4496</f>
        <v>0</v>
      </c>
      <c r="AC4496" s="1" t="str">
        <f aca="false">IF($Y4496="","",IF(AND($AA4496&gt;=$R4496,$AA4496&lt;=$S4496),"Pass","Fail"))</f>
        <v/>
      </c>
      <c r="AD4496" s="1" t="str">
        <f aca="false">IF($Y4496="","",IF($AA4496&gt;$R4496,"Pass","Fail"))</f>
        <v/>
      </c>
      <c r="AE4496" s="1" t="str">
        <f aca="false">IF($Y4496="","",IF($AA4496&gt;=$R4496,"Pass","Fail"))</f>
        <v/>
      </c>
      <c r="AF4496" s="1" t="str">
        <f aca="false">IF($Y4496="","",IF($AA4496&lt;=$S4496,"Pass","Fail"))</f>
        <v/>
      </c>
      <c r="AG4496" s="1" t="str">
        <f aca="false">IF($Y4496="","",IF($AA4496&lt;$S4496,"Pass","Fail"))</f>
        <v/>
      </c>
      <c r="AH4496" s="23" t="str">
        <f aca="true">INDIRECT(CHOOSE(MATCH($T4496,{"±","&gt;","≥","≤","&lt;"},0), "AC", "AD", "AE", "AF", "AG") &amp; ROW())</f>
        <v/>
      </c>
      <c r="AI4496" s="56" t="str">
        <f aca="false">IF($X4496="Not Significant","No Further Action Required",
IF($AH4496="","",
IF(AND($AH4496="Pass",$L4496="0 - Passed "),"Analysis performed; no further action required.",
IF(AND($AH4496="Fail",$L4496="1 - Failed "),"Analysis performed; no further action required.",
IF(AND($AH4496="Pass",$L4496="2 - Limited In Use "),"Analysis performed; no further action required.",
IF(AND($AH4496="Fail",$L4496="3 - Adjusted "),"Analysis performed; no further action required.",
"Unit fails analysis; TSM determination required."))))))</f>
        <v/>
      </c>
      <c r="AJ4496" s="58"/>
    </row>
    <row r="4497" customFormat="false" ht="15" hidden="false" customHeight="false" outlineLevel="0" collapsed="false">
      <c r="A4497" s="56"/>
      <c r="E4497" s="57" t="str">
        <f aca="false">IF(AND($F4497="",$G4497=""),"",IF($G4497="",$F4497,HYPERLINK($G4497,$F4497)))</f>
        <v/>
      </c>
      <c r="H4497" s="1" t="str">
        <f aca="false">IF($I4497="","None Attached",IF(LEFT($I4497,5)="https",HYPERLINK($I4497,"Datasheet"),HYPERLINK(_xlfn.CONCAT("https://",$I4497),"Datasheet")))</f>
        <v>None Attached</v>
      </c>
      <c r="M4497" s="56"/>
      <c r="P4497" s="58"/>
      <c r="Q4497" s="1" t="n">
        <f aca="false">$M4497-$N4497</f>
        <v>0</v>
      </c>
      <c r="R4497" s="56"/>
      <c r="T4497" s="59" t="s">
        <v>15</v>
      </c>
      <c r="U4497" s="1" t="n">
        <f aca="false">$S4497-$R4497</f>
        <v>0</v>
      </c>
      <c r="V4497" s="1" t="n">
        <f aca="false">IF($T4497="±",$Q4497*2,$Q4497)</f>
        <v>0</v>
      </c>
      <c r="W4497" s="60" t="str">
        <f aca="false">IFERROR($U4497/ABS($V4497),"N/A")</f>
        <v>N/A</v>
      </c>
      <c r="X4497" s="61" t="str">
        <f aca="false">IF(OR($W4497="N/A",$R4497="",$S4497=""),"N/A",IF($W4497&gt;=4,"Not Significant",IF($W4497&gt;=2,"Semi-Significant","Significant")))</f>
        <v>N/A</v>
      </c>
      <c r="Z4497" s="1" t="str">
        <f aca="false">IF($D4497="Z540.1 w/data",0,"")</f>
        <v/>
      </c>
      <c r="AA4497" s="1" t="e">
        <f aca="false">$Y4497+$Q4497+$Z4497</f>
        <v>#VALUE!</v>
      </c>
      <c r="AB4497" s="1" t="n">
        <f aca="false">$N4497+$Q4497</f>
        <v>0</v>
      </c>
      <c r="AC4497" s="1" t="str">
        <f aca="false">IF($Y4497="","",IF(AND($AA4497&gt;=$R4497,$AA4497&lt;=$S4497),"Pass","Fail"))</f>
        <v/>
      </c>
      <c r="AD4497" s="1" t="str">
        <f aca="false">IF($Y4497="","",IF($AA4497&gt;$R4497,"Pass","Fail"))</f>
        <v/>
      </c>
      <c r="AE4497" s="1" t="str">
        <f aca="false">IF($Y4497="","",IF($AA4497&gt;=$R4497,"Pass","Fail"))</f>
        <v/>
      </c>
      <c r="AF4497" s="1" t="str">
        <f aca="false">IF($Y4497="","",IF($AA4497&lt;=$S4497,"Pass","Fail"))</f>
        <v/>
      </c>
      <c r="AG4497" s="1" t="str">
        <f aca="false">IF($Y4497="","",IF($AA4497&lt;$S4497,"Pass","Fail"))</f>
        <v/>
      </c>
      <c r="AH4497" s="23" t="str">
        <f aca="true">INDIRECT(CHOOSE(MATCH($T4497,{"±","&gt;","≥","≤","&lt;"},0), "AC", "AD", "AE", "AF", "AG") &amp; ROW())</f>
        <v/>
      </c>
      <c r="AI4497" s="56" t="str">
        <f aca="false">IF($X4497="Not Significant","No Further Action Required",
IF($AH4497="","",
IF(AND($AH4497="Pass",$L4497="0 - Passed "),"Analysis performed; no further action required.",
IF(AND($AH4497="Fail",$L4497="1 - Failed "),"Analysis performed; no further action required.",
IF(AND($AH4497="Pass",$L4497="2 - Limited In Use "),"Analysis performed; no further action required.",
IF(AND($AH4497="Fail",$L4497="3 - Adjusted "),"Analysis performed; no further action required.",
"Unit fails analysis; TSM determination required."))))))</f>
        <v/>
      </c>
      <c r="AJ4497" s="58"/>
    </row>
    <row r="4498" customFormat="false" ht="15" hidden="false" customHeight="false" outlineLevel="0" collapsed="false">
      <c r="A4498" s="56"/>
      <c r="E4498" s="57" t="str">
        <f aca="false">IF(AND($F4498="",$G4498=""),"",IF($G4498="",$F4498,HYPERLINK($G4498,$F4498)))</f>
        <v/>
      </c>
      <c r="H4498" s="1" t="str">
        <f aca="false">IF($I4498="","None Attached",IF(LEFT($I4498,5)="https",HYPERLINK($I4498,"Datasheet"),HYPERLINK(_xlfn.CONCAT("https://",$I4498),"Datasheet")))</f>
        <v>None Attached</v>
      </c>
      <c r="M4498" s="56"/>
      <c r="P4498" s="58"/>
      <c r="Q4498" s="1" t="n">
        <f aca="false">$M4498-$N4498</f>
        <v>0</v>
      </c>
      <c r="R4498" s="56"/>
      <c r="T4498" s="59" t="s">
        <v>15</v>
      </c>
      <c r="U4498" s="1" t="n">
        <f aca="false">$S4498-$R4498</f>
        <v>0</v>
      </c>
      <c r="V4498" s="1" t="n">
        <f aca="false">IF($T4498="±",$Q4498*2,$Q4498)</f>
        <v>0</v>
      </c>
      <c r="W4498" s="60" t="str">
        <f aca="false">IFERROR($U4498/ABS($V4498),"N/A")</f>
        <v>N/A</v>
      </c>
      <c r="X4498" s="61" t="str">
        <f aca="false">IF(OR($W4498="N/A",$R4498="",$S4498=""),"N/A",IF($W4498&gt;=4,"Not Significant",IF($W4498&gt;=2,"Semi-Significant","Significant")))</f>
        <v>N/A</v>
      </c>
      <c r="Z4498" s="1" t="str">
        <f aca="false">IF($D4498="Z540.1 w/data",0,"")</f>
        <v/>
      </c>
      <c r="AA4498" s="1" t="e">
        <f aca="false">$Y4498+$Q4498+$Z4498</f>
        <v>#VALUE!</v>
      </c>
      <c r="AB4498" s="1" t="n">
        <f aca="false">$N4498+$Q4498</f>
        <v>0</v>
      </c>
      <c r="AC4498" s="1" t="str">
        <f aca="false">IF($Y4498="","",IF(AND($AA4498&gt;=$R4498,$AA4498&lt;=$S4498),"Pass","Fail"))</f>
        <v/>
      </c>
      <c r="AD4498" s="1" t="str">
        <f aca="false">IF($Y4498="","",IF($AA4498&gt;$R4498,"Pass","Fail"))</f>
        <v/>
      </c>
      <c r="AE4498" s="1" t="str">
        <f aca="false">IF($Y4498="","",IF($AA4498&gt;=$R4498,"Pass","Fail"))</f>
        <v/>
      </c>
      <c r="AF4498" s="1" t="str">
        <f aca="false">IF($Y4498="","",IF($AA4498&lt;=$S4498,"Pass","Fail"))</f>
        <v/>
      </c>
      <c r="AG4498" s="1" t="str">
        <f aca="false">IF($Y4498="","",IF($AA4498&lt;$S4498,"Pass","Fail"))</f>
        <v/>
      </c>
      <c r="AH4498" s="23" t="str">
        <f aca="true">INDIRECT(CHOOSE(MATCH($T4498,{"±","&gt;","≥","≤","&lt;"},0), "AC", "AD", "AE", "AF", "AG") &amp; ROW())</f>
        <v/>
      </c>
      <c r="AI4498" s="56" t="str">
        <f aca="false">IF($X4498="Not Significant","No Further Action Required",
IF($AH4498="","",
IF(AND($AH4498="Pass",$L4498="0 - Passed "),"Analysis performed; no further action required.",
IF(AND($AH4498="Fail",$L4498="1 - Failed "),"Analysis performed; no further action required.",
IF(AND($AH4498="Pass",$L4498="2 - Limited In Use "),"Analysis performed; no further action required.",
IF(AND($AH4498="Fail",$L4498="3 - Adjusted "),"Analysis performed; no further action required.",
"Unit fails analysis; TSM determination required."))))))</f>
        <v/>
      </c>
      <c r="AJ4498" s="58"/>
    </row>
    <row r="4499" customFormat="false" ht="15" hidden="false" customHeight="false" outlineLevel="0" collapsed="false">
      <c r="A4499" s="56"/>
      <c r="E4499" s="57" t="str">
        <f aca="false">IF(AND($F4499="",$G4499=""),"",IF($G4499="",$F4499,HYPERLINK($G4499,$F4499)))</f>
        <v/>
      </c>
      <c r="H4499" s="1" t="str">
        <f aca="false">IF($I4499="","None Attached",IF(LEFT($I4499,5)="https",HYPERLINK($I4499,"Datasheet"),HYPERLINK(_xlfn.CONCAT("https://",$I4499),"Datasheet")))</f>
        <v>None Attached</v>
      </c>
      <c r="M4499" s="56"/>
      <c r="P4499" s="58"/>
      <c r="Q4499" s="1" t="n">
        <f aca="false">$M4499-$N4499</f>
        <v>0</v>
      </c>
      <c r="R4499" s="56"/>
      <c r="T4499" s="59" t="s">
        <v>15</v>
      </c>
      <c r="U4499" s="1" t="n">
        <f aca="false">$S4499-$R4499</f>
        <v>0</v>
      </c>
      <c r="V4499" s="1" t="n">
        <f aca="false">IF($T4499="±",$Q4499*2,$Q4499)</f>
        <v>0</v>
      </c>
      <c r="W4499" s="60" t="str">
        <f aca="false">IFERROR($U4499/ABS($V4499),"N/A")</f>
        <v>N/A</v>
      </c>
      <c r="X4499" s="61" t="str">
        <f aca="false">IF(OR($W4499="N/A",$R4499="",$S4499=""),"N/A",IF($W4499&gt;=4,"Not Significant",IF($W4499&gt;=2,"Semi-Significant","Significant")))</f>
        <v>N/A</v>
      </c>
      <c r="Z4499" s="1" t="str">
        <f aca="false">IF($D4499="Z540.1 w/data",0,"")</f>
        <v/>
      </c>
      <c r="AA4499" s="1" t="e">
        <f aca="false">$Y4499+$Q4499+$Z4499</f>
        <v>#VALUE!</v>
      </c>
      <c r="AB4499" s="1" t="n">
        <f aca="false">$N4499+$Q4499</f>
        <v>0</v>
      </c>
      <c r="AC4499" s="1" t="str">
        <f aca="false">IF($Y4499="","",IF(AND($AA4499&gt;=$R4499,$AA4499&lt;=$S4499),"Pass","Fail"))</f>
        <v/>
      </c>
      <c r="AD4499" s="1" t="str">
        <f aca="false">IF($Y4499="","",IF($AA4499&gt;$R4499,"Pass","Fail"))</f>
        <v/>
      </c>
      <c r="AE4499" s="1" t="str">
        <f aca="false">IF($Y4499="","",IF($AA4499&gt;=$R4499,"Pass","Fail"))</f>
        <v/>
      </c>
      <c r="AF4499" s="1" t="str">
        <f aca="false">IF($Y4499="","",IF($AA4499&lt;=$S4499,"Pass","Fail"))</f>
        <v/>
      </c>
      <c r="AG4499" s="1" t="str">
        <f aca="false">IF($Y4499="","",IF($AA4499&lt;$S4499,"Pass","Fail"))</f>
        <v/>
      </c>
      <c r="AH4499" s="23" t="str">
        <f aca="true">INDIRECT(CHOOSE(MATCH($T4499,{"±","&gt;","≥","≤","&lt;"},0), "AC", "AD", "AE", "AF", "AG") &amp; ROW())</f>
        <v/>
      </c>
      <c r="AI4499" s="56" t="str">
        <f aca="false">IF($X4499="Not Significant","No Further Action Required",
IF($AH4499="","",
IF(AND($AH4499="Pass",$L4499="0 - Passed "),"Analysis performed; no further action required.",
IF(AND($AH4499="Fail",$L4499="1 - Failed "),"Analysis performed; no further action required.",
IF(AND($AH4499="Pass",$L4499="2 - Limited In Use "),"Analysis performed; no further action required.",
IF(AND($AH4499="Fail",$L4499="3 - Adjusted "),"Analysis performed; no further action required.",
"Unit fails analysis; TSM determination required."))))))</f>
        <v/>
      </c>
      <c r="AJ4499" s="58"/>
    </row>
    <row r="4500" customFormat="false" ht="15" hidden="false" customHeight="false" outlineLevel="0" collapsed="false">
      <c r="A4500" s="56"/>
      <c r="E4500" s="57" t="str">
        <f aca="false">IF(AND($F4500="",$G4500=""),"",IF($G4500="",$F4500,HYPERLINK($G4500,$F4500)))</f>
        <v/>
      </c>
      <c r="H4500" s="1" t="str">
        <f aca="false">IF($I4500="","None Attached",IF(LEFT($I4500,5)="https",HYPERLINK($I4500,"Datasheet"),HYPERLINK(_xlfn.CONCAT("https://",$I4500),"Datasheet")))</f>
        <v>None Attached</v>
      </c>
      <c r="M4500" s="56"/>
      <c r="P4500" s="58"/>
      <c r="Q4500" s="1" t="n">
        <f aca="false">$M4500-$N4500</f>
        <v>0</v>
      </c>
      <c r="R4500" s="56"/>
      <c r="T4500" s="59" t="s">
        <v>15</v>
      </c>
      <c r="U4500" s="1" t="n">
        <f aca="false">$S4500-$R4500</f>
        <v>0</v>
      </c>
      <c r="V4500" s="1" t="n">
        <f aca="false">IF($T4500="±",$Q4500*2,$Q4500)</f>
        <v>0</v>
      </c>
      <c r="W4500" s="60" t="str">
        <f aca="false">IFERROR($U4500/ABS($V4500),"N/A")</f>
        <v>N/A</v>
      </c>
      <c r="X4500" s="61" t="str">
        <f aca="false">IF(OR($W4500="N/A",$R4500="",$S4500=""),"N/A",IF($W4500&gt;=4,"Not Significant",IF($W4500&gt;=2,"Semi-Significant","Significant")))</f>
        <v>N/A</v>
      </c>
      <c r="Z4500" s="1" t="str">
        <f aca="false">IF($D4500="Z540.1 w/data",0,"")</f>
        <v/>
      </c>
      <c r="AA4500" s="1" t="e">
        <f aca="false">$Y4500+$Q4500+$Z4500</f>
        <v>#VALUE!</v>
      </c>
      <c r="AB4500" s="1" t="n">
        <f aca="false">$N4500+$Q4500</f>
        <v>0</v>
      </c>
      <c r="AC4500" s="1" t="str">
        <f aca="false">IF($Y4500="","",IF(AND($AA4500&gt;=$R4500,$AA4500&lt;=$S4500),"Pass","Fail"))</f>
        <v/>
      </c>
      <c r="AD4500" s="1" t="str">
        <f aca="false">IF($Y4500="","",IF($AA4500&gt;$R4500,"Pass","Fail"))</f>
        <v/>
      </c>
      <c r="AE4500" s="1" t="str">
        <f aca="false">IF($Y4500="","",IF($AA4500&gt;=$R4500,"Pass","Fail"))</f>
        <v/>
      </c>
      <c r="AF4500" s="1" t="str">
        <f aca="false">IF($Y4500="","",IF($AA4500&lt;=$S4500,"Pass","Fail"))</f>
        <v/>
      </c>
      <c r="AG4500" s="1" t="str">
        <f aca="false">IF($Y4500="","",IF($AA4500&lt;$S4500,"Pass","Fail"))</f>
        <v/>
      </c>
      <c r="AH4500" s="23" t="str">
        <f aca="true">INDIRECT(CHOOSE(MATCH($T4500,{"±","&gt;","≥","≤","&lt;"},0), "AC", "AD", "AE", "AF", "AG") &amp; ROW())</f>
        <v/>
      </c>
      <c r="AI4500" s="56" t="str">
        <f aca="false">IF($X4500="Not Significant","No Further Action Required",
IF($AH4500="","",
IF(AND($AH4500="Pass",$L4500="0 - Passed "),"Analysis performed; no further action required.",
IF(AND($AH4500="Fail",$L4500="1 - Failed "),"Analysis performed; no further action required.",
IF(AND($AH4500="Pass",$L4500="2 - Limited In Use "),"Analysis performed; no further action required.",
IF(AND($AH4500="Fail",$L4500="3 - Adjusted "),"Analysis performed; no further action required.",
"Unit fails analysis; TSM determination required."))))))</f>
        <v/>
      </c>
      <c r="AJ4500" s="58"/>
    </row>
    <row r="4501" customFormat="false" ht="15" hidden="false" customHeight="false" outlineLevel="0" collapsed="false">
      <c r="A4501" s="56"/>
      <c r="E4501" s="57" t="str">
        <f aca="false">IF(AND($F4501="",$G4501=""),"",IF($G4501="",$F4501,HYPERLINK($G4501,$F4501)))</f>
        <v/>
      </c>
      <c r="H4501" s="1" t="str">
        <f aca="false">IF($I4501="","None Attached",IF(LEFT($I4501,5)="https",HYPERLINK($I4501,"Datasheet"),HYPERLINK(_xlfn.CONCAT("https://",$I4501),"Datasheet")))</f>
        <v>None Attached</v>
      </c>
      <c r="M4501" s="56"/>
      <c r="P4501" s="58"/>
      <c r="Q4501" s="1" t="n">
        <f aca="false">$M4501-$N4501</f>
        <v>0</v>
      </c>
      <c r="R4501" s="56"/>
      <c r="T4501" s="59" t="s">
        <v>15</v>
      </c>
      <c r="U4501" s="1" t="n">
        <f aca="false">$S4501-$R4501</f>
        <v>0</v>
      </c>
      <c r="V4501" s="1" t="n">
        <f aca="false">IF($T4501="±",$Q4501*2,$Q4501)</f>
        <v>0</v>
      </c>
      <c r="W4501" s="60" t="str">
        <f aca="false">IFERROR($U4501/ABS($V4501),"N/A")</f>
        <v>N/A</v>
      </c>
      <c r="X4501" s="61" t="str">
        <f aca="false">IF(OR($W4501="N/A",$R4501="",$S4501=""),"N/A",IF($W4501&gt;=4,"Not Significant",IF($W4501&gt;=2,"Semi-Significant","Significant")))</f>
        <v>N/A</v>
      </c>
      <c r="Z4501" s="1" t="str">
        <f aca="false">IF($D4501="Z540.1 w/data",0,"")</f>
        <v/>
      </c>
      <c r="AA4501" s="1" t="e">
        <f aca="false">$Y4501+$Q4501+$Z4501</f>
        <v>#VALUE!</v>
      </c>
      <c r="AB4501" s="1" t="n">
        <f aca="false">$N4501+$Q4501</f>
        <v>0</v>
      </c>
      <c r="AC4501" s="1" t="str">
        <f aca="false">IF($Y4501="","",IF(AND($AA4501&gt;=$R4501,$AA4501&lt;=$S4501),"Pass","Fail"))</f>
        <v/>
      </c>
      <c r="AD4501" s="1" t="str">
        <f aca="false">IF($Y4501="","",IF($AA4501&gt;$R4501,"Pass","Fail"))</f>
        <v/>
      </c>
      <c r="AE4501" s="1" t="str">
        <f aca="false">IF($Y4501="","",IF($AA4501&gt;=$R4501,"Pass","Fail"))</f>
        <v/>
      </c>
      <c r="AF4501" s="1" t="str">
        <f aca="false">IF($Y4501="","",IF($AA4501&lt;=$S4501,"Pass","Fail"))</f>
        <v/>
      </c>
      <c r="AG4501" s="1" t="str">
        <f aca="false">IF($Y4501="","",IF($AA4501&lt;$S4501,"Pass","Fail"))</f>
        <v/>
      </c>
      <c r="AH4501" s="23" t="str">
        <f aca="true">INDIRECT(CHOOSE(MATCH($T4501,{"±","&gt;","≥","≤","&lt;"},0), "AC", "AD", "AE", "AF", "AG") &amp; ROW())</f>
        <v/>
      </c>
      <c r="AI4501" s="56" t="str">
        <f aca="false">IF($X4501="Not Significant","No Further Action Required",
IF($AH4501="","",
IF(AND($AH4501="Pass",$L4501="0 - Passed "),"Analysis performed; no further action required.",
IF(AND($AH4501="Fail",$L4501="1 - Failed "),"Analysis performed; no further action required.",
IF(AND($AH4501="Pass",$L4501="2 - Limited In Use "),"Analysis performed; no further action required.",
IF(AND($AH4501="Fail",$L4501="3 - Adjusted "),"Analysis performed; no further action required.",
"Unit fails analysis; TSM determination required."))))))</f>
        <v/>
      </c>
      <c r="AJ4501" s="58"/>
    </row>
    <row r="4502" customFormat="false" ht="15" hidden="false" customHeight="false" outlineLevel="0" collapsed="false">
      <c r="A4502" s="56"/>
      <c r="E4502" s="57" t="str">
        <f aca="false">IF(AND($F4502="",$G4502=""),"",IF($G4502="",$F4502,HYPERLINK($G4502,$F4502)))</f>
        <v/>
      </c>
      <c r="H4502" s="1" t="str">
        <f aca="false">IF($I4502="","None Attached",IF(LEFT($I4502,5)="https",HYPERLINK($I4502,"Datasheet"),HYPERLINK(_xlfn.CONCAT("https://",$I4502),"Datasheet")))</f>
        <v>None Attached</v>
      </c>
      <c r="M4502" s="56"/>
      <c r="P4502" s="58"/>
      <c r="Q4502" s="1" t="n">
        <f aca="false">$M4502-$N4502</f>
        <v>0</v>
      </c>
      <c r="R4502" s="56"/>
      <c r="T4502" s="59" t="s">
        <v>15</v>
      </c>
      <c r="U4502" s="1" t="n">
        <f aca="false">$S4502-$R4502</f>
        <v>0</v>
      </c>
      <c r="V4502" s="1" t="n">
        <f aca="false">IF($T4502="±",$Q4502*2,$Q4502)</f>
        <v>0</v>
      </c>
      <c r="W4502" s="60" t="str">
        <f aca="false">IFERROR($U4502/ABS($V4502),"N/A")</f>
        <v>N/A</v>
      </c>
      <c r="X4502" s="61" t="str">
        <f aca="false">IF(OR($W4502="N/A",$R4502="",$S4502=""),"N/A",IF($W4502&gt;=4,"Not Significant",IF($W4502&gt;=2,"Semi-Significant","Significant")))</f>
        <v>N/A</v>
      </c>
      <c r="Z4502" s="1" t="str">
        <f aca="false">IF($D4502="Z540.1 w/data",0,"")</f>
        <v/>
      </c>
      <c r="AA4502" s="1" t="e">
        <f aca="false">$Y4502+$Q4502+$Z4502</f>
        <v>#VALUE!</v>
      </c>
      <c r="AB4502" s="1" t="n">
        <f aca="false">$N4502+$Q4502</f>
        <v>0</v>
      </c>
      <c r="AC4502" s="1" t="str">
        <f aca="false">IF($Y4502="","",IF(AND($AA4502&gt;=$R4502,$AA4502&lt;=$S4502),"Pass","Fail"))</f>
        <v/>
      </c>
      <c r="AD4502" s="1" t="str">
        <f aca="false">IF($Y4502="","",IF($AA4502&gt;$R4502,"Pass","Fail"))</f>
        <v/>
      </c>
      <c r="AE4502" s="1" t="str">
        <f aca="false">IF($Y4502="","",IF($AA4502&gt;=$R4502,"Pass","Fail"))</f>
        <v/>
      </c>
      <c r="AF4502" s="1" t="str">
        <f aca="false">IF($Y4502="","",IF($AA4502&lt;=$S4502,"Pass","Fail"))</f>
        <v/>
      </c>
      <c r="AG4502" s="1" t="str">
        <f aca="false">IF($Y4502="","",IF($AA4502&lt;$S4502,"Pass","Fail"))</f>
        <v/>
      </c>
      <c r="AH4502" s="23" t="str">
        <f aca="true">INDIRECT(CHOOSE(MATCH($T4502,{"±","&gt;","≥","≤","&lt;"},0), "AC", "AD", "AE", "AF", "AG") &amp; ROW())</f>
        <v/>
      </c>
      <c r="AI4502" s="56" t="str">
        <f aca="false">IF($X4502="Not Significant","No Further Action Required",
IF($AH4502="","",
IF(AND($AH4502="Pass",$L4502="0 - Passed "),"Analysis performed; no further action required.",
IF(AND($AH4502="Fail",$L4502="1 - Failed "),"Analysis performed; no further action required.",
IF(AND($AH4502="Pass",$L4502="2 - Limited In Use "),"Analysis performed; no further action required.",
IF(AND($AH4502="Fail",$L4502="3 - Adjusted "),"Analysis performed; no further action required.",
"Unit fails analysis; TSM determination required."))))))</f>
        <v/>
      </c>
      <c r="AJ4502" s="58"/>
    </row>
    <row r="4503" customFormat="false" ht="15" hidden="false" customHeight="false" outlineLevel="0" collapsed="false">
      <c r="A4503" s="56"/>
      <c r="E4503" s="57" t="str">
        <f aca="false">IF(AND($F4503="",$G4503=""),"",IF($G4503="",$F4503,HYPERLINK($G4503,$F4503)))</f>
        <v/>
      </c>
      <c r="H4503" s="1" t="str">
        <f aca="false">IF($I4503="","None Attached",IF(LEFT($I4503,5)="https",HYPERLINK($I4503,"Datasheet"),HYPERLINK(_xlfn.CONCAT("https://",$I4503),"Datasheet")))</f>
        <v>None Attached</v>
      </c>
      <c r="M4503" s="56"/>
      <c r="P4503" s="58"/>
      <c r="Q4503" s="1" t="n">
        <f aca="false">$M4503-$N4503</f>
        <v>0</v>
      </c>
      <c r="R4503" s="56"/>
      <c r="T4503" s="59" t="s">
        <v>15</v>
      </c>
      <c r="U4503" s="1" t="n">
        <f aca="false">$S4503-$R4503</f>
        <v>0</v>
      </c>
      <c r="V4503" s="1" t="n">
        <f aca="false">IF($T4503="±",$Q4503*2,$Q4503)</f>
        <v>0</v>
      </c>
      <c r="W4503" s="60" t="str">
        <f aca="false">IFERROR($U4503/ABS($V4503),"N/A")</f>
        <v>N/A</v>
      </c>
      <c r="X4503" s="61" t="str">
        <f aca="false">IF(OR($W4503="N/A",$R4503="",$S4503=""),"N/A",IF($W4503&gt;=4,"Not Significant",IF($W4503&gt;=2,"Semi-Significant","Significant")))</f>
        <v>N/A</v>
      </c>
      <c r="Z4503" s="1" t="str">
        <f aca="false">IF($D4503="Z540.1 w/data",0,"")</f>
        <v/>
      </c>
      <c r="AA4503" s="1" t="e">
        <f aca="false">$Y4503+$Q4503+$Z4503</f>
        <v>#VALUE!</v>
      </c>
      <c r="AB4503" s="1" t="n">
        <f aca="false">$N4503+$Q4503</f>
        <v>0</v>
      </c>
      <c r="AC4503" s="1" t="str">
        <f aca="false">IF($Y4503="","",IF(AND($AA4503&gt;=$R4503,$AA4503&lt;=$S4503),"Pass","Fail"))</f>
        <v/>
      </c>
      <c r="AD4503" s="1" t="str">
        <f aca="false">IF($Y4503="","",IF($AA4503&gt;$R4503,"Pass","Fail"))</f>
        <v/>
      </c>
      <c r="AE4503" s="1" t="str">
        <f aca="false">IF($Y4503="","",IF($AA4503&gt;=$R4503,"Pass","Fail"))</f>
        <v/>
      </c>
      <c r="AF4503" s="1" t="str">
        <f aca="false">IF($Y4503="","",IF($AA4503&lt;=$S4503,"Pass","Fail"))</f>
        <v/>
      </c>
      <c r="AG4503" s="1" t="str">
        <f aca="false">IF($Y4503="","",IF($AA4503&lt;$S4503,"Pass","Fail"))</f>
        <v/>
      </c>
      <c r="AH4503" s="23" t="str">
        <f aca="true">INDIRECT(CHOOSE(MATCH($T4503,{"±","&gt;","≥","≤","&lt;"},0), "AC", "AD", "AE", "AF", "AG") &amp; ROW())</f>
        <v/>
      </c>
      <c r="AI4503" s="56" t="str">
        <f aca="false">IF($X4503="Not Significant","No Further Action Required",
IF($AH4503="","",
IF(AND($AH4503="Pass",$L4503="0 - Passed "),"Analysis performed; no further action required.",
IF(AND($AH4503="Fail",$L4503="1 - Failed "),"Analysis performed; no further action required.",
IF(AND($AH4503="Pass",$L4503="2 - Limited In Use "),"Analysis performed; no further action required.",
IF(AND($AH4503="Fail",$L4503="3 - Adjusted "),"Analysis performed; no further action required.",
"Unit fails analysis; TSM determination required."))))))</f>
        <v/>
      </c>
      <c r="AJ4503" s="58"/>
    </row>
    <row r="4504" customFormat="false" ht="15" hidden="false" customHeight="false" outlineLevel="0" collapsed="false">
      <c r="A4504" s="56"/>
      <c r="E4504" s="57" t="str">
        <f aca="false">IF(AND($F4504="",$G4504=""),"",IF($G4504="",$F4504,HYPERLINK($G4504,$F4504)))</f>
        <v/>
      </c>
      <c r="H4504" s="1" t="str">
        <f aca="false">IF($I4504="","None Attached",IF(LEFT($I4504,5)="https",HYPERLINK($I4504,"Datasheet"),HYPERLINK(_xlfn.CONCAT("https://",$I4504),"Datasheet")))</f>
        <v>None Attached</v>
      </c>
      <c r="M4504" s="56"/>
      <c r="P4504" s="58"/>
      <c r="Q4504" s="1" t="n">
        <f aca="false">$M4504-$N4504</f>
        <v>0</v>
      </c>
      <c r="R4504" s="56"/>
      <c r="T4504" s="59" t="s">
        <v>15</v>
      </c>
      <c r="U4504" s="1" t="n">
        <f aca="false">$S4504-$R4504</f>
        <v>0</v>
      </c>
      <c r="V4504" s="1" t="n">
        <f aca="false">IF($T4504="±",$Q4504*2,$Q4504)</f>
        <v>0</v>
      </c>
      <c r="W4504" s="60" t="str">
        <f aca="false">IFERROR($U4504/ABS($V4504),"N/A")</f>
        <v>N/A</v>
      </c>
      <c r="X4504" s="61" t="str">
        <f aca="false">IF(OR($W4504="N/A",$R4504="",$S4504=""),"N/A",IF($W4504&gt;=4,"Not Significant",IF($W4504&gt;=2,"Semi-Significant","Significant")))</f>
        <v>N/A</v>
      </c>
      <c r="Z4504" s="1" t="str">
        <f aca="false">IF($D4504="Z540.1 w/data",0,"")</f>
        <v/>
      </c>
      <c r="AA4504" s="1" t="e">
        <f aca="false">$Y4504+$Q4504+$Z4504</f>
        <v>#VALUE!</v>
      </c>
      <c r="AB4504" s="1" t="n">
        <f aca="false">$N4504+$Q4504</f>
        <v>0</v>
      </c>
      <c r="AC4504" s="1" t="str">
        <f aca="false">IF($Y4504="","",IF(AND($AA4504&gt;=$R4504,$AA4504&lt;=$S4504),"Pass","Fail"))</f>
        <v/>
      </c>
      <c r="AD4504" s="1" t="str">
        <f aca="false">IF($Y4504="","",IF($AA4504&gt;$R4504,"Pass","Fail"))</f>
        <v/>
      </c>
      <c r="AE4504" s="1" t="str">
        <f aca="false">IF($Y4504="","",IF($AA4504&gt;=$R4504,"Pass","Fail"))</f>
        <v/>
      </c>
      <c r="AF4504" s="1" t="str">
        <f aca="false">IF($Y4504="","",IF($AA4504&lt;=$S4504,"Pass","Fail"))</f>
        <v/>
      </c>
      <c r="AG4504" s="1" t="str">
        <f aca="false">IF($Y4504="","",IF($AA4504&lt;$S4504,"Pass","Fail"))</f>
        <v/>
      </c>
      <c r="AH4504" s="23" t="str">
        <f aca="true">INDIRECT(CHOOSE(MATCH($T4504,{"±","&gt;","≥","≤","&lt;"},0), "AC", "AD", "AE", "AF", "AG") &amp; ROW())</f>
        <v/>
      </c>
      <c r="AI4504" s="56" t="str">
        <f aca="false">IF($X4504="Not Significant","No Further Action Required",
IF($AH4504="","",
IF(AND($AH4504="Pass",$L4504="0 - Passed "),"Analysis performed; no further action required.",
IF(AND($AH4504="Fail",$L4504="1 - Failed "),"Analysis performed; no further action required.",
IF(AND($AH4504="Pass",$L4504="2 - Limited In Use "),"Analysis performed; no further action required.",
IF(AND($AH4504="Fail",$L4504="3 - Adjusted "),"Analysis performed; no further action required.",
"Unit fails analysis; TSM determination required."))))))</f>
        <v/>
      </c>
      <c r="AJ4504" s="58"/>
    </row>
    <row r="4505" customFormat="false" ht="15" hidden="false" customHeight="false" outlineLevel="0" collapsed="false">
      <c r="A4505" s="56"/>
      <c r="E4505" s="57" t="str">
        <f aca="false">IF(AND($F4505="",$G4505=""),"",IF($G4505="",$F4505,HYPERLINK($G4505,$F4505)))</f>
        <v/>
      </c>
      <c r="H4505" s="1" t="str">
        <f aca="false">IF($I4505="","None Attached",IF(LEFT($I4505,5)="https",HYPERLINK($I4505,"Datasheet"),HYPERLINK(_xlfn.CONCAT("https://",$I4505),"Datasheet")))</f>
        <v>None Attached</v>
      </c>
      <c r="M4505" s="56"/>
      <c r="P4505" s="58"/>
      <c r="Q4505" s="1" t="n">
        <f aca="false">$M4505-$N4505</f>
        <v>0</v>
      </c>
      <c r="R4505" s="56"/>
      <c r="T4505" s="59" t="s">
        <v>15</v>
      </c>
      <c r="U4505" s="1" t="n">
        <f aca="false">$S4505-$R4505</f>
        <v>0</v>
      </c>
      <c r="V4505" s="1" t="n">
        <f aca="false">IF($T4505="±",$Q4505*2,$Q4505)</f>
        <v>0</v>
      </c>
      <c r="W4505" s="60" t="str">
        <f aca="false">IFERROR($U4505/ABS($V4505),"N/A")</f>
        <v>N/A</v>
      </c>
      <c r="X4505" s="61" t="str">
        <f aca="false">IF(OR($W4505="N/A",$R4505="",$S4505=""),"N/A",IF($W4505&gt;=4,"Not Significant",IF($W4505&gt;=2,"Semi-Significant","Significant")))</f>
        <v>N/A</v>
      </c>
      <c r="Z4505" s="1" t="str">
        <f aca="false">IF($D4505="Z540.1 w/data",0,"")</f>
        <v/>
      </c>
      <c r="AA4505" s="1" t="e">
        <f aca="false">$Y4505+$Q4505+$Z4505</f>
        <v>#VALUE!</v>
      </c>
      <c r="AB4505" s="1" t="n">
        <f aca="false">$N4505+$Q4505</f>
        <v>0</v>
      </c>
      <c r="AC4505" s="1" t="str">
        <f aca="false">IF($Y4505="","",IF(AND($AA4505&gt;=$R4505,$AA4505&lt;=$S4505),"Pass","Fail"))</f>
        <v/>
      </c>
      <c r="AD4505" s="1" t="str">
        <f aca="false">IF($Y4505="","",IF($AA4505&gt;$R4505,"Pass","Fail"))</f>
        <v/>
      </c>
      <c r="AE4505" s="1" t="str">
        <f aca="false">IF($Y4505="","",IF($AA4505&gt;=$R4505,"Pass","Fail"))</f>
        <v/>
      </c>
      <c r="AF4505" s="1" t="str">
        <f aca="false">IF($Y4505="","",IF($AA4505&lt;=$S4505,"Pass","Fail"))</f>
        <v/>
      </c>
      <c r="AG4505" s="1" t="str">
        <f aca="false">IF($Y4505="","",IF($AA4505&lt;$S4505,"Pass","Fail"))</f>
        <v/>
      </c>
      <c r="AH4505" s="23" t="str">
        <f aca="true">INDIRECT(CHOOSE(MATCH($T4505,{"±","&gt;","≥","≤","&lt;"},0), "AC", "AD", "AE", "AF", "AG") &amp; ROW())</f>
        <v/>
      </c>
      <c r="AI4505" s="56" t="str">
        <f aca="false">IF($X4505="Not Significant","No Further Action Required",
IF($AH4505="","",
IF(AND($AH4505="Pass",$L4505="0 - Passed "),"Analysis performed; no further action required.",
IF(AND($AH4505="Fail",$L4505="1 - Failed "),"Analysis performed; no further action required.",
IF(AND($AH4505="Pass",$L4505="2 - Limited In Use "),"Analysis performed; no further action required.",
IF(AND($AH4505="Fail",$L4505="3 - Adjusted "),"Analysis performed; no further action required.",
"Unit fails analysis; TSM determination required."))))))</f>
        <v/>
      </c>
      <c r="AJ4505" s="58"/>
    </row>
    <row r="4506" customFormat="false" ht="15" hidden="false" customHeight="false" outlineLevel="0" collapsed="false">
      <c r="A4506" s="56"/>
      <c r="E4506" s="57" t="str">
        <f aca="false">IF(AND($F4506="",$G4506=""),"",IF($G4506="",$F4506,HYPERLINK($G4506,$F4506)))</f>
        <v/>
      </c>
      <c r="H4506" s="1" t="str">
        <f aca="false">IF($I4506="","None Attached",IF(LEFT($I4506,5)="https",HYPERLINK($I4506,"Datasheet"),HYPERLINK(_xlfn.CONCAT("https://",$I4506),"Datasheet")))</f>
        <v>None Attached</v>
      </c>
      <c r="M4506" s="56"/>
      <c r="P4506" s="58"/>
      <c r="Q4506" s="1" t="n">
        <f aca="false">$M4506-$N4506</f>
        <v>0</v>
      </c>
      <c r="R4506" s="56"/>
      <c r="T4506" s="59" t="s">
        <v>15</v>
      </c>
      <c r="U4506" s="1" t="n">
        <f aca="false">$S4506-$R4506</f>
        <v>0</v>
      </c>
      <c r="V4506" s="1" t="n">
        <f aca="false">IF($T4506="±",$Q4506*2,$Q4506)</f>
        <v>0</v>
      </c>
      <c r="W4506" s="60" t="str">
        <f aca="false">IFERROR($U4506/ABS($V4506),"N/A")</f>
        <v>N/A</v>
      </c>
      <c r="X4506" s="61" t="str">
        <f aca="false">IF(OR($W4506="N/A",$R4506="",$S4506=""),"N/A",IF($W4506&gt;=4,"Not Significant",IF($W4506&gt;=2,"Semi-Significant","Significant")))</f>
        <v>N/A</v>
      </c>
      <c r="Z4506" s="1" t="str">
        <f aca="false">IF($D4506="Z540.1 w/data",0,"")</f>
        <v/>
      </c>
      <c r="AA4506" s="1" t="e">
        <f aca="false">$Y4506+$Q4506+$Z4506</f>
        <v>#VALUE!</v>
      </c>
      <c r="AB4506" s="1" t="n">
        <f aca="false">$N4506+$Q4506</f>
        <v>0</v>
      </c>
      <c r="AC4506" s="1" t="str">
        <f aca="false">IF($Y4506="","",IF(AND($AA4506&gt;=$R4506,$AA4506&lt;=$S4506),"Pass","Fail"))</f>
        <v/>
      </c>
      <c r="AD4506" s="1" t="str">
        <f aca="false">IF($Y4506="","",IF($AA4506&gt;$R4506,"Pass","Fail"))</f>
        <v/>
      </c>
      <c r="AE4506" s="1" t="str">
        <f aca="false">IF($Y4506="","",IF($AA4506&gt;=$R4506,"Pass","Fail"))</f>
        <v/>
      </c>
      <c r="AF4506" s="1" t="str">
        <f aca="false">IF($Y4506="","",IF($AA4506&lt;=$S4506,"Pass","Fail"))</f>
        <v/>
      </c>
      <c r="AG4506" s="1" t="str">
        <f aca="false">IF($Y4506="","",IF($AA4506&lt;$S4506,"Pass","Fail"))</f>
        <v/>
      </c>
      <c r="AH4506" s="23" t="str">
        <f aca="true">INDIRECT(CHOOSE(MATCH($T4506,{"±","&gt;","≥","≤","&lt;"},0), "AC", "AD", "AE", "AF", "AG") &amp; ROW())</f>
        <v/>
      </c>
      <c r="AI4506" s="56" t="str">
        <f aca="false">IF($X4506="Not Significant","No Further Action Required",
IF($AH4506="","",
IF(AND($AH4506="Pass",$L4506="0 - Passed "),"Analysis performed; no further action required.",
IF(AND($AH4506="Fail",$L4506="1 - Failed "),"Analysis performed; no further action required.",
IF(AND($AH4506="Pass",$L4506="2 - Limited In Use "),"Analysis performed; no further action required.",
IF(AND($AH4506="Fail",$L4506="3 - Adjusted "),"Analysis performed; no further action required.",
"Unit fails analysis; TSM determination required."))))))</f>
        <v/>
      </c>
      <c r="AJ4506" s="58"/>
    </row>
    <row r="4507" customFormat="false" ht="15" hidden="false" customHeight="false" outlineLevel="0" collapsed="false">
      <c r="A4507" s="56"/>
      <c r="E4507" s="57" t="str">
        <f aca="false">IF(AND($F4507="",$G4507=""),"",IF($G4507="",$F4507,HYPERLINK($G4507,$F4507)))</f>
        <v/>
      </c>
      <c r="H4507" s="1" t="str">
        <f aca="false">IF($I4507="","None Attached",IF(LEFT($I4507,5)="https",HYPERLINK($I4507,"Datasheet"),HYPERLINK(_xlfn.CONCAT("https://",$I4507),"Datasheet")))</f>
        <v>None Attached</v>
      </c>
      <c r="M4507" s="56"/>
      <c r="P4507" s="58"/>
      <c r="Q4507" s="1" t="n">
        <f aca="false">$M4507-$N4507</f>
        <v>0</v>
      </c>
      <c r="R4507" s="56"/>
      <c r="T4507" s="59" t="s">
        <v>15</v>
      </c>
      <c r="U4507" s="1" t="n">
        <f aca="false">$S4507-$R4507</f>
        <v>0</v>
      </c>
      <c r="V4507" s="1" t="n">
        <f aca="false">IF($T4507="±",$Q4507*2,$Q4507)</f>
        <v>0</v>
      </c>
      <c r="W4507" s="60" t="str">
        <f aca="false">IFERROR($U4507/ABS($V4507),"N/A")</f>
        <v>N/A</v>
      </c>
      <c r="X4507" s="61" t="str">
        <f aca="false">IF(OR($W4507="N/A",$R4507="",$S4507=""),"N/A",IF($W4507&gt;=4,"Not Significant",IF($W4507&gt;=2,"Semi-Significant","Significant")))</f>
        <v>N/A</v>
      </c>
      <c r="Z4507" s="1" t="str">
        <f aca="false">IF($D4507="Z540.1 w/data",0,"")</f>
        <v/>
      </c>
      <c r="AA4507" s="1" t="e">
        <f aca="false">$Y4507+$Q4507+$Z4507</f>
        <v>#VALUE!</v>
      </c>
      <c r="AB4507" s="1" t="n">
        <f aca="false">$N4507+$Q4507</f>
        <v>0</v>
      </c>
      <c r="AC4507" s="1" t="str">
        <f aca="false">IF($Y4507="","",IF(AND($AA4507&gt;=$R4507,$AA4507&lt;=$S4507),"Pass","Fail"))</f>
        <v/>
      </c>
      <c r="AD4507" s="1" t="str">
        <f aca="false">IF($Y4507="","",IF($AA4507&gt;$R4507,"Pass","Fail"))</f>
        <v/>
      </c>
      <c r="AE4507" s="1" t="str">
        <f aca="false">IF($Y4507="","",IF($AA4507&gt;=$R4507,"Pass","Fail"))</f>
        <v/>
      </c>
      <c r="AF4507" s="1" t="str">
        <f aca="false">IF($Y4507="","",IF($AA4507&lt;=$S4507,"Pass","Fail"))</f>
        <v/>
      </c>
      <c r="AG4507" s="1" t="str">
        <f aca="false">IF($Y4507="","",IF($AA4507&lt;$S4507,"Pass","Fail"))</f>
        <v/>
      </c>
      <c r="AH4507" s="23" t="str">
        <f aca="true">INDIRECT(CHOOSE(MATCH($T4507,{"±","&gt;","≥","≤","&lt;"},0), "AC", "AD", "AE", "AF", "AG") &amp; ROW())</f>
        <v/>
      </c>
      <c r="AI4507" s="56" t="str">
        <f aca="false">IF($X4507="Not Significant","No Further Action Required",
IF($AH4507="","",
IF(AND($AH4507="Pass",$L4507="0 - Passed "),"Analysis performed; no further action required.",
IF(AND($AH4507="Fail",$L4507="1 - Failed "),"Analysis performed; no further action required.",
IF(AND($AH4507="Pass",$L4507="2 - Limited In Use "),"Analysis performed; no further action required.",
IF(AND($AH4507="Fail",$L4507="3 - Adjusted "),"Analysis performed; no further action required.",
"Unit fails analysis; TSM determination required."))))))</f>
        <v/>
      </c>
      <c r="AJ4507" s="58"/>
    </row>
    <row r="4508" customFormat="false" ht="15" hidden="false" customHeight="false" outlineLevel="0" collapsed="false">
      <c r="A4508" s="56"/>
      <c r="E4508" s="57" t="str">
        <f aca="false">IF(AND($F4508="",$G4508=""),"",IF($G4508="",$F4508,HYPERLINK($G4508,$F4508)))</f>
        <v/>
      </c>
      <c r="H4508" s="1" t="str">
        <f aca="false">IF($I4508="","None Attached",IF(LEFT($I4508,5)="https",HYPERLINK($I4508,"Datasheet"),HYPERLINK(_xlfn.CONCAT("https://",$I4508),"Datasheet")))</f>
        <v>None Attached</v>
      </c>
      <c r="M4508" s="56"/>
      <c r="P4508" s="58"/>
      <c r="Q4508" s="1" t="n">
        <f aca="false">$M4508-$N4508</f>
        <v>0</v>
      </c>
      <c r="R4508" s="56"/>
      <c r="T4508" s="59" t="s">
        <v>15</v>
      </c>
      <c r="U4508" s="1" t="n">
        <f aca="false">$S4508-$R4508</f>
        <v>0</v>
      </c>
      <c r="V4508" s="1" t="n">
        <f aca="false">IF($T4508="±",$Q4508*2,$Q4508)</f>
        <v>0</v>
      </c>
      <c r="W4508" s="60" t="str">
        <f aca="false">IFERROR($U4508/ABS($V4508),"N/A")</f>
        <v>N/A</v>
      </c>
      <c r="X4508" s="61" t="str">
        <f aca="false">IF(OR($W4508="N/A",$R4508="",$S4508=""),"N/A",IF($W4508&gt;=4,"Not Significant",IF($W4508&gt;=2,"Semi-Significant","Significant")))</f>
        <v>N/A</v>
      </c>
      <c r="Z4508" s="1" t="str">
        <f aca="false">IF($D4508="Z540.1 w/data",0,"")</f>
        <v/>
      </c>
      <c r="AA4508" s="1" t="e">
        <f aca="false">$Y4508+$Q4508+$Z4508</f>
        <v>#VALUE!</v>
      </c>
      <c r="AB4508" s="1" t="n">
        <f aca="false">$N4508+$Q4508</f>
        <v>0</v>
      </c>
      <c r="AC4508" s="1" t="str">
        <f aca="false">IF($Y4508="","",IF(AND($AA4508&gt;=$R4508,$AA4508&lt;=$S4508),"Pass","Fail"))</f>
        <v/>
      </c>
      <c r="AD4508" s="1" t="str">
        <f aca="false">IF($Y4508="","",IF($AA4508&gt;$R4508,"Pass","Fail"))</f>
        <v/>
      </c>
      <c r="AE4508" s="1" t="str">
        <f aca="false">IF($Y4508="","",IF($AA4508&gt;=$R4508,"Pass","Fail"))</f>
        <v/>
      </c>
      <c r="AF4508" s="1" t="str">
        <f aca="false">IF($Y4508="","",IF($AA4508&lt;=$S4508,"Pass","Fail"))</f>
        <v/>
      </c>
      <c r="AG4508" s="1" t="str">
        <f aca="false">IF($Y4508="","",IF($AA4508&lt;$S4508,"Pass","Fail"))</f>
        <v/>
      </c>
      <c r="AH4508" s="23" t="str">
        <f aca="true">INDIRECT(CHOOSE(MATCH($T4508,{"±","&gt;","≥","≤","&lt;"},0), "AC", "AD", "AE", "AF", "AG") &amp; ROW())</f>
        <v/>
      </c>
      <c r="AI4508" s="56" t="str">
        <f aca="false">IF($X4508="Not Significant","No Further Action Required",
IF($AH4508="","",
IF(AND($AH4508="Pass",$L4508="0 - Passed "),"Analysis performed; no further action required.",
IF(AND($AH4508="Fail",$L4508="1 - Failed "),"Analysis performed; no further action required.",
IF(AND($AH4508="Pass",$L4508="2 - Limited In Use "),"Analysis performed; no further action required.",
IF(AND($AH4508="Fail",$L4508="3 - Adjusted "),"Analysis performed; no further action required.",
"Unit fails analysis; TSM determination required."))))))</f>
        <v/>
      </c>
      <c r="AJ4508" s="58"/>
    </row>
    <row r="4509" customFormat="false" ht="15" hidden="false" customHeight="false" outlineLevel="0" collapsed="false">
      <c r="A4509" s="56"/>
      <c r="E4509" s="57" t="str">
        <f aca="false">IF(AND($F4509="",$G4509=""),"",IF($G4509="",$F4509,HYPERLINK($G4509,$F4509)))</f>
        <v/>
      </c>
      <c r="H4509" s="1" t="str">
        <f aca="false">IF($I4509="","None Attached",IF(LEFT($I4509,5)="https",HYPERLINK($I4509,"Datasheet"),HYPERLINK(_xlfn.CONCAT("https://",$I4509),"Datasheet")))</f>
        <v>None Attached</v>
      </c>
      <c r="M4509" s="56"/>
      <c r="P4509" s="58"/>
      <c r="Q4509" s="1" t="n">
        <f aca="false">$M4509-$N4509</f>
        <v>0</v>
      </c>
      <c r="R4509" s="56"/>
      <c r="T4509" s="59" t="s">
        <v>15</v>
      </c>
      <c r="U4509" s="1" t="n">
        <f aca="false">$S4509-$R4509</f>
        <v>0</v>
      </c>
      <c r="V4509" s="1" t="n">
        <f aca="false">IF($T4509="±",$Q4509*2,$Q4509)</f>
        <v>0</v>
      </c>
      <c r="W4509" s="60" t="str">
        <f aca="false">IFERROR($U4509/ABS($V4509),"N/A")</f>
        <v>N/A</v>
      </c>
      <c r="X4509" s="61" t="str">
        <f aca="false">IF(OR($W4509="N/A",$R4509="",$S4509=""),"N/A",IF($W4509&gt;=4,"Not Significant",IF($W4509&gt;=2,"Semi-Significant","Significant")))</f>
        <v>N/A</v>
      </c>
      <c r="Z4509" s="1" t="str">
        <f aca="false">IF($D4509="Z540.1 w/data",0,"")</f>
        <v/>
      </c>
      <c r="AA4509" s="1" t="e">
        <f aca="false">$Y4509+$Q4509+$Z4509</f>
        <v>#VALUE!</v>
      </c>
      <c r="AB4509" s="1" t="n">
        <f aca="false">$N4509+$Q4509</f>
        <v>0</v>
      </c>
      <c r="AC4509" s="1" t="str">
        <f aca="false">IF($Y4509="","",IF(AND($AA4509&gt;=$R4509,$AA4509&lt;=$S4509),"Pass","Fail"))</f>
        <v/>
      </c>
      <c r="AD4509" s="1" t="str">
        <f aca="false">IF($Y4509="","",IF($AA4509&gt;$R4509,"Pass","Fail"))</f>
        <v/>
      </c>
      <c r="AE4509" s="1" t="str">
        <f aca="false">IF($Y4509="","",IF($AA4509&gt;=$R4509,"Pass","Fail"))</f>
        <v/>
      </c>
      <c r="AF4509" s="1" t="str">
        <f aca="false">IF($Y4509="","",IF($AA4509&lt;=$S4509,"Pass","Fail"))</f>
        <v/>
      </c>
      <c r="AG4509" s="1" t="str">
        <f aca="false">IF($Y4509="","",IF($AA4509&lt;$S4509,"Pass","Fail"))</f>
        <v/>
      </c>
      <c r="AH4509" s="23" t="str">
        <f aca="true">INDIRECT(CHOOSE(MATCH($T4509,{"±","&gt;","≥","≤","&lt;"},0), "AC", "AD", "AE", "AF", "AG") &amp; ROW())</f>
        <v/>
      </c>
      <c r="AI4509" s="56" t="str">
        <f aca="false">IF($X4509="Not Significant","No Further Action Required",
IF($AH4509="","",
IF(AND($AH4509="Pass",$L4509="0 - Passed "),"Analysis performed; no further action required.",
IF(AND($AH4509="Fail",$L4509="1 - Failed "),"Analysis performed; no further action required.",
IF(AND($AH4509="Pass",$L4509="2 - Limited In Use "),"Analysis performed; no further action required.",
IF(AND($AH4509="Fail",$L4509="3 - Adjusted "),"Analysis performed; no further action required.",
"Unit fails analysis; TSM determination required."))))))</f>
        <v/>
      </c>
      <c r="AJ4509" s="58"/>
    </row>
    <row r="4510" customFormat="false" ht="15" hidden="false" customHeight="false" outlineLevel="0" collapsed="false">
      <c r="A4510" s="56"/>
      <c r="E4510" s="57" t="str">
        <f aca="false">IF(AND($F4510="",$G4510=""),"",IF($G4510="",$F4510,HYPERLINK($G4510,$F4510)))</f>
        <v/>
      </c>
      <c r="H4510" s="1" t="str">
        <f aca="false">IF($I4510="","None Attached",IF(LEFT($I4510,5)="https",HYPERLINK($I4510,"Datasheet"),HYPERLINK(_xlfn.CONCAT("https://",$I4510),"Datasheet")))</f>
        <v>None Attached</v>
      </c>
      <c r="M4510" s="56"/>
      <c r="P4510" s="58"/>
      <c r="Q4510" s="1" t="n">
        <f aca="false">$M4510-$N4510</f>
        <v>0</v>
      </c>
      <c r="R4510" s="56"/>
      <c r="T4510" s="59" t="s">
        <v>15</v>
      </c>
      <c r="U4510" s="1" t="n">
        <f aca="false">$S4510-$R4510</f>
        <v>0</v>
      </c>
      <c r="V4510" s="1" t="n">
        <f aca="false">IF($T4510="±",$Q4510*2,$Q4510)</f>
        <v>0</v>
      </c>
      <c r="W4510" s="60" t="str">
        <f aca="false">IFERROR($U4510/ABS($V4510),"N/A")</f>
        <v>N/A</v>
      </c>
      <c r="X4510" s="61" t="str">
        <f aca="false">IF(OR($W4510="N/A",$R4510="",$S4510=""),"N/A",IF($W4510&gt;=4,"Not Significant",IF($W4510&gt;=2,"Semi-Significant","Significant")))</f>
        <v>N/A</v>
      </c>
      <c r="Z4510" s="1" t="str">
        <f aca="false">IF($D4510="Z540.1 w/data",0,"")</f>
        <v/>
      </c>
      <c r="AA4510" s="1" t="e">
        <f aca="false">$Y4510+$Q4510+$Z4510</f>
        <v>#VALUE!</v>
      </c>
      <c r="AB4510" s="1" t="n">
        <f aca="false">$N4510+$Q4510</f>
        <v>0</v>
      </c>
      <c r="AC4510" s="1" t="str">
        <f aca="false">IF($Y4510="","",IF(AND($AA4510&gt;=$R4510,$AA4510&lt;=$S4510),"Pass","Fail"))</f>
        <v/>
      </c>
      <c r="AD4510" s="1" t="str">
        <f aca="false">IF($Y4510="","",IF($AA4510&gt;$R4510,"Pass","Fail"))</f>
        <v/>
      </c>
      <c r="AE4510" s="1" t="str">
        <f aca="false">IF($Y4510="","",IF($AA4510&gt;=$R4510,"Pass","Fail"))</f>
        <v/>
      </c>
      <c r="AF4510" s="1" t="str">
        <f aca="false">IF($Y4510="","",IF($AA4510&lt;=$S4510,"Pass","Fail"))</f>
        <v/>
      </c>
      <c r="AG4510" s="1" t="str">
        <f aca="false">IF($Y4510="","",IF($AA4510&lt;$S4510,"Pass","Fail"))</f>
        <v/>
      </c>
      <c r="AH4510" s="23" t="str">
        <f aca="true">INDIRECT(CHOOSE(MATCH($T4510,{"±","&gt;","≥","≤","&lt;"},0), "AC", "AD", "AE", "AF", "AG") &amp; ROW())</f>
        <v/>
      </c>
      <c r="AI4510" s="56" t="str">
        <f aca="false">IF($X4510="Not Significant","No Further Action Required",
IF($AH4510="","",
IF(AND($AH4510="Pass",$L4510="0 - Passed "),"Analysis performed; no further action required.",
IF(AND($AH4510="Fail",$L4510="1 - Failed "),"Analysis performed; no further action required.",
IF(AND($AH4510="Pass",$L4510="2 - Limited In Use "),"Analysis performed; no further action required.",
IF(AND($AH4510="Fail",$L4510="3 - Adjusted "),"Analysis performed; no further action required.",
"Unit fails analysis; TSM determination required."))))))</f>
        <v/>
      </c>
      <c r="AJ4510" s="58"/>
    </row>
    <row r="4511" customFormat="false" ht="15" hidden="false" customHeight="false" outlineLevel="0" collapsed="false">
      <c r="A4511" s="56"/>
      <c r="E4511" s="57" t="str">
        <f aca="false">IF(AND($F4511="",$G4511=""),"",IF($G4511="",$F4511,HYPERLINK($G4511,$F4511)))</f>
        <v/>
      </c>
      <c r="H4511" s="1" t="str">
        <f aca="false">IF($I4511="","None Attached",IF(LEFT($I4511,5)="https",HYPERLINK($I4511,"Datasheet"),HYPERLINK(_xlfn.CONCAT("https://",$I4511),"Datasheet")))</f>
        <v>None Attached</v>
      </c>
      <c r="M4511" s="56"/>
      <c r="P4511" s="58"/>
      <c r="Q4511" s="1" t="n">
        <f aca="false">$M4511-$N4511</f>
        <v>0</v>
      </c>
      <c r="R4511" s="56"/>
      <c r="T4511" s="59" t="s">
        <v>15</v>
      </c>
      <c r="U4511" s="1" t="n">
        <f aca="false">$S4511-$R4511</f>
        <v>0</v>
      </c>
      <c r="V4511" s="1" t="n">
        <f aca="false">IF($T4511="±",$Q4511*2,$Q4511)</f>
        <v>0</v>
      </c>
      <c r="W4511" s="60" t="str">
        <f aca="false">IFERROR($U4511/ABS($V4511),"N/A")</f>
        <v>N/A</v>
      </c>
      <c r="X4511" s="61" t="str">
        <f aca="false">IF(OR($W4511="N/A",$R4511="",$S4511=""),"N/A",IF($W4511&gt;=4,"Not Significant",IF($W4511&gt;=2,"Semi-Significant","Significant")))</f>
        <v>N/A</v>
      </c>
      <c r="Z4511" s="1" t="str">
        <f aca="false">IF($D4511="Z540.1 w/data",0,"")</f>
        <v/>
      </c>
      <c r="AA4511" s="1" t="e">
        <f aca="false">$Y4511+$Q4511+$Z4511</f>
        <v>#VALUE!</v>
      </c>
      <c r="AB4511" s="1" t="n">
        <f aca="false">$N4511+$Q4511</f>
        <v>0</v>
      </c>
      <c r="AC4511" s="1" t="str">
        <f aca="false">IF($Y4511="","",IF(AND($AA4511&gt;=$R4511,$AA4511&lt;=$S4511),"Pass","Fail"))</f>
        <v/>
      </c>
      <c r="AD4511" s="1" t="str">
        <f aca="false">IF($Y4511="","",IF($AA4511&gt;$R4511,"Pass","Fail"))</f>
        <v/>
      </c>
      <c r="AE4511" s="1" t="str">
        <f aca="false">IF($Y4511="","",IF($AA4511&gt;=$R4511,"Pass","Fail"))</f>
        <v/>
      </c>
      <c r="AF4511" s="1" t="str">
        <f aca="false">IF($Y4511="","",IF($AA4511&lt;=$S4511,"Pass","Fail"))</f>
        <v/>
      </c>
      <c r="AG4511" s="1" t="str">
        <f aca="false">IF($Y4511="","",IF($AA4511&lt;$S4511,"Pass","Fail"))</f>
        <v/>
      </c>
      <c r="AH4511" s="23" t="str">
        <f aca="true">INDIRECT(CHOOSE(MATCH($T4511,{"±","&gt;","≥","≤","&lt;"},0), "AC", "AD", "AE", "AF", "AG") &amp; ROW())</f>
        <v/>
      </c>
      <c r="AI4511" s="56" t="str">
        <f aca="false">IF($X4511="Not Significant","No Further Action Required",
IF($AH4511="","",
IF(AND($AH4511="Pass",$L4511="0 - Passed "),"Analysis performed; no further action required.",
IF(AND($AH4511="Fail",$L4511="1 - Failed "),"Analysis performed; no further action required.",
IF(AND($AH4511="Pass",$L4511="2 - Limited In Use "),"Analysis performed; no further action required.",
IF(AND($AH4511="Fail",$L4511="3 - Adjusted "),"Analysis performed; no further action required.",
"Unit fails analysis; TSM determination required."))))))</f>
        <v/>
      </c>
      <c r="AJ4511" s="58"/>
    </row>
    <row r="4512" customFormat="false" ht="15" hidden="false" customHeight="false" outlineLevel="0" collapsed="false">
      <c r="A4512" s="56"/>
      <c r="E4512" s="57" t="str">
        <f aca="false">IF(AND($F4512="",$G4512=""),"",IF($G4512="",$F4512,HYPERLINK($G4512,$F4512)))</f>
        <v/>
      </c>
      <c r="H4512" s="1" t="str">
        <f aca="false">IF($I4512="","None Attached",IF(LEFT($I4512,5)="https",HYPERLINK($I4512,"Datasheet"),HYPERLINK(_xlfn.CONCAT("https://",$I4512),"Datasheet")))</f>
        <v>None Attached</v>
      </c>
      <c r="M4512" s="56"/>
      <c r="P4512" s="58"/>
      <c r="Q4512" s="1" t="n">
        <f aca="false">$M4512-$N4512</f>
        <v>0</v>
      </c>
      <c r="R4512" s="56"/>
      <c r="T4512" s="59" t="s">
        <v>15</v>
      </c>
      <c r="U4512" s="1" t="n">
        <f aca="false">$S4512-$R4512</f>
        <v>0</v>
      </c>
      <c r="V4512" s="1" t="n">
        <f aca="false">IF($T4512="±",$Q4512*2,$Q4512)</f>
        <v>0</v>
      </c>
      <c r="W4512" s="60" t="str">
        <f aca="false">IFERROR($U4512/ABS($V4512),"N/A")</f>
        <v>N/A</v>
      </c>
      <c r="X4512" s="61" t="str">
        <f aca="false">IF(OR($W4512="N/A",$R4512="",$S4512=""),"N/A",IF($W4512&gt;=4,"Not Significant",IF($W4512&gt;=2,"Semi-Significant","Significant")))</f>
        <v>N/A</v>
      </c>
      <c r="Z4512" s="1" t="str">
        <f aca="false">IF($D4512="Z540.1 w/data",0,"")</f>
        <v/>
      </c>
      <c r="AA4512" s="1" t="e">
        <f aca="false">$Y4512+$Q4512+$Z4512</f>
        <v>#VALUE!</v>
      </c>
      <c r="AB4512" s="1" t="n">
        <f aca="false">$N4512+$Q4512</f>
        <v>0</v>
      </c>
      <c r="AC4512" s="1" t="str">
        <f aca="false">IF($Y4512="","",IF(AND($AA4512&gt;=$R4512,$AA4512&lt;=$S4512),"Pass","Fail"))</f>
        <v/>
      </c>
      <c r="AD4512" s="1" t="str">
        <f aca="false">IF($Y4512="","",IF($AA4512&gt;$R4512,"Pass","Fail"))</f>
        <v/>
      </c>
      <c r="AE4512" s="1" t="str">
        <f aca="false">IF($Y4512="","",IF($AA4512&gt;=$R4512,"Pass","Fail"))</f>
        <v/>
      </c>
      <c r="AF4512" s="1" t="str">
        <f aca="false">IF($Y4512="","",IF($AA4512&lt;=$S4512,"Pass","Fail"))</f>
        <v/>
      </c>
      <c r="AG4512" s="1" t="str">
        <f aca="false">IF($Y4512="","",IF($AA4512&lt;$S4512,"Pass","Fail"))</f>
        <v/>
      </c>
      <c r="AH4512" s="23" t="str">
        <f aca="true">INDIRECT(CHOOSE(MATCH($T4512,{"±","&gt;","≥","≤","&lt;"},0), "AC", "AD", "AE", "AF", "AG") &amp; ROW())</f>
        <v/>
      </c>
      <c r="AI4512" s="56" t="str">
        <f aca="false">IF($X4512="Not Significant","No Further Action Required",
IF($AH4512="","",
IF(AND($AH4512="Pass",$L4512="0 - Passed "),"Analysis performed; no further action required.",
IF(AND($AH4512="Fail",$L4512="1 - Failed "),"Analysis performed; no further action required.",
IF(AND($AH4512="Pass",$L4512="2 - Limited In Use "),"Analysis performed; no further action required.",
IF(AND($AH4512="Fail",$L4512="3 - Adjusted "),"Analysis performed; no further action required.",
"Unit fails analysis; TSM determination required."))))))</f>
        <v/>
      </c>
      <c r="AJ4512" s="58"/>
    </row>
    <row r="4513" customFormat="false" ht="15" hidden="false" customHeight="false" outlineLevel="0" collapsed="false">
      <c r="A4513" s="56"/>
      <c r="E4513" s="57" t="str">
        <f aca="false">IF(AND($F4513="",$G4513=""),"",IF($G4513="",$F4513,HYPERLINK($G4513,$F4513)))</f>
        <v/>
      </c>
      <c r="H4513" s="1" t="str">
        <f aca="false">IF($I4513="","None Attached",IF(LEFT($I4513,5)="https",HYPERLINK($I4513,"Datasheet"),HYPERLINK(_xlfn.CONCAT("https://",$I4513),"Datasheet")))</f>
        <v>None Attached</v>
      </c>
      <c r="M4513" s="56"/>
      <c r="P4513" s="58"/>
      <c r="Q4513" s="1" t="n">
        <f aca="false">$M4513-$N4513</f>
        <v>0</v>
      </c>
      <c r="R4513" s="56"/>
      <c r="T4513" s="59" t="s">
        <v>15</v>
      </c>
      <c r="U4513" s="1" t="n">
        <f aca="false">$S4513-$R4513</f>
        <v>0</v>
      </c>
      <c r="V4513" s="1" t="n">
        <f aca="false">IF($T4513="±",$Q4513*2,$Q4513)</f>
        <v>0</v>
      </c>
      <c r="W4513" s="60" t="str">
        <f aca="false">IFERROR($U4513/ABS($V4513),"N/A")</f>
        <v>N/A</v>
      </c>
      <c r="X4513" s="61" t="str">
        <f aca="false">IF(OR($W4513="N/A",$R4513="",$S4513=""),"N/A",IF($W4513&gt;=4,"Not Significant",IF($W4513&gt;=2,"Semi-Significant","Significant")))</f>
        <v>N/A</v>
      </c>
      <c r="Z4513" s="1" t="str">
        <f aca="false">IF($D4513="Z540.1 w/data",0,"")</f>
        <v/>
      </c>
      <c r="AA4513" s="1" t="e">
        <f aca="false">$Y4513+$Q4513+$Z4513</f>
        <v>#VALUE!</v>
      </c>
      <c r="AB4513" s="1" t="n">
        <f aca="false">$N4513+$Q4513</f>
        <v>0</v>
      </c>
      <c r="AC4513" s="1" t="str">
        <f aca="false">IF($Y4513="","",IF(AND($AA4513&gt;=$R4513,$AA4513&lt;=$S4513),"Pass","Fail"))</f>
        <v/>
      </c>
      <c r="AD4513" s="1" t="str">
        <f aca="false">IF($Y4513="","",IF($AA4513&gt;$R4513,"Pass","Fail"))</f>
        <v/>
      </c>
      <c r="AE4513" s="1" t="str">
        <f aca="false">IF($Y4513="","",IF($AA4513&gt;=$R4513,"Pass","Fail"))</f>
        <v/>
      </c>
      <c r="AF4513" s="1" t="str">
        <f aca="false">IF($Y4513="","",IF($AA4513&lt;=$S4513,"Pass","Fail"))</f>
        <v/>
      </c>
      <c r="AG4513" s="1" t="str">
        <f aca="false">IF($Y4513="","",IF($AA4513&lt;$S4513,"Pass","Fail"))</f>
        <v/>
      </c>
      <c r="AH4513" s="23" t="str">
        <f aca="true">INDIRECT(CHOOSE(MATCH($T4513,{"±","&gt;","≥","≤","&lt;"},0), "AC", "AD", "AE", "AF", "AG") &amp; ROW())</f>
        <v/>
      </c>
      <c r="AI4513" s="56" t="str">
        <f aca="false">IF($X4513="Not Significant","No Further Action Required",
IF($AH4513="","",
IF(AND($AH4513="Pass",$L4513="0 - Passed "),"Analysis performed; no further action required.",
IF(AND($AH4513="Fail",$L4513="1 - Failed "),"Analysis performed; no further action required.",
IF(AND($AH4513="Pass",$L4513="2 - Limited In Use "),"Analysis performed; no further action required.",
IF(AND($AH4513="Fail",$L4513="3 - Adjusted "),"Analysis performed; no further action required.",
"Unit fails analysis; TSM determination required."))))))</f>
        <v/>
      </c>
      <c r="AJ4513" s="58"/>
    </row>
    <row r="4514" customFormat="false" ht="15" hidden="false" customHeight="false" outlineLevel="0" collapsed="false">
      <c r="A4514" s="56"/>
      <c r="E4514" s="57" t="str">
        <f aca="false">IF(AND($F4514="",$G4514=""),"",IF($G4514="",$F4514,HYPERLINK($G4514,$F4514)))</f>
        <v/>
      </c>
      <c r="H4514" s="1" t="str">
        <f aca="false">IF($I4514="","None Attached",IF(LEFT($I4514,5)="https",HYPERLINK($I4514,"Datasheet"),HYPERLINK(_xlfn.CONCAT("https://",$I4514),"Datasheet")))</f>
        <v>None Attached</v>
      </c>
      <c r="M4514" s="56"/>
      <c r="P4514" s="58"/>
      <c r="Q4514" s="1" t="n">
        <f aca="false">$M4514-$N4514</f>
        <v>0</v>
      </c>
      <c r="R4514" s="56"/>
      <c r="T4514" s="59" t="s">
        <v>15</v>
      </c>
      <c r="U4514" s="1" t="n">
        <f aca="false">$S4514-$R4514</f>
        <v>0</v>
      </c>
      <c r="V4514" s="1" t="n">
        <f aca="false">IF($T4514="±",$Q4514*2,$Q4514)</f>
        <v>0</v>
      </c>
      <c r="W4514" s="60" t="str">
        <f aca="false">IFERROR($U4514/ABS($V4514),"N/A")</f>
        <v>N/A</v>
      </c>
      <c r="X4514" s="61" t="str">
        <f aca="false">IF(OR($W4514="N/A",$R4514="",$S4514=""),"N/A",IF($W4514&gt;=4,"Not Significant",IF($W4514&gt;=2,"Semi-Significant","Significant")))</f>
        <v>N/A</v>
      </c>
      <c r="Z4514" s="1" t="str">
        <f aca="false">IF($D4514="Z540.1 w/data",0,"")</f>
        <v/>
      </c>
      <c r="AA4514" s="1" t="e">
        <f aca="false">$Y4514+$Q4514+$Z4514</f>
        <v>#VALUE!</v>
      </c>
      <c r="AB4514" s="1" t="n">
        <f aca="false">$N4514+$Q4514</f>
        <v>0</v>
      </c>
      <c r="AC4514" s="1" t="str">
        <f aca="false">IF($Y4514="","",IF(AND($AA4514&gt;=$R4514,$AA4514&lt;=$S4514),"Pass","Fail"))</f>
        <v/>
      </c>
      <c r="AD4514" s="1" t="str">
        <f aca="false">IF($Y4514="","",IF($AA4514&gt;$R4514,"Pass","Fail"))</f>
        <v/>
      </c>
      <c r="AE4514" s="1" t="str">
        <f aca="false">IF($Y4514="","",IF($AA4514&gt;=$R4514,"Pass","Fail"))</f>
        <v/>
      </c>
      <c r="AF4514" s="1" t="str">
        <f aca="false">IF($Y4514="","",IF($AA4514&lt;=$S4514,"Pass","Fail"))</f>
        <v/>
      </c>
      <c r="AG4514" s="1" t="str">
        <f aca="false">IF($Y4514="","",IF($AA4514&lt;$S4514,"Pass","Fail"))</f>
        <v/>
      </c>
      <c r="AH4514" s="23" t="str">
        <f aca="true">INDIRECT(CHOOSE(MATCH($T4514,{"±","&gt;","≥","≤","&lt;"},0), "AC", "AD", "AE", "AF", "AG") &amp; ROW())</f>
        <v/>
      </c>
      <c r="AI4514" s="56" t="str">
        <f aca="false">IF($X4514="Not Significant","No Further Action Required",
IF($AH4514="","",
IF(AND($AH4514="Pass",$L4514="0 - Passed "),"Analysis performed; no further action required.",
IF(AND($AH4514="Fail",$L4514="1 - Failed "),"Analysis performed; no further action required.",
IF(AND($AH4514="Pass",$L4514="2 - Limited In Use "),"Analysis performed; no further action required.",
IF(AND($AH4514="Fail",$L4514="3 - Adjusted "),"Analysis performed; no further action required.",
"Unit fails analysis; TSM determination required."))))))</f>
        <v/>
      </c>
      <c r="AJ4514" s="58"/>
    </row>
    <row r="4515" customFormat="false" ht="15" hidden="false" customHeight="false" outlineLevel="0" collapsed="false">
      <c r="A4515" s="56"/>
      <c r="E4515" s="57" t="str">
        <f aca="false">IF(AND($F4515="",$G4515=""),"",IF($G4515="",$F4515,HYPERLINK($G4515,$F4515)))</f>
        <v/>
      </c>
      <c r="H4515" s="1" t="str">
        <f aca="false">IF($I4515="","None Attached",IF(LEFT($I4515,5)="https",HYPERLINK($I4515,"Datasheet"),HYPERLINK(_xlfn.CONCAT("https://",$I4515),"Datasheet")))</f>
        <v>None Attached</v>
      </c>
      <c r="M4515" s="56"/>
      <c r="P4515" s="58"/>
      <c r="Q4515" s="1" t="n">
        <f aca="false">$M4515-$N4515</f>
        <v>0</v>
      </c>
      <c r="R4515" s="56"/>
      <c r="T4515" s="59" t="s">
        <v>15</v>
      </c>
      <c r="U4515" s="1" t="n">
        <f aca="false">$S4515-$R4515</f>
        <v>0</v>
      </c>
      <c r="V4515" s="1" t="n">
        <f aca="false">IF($T4515="±",$Q4515*2,$Q4515)</f>
        <v>0</v>
      </c>
      <c r="W4515" s="60" t="str">
        <f aca="false">IFERROR($U4515/ABS($V4515),"N/A")</f>
        <v>N/A</v>
      </c>
      <c r="X4515" s="61" t="str">
        <f aca="false">IF(OR($W4515="N/A",$R4515="",$S4515=""),"N/A",IF($W4515&gt;=4,"Not Significant",IF($W4515&gt;=2,"Semi-Significant","Significant")))</f>
        <v>N/A</v>
      </c>
      <c r="Z4515" s="1" t="str">
        <f aca="false">IF($D4515="Z540.1 w/data",0,"")</f>
        <v/>
      </c>
      <c r="AA4515" s="1" t="e">
        <f aca="false">$Y4515+$Q4515+$Z4515</f>
        <v>#VALUE!</v>
      </c>
      <c r="AB4515" s="1" t="n">
        <f aca="false">$N4515+$Q4515</f>
        <v>0</v>
      </c>
      <c r="AC4515" s="1" t="str">
        <f aca="false">IF($Y4515="","",IF(AND($AA4515&gt;=$R4515,$AA4515&lt;=$S4515),"Pass","Fail"))</f>
        <v/>
      </c>
      <c r="AD4515" s="1" t="str">
        <f aca="false">IF($Y4515="","",IF($AA4515&gt;$R4515,"Pass","Fail"))</f>
        <v/>
      </c>
      <c r="AE4515" s="1" t="str">
        <f aca="false">IF($Y4515="","",IF($AA4515&gt;=$R4515,"Pass","Fail"))</f>
        <v/>
      </c>
      <c r="AF4515" s="1" t="str">
        <f aca="false">IF($Y4515="","",IF($AA4515&lt;=$S4515,"Pass","Fail"))</f>
        <v/>
      </c>
      <c r="AG4515" s="1" t="str">
        <f aca="false">IF($Y4515="","",IF($AA4515&lt;$S4515,"Pass","Fail"))</f>
        <v/>
      </c>
      <c r="AH4515" s="23" t="str">
        <f aca="true">INDIRECT(CHOOSE(MATCH($T4515,{"±","&gt;","≥","≤","&lt;"},0), "AC", "AD", "AE", "AF", "AG") &amp; ROW())</f>
        <v/>
      </c>
      <c r="AI4515" s="56" t="str">
        <f aca="false">IF($X4515="Not Significant","No Further Action Required",
IF($AH4515="","",
IF(AND($AH4515="Pass",$L4515="0 - Passed "),"Analysis performed; no further action required.",
IF(AND($AH4515="Fail",$L4515="1 - Failed "),"Analysis performed; no further action required.",
IF(AND($AH4515="Pass",$L4515="2 - Limited In Use "),"Analysis performed; no further action required.",
IF(AND($AH4515="Fail",$L4515="3 - Adjusted "),"Analysis performed; no further action required.",
"Unit fails analysis; TSM determination required."))))))</f>
        <v/>
      </c>
      <c r="AJ4515" s="58"/>
    </row>
    <row r="4516" customFormat="false" ht="15" hidden="false" customHeight="false" outlineLevel="0" collapsed="false">
      <c r="A4516" s="56"/>
      <c r="E4516" s="57" t="str">
        <f aca="false">IF(AND($F4516="",$G4516=""),"",IF($G4516="",$F4516,HYPERLINK($G4516,$F4516)))</f>
        <v/>
      </c>
      <c r="H4516" s="1" t="str">
        <f aca="false">IF($I4516="","None Attached",IF(LEFT($I4516,5)="https",HYPERLINK($I4516,"Datasheet"),HYPERLINK(_xlfn.CONCAT("https://",$I4516),"Datasheet")))</f>
        <v>None Attached</v>
      </c>
      <c r="M4516" s="56"/>
      <c r="P4516" s="58"/>
      <c r="Q4516" s="1" t="n">
        <f aca="false">$M4516-$N4516</f>
        <v>0</v>
      </c>
      <c r="R4516" s="56"/>
      <c r="T4516" s="59" t="s">
        <v>15</v>
      </c>
      <c r="U4516" s="1" t="n">
        <f aca="false">$S4516-$R4516</f>
        <v>0</v>
      </c>
      <c r="V4516" s="1" t="n">
        <f aca="false">IF($T4516="±",$Q4516*2,$Q4516)</f>
        <v>0</v>
      </c>
      <c r="W4516" s="60" t="str">
        <f aca="false">IFERROR($U4516/ABS($V4516),"N/A")</f>
        <v>N/A</v>
      </c>
      <c r="X4516" s="61" t="str">
        <f aca="false">IF(OR($W4516="N/A",$R4516="",$S4516=""),"N/A",IF($W4516&gt;=4,"Not Significant",IF($W4516&gt;=2,"Semi-Significant","Significant")))</f>
        <v>N/A</v>
      </c>
      <c r="Z4516" s="1" t="str">
        <f aca="false">IF($D4516="Z540.1 w/data",0,"")</f>
        <v/>
      </c>
      <c r="AA4516" s="1" t="e">
        <f aca="false">$Y4516+$Q4516+$Z4516</f>
        <v>#VALUE!</v>
      </c>
      <c r="AB4516" s="1" t="n">
        <f aca="false">$N4516+$Q4516</f>
        <v>0</v>
      </c>
      <c r="AC4516" s="1" t="str">
        <f aca="false">IF($Y4516="","",IF(AND($AA4516&gt;=$R4516,$AA4516&lt;=$S4516),"Pass","Fail"))</f>
        <v/>
      </c>
      <c r="AD4516" s="1" t="str">
        <f aca="false">IF($Y4516="","",IF($AA4516&gt;$R4516,"Pass","Fail"))</f>
        <v/>
      </c>
      <c r="AE4516" s="1" t="str">
        <f aca="false">IF($Y4516="","",IF($AA4516&gt;=$R4516,"Pass","Fail"))</f>
        <v/>
      </c>
      <c r="AF4516" s="1" t="str">
        <f aca="false">IF($Y4516="","",IF($AA4516&lt;=$S4516,"Pass","Fail"))</f>
        <v/>
      </c>
      <c r="AG4516" s="1" t="str">
        <f aca="false">IF($Y4516="","",IF($AA4516&lt;$S4516,"Pass","Fail"))</f>
        <v/>
      </c>
      <c r="AH4516" s="23" t="str">
        <f aca="true">INDIRECT(CHOOSE(MATCH($T4516,{"±","&gt;","≥","≤","&lt;"},0), "AC", "AD", "AE", "AF", "AG") &amp; ROW())</f>
        <v/>
      </c>
      <c r="AI4516" s="56" t="str">
        <f aca="false">IF($X4516="Not Significant","No Further Action Required",
IF($AH4516="","",
IF(AND($AH4516="Pass",$L4516="0 - Passed "),"Analysis performed; no further action required.",
IF(AND($AH4516="Fail",$L4516="1 - Failed "),"Analysis performed; no further action required.",
IF(AND($AH4516="Pass",$L4516="2 - Limited In Use "),"Analysis performed; no further action required.",
IF(AND($AH4516="Fail",$L4516="3 - Adjusted "),"Analysis performed; no further action required.",
"Unit fails analysis; TSM determination required."))))))</f>
        <v/>
      </c>
      <c r="AJ4516" s="58"/>
    </row>
    <row r="4517" customFormat="false" ht="15" hidden="false" customHeight="false" outlineLevel="0" collapsed="false">
      <c r="A4517" s="56"/>
      <c r="E4517" s="57" t="str">
        <f aca="false">IF(AND($F4517="",$G4517=""),"",IF($G4517="",$F4517,HYPERLINK($G4517,$F4517)))</f>
        <v/>
      </c>
      <c r="H4517" s="1" t="str">
        <f aca="false">IF($I4517="","None Attached",IF(LEFT($I4517,5)="https",HYPERLINK($I4517,"Datasheet"),HYPERLINK(_xlfn.CONCAT("https://",$I4517),"Datasheet")))</f>
        <v>None Attached</v>
      </c>
      <c r="M4517" s="56"/>
      <c r="P4517" s="58"/>
      <c r="Q4517" s="1" t="n">
        <f aca="false">$M4517-$N4517</f>
        <v>0</v>
      </c>
      <c r="R4517" s="56"/>
      <c r="T4517" s="59" t="s">
        <v>15</v>
      </c>
      <c r="U4517" s="1" t="n">
        <f aca="false">$S4517-$R4517</f>
        <v>0</v>
      </c>
      <c r="V4517" s="1" t="n">
        <f aca="false">IF($T4517="±",$Q4517*2,$Q4517)</f>
        <v>0</v>
      </c>
      <c r="W4517" s="60" t="str">
        <f aca="false">IFERROR($U4517/ABS($V4517),"N/A")</f>
        <v>N/A</v>
      </c>
      <c r="X4517" s="61" t="str">
        <f aca="false">IF(OR($W4517="N/A",$R4517="",$S4517=""),"N/A",IF($W4517&gt;=4,"Not Significant",IF($W4517&gt;=2,"Semi-Significant","Significant")))</f>
        <v>N/A</v>
      </c>
      <c r="Z4517" s="1" t="str">
        <f aca="false">IF($D4517="Z540.1 w/data",0,"")</f>
        <v/>
      </c>
      <c r="AA4517" s="1" t="e">
        <f aca="false">$Y4517+$Q4517+$Z4517</f>
        <v>#VALUE!</v>
      </c>
      <c r="AB4517" s="1" t="n">
        <f aca="false">$N4517+$Q4517</f>
        <v>0</v>
      </c>
      <c r="AC4517" s="1" t="str">
        <f aca="false">IF($Y4517="","",IF(AND($AA4517&gt;=$R4517,$AA4517&lt;=$S4517),"Pass","Fail"))</f>
        <v/>
      </c>
      <c r="AD4517" s="1" t="str">
        <f aca="false">IF($Y4517="","",IF($AA4517&gt;$R4517,"Pass","Fail"))</f>
        <v/>
      </c>
      <c r="AE4517" s="1" t="str">
        <f aca="false">IF($Y4517="","",IF($AA4517&gt;=$R4517,"Pass","Fail"))</f>
        <v/>
      </c>
      <c r="AF4517" s="1" t="str">
        <f aca="false">IF($Y4517="","",IF($AA4517&lt;=$S4517,"Pass","Fail"))</f>
        <v/>
      </c>
      <c r="AG4517" s="1" t="str">
        <f aca="false">IF($Y4517="","",IF($AA4517&lt;$S4517,"Pass","Fail"))</f>
        <v/>
      </c>
      <c r="AH4517" s="23" t="str">
        <f aca="true">INDIRECT(CHOOSE(MATCH($T4517,{"±","&gt;","≥","≤","&lt;"},0), "AC", "AD", "AE", "AF", "AG") &amp; ROW())</f>
        <v/>
      </c>
      <c r="AI4517" s="56" t="str">
        <f aca="false">IF($X4517="Not Significant","No Further Action Required",
IF($AH4517="","",
IF(AND($AH4517="Pass",$L4517="0 - Passed "),"Analysis performed; no further action required.",
IF(AND($AH4517="Fail",$L4517="1 - Failed "),"Analysis performed; no further action required.",
IF(AND($AH4517="Pass",$L4517="2 - Limited In Use "),"Analysis performed; no further action required.",
IF(AND($AH4517="Fail",$L4517="3 - Adjusted "),"Analysis performed; no further action required.",
"Unit fails analysis; TSM determination required."))))))</f>
        <v/>
      </c>
      <c r="AJ4517" s="58"/>
    </row>
    <row r="4518" customFormat="false" ht="15" hidden="false" customHeight="false" outlineLevel="0" collapsed="false">
      <c r="A4518" s="56"/>
      <c r="E4518" s="57" t="str">
        <f aca="false">IF(AND($F4518="",$G4518=""),"",IF($G4518="",$F4518,HYPERLINK($G4518,$F4518)))</f>
        <v/>
      </c>
      <c r="H4518" s="1" t="str">
        <f aca="false">IF($I4518="","None Attached",IF(LEFT($I4518,5)="https",HYPERLINK($I4518,"Datasheet"),HYPERLINK(_xlfn.CONCAT("https://",$I4518),"Datasheet")))</f>
        <v>None Attached</v>
      </c>
      <c r="M4518" s="56"/>
      <c r="P4518" s="58"/>
      <c r="Q4518" s="1" t="n">
        <f aca="false">$M4518-$N4518</f>
        <v>0</v>
      </c>
      <c r="R4518" s="56"/>
      <c r="T4518" s="59" t="s">
        <v>15</v>
      </c>
      <c r="U4518" s="1" t="n">
        <f aca="false">$S4518-$R4518</f>
        <v>0</v>
      </c>
      <c r="V4518" s="1" t="n">
        <f aca="false">IF($T4518="±",$Q4518*2,$Q4518)</f>
        <v>0</v>
      </c>
      <c r="W4518" s="60" t="str">
        <f aca="false">IFERROR($U4518/ABS($V4518),"N/A")</f>
        <v>N/A</v>
      </c>
      <c r="X4518" s="61" t="str">
        <f aca="false">IF(OR($W4518="N/A",$R4518="",$S4518=""),"N/A",IF($W4518&gt;=4,"Not Significant",IF($W4518&gt;=2,"Semi-Significant","Significant")))</f>
        <v>N/A</v>
      </c>
      <c r="Z4518" s="1" t="str">
        <f aca="false">IF($D4518="Z540.1 w/data",0,"")</f>
        <v/>
      </c>
      <c r="AA4518" s="1" t="e">
        <f aca="false">$Y4518+$Q4518+$Z4518</f>
        <v>#VALUE!</v>
      </c>
      <c r="AB4518" s="1" t="n">
        <f aca="false">$N4518+$Q4518</f>
        <v>0</v>
      </c>
      <c r="AC4518" s="1" t="str">
        <f aca="false">IF($Y4518="","",IF(AND($AA4518&gt;=$R4518,$AA4518&lt;=$S4518),"Pass","Fail"))</f>
        <v/>
      </c>
      <c r="AD4518" s="1" t="str">
        <f aca="false">IF($Y4518="","",IF($AA4518&gt;$R4518,"Pass","Fail"))</f>
        <v/>
      </c>
      <c r="AE4518" s="1" t="str">
        <f aca="false">IF($Y4518="","",IF($AA4518&gt;=$R4518,"Pass","Fail"))</f>
        <v/>
      </c>
      <c r="AF4518" s="1" t="str">
        <f aca="false">IF($Y4518="","",IF($AA4518&lt;=$S4518,"Pass","Fail"))</f>
        <v/>
      </c>
      <c r="AG4518" s="1" t="str">
        <f aca="false">IF($Y4518="","",IF($AA4518&lt;$S4518,"Pass","Fail"))</f>
        <v/>
      </c>
      <c r="AH4518" s="23" t="str">
        <f aca="true">INDIRECT(CHOOSE(MATCH($T4518,{"±","&gt;","≥","≤","&lt;"},0), "AC", "AD", "AE", "AF", "AG") &amp; ROW())</f>
        <v/>
      </c>
      <c r="AI4518" s="56" t="str">
        <f aca="false">IF($X4518="Not Significant","No Further Action Required",
IF($AH4518="","",
IF(AND($AH4518="Pass",$L4518="0 - Passed "),"Analysis performed; no further action required.",
IF(AND($AH4518="Fail",$L4518="1 - Failed "),"Analysis performed; no further action required.",
IF(AND($AH4518="Pass",$L4518="2 - Limited In Use "),"Analysis performed; no further action required.",
IF(AND($AH4518="Fail",$L4518="3 - Adjusted "),"Analysis performed; no further action required.",
"Unit fails analysis; TSM determination required."))))))</f>
        <v/>
      </c>
      <c r="AJ4518" s="58"/>
    </row>
    <row r="4519" customFormat="false" ht="15" hidden="false" customHeight="false" outlineLevel="0" collapsed="false">
      <c r="A4519" s="56"/>
      <c r="E4519" s="57" t="str">
        <f aca="false">IF(AND($F4519="",$G4519=""),"",IF($G4519="",$F4519,HYPERLINK($G4519,$F4519)))</f>
        <v/>
      </c>
      <c r="H4519" s="1" t="str">
        <f aca="false">IF($I4519="","None Attached",IF(LEFT($I4519,5)="https",HYPERLINK($I4519,"Datasheet"),HYPERLINK(_xlfn.CONCAT("https://",$I4519),"Datasheet")))</f>
        <v>None Attached</v>
      </c>
      <c r="M4519" s="56"/>
      <c r="P4519" s="58"/>
      <c r="Q4519" s="1" t="n">
        <f aca="false">$M4519-$N4519</f>
        <v>0</v>
      </c>
      <c r="R4519" s="56"/>
      <c r="T4519" s="59" t="s">
        <v>15</v>
      </c>
      <c r="U4519" s="1" t="n">
        <f aca="false">$S4519-$R4519</f>
        <v>0</v>
      </c>
      <c r="V4519" s="1" t="n">
        <f aca="false">IF($T4519="±",$Q4519*2,$Q4519)</f>
        <v>0</v>
      </c>
      <c r="W4519" s="60" t="str">
        <f aca="false">IFERROR($U4519/ABS($V4519),"N/A")</f>
        <v>N/A</v>
      </c>
      <c r="X4519" s="61" t="str">
        <f aca="false">IF(OR($W4519="N/A",$R4519="",$S4519=""),"N/A",IF($W4519&gt;=4,"Not Significant",IF($W4519&gt;=2,"Semi-Significant","Significant")))</f>
        <v>N/A</v>
      </c>
      <c r="Z4519" s="1" t="str">
        <f aca="false">IF($D4519="Z540.1 w/data",0,"")</f>
        <v/>
      </c>
      <c r="AA4519" s="1" t="e">
        <f aca="false">$Y4519+$Q4519+$Z4519</f>
        <v>#VALUE!</v>
      </c>
      <c r="AB4519" s="1" t="n">
        <f aca="false">$N4519+$Q4519</f>
        <v>0</v>
      </c>
      <c r="AC4519" s="1" t="str">
        <f aca="false">IF($Y4519="","",IF(AND($AA4519&gt;=$R4519,$AA4519&lt;=$S4519),"Pass","Fail"))</f>
        <v/>
      </c>
      <c r="AD4519" s="1" t="str">
        <f aca="false">IF($Y4519="","",IF($AA4519&gt;$R4519,"Pass","Fail"))</f>
        <v/>
      </c>
      <c r="AE4519" s="1" t="str">
        <f aca="false">IF($Y4519="","",IF($AA4519&gt;=$R4519,"Pass","Fail"))</f>
        <v/>
      </c>
      <c r="AF4519" s="1" t="str">
        <f aca="false">IF($Y4519="","",IF($AA4519&lt;=$S4519,"Pass","Fail"))</f>
        <v/>
      </c>
      <c r="AG4519" s="1" t="str">
        <f aca="false">IF($Y4519="","",IF($AA4519&lt;$S4519,"Pass","Fail"))</f>
        <v/>
      </c>
      <c r="AH4519" s="23" t="str">
        <f aca="true">INDIRECT(CHOOSE(MATCH($T4519,{"±","&gt;","≥","≤","&lt;"},0), "AC", "AD", "AE", "AF", "AG") &amp; ROW())</f>
        <v/>
      </c>
      <c r="AI4519" s="56" t="str">
        <f aca="false">IF($X4519="Not Significant","No Further Action Required",
IF($AH4519="","",
IF(AND($AH4519="Pass",$L4519="0 - Passed "),"Analysis performed; no further action required.",
IF(AND($AH4519="Fail",$L4519="1 - Failed "),"Analysis performed; no further action required.",
IF(AND($AH4519="Pass",$L4519="2 - Limited In Use "),"Analysis performed; no further action required.",
IF(AND($AH4519="Fail",$L4519="3 - Adjusted "),"Analysis performed; no further action required.",
"Unit fails analysis; TSM determination required."))))))</f>
        <v/>
      </c>
      <c r="AJ4519" s="58"/>
    </row>
    <row r="4520" customFormat="false" ht="15" hidden="false" customHeight="false" outlineLevel="0" collapsed="false">
      <c r="A4520" s="56"/>
      <c r="E4520" s="57" t="str">
        <f aca="false">IF(AND($F4520="",$G4520=""),"",IF($G4520="",$F4520,HYPERLINK($G4520,$F4520)))</f>
        <v/>
      </c>
      <c r="H4520" s="1" t="str">
        <f aca="false">IF($I4520="","None Attached",IF(LEFT($I4520,5)="https",HYPERLINK($I4520,"Datasheet"),HYPERLINK(_xlfn.CONCAT("https://",$I4520),"Datasheet")))</f>
        <v>None Attached</v>
      </c>
      <c r="M4520" s="56"/>
      <c r="P4520" s="58"/>
      <c r="Q4520" s="1" t="n">
        <f aca="false">$M4520-$N4520</f>
        <v>0</v>
      </c>
      <c r="R4520" s="56"/>
      <c r="T4520" s="59" t="s">
        <v>15</v>
      </c>
      <c r="U4520" s="1" t="n">
        <f aca="false">$S4520-$R4520</f>
        <v>0</v>
      </c>
      <c r="V4520" s="1" t="n">
        <f aca="false">IF($T4520="±",$Q4520*2,$Q4520)</f>
        <v>0</v>
      </c>
      <c r="W4520" s="60" t="str">
        <f aca="false">IFERROR($U4520/ABS($V4520),"N/A")</f>
        <v>N/A</v>
      </c>
      <c r="X4520" s="61" t="str">
        <f aca="false">IF(OR($W4520="N/A",$R4520="",$S4520=""),"N/A",IF($W4520&gt;=4,"Not Significant",IF($W4520&gt;=2,"Semi-Significant","Significant")))</f>
        <v>N/A</v>
      </c>
      <c r="Z4520" s="1" t="str">
        <f aca="false">IF($D4520="Z540.1 w/data",0,"")</f>
        <v/>
      </c>
      <c r="AA4520" s="1" t="e">
        <f aca="false">$Y4520+$Q4520+$Z4520</f>
        <v>#VALUE!</v>
      </c>
      <c r="AB4520" s="1" t="n">
        <f aca="false">$N4520+$Q4520</f>
        <v>0</v>
      </c>
      <c r="AC4520" s="1" t="str">
        <f aca="false">IF($Y4520="","",IF(AND($AA4520&gt;=$R4520,$AA4520&lt;=$S4520),"Pass","Fail"))</f>
        <v/>
      </c>
      <c r="AD4520" s="1" t="str">
        <f aca="false">IF($Y4520="","",IF($AA4520&gt;$R4520,"Pass","Fail"))</f>
        <v/>
      </c>
      <c r="AE4520" s="1" t="str">
        <f aca="false">IF($Y4520="","",IF($AA4520&gt;=$R4520,"Pass","Fail"))</f>
        <v/>
      </c>
      <c r="AF4520" s="1" t="str">
        <f aca="false">IF($Y4520="","",IF($AA4520&lt;=$S4520,"Pass","Fail"))</f>
        <v/>
      </c>
      <c r="AG4520" s="1" t="str">
        <f aca="false">IF($Y4520="","",IF($AA4520&lt;$S4520,"Pass","Fail"))</f>
        <v/>
      </c>
      <c r="AH4520" s="23" t="str">
        <f aca="true">INDIRECT(CHOOSE(MATCH($T4520,{"±","&gt;","≥","≤","&lt;"},0), "AC", "AD", "AE", "AF", "AG") &amp; ROW())</f>
        <v/>
      </c>
      <c r="AI4520" s="56" t="str">
        <f aca="false">IF($X4520="Not Significant","No Further Action Required",
IF($AH4520="","",
IF(AND($AH4520="Pass",$L4520="0 - Passed "),"Analysis performed; no further action required.",
IF(AND($AH4520="Fail",$L4520="1 - Failed "),"Analysis performed; no further action required.",
IF(AND($AH4520="Pass",$L4520="2 - Limited In Use "),"Analysis performed; no further action required.",
IF(AND($AH4520="Fail",$L4520="3 - Adjusted "),"Analysis performed; no further action required.",
"Unit fails analysis; TSM determination required."))))))</f>
        <v/>
      </c>
      <c r="AJ4520" s="58"/>
    </row>
    <row r="4521" customFormat="false" ht="15" hidden="false" customHeight="false" outlineLevel="0" collapsed="false">
      <c r="A4521" s="56"/>
      <c r="E4521" s="57" t="str">
        <f aca="false">IF(AND($F4521="",$G4521=""),"",IF($G4521="",$F4521,HYPERLINK($G4521,$F4521)))</f>
        <v/>
      </c>
      <c r="H4521" s="1" t="str">
        <f aca="false">IF($I4521="","None Attached",IF(LEFT($I4521,5)="https",HYPERLINK($I4521,"Datasheet"),HYPERLINK(_xlfn.CONCAT("https://",$I4521),"Datasheet")))</f>
        <v>None Attached</v>
      </c>
      <c r="M4521" s="56"/>
      <c r="P4521" s="58"/>
      <c r="Q4521" s="1" t="n">
        <f aca="false">$M4521-$N4521</f>
        <v>0</v>
      </c>
      <c r="R4521" s="56"/>
      <c r="T4521" s="59" t="s">
        <v>15</v>
      </c>
      <c r="U4521" s="1" t="n">
        <f aca="false">$S4521-$R4521</f>
        <v>0</v>
      </c>
      <c r="V4521" s="1" t="n">
        <f aca="false">IF($T4521="±",$Q4521*2,$Q4521)</f>
        <v>0</v>
      </c>
      <c r="W4521" s="60" t="str">
        <f aca="false">IFERROR($U4521/ABS($V4521),"N/A")</f>
        <v>N/A</v>
      </c>
      <c r="X4521" s="61" t="str">
        <f aca="false">IF(OR($W4521="N/A",$R4521="",$S4521=""),"N/A",IF($W4521&gt;=4,"Not Significant",IF($W4521&gt;=2,"Semi-Significant","Significant")))</f>
        <v>N/A</v>
      </c>
      <c r="Z4521" s="1" t="str">
        <f aca="false">IF($D4521="Z540.1 w/data",0,"")</f>
        <v/>
      </c>
      <c r="AA4521" s="1" t="e">
        <f aca="false">$Y4521+$Q4521+$Z4521</f>
        <v>#VALUE!</v>
      </c>
      <c r="AB4521" s="1" t="n">
        <f aca="false">$N4521+$Q4521</f>
        <v>0</v>
      </c>
      <c r="AC4521" s="1" t="str">
        <f aca="false">IF($Y4521="","",IF(AND($AA4521&gt;=$R4521,$AA4521&lt;=$S4521),"Pass","Fail"))</f>
        <v/>
      </c>
      <c r="AD4521" s="1" t="str">
        <f aca="false">IF($Y4521="","",IF($AA4521&gt;$R4521,"Pass","Fail"))</f>
        <v/>
      </c>
      <c r="AE4521" s="1" t="str">
        <f aca="false">IF($Y4521="","",IF($AA4521&gt;=$R4521,"Pass","Fail"))</f>
        <v/>
      </c>
      <c r="AF4521" s="1" t="str">
        <f aca="false">IF($Y4521="","",IF($AA4521&lt;=$S4521,"Pass","Fail"))</f>
        <v/>
      </c>
      <c r="AG4521" s="1" t="str">
        <f aca="false">IF($Y4521="","",IF($AA4521&lt;$S4521,"Pass","Fail"))</f>
        <v/>
      </c>
      <c r="AH4521" s="23" t="str">
        <f aca="true">INDIRECT(CHOOSE(MATCH($T4521,{"±","&gt;","≥","≤","&lt;"},0), "AC", "AD", "AE", "AF", "AG") &amp; ROW())</f>
        <v/>
      </c>
      <c r="AI4521" s="56" t="str">
        <f aca="false">IF($X4521="Not Significant","No Further Action Required",
IF($AH4521="","",
IF(AND($AH4521="Pass",$L4521="0 - Passed "),"Analysis performed; no further action required.",
IF(AND($AH4521="Fail",$L4521="1 - Failed "),"Analysis performed; no further action required.",
IF(AND($AH4521="Pass",$L4521="2 - Limited In Use "),"Analysis performed; no further action required.",
IF(AND($AH4521="Fail",$L4521="3 - Adjusted "),"Analysis performed; no further action required.",
"Unit fails analysis; TSM determination required."))))))</f>
        <v/>
      </c>
      <c r="AJ4521" s="58"/>
    </row>
    <row r="4522" customFormat="false" ht="15" hidden="false" customHeight="false" outlineLevel="0" collapsed="false">
      <c r="A4522" s="56"/>
      <c r="E4522" s="57" t="str">
        <f aca="false">IF(AND($F4522="",$G4522=""),"",IF($G4522="",$F4522,HYPERLINK($G4522,$F4522)))</f>
        <v/>
      </c>
      <c r="H4522" s="1" t="str">
        <f aca="false">IF($I4522="","None Attached",IF(LEFT($I4522,5)="https",HYPERLINK($I4522,"Datasheet"),HYPERLINK(_xlfn.CONCAT("https://",$I4522),"Datasheet")))</f>
        <v>None Attached</v>
      </c>
      <c r="M4522" s="56"/>
      <c r="P4522" s="58"/>
      <c r="Q4522" s="1" t="n">
        <f aca="false">$M4522-$N4522</f>
        <v>0</v>
      </c>
      <c r="R4522" s="56"/>
      <c r="T4522" s="59" t="s">
        <v>15</v>
      </c>
      <c r="U4522" s="1" t="n">
        <f aca="false">$S4522-$R4522</f>
        <v>0</v>
      </c>
      <c r="V4522" s="1" t="n">
        <f aca="false">IF($T4522="±",$Q4522*2,$Q4522)</f>
        <v>0</v>
      </c>
      <c r="W4522" s="60" t="str">
        <f aca="false">IFERROR($U4522/ABS($V4522),"N/A")</f>
        <v>N/A</v>
      </c>
      <c r="X4522" s="61" t="str">
        <f aca="false">IF(OR($W4522="N/A",$R4522="",$S4522=""),"N/A",IF($W4522&gt;=4,"Not Significant",IF($W4522&gt;=2,"Semi-Significant","Significant")))</f>
        <v>N/A</v>
      </c>
      <c r="Z4522" s="1" t="str">
        <f aca="false">IF($D4522="Z540.1 w/data",0,"")</f>
        <v/>
      </c>
      <c r="AA4522" s="1" t="e">
        <f aca="false">$Y4522+$Q4522+$Z4522</f>
        <v>#VALUE!</v>
      </c>
      <c r="AB4522" s="1" t="n">
        <f aca="false">$N4522+$Q4522</f>
        <v>0</v>
      </c>
      <c r="AC4522" s="1" t="str">
        <f aca="false">IF($Y4522="","",IF(AND($AA4522&gt;=$R4522,$AA4522&lt;=$S4522),"Pass","Fail"))</f>
        <v/>
      </c>
      <c r="AD4522" s="1" t="str">
        <f aca="false">IF($Y4522="","",IF($AA4522&gt;$R4522,"Pass","Fail"))</f>
        <v/>
      </c>
      <c r="AE4522" s="1" t="str">
        <f aca="false">IF($Y4522="","",IF($AA4522&gt;=$R4522,"Pass","Fail"))</f>
        <v/>
      </c>
      <c r="AF4522" s="1" t="str">
        <f aca="false">IF($Y4522="","",IF($AA4522&lt;=$S4522,"Pass","Fail"))</f>
        <v/>
      </c>
      <c r="AG4522" s="1" t="str">
        <f aca="false">IF($Y4522="","",IF($AA4522&lt;$S4522,"Pass","Fail"))</f>
        <v/>
      </c>
      <c r="AH4522" s="23" t="str">
        <f aca="true">INDIRECT(CHOOSE(MATCH($T4522,{"±","&gt;","≥","≤","&lt;"},0), "AC", "AD", "AE", "AF", "AG") &amp; ROW())</f>
        <v/>
      </c>
      <c r="AI4522" s="56" t="str">
        <f aca="false">IF($X4522="Not Significant","No Further Action Required",
IF($AH4522="","",
IF(AND($AH4522="Pass",$L4522="0 - Passed "),"Analysis performed; no further action required.",
IF(AND($AH4522="Fail",$L4522="1 - Failed "),"Analysis performed; no further action required.",
IF(AND($AH4522="Pass",$L4522="2 - Limited In Use "),"Analysis performed; no further action required.",
IF(AND($AH4522="Fail",$L4522="3 - Adjusted "),"Analysis performed; no further action required.",
"Unit fails analysis; TSM determination required."))))))</f>
        <v/>
      </c>
      <c r="AJ4522" s="58"/>
    </row>
    <row r="4523" customFormat="false" ht="15" hidden="false" customHeight="false" outlineLevel="0" collapsed="false">
      <c r="A4523" s="56"/>
      <c r="E4523" s="57" t="str">
        <f aca="false">IF(AND($F4523="",$G4523=""),"",IF($G4523="",$F4523,HYPERLINK($G4523,$F4523)))</f>
        <v/>
      </c>
      <c r="H4523" s="1" t="str">
        <f aca="false">IF($I4523="","None Attached",IF(LEFT($I4523,5)="https",HYPERLINK($I4523,"Datasheet"),HYPERLINK(_xlfn.CONCAT("https://",$I4523),"Datasheet")))</f>
        <v>None Attached</v>
      </c>
      <c r="M4523" s="56"/>
      <c r="P4523" s="58"/>
      <c r="Q4523" s="1" t="n">
        <f aca="false">$M4523-$N4523</f>
        <v>0</v>
      </c>
      <c r="R4523" s="56"/>
      <c r="T4523" s="59" t="s">
        <v>15</v>
      </c>
      <c r="U4523" s="1" t="n">
        <f aca="false">$S4523-$R4523</f>
        <v>0</v>
      </c>
      <c r="V4523" s="1" t="n">
        <f aca="false">IF($T4523="±",$Q4523*2,$Q4523)</f>
        <v>0</v>
      </c>
      <c r="W4523" s="60" t="str">
        <f aca="false">IFERROR($U4523/ABS($V4523),"N/A")</f>
        <v>N/A</v>
      </c>
      <c r="X4523" s="61" t="str">
        <f aca="false">IF(OR($W4523="N/A",$R4523="",$S4523=""),"N/A",IF($W4523&gt;=4,"Not Significant",IF($W4523&gt;=2,"Semi-Significant","Significant")))</f>
        <v>N/A</v>
      </c>
      <c r="Z4523" s="1" t="str">
        <f aca="false">IF($D4523="Z540.1 w/data",0,"")</f>
        <v/>
      </c>
      <c r="AA4523" s="1" t="e">
        <f aca="false">$Y4523+$Q4523+$Z4523</f>
        <v>#VALUE!</v>
      </c>
      <c r="AB4523" s="1" t="n">
        <f aca="false">$N4523+$Q4523</f>
        <v>0</v>
      </c>
      <c r="AC4523" s="1" t="str">
        <f aca="false">IF($Y4523="","",IF(AND($AA4523&gt;=$R4523,$AA4523&lt;=$S4523),"Pass","Fail"))</f>
        <v/>
      </c>
      <c r="AD4523" s="1" t="str">
        <f aca="false">IF($Y4523="","",IF($AA4523&gt;$R4523,"Pass","Fail"))</f>
        <v/>
      </c>
      <c r="AE4523" s="1" t="str">
        <f aca="false">IF($Y4523="","",IF($AA4523&gt;=$R4523,"Pass","Fail"))</f>
        <v/>
      </c>
      <c r="AF4523" s="1" t="str">
        <f aca="false">IF($Y4523="","",IF($AA4523&lt;=$S4523,"Pass","Fail"))</f>
        <v/>
      </c>
      <c r="AG4523" s="1" t="str">
        <f aca="false">IF($Y4523="","",IF($AA4523&lt;$S4523,"Pass","Fail"))</f>
        <v/>
      </c>
      <c r="AH4523" s="23" t="str">
        <f aca="true">INDIRECT(CHOOSE(MATCH($T4523,{"±","&gt;","≥","≤","&lt;"},0), "AC", "AD", "AE", "AF", "AG") &amp; ROW())</f>
        <v/>
      </c>
      <c r="AI4523" s="56" t="str">
        <f aca="false">IF($X4523="Not Significant","No Further Action Required",
IF($AH4523="","",
IF(AND($AH4523="Pass",$L4523="0 - Passed "),"Analysis performed; no further action required.",
IF(AND($AH4523="Fail",$L4523="1 - Failed "),"Analysis performed; no further action required.",
IF(AND($AH4523="Pass",$L4523="2 - Limited In Use "),"Analysis performed; no further action required.",
IF(AND($AH4523="Fail",$L4523="3 - Adjusted "),"Analysis performed; no further action required.",
"Unit fails analysis; TSM determination required."))))))</f>
        <v/>
      </c>
      <c r="AJ4523" s="58"/>
    </row>
    <row r="4524" customFormat="false" ht="15" hidden="false" customHeight="false" outlineLevel="0" collapsed="false">
      <c r="A4524" s="56"/>
      <c r="E4524" s="57" t="str">
        <f aca="false">IF(AND($F4524="",$G4524=""),"",IF($G4524="",$F4524,HYPERLINK($G4524,$F4524)))</f>
        <v/>
      </c>
      <c r="H4524" s="1" t="str">
        <f aca="false">IF($I4524="","None Attached",IF(LEFT($I4524,5)="https",HYPERLINK($I4524,"Datasheet"),HYPERLINK(_xlfn.CONCAT("https://",$I4524),"Datasheet")))</f>
        <v>None Attached</v>
      </c>
      <c r="M4524" s="56"/>
      <c r="P4524" s="58"/>
      <c r="Q4524" s="1" t="n">
        <f aca="false">$M4524-$N4524</f>
        <v>0</v>
      </c>
      <c r="R4524" s="56"/>
      <c r="T4524" s="59" t="s">
        <v>15</v>
      </c>
      <c r="U4524" s="1" t="n">
        <f aca="false">$S4524-$R4524</f>
        <v>0</v>
      </c>
      <c r="V4524" s="1" t="n">
        <f aca="false">IF($T4524="±",$Q4524*2,$Q4524)</f>
        <v>0</v>
      </c>
      <c r="W4524" s="60" t="str">
        <f aca="false">IFERROR($U4524/ABS($V4524),"N/A")</f>
        <v>N/A</v>
      </c>
      <c r="X4524" s="61" t="str">
        <f aca="false">IF(OR($W4524="N/A",$R4524="",$S4524=""),"N/A",IF($W4524&gt;=4,"Not Significant",IF($W4524&gt;=2,"Semi-Significant","Significant")))</f>
        <v>N/A</v>
      </c>
      <c r="Z4524" s="1" t="str">
        <f aca="false">IF($D4524="Z540.1 w/data",0,"")</f>
        <v/>
      </c>
      <c r="AA4524" s="1" t="e">
        <f aca="false">$Y4524+$Q4524+$Z4524</f>
        <v>#VALUE!</v>
      </c>
      <c r="AB4524" s="1" t="n">
        <f aca="false">$N4524+$Q4524</f>
        <v>0</v>
      </c>
      <c r="AC4524" s="1" t="str">
        <f aca="false">IF($Y4524="","",IF(AND($AA4524&gt;=$R4524,$AA4524&lt;=$S4524),"Pass","Fail"))</f>
        <v/>
      </c>
      <c r="AD4524" s="1" t="str">
        <f aca="false">IF($Y4524="","",IF($AA4524&gt;$R4524,"Pass","Fail"))</f>
        <v/>
      </c>
      <c r="AE4524" s="1" t="str">
        <f aca="false">IF($Y4524="","",IF($AA4524&gt;=$R4524,"Pass","Fail"))</f>
        <v/>
      </c>
      <c r="AF4524" s="1" t="str">
        <f aca="false">IF($Y4524="","",IF($AA4524&lt;=$S4524,"Pass","Fail"))</f>
        <v/>
      </c>
      <c r="AG4524" s="1" t="str">
        <f aca="false">IF($Y4524="","",IF($AA4524&lt;$S4524,"Pass","Fail"))</f>
        <v/>
      </c>
      <c r="AH4524" s="23" t="str">
        <f aca="true">INDIRECT(CHOOSE(MATCH($T4524,{"±","&gt;","≥","≤","&lt;"},0), "AC", "AD", "AE", "AF", "AG") &amp; ROW())</f>
        <v/>
      </c>
      <c r="AI4524" s="56" t="str">
        <f aca="false">IF($X4524="Not Significant","No Further Action Required",
IF($AH4524="","",
IF(AND($AH4524="Pass",$L4524="0 - Passed "),"Analysis performed; no further action required.",
IF(AND($AH4524="Fail",$L4524="1 - Failed "),"Analysis performed; no further action required.",
IF(AND($AH4524="Pass",$L4524="2 - Limited In Use "),"Analysis performed; no further action required.",
IF(AND($AH4524="Fail",$L4524="3 - Adjusted "),"Analysis performed; no further action required.",
"Unit fails analysis; TSM determination required."))))))</f>
        <v/>
      </c>
      <c r="AJ4524" s="58"/>
    </row>
    <row r="4525" customFormat="false" ht="15" hidden="false" customHeight="false" outlineLevel="0" collapsed="false">
      <c r="A4525" s="56"/>
      <c r="E4525" s="57" t="str">
        <f aca="false">IF(AND($F4525="",$G4525=""),"",IF($G4525="",$F4525,HYPERLINK($G4525,$F4525)))</f>
        <v/>
      </c>
      <c r="H4525" s="1" t="str">
        <f aca="false">IF($I4525="","None Attached",IF(LEFT($I4525,5)="https",HYPERLINK($I4525,"Datasheet"),HYPERLINK(_xlfn.CONCAT("https://",$I4525),"Datasheet")))</f>
        <v>None Attached</v>
      </c>
      <c r="M4525" s="56"/>
      <c r="P4525" s="58"/>
      <c r="Q4525" s="1" t="n">
        <f aca="false">$M4525-$N4525</f>
        <v>0</v>
      </c>
      <c r="R4525" s="56"/>
      <c r="T4525" s="59" t="s">
        <v>15</v>
      </c>
      <c r="U4525" s="1" t="n">
        <f aca="false">$S4525-$R4525</f>
        <v>0</v>
      </c>
      <c r="V4525" s="1" t="n">
        <f aca="false">IF($T4525="±",$Q4525*2,$Q4525)</f>
        <v>0</v>
      </c>
      <c r="W4525" s="60" t="str">
        <f aca="false">IFERROR($U4525/ABS($V4525),"N/A")</f>
        <v>N/A</v>
      </c>
      <c r="X4525" s="61" t="str">
        <f aca="false">IF(OR($W4525="N/A",$R4525="",$S4525=""),"N/A",IF($W4525&gt;=4,"Not Significant",IF($W4525&gt;=2,"Semi-Significant","Significant")))</f>
        <v>N/A</v>
      </c>
      <c r="Z4525" s="1" t="str">
        <f aca="false">IF($D4525="Z540.1 w/data",0,"")</f>
        <v/>
      </c>
      <c r="AA4525" s="1" t="e">
        <f aca="false">$Y4525+$Q4525+$Z4525</f>
        <v>#VALUE!</v>
      </c>
      <c r="AB4525" s="1" t="n">
        <f aca="false">$N4525+$Q4525</f>
        <v>0</v>
      </c>
      <c r="AC4525" s="1" t="str">
        <f aca="false">IF($Y4525="","",IF(AND($AA4525&gt;=$R4525,$AA4525&lt;=$S4525),"Pass","Fail"))</f>
        <v/>
      </c>
      <c r="AD4525" s="1" t="str">
        <f aca="false">IF($Y4525="","",IF($AA4525&gt;$R4525,"Pass","Fail"))</f>
        <v/>
      </c>
      <c r="AE4525" s="1" t="str">
        <f aca="false">IF($Y4525="","",IF($AA4525&gt;=$R4525,"Pass","Fail"))</f>
        <v/>
      </c>
      <c r="AF4525" s="1" t="str">
        <f aca="false">IF($Y4525="","",IF($AA4525&lt;=$S4525,"Pass","Fail"))</f>
        <v/>
      </c>
      <c r="AG4525" s="1" t="str">
        <f aca="false">IF($Y4525="","",IF($AA4525&lt;$S4525,"Pass","Fail"))</f>
        <v/>
      </c>
      <c r="AH4525" s="23" t="str">
        <f aca="true">INDIRECT(CHOOSE(MATCH($T4525,{"±","&gt;","≥","≤","&lt;"},0), "AC", "AD", "AE", "AF", "AG") &amp; ROW())</f>
        <v/>
      </c>
      <c r="AI4525" s="56" t="str">
        <f aca="false">IF($X4525="Not Significant","No Further Action Required",
IF($AH4525="","",
IF(AND($AH4525="Pass",$L4525="0 - Passed "),"Analysis performed; no further action required.",
IF(AND($AH4525="Fail",$L4525="1 - Failed "),"Analysis performed; no further action required.",
IF(AND($AH4525="Pass",$L4525="2 - Limited In Use "),"Analysis performed; no further action required.",
IF(AND($AH4525="Fail",$L4525="3 - Adjusted "),"Analysis performed; no further action required.",
"Unit fails analysis; TSM determination required."))))))</f>
        <v/>
      </c>
      <c r="AJ4525" s="58"/>
    </row>
    <row r="4526" customFormat="false" ht="15" hidden="false" customHeight="false" outlineLevel="0" collapsed="false">
      <c r="A4526" s="56"/>
      <c r="E4526" s="57" t="str">
        <f aca="false">IF(AND($F4526="",$G4526=""),"",IF($G4526="",$F4526,HYPERLINK($G4526,$F4526)))</f>
        <v/>
      </c>
      <c r="H4526" s="1" t="str">
        <f aca="false">IF($I4526="","None Attached",IF(LEFT($I4526,5)="https",HYPERLINK($I4526,"Datasheet"),HYPERLINK(_xlfn.CONCAT("https://",$I4526),"Datasheet")))</f>
        <v>None Attached</v>
      </c>
      <c r="M4526" s="56"/>
      <c r="P4526" s="58"/>
      <c r="Q4526" s="1" t="n">
        <f aca="false">$M4526-$N4526</f>
        <v>0</v>
      </c>
      <c r="R4526" s="56"/>
      <c r="T4526" s="59" t="s">
        <v>15</v>
      </c>
      <c r="U4526" s="1" t="n">
        <f aca="false">$S4526-$R4526</f>
        <v>0</v>
      </c>
      <c r="V4526" s="1" t="n">
        <f aca="false">IF($T4526="±",$Q4526*2,$Q4526)</f>
        <v>0</v>
      </c>
      <c r="W4526" s="60" t="str">
        <f aca="false">IFERROR($U4526/ABS($V4526),"N/A")</f>
        <v>N/A</v>
      </c>
      <c r="X4526" s="61" t="str">
        <f aca="false">IF(OR($W4526="N/A",$R4526="",$S4526=""),"N/A",IF($W4526&gt;=4,"Not Significant",IF($W4526&gt;=2,"Semi-Significant","Significant")))</f>
        <v>N/A</v>
      </c>
      <c r="Z4526" s="1" t="str">
        <f aca="false">IF($D4526="Z540.1 w/data",0,"")</f>
        <v/>
      </c>
      <c r="AA4526" s="1" t="e">
        <f aca="false">$Y4526+$Q4526+$Z4526</f>
        <v>#VALUE!</v>
      </c>
      <c r="AB4526" s="1" t="n">
        <f aca="false">$N4526+$Q4526</f>
        <v>0</v>
      </c>
      <c r="AC4526" s="1" t="str">
        <f aca="false">IF($Y4526="","",IF(AND($AA4526&gt;=$R4526,$AA4526&lt;=$S4526),"Pass","Fail"))</f>
        <v/>
      </c>
      <c r="AD4526" s="1" t="str">
        <f aca="false">IF($Y4526="","",IF($AA4526&gt;$R4526,"Pass","Fail"))</f>
        <v/>
      </c>
      <c r="AE4526" s="1" t="str">
        <f aca="false">IF($Y4526="","",IF($AA4526&gt;=$R4526,"Pass","Fail"))</f>
        <v/>
      </c>
      <c r="AF4526" s="1" t="str">
        <f aca="false">IF($Y4526="","",IF($AA4526&lt;=$S4526,"Pass","Fail"))</f>
        <v/>
      </c>
      <c r="AG4526" s="1" t="str">
        <f aca="false">IF($Y4526="","",IF($AA4526&lt;$S4526,"Pass","Fail"))</f>
        <v/>
      </c>
      <c r="AH4526" s="23" t="str">
        <f aca="true">INDIRECT(CHOOSE(MATCH($T4526,{"±","&gt;","≥","≤","&lt;"},0), "AC", "AD", "AE", "AF", "AG") &amp; ROW())</f>
        <v/>
      </c>
      <c r="AI4526" s="56" t="str">
        <f aca="false">IF($X4526="Not Significant","No Further Action Required",
IF($AH4526="","",
IF(AND($AH4526="Pass",$L4526="0 - Passed "),"Analysis performed; no further action required.",
IF(AND($AH4526="Fail",$L4526="1 - Failed "),"Analysis performed; no further action required.",
IF(AND($AH4526="Pass",$L4526="2 - Limited In Use "),"Analysis performed; no further action required.",
IF(AND($AH4526="Fail",$L4526="3 - Adjusted "),"Analysis performed; no further action required.",
"Unit fails analysis; TSM determination required."))))))</f>
        <v/>
      </c>
      <c r="AJ4526" s="58"/>
    </row>
    <row r="4527" customFormat="false" ht="15" hidden="false" customHeight="false" outlineLevel="0" collapsed="false">
      <c r="A4527" s="56"/>
      <c r="E4527" s="57" t="str">
        <f aca="false">IF(AND($F4527="",$G4527=""),"",IF($G4527="",$F4527,HYPERLINK($G4527,$F4527)))</f>
        <v/>
      </c>
      <c r="H4527" s="1" t="str">
        <f aca="false">IF($I4527="","None Attached",IF(LEFT($I4527,5)="https",HYPERLINK($I4527,"Datasheet"),HYPERLINK(_xlfn.CONCAT("https://",$I4527),"Datasheet")))</f>
        <v>None Attached</v>
      </c>
      <c r="M4527" s="56"/>
      <c r="P4527" s="58"/>
      <c r="Q4527" s="1" t="n">
        <f aca="false">$M4527-$N4527</f>
        <v>0</v>
      </c>
      <c r="R4527" s="56"/>
      <c r="T4527" s="59" t="s">
        <v>15</v>
      </c>
      <c r="U4527" s="1" t="n">
        <f aca="false">$S4527-$R4527</f>
        <v>0</v>
      </c>
      <c r="V4527" s="1" t="n">
        <f aca="false">IF($T4527="±",$Q4527*2,$Q4527)</f>
        <v>0</v>
      </c>
      <c r="W4527" s="60" t="str">
        <f aca="false">IFERROR($U4527/ABS($V4527),"N/A")</f>
        <v>N/A</v>
      </c>
      <c r="X4527" s="61" t="str">
        <f aca="false">IF(OR($W4527="N/A",$R4527="",$S4527=""),"N/A",IF($W4527&gt;=4,"Not Significant",IF($W4527&gt;=2,"Semi-Significant","Significant")))</f>
        <v>N/A</v>
      </c>
      <c r="Z4527" s="1" t="str">
        <f aca="false">IF($D4527="Z540.1 w/data",0,"")</f>
        <v/>
      </c>
      <c r="AA4527" s="1" t="e">
        <f aca="false">$Y4527+$Q4527+$Z4527</f>
        <v>#VALUE!</v>
      </c>
      <c r="AB4527" s="1" t="n">
        <f aca="false">$N4527+$Q4527</f>
        <v>0</v>
      </c>
      <c r="AC4527" s="1" t="str">
        <f aca="false">IF($Y4527="","",IF(AND($AA4527&gt;=$R4527,$AA4527&lt;=$S4527),"Pass","Fail"))</f>
        <v/>
      </c>
      <c r="AD4527" s="1" t="str">
        <f aca="false">IF($Y4527="","",IF($AA4527&gt;$R4527,"Pass","Fail"))</f>
        <v/>
      </c>
      <c r="AE4527" s="1" t="str">
        <f aca="false">IF($Y4527="","",IF($AA4527&gt;=$R4527,"Pass","Fail"))</f>
        <v/>
      </c>
      <c r="AF4527" s="1" t="str">
        <f aca="false">IF($Y4527="","",IF($AA4527&lt;=$S4527,"Pass","Fail"))</f>
        <v/>
      </c>
      <c r="AG4527" s="1" t="str">
        <f aca="false">IF($Y4527="","",IF($AA4527&lt;$S4527,"Pass","Fail"))</f>
        <v/>
      </c>
      <c r="AH4527" s="23" t="str">
        <f aca="true">INDIRECT(CHOOSE(MATCH($T4527,{"±","&gt;","≥","≤","&lt;"},0), "AC", "AD", "AE", "AF", "AG") &amp; ROW())</f>
        <v/>
      </c>
      <c r="AI4527" s="56" t="str">
        <f aca="false">IF($X4527="Not Significant","No Further Action Required",
IF($AH4527="","",
IF(AND($AH4527="Pass",$L4527="0 - Passed "),"Analysis performed; no further action required.",
IF(AND($AH4527="Fail",$L4527="1 - Failed "),"Analysis performed; no further action required.",
IF(AND($AH4527="Pass",$L4527="2 - Limited In Use "),"Analysis performed; no further action required.",
IF(AND($AH4527="Fail",$L4527="3 - Adjusted "),"Analysis performed; no further action required.",
"Unit fails analysis; TSM determination required."))))))</f>
        <v/>
      </c>
      <c r="AJ4527" s="58"/>
    </row>
    <row r="4528" customFormat="false" ht="15" hidden="false" customHeight="false" outlineLevel="0" collapsed="false">
      <c r="A4528" s="56"/>
      <c r="E4528" s="57" t="str">
        <f aca="false">IF(AND($F4528="",$G4528=""),"",IF($G4528="",$F4528,HYPERLINK($G4528,$F4528)))</f>
        <v/>
      </c>
      <c r="H4528" s="1" t="str">
        <f aca="false">IF($I4528="","None Attached",IF(LEFT($I4528,5)="https",HYPERLINK($I4528,"Datasheet"),HYPERLINK(_xlfn.CONCAT("https://",$I4528),"Datasheet")))</f>
        <v>None Attached</v>
      </c>
      <c r="M4528" s="56"/>
      <c r="P4528" s="58"/>
      <c r="Q4528" s="1" t="n">
        <f aca="false">$M4528-$N4528</f>
        <v>0</v>
      </c>
      <c r="R4528" s="56"/>
      <c r="T4528" s="59" t="s">
        <v>15</v>
      </c>
      <c r="U4528" s="1" t="n">
        <f aca="false">$S4528-$R4528</f>
        <v>0</v>
      </c>
      <c r="V4528" s="1" t="n">
        <f aca="false">IF($T4528="±",$Q4528*2,$Q4528)</f>
        <v>0</v>
      </c>
      <c r="W4528" s="60" t="str">
        <f aca="false">IFERROR($U4528/ABS($V4528),"N/A")</f>
        <v>N/A</v>
      </c>
      <c r="X4528" s="61" t="str">
        <f aca="false">IF(OR($W4528="N/A",$R4528="",$S4528=""),"N/A",IF($W4528&gt;=4,"Not Significant",IF($W4528&gt;=2,"Semi-Significant","Significant")))</f>
        <v>N/A</v>
      </c>
      <c r="Z4528" s="1" t="str">
        <f aca="false">IF($D4528="Z540.1 w/data",0,"")</f>
        <v/>
      </c>
      <c r="AA4528" s="1" t="e">
        <f aca="false">$Y4528+$Q4528+$Z4528</f>
        <v>#VALUE!</v>
      </c>
      <c r="AB4528" s="1" t="n">
        <f aca="false">$N4528+$Q4528</f>
        <v>0</v>
      </c>
      <c r="AC4528" s="1" t="str">
        <f aca="false">IF($Y4528="","",IF(AND($AA4528&gt;=$R4528,$AA4528&lt;=$S4528),"Pass","Fail"))</f>
        <v/>
      </c>
      <c r="AD4528" s="1" t="str">
        <f aca="false">IF($Y4528="","",IF($AA4528&gt;$R4528,"Pass","Fail"))</f>
        <v/>
      </c>
      <c r="AE4528" s="1" t="str">
        <f aca="false">IF($Y4528="","",IF($AA4528&gt;=$R4528,"Pass","Fail"))</f>
        <v/>
      </c>
      <c r="AF4528" s="1" t="str">
        <f aca="false">IF($Y4528="","",IF($AA4528&lt;=$S4528,"Pass","Fail"))</f>
        <v/>
      </c>
      <c r="AG4528" s="1" t="str">
        <f aca="false">IF($Y4528="","",IF($AA4528&lt;$S4528,"Pass","Fail"))</f>
        <v/>
      </c>
      <c r="AH4528" s="23" t="str">
        <f aca="true">INDIRECT(CHOOSE(MATCH($T4528,{"±","&gt;","≥","≤","&lt;"},0), "AC", "AD", "AE", "AF", "AG") &amp; ROW())</f>
        <v/>
      </c>
      <c r="AI4528" s="56" t="str">
        <f aca="false">IF($X4528="Not Significant","No Further Action Required",
IF($AH4528="","",
IF(AND($AH4528="Pass",$L4528="0 - Passed "),"Analysis performed; no further action required.",
IF(AND($AH4528="Fail",$L4528="1 - Failed "),"Analysis performed; no further action required.",
IF(AND($AH4528="Pass",$L4528="2 - Limited In Use "),"Analysis performed; no further action required.",
IF(AND($AH4528="Fail",$L4528="3 - Adjusted "),"Analysis performed; no further action required.",
"Unit fails analysis; TSM determination required."))))))</f>
        <v/>
      </c>
      <c r="AJ4528" s="58"/>
    </row>
    <row r="4529" customFormat="false" ht="15" hidden="false" customHeight="false" outlineLevel="0" collapsed="false">
      <c r="A4529" s="56"/>
      <c r="E4529" s="57" t="str">
        <f aca="false">IF(AND($F4529="",$G4529=""),"",IF($G4529="",$F4529,HYPERLINK($G4529,$F4529)))</f>
        <v/>
      </c>
      <c r="H4529" s="1" t="str">
        <f aca="false">IF($I4529="","None Attached",IF(LEFT($I4529,5)="https",HYPERLINK($I4529,"Datasheet"),HYPERLINK(_xlfn.CONCAT("https://",$I4529),"Datasheet")))</f>
        <v>None Attached</v>
      </c>
      <c r="M4529" s="56"/>
      <c r="P4529" s="58"/>
      <c r="Q4529" s="1" t="n">
        <f aca="false">$M4529-$N4529</f>
        <v>0</v>
      </c>
      <c r="R4529" s="56"/>
      <c r="T4529" s="59" t="s">
        <v>15</v>
      </c>
      <c r="U4529" s="1" t="n">
        <f aca="false">$S4529-$R4529</f>
        <v>0</v>
      </c>
      <c r="V4529" s="1" t="n">
        <f aca="false">IF($T4529="±",$Q4529*2,$Q4529)</f>
        <v>0</v>
      </c>
      <c r="W4529" s="60" t="str">
        <f aca="false">IFERROR($U4529/ABS($V4529),"N/A")</f>
        <v>N/A</v>
      </c>
      <c r="X4529" s="61" t="str">
        <f aca="false">IF(OR($W4529="N/A",$R4529="",$S4529=""),"N/A",IF($W4529&gt;=4,"Not Significant",IF($W4529&gt;=2,"Semi-Significant","Significant")))</f>
        <v>N/A</v>
      </c>
      <c r="Z4529" s="1" t="str">
        <f aca="false">IF($D4529="Z540.1 w/data",0,"")</f>
        <v/>
      </c>
      <c r="AA4529" s="1" t="e">
        <f aca="false">$Y4529+$Q4529+$Z4529</f>
        <v>#VALUE!</v>
      </c>
      <c r="AB4529" s="1" t="n">
        <f aca="false">$N4529+$Q4529</f>
        <v>0</v>
      </c>
      <c r="AC4529" s="1" t="str">
        <f aca="false">IF($Y4529="","",IF(AND($AA4529&gt;=$R4529,$AA4529&lt;=$S4529),"Pass","Fail"))</f>
        <v/>
      </c>
      <c r="AD4529" s="1" t="str">
        <f aca="false">IF($Y4529="","",IF($AA4529&gt;$R4529,"Pass","Fail"))</f>
        <v/>
      </c>
      <c r="AE4529" s="1" t="str">
        <f aca="false">IF($Y4529="","",IF($AA4529&gt;=$R4529,"Pass","Fail"))</f>
        <v/>
      </c>
      <c r="AF4529" s="1" t="str">
        <f aca="false">IF($Y4529="","",IF($AA4529&lt;=$S4529,"Pass","Fail"))</f>
        <v/>
      </c>
      <c r="AG4529" s="1" t="str">
        <f aca="false">IF($Y4529="","",IF($AA4529&lt;$S4529,"Pass","Fail"))</f>
        <v/>
      </c>
      <c r="AH4529" s="23" t="str">
        <f aca="true">INDIRECT(CHOOSE(MATCH($T4529,{"±","&gt;","≥","≤","&lt;"},0), "AC", "AD", "AE", "AF", "AG") &amp; ROW())</f>
        <v/>
      </c>
      <c r="AI4529" s="56" t="str">
        <f aca="false">IF($X4529="Not Significant","No Further Action Required",
IF($AH4529="","",
IF(AND($AH4529="Pass",$L4529="0 - Passed "),"Analysis performed; no further action required.",
IF(AND($AH4529="Fail",$L4529="1 - Failed "),"Analysis performed; no further action required.",
IF(AND($AH4529="Pass",$L4529="2 - Limited In Use "),"Analysis performed; no further action required.",
IF(AND($AH4529="Fail",$L4529="3 - Adjusted "),"Analysis performed; no further action required.",
"Unit fails analysis; TSM determination required."))))))</f>
        <v/>
      </c>
      <c r="AJ4529" s="58"/>
    </row>
    <row r="4530" customFormat="false" ht="15" hidden="false" customHeight="false" outlineLevel="0" collapsed="false">
      <c r="A4530" s="56"/>
      <c r="E4530" s="57" t="str">
        <f aca="false">IF(AND($F4530="",$G4530=""),"",IF($G4530="",$F4530,HYPERLINK($G4530,$F4530)))</f>
        <v/>
      </c>
      <c r="H4530" s="1" t="str">
        <f aca="false">IF($I4530="","None Attached",IF(LEFT($I4530,5)="https",HYPERLINK($I4530,"Datasheet"),HYPERLINK(_xlfn.CONCAT("https://",$I4530),"Datasheet")))</f>
        <v>None Attached</v>
      </c>
      <c r="M4530" s="56"/>
      <c r="P4530" s="58"/>
      <c r="Q4530" s="1" t="n">
        <f aca="false">$M4530-$N4530</f>
        <v>0</v>
      </c>
      <c r="R4530" s="56"/>
      <c r="T4530" s="59" t="s">
        <v>15</v>
      </c>
      <c r="U4530" s="1" t="n">
        <f aca="false">$S4530-$R4530</f>
        <v>0</v>
      </c>
      <c r="V4530" s="1" t="n">
        <f aca="false">IF($T4530="±",$Q4530*2,$Q4530)</f>
        <v>0</v>
      </c>
      <c r="W4530" s="60" t="str">
        <f aca="false">IFERROR($U4530/ABS($V4530),"N/A")</f>
        <v>N/A</v>
      </c>
      <c r="X4530" s="61" t="str">
        <f aca="false">IF(OR($W4530="N/A",$R4530="",$S4530=""),"N/A",IF($W4530&gt;=4,"Not Significant",IF($W4530&gt;=2,"Semi-Significant","Significant")))</f>
        <v>N/A</v>
      </c>
      <c r="Z4530" s="1" t="str">
        <f aca="false">IF($D4530="Z540.1 w/data",0,"")</f>
        <v/>
      </c>
      <c r="AA4530" s="1" t="e">
        <f aca="false">$Y4530+$Q4530+$Z4530</f>
        <v>#VALUE!</v>
      </c>
      <c r="AB4530" s="1" t="n">
        <f aca="false">$N4530+$Q4530</f>
        <v>0</v>
      </c>
      <c r="AC4530" s="1" t="str">
        <f aca="false">IF($Y4530="","",IF(AND($AA4530&gt;=$R4530,$AA4530&lt;=$S4530),"Pass","Fail"))</f>
        <v/>
      </c>
      <c r="AD4530" s="1" t="str">
        <f aca="false">IF($Y4530="","",IF($AA4530&gt;$R4530,"Pass","Fail"))</f>
        <v/>
      </c>
      <c r="AE4530" s="1" t="str">
        <f aca="false">IF($Y4530="","",IF($AA4530&gt;=$R4530,"Pass","Fail"))</f>
        <v/>
      </c>
      <c r="AF4530" s="1" t="str">
        <f aca="false">IF($Y4530="","",IF($AA4530&lt;=$S4530,"Pass","Fail"))</f>
        <v/>
      </c>
      <c r="AG4530" s="1" t="str">
        <f aca="false">IF($Y4530="","",IF($AA4530&lt;$S4530,"Pass","Fail"))</f>
        <v/>
      </c>
      <c r="AH4530" s="23" t="str">
        <f aca="true">INDIRECT(CHOOSE(MATCH($T4530,{"±","&gt;","≥","≤","&lt;"},0), "AC", "AD", "AE", "AF", "AG") &amp; ROW())</f>
        <v/>
      </c>
      <c r="AI4530" s="56" t="str">
        <f aca="false">IF($X4530="Not Significant","No Further Action Required",
IF($AH4530="","",
IF(AND($AH4530="Pass",$L4530="0 - Passed "),"Analysis performed; no further action required.",
IF(AND($AH4530="Fail",$L4530="1 - Failed "),"Analysis performed; no further action required.",
IF(AND($AH4530="Pass",$L4530="2 - Limited In Use "),"Analysis performed; no further action required.",
IF(AND($AH4530="Fail",$L4530="3 - Adjusted "),"Analysis performed; no further action required.",
"Unit fails analysis; TSM determination required."))))))</f>
        <v/>
      </c>
      <c r="AJ4530" s="58"/>
    </row>
    <row r="4531" customFormat="false" ht="15" hidden="false" customHeight="false" outlineLevel="0" collapsed="false">
      <c r="A4531" s="56"/>
      <c r="E4531" s="57" t="str">
        <f aca="false">IF(AND($F4531="",$G4531=""),"",IF($G4531="",$F4531,HYPERLINK($G4531,$F4531)))</f>
        <v/>
      </c>
      <c r="H4531" s="1" t="str">
        <f aca="false">IF($I4531="","None Attached",IF(LEFT($I4531,5)="https",HYPERLINK($I4531,"Datasheet"),HYPERLINK(_xlfn.CONCAT("https://",$I4531),"Datasheet")))</f>
        <v>None Attached</v>
      </c>
      <c r="M4531" s="56"/>
      <c r="P4531" s="58"/>
      <c r="Q4531" s="1" t="n">
        <f aca="false">$M4531-$N4531</f>
        <v>0</v>
      </c>
      <c r="R4531" s="56"/>
      <c r="T4531" s="59" t="s">
        <v>15</v>
      </c>
      <c r="U4531" s="1" t="n">
        <f aca="false">$S4531-$R4531</f>
        <v>0</v>
      </c>
      <c r="V4531" s="1" t="n">
        <f aca="false">IF($T4531="±",$Q4531*2,$Q4531)</f>
        <v>0</v>
      </c>
      <c r="W4531" s="60" t="str">
        <f aca="false">IFERROR($U4531/ABS($V4531),"N/A")</f>
        <v>N/A</v>
      </c>
      <c r="X4531" s="61" t="str">
        <f aca="false">IF(OR($W4531="N/A",$R4531="",$S4531=""),"N/A",IF($W4531&gt;=4,"Not Significant",IF($W4531&gt;=2,"Semi-Significant","Significant")))</f>
        <v>N/A</v>
      </c>
      <c r="Z4531" s="1" t="str">
        <f aca="false">IF($D4531="Z540.1 w/data",0,"")</f>
        <v/>
      </c>
      <c r="AA4531" s="1" t="e">
        <f aca="false">$Y4531+$Q4531+$Z4531</f>
        <v>#VALUE!</v>
      </c>
      <c r="AB4531" s="1" t="n">
        <f aca="false">$N4531+$Q4531</f>
        <v>0</v>
      </c>
      <c r="AC4531" s="1" t="str">
        <f aca="false">IF($Y4531="","",IF(AND($AA4531&gt;=$R4531,$AA4531&lt;=$S4531),"Pass","Fail"))</f>
        <v/>
      </c>
      <c r="AD4531" s="1" t="str">
        <f aca="false">IF($Y4531="","",IF($AA4531&gt;$R4531,"Pass","Fail"))</f>
        <v/>
      </c>
      <c r="AE4531" s="1" t="str">
        <f aca="false">IF($Y4531="","",IF($AA4531&gt;=$R4531,"Pass","Fail"))</f>
        <v/>
      </c>
      <c r="AF4531" s="1" t="str">
        <f aca="false">IF($Y4531="","",IF($AA4531&lt;=$S4531,"Pass","Fail"))</f>
        <v/>
      </c>
      <c r="AG4531" s="1" t="str">
        <f aca="false">IF($Y4531="","",IF($AA4531&lt;$S4531,"Pass","Fail"))</f>
        <v/>
      </c>
      <c r="AH4531" s="23" t="str">
        <f aca="true">INDIRECT(CHOOSE(MATCH($T4531,{"±","&gt;","≥","≤","&lt;"},0), "AC", "AD", "AE", "AF", "AG") &amp; ROW())</f>
        <v/>
      </c>
      <c r="AI4531" s="56" t="str">
        <f aca="false">IF($X4531="Not Significant","No Further Action Required",
IF($AH4531="","",
IF(AND($AH4531="Pass",$L4531="0 - Passed "),"Analysis performed; no further action required.",
IF(AND($AH4531="Fail",$L4531="1 - Failed "),"Analysis performed; no further action required.",
IF(AND($AH4531="Pass",$L4531="2 - Limited In Use "),"Analysis performed; no further action required.",
IF(AND($AH4531="Fail",$L4531="3 - Adjusted "),"Analysis performed; no further action required.",
"Unit fails analysis; TSM determination required."))))))</f>
        <v/>
      </c>
      <c r="AJ4531" s="58"/>
    </row>
    <row r="4532" customFormat="false" ht="15" hidden="false" customHeight="false" outlineLevel="0" collapsed="false">
      <c r="A4532" s="56"/>
      <c r="E4532" s="57" t="str">
        <f aca="false">IF(AND($F4532="",$G4532=""),"",IF($G4532="",$F4532,HYPERLINK($G4532,$F4532)))</f>
        <v/>
      </c>
      <c r="H4532" s="1" t="str">
        <f aca="false">IF($I4532="","None Attached",IF(LEFT($I4532,5)="https",HYPERLINK($I4532,"Datasheet"),HYPERLINK(_xlfn.CONCAT("https://",$I4532),"Datasheet")))</f>
        <v>None Attached</v>
      </c>
      <c r="M4532" s="56"/>
      <c r="P4532" s="58"/>
      <c r="Q4532" s="1" t="n">
        <f aca="false">$M4532-$N4532</f>
        <v>0</v>
      </c>
      <c r="R4532" s="56"/>
      <c r="T4532" s="59" t="s">
        <v>15</v>
      </c>
      <c r="U4532" s="1" t="n">
        <f aca="false">$S4532-$R4532</f>
        <v>0</v>
      </c>
      <c r="V4532" s="1" t="n">
        <f aca="false">IF($T4532="±",$Q4532*2,$Q4532)</f>
        <v>0</v>
      </c>
      <c r="W4532" s="60" t="str">
        <f aca="false">IFERROR($U4532/ABS($V4532),"N/A")</f>
        <v>N/A</v>
      </c>
      <c r="X4532" s="61" t="str">
        <f aca="false">IF(OR($W4532="N/A",$R4532="",$S4532=""),"N/A",IF($W4532&gt;=4,"Not Significant",IF($W4532&gt;=2,"Semi-Significant","Significant")))</f>
        <v>N/A</v>
      </c>
      <c r="Z4532" s="1" t="str">
        <f aca="false">IF($D4532="Z540.1 w/data",0,"")</f>
        <v/>
      </c>
      <c r="AA4532" s="1" t="e">
        <f aca="false">$Y4532+$Q4532+$Z4532</f>
        <v>#VALUE!</v>
      </c>
      <c r="AB4532" s="1" t="n">
        <f aca="false">$N4532+$Q4532</f>
        <v>0</v>
      </c>
      <c r="AC4532" s="1" t="str">
        <f aca="false">IF($Y4532="","",IF(AND($AA4532&gt;=$R4532,$AA4532&lt;=$S4532),"Pass","Fail"))</f>
        <v/>
      </c>
      <c r="AD4532" s="1" t="str">
        <f aca="false">IF($Y4532="","",IF($AA4532&gt;$R4532,"Pass","Fail"))</f>
        <v/>
      </c>
      <c r="AE4532" s="1" t="str">
        <f aca="false">IF($Y4532="","",IF($AA4532&gt;=$R4532,"Pass","Fail"))</f>
        <v/>
      </c>
      <c r="AF4532" s="1" t="str">
        <f aca="false">IF($Y4532="","",IF($AA4532&lt;=$S4532,"Pass","Fail"))</f>
        <v/>
      </c>
      <c r="AG4532" s="1" t="str">
        <f aca="false">IF($Y4532="","",IF($AA4532&lt;$S4532,"Pass","Fail"))</f>
        <v/>
      </c>
      <c r="AH4532" s="23" t="str">
        <f aca="true">INDIRECT(CHOOSE(MATCH($T4532,{"±","&gt;","≥","≤","&lt;"},0), "AC", "AD", "AE", "AF", "AG") &amp; ROW())</f>
        <v/>
      </c>
      <c r="AI4532" s="56" t="str">
        <f aca="false">IF($X4532="Not Significant","No Further Action Required",
IF($AH4532="","",
IF(AND($AH4532="Pass",$L4532="0 - Passed "),"Analysis performed; no further action required.",
IF(AND($AH4532="Fail",$L4532="1 - Failed "),"Analysis performed; no further action required.",
IF(AND($AH4532="Pass",$L4532="2 - Limited In Use "),"Analysis performed; no further action required.",
IF(AND($AH4532="Fail",$L4532="3 - Adjusted "),"Analysis performed; no further action required.",
"Unit fails analysis; TSM determination required."))))))</f>
        <v/>
      </c>
      <c r="AJ4532" s="58"/>
    </row>
    <row r="4533" customFormat="false" ht="15" hidden="false" customHeight="false" outlineLevel="0" collapsed="false">
      <c r="A4533" s="56"/>
      <c r="E4533" s="57" t="str">
        <f aca="false">IF(AND($F4533="",$G4533=""),"",IF($G4533="",$F4533,HYPERLINK($G4533,$F4533)))</f>
        <v/>
      </c>
      <c r="H4533" s="1" t="str">
        <f aca="false">IF($I4533="","None Attached",IF(LEFT($I4533,5)="https",HYPERLINK($I4533,"Datasheet"),HYPERLINK(_xlfn.CONCAT("https://",$I4533),"Datasheet")))</f>
        <v>None Attached</v>
      </c>
      <c r="M4533" s="56"/>
      <c r="P4533" s="58"/>
      <c r="Q4533" s="1" t="n">
        <f aca="false">$M4533-$N4533</f>
        <v>0</v>
      </c>
      <c r="R4533" s="56"/>
      <c r="T4533" s="59" t="s">
        <v>15</v>
      </c>
      <c r="U4533" s="1" t="n">
        <f aca="false">$S4533-$R4533</f>
        <v>0</v>
      </c>
      <c r="V4533" s="1" t="n">
        <f aca="false">IF($T4533="±",$Q4533*2,$Q4533)</f>
        <v>0</v>
      </c>
      <c r="W4533" s="60" t="str">
        <f aca="false">IFERROR($U4533/ABS($V4533),"N/A")</f>
        <v>N/A</v>
      </c>
      <c r="X4533" s="61" t="str">
        <f aca="false">IF(OR($W4533="N/A",$R4533="",$S4533=""),"N/A",IF($W4533&gt;=4,"Not Significant",IF($W4533&gt;=2,"Semi-Significant","Significant")))</f>
        <v>N/A</v>
      </c>
      <c r="Z4533" s="1" t="str">
        <f aca="false">IF($D4533="Z540.1 w/data",0,"")</f>
        <v/>
      </c>
      <c r="AA4533" s="1" t="e">
        <f aca="false">$Y4533+$Q4533+$Z4533</f>
        <v>#VALUE!</v>
      </c>
      <c r="AB4533" s="1" t="n">
        <f aca="false">$N4533+$Q4533</f>
        <v>0</v>
      </c>
      <c r="AC4533" s="1" t="str">
        <f aca="false">IF($Y4533="","",IF(AND($AA4533&gt;=$R4533,$AA4533&lt;=$S4533),"Pass","Fail"))</f>
        <v/>
      </c>
      <c r="AD4533" s="1" t="str">
        <f aca="false">IF($Y4533="","",IF($AA4533&gt;$R4533,"Pass","Fail"))</f>
        <v/>
      </c>
      <c r="AE4533" s="1" t="str">
        <f aca="false">IF($Y4533="","",IF($AA4533&gt;=$R4533,"Pass","Fail"))</f>
        <v/>
      </c>
      <c r="AF4533" s="1" t="str">
        <f aca="false">IF($Y4533="","",IF($AA4533&lt;=$S4533,"Pass","Fail"))</f>
        <v/>
      </c>
      <c r="AG4533" s="1" t="str">
        <f aca="false">IF($Y4533="","",IF($AA4533&lt;$S4533,"Pass","Fail"))</f>
        <v/>
      </c>
      <c r="AH4533" s="23" t="str">
        <f aca="true">INDIRECT(CHOOSE(MATCH($T4533,{"±","&gt;","≥","≤","&lt;"},0), "AC", "AD", "AE", "AF", "AG") &amp; ROW())</f>
        <v/>
      </c>
      <c r="AI4533" s="56" t="str">
        <f aca="false">IF($X4533="Not Significant","No Further Action Required",
IF($AH4533="","",
IF(AND($AH4533="Pass",$L4533="0 - Passed "),"Analysis performed; no further action required.",
IF(AND($AH4533="Fail",$L4533="1 - Failed "),"Analysis performed; no further action required.",
IF(AND($AH4533="Pass",$L4533="2 - Limited In Use "),"Analysis performed; no further action required.",
IF(AND($AH4533="Fail",$L4533="3 - Adjusted "),"Analysis performed; no further action required.",
"Unit fails analysis; TSM determination required."))))))</f>
        <v/>
      </c>
      <c r="AJ4533" s="58"/>
    </row>
    <row r="4534" customFormat="false" ht="15" hidden="false" customHeight="false" outlineLevel="0" collapsed="false">
      <c r="A4534" s="56"/>
      <c r="E4534" s="57" t="str">
        <f aca="false">IF(AND($F4534="",$G4534=""),"",IF($G4534="",$F4534,HYPERLINK($G4534,$F4534)))</f>
        <v/>
      </c>
      <c r="H4534" s="1" t="str">
        <f aca="false">IF($I4534="","None Attached",IF(LEFT($I4534,5)="https",HYPERLINK($I4534,"Datasheet"),HYPERLINK(_xlfn.CONCAT("https://",$I4534),"Datasheet")))</f>
        <v>None Attached</v>
      </c>
      <c r="M4534" s="56"/>
      <c r="P4534" s="58"/>
      <c r="Q4534" s="1" t="n">
        <f aca="false">$M4534-$N4534</f>
        <v>0</v>
      </c>
      <c r="R4534" s="56"/>
      <c r="T4534" s="59" t="s">
        <v>15</v>
      </c>
      <c r="U4534" s="1" t="n">
        <f aca="false">$S4534-$R4534</f>
        <v>0</v>
      </c>
      <c r="V4534" s="1" t="n">
        <f aca="false">IF($T4534="±",$Q4534*2,$Q4534)</f>
        <v>0</v>
      </c>
      <c r="W4534" s="60" t="str">
        <f aca="false">IFERROR($U4534/ABS($V4534),"N/A")</f>
        <v>N/A</v>
      </c>
      <c r="X4534" s="61" t="str">
        <f aca="false">IF(OR($W4534="N/A",$R4534="",$S4534=""),"N/A",IF($W4534&gt;=4,"Not Significant",IF($W4534&gt;=2,"Semi-Significant","Significant")))</f>
        <v>N/A</v>
      </c>
      <c r="Z4534" s="1" t="str">
        <f aca="false">IF($D4534="Z540.1 w/data",0,"")</f>
        <v/>
      </c>
      <c r="AA4534" s="1" t="e">
        <f aca="false">$Y4534+$Q4534+$Z4534</f>
        <v>#VALUE!</v>
      </c>
      <c r="AB4534" s="1" t="n">
        <f aca="false">$N4534+$Q4534</f>
        <v>0</v>
      </c>
      <c r="AC4534" s="1" t="str">
        <f aca="false">IF($Y4534="","",IF(AND($AA4534&gt;=$R4534,$AA4534&lt;=$S4534),"Pass","Fail"))</f>
        <v/>
      </c>
      <c r="AD4534" s="1" t="str">
        <f aca="false">IF($Y4534="","",IF($AA4534&gt;$R4534,"Pass","Fail"))</f>
        <v/>
      </c>
      <c r="AE4534" s="1" t="str">
        <f aca="false">IF($Y4534="","",IF($AA4534&gt;=$R4534,"Pass","Fail"))</f>
        <v/>
      </c>
      <c r="AF4534" s="1" t="str">
        <f aca="false">IF($Y4534="","",IF($AA4534&lt;=$S4534,"Pass","Fail"))</f>
        <v/>
      </c>
      <c r="AG4534" s="1" t="str">
        <f aca="false">IF($Y4534="","",IF($AA4534&lt;$S4534,"Pass","Fail"))</f>
        <v/>
      </c>
      <c r="AH4534" s="23" t="str">
        <f aca="true">INDIRECT(CHOOSE(MATCH($T4534,{"±","&gt;","≥","≤","&lt;"},0), "AC", "AD", "AE", "AF", "AG") &amp; ROW())</f>
        <v/>
      </c>
      <c r="AI4534" s="56" t="str">
        <f aca="false">IF($X4534="Not Significant","No Further Action Required",
IF($AH4534="","",
IF(AND($AH4534="Pass",$L4534="0 - Passed "),"Analysis performed; no further action required.",
IF(AND($AH4534="Fail",$L4534="1 - Failed "),"Analysis performed; no further action required.",
IF(AND($AH4534="Pass",$L4534="2 - Limited In Use "),"Analysis performed; no further action required.",
IF(AND($AH4534="Fail",$L4534="3 - Adjusted "),"Analysis performed; no further action required.",
"Unit fails analysis; TSM determination required."))))))</f>
        <v/>
      </c>
      <c r="AJ4534" s="58"/>
    </row>
    <row r="4535" customFormat="false" ht="15" hidden="false" customHeight="false" outlineLevel="0" collapsed="false">
      <c r="A4535" s="56"/>
      <c r="E4535" s="57" t="str">
        <f aca="false">IF(AND($F4535="",$G4535=""),"",IF($G4535="",$F4535,HYPERLINK($G4535,$F4535)))</f>
        <v/>
      </c>
      <c r="H4535" s="1" t="str">
        <f aca="false">IF($I4535="","None Attached",IF(LEFT($I4535,5)="https",HYPERLINK($I4535,"Datasheet"),HYPERLINK(_xlfn.CONCAT("https://",$I4535),"Datasheet")))</f>
        <v>None Attached</v>
      </c>
      <c r="M4535" s="56"/>
      <c r="P4535" s="58"/>
      <c r="Q4535" s="1" t="n">
        <f aca="false">$M4535-$N4535</f>
        <v>0</v>
      </c>
      <c r="R4535" s="56"/>
      <c r="T4535" s="59" t="s">
        <v>15</v>
      </c>
      <c r="U4535" s="1" t="n">
        <f aca="false">$S4535-$R4535</f>
        <v>0</v>
      </c>
      <c r="V4535" s="1" t="n">
        <f aca="false">IF($T4535="±",$Q4535*2,$Q4535)</f>
        <v>0</v>
      </c>
      <c r="W4535" s="60" t="str">
        <f aca="false">IFERROR($U4535/ABS($V4535),"N/A")</f>
        <v>N/A</v>
      </c>
      <c r="X4535" s="61" t="str">
        <f aca="false">IF(OR($W4535="N/A",$R4535="",$S4535=""),"N/A",IF($W4535&gt;=4,"Not Significant",IF($W4535&gt;=2,"Semi-Significant","Significant")))</f>
        <v>N/A</v>
      </c>
      <c r="Z4535" s="1" t="str">
        <f aca="false">IF($D4535="Z540.1 w/data",0,"")</f>
        <v/>
      </c>
      <c r="AA4535" s="1" t="e">
        <f aca="false">$Y4535+$Q4535+$Z4535</f>
        <v>#VALUE!</v>
      </c>
      <c r="AB4535" s="1" t="n">
        <f aca="false">$N4535+$Q4535</f>
        <v>0</v>
      </c>
      <c r="AC4535" s="1" t="str">
        <f aca="false">IF($Y4535="","",IF(AND($AA4535&gt;=$R4535,$AA4535&lt;=$S4535),"Pass","Fail"))</f>
        <v/>
      </c>
      <c r="AD4535" s="1" t="str">
        <f aca="false">IF($Y4535="","",IF($AA4535&gt;$R4535,"Pass","Fail"))</f>
        <v/>
      </c>
      <c r="AE4535" s="1" t="str">
        <f aca="false">IF($Y4535="","",IF($AA4535&gt;=$R4535,"Pass","Fail"))</f>
        <v/>
      </c>
      <c r="AF4535" s="1" t="str">
        <f aca="false">IF($Y4535="","",IF($AA4535&lt;=$S4535,"Pass","Fail"))</f>
        <v/>
      </c>
      <c r="AG4535" s="1" t="str">
        <f aca="false">IF($Y4535="","",IF($AA4535&lt;$S4535,"Pass","Fail"))</f>
        <v/>
      </c>
      <c r="AH4535" s="23" t="str">
        <f aca="true">INDIRECT(CHOOSE(MATCH($T4535,{"±","&gt;","≥","≤","&lt;"},0), "AC", "AD", "AE", "AF", "AG") &amp; ROW())</f>
        <v/>
      </c>
      <c r="AI4535" s="56" t="str">
        <f aca="false">IF($X4535="Not Significant","No Further Action Required",
IF($AH4535="","",
IF(AND($AH4535="Pass",$L4535="0 - Passed "),"Analysis performed; no further action required.",
IF(AND($AH4535="Fail",$L4535="1 - Failed "),"Analysis performed; no further action required.",
IF(AND($AH4535="Pass",$L4535="2 - Limited In Use "),"Analysis performed; no further action required.",
IF(AND($AH4535="Fail",$L4535="3 - Adjusted "),"Analysis performed; no further action required.",
"Unit fails analysis; TSM determination required."))))))</f>
        <v/>
      </c>
      <c r="AJ4535" s="58"/>
    </row>
    <row r="4536" customFormat="false" ht="15" hidden="false" customHeight="false" outlineLevel="0" collapsed="false">
      <c r="A4536" s="56"/>
      <c r="E4536" s="57" t="str">
        <f aca="false">IF(AND($F4536="",$G4536=""),"",IF($G4536="",$F4536,HYPERLINK($G4536,$F4536)))</f>
        <v/>
      </c>
      <c r="H4536" s="1" t="str">
        <f aca="false">IF($I4536="","None Attached",IF(LEFT($I4536,5)="https",HYPERLINK($I4536,"Datasheet"),HYPERLINK(_xlfn.CONCAT("https://",$I4536),"Datasheet")))</f>
        <v>None Attached</v>
      </c>
      <c r="M4536" s="56"/>
      <c r="P4536" s="58"/>
      <c r="Q4536" s="1" t="n">
        <f aca="false">$M4536-$N4536</f>
        <v>0</v>
      </c>
      <c r="R4536" s="56"/>
      <c r="T4536" s="59" t="s">
        <v>15</v>
      </c>
      <c r="U4536" s="1" t="n">
        <f aca="false">$S4536-$R4536</f>
        <v>0</v>
      </c>
      <c r="V4536" s="1" t="n">
        <f aca="false">IF($T4536="±",$Q4536*2,$Q4536)</f>
        <v>0</v>
      </c>
      <c r="W4536" s="60" t="str">
        <f aca="false">IFERROR($U4536/ABS($V4536),"N/A")</f>
        <v>N/A</v>
      </c>
      <c r="X4536" s="61" t="str">
        <f aca="false">IF(OR($W4536="N/A",$R4536="",$S4536=""),"N/A",IF($W4536&gt;=4,"Not Significant",IF($W4536&gt;=2,"Semi-Significant","Significant")))</f>
        <v>N/A</v>
      </c>
      <c r="Z4536" s="1" t="str">
        <f aca="false">IF($D4536="Z540.1 w/data",0,"")</f>
        <v/>
      </c>
      <c r="AA4536" s="1" t="e">
        <f aca="false">$Y4536+$Q4536+$Z4536</f>
        <v>#VALUE!</v>
      </c>
      <c r="AB4536" s="1" t="n">
        <f aca="false">$N4536+$Q4536</f>
        <v>0</v>
      </c>
      <c r="AC4536" s="1" t="str">
        <f aca="false">IF($Y4536="","",IF(AND($AA4536&gt;=$R4536,$AA4536&lt;=$S4536),"Pass","Fail"))</f>
        <v/>
      </c>
      <c r="AD4536" s="1" t="str">
        <f aca="false">IF($Y4536="","",IF($AA4536&gt;$R4536,"Pass","Fail"))</f>
        <v/>
      </c>
      <c r="AE4536" s="1" t="str">
        <f aca="false">IF($Y4536="","",IF($AA4536&gt;=$R4536,"Pass","Fail"))</f>
        <v/>
      </c>
      <c r="AF4536" s="1" t="str">
        <f aca="false">IF($Y4536="","",IF($AA4536&lt;=$S4536,"Pass","Fail"))</f>
        <v/>
      </c>
      <c r="AG4536" s="1" t="str">
        <f aca="false">IF($Y4536="","",IF($AA4536&lt;$S4536,"Pass","Fail"))</f>
        <v/>
      </c>
      <c r="AH4536" s="23" t="str">
        <f aca="true">INDIRECT(CHOOSE(MATCH($T4536,{"±","&gt;","≥","≤","&lt;"},0), "AC", "AD", "AE", "AF", "AG") &amp; ROW())</f>
        <v/>
      </c>
      <c r="AI4536" s="56" t="str">
        <f aca="false">IF($X4536="Not Significant","No Further Action Required",
IF($AH4536="","",
IF(AND($AH4536="Pass",$L4536="0 - Passed "),"Analysis performed; no further action required.",
IF(AND($AH4536="Fail",$L4536="1 - Failed "),"Analysis performed; no further action required.",
IF(AND($AH4536="Pass",$L4536="2 - Limited In Use "),"Analysis performed; no further action required.",
IF(AND($AH4536="Fail",$L4536="3 - Adjusted "),"Analysis performed; no further action required.",
"Unit fails analysis; TSM determination required."))))))</f>
        <v/>
      </c>
      <c r="AJ4536" s="58"/>
    </row>
    <row r="4537" customFormat="false" ht="15" hidden="false" customHeight="false" outlineLevel="0" collapsed="false">
      <c r="A4537" s="56"/>
      <c r="E4537" s="57" t="str">
        <f aca="false">IF(AND($F4537="",$G4537=""),"",IF($G4537="",$F4537,HYPERLINK($G4537,$F4537)))</f>
        <v/>
      </c>
      <c r="H4537" s="1" t="str">
        <f aca="false">IF($I4537="","None Attached",IF(LEFT($I4537,5)="https",HYPERLINK($I4537,"Datasheet"),HYPERLINK(_xlfn.CONCAT("https://",$I4537),"Datasheet")))</f>
        <v>None Attached</v>
      </c>
      <c r="M4537" s="56"/>
      <c r="P4537" s="58"/>
      <c r="Q4537" s="1" t="n">
        <f aca="false">$M4537-$N4537</f>
        <v>0</v>
      </c>
      <c r="R4537" s="56"/>
      <c r="T4537" s="59" t="s">
        <v>15</v>
      </c>
      <c r="U4537" s="1" t="n">
        <f aca="false">$S4537-$R4537</f>
        <v>0</v>
      </c>
      <c r="V4537" s="1" t="n">
        <f aca="false">IF($T4537="±",$Q4537*2,$Q4537)</f>
        <v>0</v>
      </c>
      <c r="W4537" s="60" t="str">
        <f aca="false">IFERROR($U4537/ABS($V4537),"N/A")</f>
        <v>N/A</v>
      </c>
      <c r="X4537" s="61" t="str">
        <f aca="false">IF(OR($W4537="N/A",$R4537="",$S4537=""),"N/A",IF($W4537&gt;=4,"Not Significant",IF($W4537&gt;=2,"Semi-Significant","Significant")))</f>
        <v>N/A</v>
      </c>
      <c r="Z4537" s="1" t="str">
        <f aca="false">IF($D4537="Z540.1 w/data",0,"")</f>
        <v/>
      </c>
      <c r="AA4537" s="1" t="e">
        <f aca="false">$Y4537+$Q4537+$Z4537</f>
        <v>#VALUE!</v>
      </c>
      <c r="AB4537" s="1" t="n">
        <f aca="false">$N4537+$Q4537</f>
        <v>0</v>
      </c>
      <c r="AC4537" s="1" t="str">
        <f aca="false">IF($Y4537="","",IF(AND($AA4537&gt;=$R4537,$AA4537&lt;=$S4537),"Pass","Fail"))</f>
        <v/>
      </c>
      <c r="AD4537" s="1" t="str">
        <f aca="false">IF($Y4537="","",IF($AA4537&gt;$R4537,"Pass","Fail"))</f>
        <v/>
      </c>
      <c r="AE4537" s="1" t="str">
        <f aca="false">IF($Y4537="","",IF($AA4537&gt;=$R4537,"Pass","Fail"))</f>
        <v/>
      </c>
      <c r="AF4537" s="1" t="str">
        <f aca="false">IF($Y4537="","",IF($AA4537&lt;=$S4537,"Pass","Fail"))</f>
        <v/>
      </c>
      <c r="AG4537" s="1" t="str">
        <f aca="false">IF($Y4537="","",IF($AA4537&lt;$S4537,"Pass","Fail"))</f>
        <v/>
      </c>
      <c r="AH4537" s="23" t="str">
        <f aca="true">INDIRECT(CHOOSE(MATCH($T4537,{"±","&gt;","≥","≤","&lt;"},0), "AC", "AD", "AE", "AF", "AG") &amp; ROW())</f>
        <v/>
      </c>
      <c r="AI4537" s="56" t="str">
        <f aca="false">IF($X4537="Not Significant","No Further Action Required",
IF($AH4537="","",
IF(AND($AH4537="Pass",$L4537="0 - Passed "),"Analysis performed; no further action required.",
IF(AND($AH4537="Fail",$L4537="1 - Failed "),"Analysis performed; no further action required.",
IF(AND($AH4537="Pass",$L4537="2 - Limited In Use "),"Analysis performed; no further action required.",
IF(AND($AH4537="Fail",$L4537="3 - Adjusted "),"Analysis performed; no further action required.",
"Unit fails analysis; TSM determination required."))))))</f>
        <v/>
      </c>
      <c r="AJ4537" s="58"/>
    </row>
    <row r="4538" customFormat="false" ht="15" hidden="false" customHeight="false" outlineLevel="0" collapsed="false">
      <c r="A4538" s="56"/>
      <c r="E4538" s="57" t="str">
        <f aca="false">IF(AND($F4538="",$G4538=""),"",IF($G4538="",$F4538,HYPERLINK($G4538,$F4538)))</f>
        <v/>
      </c>
      <c r="H4538" s="1" t="str">
        <f aca="false">IF($I4538="","None Attached",IF(LEFT($I4538,5)="https",HYPERLINK($I4538,"Datasheet"),HYPERLINK(_xlfn.CONCAT("https://",$I4538),"Datasheet")))</f>
        <v>None Attached</v>
      </c>
      <c r="M4538" s="56"/>
      <c r="P4538" s="58"/>
      <c r="Q4538" s="1" t="n">
        <f aca="false">$M4538-$N4538</f>
        <v>0</v>
      </c>
      <c r="R4538" s="56"/>
      <c r="T4538" s="59" t="s">
        <v>15</v>
      </c>
      <c r="U4538" s="1" t="n">
        <f aca="false">$S4538-$R4538</f>
        <v>0</v>
      </c>
      <c r="V4538" s="1" t="n">
        <f aca="false">IF($T4538="±",$Q4538*2,$Q4538)</f>
        <v>0</v>
      </c>
      <c r="W4538" s="60" t="str">
        <f aca="false">IFERROR($U4538/ABS($V4538),"N/A")</f>
        <v>N/A</v>
      </c>
      <c r="X4538" s="61" t="str">
        <f aca="false">IF(OR($W4538="N/A",$R4538="",$S4538=""),"N/A",IF($W4538&gt;=4,"Not Significant",IF($W4538&gt;=2,"Semi-Significant","Significant")))</f>
        <v>N/A</v>
      </c>
      <c r="Z4538" s="1" t="str">
        <f aca="false">IF($D4538="Z540.1 w/data",0,"")</f>
        <v/>
      </c>
      <c r="AA4538" s="1" t="e">
        <f aca="false">$Y4538+$Q4538+$Z4538</f>
        <v>#VALUE!</v>
      </c>
      <c r="AB4538" s="1" t="n">
        <f aca="false">$N4538+$Q4538</f>
        <v>0</v>
      </c>
      <c r="AC4538" s="1" t="str">
        <f aca="false">IF($Y4538="","",IF(AND($AA4538&gt;=$R4538,$AA4538&lt;=$S4538),"Pass","Fail"))</f>
        <v/>
      </c>
      <c r="AD4538" s="1" t="str">
        <f aca="false">IF($Y4538="","",IF($AA4538&gt;$R4538,"Pass","Fail"))</f>
        <v/>
      </c>
      <c r="AE4538" s="1" t="str">
        <f aca="false">IF($Y4538="","",IF($AA4538&gt;=$R4538,"Pass","Fail"))</f>
        <v/>
      </c>
      <c r="AF4538" s="1" t="str">
        <f aca="false">IF($Y4538="","",IF($AA4538&lt;=$S4538,"Pass","Fail"))</f>
        <v/>
      </c>
      <c r="AG4538" s="1" t="str">
        <f aca="false">IF($Y4538="","",IF($AA4538&lt;$S4538,"Pass","Fail"))</f>
        <v/>
      </c>
      <c r="AH4538" s="23" t="str">
        <f aca="true">INDIRECT(CHOOSE(MATCH($T4538,{"±","&gt;","≥","≤","&lt;"},0), "AC", "AD", "AE", "AF", "AG") &amp; ROW())</f>
        <v/>
      </c>
      <c r="AI4538" s="56" t="str">
        <f aca="false">IF($X4538="Not Significant","No Further Action Required",
IF($AH4538="","",
IF(AND($AH4538="Pass",$L4538="0 - Passed "),"Analysis performed; no further action required.",
IF(AND($AH4538="Fail",$L4538="1 - Failed "),"Analysis performed; no further action required.",
IF(AND($AH4538="Pass",$L4538="2 - Limited In Use "),"Analysis performed; no further action required.",
IF(AND($AH4538="Fail",$L4538="3 - Adjusted "),"Analysis performed; no further action required.",
"Unit fails analysis; TSM determination required."))))))</f>
        <v/>
      </c>
      <c r="AJ4538" s="58"/>
    </row>
    <row r="4539" customFormat="false" ht="15" hidden="false" customHeight="false" outlineLevel="0" collapsed="false">
      <c r="A4539" s="56"/>
      <c r="E4539" s="57" t="str">
        <f aca="false">IF(AND($F4539="",$G4539=""),"",IF($G4539="",$F4539,HYPERLINK($G4539,$F4539)))</f>
        <v/>
      </c>
      <c r="H4539" s="1" t="str">
        <f aca="false">IF($I4539="","None Attached",IF(LEFT($I4539,5)="https",HYPERLINK($I4539,"Datasheet"),HYPERLINK(_xlfn.CONCAT("https://",$I4539),"Datasheet")))</f>
        <v>None Attached</v>
      </c>
      <c r="M4539" s="56"/>
      <c r="P4539" s="58"/>
      <c r="Q4539" s="1" t="n">
        <f aca="false">$M4539-$N4539</f>
        <v>0</v>
      </c>
      <c r="R4539" s="56"/>
      <c r="T4539" s="59" t="s">
        <v>15</v>
      </c>
      <c r="U4539" s="1" t="n">
        <f aca="false">$S4539-$R4539</f>
        <v>0</v>
      </c>
      <c r="V4539" s="1" t="n">
        <f aca="false">IF($T4539="±",$Q4539*2,$Q4539)</f>
        <v>0</v>
      </c>
      <c r="W4539" s="60" t="str">
        <f aca="false">IFERROR($U4539/ABS($V4539),"N/A")</f>
        <v>N/A</v>
      </c>
      <c r="X4539" s="61" t="str">
        <f aca="false">IF(OR($W4539="N/A",$R4539="",$S4539=""),"N/A",IF($W4539&gt;=4,"Not Significant",IF($W4539&gt;=2,"Semi-Significant","Significant")))</f>
        <v>N/A</v>
      </c>
      <c r="Z4539" s="1" t="str">
        <f aca="false">IF($D4539="Z540.1 w/data",0,"")</f>
        <v/>
      </c>
      <c r="AA4539" s="1" t="e">
        <f aca="false">$Y4539+$Q4539+$Z4539</f>
        <v>#VALUE!</v>
      </c>
      <c r="AB4539" s="1" t="n">
        <f aca="false">$N4539+$Q4539</f>
        <v>0</v>
      </c>
      <c r="AC4539" s="1" t="str">
        <f aca="false">IF($Y4539="","",IF(AND($AA4539&gt;=$R4539,$AA4539&lt;=$S4539),"Pass","Fail"))</f>
        <v/>
      </c>
      <c r="AD4539" s="1" t="str">
        <f aca="false">IF($Y4539="","",IF($AA4539&gt;$R4539,"Pass","Fail"))</f>
        <v/>
      </c>
      <c r="AE4539" s="1" t="str">
        <f aca="false">IF($Y4539="","",IF($AA4539&gt;=$R4539,"Pass","Fail"))</f>
        <v/>
      </c>
      <c r="AF4539" s="1" t="str">
        <f aca="false">IF($Y4539="","",IF($AA4539&lt;=$S4539,"Pass","Fail"))</f>
        <v/>
      </c>
      <c r="AG4539" s="1" t="str">
        <f aca="false">IF($Y4539="","",IF($AA4539&lt;$S4539,"Pass","Fail"))</f>
        <v/>
      </c>
      <c r="AH4539" s="23" t="str">
        <f aca="true">INDIRECT(CHOOSE(MATCH($T4539,{"±","&gt;","≥","≤","&lt;"},0), "AC", "AD", "AE", "AF", "AG") &amp; ROW())</f>
        <v/>
      </c>
      <c r="AI4539" s="56" t="str">
        <f aca="false">IF($X4539="Not Significant","No Further Action Required",
IF($AH4539="","",
IF(AND($AH4539="Pass",$L4539="0 - Passed "),"Analysis performed; no further action required.",
IF(AND($AH4539="Fail",$L4539="1 - Failed "),"Analysis performed; no further action required.",
IF(AND($AH4539="Pass",$L4539="2 - Limited In Use "),"Analysis performed; no further action required.",
IF(AND($AH4539="Fail",$L4539="3 - Adjusted "),"Analysis performed; no further action required.",
"Unit fails analysis; TSM determination required."))))))</f>
        <v/>
      </c>
      <c r="AJ4539" s="58"/>
    </row>
    <row r="4540" customFormat="false" ht="15" hidden="false" customHeight="false" outlineLevel="0" collapsed="false">
      <c r="A4540" s="56"/>
      <c r="E4540" s="57" t="str">
        <f aca="false">IF(AND($F4540="",$G4540=""),"",IF($G4540="",$F4540,HYPERLINK($G4540,$F4540)))</f>
        <v/>
      </c>
      <c r="H4540" s="1" t="str">
        <f aca="false">IF($I4540="","None Attached",IF(LEFT($I4540,5)="https",HYPERLINK($I4540,"Datasheet"),HYPERLINK(_xlfn.CONCAT("https://",$I4540),"Datasheet")))</f>
        <v>None Attached</v>
      </c>
      <c r="M4540" s="56"/>
      <c r="P4540" s="58"/>
      <c r="Q4540" s="1" t="n">
        <f aca="false">$M4540-$N4540</f>
        <v>0</v>
      </c>
      <c r="R4540" s="56"/>
      <c r="T4540" s="59" t="s">
        <v>15</v>
      </c>
      <c r="U4540" s="1" t="n">
        <f aca="false">$S4540-$R4540</f>
        <v>0</v>
      </c>
      <c r="V4540" s="1" t="n">
        <f aca="false">IF($T4540="±",$Q4540*2,$Q4540)</f>
        <v>0</v>
      </c>
      <c r="W4540" s="60" t="str">
        <f aca="false">IFERROR($U4540/ABS($V4540),"N/A")</f>
        <v>N/A</v>
      </c>
      <c r="X4540" s="61" t="str">
        <f aca="false">IF(OR($W4540="N/A",$R4540="",$S4540=""),"N/A",IF($W4540&gt;=4,"Not Significant",IF($W4540&gt;=2,"Semi-Significant","Significant")))</f>
        <v>N/A</v>
      </c>
      <c r="Z4540" s="1" t="str">
        <f aca="false">IF($D4540="Z540.1 w/data",0,"")</f>
        <v/>
      </c>
      <c r="AA4540" s="1" t="e">
        <f aca="false">$Y4540+$Q4540+$Z4540</f>
        <v>#VALUE!</v>
      </c>
      <c r="AB4540" s="1" t="n">
        <f aca="false">$N4540+$Q4540</f>
        <v>0</v>
      </c>
      <c r="AC4540" s="1" t="str">
        <f aca="false">IF($Y4540="","",IF(AND($AA4540&gt;=$R4540,$AA4540&lt;=$S4540),"Pass","Fail"))</f>
        <v/>
      </c>
      <c r="AD4540" s="1" t="str">
        <f aca="false">IF($Y4540="","",IF($AA4540&gt;$R4540,"Pass","Fail"))</f>
        <v/>
      </c>
      <c r="AE4540" s="1" t="str">
        <f aca="false">IF($Y4540="","",IF($AA4540&gt;=$R4540,"Pass","Fail"))</f>
        <v/>
      </c>
      <c r="AF4540" s="1" t="str">
        <f aca="false">IF($Y4540="","",IF($AA4540&lt;=$S4540,"Pass","Fail"))</f>
        <v/>
      </c>
      <c r="AG4540" s="1" t="str">
        <f aca="false">IF($Y4540="","",IF($AA4540&lt;$S4540,"Pass","Fail"))</f>
        <v/>
      </c>
      <c r="AH4540" s="23" t="str">
        <f aca="true">INDIRECT(CHOOSE(MATCH($T4540,{"±","&gt;","≥","≤","&lt;"},0), "AC", "AD", "AE", "AF", "AG") &amp; ROW())</f>
        <v/>
      </c>
      <c r="AI4540" s="56" t="str">
        <f aca="false">IF($X4540="Not Significant","No Further Action Required",
IF($AH4540="","",
IF(AND($AH4540="Pass",$L4540="0 - Passed "),"Analysis performed; no further action required.",
IF(AND($AH4540="Fail",$L4540="1 - Failed "),"Analysis performed; no further action required.",
IF(AND($AH4540="Pass",$L4540="2 - Limited In Use "),"Analysis performed; no further action required.",
IF(AND($AH4540="Fail",$L4540="3 - Adjusted "),"Analysis performed; no further action required.",
"Unit fails analysis; TSM determination required."))))))</f>
        <v/>
      </c>
      <c r="AJ4540" s="58"/>
    </row>
    <row r="4541" customFormat="false" ht="15" hidden="false" customHeight="false" outlineLevel="0" collapsed="false">
      <c r="A4541" s="56"/>
      <c r="E4541" s="57" t="str">
        <f aca="false">IF(AND($F4541="",$G4541=""),"",IF($G4541="",$F4541,HYPERLINK($G4541,$F4541)))</f>
        <v/>
      </c>
      <c r="H4541" s="1" t="str">
        <f aca="false">IF($I4541="","None Attached",IF(LEFT($I4541,5)="https",HYPERLINK($I4541,"Datasheet"),HYPERLINK(_xlfn.CONCAT("https://",$I4541),"Datasheet")))</f>
        <v>None Attached</v>
      </c>
      <c r="M4541" s="56"/>
      <c r="P4541" s="58"/>
      <c r="Q4541" s="1" t="n">
        <f aca="false">$M4541-$N4541</f>
        <v>0</v>
      </c>
      <c r="R4541" s="56"/>
      <c r="T4541" s="59" t="s">
        <v>15</v>
      </c>
      <c r="U4541" s="1" t="n">
        <f aca="false">$S4541-$R4541</f>
        <v>0</v>
      </c>
      <c r="V4541" s="1" t="n">
        <f aca="false">IF($T4541="±",$Q4541*2,$Q4541)</f>
        <v>0</v>
      </c>
      <c r="W4541" s="60" t="str">
        <f aca="false">IFERROR($U4541/ABS($V4541),"N/A")</f>
        <v>N/A</v>
      </c>
      <c r="X4541" s="61" t="str">
        <f aca="false">IF(OR($W4541="N/A",$R4541="",$S4541=""),"N/A",IF($W4541&gt;=4,"Not Significant",IF($W4541&gt;=2,"Semi-Significant","Significant")))</f>
        <v>N/A</v>
      </c>
      <c r="Z4541" s="1" t="str">
        <f aca="false">IF($D4541="Z540.1 w/data",0,"")</f>
        <v/>
      </c>
      <c r="AA4541" s="1" t="e">
        <f aca="false">$Y4541+$Q4541+$Z4541</f>
        <v>#VALUE!</v>
      </c>
      <c r="AB4541" s="1" t="n">
        <f aca="false">$N4541+$Q4541</f>
        <v>0</v>
      </c>
      <c r="AC4541" s="1" t="str">
        <f aca="false">IF($Y4541="","",IF(AND($AA4541&gt;=$R4541,$AA4541&lt;=$S4541),"Pass","Fail"))</f>
        <v/>
      </c>
      <c r="AD4541" s="1" t="str">
        <f aca="false">IF($Y4541="","",IF($AA4541&gt;$R4541,"Pass","Fail"))</f>
        <v/>
      </c>
      <c r="AE4541" s="1" t="str">
        <f aca="false">IF($Y4541="","",IF($AA4541&gt;=$R4541,"Pass","Fail"))</f>
        <v/>
      </c>
      <c r="AF4541" s="1" t="str">
        <f aca="false">IF($Y4541="","",IF($AA4541&lt;=$S4541,"Pass","Fail"))</f>
        <v/>
      </c>
      <c r="AG4541" s="1" t="str">
        <f aca="false">IF($Y4541="","",IF($AA4541&lt;$S4541,"Pass","Fail"))</f>
        <v/>
      </c>
      <c r="AH4541" s="23" t="str">
        <f aca="true">INDIRECT(CHOOSE(MATCH($T4541,{"±","&gt;","≥","≤","&lt;"},0), "AC", "AD", "AE", "AF", "AG") &amp; ROW())</f>
        <v/>
      </c>
      <c r="AI4541" s="56" t="str">
        <f aca="false">IF($X4541="Not Significant","No Further Action Required",
IF($AH4541="","",
IF(AND($AH4541="Pass",$L4541="0 - Passed "),"Analysis performed; no further action required.",
IF(AND($AH4541="Fail",$L4541="1 - Failed "),"Analysis performed; no further action required.",
IF(AND($AH4541="Pass",$L4541="2 - Limited In Use "),"Analysis performed; no further action required.",
IF(AND($AH4541="Fail",$L4541="3 - Adjusted "),"Analysis performed; no further action required.",
"Unit fails analysis; TSM determination required."))))))</f>
        <v/>
      </c>
      <c r="AJ4541" s="58"/>
    </row>
    <row r="4542" customFormat="false" ht="15" hidden="false" customHeight="false" outlineLevel="0" collapsed="false">
      <c r="A4542" s="56"/>
      <c r="E4542" s="57" t="str">
        <f aca="false">IF(AND($F4542="",$G4542=""),"",IF($G4542="",$F4542,HYPERLINK($G4542,$F4542)))</f>
        <v/>
      </c>
      <c r="H4542" s="1" t="str">
        <f aca="false">IF($I4542="","None Attached",IF(LEFT($I4542,5)="https",HYPERLINK($I4542,"Datasheet"),HYPERLINK(_xlfn.CONCAT("https://",$I4542),"Datasheet")))</f>
        <v>None Attached</v>
      </c>
      <c r="M4542" s="56"/>
      <c r="P4542" s="58"/>
      <c r="Q4542" s="1" t="n">
        <f aca="false">$M4542-$N4542</f>
        <v>0</v>
      </c>
      <c r="R4542" s="56"/>
      <c r="T4542" s="59" t="s">
        <v>15</v>
      </c>
      <c r="U4542" s="1" t="n">
        <f aca="false">$S4542-$R4542</f>
        <v>0</v>
      </c>
      <c r="V4542" s="1" t="n">
        <f aca="false">IF($T4542="±",$Q4542*2,$Q4542)</f>
        <v>0</v>
      </c>
      <c r="W4542" s="60" t="str">
        <f aca="false">IFERROR($U4542/ABS($V4542),"N/A")</f>
        <v>N/A</v>
      </c>
      <c r="X4542" s="61" t="str">
        <f aca="false">IF(OR($W4542="N/A",$R4542="",$S4542=""),"N/A",IF($W4542&gt;=4,"Not Significant",IF($W4542&gt;=2,"Semi-Significant","Significant")))</f>
        <v>N/A</v>
      </c>
      <c r="Z4542" s="1" t="str">
        <f aca="false">IF($D4542="Z540.1 w/data",0,"")</f>
        <v/>
      </c>
      <c r="AA4542" s="1" t="e">
        <f aca="false">$Y4542+$Q4542+$Z4542</f>
        <v>#VALUE!</v>
      </c>
      <c r="AB4542" s="1" t="n">
        <f aca="false">$N4542+$Q4542</f>
        <v>0</v>
      </c>
      <c r="AC4542" s="1" t="str">
        <f aca="false">IF($Y4542="","",IF(AND($AA4542&gt;=$R4542,$AA4542&lt;=$S4542),"Pass","Fail"))</f>
        <v/>
      </c>
      <c r="AD4542" s="1" t="str">
        <f aca="false">IF($Y4542="","",IF($AA4542&gt;$R4542,"Pass","Fail"))</f>
        <v/>
      </c>
      <c r="AE4542" s="1" t="str">
        <f aca="false">IF($Y4542="","",IF($AA4542&gt;=$R4542,"Pass","Fail"))</f>
        <v/>
      </c>
      <c r="AF4542" s="1" t="str">
        <f aca="false">IF($Y4542="","",IF($AA4542&lt;=$S4542,"Pass","Fail"))</f>
        <v/>
      </c>
      <c r="AG4542" s="1" t="str">
        <f aca="false">IF($Y4542="","",IF($AA4542&lt;$S4542,"Pass","Fail"))</f>
        <v/>
      </c>
      <c r="AH4542" s="23" t="str">
        <f aca="true">INDIRECT(CHOOSE(MATCH($T4542,{"±","&gt;","≥","≤","&lt;"},0), "AC", "AD", "AE", "AF", "AG") &amp; ROW())</f>
        <v/>
      </c>
      <c r="AI4542" s="56" t="str">
        <f aca="false">IF($X4542="Not Significant","No Further Action Required",
IF($AH4542="","",
IF(AND($AH4542="Pass",$L4542="0 - Passed "),"Analysis performed; no further action required.",
IF(AND($AH4542="Fail",$L4542="1 - Failed "),"Analysis performed; no further action required.",
IF(AND($AH4542="Pass",$L4542="2 - Limited In Use "),"Analysis performed; no further action required.",
IF(AND($AH4542="Fail",$L4542="3 - Adjusted "),"Analysis performed; no further action required.",
"Unit fails analysis; TSM determination required."))))))</f>
        <v/>
      </c>
      <c r="AJ4542" s="58"/>
    </row>
    <row r="4543" customFormat="false" ht="15" hidden="false" customHeight="false" outlineLevel="0" collapsed="false">
      <c r="A4543" s="56"/>
      <c r="E4543" s="57" t="str">
        <f aca="false">IF(AND($F4543="",$G4543=""),"",IF($G4543="",$F4543,HYPERLINK($G4543,$F4543)))</f>
        <v/>
      </c>
      <c r="H4543" s="1" t="str">
        <f aca="false">IF($I4543="","None Attached",IF(LEFT($I4543,5)="https",HYPERLINK($I4543,"Datasheet"),HYPERLINK(_xlfn.CONCAT("https://",$I4543),"Datasheet")))</f>
        <v>None Attached</v>
      </c>
      <c r="M4543" s="56"/>
      <c r="P4543" s="58"/>
      <c r="Q4543" s="1" t="n">
        <f aca="false">$M4543-$N4543</f>
        <v>0</v>
      </c>
      <c r="R4543" s="56"/>
      <c r="T4543" s="59" t="s">
        <v>15</v>
      </c>
      <c r="U4543" s="1" t="n">
        <f aca="false">$S4543-$R4543</f>
        <v>0</v>
      </c>
      <c r="V4543" s="1" t="n">
        <f aca="false">IF($T4543="±",$Q4543*2,$Q4543)</f>
        <v>0</v>
      </c>
      <c r="W4543" s="60" t="str">
        <f aca="false">IFERROR($U4543/ABS($V4543),"N/A")</f>
        <v>N/A</v>
      </c>
      <c r="X4543" s="61" t="str">
        <f aca="false">IF(OR($W4543="N/A",$R4543="",$S4543=""),"N/A",IF($W4543&gt;=4,"Not Significant",IF($W4543&gt;=2,"Semi-Significant","Significant")))</f>
        <v>N/A</v>
      </c>
      <c r="Z4543" s="1" t="str">
        <f aca="false">IF($D4543="Z540.1 w/data",0,"")</f>
        <v/>
      </c>
      <c r="AA4543" s="1" t="e">
        <f aca="false">$Y4543+$Q4543+$Z4543</f>
        <v>#VALUE!</v>
      </c>
      <c r="AB4543" s="1" t="n">
        <f aca="false">$N4543+$Q4543</f>
        <v>0</v>
      </c>
      <c r="AC4543" s="1" t="str">
        <f aca="false">IF($Y4543="","",IF(AND($AA4543&gt;=$R4543,$AA4543&lt;=$S4543),"Pass","Fail"))</f>
        <v/>
      </c>
      <c r="AD4543" s="1" t="str">
        <f aca="false">IF($Y4543="","",IF($AA4543&gt;$R4543,"Pass","Fail"))</f>
        <v/>
      </c>
      <c r="AE4543" s="1" t="str">
        <f aca="false">IF($Y4543="","",IF($AA4543&gt;=$R4543,"Pass","Fail"))</f>
        <v/>
      </c>
      <c r="AF4543" s="1" t="str">
        <f aca="false">IF($Y4543="","",IF($AA4543&lt;=$S4543,"Pass","Fail"))</f>
        <v/>
      </c>
      <c r="AG4543" s="1" t="str">
        <f aca="false">IF($Y4543="","",IF($AA4543&lt;$S4543,"Pass","Fail"))</f>
        <v/>
      </c>
      <c r="AH4543" s="23" t="str">
        <f aca="true">INDIRECT(CHOOSE(MATCH($T4543,{"±","&gt;","≥","≤","&lt;"},0), "AC", "AD", "AE", "AF", "AG") &amp; ROW())</f>
        <v/>
      </c>
      <c r="AI4543" s="56" t="str">
        <f aca="false">IF($X4543="Not Significant","No Further Action Required",
IF($AH4543="","",
IF(AND($AH4543="Pass",$L4543="0 - Passed "),"Analysis performed; no further action required.",
IF(AND($AH4543="Fail",$L4543="1 - Failed "),"Analysis performed; no further action required.",
IF(AND($AH4543="Pass",$L4543="2 - Limited In Use "),"Analysis performed; no further action required.",
IF(AND($AH4543="Fail",$L4543="3 - Adjusted "),"Analysis performed; no further action required.",
"Unit fails analysis; TSM determination required."))))))</f>
        <v/>
      </c>
      <c r="AJ4543" s="58"/>
    </row>
    <row r="4544" customFormat="false" ht="15" hidden="false" customHeight="false" outlineLevel="0" collapsed="false">
      <c r="A4544" s="56"/>
      <c r="E4544" s="57" t="str">
        <f aca="false">IF(AND($F4544="",$G4544=""),"",IF($G4544="",$F4544,HYPERLINK($G4544,$F4544)))</f>
        <v/>
      </c>
      <c r="H4544" s="1" t="str">
        <f aca="false">IF($I4544="","None Attached",IF(LEFT($I4544,5)="https",HYPERLINK($I4544,"Datasheet"),HYPERLINK(_xlfn.CONCAT("https://",$I4544),"Datasheet")))</f>
        <v>None Attached</v>
      </c>
      <c r="M4544" s="56"/>
      <c r="P4544" s="58"/>
      <c r="Q4544" s="1" t="n">
        <f aca="false">$M4544-$N4544</f>
        <v>0</v>
      </c>
      <c r="R4544" s="56"/>
      <c r="T4544" s="59" t="s">
        <v>15</v>
      </c>
      <c r="U4544" s="1" t="n">
        <f aca="false">$S4544-$R4544</f>
        <v>0</v>
      </c>
      <c r="V4544" s="1" t="n">
        <f aca="false">IF($T4544="±",$Q4544*2,$Q4544)</f>
        <v>0</v>
      </c>
      <c r="W4544" s="60" t="str">
        <f aca="false">IFERROR($U4544/ABS($V4544),"N/A")</f>
        <v>N/A</v>
      </c>
      <c r="X4544" s="61" t="str">
        <f aca="false">IF(OR($W4544="N/A",$R4544="",$S4544=""),"N/A",IF($W4544&gt;=4,"Not Significant",IF($W4544&gt;=2,"Semi-Significant","Significant")))</f>
        <v>N/A</v>
      </c>
      <c r="Z4544" s="1" t="str">
        <f aca="false">IF($D4544="Z540.1 w/data",0,"")</f>
        <v/>
      </c>
      <c r="AA4544" s="1" t="e">
        <f aca="false">$Y4544+$Q4544+$Z4544</f>
        <v>#VALUE!</v>
      </c>
      <c r="AB4544" s="1" t="n">
        <f aca="false">$N4544+$Q4544</f>
        <v>0</v>
      </c>
      <c r="AC4544" s="1" t="str">
        <f aca="false">IF($Y4544="","",IF(AND($AA4544&gt;=$R4544,$AA4544&lt;=$S4544),"Pass","Fail"))</f>
        <v/>
      </c>
      <c r="AD4544" s="1" t="str">
        <f aca="false">IF($Y4544="","",IF($AA4544&gt;$R4544,"Pass","Fail"))</f>
        <v/>
      </c>
      <c r="AE4544" s="1" t="str">
        <f aca="false">IF($Y4544="","",IF($AA4544&gt;=$R4544,"Pass","Fail"))</f>
        <v/>
      </c>
      <c r="AF4544" s="1" t="str">
        <f aca="false">IF($Y4544="","",IF($AA4544&lt;=$S4544,"Pass","Fail"))</f>
        <v/>
      </c>
      <c r="AG4544" s="1" t="str">
        <f aca="false">IF($Y4544="","",IF($AA4544&lt;$S4544,"Pass","Fail"))</f>
        <v/>
      </c>
      <c r="AH4544" s="23" t="str">
        <f aca="true">INDIRECT(CHOOSE(MATCH($T4544,{"±","&gt;","≥","≤","&lt;"},0), "AC", "AD", "AE", "AF", "AG") &amp; ROW())</f>
        <v/>
      </c>
      <c r="AI4544" s="56" t="str">
        <f aca="false">IF($X4544="Not Significant","No Further Action Required",
IF($AH4544="","",
IF(AND($AH4544="Pass",$L4544="0 - Passed "),"Analysis performed; no further action required.",
IF(AND($AH4544="Fail",$L4544="1 - Failed "),"Analysis performed; no further action required.",
IF(AND($AH4544="Pass",$L4544="2 - Limited In Use "),"Analysis performed; no further action required.",
IF(AND($AH4544="Fail",$L4544="3 - Adjusted "),"Analysis performed; no further action required.",
"Unit fails analysis; TSM determination required."))))))</f>
        <v/>
      </c>
      <c r="AJ4544" s="58"/>
    </row>
    <row r="4545" customFormat="false" ht="15" hidden="false" customHeight="false" outlineLevel="0" collapsed="false">
      <c r="A4545" s="56"/>
      <c r="E4545" s="57" t="str">
        <f aca="false">IF(AND($F4545="",$G4545=""),"",IF($G4545="",$F4545,HYPERLINK($G4545,$F4545)))</f>
        <v/>
      </c>
      <c r="H4545" s="1" t="str">
        <f aca="false">IF($I4545="","None Attached",IF(LEFT($I4545,5)="https",HYPERLINK($I4545,"Datasheet"),HYPERLINK(_xlfn.CONCAT("https://",$I4545),"Datasheet")))</f>
        <v>None Attached</v>
      </c>
      <c r="M4545" s="56"/>
      <c r="P4545" s="58"/>
      <c r="Q4545" s="1" t="n">
        <f aca="false">$M4545-$N4545</f>
        <v>0</v>
      </c>
      <c r="R4545" s="56"/>
      <c r="T4545" s="59" t="s">
        <v>15</v>
      </c>
      <c r="U4545" s="1" t="n">
        <f aca="false">$S4545-$R4545</f>
        <v>0</v>
      </c>
      <c r="V4545" s="1" t="n">
        <f aca="false">IF($T4545="±",$Q4545*2,$Q4545)</f>
        <v>0</v>
      </c>
      <c r="W4545" s="60" t="str">
        <f aca="false">IFERROR($U4545/ABS($V4545),"N/A")</f>
        <v>N/A</v>
      </c>
      <c r="X4545" s="61" t="str">
        <f aca="false">IF(OR($W4545="N/A",$R4545="",$S4545=""),"N/A",IF($W4545&gt;=4,"Not Significant",IF($W4545&gt;=2,"Semi-Significant","Significant")))</f>
        <v>N/A</v>
      </c>
      <c r="Z4545" s="1" t="str">
        <f aca="false">IF($D4545="Z540.1 w/data",0,"")</f>
        <v/>
      </c>
      <c r="AA4545" s="1" t="e">
        <f aca="false">$Y4545+$Q4545+$Z4545</f>
        <v>#VALUE!</v>
      </c>
      <c r="AB4545" s="1" t="n">
        <f aca="false">$N4545+$Q4545</f>
        <v>0</v>
      </c>
      <c r="AC4545" s="1" t="str">
        <f aca="false">IF($Y4545="","",IF(AND($AA4545&gt;=$R4545,$AA4545&lt;=$S4545),"Pass","Fail"))</f>
        <v/>
      </c>
      <c r="AD4545" s="1" t="str">
        <f aca="false">IF($Y4545="","",IF($AA4545&gt;$R4545,"Pass","Fail"))</f>
        <v/>
      </c>
      <c r="AE4545" s="1" t="str">
        <f aca="false">IF($Y4545="","",IF($AA4545&gt;=$R4545,"Pass","Fail"))</f>
        <v/>
      </c>
      <c r="AF4545" s="1" t="str">
        <f aca="false">IF($Y4545="","",IF($AA4545&lt;=$S4545,"Pass","Fail"))</f>
        <v/>
      </c>
      <c r="AG4545" s="1" t="str">
        <f aca="false">IF($Y4545="","",IF($AA4545&lt;$S4545,"Pass","Fail"))</f>
        <v/>
      </c>
      <c r="AH4545" s="23" t="str">
        <f aca="true">INDIRECT(CHOOSE(MATCH($T4545,{"±","&gt;","≥","≤","&lt;"},0), "AC", "AD", "AE", "AF", "AG") &amp; ROW())</f>
        <v/>
      </c>
      <c r="AI4545" s="56" t="str">
        <f aca="false">IF($X4545="Not Significant","No Further Action Required",
IF($AH4545="","",
IF(AND($AH4545="Pass",$L4545="0 - Passed "),"Analysis performed; no further action required.",
IF(AND($AH4545="Fail",$L4545="1 - Failed "),"Analysis performed; no further action required.",
IF(AND($AH4545="Pass",$L4545="2 - Limited In Use "),"Analysis performed; no further action required.",
IF(AND($AH4545="Fail",$L4545="3 - Adjusted "),"Analysis performed; no further action required.",
"Unit fails analysis; TSM determination required."))))))</f>
        <v/>
      </c>
      <c r="AJ4545" s="58"/>
    </row>
    <row r="4546" customFormat="false" ht="15" hidden="false" customHeight="false" outlineLevel="0" collapsed="false">
      <c r="A4546" s="56"/>
      <c r="E4546" s="57" t="str">
        <f aca="false">IF(AND($F4546="",$G4546=""),"",IF($G4546="",$F4546,HYPERLINK($G4546,$F4546)))</f>
        <v/>
      </c>
      <c r="H4546" s="1" t="str">
        <f aca="false">IF($I4546="","None Attached",IF(LEFT($I4546,5)="https",HYPERLINK($I4546,"Datasheet"),HYPERLINK(_xlfn.CONCAT("https://",$I4546),"Datasheet")))</f>
        <v>None Attached</v>
      </c>
      <c r="M4546" s="56"/>
      <c r="P4546" s="58"/>
      <c r="Q4546" s="1" t="n">
        <f aca="false">$M4546-$N4546</f>
        <v>0</v>
      </c>
      <c r="R4546" s="56"/>
      <c r="T4546" s="59" t="s">
        <v>15</v>
      </c>
      <c r="U4546" s="1" t="n">
        <f aca="false">$S4546-$R4546</f>
        <v>0</v>
      </c>
      <c r="V4546" s="1" t="n">
        <f aca="false">IF($T4546="±",$Q4546*2,$Q4546)</f>
        <v>0</v>
      </c>
      <c r="W4546" s="60" t="str">
        <f aca="false">IFERROR($U4546/ABS($V4546),"N/A")</f>
        <v>N/A</v>
      </c>
      <c r="X4546" s="61" t="str">
        <f aca="false">IF(OR($W4546="N/A",$R4546="",$S4546=""),"N/A",IF($W4546&gt;=4,"Not Significant",IF($W4546&gt;=2,"Semi-Significant","Significant")))</f>
        <v>N/A</v>
      </c>
      <c r="Z4546" s="1" t="str">
        <f aca="false">IF($D4546="Z540.1 w/data",0,"")</f>
        <v/>
      </c>
      <c r="AA4546" s="1" t="e">
        <f aca="false">$Y4546+$Q4546+$Z4546</f>
        <v>#VALUE!</v>
      </c>
      <c r="AB4546" s="1" t="n">
        <f aca="false">$N4546+$Q4546</f>
        <v>0</v>
      </c>
      <c r="AC4546" s="1" t="str">
        <f aca="false">IF($Y4546="","",IF(AND($AA4546&gt;=$R4546,$AA4546&lt;=$S4546),"Pass","Fail"))</f>
        <v/>
      </c>
      <c r="AD4546" s="1" t="str">
        <f aca="false">IF($Y4546="","",IF($AA4546&gt;$R4546,"Pass","Fail"))</f>
        <v/>
      </c>
      <c r="AE4546" s="1" t="str">
        <f aca="false">IF($Y4546="","",IF($AA4546&gt;=$R4546,"Pass","Fail"))</f>
        <v/>
      </c>
      <c r="AF4546" s="1" t="str">
        <f aca="false">IF($Y4546="","",IF($AA4546&lt;=$S4546,"Pass","Fail"))</f>
        <v/>
      </c>
      <c r="AG4546" s="1" t="str">
        <f aca="false">IF($Y4546="","",IF($AA4546&lt;$S4546,"Pass","Fail"))</f>
        <v/>
      </c>
      <c r="AH4546" s="23" t="str">
        <f aca="true">INDIRECT(CHOOSE(MATCH($T4546,{"±","&gt;","≥","≤","&lt;"},0), "AC", "AD", "AE", "AF", "AG") &amp; ROW())</f>
        <v/>
      </c>
      <c r="AI4546" s="56" t="str">
        <f aca="false">IF($X4546="Not Significant","No Further Action Required",
IF($AH4546="","",
IF(AND($AH4546="Pass",$L4546="0 - Passed "),"Analysis performed; no further action required.",
IF(AND($AH4546="Fail",$L4546="1 - Failed "),"Analysis performed; no further action required.",
IF(AND($AH4546="Pass",$L4546="2 - Limited In Use "),"Analysis performed; no further action required.",
IF(AND($AH4546="Fail",$L4546="3 - Adjusted "),"Analysis performed; no further action required.",
"Unit fails analysis; TSM determination required."))))))</f>
        <v/>
      </c>
      <c r="AJ4546" s="58"/>
    </row>
    <row r="4547" customFormat="false" ht="15" hidden="false" customHeight="false" outlineLevel="0" collapsed="false">
      <c r="A4547" s="56"/>
      <c r="E4547" s="57" t="str">
        <f aca="false">IF(AND($F4547="",$G4547=""),"",IF($G4547="",$F4547,HYPERLINK($G4547,$F4547)))</f>
        <v/>
      </c>
      <c r="H4547" s="1" t="str">
        <f aca="false">IF($I4547="","None Attached",IF(LEFT($I4547,5)="https",HYPERLINK($I4547,"Datasheet"),HYPERLINK(_xlfn.CONCAT("https://",$I4547),"Datasheet")))</f>
        <v>None Attached</v>
      </c>
      <c r="M4547" s="56"/>
      <c r="P4547" s="58"/>
      <c r="Q4547" s="1" t="n">
        <f aca="false">$M4547-$N4547</f>
        <v>0</v>
      </c>
      <c r="R4547" s="56"/>
      <c r="T4547" s="59" t="s">
        <v>15</v>
      </c>
      <c r="U4547" s="1" t="n">
        <f aca="false">$S4547-$R4547</f>
        <v>0</v>
      </c>
      <c r="V4547" s="1" t="n">
        <f aca="false">IF($T4547="±",$Q4547*2,$Q4547)</f>
        <v>0</v>
      </c>
      <c r="W4547" s="60" t="str">
        <f aca="false">IFERROR($U4547/ABS($V4547),"N/A")</f>
        <v>N/A</v>
      </c>
      <c r="X4547" s="61" t="str">
        <f aca="false">IF(OR($W4547="N/A",$R4547="",$S4547=""),"N/A",IF($W4547&gt;=4,"Not Significant",IF($W4547&gt;=2,"Semi-Significant","Significant")))</f>
        <v>N/A</v>
      </c>
      <c r="Z4547" s="1" t="str">
        <f aca="false">IF($D4547="Z540.1 w/data",0,"")</f>
        <v/>
      </c>
      <c r="AA4547" s="1" t="e">
        <f aca="false">$Y4547+$Q4547+$Z4547</f>
        <v>#VALUE!</v>
      </c>
      <c r="AB4547" s="1" t="n">
        <f aca="false">$N4547+$Q4547</f>
        <v>0</v>
      </c>
      <c r="AC4547" s="1" t="str">
        <f aca="false">IF($Y4547="","",IF(AND($AA4547&gt;=$R4547,$AA4547&lt;=$S4547),"Pass","Fail"))</f>
        <v/>
      </c>
      <c r="AD4547" s="1" t="str">
        <f aca="false">IF($Y4547="","",IF($AA4547&gt;$R4547,"Pass","Fail"))</f>
        <v/>
      </c>
      <c r="AE4547" s="1" t="str">
        <f aca="false">IF($Y4547="","",IF($AA4547&gt;=$R4547,"Pass","Fail"))</f>
        <v/>
      </c>
      <c r="AF4547" s="1" t="str">
        <f aca="false">IF($Y4547="","",IF($AA4547&lt;=$S4547,"Pass","Fail"))</f>
        <v/>
      </c>
      <c r="AG4547" s="1" t="str">
        <f aca="false">IF($Y4547="","",IF($AA4547&lt;$S4547,"Pass","Fail"))</f>
        <v/>
      </c>
      <c r="AH4547" s="23" t="str">
        <f aca="true">INDIRECT(CHOOSE(MATCH($T4547,{"±","&gt;","≥","≤","&lt;"},0), "AC", "AD", "AE", "AF", "AG") &amp; ROW())</f>
        <v/>
      </c>
      <c r="AI4547" s="56" t="str">
        <f aca="false">IF($X4547="Not Significant","No Further Action Required",
IF($AH4547="","",
IF(AND($AH4547="Pass",$L4547="0 - Passed "),"Analysis performed; no further action required.",
IF(AND($AH4547="Fail",$L4547="1 - Failed "),"Analysis performed; no further action required.",
IF(AND($AH4547="Pass",$L4547="2 - Limited In Use "),"Analysis performed; no further action required.",
IF(AND($AH4547="Fail",$L4547="3 - Adjusted "),"Analysis performed; no further action required.",
"Unit fails analysis; TSM determination required."))))))</f>
        <v/>
      </c>
      <c r="AJ4547" s="58"/>
    </row>
    <row r="4548" customFormat="false" ht="15" hidden="false" customHeight="false" outlineLevel="0" collapsed="false">
      <c r="A4548" s="56"/>
      <c r="E4548" s="57" t="str">
        <f aca="false">IF(AND($F4548="",$G4548=""),"",IF($G4548="",$F4548,HYPERLINK($G4548,$F4548)))</f>
        <v/>
      </c>
      <c r="H4548" s="1" t="str">
        <f aca="false">IF($I4548="","None Attached",IF(LEFT($I4548,5)="https",HYPERLINK($I4548,"Datasheet"),HYPERLINK(_xlfn.CONCAT("https://",$I4548),"Datasheet")))</f>
        <v>None Attached</v>
      </c>
      <c r="M4548" s="56"/>
      <c r="P4548" s="58"/>
      <c r="Q4548" s="1" t="n">
        <f aca="false">$M4548-$N4548</f>
        <v>0</v>
      </c>
      <c r="R4548" s="56"/>
      <c r="T4548" s="59" t="s">
        <v>15</v>
      </c>
      <c r="U4548" s="1" t="n">
        <f aca="false">$S4548-$R4548</f>
        <v>0</v>
      </c>
      <c r="V4548" s="1" t="n">
        <f aca="false">IF($T4548="±",$Q4548*2,$Q4548)</f>
        <v>0</v>
      </c>
      <c r="W4548" s="60" t="str">
        <f aca="false">IFERROR($U4548/ABS($V4548),"N/A")</f>
        <v>N/A</v>
      </c>
      <c r="X4548" s="61" t="str">
        <f aca="false">IF(OR($W4548="N/A",$R4548="",$S4548=""),"N/A",IF($W4548&gt;=4,"Not Significant",IF($W4548&gt;=2,"Semi-Significant","Significant")))</f>
        <v>N/A</v>
      </c>
      <c r="Z4548" s="1" t="str">
        <f aca="false">IF($D4548="Z540.1 w/data",0,"")</f>
        <v/>
      </c>
      <c r="AA4548" s="1" t="e">
        <f aca="false">$Y4548+$Q4548+$Z4548</f>
        <v>#VALUE!</v>
      </c>
      <c r="AB4548" s="1" t="n">
        <f aca="false">$N4548+$Q4548</f>
        <v>0</v>
      </c>
      <c r="AC4548" s="1" t="str">
        <f aca="false">IF($Y4548="","",IF(AND($AA4548&gt;=$R4548,$AA4548&lt;=$S4548),"Pass","Fail"))</f>
        <v/>
      </c>
      <c r="AD4548" s="1" t="str">
        <f aca="false">IF($Y4548="","",IF($AA4548&gt;$R4548,"Pass","Fail"))</f>
        <v/>
      </c>
      <c r="AE4548" s="1" t="str">
        <f aca="false">IF($Y4548="","",IF($AA4548&gt;=$R4548,"Pass","Fail"))</f>
        <v/>
      </c>
      <c r="AF4548" s="1" t="str">
        <f aca="false">IF($Y4548="","",IF($AA4548&lt;=$S4548,"Pass","Fail"))</f>
        <v/>
      </c>
      <c r="AG4548" s="1" t="str">
        <f aca="false">IF($Y4548="","",IF($AA4548&lt;$S4548,"Pass","Fail"))</f>
        <v/>
      </c>
      <c r="AH4548" s="23" t="str">
        <f aca="true">INDIRECT(CHOOSE(MATCH($T4548,{"±","&gt;","≥","≤","&lt;"},0), "AC", "AD", "AE", "AF", "AG") &amp; ROW())</f>
        <v/>
      </c>
      <c r="AI4548" s="56" t="str">
        <f aca="false">IF($X4548="Not Significant","No Further Action Required",
IF($AH4548="","",
IF(AND($AH4548="Pass",$L4548="0 - Passed "),"Analysis performed; no further action required.",
IF(AND($AH4548="Fail",$L4548="1 - Failed "),"Analysis performed; no further action required.",
IF(AND($AH4548="Pass",$L4548="2 - Limited In Use "),"Analysis performed; no further action required.",
IF(AND($AH4548="Fail",$L4548="3 - Adjusted "),"Analysis performed; no further action required.",
"Unit fails analysis; TSM determination required."))))))</f>
        <v/>
      </c>
      <c r="AJ4548" s="58"/>
    </row>
    <row r="4549" customFormat="false" ht="15" hidden="false" customHeight="false" outlineLevel="0" collapsed="false">
      <c r="A4549" s="56"/>
      <c r="E4549" s="57" t="str">
        <f aca="false">IF(AND($F4549="",$G4549=""),"",IF($G4549="",$F4549,HYPERLINK($G4549,$F4549)))</f>
        <v/>
      </c>
      <c r="H4549" s="1" t="str">
        <f aca="false">IF($I4549="","None Attached",IF(LEFT($I4549,5)="https",HYPERLINK($I4549,"Datasheet"),HYPERLINK(_xlfn.CONCAT("https://",$I4549),"Datasheet")))</f>
        <v>None Attached</v>
      </c>
      <c r="M4549" s="56"/>
      <c r="P4549" s="58"/>
      <c r="Q4549" s="1" t="n">
        <f aca="false">$M4549-$N4549</f>
        <v>0</v>
      </c>
      <c r="R4549" s="56"/>
      <c r="T4549" s="59" t="s">
        <v>15</v>
      </c>
      <c r="U4549" s="1" t="n">
        <f aca="false">$S4549-$R4549</f>
        <v>0</v>
      </c>
      <c r="V4549" s="1" t="n">
        <f aca="false">IF($T4549="±",$Q4549*2,$Q4549)</f>
        <v>0</v>
      </c>
      <c r="W4549" s="60" t="str">
        <f aca="false">IFERROR($U4549/ABS($V4549),"N/A")</f>
        <v>N/A</v>
      </c>
      <c r="X4549" s="61" t="str">
        <f aca="false">IF(OR($W4549="N/A",$R4549="",$S4549=""),"N/A",IF($W4549&gt;=4,"Not Significant",IF($W4549&gt;=2,"Semi-Significant","Significant")))</f>
        <v>N/A</v>
      </c>
      <c r="Z4549" s="1" t="str">
        <f aca="false">IF($D4549="Z540.1 w/data",0,"")</f>
        <v/>
      </c>
      <c r="AA4549" s="1" t="e">
        <f aca="false">$Y4549+$Q4549+$Z4549</f>
        <v>#VALUE!</v>
      </c>
      <c r="AB4549" s="1" t="n">
        <f aca="false">$N4549+$Q4549</f>
        <v>0</v>
      </c>
      <c r="AC4549" s="1" t="str">
        <f aca="false">IF($Y4549="","",IF(AND($AA4549&gt;=$R4549,$AA4549&lt;=$S4549),"Pass","Fail"))</f>
        <v/>
      </c>
      <c r="AD4549" s="1" t="str">
        <f aca="false">IF($Y4549="","",IF($AA4549&gt;$R4549,"Pass","Fail"))</f>
        <v/>
      </c>
      <c r="AE4549" s="1" t="str">
        <f aca="false">IF($Y4549="","",IF($AA4549&gt;=$R4549,"Pass","Fail"))</f>
        <v/>
      </c>
      <c r="AF4549" s="1" t="str">
        <f aca="false">IF($Y4549="","",IF($AA4549&lt;=$S4549,"Pass","Fail"))</f>
        <v/>
      </c>
      <c r="AG4549" s="1" t="str">
        <f aca="false">IF($Y4549="","",IF($AA4549&lt;$S4549,"Pass","Fail"))</f>
        <v/>
      </c>
      <c r="AH4549" s="23" t="str">
        <f aca="true">INDIRECT(CHOOSE(MATCH($T4549,{"±","&gt;","≥","≤","&lt;"},0), "AC", "AD", "AE", "AF", "AG") &amp; ROW())</f>
        <v/>
      </c>
      <c r="AI4549" s="56" t="str">
        <f aca="false">IF($X4549="Not Significant","No Further Action Required",
IF($AH4549="","",
IF(AND($AH4549="Pass",$L4549="0 - Passed "),"Analysis performed; no further action required.",
IF(AND($AH4549="Fail",$L4549="1 - Failed "),"Analysis performed; no further action required.",
IF(AND($AH4549="Pass",$L4549="2 - Limited In Use "),"Analysis performed; no further action required.",
IF(AND($AH4549="Fail",$L4549="3 - Adjusted "),"Analysis performed; no further action required.",
"Unit fails analysis; TSM determination required."))))))</f>
        <v/>
      </c>
      <c r="AJ4549" s="58"/>
    </row>
    <row r="4550" customFormat="false" ht="15" hidden="false" customHeight="false" outlineLevel="0" collapsed="false">
      <c r="A4550" s="56"/>
      <c r="E4550" s="57" t="str">
        <f aca="false">IF(AND($F4550="",$G4550=""),"",IF($G4550="",$F4550,HYPERLINK($G4550,$F4550)))</f>
        <v/>
      </c>
      <c r="H4550" s="1" t="str">
        <f aca="false">IF($I4550="","None Attached",IF(LEFT($I4550,5)="https",HYPERLINK($I4550,"Datasheet"),HYPERLINK(_xlfn.CONCAT("https://",$I4550),"Datasheet")))</f>
        <v>None Attached</v>
      </c>
      <c r="M4550" s="56"/>
      <c r="P4550" s="58"/>
      <c r="Q4550" s="1" t="n">
        <f aca="false">$M4550-$N4550</f>
        <v>0</v>
      </c>
      <c r="R4550" s="56"/>
      <c r="T4550" s="59" t="s">
        <v>15</v>
      </c>
      <c r="U4550" s="1" t="n">
        <f aca="false">$S4550-$R4550</f>
        <v>0</v>
      </c>
      <c r="V4550" s="1" t="n">
        <f aca="false">IF($T4550="±",$Q4550*2,$Q4550)</f>
        <v>0</v>
      </c>
      <c r="W4550" s="60" t="str">
        <f aca="false">IFERROR($U4550/ABS($V4550),"N/A")</f>
        <v>N/A</v>
      </c>
      <c r="X4550" s="61" t="str">
        <f aca="false">IF(OR($W4550="N/A",$R4550="",$S4550=""),"N/A",IF($W4550&gt;=4,"Not Significant",IF($W4550&gt;=2,"Semi-Significant","Significant")))</f>
        <v>N/A</v>
      </c>
      <c r="Z4550" s="1" t="str">
        <f aca="false">IF($D4550="Z540.1 w/data",0,"")</f>
        <v/>
      </c>
      <c r="AA4550" s="1" t="e">
        <f aca="false">$Y4550+$Q4550+$Z4550</f>
        <v>#VALUE!</v>
      </c>
      <c r="AB4550" s="1" t="n">
        <f aca="false">$N4550+$Q4550</f>
        <v>0</v>
      </c>
      <c r="AC4550" s="1" t="str">
        <f aca="false">IF($Y4550="","",IF(AND($AA4550&gt;=$R4550,$AA4550&lt;=$S4550),"Pass","Fail"))</f>
        <v/>
      </c>
      <c r="AD4550" s="1" t="str">
        <f aca="false">IF($Y4550="","",IF($AA4550&gt;$R4550,"Pass","Fail"))</f>
        <v/>
      </c>
      <c r="AE4550" s="1" t="str">
        <f aca="false">IF($Y4550="","",IF($AA4550&gt;=$R4550,"Pass","Fail"))</f>
        <v/>
      </c>
      <c r="AF4550" s="1" t="str">
        <f aca="false">IF($Y4550="","",IF($AA4550&lt;=$S4550,"Pass","Fail"))</f>
        <v/>
      </c>
      <c r="AG4550" s="1" t="str">
        <f aca="false">IF($Y4550="","",IF($AA4550&lt;$S4550,"Pass","Fail"))</f>
        <v/>
      </c>
      <c r="AH4550" s="23" t="str">
        <f aca="true">INDIRECT(CHOOSE(MATCH($T4550,{"±","&gt;","≥","≤","&lt;"},0), "AC", "AD", "AE", "AF", "AG") &amp; ROW())</f>
        <v/>
      </c>
      <c r="AI4550" s="56" t="str">
        <f aca="false">IF($X4550="Not Significant","No Further Action Required",
IF($AH4550="","",
IF(AND($AH4550="Pass",$L4550="0 - Passed "),"Analysis performed; no further action required.",
IF(AND($AH4550="Fail",$L4550="1 - Failed "),"Analysis performed; no further action required.",
IF(AND($AH4550="Pass",$L4550="2 - Limited In Use "),"Analysis performed; no further action required.",
IF(AND($AH4550="Fail",$L4550="3 - Adjusted "),"Analysis performed; no further action required.",
"Unit fails analysis; TSM determination required."))))))</f>
        <v/>
      </c>
      <c r="AJ4550" s="58"/>
    </row>
    <row r="4551" customFormat="false" ht="15" hidden="false" customHeight="false" outlineLevel="0" collapsed="false">
      <c r="A4551" s="56"/>
      <c r="E4551" s="57" t="str">
        <f aca="false">IF(AND($F4551="",$G4551=""),"",IF($G4551="",$F4551,HYPERLINK($G4551,$F4551)))</f>
        <v/>
      </c>
      <c r="H4551" s="1" t="str">
        <f aca="false">IF($I4551="","None Attached",IF(LEFT($I4551,5)="https",HYPERLINK($I4551,"Datasheet"),HYPERLINK(_xlfn.CONCAT("https://",$I4551),"Datasheet")))</f>
        <v>None Attached</v>
      </c>
      <c r="M4551" s="56"/>
      <c r="P4551" s="58"/>
      <c r="Q4551" s="1" t="n">
        <f aca="false">$M4551-$N4551</f>
        <v>0</v>
      </c>
      <c r="R4551" s="56"/>
      <c r="T4551" s="59" t="s">
        <v>15</v>
      </c>
      <c r="U4551" s="1" t="n">
        <f aca="false">$S4551-$R4551</f>
        <v>0</v>
      </c>
      <c r="V4551" s="1" t="n">
        <f aca="false">IF($T4551="±",$Q4551*2,$Q4551)</f>
        <v>0</v>
      </c>
      <c r="W4551" s="60" t="str">
        <f aca="false">IFERROR($U4551/ABS($V4551),"N/A")</f>
        <v>N/A</v>
      </c>
      <c r="X4551" s="61" t="str">
        <f aca="false">IF(OR($W4551="N/A",$R4551="",$S4551=""),"N/A",IF($W4551&gt;=4,"Not Significant",IF($W4551&gt;=2,"Semi-Significant","Significant")))</f>
        <v>N/A</v>
      </c>
      <c r="Z4551" s="1" t="str">
        <f aca="false">IF($D4551="Z540.1 w/data",0,"")</f>
        <v/>
      </c>
      <c r="AA4551" s="1" t="e">
        <f aca="false">$Y4551+$Q4551+$Z4551</f>
        <v>#VALUE!</v>
      </c>
      <c r="AB4551" s="1" t="n">
        <f aca="false">$N4551+$Q4551</f>
        <v>0</v>
      </c>
      <c r="AC4551" s="1" t="str">
        <f aca="false">IF($Y4551="","",IF(AND($AA4551&gt;=$R4551,$AA4551&lt;=$S4551),"Pass","Fail"))</f>
        <v/>
      </c>
      <c r="AD4551" s="1" t="str">
        <f aca="false">IF($Y4551="","",IF($AA4551&gt;$R4551,"Pass","Fail"))</f>
        <v/>
      </c>
      <c r="AE4551" s="1" t="str">
        <f aca="false">IF($Y4551="","",IF($AA4551&gt;=$R4551,"Pass","Fail"))</f>
        <v/>
      </c>
      <c r="AF4551" s="1" t="str">
        <f aca="false">IF($Y4551="","",IF($AA4551&lt;=$S4551,"Pass","Fail"))</f>
        <v/>
      </c>
      <c r="AG4551" s="1" t="str">
        <f aca="false">IF($Y4551="","",IF($AA4551&lt;$S4551,"Pass","Fail"))</f>
        <v/>
      </c>
      <c r="AH4551" s="23" t="str">
        <f aca="true">INDIRECT(CHOOSE(MATCH($T4551,{"±","&gt;","≥","≤","&lt;"},0), "AC", "AD", "AE", "AF", "AG") &amp; ROW())</f>
        <v/>
      </c>
      <c r="AI4551" s="56" t="str">
        <f aca="false">IF($X4551="Not Significant","No Further Action Required",
IF($AH4551="","",
IF(AND($AH4551="Pass",$L4551="0 - Passed "),"Analysis performed; no further action required.",
IF(AND($AH4551="Fail",$L4551="1 - Failed "),"Analysis performed; no further action required.",
IF(AND($AH4551="Pass",$L4551="2 - Limited In Use "),"Analysis performed; no further action required.",
IF(AND($AH4551="Fail",$L4551="3 - Adjusted "),"Analysis performed; no further action required.",
"Unit fails analysis; TSM determination required."))))))</f>
        <v/>
      </c>
      <c r="AJ4551" s="58"/>
    </row>
    <row r="4552" customFormat="false" ht="15" hidden="false" customHeight="false" outlineLevel="0" collapsed="false">
      <c r="A4552" s="56"/>
      <c r="E4552" s="57" t="str">
        <f aca="false">IF(AND($F4552="",$G4552=""),"",IF($G4552="",$F4552,HYPERLINK($G4552,$F4552)))</f>
        <v/>
      </c>
      <c r="H4552" s="1" t="str">
        <f aca="false">IF($I4552="","None Attached",IF(LEFT($I4552,5)="https",HYPERLINK($I4552,"Datasheet"),HYPERLINK(_xlfn.CONCAT("https://",$I4552),"Datasheet")))</f>
        <v>None Attached</v>
      </c>
      <c r="M4552" s="56"/>
      <c r="P4552" s="58"/>
      <c r="Q4552" s="1" t="n">
        <f aca="false">$M4552-$N4552</f>
        <v>0</v>
      </c>
      <c r="R4552" s="56"/>
      <c r="T4552" s="59" t="s">
        <v>15</v>
      </c>
      <c r="U4552" s="1" t="n">
        <f aca="false">$S4552-$R4552</f>
        <v>0</v>
      </c>
      <c r="V4552" s="1" t="n">
        <f aca="false">IF($T4552="±",$Q4552*2,$Q4552)</f>
        <v>0</v>
      </c>
      <c r="W4552" s="60" t="str">
        <f aca="false">IFERROR($U4552/ABS($V4552),"N/A")</f>
        <v>N/A</v>
      </c>
      <c r="X4552" s="61" t="str">
        <f aca="false">IF(OR($W4552="N/A",$R4552="",$S4552=""),"N/A",IF($W4552&gt;=4,"Not Significant",IF($W4552&gt;=2,"Semi-Significant","Significant")))</f>
        <v>N/A</v>
      </c>
      <c r="Z4552" s="1" t="str">
        <f aca="false">IF($D4552="Z540.1 w/data",0,"")</f>
        <v/>
      </c>
      <c r="AA4552" s="1" t="e">
        <f aca="false">$Y4552+$Q4552+$Z4552</f>
        <v>#VALUE!</v>
      </c>
      <c r="AB4552" s="1" t="n">
        <f aca="false">$N4552+$Q4552</f>
        <v>0</v>
      </c>
      <c r="AC4552" s="1" t="str">
        <f aca="false">IF($Y4552="","",IF(AND($AA4552&gt;=$R4552,$AA4552&lt;=$S4552),"Pass","Fail"))</f>
        <v/>
      </c>
      <c r="AD4552" s="1" t="str">
        <f aca="false">IF($Y4552="","",IF($AA4552&gt;$R4552,"Pass","Fail"))</f>
        <v/>
      </c>
      <c r="AE4552" s="1" t="str">
        <f aca="false">IF($Y4552="","",IF($AA4552&gt;=$R4552,"Pass","Fail"))</f>
        <v/>
      </c>
      <c r="AF4552" s="1" t="str">
        <f aca="false">IF($Y4552="","",IF($AA4552&lt;=$S4552,"Pass","Fail"))</f>
        <v/>
      </c>
      <c r="AG4552" s="1" t="str">
        <f aca="false">IF($Y4552="","",IF($AA4552&lt;$S4552,"Pass","Fail"))</f>
        <v/>
      </c>
      <c r="AH4552" s="23" t="str">
        <f aca="true">INDIRECT(CHOOSE(MATCH($T4552,{"±","&gt;","≥","≤","&lt;"},0), "AC", "AD", "AE", "AF", "AG") &amp; ROW())</f>
        <v/>
      </c>
      <c r="AI4552" s="56" t="str">
        <f aca="false">IF($X4552="Not Significant","No Further Action Required",
IF($AH4552="","",
IF(AND($AH4552="Pass",$L4552="0 - Passed "),"Analysis performed; no further action required.",
IF(AND($AH4552="Fail",$L4552="1 - Failed "),"Analysis performed; no further action required.",
IF(AND($AH4552="Pass",$L4552="2 - Limited In Use "),"Analysis performed; no further action required.",
IF(AND($AH4552="Fail",$L4552="3 - Adjusted "),"Analysis performed; no further action required.",
"Unit fails analysis; TSM determination required."))))))</f>
        <v/>
      </c>
      <c r="AJ4552" s="58"/>
    </row>
    <row r="4553" customFormat="false" ht="15" hidden="false" customHeight="false" outlineLevel="0" collapsed="false">
      <c r="A4553" s="56"/>
      <c r="E4553" s="57" t="str">
        <f aca="false">IF(AND($F4553="",$G4553=""),"",IF($G4553="",$F4553,HYPERLINK($G4553,$F4553)))</f>
        <v/>
      </c>
      <c r="H4553" s="1" t="str">
        <f aca="false">IF($I4553="","None Attached",IF(LEFT($I4553,5)="https",HYPERLINK($I4553,"Datasheet"),HYPERLINK(_xlfn.CONCAT("https://",$I4553),"Datasheet")))</f>
        <v>None Attached</v>
      </c>
      <c r="M4553" s="56"/>
      <c r="P4553" s="58"/>
      <c r="Q4553" s="1" t="n">
        <f aca="false">$M4553-$N4553</f>
        <v>0</v>
      </c>
      <c r="R4553" s="56"/>
      <c r="T4553" s="59" t="s">
        <v>15</v>
      </c>
      <c r="U4553" s="1" t="n">
        <f aca="false">$S4553-$R4553</f>
        <v>0</v>
      </c>
      <c r="V4553" s="1" t="n">
        <f aca="false">IF($T4553="±",$Q4553*2,$Q4553)</f>
        <v>0</v>
      </c>
      <c r="W4553" s="60" t="str">
        <f aca="false">IFERROR($U4553/ABS($V4553),"N/A")</f>
        <v>N/A</v>
      </c>
      <c r="X4553" s="61" t="str">
        <f aca="false">IF(OR($W4553="N/A",$R4553="",$S4553=""),"N/A",IF($W4553&gt;=4,"Not Significant",IF($W4553&gt;=2,"Semi-Significant","Significant")))</f>
        <v>N/A</v>
      </c>
      <c r="Z4553" s="1" t="str">
        <f aca="false">IF($D4553="Z540.1 w/data",0,"")</f>
        <v/>
      </c>
      <c r="AA4553" s="1" t="e">
        <f aca="false">$Y4553+$Q4553+$Z4553</f>
        <v>#VALUE!</v>
      </c>
      <c r="AB4553" s="1" t="n">
        <f aca="false">$N4553+$Q4553</f>
        <v>0</v>
      </c>
      <c r="AC4553" s="1" t="str">
        <f aca="false">IF($Y4553="","",IF(AND($AA4553&gt;=$R4553,$AA4553&lt;=$S4553),"Pass","Fail"))</f>
        <v/>
      </c>
      <c r="AD4553" s="1" t="str">
        <f aca="false">IF($Y4553="","",IF($AA4553&gt;$R4553,"Pass","Fail"))</f>
        <v/>
      </c>
      <c r="AE4553" s="1" t="str">
        <f aca="false">IF($Y4553="","",IF($AA4553&gt;=$R4553,"Pass","Fail"))</f>
        <v/>
      </c>
      <c r="AF4553" s="1" t="str">
        <f aca="false">IF($Y4553="","",IF($AA4553&lt;=$S4553,"Pass","Fail"))</f>
        <v/>
      </c>
      <c r="AG4553" s="1" t="str">
        <f aca="false">IF($Y4553="","",IF($AA4553&lt;$S4553,"Pass","Fail"))</f>
        <v/>
      </c>
      <c r="AH4553" s="23" t="str">
        <f aca="true">INDIRECT(CHOOSE(MATCH($T4553,{"±","&gt;","≥","≤","&lt;"},0), "AC", "AD", "AE", "AF", "AG") &amp; ROW())</f>
        <v/>
      </c>
      <c r="AI4553" s="56" t="str">
        <f aca="false">IF($X4553="Not Significant","No Further Action Required",
IF($AH4553="","",
IF(AND($AH4553="Pass",$L4553="0 - Passed "),"Analysis performed; no further action required.",
IF(AND($AH4553="Fail",$L4553="1 - Failed "),"Analysis performed; no further action required.",
IF(AND($AH4553="Pass",$L4553="2 - Limited In Use "),"Analysis performed; no further action required.",
IF(AND($AH4553="Fail",$L4553="3 - Adjusted "),"Analysis performed; no further action required.",
"Unit fails analysis; TSM determination required."))))))</f>
        <v/>
      </c>
      <c r="AJ4553" s="58"/>
    </row>
    <row r="4554" customFormat="false" ht="15" hidden="false" customHeight="false" outlineLevel="0" collapsed="false">
      <c r="A4554" s="56"/>
      <c r="E4554" s="57" t="str">
        <f aca="false">IF(AND($F4554="",$G4554=""),"",IF($G4554="",$F4554,HYPERLINK($G4554,$F4554)))</f>
        <v/>
      </c>
      <c r="H4554" s="1" t="str">
        <f aca="false">IF($I4554="","None Attached",IF(LEFT($I4554,5)="https",HYPERLINK($I4554,"Datasheet"),HYPERLINK(_xlfn.CONCAT("https://",$I4554),"Datasheet")))</f>
        <v>None Attached</v>
      </c>
      <c r="M4554" s="56"/>
      <c r="P4554" s="58"/>
      <c r="Q4554" s="1" t="n">
        <f aca="false">$M4554-$N4554</f>
        <v>0</v>
      </c>
      <c r="R4554" s="56"/>
      <c r="T4554" s="59" t="s">
        <v>15</v>
      </c>
      <c r="U4554" s="1" t="n">
        <f aca="false">$S4554-$R4554</f>
        <v>0</v>
      </c>
      <c r="V4554" s="1" t="n">
        <f aca="false">IF($T4554="±",$Q4554*2,$Q4554)</f>
        <v>0</v>
      </c>
      <c r="W4554" s="60" t="str">
        <f aca="false">IFERROR($U4554/ABS($V4554),"N/A")</f>
        <v>N/A</v>
      </c>
      <c r="X4554" s="61" t="str">
        <f aca="false">IF(OR($W4554="N/A",$R4554="",$S4554=""),"N/A",IF($W4554&gt;=4,"Not Significant",IF($W4554&gt;=2,"Semi-Significant","Significant")))</f>
        <v>N/A</v>
      </c>
      <c r="Z4554" s="1" t="str">
        <f aca="false">IF($D4554="Z540.1 w/data",0,"")</f>
        <v/>
      </c>
      <c r="AA4554" s="1" t="e">
        <f aca="false">$Y4554+$Q4554+$Z4554</f>
        <v>#VALUE!</v>
      </c>
      <c r="AB4554" s="1" t="n">
        <f aca="false">$N4554+$Q4554</f>
        <v>0</v>
      </c>
      <c r="AC4554" s="1" t="str">
        <f aca="false">IF($Y4554="","",IF(AND($AA4554&gt;=$R4554,$AA4554&lt;=$S4554),"Pass","Fail"))</f>
        <v/>
      </c>
      <c r="AD4554" s="1" t="str">
        <f aca="false">IF($Y4554="","",IF($AA4554&gt;$R4554,"Pass","Fail"))</f>
        <v/>
      </c>
      <c r="AE4554" s="1" t="str">
        <f aca="false">IF($Y4554="","",IF($AA4554&gt;=$R4554,"Pass","Fail"))</f>
        <v/>
      </c>
      <c r="AF4554" s="1" t="str">
        <f aca="false">IF($Y4554="","",IF($AA4554&lt;=$S4554,"Pass","Fail"))</f>
        <v/>
      </c>
      <c r="AG4554" s="1" t="str">
        <f aca="false">IF($Y4554="","",IF($AA4554&lt;$S4554,"Pass","Fail"))</f>
        <v/>
      </c>
      <c r="AH4554" s="23" t="str">
        <f aca="true">INDIRECT(CHOOSE(MATCH($T4554,{"±","&gt;","≥","≤","&lt;"},0), "AC", "AD", "AE", "AF", "AG") &amp; ROW())</f>
        <v/>
      </c>
      <c r="AI4554" s="56" t="str">
        <f aca="false">IF($X4554="Not Significant","No Further Action Required",
IF($AH4554="","",
IF(AND($AH4554="Pass",$L4554="0 - Passed "),"Analysis performed; no further action required.",
IF(AND($AH4554="Fail",$L4554="1 - Failed "),"Analysis performed; no further action required.",
IF(AND($AH4554="Pass",$L4554="2 - Limited In Use "),"Analysis performed; no further action required.",
IF(AND($AH4554="Fail",$L4554="3 - Adjusted "),"Analysis performed; no further action required.",
"Unit fails analysis; TSM determination required."))))))</f>
        <v/>
      </c>
      <c r="AJ4554" s="58"/>
    </row>
    <row r="4555" customFormat="false" ht="15" hidden="false" customHeight="false" outlineLevel="0" collapsed="false">
      <c r="A4555" s="56"/>
      <c r="E4555" s="57" t="str">
        <f aca="false">IF(AND($F4555="",$G4555=""),"",IF($G4555="",$F4555,HYPERLINK($G4555,$F4555)))</f>
        <v/>
      </c>
      <c r="H4555" s="1" t="str">
        <f aca="false">IF($I4555="","None Attached",IF(LEFT($I4555,5)="https",HYPERLINK($I4555,"Datasheet"),HYPERLINK(_xlfn.CONCAT("https://",$I4555),"Datasheet")))</f>
        <v>None Attached</v>
      </c>
      <c r="M4555" s="56"/>
      <c r="P4555" s="58"/>
      <c r="Q4555" s="1" t="n">
        <f aca="false">$M4555-$N4555</f>
        <v>0</v>
      </c>
      <c r="R4555" s="56"/>
      <c r="T4555" s="59" t="s">
        <v>15</v>
      </c>
      <c r="U4555" s="1" t="n">
        <f aca="false">$S4555-$R4555</f>
        <v>0</v>
      </c>
      <c r="V4555" s="1" t="n">
        <f aca="false">IF($T4555="±",$Q4555*2,$Q4555)</f>
        <v>0</v>
      </c>
      <c r="W4555" s="60" t="str">
        <f aca="false">IFERROR($U4555/ABS($V4555),"N/A")</f>
        <v>N/A</v>
      </c>
      <c r="X4555" s="61" t="str">
        <f aca="false">IF(OR($W4555="N/A",$R4555="",$S4555=""),"N/A",IF($W4555&gt;=4,"Not Significant",IF($W4555&gt;=2,"Semi-Significant","Significant")))</f>
        <v>N/A</v>
      </c>
      <c r="Z4555" s="1" t="str">
        <f aca="false">IF($D4555="Z540.1 w/data",0,"")</f>
        <v/>
      </c>
      <c r="AA4555" s="1" t="e">
        <f aca="false">$Y4555+$Q4555+$Z4555</f>
        <v>#VALUE!</v>
      </c>
      <c r="AB4555" s="1" t="n">
        <f aca="false">$N4555+$Q4555</f>
        <v>0</v>
      </c>
      <c r="AC4555" s="1" t="str">
        <f aca="false">IF($Y4555="","",IF(AND($AA4555&gt;=$R4555,$AA4555&lt;=$S4555),"Pass","Fail"))</f>
        <v/>
      </c>
      <c r="AD4555" s="1" t="str">
        <f aca="false">IF($Y4555="","",IF($AA4555&gt;$R4555,"Pass","Fail"))</f>
        <v/>
      </c>
      <c r="AE4555" s="1" t="str">
        <f aca="false">IF($Y4555="","",IF($AA4555&gt;=$R4555,"Pass","Fail"))</f>
        <v/>
      </c>
      <c r="AF4555" s="1" t="str">
        <f aca="false">IF($Y4555="","",IF($AA4555&lt;=$S4555,"Pass","Fail"))</f>
        <v/>
      </c>
      <c r="AG4555" s="1" t="str">
        <f aca="false">IF($Y4555="","",IF($AA4555&lt;$S4555,"Pass","Fail"))</f>
        <v/>
      </c>
      <c r="AH4555" s="23" t="str">
        <f aca="true">INDIRECT(CHOOSE(MATCH($T4555,{"±","&gt;","≥","≤","&lt;"},0), "AC", "AD", "AE", "AF", "AG") &amp; ROW())</f>
        <v/>
      </c>
      <c r="AI4555" s="56" t="str">
        <f aca="false">IF($X4555="Not Significant","No Further Action Required",
IF($AH4555="","",
IF(AND($AH4555="Pass",$L4555="0 - Passed "),"Analysis performed; no further action required.",
IF(AND($AH4555="Fail",$L4555="1 - Failed "),"Analysis performed; no further action required.",
IF(AND($AH4555="Pass",$L4555="2 - Limited In Use "),"Analysis performed; no further action required.",
IF(AND($AH4555="Fail",$L4555="3 - Adjusted "),"Analysis performed; no further action required.",
"Unit fails analysis; TSM determination required."))))))</f>
        <v/>
      </c>
      <c r="AJ4555" s="58"/>
    </row>
    <row r="4556" customFormat="false" ht="15" hidden="false" customHeight="false" outlineLevel="0" collapsed="false">
      <c r="A4556" s="56"/>
      <c r="E4556" s="57" t="str">
        <f aca="false">IF(AND($F4556="",$G4556=""),"",IF($G4556="",$F4556,HYPERLINK($G4556,$F4556)))</f>
        <v/>
      </c>
      <c r="H4556" s="1" t="str">
        <f aca="false">IF($I4556="","None Attached",IF(LEFT($I4556,5)="https",HYPERLINK($I4556,"Datasheet"),HYPERLINK(_xlfn.CONCAT("https://",$I4556),"Datasheet")))</f>
        <v>None Attached</v>
      </c>
      <c r="M4556" s="56"/>
      <c r="P4556" s="58"/>
      <c r="Q4556" s="1" t="n">
        <f aca="false">$M4556-$N4556</f>
        <v>0</v>
      </c>
      <c r="R4556" s="56"/>
      <c r="T4556" s="59" t="s">
        <v>15</v>
      </c>
      <c r="U4556" s="1" t="n">
        <f aca="false">$S4556-$R4556</f>
        <v>0</v>
      </c>
      <c r="V4556" s="1" t="n">
        <f aca="false">IF($T4556="±",$Q4556*2,$Q4556)</f>
        <v>0</v>
      </c>
      <c r="W4556" s="60" t="str">
        <f aca="false">IFERROR($U4556/ABS($V4556),"N/A")</f>
        <v>N/A</v>
      </c>
      <c r="X4556" s="61" t="str">
        <f aca="false">IF(OR($W4556="N/A",$R4556="",$S4556=""),"N/A",IF($W4556&gt;=4,"Not Significant",IF($W4556&gt;=2,"Semi-Significant","Significant")))</f>
        <v>N/A</v>
      </c>
      <c r="Z4556" s="1" t="str">
        <f aca="false">IF($D4556="Z540.1 w/data",0,"")</f>
        <v/>
      </c>
      <c r="AA4556" s="1" t="e">
        <f aca="false">$Y4556+$Q4556+$Z4556</f>
        <v>#VALUE!</v>
      </c>
      <c r="AB4556" s="1" t="n">
        <f aca="false">$N4556+$Q4556</f>
        <v>0</v>
      </c>
      <c r="AC4556" s="1" t="str">
        <f aca="false">IF($Y4556="","",IF(AND($AA4556&gt;=$R4556,$AA4556&lt;=$S4556),"Pass","Fail"))</f>
        <v/>
      </c>
      <c r="AD4556" s="1" t="str">
        <f aca="false">IF($Y4556="","",IF($AA4556&gt;$R4556,"Pass","Fail"))</f>
        <v/>
      </c>
      <c r="AE4556" s="1" t="str">
        <f aca="false">IF($Y4556="","",IF($AA4556&gt;=$R4556,"Pass","Fail"))</f>
        <v/>
      </c>
      <c r="AF4556" s="1" t="str">
        <f aca="false">IF($Y4556="","",IF($AA4556&lt;=$S4556,"Pass","Fail"))</f>
        <v/>
      </c>
      <c r="AG4556" s="1" t="str">
        <f aca="false">IF($Y4556="","",IF($AA4556&lt;$S4556,"Pass","Fail"))</f>
        <v/>
      </c>
      <c r="AH4556" s="23" t="str">
        <f aca="true">INDIRECT(CHOOSE(MATCH($T4556,{"±","&gt;","≥","≤","&lt;"},0), "AC", "AD", "AE", "AF", "AG") &amp; ROW())</f>
        <v/>
      </c>
      <c r="AI4556" s="56" t="str">
        <f aca="false">IF($X4556="Not Significant","No Further Action Required",
IF($AH4556="","",
IF(AND($AH4556="Pass",$L4556="0 - Passed "),"Analysis performed; no further action required.",
IF(AND($AH4556="Fail",$L4556="1 - Failed "),"Analysis performed; no further action required.",
IF(AND($AH4556="Pass",$L4556="2 - Limited In Use "),"Analysis performed; no further action required.",
IF(AND($AH4556="Fail",$L4556="3 - Adjusted "),"Analysis performed; no further action required.",
"Unit fails analysis; TSM determination required."))))))</f>
        <v/>
      </c>
      <c r="AJ4556" s="58"/>
    </row>
    <row r="4557" customFormat="false" ht="15" hidden="false" customHeight="false" outlineLevel="0" collapsed="false">
      <c r="A4557" s="56"/>
      <c r="E4557" s="57" t="str">
        <f aca="false">IF(AND($F4557="",$G4557=""),"",IF($G4557="",$F4557,HYPERLINK($G4557,$F4557)))</f>
        <v/>
      </c>
      <c r="H4557" s="1" t="str">
        <f aca="false">IF($I4557="","None Attached",IF(LEFT($I4557,5)="https",HYPERLINK($I4557,"Datasheet"),HYPERLINK(_xlfn.CONCAT("https://",$I4557),"Datasheet")))</f>
        <v>None Attached</v>
      </c>
      <c r="M4557" s="56"/>
      <c r="P4557" s="58"/>
      <c r="Q4557" s="1" t="n">
        <f aca="false">$M4557-$N4557</f>
        <v>0</v>
      </c>
      <c r="R4557" s="56"/>
      <c r="T4557" s="59" t="s">
        <v>15</v>
      </c>
      <c r="U4557" s="1" t="n">
        <f aca="false">$S4557-$R4557</f>
        <v>0</v>
      </c>
      <c r="V4557" s="1" t="n">
        <f aca="false">IF($T4557="±",$Q4557*2,$Q4557)</f>
        <v>0</v>
      </c>
      <c r="W4557" s="60" t="str">
        <f aca="false">IFERROR($U4557/ABS($V4557),"N/A")</f>
        <v>N/A</v>
      </c>
      <c r="X4557" s="61" t="str">
        <f aca="false">IF(OR($W4557="N/A",$R4557="",$S4557=""),"N/A",IF($W4557&gt;=4,"Not Significant",IF($W4557&gt;=2,"Semi-Significant","Significant")))</f>
        <v>N/A</v>
      </c>
      <c r="Z4557" s="1" t="str">
        <f aca="false">IF($D4557="Z540.1 w/data",0,"")</f>
        <v/>
      </c>
      <c r="AA4557" s="1" t="e">
        <f aca="false">$Y4557+$Q4557+$Z4557</f>
        <v>#VALUE!</v>
      </c>
      <c r="AB4557" s="1" t="n">
        <f aca="false">$N4557+$Q4557</f>
        <v>0</v>
      </c>
      <c r="AC4557" s="1" t="str">
        <f aca="false">IF($Y4557="","",IF(AND($AA4557&gt;=$R4557,$AA4557&lt;=$S4557),"Pass","Fail"))</f>
        <v/>
      </c>
      <c r="AD4557" s="1" t="str">
        <f aca="false">IF($Y4557="","",IF($AA4557&gt;$R4557,"Pass","Fail"))</f>
        <v/>
      </c>
      <c r="AE4557" s="1" t="str">
        <f aca="false">IF($Y4557="","",IF($AA4557&gt;=$R4557,"Pass","Fail"))</f>
        <v/>
      </c>
      <c r="AF4557" s="1" t="str">
        <f aca="false">IF($Y4557="","",IF($AA4557&lt;=$S4557,"Pass","Fail"))</f>
        <v/>
      </c>
      <c r="AG4557" s="1" t="str">
        <f aca="false">IF($Y4557="","",IF($AA4557&lt;$S4557,"Pass","Fail"))</f>
        <v/>
      </c>
      <c r="AH4557" s="23" t="str">
        <f aca="true">INDIRECT(CHOOSE(MATCH($T4557,{"±","&gt;","≥","≤","&lt;"},0), "AC", "AD", "AE", "AF", "AG") &amp; ROW())</f>
        <v/>
      </c>
      <c r="AI4557" s="56" t="str">
        <f aca="false">IF($X4557="Not Significant","No Further Action Required",
IF($AH4557="","",
IF(AND($AH4557="Pass",$L4557="0 - Passed "),"Analysis performed; no further action required.",
IF(AND($AH4557="Fail",$L4557="1 - Failed "),"Analysis performed; no further action required.",
IF(AND($AH4557="Pass",$L4557="2 - Limited In Use "),"Analysis performed; no further action required.",
IF(AND($AH4557="Fail",$L4557="3 - Adjusted "),"Analysis performed; no further action required.",
"Unit fails analysis; TSM determination required."))))))</f>
        <v/>
      </c>
      <c r="AJ4557" s="58"/>
    </row>
    <row r="4558" customFormat="false" ht="15" hidden="false" customHeight="false" outlineLevel="0" collapsed="false">
      <c r="A4558" s="56"/>
      <c r="E4558" s="57" t="str">
        <f aca="false">IF(AND($F4558="",$G4558=""),"",IF($G4558="",$F4558,HYPERLINK($G4558,$F4558)))</f>
        <v/>
      </c>
      <c r="H4558" s="1" t="str">
        <f aca="false">IF($I4558="","None Attached",IF(LEFT($I4558,5)="https",HYPERLINK($I4558,"Datasheet"),HYPERLINK(_xlfn.CONCAT("https://",$I4558),"Datasheet")))</f>
        <v>None Attached</v>
      </c>
      <c r="M4558" s="56"/>
      <c r="P4558" s="58"/>
      <c r="Q4558" s="1" t="n">
        <f aca="false">$M4558-$N4558</f>
        <v>0</v>
      </c>
      <c r="R4558" s="56"/>
      <c r="T4558" s="59" t="s">
        <v>15</v>
      </c>
      <c r="U4558" s="1" t="n">
        <f aca="false">$S4558-$R4558</f>
        <v>0</v>
      </c>
      <c r="V4558" s="1" t="n">
        <f aca="false">IF($T4558="±",$Q4558*2,$Q4558)</f>
        <v>0</v>
      </c>
      <c r="W4558" s="60" t="str">
        <f aca="false">IFERROR($U4558/ABS($V4558),"N/A")</f>
        <v>N/A</v>
      </c>
      <c r="X4558" s="61" t="str">
        <f aca="false">IF(OR($W4558="N/A",$R4558="",$S4558=""),"N/A",IF($W4558&gt;=4,"Not Significant",IF($W4558&gt;=2,"Semi-Significant","Significant")))</f>
        <v>N/A</v>
      </c>
      <c r="Z4558" s="1" t="str">
        <f aca="false">IF($D4558="Z540.1 w/data",0,"")</f>
        <v/>
      </c>
      <c r="AA4558" s="1" t="e">
        <f aca="false">$Y4558+$Q4558+$Z4558</f>
        <v>#VALUE!</v>
      </c>
      <c r="AB4558" s="1" t="n">
        <f aca="false">$N4558+$Q4558</f>
        <v>0</v>
      </c>
      <c r="AC4558" s="1" t="str">
        <f aca="false">IF($Y4558="","",IF(AND($AA4558&gt;=$R4558,$AA4558&lt;=$S4558),"Pass","Fail"))</f>
        <v/>
      </c>
      <c r="AD4558" s="1" t="str">
        <f aca="false">IF($Y4558="","",IF($AA4558&gt;$R4558,"Pass","Fail"))</f>
        <v/>
      </c>
      <c r="AE4558" s="1" t="str">
        <f aca="false">IF($Y4558="","",IF($AA4558&gt;=$R4558,"Pass","Fail"))</f>
        <v/>
      </c>
      <c r="AF4558" s="1" t="str">
        <f aca="false">IF($Y4558="","",IF($AA4558&lt;=$S4558,"Pass","Fail"))</f>
        <v/>
      </c>
      <c r="AG4558" s="1" t="str">
        <f aca="false">IF($Y4558="","",IF($AA4558&lt;$S4558,"Pass","Fail"))</f>
        <v/>
      </c>
      <c r="AH4558" s="23" t="str">
        <f aca="true">INDIRECT(CHOOSE(MATCH($T4558,{"±","&gt;","≥","≤","&lt;"},0), "AC", "AD", "AE", "AF", "AG") &amp; ROW())</f>
        <v/>
      </c>
      <c r="AI4558" s="56" t="str">
        <f aca="false">IF($X4558="Not Significant","No Further Action Required",
IF($AH4558="","",
IF(AND($AH4558="Pass",$L4558="0 - Passed "),"Analysis performed; no further action required.",
IF(AND($AH4558="Fail",$L4558="1 - Failed "),"Analysis performed; no further action required.",
IF(AND($AH4558="Pass",$L4558="2 - Limited In Use "),"Analysis performed; no further action required.",
IF(AND($AH4558="Fail",$L4558="3 - Adjusted "),"Analysis performed; no further action required.",
"Unit fails analysis; TSM determination required."))))))</f>
        <v/>
      </c>
      <c r="AJ4558" s="58"/>
    </row>
    <row r="4559" customFormat="false" ht="15" hidden="false" customHeight="false" outlineLevel="0" collapsed="false">
      <c r="A4559" s="56"/>
      <c r="E4559" s="57" t="str">
        <f aca="false">IF(AND($F4559="",$G4559=""),"",IF($G4559="",$F4559,HYPERLINK($G4559,$F4559)))</f>
        <v/>
      </c>
      <c r="H4559" s="1" t="str">
        <f aca="false">IF($I4559="","None Attached",IF(LEFT($I4559,5)="https",HYPERLINK($I4559,"Datasheet"),HYPERLINK(_xlfn.CONCAT("https://",$I4559),"Datasheet")))</f>
        <v>None Attached</v>
      </c>
      <c r="M4559" s="56"/>
      <c r="P4559" s="58"/>
      <c r="Q4559" s="1" t="n">
        <f aca="false">$M4559-$N4559</f>
        <v>0</v>
      </c>
      <c r="R4559" s="56"/>
      <c r="T4559" s="59" t="s">
        <v>15</v>
      </c>
      <c r="U4559" s="1" t="n">
        <f aca="false">$S4559-$R4559</f>
        <v>0</v>
      </c>
      <c r="V4559" s="1" t="n">
        <f aca="false">IF($T4559="±",$Q4559*2,$Q4559)</f>
        <v>0</v>
      </c>
      <c r="W4559" s="60" t="str">
        <f aca="false">IFERROR($U4559/ABS($V4559),"N/A")</f>
        <v>N/A</v>
      </c>
      <c r="X4559" s="61" t="str">
        <f aca="false">IF(OR($W4559="N/A",$R4559="",$S4559=""),"N/A",IF($W4559&gt;=4,"Not Significant",IF($W4559&gt;=2,"Semi-Significant","Significant")))</f>
        <v>N/A</v>
      </c>
      <c r="Z4559" s="1" t="str">
        <f aca="false">IF($D4559="Z540.1 w/data",0,"")</f>
        <v/>
      </c>
      <c r="AA4559" s="1" t="e">
        <f aca="false">$Y4559+$Q4559+$Z4559</f>
        <v>#VALUE!</v>
      </c>
      <c r="AB4559" s="1" t="n">
        <f aca="false">$N4559+$Q4559</f>
        <v>0</v>
      </c>
      <c r="AC4559" s="1" t="str">
        <f aca="false">IF($Y4559="","",IF(AND($AA4559&gt;=$R4559,$AA4559&lt;=$S4559),"Pass","Fail"))</f>
        <v/>
      </c>
      <c r="AD4559" s="1" t="str">
        <f aca="false">IF($Y4559="","",IF($AA4559&gt;$R4559,"Pass","Fail"))</f>
        <v/>
      </c>
      <c r="AE4559" s="1" t="str">
        <f aca="false">IF($Y4559="","",IF($AA4559&gt;=$R4559,"Pass","Fail"))</f>
        <v/>
      </c>
      <c r="AF4559" s="1" t="str">
        <f aca="false">IF($Y4559="","",IF($AA4559&lt;=$S4559,"Pass","Fail"))</f>
        <v/>
      </c>
      <c r="AG4559" s="1" t="str">
        <f aca="false">IF($Y4559="","",IF($AA4559&lt;$S4559,"Pass","Fail"))</f>
        <v/>
      </c>
      <c r="AH4559" s="23" t="str">
        <f aca="true">INDIRECT(CHOOSE(MATCH($T4559,{"±","&gt;","≥","≤","&lt;"},0), "AC", "AD", "AE", "AF", "AG") &amp; ROW())</f>
        <v/>
      </c>
      <c r="AI4559" s="56" t="str">
        <f aca="false">IF($X4559="Not Significant","No Further Action Required",
IF($AH4559="","",
IF(AND($AH4559="Pass",$L4559="0 - Passed "),"Analysis performed; no further action required.",
IF(AND($AH4559="Fail",$L4559="1 - Failed "),"Analysis performed; no further action required.",
IF(AND($AH4559="Pass",$L4559="2 - Limited In Use "),"Analysis performed; no further action required.",
IF(AND($AH4559="Fail",$L4559="3 - Adjusted "),"Analysis performed; no further action required.",
"Unit fails analysis; TSM determination required."))))))</f>
        <v/>
      </c>
      <c r="AJ4559" s="58"/>
    </row>
    <row r="4560" customFormat="false" ht="15" hidden="false" customHeight="false" outlineLevel="0" collapsed="false">
      <c r="A4560" s="56"/>
      <c r="E4560" s="57" t="str">
        <f aca="false">IF(AND($F4560="",$G4560=""),"",IF($G4560="",$F4560,HYPERLINK($G4560,$F4560)))</f>
        <v/>
      </c>
      <c r="H4560" s="1" t="str">
        <f aca="false">IF($I4560="","None Attached",IF(LEFT($I4560,5)="https",HYPERLINK($I4560,"Datasheet"),HYPERLINK(_xlfn.CONCAT("https://",$I4560),"Datasheet")))</f>
        <v>None Attached</v>
      </c>
      <c r="M4560" s="56"/>
      <c r="P4560" s="58"/>
      <c r="Q4560" s="1" t="n">
        <f aca="false">$M4560-$N4560</f>
        <v>0</v>
      </c>
      <c r="R4560" s="56"/>
      <c r="T4560" s="59" t="s">
        <v>15</v>
      </c>
      <c r="U4560" s="1" t="n">
        <f aca="false">$S4560-$R4560</f>
        <v>0</v>
      </c>
      <c r="V4560" s="1" t="n">
        <f aca="false">IF($T4560="±",$Q4560*2,$Q4560)</f>
        <v>0</v>
      </c>
      <c r="W4560" s="60" t="str">
        <f aca="false">IFERROR($U4560/ABS($V4560),"N/A")</f>
        <v>N/A</v>
      </c>
      <c r="X4560" s="61" t="str">
        <f aca="false">IF(OR($W4560="N/A",$R4560="",$S4560=""),"N/A",IF($W4560&gt;=4,"Not Significant",IF($W4560&gt;=2,"Semi-Significant","Significant")))</f>
        <v>N/A</v>
      </c>
      <c r="Z4560" s="1" t="str">
        <f aca="false">IF($D4560="Z540.1 w/data",0,"")</f>
        <v/>
      </c>
      <c r="AA4560" s="1" t="e">
        <f aca="false">$Y4560+$Q4560+$Z4560</f>
        <v>#VALUE!</v>
      </c>
      <c r="AB4560" s="1" t="n">
        <f aca="false">$N4560+$Q4560</f>
        <v>0</v>
      </c>
      <c r="AC4560" s="1" t="str">
        <f aca="false">IF($Y4560="","",IF(AND($AA4560&gt;=$R4560,$AA4560&lt;=$S4560),"Pass","Fail"))</f>
        <v/>
      </c>
      <c r="AD4560" s="1" t="str">
        <f aca="false">IF($Y4560="","",IF($AA4560&gt;$R4560,"Pass","Fail"))</f>
        <v/>
      </c>
      <c r="AE4560" s="1" t="str">
        <f aca="false">IF($Y4560="","",IF($AA4560&gt;=$R4560,"Pass","Fail"))</f>
        <v/>
      </c>
      <c r="AF4560" s="1" t="str">
        <f aca="false">IF($Y4560="","",IF($AA4560&lt;=$S4560,"Pass","Fail"))</f>
        <v/>
      </c>
      <c r="AG4560" s="1" t="str">
        <f aca="false">IF($Y4560="","",IF($AA4560&lt;$S4560,"Pass","Fail"))</f>
        <v/>
      </c>
      <c r="AH4560" s="23" t="str">
        <f aca="true">INDIRECT(CHOOSE(MATCH($T4560,{"±","&gt;","≥","≤","&lt;"},0), "AC", "AD", "AE", "AF", "AG") &amp; ROW())</f>
        <v/>
      </c>
      <c r="AI4560" s="56" t="str">
        <f aca="false">IF($X4560="Not Significant","No Further Action Required",
IF($AH4560="","",
IF(AND($AH4560="Pass",$L4560="0 - Passed "),"Analysis performed; no further action required.",
IF(AND($AH4560="Fail",$L4560="1 - Failed "),"Analysis performed; no further action required.",
IF(AND($AH4560="Pass",$L4560="2 - Limited In Use "),"Analysis performed; no further action required.",
IF(AND($AH4560="Fail",$L4560="3 - Adjusted "),"Analysis performed; no further action required.",
"Unit fails analysis; TSM determination required."))))))</f>
        <v/>
      </c>
      <c r="AJ4560" s="58"/>
    </row>
    <row r="4561" customFormat="false" ht="15" hidden="false" customHeight="false" outlineLevel="0" collapsed="false">
      <c r="A4561" s="56"/>
      <c r="E4561" s="57" t="str">
        <f aca="false">IF(AND($F4561="",$G4561=""),"",IF($G4561="",$F4561,HYPERLINK($G4561,$F4561)))</f>
        <v/>
      </c>
      <c r="H4561" s="1" t="str">
        <f aca="false">IF($I4561="","None Attached",IF(LEFT($I4561,5)="https",HYPERLINK($I4561,"Datasheet"),HYPERLINK(_xlfn.CONCAT("https://",$I4561),"Datasheet")))</f>
        <v>None Attached</v>
      </c>
      <c r="M4561" s="56"/>
      <c r="P4561" s="58"/>
      <c r="Q4561" s="1" t="n">
        <f aca="false">$M4561-$N4561</f>
        <v>0</v>
      </c>
      <c r="R4561" s="56"/>
      <c r="T4561" s="59" t="s">
        <v>15</v>
      </c>
      <c r="U4561" s="1" t="n">
        <f aca="false">$S4561-$R4561</f>
        <v>0</v>
      </c>
      <c r="V4561" s="1" t="n">
        <f aca="false">IF($T4561="±",$Q4561*2,$Q4561)</f>
        <v>0</v>
      </c>
      <c r="W4561" s="60" t="str">
        <f aca="false">IFERROR($U4561/ABS($V4561),"N/A")</f>
        <v>N/A</v>
      </c>
      <c r="X4561" s="61" t="str">
        <f aca="false">IF(OR($W4561="N/A",$R4561="",$S4561=""),"N/A",IF($W4561&gt;=4,"Not Significant",IF($W4561&gt;=2,"Semi-Significant","Significant")))</f>
        <v>N/A</v>
      </c>
      <c r="Z4561" s="1" t="str">
        <f aca="false">IF($D4561="Z540.1 w/data",0,"")</f>
        <v/>
      </c>
      <c r="AA4561" s="1" t="e">
        <f aca="false">$Y4561+$Q4561+$Z4561</f>
        <v>#VALUE!</v>
      </c>
      <c r="AB4561" s="1" t="n">
        <f aca="false">$N4561+$Q4561</f>
        <v>0</v>
      </c>
      <c r="AC4561" s="1" t="str">
        <f aca="false">IF($Y4561="","",IF(AND($AA4561&gt;=$R4561,$AA4561&lt;=$S4561),"Pass","Fail"))</f>
        <v/>
      </c>
      <c r="AD4561" s="1" t="str">
        <f aca="false">IF($Y4561="","",IF($AA4561&gt;$R4561,"Pass","Fail"))</f>
        <v/>
      </c>
      <c r="AE4561" s="1" t="str">
        <f aca="false">IF($Y4561="","",IF($AA4561&gt;=$R4561,"Pass","Fail"))</f>
        <v/>
      </c>
      <c r="AF4561" s="1" t="str">
        <f aca="false">IF($Y4561="","",IF($AA4561&lt;=$S4561,"Pass","Fail"))</f>
        <v/>
      </c>
      <c r="AG4561" s="1" t="str">
        <f aca="false">IF($Y4561="","",IF($AA4561&lt;$S4561,"Pass","Fail"))</f>
        <v/>
      </c>
      <c r="AH4561" s="23" t="str">
        <f aca="true">INDIRECT(CHOOSE(MATCH($T4561,{"±","&gt;","≥","≤","&lt;"},0), "AC", "AD", "AE", "AF", "AG") &amp; ROW())</f>
        <v/>
      </c>
      <c r="AI4561" s="56" t="str">
        <f aca="false">IF($X4561="Not Significant","No Further Action Required",
IF($AH4561="","",
IF(AND($AH4561="Pass",$L4561="0 - Passed "),"Analysis performed; no further action required.",
IF(AND($AH4561="Fail",$L4561="1 - Failed "),"Analysis performed; no further action required.",
IF(AND($AH4561="Pass",$L4561="2 - Limited In Use "),"Analysis performed; no further action required.",
IF(AND($AH4561="Fail",$L4561="3 - Adjusted "),"Analysis performed; no further action required.",
"Unit fails analysis; TSM determination required."))))))</f>
        <v/>
      </c>
      <c r="AJ4561" s="58"/>
    </row>
    <row r="4562" customFormat="false" ht="15" hidden="false" customHeight="false" outlineLevel="0" collapsed="false">
      <c r="A4562" s="56"/>
      <c r="E4562" s="57" t="str">
        <f aca="false">IF(AND($F4562="",$G4562=""),"",IF($G4562="",$F4562,HYPERLINK($G4562,$F4562)))</f>
        <v/>
      </c>
      <c r="H4562" s="1" t="str">
        <f aca="false">IF($I4562="","None Attached",IF(LEFT($I4562,5)="https",HYPERLINK($I4562,"Datasheet"),HYPERLINK(_xlfn.CONCAT("https://",$I4562),"Datasheet")))</f>
        <v>None Attached</v>
      </c>
      <c r="M4562" s="56"/>
      <c r="P4562" s="58"/>
      <c r="Q4562" s="1" t="n">
        <f aca="false">$M4562-$N4562</f>
        <v>0</v>
      </c>
      <c r="R4562" s="56"/>
      <c r="T4562" s="59" t="s">
        <v>15</v>
      </c>
      <c r="U4562" s="1" t="n">
        <f aca="false">$S4562-$R4562</f>
        <v>0</v>
      </c>
      <c r="V4562" s="1" t="n">
        <f aca="false">IF($T4562="±",$Q4562*2,$Q4562)</f>
        <v>0</v>
      </c>
      <c r="W4562" s="60" t="str">
        <f aca="false">IFERROR($U4562/ABS($V4562),"N/A")</f>
        <v>N/A</v>
      </c>
      <c r="X4562" s="61" t="str">
        <f aca="false">IF(OR($W4562="N/A",$R4562="",$S4562=""),"N/A",IF($W4562&gt;=4,"Not Significant",IF($W4562&gt;=2,"Semi-Significant","Significant")))</f>
        <v>N/A</v>
      </c>
      <c r="Z4562" s="1" t="str">
        <f aca="false">IF($D4562="Z540.1 w/data",0,"")</f>
        <v/>
      </c>
      <c r="AA4562" s="1" t="e">
        <f aca="false">$Y4562+$Q4562+$Z4562</f>
        <v>#VALUE!</v>
      </c>
      <c r="AB4562" s="1" t="n">
        <f aca="false">$N4562+$Q4562</f>
        <v>0</v>
      </c>
      <c r="AC4562" s="1" t="str">
        <f aca="false">IF($Y4562="","",IF(AND($AA4562&gt;=$R4562,$AA4562&lt;=$S4562),"Pass","Fail"))</f>
        <v/>
      </c>
      <c r="AD4562" s="1" t="str">
        <f aca="false">IF($Y4562="","",IF($AA4562&gt;$R4562,"Pass","Fail"))</f>
        <v/>
      </c>
      <c r="AE4562" s="1" t="str">
        <f aca="false">IF($Y4562="","",IF($AA4562&gt;=$R4562,"Pass","Fail"))</f>
        <v/>
      </c>
      <c r="AF4562" s="1" t="str">
        <f aca="false">IF($Y4562="","",IF($AA4562&lt;=$S4562,"Pass","Fail"))</f>
        <v/>
      </c>
      <c r="AG4562" s="1" t="str">
        <f aca="false">IF($Y4562="","",IF($AA4562&lt;$S4562,"Pass","Fail"))</f>
        <v/>
      </c>
      <c r="AH4562" s="23" t="str">
        <f aca="true">INDIRECT(CHOOSE(MATCH($T4562,{"±","&gt;","≥","≤","&lt;"},0), "AC", "AD", "AE", "AF", "AG") &amp; ROW())</f>
        <v/>
      </c>
      <c r="AI4562" s="56" t="str">
        <f aca="false">IF($X4562="Not Significant","No Further Action Required",
IF($AH4562="","",
IF(AND($AH4562="Pass",$L4562="0 - Passed "),"Analysis performed; no further action required.",
IF(AND($AH4562="Fail",$L4562="1 - Failed "),"Analysis performed; no further action required.",
IF(AND($AH4562="Pass",$L4562="2 - Limited In Use "),"Analysis performed; no further action required.",
IF(AND($AH4562="Fail",$L4562="3 - Adjusted "),"Analysis performed; no further action required.",
"Unit fails analysis; TSM determination required."))))))</f>
        <v/>
      </c>
      <c r="AJ4562" s="58"/>
    </row>
    <row r="4563" customFormat="false" ht="15" hidden="false" customHeight="false" outlineLevel="0" collapsed="false">
      <c r="A4563" s="56"/>
      <c r="E4563" s="57" t="str">
        <f aca="false">IF(AND($F4563="",$G4563=""),"",IF($G4563="",$F4563,HYPERLINK($G4563,$F4563)))</f>
        <v/>
      </c>
      <c r="H4563" s="1" t="str">
        <f aca="false">IF($I4563="","None Attached",IF(LEFT($I4563,5)="https",HYPERLINK($I4563,"Datasheet"),HYPERLINK(_xlfn.CONCAT("https://",$I4563),"Datasheet")))</f>
        <v>None Attached</v>
      </c>
      <c r="M4563" s="56"/>
      <c r="P4563" s="58"/>
      <c r="Q4563" s="1" t="n">
        <f aca="false">$M4563-$N4563</f>
        <v>0</v>
      </c>
      <c r="R4563" s="56"/>
      <c r="T4563" s="59" t="s">
        <v>15</v>
      </c>
      <c r="U4563" s="1" t="n">
        <f aca="false">$S4563-$R4563</f>
        <v>0</v>
      </c>
      <c r="V4563" s="1" t="n">
        <f aca="false">IF($T4563="±",$Q4563*2,$Q4563)</f>
        <v>0</v>
      </c>
      <c r="W4563" s="60" t="str">
        <f aca="false">IFERROR($U4563/ABS($V4563),"N/A")</f>
        <v>N/A</v>
      </c>
      <c r="X4563" s="61" t="str">
        <f aca="false">IF(OR($W4563="N/A",$R4563="",$S4563=""),"N/A",IF($W4563&gt;=4,"Not Significant",IF($W4563&gt;=2,"Semi-Significant","Significant")))</f>
        <v>N/A</v>
      </c>
      <c r="Z4563" s="1" t="str">
        <f aca="false">IF($D4563="Z540.1 w/data",0,"")</f>
        <v/>
      </c>
      <c r="AA4563" s="1" t="e">
        <f aca="false">$Y4563+$Q4563+$Z4563</f>
        <v>#VALUE!</v>
      </c>
      <c r="AB4563" s="1" t="n">
        <f aca="false">$N4563+$Q4563</f>
        <v>0</v>
      </c>
      <c r="AC4563" s="1" t="str">
        <f aca="false">IF($Y4563="","",IF(AND($AA4563&gt;=$R4563,$AA4563&lt;=$S4563),"Pass","Fail"))</f>
        <v/>
      </c>
      <c r="AD4563" s="1" t="str">
        <f aca="false">IF($Y4563="","",IF($AA4563&gt;$R4563,"Pass","Fail"))</f>
        <v/>
      </c>
      <c r="AE4563" s="1" t="str">
        <f aca="false">IF($Y4563="","",IF($AA4563&gt;=$R4563,"Pass","Fail"))</f>
        <v/>
      </c>
      <c r="AF4563" s="1" t="str">
        <f aca="false">IF($Y4563="","",IF($AA4563&lt;=$S4563,"Pass","Fail"))</f>
        <v/>
      </c>
      <c r="AG4563" s="1" t="str">
        <f aca="false">IF($Y4563="","",IF($AA4563&lt;$S4563,"Pass","Fail"))</f>
        <v/>
      </c>
      <c r="AH4563" s="23" t="str">
        <f aca="true">INDIRECT(CHOOSE(MATCH($T4563,{"±","&gt;","≥","≤","&lt;"},0), "AC", "AD", "AE", "AF", "AG") &amp; ROW())</f>
        <v/>
      </c>
      <c r="AI4563" s="56" t="str">
        <f aca="false">IF($X4563="Not Significant","No Further Action Required",
IF($AH4563="","",
IF(AND($AH4563="Pass",$L4563="0 - Passed "),"Analysis performed; no further action required.",
IF(AND($AH4563="Fail",$L4563="1 - Failed "),"Analysis performed; no further action required.",
IF(AND($AH4563="Pass",$L4563="2 - Limited In Use "),"Analysis performed; no further action required.",
IF(AND($AH4563="Fail",$L4563="3 - Adjusted "),"Analysis performed; no further action required.",
"Unit fails analysis; TSM determination required."))))))</f>
        <v/>
      </c>
      <c r="AJ4563" s="58"/>
    </row>
    <row r="4564" customFormat="false" ht="15" hidden="false" customHeight="false" outlineLevel="0" collapsed="false">
      <c r="A4564" s="56"/>
      <c r="E4564" s="57" t="str">
        <f aca="false">IF(AND($F4564="",$G4564=""),"",IF($G4564="",$F4564,HYPERLINK($G4564,$F4564)))</f>
        <v/>
      </c>
      <c r="H4564" s="1" t="str">
        <f aca="false">IF($I4564="","None Attached",IF(LEFT($I4564,5)="https",HYPERLINK($I4564,"Datasheet"),HYPERLINK(_xlfn.CONCAT("https://",$I4564),"Datasheet")))</f>
        <v>None Attached</v>
      </c>
      <c r="M4564" s="56"/>
      <c r="P4564" s="58"/>
      <c r="Q4564" s="1" t="n">
        <f aca="false">$M4564-$N4564</f>
        <v>0</v>
      </c>
      <c r="R4564" s="56"/>
      <c r="T4564" s="59" t="s">
        <v>15</v>
      </c>
      <c r="U4564" s="1" t="n">
        <f aca="false">$S4564-$R4564</f>
        <v>0</v>
      </c>
      <c r="V4564" s="1" t="n">
        <f aca="false">IF($T4564="±",$Q4564*2,$Q4564)</f>
        <v>0</v>
      </c>
      <c r="W4564" s="60" t="str">
        <f aca="false">IFERROR($U4564/ABS($V4564),"N/A")</f>
        <v>N/A</v>
      </c>
      <c r="X4564" s="61" t="str">
        <f aca="false">IF(OR($W4564="N/A",$R4564="",$S4564=""),"N/A",IF($W4564&gt;=4,"Not Significant",IF($W4564&gt;=2,"Semi-Significant","Significant")))</f>
        <v>N/A</v>
      </c>
      <c r="Z4564" s="1" t="str">
        <f aca="false">IF($D4564="Z540.1 w/data",0,"")</f>
        <v/>
      </c>
      <c r="AA4564" s="1" t="e">
        <f aca="false">$Y4564+$Q4564+$Z4564</f>
        <v>#VALUE!</v>
      </c>
      <c r="AB4564" s="1" t="n">
        <f aca="false">$N4564+$Q4564</f>
        <v>0</v>
      </c>
      <c r="AC4564" s="1" t="str">
        <f aca="false">IF($Y4564="","",IF(AND($AA4564&gt;=$R4564,$AA4564&lt;=$S4564),"Pass","Fail"))</f>
        <v/>
      </c>
      <c r="AD4564" s="1" t="str">
        <f aca="false">IF($Y4564="","",IF($AA4564&gt;$R4564,"Pass","Fail"))</f>
        <v/>
      </c>
      <c r="AE4564" s="1" t="str">
        <f aca="false">IF($Y4564="","",IF($AA4564&gt;=$R4564,"Pass","Fail"))</f>
        <v/>
      </c>
      <c r="AF4564" s="1" t="str">
        <f aca="false">IF($Y4564="","",IF($AA4564&lt;=$S4564,"Pass","Fail"))</f>
        <v/>
      </c>
      <c r="AG4564" s="1" t="str">
        <f aca="false">IF($Y4564="","",IF($AA4564&lt;$S4564,"Pass","Fail"))</f>
        <v/>
      </c>
      <c r="AH4564" s="23" t="str">
        <f aca="true">INDIRECT(CHOOSE(MATCH($T4564,{"±","&gt;","≥","≤","&lt;"},0), "AC", "AD", "AE", "AF", "AG") &amp; ROW())</f>
        <v/>
      </c>
      <c r="AI4564" s="56" t="str">
        <f aca="false">IF($X4564="Not Significant","No Further Action Required",
IF($AH4564="","",
IF(AND($AH4564="Pass",$L4564="0 - Passed "),"Analysis performed; no further action required.",
IF(AND($AH4564="Fail",$L4564="1 - Failed "),"Analysis performed; no further action required.",
IF(AND($AH4564="Pass",$L4564="2 - Limited In Use "),"Analysis performed; no further action required.",
IF(AND($AH4564="Fail",$L4564="3 - Adjusted "),"Analysis performed; no further action required.",
"Unit fails analysis; TSM determination required."))))))</f>
        <v/>
      </c>
      <c r="AJ4564" s="58"/>
    </row>
    <row r="4565" customFormat="false" ht="15" hidden="false" customHeight="false" outlineLevel="0" collapsed="false">
      <c r="A4565" s="56"/>
      <c r="E4565" s="57" t="str">
        <f aca="false">IF(AND($F4565="",$G4565=""),"",IF($G4565="",$F4565,HYPERLINK($G4565,$F4565)))</f>
        <v/>
      </c>
      <c r="H4565" s="1" t="str">
        <f aca="false">IF($I4565="","None Attached",IF(LEFT($I4565,5)="https",HYPERLINK($I4565,"Datasheet"),HYPERLINK(_xlfn.CONCAT("https://",$I4565),"Datasheet")))</f>
        <v>None Attached</v>
      </c>
      <c r="M4565" s="56"/>
      <c r="P4565" s="58"/>
      <c r="Q4565" s="1" t="n">
        <f aca="false">$M4565-$N4565</f>
        <v>0</v>
      </c>
      <c r="R4565" s="56"/>
      <c r="T4565" s="59" t="s">
        <v>15</v>
      </c>
      <c r="U4565" s="1" t="n">
        <f aca="false">$S4565-$R4565</f>
        <v>0</v>
      </c>
      <c r="V4565" s="1" t="n">
        <f aca="false">IF($T4565="±",$Q4565*2,$Q4565)</f>
        <v>0</v>
      </c>
      <c r="W4565" s="60" t="str">
        <f aca="false">IFERROR($U4565/ABS($V4565),"N/A")</f>
        <v>N/A</v>
      </c>
      <c r="X4565" s="61" t="str">
        <f aca="false">IF(OR($W4565="N/A",$R4565="",$S4565=""),"N/A",IF($W4565&gt;=4,"Not Significant",IF($W4565&gt;=2,"Semi-Significant","Significant")))</f>
        <v>N/A</v>
      </c>
      <c r="Z4565" s="1" t="str">
        <f aca="false">IF($D4565="Z540.1 w/data",0,"")</f>
        <v/>
      </c>
      <c r="AA4565" s="1" t="e">
        <f aca="false">$Y4565+$Q4565+$Z4565</f>
        <v>#VALUE!</v>
      </c>
      <c r="AB4565" s="1" t="n">
        <f aca="false">$N4565+$Q4565</f>
        <v>0</v>
      </c>
      <c r="AC4565" s="1" t="str">
        <f aca="false">IF($Y4565="","",IF(AND($AA4565&gt;=$R4565,$AA4565&lt;=$S4565),"Pass","Fail"))</f>
        <v/>
      </c>
      <c r="AD4565" s="1" t="str">
        <f aca="false">IF($Y4565="","",IF($AA4565&gt;$R4565,"Pass","Fail"))</f>
        <v/>
      </c>
      <c r="AE4565" s="1" t="str">
        <f aca="false">IF($Y4565="","",IF($AA4565&gt;=$R4565,"Pass","Fail"))</f>
        <v/>
      </c>
      <c r="AF4565" s="1" t="str">
        <f aca="false">IF($Y4565="","",IF($AA4565&lt;=$S4565,"Pass","Fail"))</f>
        <v/>
      </c>
      <c r="AG4565" s="1" t="str">
        <f aca="false">IF($Y4565="","",IF($AA4565&lt;$S4565,"Pass","Fail"))</f>
        <v/>
      </c>
      <c r="AH4565" s="23" t="str">
        <f aca="true">INDIRECT(CHOOSE(MATCH($T4565,{"±","&gt;","≥","≤","&lt;"},0), "AC", "AD", "AE", "AF", "AG") &amp; ROW())</f>
        <v/>
      </c>
      <c r="AI4565" s="56" t="str">
        <f aca="false">IF($X4565="Not Significant","No Further Action Required",
IF($AH4565="","",
IF(AND($AH4565="Pass",$L4565="0 - Passed "),"Analysis performed; no further action required.",
IF(AND($AH4565="Fail",$L4565="1 - Failed "),"Analysis performed; no further action required.",
IF(AND($AH4565="Pass",$L4565="2 - Limited In Use "),"Analysis performed; no further action required.",
IF(AND($AH4565="Fail",$L4565="3 - Adjusted "),"Analysis performed; no further action required.",
"Unit fails analysis; TSM determination required."))))))</f>
        <v/>
      </c>
      <c r="AJ4565" s="58"/>
    </row>
    <row r="4566" customFormat="false" ht="15" hidden="false" customHeight="false" outlineLevel="0" collapsed="false">
      <c r="A4566" s="56"/>
      <c r="E4566" s="57" t="str">
        <f aca="false">IF(AND($F4566="",$G4566=""),"",IF($G4566="",$F4566,HYPERLINK($G4566,$F4566)))</f>
        <v/>
      </c>
      <c r="H4566" s="1" t="str">
        <f aca="false">IF($I4566="","None Attached",IF(LEFT($I4566,5)="https",HYPERLINK($I4566,"Datasheet"),HYPERLINK(_xlfn.CONCAT("https://",$I4566),"Datasheet")))</f>
        <v>None Attached</v>
      </c>
      <c r="M4566" s="56"/>
      <c r="P4566" s="58"/>
      <c r="Q4566" s="1" t="n">
        <f aca="false">$M4566-$N4566</f>
        <v>0</v>
      </c>
      <c r="R4566" s="56"/>
      <c r="T4566" s="59" t="s">
        <v>15</v>
      </c>
      <c r="U4566" s="1" t="n">
        <f aca="false">$S4566-$R4566</f>
        <v>0</v>
      </c>
      <c r="V4566" s="1" t="n">
        <f aca="false">IF($T4566="±",$Q4566*2,$Q4566)</f>
        <v>0</v>
      </c>
      <c r="W4566" s="60" t="str">
        <f aca="false">IFERROR($U4566/ABS($V4566),"N/A")</f>
        <v>N/A</v>
      </c>
      <c r="X4566" s="61" t="str">
        <f aca="false">IF(OR($W4566="N/A",$R4566="",$S4566=""),"N/A",IF($W4566&gt;=4,"Not Significant",IF($W4566&gt;=2,"Semi-Significant","Significant")))</f>
        <v>N/A</v>
      </c>
      <c r="Z4566" s="1" t="str">
        <f aca="false">IF($D4566="Z540.1 w/data",0,"")</f>
        <v/>
      </c>
      <c r="AA4566" s="1" t="e">
        <f aca="false">$Y4566+$Q4566+$Z4566</f>
        <v>#VALUE!</v>
      </c>
      <c r="AB4566" s="1" t="n">
        <f aca="false">$N4566+$Q4566</f>
        <v>0</v>
      </c>
      <c r="AC4566" s="1" t="str">
        <f aca="false">IF($Y4566="","",IF(AND($AA4566&gt;=$R4566,$AA4566&lt;=$S4566),"Pass","Fail"))</f>
        <v/>
      </c>
      <c r="AD4566" s="1" t="str">
        <f aca="false">IF($Y4566="","",IF($AA4566&gt;$R4566,"Pass","Fail"))</f>
        <v/>
      </c>
      <c r="AE4566" s="1" t="str">
        <f aca="false">IF($Y4566="","",IF($AA4566&gt;=$R4566,"Pass","Fail"))</f>
        <v/>
      </c>
      <c r="AF4566" s="1" t="str">
        <f aca="false">IF($Y4566="","",IF($AA4566&lt;=$S4566,"Pass","Fail"))</f>
        <v/>
      </c>
      <c r="AG4566" s="1" t="str">
        <f aca="false">IF($Y4566="","",IF($AA4566&lt;$S4566,"Pass","Fail"))</f>
        <v/>
      </c>
      <c r="AH4566" s="23" t="str">
        <f aca="true">INDIRECT(CHOOSE(MATCH($T4566,{"±","&gt;","≥","≤","&lt;"},0), "AC", "AD", "AE", "AF", "AG") &amp; ROW())</f>
        <v/>
      </c>
      <c r="AI4566" s="56" t="str">
        <f aca="false">IF($X4566="Not Significant","No Further Action Required",
IF($AH4566="","",
IF(AND($AH4566="Pass",$L4566="0 - Passed "),"Analysis performed; no further action required.",
IF(AND($AH4566="Fail",$L4566="1 - Failed "),"Analysis performed; no further action required.",
IF(AND($AH4566="Pass",$L4566="2 - Limited In Use "),"Analysis performed; no further action required.",
IF(AND($AH4566="Fail",$L4566="3 - Adjusted "),"Analysis performed; no further action required.",
"Unit fails analysis; TSM determination required."))))))</f>
        <v/>
      </c>
      <c r="AJ4566" s="58"/>
    </row>
    <row r="4567" customFormat="false" ht="15" hidden="false" customHeight="false" outlineLevel="0" collapsed="false">
      <c r="A4567" s="56"/>
      <c r="E4567" s="57" t="str">
        <f aca="false">IF(AND($F4567="",$G4567=""),"",IF($G4567="",$F4567,HYPERLINK($G4567,$F4567)))</f>
        <v/>
      </c>
      <c r="H4567" s="1" t="str">
        <f aca="false">IF($I4567="","None Attached",IF(LEFT($I4567,5)="https",HYPERLINK($I4567,"Datasheet"),HYPERLINK(_xlfn.CONCAT("https://",$I4567),"Datasheet")))</f>
        <v>None Attached</v>
      </c>
      <c r="M4567" s="56"/>
      <c r="P4567" s="58"/>
      <c r="Q4567" s="1" t="n">
        <f aca="false">$M4567-$N4567</f>
        <v>0</v>
      </c>
      <c r="R4567" s="56"/>
      <c r="T4567" s="59" t="s">
        <v>15</v>
      </c>
      <c r="U4567" s="1" t="n">
        <f aca="false">$S4567-$R4567</f>
        <v>0</v>
      </c>
      <c r="V4567" s="1" t="n">
        <f aca="false">IF($T4567="±",$Q4567*2,$Q4567)</f>
        <v>0</v>
      </c>
      <c r="W4567" s="60" t="str">
        <f aca="false">IFERROR($U4567/ABS($V4567),"N/A")</f>
        <v>N/A</v>
      </c>
      <c r="X4567" s="61" t="str">
        <f aca="false">IF(OR($W4567="N/A",$R4567="",$S4567=""),"N/A",IF($W4567&gt;=4,"Not Significant",IF($W4567&gt;=2,"Semi-Significant","Significant")))</f>
        <v>N/A</v>
      </c>
      <c r="Z4567" s="1" t="str">
        <f aca="false">IF($D4567="Z540.1 w/data",0,"")</f>
        <v/>
      </c>
      <c r="AA4567" s="1" t="e">
        <f aca="false">$Y4567+$Q4567+$Z4567</f>
        <v>#VALUE!</v>
      </c>
      <c r="AB4567" s="1" t="n">
        <f aca="false">$N4567+$Q4567</f>
        <v>0</v>
      </c>
      <c r="AC4567" s="1" t="str">
        <f aca="false">IF($Y4567="","",IF(AND($AA4567&gt;=$R4567,$AA4567&lt;=$S4567),"Pass","Fail"))</f>
        <v/>
      </c>
      <c r="AD4567" s="1" t="str">
        <f aca="false">IF($Y4567="","",IF($AA4567&gt;$R4567,"Pass","Fail"))</f>
        <v/>
      </c>
      <c r="AE4567" s="1" t="str">
        <f aca="false">IF($Y4567="","",IF($AA4567&gt;=$R4567,"Pass","Fail"))</f>
        <v/>
      </c>
      <c r="AF4567" s="1" t="str">
        <f aca="false">IF($Y4567="","",IF($AA4567&lt;=$S4567,"Pass","Fail"))</f>
        <v/>
      </c>
      <c r="AG4567" s="1" t="str">
        <f aca="false">IF($Y4567="","",IF($AA4567&lt;$S4567,"Pass","Fail"))</f>
        <v/>
      </c>
      <c r="AH4567" s="23" t="str">
        <f aca="true">INDIRECT(CHOOSE(MATCH($T4567,{"±","&gt;","≥","≤","&lt;"},0), "AC", "AD", "AE", "AF", "AG") &amp; ROW())</f>
        <v/>
      </c>
      <c r="AI4567" s="56" t="str">
        <f aca="false">IF($X4567="Not Significant","No Further Action Required",
IF($AH4567="","",
IF(AND($AH4567="Pass",$L4567="0 - Passed "),"Analysis performed; no further action required.",
IF(AND($AH4567="Fail",$L4567="1 - Failed "),"Analysis performed; no further action required.",
IF(AND($AH4567="Pass",$L4567="2 - Limited In Use "),"Analysis performed; no further action required.",
IF(AND($AH4567="Fail",$L4567="3 - Adjusted "),"Analysis performed; no further action required.",
"Unit fails analysis; TSM determination required."))))))</f>
        <v/>
      </c>
      <c r="AJ4567" s="58"/>
    </row>
    <row r="4568" customFormat="false" ht="15" hidden="false" customHeight="false" outlineLevel="0" collapsed="false">
      <c r="A4568" s="56"/>
      <c r="E4568" s="57" t="str">
        <f aca="false">IF(AND($F4568="",$G4568=""),"",IF($G4568="",$F4568,HYPERLINK($G4568,$F4568)))</f>
        <v/>
      </c>
      <c r="H4568" s="1" t="str">
        <f aca="false">IF($I4568="","None Attached",IF(LEFT($I4568,5)="https",HYPERLINK($I4568,"Datasheet"),HYPERLINK(_xlfn.CONCAT("https://",$I4568),"Datasheet")))</f>
        <v>None Attached</v>
      </c>
      <c r="M4568" s="56"/>
      <c r="P4568" s="58"/>
      <c r="Q4568" s="1" t="n">
        <f aca="false">$M4568-$N4568</f>
        <v>0</v>
      </c>
      <c r="R4568" s="56"/>
      <c r="T4568" s="59" t="s">
        <v>15</v>
      </c>
      <c r="U4568" s="1" t="n">
        <f aca="false">$S4568-$R4568</f>
        <v>0</v>
      </c>
      <c r="V4568" s="1" t="n">
        <f aca="false">IF($T4568="±",$Q4568*2,$Q4568)</f>
        <v>0</v>
      </c>
      <c r="W4568" s="60" t="str">
        <f aca="false">IFERROR($U4568/ABS($V4568),"N/A")</f>
        <v>N/A</v>
      </c>
      <c r="X4568" s="61" t="str">
        <f aca="false">IF(OR($W4568="N/A",$R4568="",$S4568=""),"N/A",IF($W4568&gt;=4,"Not Significant",IF($W4568&gt;=2,"Semi-Significant","Significant")))</f>
        <v>N/A</v>
      </c>
      <c r="Z4568" s="1" t="str">
        <f aca="false">IF($D4568="Z540.1 w/data",0,"")</f>
        <v/>
      </c>
      <c r="AA4568" s="1" t="e">
        <f aca="false">$Y4568+$Q4568+$Z4568</f>
        <v>#VALUE!</v>
      </c>
      <c r="AB4568" s="1" t="n">
        <f aca="false">$N4568+$Q4568</f>
        <v>0</v>
      </c>
      <c r="AC4568" s="1" t="str">
        <f aca="false">IF($Y4568="","",IF(AND($AA4568&gt;=$R4568,$AA4568&lt;=$S4568),"Pass","Fail"))</f>
        <v/>
      </c>
      <c r="AD4568" s="1" t="str">
        <f aca="false">IF($Y4568="","",IF($AA4568&gt;$R4568,"Pass","Fail"))</f>
        <v/>
      </c>
      <c r="AE4568" s="1" t="str">
        <f aca="false">IF($Y4568="","",IF($AA4568&gt;=$R4568,"Pass","Fail"))</f>
        <v/>
      </c>
      <c r="AF4568" s="1" t="str">
        <f aca="false">IF($Y4568="","",IF($AA4568&lt;=$S4568,"Pass","Fail"))</f>
        <v/>
      </c>
      <c r="AG4568" s="1" t="str">
        <f aca="false">IF($Y4568="","",IF($AA4568&lt;$S4568,"Pass","Fail"))</f>
        <v/>
      </c>
      <c r="AH4568" s="23" t="str">
        <f aca="true">INDIRECT(CHOOSE(MATCH($T4568,{"±","&gt;","≥","≤","&lt;"},0), "AC", "AD", "AE", "AF", "AG") &amp; ROW())</f>
        <v/>
      </c>
      <c r="AI4568" s="56" t="str">
        <f aca="false">IF($X4568="Not Significant","No Further Action Required",
IF($AH4568="","",
IF(AND($AH4568="Pass",$L4568="0 - Passed "),"Analysis performed; no further action required.",
IF(AND($AH4568="Fail",$L4568="1 - Failed "),"Analysis performed; no further action required.",
IF(AND($AH4568="Pass",$L4568="2 - Limited In Use "),"Analysis performed; no further action required.",
IF(AND($AH4568="Fail",$L4568="3 - Adjusted "),"Analysis performed; no further action required.",
"Unit fails analysis; TSM determination required."))))))</f>
        <v/>
      </c>
      <c r="AJ4568" s="58"/>
    </row>
    <row r="4569" customFormat="false" ht="15" hidden="false" customHeight="false" outlineLevel="0" collapsed="false">
      <c r="A4569" s="56"/>
      <c r="E4569" s="57" t="str">
        <f aca="false">IF(AND($F4569="",$G4569=""),"",IF($G4569="",$F4569,HYPERLINK($G4569,$F4569)))</f>
        <v/>
      </c>
      <c r="H4569" s="1" t="str">
        <f aca="false">IF($I4569="","None Attached",IF(LEFT($I4569,5)="https",HYPERLINK($I4569,"Datasheet"),HYPERLINK(_xlfn.CONCAT("https://",$I4569),"Datasheet")))</f>
        <v>None Attached</v>
      </c>
      <c r="M4569" s="56"/>
      <c r="P4569" s="58"/>
      <c r="Q4569" s="1" t="n">
        <f aca="false">$M4569-$N4569</f>
        <v>0</v>
      </c>
      <c r="R4569" s="56"/>
      <c r="T4569" s="59" t="s">
        <v>15</v>
      </c>
      <c r="U4569" s="1" t="n">
        <f aca="false">$S4569-$R4569</f>
        <v>0</v>
      </c>
      <c r="V4569" s="1" t="n">
        <f aca="false">IF($T4569="±",$Q4569*2,$Q4569)</f>
        <v>0</v>
      </c>
      <c r="W4569" s="60" t="str">
        <f aca="false">IFERROR($U4569/ABS($V4569),"N/A")</f>
        <v>N/A</v>
      </c>
      <c r="X4569" s="61" t="str">
        <f aca="false">IF(OR($W4569="N/A",$R4569="",$S4569=""),"N/A",IF($W4569&gt;=4,"Not Significant",IF($W4569&gt;=2,"Semi-Significant","Significant")))</f>
        <v>N/A</v>
      </c>
      <c r="Z4569" s="1" t="str">
        <f aca="false">IF($D4569="Z540.1 w/data",0,"")</f>
        <v/>
      </c>
      <c r="AA4569" s="1" t="e">
        <f aca="false">$Y4569+$Q4569+$Z4569</f>
        <v>#VALUE!</v>
      </c>
      <c r="AB4569" s="1" t="n">
        <f aca="false">$N4569+$Q4569</f>
        <v>0</v>
      </c>
      <c r="AC4569" s="1" t="str">
        <f aca="false">IF($Y4569="","",IF(AND($AA4569&gt;=$R4569,$AA4569&lt;=$S4569),"Pass","Fail"))</f>
        <v/>
      </c>
      <c r="AD4569" s="1" t="str">
        <f aca="false">IF($Y4569="","",IF($AA4569&gt;$R4569,"Pass","Fail"))</f>
        <v/>
      </c>
      <c r="AE4569" s="1" t="str">
        <f aca="false">IF($Y4569="","",IF($AA4569&gt;=$R4569,"Pass","Fail"))</f>
        <v/>
      </c>
      <c r="AF4569" s="1" t="str">
        <f aca="false">IF($Y4569="","",IF($AA4569&lt;=$S4569,"Pass","Fail"))</f>
        <v/>
      </c>
      <c r="AG4569" s="1" t="str">
        <f aca="false">IF($Y4569="","",IF($AA4569&lt;$S4569,"Pass","Fail"))</f>
        <v/>
      </c>
      <c r="AH4569" s="23" t="str">
        <f aca="true">INDIRECT(CHOOSE(MATCH($T4569,{"±","&gt;","≥","≤","&lt;"},0), "AC", "AD", "AE", "AF", "AG") &amp; ROW())</f>
        <v/>
      </c>
      <c r="AI4569" s="56" t="str">
        <f aca="false">IF($X4569="Not Significant","No Further Action Required",
IF($AH4569="","",
IF(AND($AH4569="Pass",$L4569="0 - Passed "),"Analysis performed; no further action required.",
IF(AND($AH4569="Fail",$L4569="1 - Failed "),"Analysis performed; no further action required.",
IF(AND($AH4569="Pass",$L4569="2 - Limited In Use "),"Analysis performed; no further action required.",
IF(AND($AH4569="Fail",$L4569="3 - Adjusted "),"Analysis performed; no further action required.",
"Unit fails analysis; TSM determination required."))))))</f>
        <v/>
      </c>
      <c r="AJ4569" s="58"/>
    </row>
    <row r="4570" customFormat="false" ht="15" hidden="false" customHeight="false" outlineLevel="0" collapsed="false">
      <c r="A4570" s="56"/>
      <c r="E4570" s="57" t="str">
        <f aca="false">IF(AND($F4570="",$G4570=""),"",IF($G4570="",$F4570,HYPERLINK($G4570,$F4570)))</f>
        <v/>
      </c>
      <c r="H4570" s="1" t="str">
        <f aca="false">IF($I4570="","None Attached",IF(LEFT($I4570,5)="https",HYPERLINK($I4570,"Datasheet"),HYPERLINK(_xlfn.CONCAT("https://",$I4570),"Datasheet")))</f>
        <v>None Attached</v>
      </c>
      <c r="M4570" s="56"/>
      <c r="P4570" s="58"/>
      <c r="Q4570" s="1" t="n">
        <f aca="false">$M4570-$N4570</f>
        <v>0</v>
      </c>
      <c r="R4570" s="56"/>
      <c r="T4570" s="59" t="s">
        <v>15</v>
      </c>
      <c r="U4570" s="1" t="n">
        <f aca="false">$S4570-$R4570</f>
        <v>0</v>
      </c>
      <c r="V4570" s="1" t="n">
        <f aca="false">IF($T4570="±",$Q4570*2,$Q4570)</f>
        <v>0</v>
      </c>
      <c r="W4570" s="60" t="str">
        <f aca="false">IFERROR($U4570/ABS($V4570),"N/A")</f>
        <v>N/A</v>
      </c>
      <c r="X4570" s="61" t="str">
        <f aca="false">IF(OR($W4570="N/A",$R4570="",$S4570=""),"N/A",IF($W4570&gt;=4,"Not Significant",IF($W4570&gt;=2,"Semi-Significant","Significant")))</f>
        <v>N/A</v>
      </c>
      <c r="Z4570" s="1" t="str">
        <f aca="false">IF($D4570="Z540.1 w/data",0,"")</f>
        <v/>
      </c>
      <c r="AA4570" s="1" t="e">
        <f aca="false">$Y4570+$Q4570+$Z4570</f>
        <v>#VALUE!</v>
      </c>
      <c r="AB4570" s="1" t="n">
        <f aca="false">$N4570+$Q4570</f>
        <v>0</v>
      </c>
      <c r="AC4570" s="1" t="str">
        <f aca="false">IF($Y4570="","",IF(AND($AA4570&gt;=$R4570,$AA4570&lt;=$S4570),"Pass","Fail"))</f>
        <v/>
      </c>
      <c r="AD4570" s="1" t="str">
        <f aca="false">IF($Y4570="","",IF($AA4570&gt;$R4570,"Pass","Fail"))</f>
        <v/>
      </c>
      <c r="AE4570" s="1" t="str">
        <f aca="false">IF($Y4570="","",IF($AA4570&gt;=$R4570,"Pass","Fail"))</f>
        <v/>
      </c>
      <c r="AF4570" s="1" t="str">
        <f aca="false">IF($Y4570="","",IF($AA4570&lt;=$S4570,"Pass","Fail"))</f>
        <v/>
      </c>
      <c r="AG4570" s="1" t="str">
        <f aca="false">IF($Y4570="","",IF($AA4570&lt;$S4570,"Pass","Fail"))</f>
        <v/>
      </c>
      <c r="AH4570" s="23" t="str">
        <f aca="true">INDIRECT(CHOOSE(MATCH($T4570,{"±","&gt;","≥","≤","&lt;"},0), "AC", "AD", "AE", "AF", "AG") &amp; ROW())</f>
        <v/>
      </c>
      <c r="AI4570" s="56" t="str">
        <f aca="false">IF($X4570="Not Significant","No Further Action Required",
IF($AH4570="","",
IF(AND($AH4570="Pass",$L4570="0 - Passed "),"Analysis performed; no further action required.",
IF(AND($AH4570="Fail",$L4570="1 - Failed "),"Analysis performed; no further action required.",
IF(AND($AH4570="Pass",$L4570="2 - Limited In Use "),"Analysis performed; no further action required.",
IF(AND($AH4570="Fail",$L4570="3 - Adjusted "),"Analysis performed; no further action required.",
"Unit fails analysis; TSM determination required."))))))</f>
        <v/>
      </c>
      <c r="AJ4570" s="58"/>
    </row>
    <row r="4571" customFormat="false" ht="15" hidden="false" customHeight="false" outlineLevel="0" collapsed="false">
      <c r="A4571" s="56"/>
      <c r="E4571" s="57" t="str">
        <f aca="false">IF(AND($F4571="",$G4571=""),"",IF($G4571="",$F4571,HYPERLINK($G4571,$F4571)))</f>
        <v/>
      </c>
      <c r="H4571" s="1" t="str">
        <f aca="false">IF($I4571="","None Attached",IF(LEFT($I4571,5)="https",HYPERLINK($I4571,"Datasheet"),HYPERLINK(_xlfn.CONCAT("https://",$I4571),"Datasheet")))</f>
        <v>None Attached</v>
      </c>
      <c r="M4571" s="56"/>
      <c r="P4571" s="58"/>
      <c r="Q4571" s="1" t="n">
        <f aca="false">$M4571-$N4571</f>
        <v>0</v>
      </c>
      <c r="R4571" s="56"/>
      <c r="T4571" s="59" t="s">
        <v>15</v>
      </c>
      <c r="U4571" s="1" t="n">
        <f aca="false">$S4571-$R4571</f>
        <v>0</v>
      </c>
      <c r="V4571" s="1" t="n">
        <f aca="false">IF($T4571="±",$Q4571*2,$Q4571)</f>
        <v>0</v>
      </c>
      <c r="W4571" s="60" t="str">
        <f aca="false">IFERROR($U4571/ABS($V4571),"N/A")</f>
        <v>N/A</v>
      </c>
      <c r="X4571" s="61" t="str">
        <f aca="false">IF(OR($W4571="N/A",$R4571="",$S4571=""),"N/A",IF($W4571&gt;=4,"Not Significant",IF($W4571&gt;=2,"Semi-Significant","Significant")))</f>
        <v>N/A</v>
      </c>
      <c r="Z4571" s="1" t="str">
        <f aca="false">IF($D4571="Z540.1 w/data",0,"")</f>
        <v/>
      </c>
      <c r="AA4571" s="1" t="e">
        <f aca="false">$Y4571+$Q4571+$Z4571</f>
        <v>#VALUE!</v>
      </c>
      <c r="AB4571" s="1" t="n">
        <f aca="false">$N4571+$Q4571</f>
        <v>0</v>
      </c>
      <c r="AC4571" s="1" t="str">
        <f aca="false">IF($Y4571="","",IF(AND($AA4571&gt;=$R4571,$AA4571&lt;=$S4571),"Pass","Fail"))</f>
        <v/>
      </c>
      <c r="AD4571" s="1" t="str">
        <f aca="false">IF($Y4571="","",IF($AA4571&gt;$R4571,"Pass","Fail"))</f>
        <v/>
      </c>
      <c r="AE4571" s="1" t="str">
        <f aca="false">IF($Y4571="","",IF($AA4571&gt;=$R4571,"Pass","Fail"))</f>
        <v/>
      </c>
      <c r="AF4571" s="1" t="str">
        <f aca="false">IF($Y4571="","",IF($AA4571&lt;=$S4571,"Pass","Fail"))</f>
        <v/>
      </c>
      <c r="AG4571" s="1" t="str">
        <f aca="false">IF($Y4571="","",IF($AA4571&lt;$S4571,"Pass","Fail"))</f>
        <v/>
      </c>
      <c r="AH4571" s="23" t="str">
        <f aca="true">INDIRECT(CHOOSE(MATCH($T4571,{"±","&gt;","≥","≤","&lt;"},0), "AC", "AD", "AE", "AF", "AG") &amp; ROW())</f>
        <v/>
      </c>
      <c r="AI4571" s="56" t="str">
        <f aca="false">IF($X4571="Not Significant","No Further Action Required",
IF($AH4571="","",
IF(AND($AH4571="Pass",$L4571="0 - Passed "),"Analysis performed; no further action required.",
IF(AND($AH4571="Fail",$L4571="1 - Failed "),"Analysis performed; no further action required.",
IF(AND($AH4571="Pass",$L4571="2 - Limited In Use "),"Analysis performed; no further action required.",
IF(AND($AH4571="Fail",$L4571="3 - Adjusted "),"Analysis performed; no further action required.",
"Unit fails analysis; TSM determination required."))))))</f>
        <v/>
      </c>
      <c r="AJ4571" s="58"/>
    </row>
    <row r="4572" customFormat="false" ht="15" hidden="false" customHeight="false" outlineLevel="0" collapsed="false">
      <c r="A4572" s="56"/>
      <c r="E4572" s="57" t="str">
        <f aca="false">IF(AND($F4572="",$G4572=""),"",IF($G4572="",$F4572,HYPERLINK($G4572,$F4572)))</f>
        <v/>
      </c>
      <c r="H4572" s="1" t="str">
        <f aca="false">IF($I4572="","None Attached",IF(LEFT($I4572,5)="https",HYPERLINK($I4572,"Datasheet"),HYPERLINK(_xlfn.CONCAT("https://",$I4572),"Datasheet")))</f>
        <v>None Attached</v>
      </c>
      <c r="M4572" s="56"/>
      <c r="P4572" s="58"/>
      <c r="Q4572" s="1" t="n">
        <f aca="false">$M4572-$N4572</f>
        <v>0</v>
      </c>
      <c r="R4572" s="56"/>
      <c r="T4572" s="59" t="s">
        <v>15</v>
      </c>
      <c r="U4572" s="1" t="n">
        <f aca="false">$S4572-$R4572</f>
        <v>0</v>
      </c>
      <c r="V4572" s="1" t="n">
        <f aca="false">IF($T4572="±",$Q4572*2,$Q4572)</f>
        <v>0</v>
      </c>
      <c r="W4572" s="60" t="str">
        <f aca="false">IFERROR($U4572/ABS($V4572),"N/A")</f>
        <v>N/A</v>
      </c>
      <c r="X4572" s="61" t="str">
        <f aca="false">IF(OR($W4572="N/A",$R4572="",$S4572=""),"N/A",IF($W4572&gt;=4,"Not Significant",IF($W4572&gt;=2,"Semi-Significant","Significant")))</f>
        <v>N/A</v>
      </c>
      <c r="Z4572" s="1" t="str">
        <f aca="false">IF($D4572="Z540.1 w/data",0,"")</f>
        <v/>
      </c>
      <c r="AA4572" s="1" t="e">
        <f aca="false">$Y4572+$Q4572+$Z4572</f>
        <v>#VALUE!</v>
      </c>
      <c r="AB4572" s="1" t="n">
        <f aca="false">$N4572+$Q4572</f>
        <v>0</v>
      </c>
      <c r="AC4572" s="1" t="str">
        <f aca="false">IF($Y4572="","",IF(AND($AA4572&gt;=$R4572,$AA4572&lt;=$S4572),"Pass","Fail"))</f>
        <v/>
      </c>
      <c r="AD4572" s="1" t="str">
        <f aca="false">IF($Y4572="","",IF($AA4572&gt;$R4572,"Pass","Fail"))</f>
        <v/>
      </c>
      <c r="AE4572" s="1" t="str">
        <f aca="false">IF($Y4572="","",IF($AA4572&gt;=$R4572,"Pass","Fail"))</f>
        <v/>
      </c>
      <c r="AF4572" s="1" t="str">
        <f aca="false">IF($Y4572="","",IF($AA4572&lt;=$S4572,"Pass","Fail"))</f>
        <v/>
      </c>
      <c r="AG4572" s="1" t="str">
        <f aca="false">IF($Y4572="","",IF($AA4572&lt;$S4572,"Pass","Fail"))</f>
        <v/>
      </c>
      <c r="AH4572" s="23" t="str">
        <f aca="true">INDIRECT(CHOOSE(MATCH($T4572,{"±","&gt;","≥","≤","&lt;"},0), "AC", "AD", "AE", "AF", "AG") &amp; ROW())</f>
        <v/>
      </c>
      <c r="AI4572" s="56" t="str">
        <f aca="false">IF($X4572="Not Significant","No Further Action Required",
IF($AH4572="","",
IF(AND($AH4572="Pass",$L4572="0 - Passed "),"Analysis performed; no further action required.",
IF(AND($AH4572="Fail",$L4572="1 - Failed "),"Analysis performed; no further action required.",
IF(AND($AH4572="Pass",$L4572="2 - Limited In Use "),"Analysis performed; no further action required.",
IF(AND($AH4572="Fail",$L4572="3 - Adjusted "),"Analysis performed; no further action required.",
"Unit fails analysis; TSM determination required."))))))</f>
        <v/>
      </c>
      <c r="AJ4572" s="58"/>
    </row>
    <row r="4573" customFormat="false" ht="15" hidden="false" customHeight="false" outlineLevel="0" collapsed="false">
      <c r="A4573" s="56"/>
      <c r="E4573" s="57" t="str">
        <f aca="false">IF(AND($F4573="",$G4573=""),"",IF($G4573="",$F4573,HYPERLINK($G4573,$F4573)))</f>
        <v/>
      </c>
      <c r="H4573" s="1" t="str">
        <f aca="false">IF($I4573="","None Attached",IF(LEFT($I4573,5)="https",HYPERLINK($I4573,"Datasheet"),HYPERLINK(_xlfn.CONCAT("https://",$I4573),"Datasheet")))</f>
        <v>None Attached</v>
      </c>
      <c r="M4573" s="56"/>
      <c r="P4573" s="58"/>
      <c r="Q4573" s="1" t="n">
        <f aca="false">$M4573-$N4573</f>
        <v>0</v>
      </c>
      <c r="R4573" s="56"/>
      <c r="T4573" s="59" t="s">
        <v>15</v>
      </c>
      <c r="U4573" s="1" t="n">
        <f aca="false">$S4573-$R4573</f>
        <v>0</v>
      </c>
      <c r="V4573" s="1" t="n">
        <f aca="false">IF($T4573="±",$Q4573*2,$Q4573)</f>
        <v>0</v>
      </c>
      <c r="W4573" s="60" t="str">
        <f aca="false">IFERROR($U4573/ABS($V4573),"N/A")</f>
        <v>N/A</v>
      </c>
      <c r="X4573" s="61" t="str">
        <f aca="false">IF(OR($W4573="N/A",$R4573="",$S4573=""),"N/A",IF($W4573&gt;=4,"Not Significant",IF($W4573&gt;=2,"Semi-Significant","Significant")))</f>
        <v>N/A</v>
      </c>
      <c r="Z4573" s="1" t="str">
        <f aca="false">IF($D4573="Z540.1 w/data",0,"")</f>
        <v/>
      </c>
      <c r="AA4573" s="1" t="e">
        <f aca="false">$Y4573+$Q4573+$Z4573</f>
        <v>#VALUE!</v>
      </c>
      <c r="AB4573" s="1" t="n">
        <f aca="false">$N4573+$Q4573</f>
        <v>0</v>
      </c>
      <c r="AC4573" s="1" t="str">
        <f aca="false">IF($Y4573="","",IF(AND($AA4573&gt;=$R4573,$AA4573&lt;=$S4573),"Pass","Fail"))</f>
        <v/>
      </c>
      <c r="AD4573" s="1" t="str">
        <f aca="false">IF($Y4573="","",IF($AA4573&gt;$R4573,"Pass","Fail"))</f>
        <v/>
      </c>
      <c r="AE4573" s="1" t="str">
        <f aca="false">IF($Y4573="","",IF($AA4573&gt;=$R4573,"Pass","Fail"))</f>
        <v/>
      </c>
      <c r="AF4573" s="1" t="str">
        <f aca="false">IF($Y4573="","",IF($AA4573&lt;=$S4573,"Pass","Fail"))</f>
        <v/>
      </c>
      <c r="AG4573" s="1" t="str">
        <f aca="false">IF($Y4573="","",IF($AA4573&lt;$S4573,"Pass","Fail"))</f>
        <v/>
      </c>
      <c r="AH4573" s="23" t="str">
        <f aca="true">INDIRECT(CHOOSE(MATCH($T4573,{"±","&gt;","≥","≤","&lt;"},0), "AC", "AD", "AE", "AF", "AG") &amp; ROW())</f>
        <v/>
      </c>
      <c r="AI4573" s="56" t="str">
        <f aca="false">IF($X4573="Not Significant","No Further Action Required",
IF($AH4573="","",
IF(AND($AH4573="Pass",$L4573="0 - Passed "),"Analysis performed; no further action required.",
IF(AND($AH4573="Fail",$L4573="1 - Failed "),"Analysis performed; no further action required.",
IF(AND($AH4573="Pass",$L4573="2 - Limited In Use "),"Analysis performed; no further action required.",
IF(AND($AH4573="Fail",$L4573="3 - Adjusted "),"Analysis performed; no further action required.",
"Unit fails analysis; TSM determination required."))))))</f>
        <v/>
      </c>
      <c r="AJ4573" s="58"/>
    </row>
    <row r="4574" customFormat="false" ht="15" hidden="false" customHeight="false" outlineLevel="0" collapsed="false">
      <c r="A4574" s="56"/>
      <c r="E4574" s="57" t="str">
        <f aca="false">IF(AND($F4574="",$G4574=""),"",IF($G4574="",$F4574,HYPERLINK($G4574,$F4574)))</f>
        <v/>
      </c>
      <c r="H4574" s="1" t="str">
        <f aca="false">IF($I4574="","None Attached",IF(LEFT($I4574,5)="https",HYPERLINK($I4574,"Datasheet"),HYPERLINK(_xlfn.CONCAT("https://",$I4574),"Datasheet")))</f>
        <v>None Attached</v>
      </c>
      <c r="M4574" s="56"/>
      <c r="P4574" s="58"/>
      <c r="Q4574" s="1" t="n">
        <f aca="false">$M4574-$N4574</f>
        <v>0</v>
      </c>
      <c r="R4574" s="56"/>
      <c r="T4574" s="59" t="s">
        <v>15</v>
      </c>
      <c r="U4574" s="1" t="n">
        <f aca="false">$S4574-$R4574</f>
        <v>0</v>
      </c>
      <c r="V4574" s="1" t="n">
        <f aca="false">IF($T4574="±",$Q4574*2,$Q4574)</f>
        <v>0</v>
      </c>
      <c r="W4574" s="60" t="str">
        <f aca="false">IFERROR($U4574/ABS($V4574),"N/A")</f>
        <v>N/A</v>
      </c>
      <c r="X4574" s="61" t="str">
        <f aca="false">IF(OR($W4574="N/A",$R4574="",$S4574=""),"N/A",IF($W4574&gt;=4,"Not Significant",IF($W4574&gt;=2,"Semi-Significant","Significant")))</f>
        <v>N/A</v>
      </c>
      <c r="Z4574" s="1" t="str">
        <f aca="false">IF($D4574="Z540.1 w/data",0,"")</f>
        <v/>
      </c>
      <c r="AA4574" s="1" t="e">
        <f aca="false">$Y4574+$Q4574+$Z4574</f>
        <v>#VALUE!</v>
      </c>
      <c r="AB4574" s="1" t="n">
        <f aca="false">$N4574+$Q4574</f>
        <v>0</v>
      </c>
      <c r="AC4574" s="1" t="str">
        <f aca="false">IF($Y4574="","",IF(AND($AA4574&gt;=$R4574,$AA4574&lt;=$S4574),"Pass","Fail"))</f>
        <v/>
      </c>
      <c r="AD4574" s="1" t="str">
        <f aca="false">IF($Y4574="","",IF($AA4574&gt;$R4574,"Pass","Fail"))</f>
        <v/>
      </c>
      <c r="AE4574" s="1" t="str">
        <f aca="false">IF($Y4574="","",IF($AA4574&gt;=$R4574,"Pass","Fail"))</f>
        <v/>
      </c>
      <c r="AF4574" s="1" t="str">
        <f aca="false">IF($Y4574="","",IF($AA4574&lt;=$S4574,"Pass","Fail"))</f>
        <v/>
      </c>
      <c r="AG4574" s="1" t="str">
        <f aca="false">IF($Y4574="","",IF($AA4574&lt;$S4574,"Pass","Fail"))</f>
        <v/>
      </c>
      <c r="AH4574" s="23" t="str">
        <f aca="true">INDIRECT(CHOOSE(MATCH($T4574,{"±","&gt;","≥","≤","&lt;"},0), "AC", "AD", "AE", "AF", "AG") &amp; ROW())</f>
        <v/>
      </c>
      <c r="AI4574" s="56" t="str">
        <f aca="false">IF($X4574="Not Significant","No Further Action Required",
IF($AH4574="","",
IF(AND($AH4574="Pass",$L4574="0 - Passed "),"Analysis performed; no further action required.",
IF(AND($AH4574="Fail",$L4574="1 - Failed "),"Analysis performed; no further action required.",
IF(AND($AH4574="Pass",$L4574="2 - Limited In Use "),"Analysis performed; no further action required.",
IF(AND($AH4574="Fail",$L4574="3 - Adjusted "),"Analysis performed; no further action required.",
"Unit fails analysis; TSM determination required."))))))</f>
        <v/>
      </c>
      <c r="AJ4574" s="58"/>
    </row>
    <row r="4575" customFormat="false" ht="15" hidden="false" customHeight="false" outlineLevel="0" collapsed="false">
      <c r="A4575" s="56"/>
      <c r="E4575" s="57" t="str">
        <f aca="false">IF(AND($F4575="",$G4575=""),"",IF($G4575="",$F4575,HYPERLINK($G4575,$F4575)))</f>
        <v/>
      </c>
      <c r="H4575" s="1" t="str">
        <f aca="false">IF($I4575="","None Attached",IF(LEFT($I4575,5)="https",HYPERLINK($I4575,"Datasheet"),HYPERLINK(_xlfn.CONCAT("https://",$I4575),"Datasheet")))</f>
        <v>None Attached</v>
      </c>
      <c r="M4575" s="56"/>
      <c r="P4575" s="58"/>
      <c r="Q4575" s="1" t="n">
        <f aca="false">$M4575-$N4575</f>
        <v>0</v>
      </c>
      <c r="R4575" s="56"/>
      <c r="T4575" s="59" t="s">
        <v>15</v>
      </c>
      <c r="U4575" s="1" t="n">
        <f aca="false">$S4575-$R4575</f>
        <v>0</v>
      </c>
      <c r="V4575" s="1" t="n">
        <f aca="false">IF($T4575="±",$Q4575*2,$Q4575)</f>
        <v>0</v>
      </c>
      <c r="W4575" s="60" t="str">
        <f aca="false">IFERROR($U4575/ABS($V4575),"N/A")</f>
        <v>N/A</v>
      </c>
      <c r="X4575" s="61" t="str">
        <f aca="false">IF(OR($W4575="N/A",$R4575="",$S4575=""),"N/A",IF($W4575&gt;=4,"Not Significant",IF($W4575&gt;=2,"Semi-Significant","Significant")))</f>
        <v>N/A</v>
      </c>
      <c r="Z4575" s="1" t="str">
        <f aca="false">IF($D4575="Z540.1 w/data",0,"")</f>
        <v/>
      </c>
      <c r="AA4575" s="1" t="e">
        <f aca="false">$Y4575+$Q4575+$Z4575</f>
        <v>#VALUE!</v>
      </c>
      <c r="AB4575" s="1" t="n">
        <f aca="false">$N4575+$Q4575</f>
        <v>0</v>
      </c>
      <c r="AC4575" s="1" t="str">
        <f aca="false">IF($Y4575="","",IF(AND($AA4575&gt;=$R4575,$AA4575&lt;=$S4575),"Pass","Fail"))</f>
        <v/>
      </c>
      <c r="AD4575" s="1" t="str">
        <f aca="false">IF($Y4575="","",IF($AA4575&gt;$R4575,"Pass","Fail"))</f>
        <v/>
      </c>
      <c r="AE4575" s="1" t="str">
        <f aca="false">IF($Y4575="","",IF($AA4575&gt;=$R4575,"Pass","Fail"))</f>
        <v/>
      </c>
      <c r="AF4575" s="1" t="str">
        <f aca="false">IF($Y4575="","",IF($AA4575&lt;=$S4575,"Pass","Fail"))</f>
        <v/>
      </c>
      <c r="AG4575" s="1" t="str">
        <f aca="false">IF($Y4575="","",IF($AA4575&lt;$S4575,"Pass","Fail"))</f>
        <v/>
      </c>
      <c r="AH4575" s="23" t="str">
        <f aca="true">INDIRECT(CHOOSE(MATCH($T4575,{"±","&gt;","≥","≤","&lt;"},0), "AC", "AD", "AE", "AF", "AG") &amp; ROW())</f>
        <v/>
      </c>
      <c r="AI4575" s="56" t="str">
        <f aca="false">IF($X4575="Not Significant","No Further Action Required",
IF($AH4575="","",
IF(AND($AH4575="Pass",$L4575="0 - Passed "),"Analysis performed; no further action required.",
IF(AND($AH4575="Fail",$L4575="1 - Failed "),"Analysis performed; no further action required.",
IF(AND($AH4575="Pass",$L4575="2 - Limited In Use "),"Analysis performed; no further action required.",
IF(AND($AH4575="Fail",$L4575="3 - Adjusted "),"Analysis performed; no further action required.",
"Unit fails analysis; TSM determination required."))))))</f>
        <v/>
      </c>
      <c r="AJ4575" s="58"/>
    </row>
    <row r="4576" customFormat="false" ht="15" hidden="false" customHeight="false" outlineLevel="0" collapsed="false">
      <c r="A4576" s="56"/>
      <c r="E4576" s="57" t="str">
        <f aca="false">IF(AND($F4576="",$G4576=""),"",IF($G4576="",$F4576,HYPERLINK($G4576,$F4576)))</f>
        <v/>
      </c>
      <c r="H4576" s="1" t="str">
        <f aca="false">IF($I4576="","None Attached",IF(LEFT($I4576,5)="https",HYPERLINK($I4576,"Datasheet"),HYPERLINK(_xlfn.CONCAT("https://",$I4576),"Datasheet")))</f>
        <v>None Attached</v>
      </c>
      <c r="M4576" s="56"/>
      <c r="P4576" s="58"/>
      <c r="Q4576" s="1" t="n">
        <f aca="false">$M4576-$N4576</f>
        <v>0</v>
      </c>
      <c r="R4576" s="56"/>
      <c r="T4576" s="59" t="s">
        <v>15</v>
      </c>
      <c r="U4576" s="1" t="n">
        <f aca="false">$S4576-$R4576</f>
        <v>0</v>
      </c>
      <c r="V4576" s="1" t="n">
        <f aca="false">IF($T4576="±",$Q4576*2,$Q4576)</f>
        <v>0</v>
      </c>
      <c r="W4576" s="60" t="str">
        <f aca="false">IFERROR($U4576/ABS($V4576),"N/A")</f>
        <v>N/A</v>
      </c>
      <c r="X4576" s="61" t="str">
        <f aca="false">IF(OR($W4576="N/A",$R4576="",$S4576=""),"N/A",IF($W4576&gt;=4,"Not Significant",IF($W4576&gt;=2,"Semi-Significant","Significant")))</f>
        <v>N/A</v>
      </c>
      <c r="Z4576" s="1" t="str">
        <f aca="false">IF($D4576="Z540.1 w/data",0,"")</f>
        <v/>
      </c>
      <c r="AA4576" s="1" t="e">
        <f aca="false">$Y4576+$Q4576+$Z4576</f>
        <v>#VALUE!</v>
      </c>
      <c r="AB4576" s="1" t="n">
        <f aca="false">$N4576+$Q4576</f>
        <v>0</v>
      </c>
      <c r="AC4576" s="1" t="str">
        <f aca="false">IF($Y4576="","",IF(AND($AA4576&gt;=$R4576,$AA4576&lt;=$S4576),"Pass","Fail"))</f>
        <v/>
      </c>
      <c r="AD4576" s="1" t="str">
        <f aca="false">IF($Y4576="","",IF($AA4576&gt;$R4576,"Pass","Fail"))</f>
        <v/>
      </c>
      <c r="AE4576" s="1" t="str">
        <f aca="false">IF($Y4576="","",IF($AA4576&gt;=$R4576,"Pass","Fail"))</f>
        <v/>
      </c>
      <c r="AF4576" s="1" t="str">
        <f aca="false">IF($Y4576="","",IF($AA4576&lt;=$S4576,"Pass","Fail"))</f>
        <v/>
      </c>
      <c r="AG4576" s="1" t="str">
        <f aca="false">IF($Y4576="","",IF($AA4576&lt;$S4576,"Pass","Fail"))</f>
        <v/>
      </c>
      <c r="AH4576" s="23" t="str">
        <f aca="true">INDIRECT(CHOOSE(MATCH($T4576,{"±","&gt;","≥","≤","&lt;"},0), "AC", "AD", "AE", "AF", "AG") &amp; ROW())</f>
        <v/>
      </c>
      <c r="AI4576" s="56" t="str">
        <f aca="false">IF($X4576="Not Significant","No Further Action Required",
IF($AH4576="","",
IF(AND($AH4576="Pass",$L4576="0 - Passed "),"Analysis performed; no further action required.",
IF(AND($AH4576="Fail",$L4576="1 - Failed "),"Analysis performed; no further action required.",
IF(AND($AH4576="Pass",$L4576="2 - Limited In Use "),"Analysis performed; no further action required.",
IF(AND($AH4576="Fail",$L4576="3 - Adjusted "),"Analysis performed; no further action required.",
"Unit fails analysis; TSM determination required."))))))</f>
        <v/>
      </c>
      <c r="AJ4576" s="58"/>
    </row>
    <row r="4577" customFormat="false" ht="15" hidden="false" customHeight="false" outlineLevel="0" collapsed="false">
      <c r="A4577" s="56"/>
      <c r="E4577" s="57" t="str">
        <f aca="false">IF(AND($F4577="",$G4577=""),"",IF($G4577="",$F4577,HYPERLINK($G4577,$F4577)))</f>
        <v/>
      </c>
      <c r="H4577" s="1" t="str">
        <f aca="false">IF($I4577="","None Attached",IF(LEFT($I4577,5)="https",HYPERLINK($I4577,"Datasheet"),HYPERLINK(_xlfn.CONCAT("https://",$I4577),"Datasheet")))</f>
        <v>None Attached</v>
      </c>
      <c r="M4577" s="56"/>
      <c r="P4577" s="58"/>
      <c r="Q4577" s="1" t="n">
        <f aca="false">$M4577-$N4577</f>
        <v>0</v>
      </c>
      <c r="R4577" s="56"/>
      <c r="T4577" s="59" t="s">
        <v>15</v>
      </c>
      <c r="U4577" s="1" t="n">
        <f aca="false">$S4577-$R4577</f>
        <v>0</v>
      </c>
      <c r="V4577" s="1" t="n">
        <f aca="false">IF($T4577="±",$Q4577*2,$Q4577)</f>
        <v>0</v>
      </c>
      <c r="W4577" s="60" t="str">
        <f aca="false">IFERROR($U4577/ABS($V4577),"N/A")</f>
        <v>N/A</v>
      </c>
      <c r="X4577" s="61" t="str">
        <f aca="false">IF(OR($W4577="N/A",$R4577="",$S4577=""),"N/A",IF($W4577&gt;=4,"Not Significant",IF($W4577&gt;=2,"Semi-Significant","Significant")))</f>
        <v>N/A</v>
      </c>
      <c r="Z4577" s="1" t="str">
        <f aca="false">IF($D4577="Z540.1 w/data",0,"")</f>
        <v/>
      </c>
      <c r="AA4577" s="1" t="e">
        <f aca="false">$Y4577+$Q4577+$Z4577</f>
        <v>#VALUE!</v>
      </c>
      <c r="AB4577" s="1" t="n">
        <f aca="false">$N4577+$Q4577</f>
        <v>0</v>
      </c>
      <c r="AC4577" s="1" t="str">
        <f aca="false">IF($Y4577="","",IF(AND($AA4577&gt;=$R4577,$AA4577&lt;=$S4577),"Pass","Fail"))</f>
        <v/>
      </c>
      <c r="AD4577" s="1" t="str">
        <f aca="false">IF($Y4577="","",IF($AA4577&gt;$R4577,"Pass","Fail"))</f>
        <v/>
      </c>
      <c r="AE4577" s="1" t="str">
        <f aca="false">IF($Y4577="","",IF($AA4577&gt;=$R4577,"Pass","Fail"))</f>
        <v/>
      </c>
      <c r="AF4577" s="1" t="str">
        <f aca="false">IF($Y4577="","",IF($AA4577&lt;=$S4577,"Pass","Fail"))</f>
        <v/>
      </c>
      <c r="AG4577" s="1" t="str">
        <f aca="false">IF($Y4577="","",IF($AA4577&lt;$S4577,"Pass","Fail"))</f>
        <v/>
      </c>
      <c r="AH4577" s="23" t="str">
        <f aca="true">INDIRECT(CHOOSE(MATCH($T4577,{"±","&gt;","≥","≤","&lt;"},0), "AC", "AD", "AE", "AF", "AG") &amp; ROW())</f>
        <v/>
      </c>
      <c r="AI4577" s="56" t="str">
        <f aca="false">IF($X4577="Not Significant","No Further Action Required",
IF($AH4577="","",
IF(AND($AH4577="Pass",$L4577="0 - Passed "),"Analysis performed; no further action required.",
IF(AND($AH4577="Fail",$L4577="1 - Failed "),"Analysis performed; no further action required.",
IF(AND($AH4577="Pass",$L4577="2 - Limited In Use "),"Analysis performed; no further action required.",
IF(AND($AH4577="Fail",$L4577="3 - Adjusted "),"Analysis performed; no further action required.",
"Unit fails analysis; TSM determination required."))))))</f>
        <v/>
      </c>
      <c r="AJ4577" s="58"/>
    </row>
    <row r="4578" customFormat="false" ht="15" hidden="false" customHeight="false" outlineLevel="0" collapsed="false">
      <c r="A4578" s="56"/>
      <c r="E4578" s="57" t="str">
        <f aca="false">IF(AND($F4578="",$G4578=""),"",IF($G4578="",$F4578,HYPERLINK($G4578,$F4578)))</f>
        <v/>
      </c>
      <c r="H4578" s="1" t="str">
        <f aca="false">IF($I4578="","None Attached",IF(LEFT($I4578,5)="https",HYPERLINK($I4578,"Datasheet"),HYPERLINK(_xlfn.CONCAT("https://",$I4578),"Datasheet")))</f>
        <v>None Attached</v>
      </c>
      <c r="M4578" s="56"/>
      <c r="P4578" s="58"/>
      <c r="Q4578" s="1" t="n">
        <f aca="false">$M4578-$N4578</f>
        <v>0</v>
      </c>
      <c r="R4578" s="56"/>
      <c r="T4578" s="59" t="s">
        <v>15</v>
      </c>
      <c r="U4578" s="1" t="n">
        <f aca="false">$S4578-$R4578</f>
        <v>0</v>
      </c>
      <c r="V4578" s="1" t="n">
        <f aca="false">IF($T4578="±",$Q4578*2,$Q4578)</f>
        <v>0</v>
      </c>
      <c r="W4578" s="60" t="str">
        <f aca="false">IFERROR($U4578/ABS($V4578),"N/A")</f>
        <v>N/A</v>
      </c>
      <c r="X4578" s="61" t="str">
        <f aca="false">IF(OR($W4578="N/A",$R4578="",$S4578=""),"N/A",IF($W4578&gt;=4,"Not Significant",IF($W4578&gt;=2,"Semi-Significant","Significant")))</f>
        <v>N/A</v>
      </c>
      <c r="Z4578" s="1" t="str">
        <f aca="false">IF($D4578="Z540.1 w/data",0,"")</f>
        <v/>
      </c>
      <c r="AA4578" s="1" t="e">
        <f aca="false">$Y4578+$Q4578+$Z4578</f>
        <v>#VALUE!</v>
      </c>
      <c r="AB4578" s="1" t="n">
        <f aca="false">$N4578+$Q4578</f>
        <v>0</v>
      </c>
      <c r="AC4578" s="1" t="str">
        <f aca="false">IF($Y4578="","",IF(AND($AA4578&gt;=$R4578,$AA4578&lt;=$S4578),"Pass","Fail"))</f>
        <v/>
      </c>
      <c r="AD4578" s="1" t="str">
        <f aca="false">IF($Y4578="","",IF($AA4578&gt;$R4578,"Pass","Fail"))</f>
        <v/>
      </c>
      <c r="AE4578" s="1" t="str">
        <f aca="false">IF($Y4578="","",IF($AA4578&gt;=$R4578,"Pass","Fail"))</f>
        <v/>
      </c>
      <c r="AF4578" s="1" t="str">
        <f aca="false">IF($Y4578="","",IF($AA4578&lt;=$S4578,"Pass","Fail"))</f>
        <v/>
      </c>
      <c r="AG4578" s="1" t="str">
        <f aca="false">IF($Y4578="","",IF($AA4578&lt;$S4578,"Pass","Fail"))</f>
        <v/>
      </c>
      <c r="AH4578" s="23" t="str">
        <f aca="true">INDIRECT(CHOOSE(MATCH($T4578,{"±","&gt;","≥","≤","&lt;"},0), "AC", "AD", "AE", "AF", "AG") &amp; ROW())</f>
        <v/>
      </c>
      <c r="AI4578" s="56" t="str">
        <f aca="false">IF($X4578="Not Significant","No Further Action Required",
IF($AH4578="","",
IF(AND($AH4578="Pass",$L4578="0 - Passed "),"Analysis performed; no further action required.",
IF(AND($AH4578="Fail",$L4578="1 - Failed "),"Analysis performed; no further action required.",
IF(AND($AH4578="Pass",$L4578="2 - Limited In Use "),"Analysis performed; no further action required.",
IF(AND($AH4578="Fail",$L4578="3 - Adjusted "),"Analysis performed; no further action required.",
"Unit fails analysis; TSM determination required."))))))</f>
        <v/>
      </c>
      <c r="AJ4578" s="58"/>
    </row>
    <row r="4579" customFormat="false" ht="15" hidden="false" customHeight="false" outlineLevel="0" collapsed="false">
      <c r="A4579" s="56"/>
      <c r="E4579" s="57" t="str">
        <f aca="false">IF(AND($F4579="",$G4579=""),"",IF($G4579="",$F4579,HYPERLINK($G4579,$F4579)))</f>
        <v/>
      </c>
      <c r="H4579" s="1" t="str">
        <f aca="false">IF($I4579="","None Attached",IF(LEFT($I4579,5)="https",HYPERLINK($I4579,"Datasheet"),HYPERLINK(_xlfn.CONCAT("https://",$I4579),"Datasheet")))</f>
        <v>None Attached</v>
      </c>
      <c r="M4579" s="56"/>
      <c r="P4579" s="58"/>
      <c r="Q4579" s="1" t="n">
        <f aca="false">$M4579-$N4579</f>
        <v>0</v>
      </c>
      <c r="R4579" s="56"/>
      <c r="T4579" s="59" t="s">
        <v>15</v>
      </c>
      <c r="U4579" s="1" t="n">
        <f aca="false">$S4579-$R4579</f>
        <v>0</v>
      </c>
      <c r="V4579" s="1" t="n">
        <f aca="false">IF($T4579="±",$Q4579*2,$Q4579)</f>
        <v>0</v>
      </c>
      <c r="W4579" s="60" t="str">
        <f aca="false">IFERROR($U4579/ABS($V4579),"N/A")</f>
        <v>N/A</v>
      </c>
      <c r="X4579" s="61" t="str">
        <f aca="false">IF(OR($W4579="N/A",$R4579="",$S4579=""),"N/A",IF($W4579&gt;=4,"Not Significant",IF($W4579&gt;=2,"Semi-Significant","Significant")))</f>
        <v>N/A</v>
      </c>
      <c r="Z4579" s="1" t="str">
        <f aca="false">IF($D4579="Z540.1 w/data",0,"")</f>
        <v/>
      </c>
      <c r="AA4579" s="1" t="e">
        <f aca="false">$Y4579+$Q4579+$Z4579</f>
        <v>#VALUE!</v>
      </c>
      <c r="AB4579" s="1" t="n">
        <f aca="false">$N4579+$Q4579</f>
        <v>0</v>
      </c>
      <c r="AC4579" s="1" t="str">
        <f aca="false">IF($Y4579="","",IF(AND($AA4579&gt;=$R4579,$AA4579&lt;=$S4579),"Pass","Fail"))</f>
        <v/>
      </c>
      <c r="AD4579" s="1" t="str">
        <f aca="false">IF($Y4579="","",IF($AA4579&gt;$R4579,"Pass","Fail"))</f>
        <v/>
      </c>
      <c r="AE4579" s="1" t="str">
        <f aca="false">IF($Y4579="","",IF($AA4579&gt;=$R4579,"Pass","Fail"))</f>
        <v/>
      </c>
      <c r="AF4579" s="1" t="str">
        <f aca="false">IF($Y4579="","",IF($AA4579&lt;=$S4579,"Pass","Fail"))</f>
        <v/>
      </c>
      <c r="AG4579" s="1" t="str">
        <f aca="false">IF($Y4579="","",IF($AA4579&lt;$S4579,"Pass","Fail"))</f>
        <v/>
      </c>
      <c r="AH4579" s="23" t="str">
        <f aca="true">INDIRECT(CHOOSE(MATCH($T4579,{"±","&gt;","≥","≤","&lt;"},0), "AC", "AD", "AE", "AF", "AG") &amp; ROW())</f>
        <v/>
      </c>
      <c r="AI4579" s="56" t="str">
        <f aca="false">IF($X4579="Not Significant","No Further Action Required",
IF($AH4579="","",
IF(AND($AH4579="Pass",$L4579="0 - Passed "),"Analysis performed; no further action required.",
IF(AND($AH4579="Fail",$L4579="1 - Failed "),"Analysis performed; no further action required.",
IF(AND($AH4579="Pass",$L4579="2 - Limited In Use "),"Analysis performed; no further action required.",
IF(AND($AH4579="Fail",$L4579="3 - Adjusted "),"Analysis performed; no further action required.",
"Unit fails analysis; TSM determination required."))))))</f>
        <v/>
      </c>
      <c r="AJ4579" s="58"/>
    </row>
    <row r="4580" customFormat="false" ht="15" hidden="false" customHeight="false" outlineLevel="0" collapsed="false">
      <c r="A4580" s="56"/>
      <c r="E4580" s="57" t="str">
        <f aca="false">IF(AND($F4580="",$G4580=""),"",IF($G4580="",$F4580,HYPERLINK($G4580,$F4580)))</f>
        <v/>
      </c>
      <c r="H4580" s="1" t="str">
        <f aca="false">IF($I4580="","None Attached",IF(LEFT($I4580,5)="https",HYPERLINK($I4580,"Datasheet"),HYPERLINK(_xlfn.CONCAT("https://",$I4580),"Datasheet")))</f>
        <v>None Attached</v>
      </c>
      <c r="M4580" s="56"/>
      <c r="P4580" s="58"/>
      <c r="Q4580" s="1" t="n">
        <f aca="false">$M4580-$N4580</f>
        <v>0</v>
      </c>
      <c r="R4580" s="56"/>
      <c r="T4580" s="59" t="s">
        <v>15</v>
      </c>
      <c r="U4580" s="1" t="n">
        <f aca="false">$S4580-$R4580</f>
        <v>0</v>
      </c>
      <c r="V4580" s="1" t="n">
        <f aca="false">IF($T4580="±",$Q4580*2,$Q4580)</f>
        <v>0</v>
      </c>
      <c r="W4580" s="60" t="str">
        <f aca="false">IFERROR($U4580/ABS($V4580),"N/A")</f>
        <v>N/A</v>
      </c>
      <c r="X4580" s="61" t="str">
        <f aca="false">IF(OR($W4580="N/A",$R4580="",$S4580=""),"N/A",IF($W4580&gt;=4,"Not Significant",IF($W4580&gt;=2,"Semi-Significant","Significant")))</f>
        <v>N/A</v>
      </c>
      <c r="Z4580" s="1" t="str">
        <f aca="false">IF($D4580="Z540.1 w/data",0,"")</f>
        <v/>
      </c>
      <c r="AA4580" s="1" t="e">
        <f aca="false">$Y4580+$Q4580+$Z4580</f>
        <v>#VALUE!</v>
      </c>
      <c r="AB4580" s="1" t="n">
        <f aca="false">$N4580+$Q4580</f>
        <v>0</v>
      </c>
      <c r="AC4580" s="1" t="str">
        <f aca="false">IF($Y4580="","",IF(AND($AA4580&gt;=$R4580,$AA4580&lt;=$S4580),"Pass","Fail"))</f>
        <v/>
      </c>
      <c r="AD4580" s="1" t="str">
        <f aca="false">IF($Y4580="","",IF($AA4580&gt;$R4580,"Pass","Fail"))</f>
        <v/>
      </c>
      <c r="AE4580" s="1" t="str">
        <f aca="false">IF($Y4580="","",IF($AA4580&gt;=$R4580,"Pass","Fail"))</f>
        <v/>
      </c>
      <c r="AF4580" s="1" t="str">
        <f aca="false">IF($Y4580="","",IF($AA4580&lt;=$S4580,"Pass","Fail"))</f>
        <v/>
      </c>
      <c r="AG4580" s="1" t="str">
        <f aca="false">IF($Y4580="","",IF($AA4580&lt;$S4580,"Pass","Fail"))</f>
        <v/>
      </c>
      <c r="AH4580" s="23" t="str">
        <f aca="true">INDIRECT(CHOOSE(MATCH($T4580,{"±","&gt;","≥","≤","&lt;"},0), "AC", "AD", "AE", "AF", "AG") &amp; ROW())</f>
        <v/>
      </c>
      <c r="AI4580" s="56" t="str">
        <f aca="false">IF($X4580="Not Significant","No Further Action Required",
IF($AH4580="","",
IF(AND($AH4580="Pass",$L4580="0 - Passed "),"Analysis performed; no further action required.",
IF(AND($AH4580="Fail",$L4580="1 - Failed "),"Analysis performed; no further action required.",
IF(AND($AH4580="Pass",$L4580="2 - Limited In Use "),"Analysis performed; no further action required.",
IF(AND($AH4580="Fail",$L4580="3 - Adjusted "),"Analysis performed; no further action required.",
"Unit fails analysis; TSM determination required."))))))</f>
        <v/>
      </c>
      <c r="AJ4580" s="58"/>
    </row>
    <row r="4581" customFormat="false" ht="15" hidden="false" customHeight="false" outlineLevel="0" collapsed="false">
      <c r="A4581" s="56"/>
      <c r="E4581" s="57" t="str">
        <f aca="false">IF(AND($F4581="",$G4581=""),"",IF($G4581="",$F4581,HYPERLINK($G4581,$F4581)))</f>
        <v/>
      </c>
      <c r="H4581" s="1" t="str">
        <f aca="false">IF($I4581="","None Attached",IF(LEFT($I4581,5)="https",HYPERLINK($I4581,"Datasheet"),HYPERLINK(_xlfn.CONCAT("https://",$I4581),"Datasheet")))</f>
        <v>None Attached</v>
      </c>
      <c r="M4581" s="56"/>
      <c r="P4581" s="58"/>
      <c r="Q4581" s="1" t="n">
        <f aca="false">$M4581-$N4581</f>
        <v>0</v>
      </c>
      <c r="R4581" s="56"/>
      <c r="T4581" s="59" t="s">
        <v>15</v>
      </c>
      <c r="U4581" s="1" t="n">
        <f aca="false">$S4581-$R4581</f>
        <v>0</v>
      </c>
      <c r="V4581" s="1" t="n">
        <f aca="false">IF($T4581="±",$Q4581*2,$Q4581)</f>
        <v>0</v>
      </c>
      <c r="W4581" s="60" t="str">
        <f aca="false">IFERROR($U4581/ABS($V4581),"N/A")</f>
        <v>N/A</v>
      </c>
      <c r="X4581" s="61" t="str">
        <f aca="false">IF(OR($W4581="N/A",$R4581="",$S4581=""),"N/A",IF($W4581&gt;=4,"Not Significant",IF($W4581&gt;=2,"Semi-Significant","Significant")))</f>
        <v>N/A</v>
      </c>
      <c r="Z4581" s="1" t="str">
        <f aca="false">IF($D4581="Z540.1 w/data",0,"")</f>
        <v/>
      </c>
      <c r="AA4581" s="1" t="e">
        <f aca="false">$Y4581+$Q4581+$Z4581</f>
        <v>#VALUE!</v>
      </c>
      <c r="AB4581" s="1" t="n">
        <f aca="false">$N4581+$Q4581</f>
        <v>0</v>
      </c>
      <c r="AC4581" s="1" t="str">
        <f aca="false">IF($Y4581="","",IF(AND($AA4581&gt;=$R4581,$AA4581&lt;=$S4581),"Pass","Fail"))</f>
        <v/>
      </c>
      <c r="AD4581" s="1" t="str">
        <f aca="false">IF($Y4581="","",IF($AA4581&gt;$R4581,"Pass","Fail"))</f>
        <v/>
      </c>
      <c r="AE4581" s="1" t="str">
        <f aca="false">IF($Y4581="","",IF($AA4581&gt;=$R4581,"Pass","Fail"))</f>
        <v/>
      </c>
      <c r="AF4581" s="1" t="str">
        <f aca="false">IF($Y4581="","",IF($AA4581&lt;=$S4581,"Pass","Fail"))</f>
        <v/>
      </c>
      <c r="AG4581" s="1" t="str">
        <f aca="false">IF($Y4581="","",IF($AA4581&lt;$S4581,"Pass","Fail"))</f>
        <v/>
      </c>
      <c r="AH4581" s="23" t="str">
        <f aca="true">INDIRECT(CHOOSE(MATCH($T4581,{"±","&gt;","≥","≤","&lt;"},0), "AC", "AD", "AE", "AF", "AG") &amp; ROW())</f>
        <v/>
      </c>
      <c r="AI4581" s="56" t="str">
        <f aca="false">IF($X4581="Not Significant","No Further Action Required",
IF($AH4581="","",
IF(AND($AH4581="Pass",$L4581="0 - Passed "),"Analysis performed; no further action required.",
IF(AND($AH4581="Fail",$L4581="1 - Failed "),"Analysis performed; no further action required.",
IF(AND($AH4581="Pass",$L4581="2 - Limited In Use "),"Analysis performed; no further action required.",
IF(AND($AH4581="Fail",$L4581="3 - Adjusted "),"Analysis performed; no further action required.",
"Unit fails analysis; TSM determination required."))))))</f>
        <v/>
      </c>
      <c r="AJ4581" s="58"/>
    </row>
    <row r="4582" customFormat="false" ht="15" hidden="false" customHeight="false" outlineLevel="0" collapsed="false">
      <c r="A4582" s="56"/>
      <c r="E4582" s="57" t="str">
        <f aca="false">IF(AND($F4582="",$G4582=""),"",IF($G4582="",$F4582,HYPERLINK($G4582,$F4582)))</f>
        <v/>
      </c>
      <c r="H4582" s="1" t="str">
        <f aca="false">IF($I4582="","None Attached",IF(LEFT($I4582,5)="https",HYPERLINK($I4582,"Datasheet"),HYPERLINK(_xlfn.CONCAT("https://",$I4582),"Datasheet")))</f>
        <v>None Attached</v>
      </c>
      <c r="M4582" s="56"/>
      <c r="P4582" s="58"/>
      <c r="Q4582" s="1" t="n">
        <f aca="false">$M4582-$N4582</f>
        <v>0</v>
      </c>
      <c r="R4582" s="56"/>
      <c r="T4582" s="59" t="s">
        <v>15</v>
      </c>
      <c r="U4582" s="1" t="n">
        <f aca="false">$S4582-$R4582</f>
        <v>0</v>
      </c>
      <c r="V4582" s="1" t="n">
        <f aca="false">IF($T4582="±",$Q4582*2,$Q4582)</f>
        <v>0</v>
      </c>
      <c r="W4582" s="60" t="str">
        <f aca="false">IFERROR($U4582/ABS($V4582),"N/A")</f>
        <v>N/A</v>
      </c>
      <c r="X4582" s="61" t="str">
        <f aca="false">IF(OR($W4582="N/A",$R4582="",$S4582=""),"N/A",IF($W4582&gt;=4,"Not Significant",IF($W4582&gt;=2,"Semi-Significant","Significant")))</f>
        <v>N/A</v>
      </c>
      <c r="Z4582" s="1" t="str">
        <f aca="false">IF($D4582="Z540.1 w/data",0,"")</f>
        <v/>
      </c>
      <c r="AA4582" s="1" t="e">
        <f aca="false">$Y4582+$Q4582+$Z4582</f>
        <v>#VALUE!</v>
      </c>
      <c r="AB4582" s="1" t="n">
        <f aca="false">$N4582+$Q4582</f>
        <v>0</v>
      </c>
      <c r="AC4582" s="1" t="str">
        <f aca="false">IF($Y4582="","",IF(AND($AA4582&gt;=$R4582,$AA4582&lt;=$S4582),"Pass","Fail"))</f>
        <v/>
      </c>
      <c r="AD4582" s="1" t="str">
        <f aca="false">IF($Y4582="","",IF($AA4582&gt;$R4582,"Pass","Fail"))</f>
        <v/>
      </c>
      <c r="AE4582" s="1" t="str">
        <f aca="false">IF($Y4582="","",IF($AA4582&gt;=$R4582,"Pass","Fail"))</f>
        <v/>
      </c>
      <c r="AF4582" s="1" t="str">
        <f aca="false">IF($Y4582="","",IF($AA4582&lt;=$S4582,"Pass","Fail"))</f>
        <v/>
      </c>
      <c r="AG4582" s="1" t="str">
        <f aca="false">IF($Y4582="","",IF($AA4582&lt;$S4582,"Pass","Fail"))</f>
        <v/>
      </c>
      <c r="AH4582" s="23" t="str">
        <f aca="true">INDIRECT(CHOOSE(MATCH($T4582,{"±","&gt;","≥","≤","&lt;"},0), "AC", "AD", "AE", "AF", "AG") &amp; ROW())</f>
        <v/>
      </c>
      <c r="AI4582" s="56" t="str">
        <f aca="false">IF($X4582="Not Significant","No Further Action Required",
IF($AH4582="","",
IF(AND($AH4582="Pass",$L4582="0 - Passed "),"Analysis performed; no further action required.",
IF(AND($AH4582="Fail",$L4582="1 - Failed "),"Analysis performed; no further action required.",
IF(AND($AH4582="Pass",$L4582="2 - Limited In Use "),"Analysis performed; no further action required.",
IF(AND($AH4582="Fail",$L4582="3 - Adjusted "),"Analysis performed; no further action required.",
"Unit fails analysis; TSM determination required."))))))</f>
        <v/>
      </c>
      <c r="AJ4582" s="58"/>
    </row>
    <row r="4583" customFormat="false" ht="15" hidden="false" customHeight="false" outlineLevel="0" collapsed="false">
      <c r="A4583" s="56"/>
      <c r="E4583" s="57" t="str">
        <f aca="false">IF(AND($F4583="",$G4583=""),"",IF($G4583="",$F4583,HYPERLINK($G4583,$F4583)))</f>
        <v/>
      </c>
      <c r="H4583" s="1" t="str">
        <f aca="false">IF($I4583="","None Attached",IF(LEFT($I4583,5)="https",HYPERLINK($I4583,"Datasheet"),HYPERLINK(_xlfn.CONCAT("https://",$I4583),"Datasheet")))</f>
        <v>None Attached</v>
      </c>
      <c r="M4583" s="56"/>
      <c r="P4583" s="58"/>
      <c r="Q4583" s="1" t="n">
        <f aca="false">$M4583-$N4583</f>
        <v>0</v>
      </c>
      <c r="R4583" s="56"/>
      <c r="T4583" s="59" t="s">
        <v>15</v>
      </c>
      <c r="U4583" s="1" t="n">
        <f aca="false">$S4583-$R4583</f>
        <v>0</v>
      </c>
      <c r="V4583" s="1" t="n">
        <f aca="false">IF($T4583="±",$Q4583*2,$Q4583)</f>
        <v>0</v>
      </c>
      <c r="W4583" s="60" t="str">
        <f aca="false">IFERROR($U4583/ABS($V4583),"N/A")</f>
        <v>N/A</v>
      </c>
      <c r="X4583" s="61" t="str">
        <f aca="false">IF(OR($W4583="N/A",$R4583="",$S4583=""),"N/A",IF($W4583&gt;=4,"Not Significant",IF($W4583&gt;=2,"Semi-Significant","Significant")))</f>
        <v>N/A</v>
      </c>
      <c r="Z4583" s="1" t="str">
        <f aca="false">IF($D4583="Z540.1 w/data",0,"")</f>
        <v/>
      </c>
      <c r="AA4583" s="1" t="e">
        <f aca="false">$Y4583+$Q4583+$Z4583</f>
        <v>#VALUE!</v>
      </c>
      <c r="AB4583" s="1" t="n">
        <f aca="false">$N4583+$Q4583</f>
        <v>0</v>
      </c>
      <c r="AC4583" s="1" t="str">
        <f aca="false">IF($Y4583="","",IF(AND($AA4583&gt;=$R4583,$AA4583&lt;=$S4583),"Pass","Fail"))</f>
        <v/>
      </c>
      <c r="AD4583" s="1" t="str">
        <f aca="false">IF($Y4583="","",IF($AA4583&gt;$R4583,"Pass","Fail"))</f>
        <v/>
      </c>
      <c r="AE4583" s="1" t="str">
        <f aca="false">IF($Y4583="","",IF($AA4583&gt;=$R4583,"Pass","Fail"))</f>
        <v/>
      </c>
      <c r="AF4583" s="1" t="str">
        <f aca="false">IF($Y4583="","",IF($AA4583&lt;=$S4583,"Pass","Fail"))</f>
        <v/>
      </c>
      <c r="AG4583" s="1" t="str">
        <f aca="false">IF($Y4583="","",IF($AA4583&lt;$S4583,"Pass","Fail"))</f>
        <v/>
      </c>
      <c r="AH4583" s="23" t="str">
        <f aca="true">INDIRECT(CHOOSE(MATCH($T4583,{"±","&gt;","≥","≤","&lt;"},0), "AC", "AD", "AE", "AF", "AG") &amp; ROW())</f>
        <v/>
      </c>
      <c r="AI4583" s="56" t="str">
        <f aca="false">IF($X4583="Not Significant","No Further Action Required",
IF($AH4583="","",
IF(AND($AH4583="Pass",$L4583="0 - Passed "),"Analysis performed; no further action required.",
IF(AND($AH4583="Fail",$L4583="1 - Failed "),"Analysis performed; no further action required.",
IF(AND($AH4583="Pass",$L4583="2 - Limited In Use "),"Analysis performed; no further action required.",
IF(AND($AH4583="Fail",$L4583="3 - Adjusted "),"Analysis performed; no further action required.",
"Unit fails analysis; TSM determination required."))))))</f>
        <v/>
      </c>
      <c r="AJ4583" s="58"/>
    </row>
    <row r="4584" customFormat="false" ht="15" hidden="false" customHeight="false" outlineLevel="0" collapsed="false">
      <c r="A4584" s="56"/>
      <c r="E4584" s="57" t="str">
        <f aca="false">IF(AND($F4584="",$G4584=""),"",IF($G4584="",$F4584,HYPERLINK($G4584,$F4584)))</f>
        <v/>
      </c>
      <c r="H4584" s="1" t="str">
        <f aca="false">IF($I4584="","None Attached",IF(LEFT($I4584,5)="https",HYPERLINK($I4584,"Datasheet"),HYPERLINK(_xlfn.CONCAT("https://",$I4584),"Datasheet")))</f>
        <v>None Attached</v>
      </c>
      <c r="M4584" s="56"/>
      <c r="P4584" s="58"/>
      <c r="Q4584" s="1" t="n">
        <f aca="false">$M4584-$N4584</f>
        <v>0</v>
      </c>
      <c r="R4584" s="56"/>
      <c r="T4584" s="59" t="s">
        <v>15</v>
      </c>
      <c r="U4584" s="1" t="n">
        <f aca="false">$S4584-$R4584</f>
        <v>0</v>
      </c>
      <c r="V4584" s="1" t="n">
        <f aca="false">IF($T4584="±",$Q4584*2,$Q4584)</f>
        <v>0</v>
      </c>
      <c r="W4584" s="60" t="str">
        <f aca="false">IFERROR($U4584/ABS($V4584),"N/A")</f>
        <v>N/A</v>
      </c>
      <c r="X4584" s="61" t="str">
        <f aca="false">IF(OR($W4584="N/A",$R4584="",$S4584=""),"N/A",IF($W4584&gt;=4,"Not Significant",IF($W4584&gt;=2,"Semi-Significant","Significant")))</f>
        <v>N/A</v>
      </c>
      <c r="Z4584" s="1" t="str">
        <f aca="false">IF($D4584="Z540.1 w/data",0,"")</f>
        <v/>
      </c>
      <c r="AA4584" s="1" t="e">
        <f aca="false">$Y4584+$Q4584+$Z4584</f>
        <v>#VALUE!</v>
      </c>
      <c r="AB4584" s="1" t="n">
        <f aca="false">$N4584+$Q4584</f>
        <v>0</v>
      </c>
      <c r="AC4584" s="1" t="str">
        <f aca="false">IF($Y4584="","",IF(AND($AA4584&gt;=$R4584,$AA4584&lt;=$S4584),"Pass","Fail"))</f>
        <v/>
      </c>
      <c r="AD4584" s="1" t="str">
        <f aca="false">IF($Y4584="","",IF($AA4584&gt;$R4584,"Pass","Fail"))</f>
        <v/>
      </c>
      <c r="AE4584" s="1" t="str">
        <f aca="false">IF($Y4584="","",IF($AA4584&gt;=$R4584,"Pass","Fail"))</f>
        <v/>
      </c>
      <c r="AF4584" s="1" t="str">
        <f aca="false">IF($Y4584="","",IF($AA4584&lt;=$S4584,"Pass","Fail"))</f>
        <v/>
      </c>
      <c r="AG4584" s="1" t="str">
        <f aca="false">IF($Y4584="","",IF($AA4584&lt;$S4584,"Pass","Fail"))</f>
        <v/>
      </c>
      <c r="AH4584" s="23" t="str">
        <f aca="true">INDIRECT(CHOOSE(MATCH($T4584,{"±","&gt;","≥","≤","&lt;"},0), "AC", "AD", "AE", "AF", "AG") &amp; ROW())</f>
        <v/>
      </c>
      <c r="AI4584" s="56" t="str">
        <f aca="false">IF($X4584="Not Significant","No Further Action Required",
IF($AH4584="","",
IF(AND($AH4584="Pass",$L4584="0 - Passed "),"Analysis performed; no further action required.",
IF(AND($AH4584="Fail",$L4584="1 - Failed "),"Analysis performed; no further action required.",
IF(AND($AH4584="Pass",$L4584="2 - Limited In Use "),"Analysis performed; no further action required.",
IF(AND($AH4584="Fail",$L4584="3 - Adjusted "),"Analysis performed; no further action required.",
"Unit fails analysis; TSM determination required."))))))</f>
        <v/>
      </c>
      <c r="AJ4584" s="58"/>
    </row>
    <row r="4585" customFormat="false" ht="15" hidden="false" customHeight="false" outlineLevel="0" collapsed="false">
      <c r="A4585" s="56"/>
      <c r="E4585" s="57" t="str">
        <f aca="false">IF(AND($F4585="",$G4585=""),"",IF($G4585="",$F4585,HYPERLINK($G4585,$F4585)))</f>
        <v/>
      </c>
      <c r="H4585" s="1" t="str">
        <f aca="false">IF($I4585="","None Attached",IF(LEFT($I4585,5)="https",HYPERLINK($I4585,"Datasheet"),HYPERLINK(_xlfn.CONCAT("https://",$I4585),"Datasheet")))</f>
        <v>None Attached</v>
      </c>
      <c r="M4585" s="56"/>
      <c r="P4585" s="58"/>
      <c r="Q4585" s="1" t="n">
        <f aca="false">$M4585-$N4585</f>
        <v>0</v>
      </c>
      <c r="R4585" s="56"/>
      <c r="T4585" s="59" t="s">
        <v>15</v>
      </c>
      <c r="U4585" s="1" t="n">
        <f aca="false">$S4585-$R4585</f>
        <v>0</v>
      </c>
      <c r="V4585" s="1" t="n">
        <f aca="false">IF($T4585="±",$Q4585*2,$Q4585)</f>
        <v>0</v>
      </c>
      <c r="W4585" s="60" t="str">
        <f aca="false">IFERROR($U4585/ABS($V4585),"N/A")</f>
        <v>N/A</v>
      </c>
      <c r="X4585" s="61" t="str">
        <f aca="false">IF(OR($W4585="N/A",$R4585="",$S4585=""),"N/A",IF($W4585&gt;=4,"Not Significant",IF($W4585&gt;=2,"Semi-Significant","Significant")))</f>
        <v>N/A</v>
      </c>
      <c r="Z4585" s="1" t="str">
        <f aca="false">IF($D4585="Z540.1 w/data",0,"")</f>
        <v/>
      </c>
      <c r="AA4585" s="1" t="e">
        <f aca="false">$Y4585+$Q4585+$Z4585</f>
        <v>#VALUE!</v>
      </c>
      <c r="AB4585" s="1" t="n">
        <f aca="false">$N4585+$Q4585</f>
        <v>0</v>
      </c>
      <c r="AC4585" s="1" t="str">
        <f aca="false">IF($Y4585="","",IF(AND($AA4585&gt;=$R4585,$AA4585&lt;=$S4585),"Pass","Fail"))</f>
        <v/>
      </c>
      <c r="AD4585" s="1" t="str">
        <f aca="false">IF($Y4585="","",IF($AA4585&gt;$R4585,"Pass","Fail"))</f>
        <v/>
      </c>
      <c r="AE4585" s="1" t="str">
        <f aca="false">IF($Y4585="","",IF($AA4585&gt;=$R4585,"Pass","Fail"))</f>
        <v/>
      </c>
      <c r="AF4585" s="1" t="str">
        <f aca="false">IF($Y4585="","",IF($AA4585&lt;=$S4585,"Pass","Fail"))</f>
        <v/>
      </c>
      <c r="AG4585" s="1" t="str">
        <f aca="false">IF($Y4585="","",IF($AA4585&lt;$S4585,"Pass","Fail"))</f>
        <v/>
      </c>
      <c r="AH4585" s="23" t="str">
        <f aca="true">INDIRECT(CHOOSE(MATCH($T4585,{"±","&gt;","≥","≤","&lt;"},0), "AC", "AD", "AE", "AF", "AG") &amp; ROW())</f>
        <v/>
      </c>
      <c r="AI4585" s="56" t="str">
        <f aca="false">IF($X4585="Not Significant","No Further Action Required",
IF($AH4585="","",
IF(AND($AH4585="Pass",$L4585="0 - Passed "),"Analysis performed; no further action required.",
IF(AND($AH4585="Fail",$L4585="1 - Failed "),"Analysis performed; no further action required.",
IF(AND($AH4585="Pass",$L4585="2 - Limited In Use "),"Analysis performed; no further action required.",
IF(AND($AH4585="Fail",$L4585="3 - Adjusted "),"Analysis performed; no further action required.",
"Unit fails analysis; TSM determination required."))))))</f>
        <v/>
      </c>
      <c r="AJ4585" s="58"/>
    </row>
    <row r="4586" customFormat="false" ht="15" hidden="false" customHeight="false" outlineLevel="0" collapsed="false">
      <c r="A4586" s="56"/>
      <c r="E4586" s="57" t="str">
        <f aca="false">IF(AND($F4586="",$G4586=""),"",IF($G4586="",$F4586,HYPERLINK($G4586,$F4586)))</f>
        <v/>
      </c>
      <c r="H4586" s="1" t="str">
        <f aca="false">IF($I4586="","None Attached",IF(LEFT($I4586,5)="https",HYPERLINK($I4586,"Datasheet"),HYPERLINK(_xlfn.CONCAT("https://",$I4586),"Datasheet")))</f>
        <v>None Attached</v>
      </c>
      <c r="M4586" s="56"/>
      <c r="P4586" s="58"/>
      <c r="Q4586" s="1" t="n">
        <f aca="false">$M4586-$N4586</f>
        <v>0</v>
      </c>
      <c r="R4586" s="56"/>
      <c r="T4586" s="59" t="s">
        <v>15</v>
      </c>
      <c r="U4586" s="1" t="n">
        <f aca="false">$S4586-$R4586</f>
        <v>0</v>
      </c>
      <c r="V4586" s="1" t="n">
        <f aca="false">IF($T4586="±",$Q4586*2,$Q4586)</f>
        <v>0</v>
      </c>
      <c r="W4586" s="60" t="str">
        <f aca="false">IFERROR($U4586/ABS($V4586),"N/A")</f>
        <v>N/A</v>
      </c>
      <c r="X4586" s="61" t="str">
        <f aca="false">IF(OR($W4586="N/A",$R4586="",$S4586=""),"N/A",IF($W4586&gt;=4,"Not Significant",IF($W4586&gt;=2,"Semi-Significant","Significant")))</f>
        <v>N/A</v>
      </c>
      <c r="Z4586" s="1" t="str">
        <f aca="false">IF($D4586="Z540.1 w/data",0,"")</f>
        <v/>
      </c>
      <c r="AA4586" s="1" t="e">
        <f aca="false">$Y4586+$Q4586+$Z4586</f>
        <v>#VALUE!</v>
      </c>
      <c r="AB4586" s="1" t="n">
        <f aca="false">$N4586+$Q4586</f>
        <v>0</v>
      </c>
      <c r="AC4586" s="1" t="str">
        <f aca="false">IF($Y4586="","",IF(AND($AA4586&gt;=$R4586,$AA4586&lt;=$S4586),"Pass","Fail"))</f>
        <v/>
      </c>
      <c r="AD4586" s="1" t="str">
        <f aca="false">IF($Y4586="","",IF($AA4586&gt;$R4586,"Pass","Fail"))</f>
        <v/>
      </c>
      <c r="AE4586" s="1" t="str">
        <f aca="false">IF($Y4586="","",IF($AA4586&gt;=$R4586,"Pass","Fail"))</f>
        <v/>
      </c>
      <c r="AF4586" s="1" t="str">
        <f aca="false">IF($Y4586="","",IF($AA4586&lt;=$S4586,"Pass","Fail"))</f>
        <v/>
      </c>
      <c r="AG4586" s="1" t="str">
        <f aca="false">IF($Y4586="","",IF($AA4586&lt;$S4586,"Pass","Fail"))</f>
        <v/>
      </c>
      <c r="AH4586" s="23" t="str">
        <f aca="true">INDIRECT(CHOOSE(MATCH($T4586,{"±","&gt;","≥","≤","&lt;"},0), "AC", "AD", "AE", "AF", "AG") &amp; ROW())</f>
        <v/>
      </c>
      <c r="AI4586" s="56" t="str">
        <f aca="false">IF($X4586="Not Significant","No Further Action Required",
IF($AH4586="","",
IF(AND($AH4586="Pass",$L4586="0 - Passed "),"Analysis performed; no further action required.",
IF(AND($AH4586="Fail",$L4586="1 - Failed "),"Analysis performed; no further action required.",
IF(AND($AH4586="Pass",$L4586="2 - Limited In Use "),"Analysis performed; no further action required.",
IF(AND($AH4586="Fail",$L4586="3 - Adjusted "),"Analysis performed; no further action required.",
"Unit fails analysis; TSM determination required."))))))</f>
        <v/>
      </c>
      <c r="AJ4586" s="58"/>
    </row>
    <row r="4587" customFormat="false" ht="15" hidden="false" customHeight="false" outlineLevel="0" collapsed="false">
      <c r="A4587" s="56"/>
      <c r="E4587" s="57" t="str">
        <f aca="false">IF(AND($F4587="",$G4587=""),"",IF($G4587="",$F4587,HYPERLINK($G4587,$F4587)))</f>
        <v/>
      </c>
      <c r="H4587" s="1" t="str">
        <f aca="false">IF($I4587="","None Attached",IF(LEFT($I4587,5)="https",HYPERLINK($I4587,"Datasheet"),HYPERLINK(_xlfn.CONCAT("https://",$I4587),"Datasheet")))</f>
        <v>None Attached</v>
      </c>
      <c r="M4587" s="56"/>
      <c r="P4587" s="58"/>
      <c r="Q4587" s="1" t="n">
        <f aca="false">$M4587-$N4587</f>
        <v>0</v>
      </c>
      <c r="R4587" s="56"/>
      <c r="T4587" s="59" t="s">
        <v>15</v>
      </c>
      <c r="U4587" s="1" t="n">
        <f aca="false">$S4587-$R4587</f>
        <v>0</v>
      </c>
      <c r="V4587" s="1" t="n">
        <f aca="false">IF($T4587="±",$Q4587*2,$Q4587)</f>
        <v>0</v>
      </c>
      <c r="W4587" s="60" t="str">
        <f aca="false">IFERROR($U4587/ABS($V4587),"N/A")</f>
        <v>N/A</v>
      </c>
      <c r="X4587" s="61" t="str">
        <f aca="false">IF(OR($W4587="N/A",$R4587="",$S4587=""),"N/A",IF($W4587&gt;=4,"Not Significant",IF($W4587&gt;=2,"Semi-Significant","Significant")))</f>
        <v>N/A</v>
      </c>
      <c r="Z4587" s="1" t="str">
        <f aca="false">IF($D4587="Z540.1 w/data",0,"")</f>
        <v/>
      </c>
      <c r="AA4587" s="1" t="e">
        <f aca="false">$Y4587+$Q4587+$Z4587</f>
        <v>#VALUE!</v>
      </c>
      <c r="AB4587" s="1" t="n">
        <f aca="false">$N4587+$Q4587</f>
        <v>0</v>
      </c>
      <c r="AC4587" s="1" t="str">
        <f aca="false">IF($Y4587="","",IF(AND($AA4587&gt;=$R4587,$AA4587&lt;=$S4587),"Pass","Fail"))</f>
        <v/>
      </c>
      <c r="AD4587" s="1" t="str">
        <f aca="false">IF($Y4587="","",IF($AA4587&gt;$R4587,"Pass","Fail"))</f>
        <v/>
      </c>
      <c r="AE4587" s="1" t="str">
        <f aca="false">IF($Y4587="","",IF($AA4587&gt;=$R4587,"Pass","Fail"))</f>
        <v/>
      </c>
      <c r="AF4587" s="1" t="str">
        <f aca="false">IF($Y4587="","",IF($AA4587&lt;=$S4587,"Pass","Fail"))</f>
        <v/>
      </c>
      <c r="AG4587" s="1" t="str">
        <f aca="false">IF($Y4587="","",IF($AA4587&lt;$S4587,"Pass","Fail"))</f>
        <v/>
      </c>
      <c r="AH4587" s="23" t="str">
        <f aca="true">INDIRECT(CHOOSE(MATCH($T4587,{"±","&gt;","≥","≤","&lt;"},0), "AC", "AD", "AE", "AF", "AG") &amp; ROW())</f>
        <v/>
      </c>
      <c r="AI4587" s="56" t="str">
        <f aca="false">IF($X4587="Not Significant","No Further Action Required",
IF($AH4587="","",
IF(AND($AH4587="Pass",$L4587="0 - Passed "),"Analysis performed; no further action required.",
IF(AND($AH4587="Fail",$L4587="1 - Failed "),"Analysis performed; no further action required.",
IF(AND($AH4587="Pass",$L4587="2 - Limited In Use "),"Analysis performed; no further action required.",
IF(AND($AH4587="Fail",$L4587="3 - Adjusted "),"Analysis performed; no further action required.",
"Unit fails analysis; TSM determination required."))))))</f>
        <v/>
      </c>
      <c r="AJ4587" s="58"/>
    </row>
    <row r="4588" customFormat="false" ht="15" hidden="false" customHeight="false" outlineLevel="0" collapsed="false">
      <c r="A4588" s="56"/>
      <c r="E4588" s="57" t="str">
        <f aca="false">IF(AND($F4588="",$G4588=""),"",IF($G4588="",$F4588,HYPERLINK($G4588,$F4588)))</f>
        <v/>
      </c>
      <c r="H4588" s="1" t="str">
        <f aca="false">IF($I4588="","None Attached",IF(LEFT($I4588,5)="https",HYPERLINK($I4588,"Datasheet"),HYPERLINK(_xlfn.CONCAT("https://",$I4588),"Datasheet")))</f>
        <v>None Attached</v>
      </c>
      <c r="M4588" s="56"/>
      <c r="P4588" s="58"/>
      <c r="Q4588" s="1" t="n">
        <f aca="false">$M4588-$N4588</f>
        <v>0</v>
      </c>
      <c r="R4588" s="56"/>
      <c r="T4588" s="59" t="s">
        <v>15</v>
      </c>
      <c r="U4588" s="1" t="n">
        <f aca="false">$S4588-$R4588</f>
        <v>0</v>
      </c>
      <c r="V4588" s="1" t="n">
        <f aca="false">IF($T4588="±",$Q4588*2,$Q4588)</f>
        <v>0</v>
      </c>
      <c r="W4588" s="60" t="str">
        <f aca="false">IFERROR($U4588/ABS($V4588),"N/A")</f>
        <v>N/A</v>
      </c>
      <c r="X4588" s="61" t="str">
        <f aca="false">IF(OR($W4588="N/A",$R4588="",$S4588=""),"N/A",IF($W4588&gt;=4,"Not Significant",IF($W4588&gt;=2,"Semi-Significant","Significant")))</f>
        <v>N/A</v>
      </c>
      <c r="Z4588" s="1" t="str">
        <f aca="false">IF($D4588="Z540.1 w/data",0,"")</f>
        <v/>
      </c>
      <c r="AA4588" s="1" t="e">
        <f aca="false">$Y4588+$Q4588+$Z4588</f>
        <v>#VALUE!</v>
      </c>
      <c r="AB4588" s="1" t="n">
        <f aca="false">$N4588+$Q4588</f>
        <v>0</v>
      </c>
      <c r="AC4588" s="1" t="str">
        <f aca="false">IF($Y4588="","",IF(AND($AA4588&gt;=$R4588,$AA4588&lt;=$S4588),"Pass","Fail"))</f>
        <v/>
      </c>
      <c r="AD4588" s="1" t="str">
        <f aca="false">IF($Y4588="","",IF($AA4588&gt;$R4588,"Pass","Fail"))</f>
        <v/>
      </c>
      <c r="AE4588" s="1" t="str">
        <f aca="false">IF($Y4588="","",IF($AA4588&gt;=$R4588,"Pass","Fail"))</f>
        <v/>
      </c>
      <c r="AF4588" s="1" t="str">
        <f aca="false">IF($Y4588="","",IF($AA4588&lt;=$S4588,"Pass","Fail"))</f>
        <v/>
      </c>
      <c r="AG4588" s="1" t="str">
        <f aca="false">IF($Y4588="","",IF($AA4588&lt;$S4588,"Pass","Fail"))</f>
        <v/>
      </c>
      <c r="AH4588" s="23" t="str">
        <f aca="true">INDIRECT(CHOOSE(MATCH($T4588,{"±","&gt;","≥","≤","&lt;"},0), "AC", "AD", "AE", "AF", "AG") &amp; ROW())</f>
        <v/>
      </c>
      <c r="AI4588" s="56" t="str">
        <f aca="false">IF($X4588="Not Significant","No Further Action Required",
IF($AH4588="","",
IF(AND($AH4588="Pass",$L4588="0 - Passed "),"Analysis performed; no further action required.",
IF(AND($AH4588="Fail",$L4588="1 - Failed "),"Analysis performed; no further action required.",
IF(AND($AH4588="Pass",$L4588="2 - Limited In Use "),"Analysis performed; no further action required.",
IF(AND($AH4588="Fail",$L4588="3 - Adjusted "),"Analysis performed; no further action required.",
"Unit fails analysis; TSM determination required."))))))</f>
        <v/>
      </c>
      <c r="AJ4588" s="58"/>
    </row>
    <row r="4589" customFormat="false" ht="15" hidden="false" customHeight="false" outlineLevel="0" collapsed="false">
      <c r="A4589" s="56"/>
      <c r="E4589" s="57" t="str">
        <f aca="false">IF(AND($F4589="",$G4589=""),"",IF($G4589="",$F4589,HYPERLINK($G4589,$F4589)))</f>
        <v/>
      </c>
      <c r="H4589" s="1" t="str">
        <f aca="false">IF($I4589="","None Attached",IF(LEFT($I4589,5)="https",HYPERLINK($I4589,"Datasheet"),HYPERLINK(_xlfn.CONCAT("https://",$I4589),"Datasheet")))</f>
        <v>None Attached</v>
      </c>
      <c r="M4589" s="56"/>
      <c r="P4589" s="58"/>
      <c r="Q4589" s="1" t="n">
        <f aca="false">$M4589-$N4589</f>
        <v>0</v>
      </c>
      <c r="R4589" s="56"/>
      <c r="T4589" s="59" t="s">
        <v>15</v>
      </c>
      <c r="U4589" s="1" t="n">
        <f aca="false">$S4589-$R4589</f>
        <v>0</v>
      </c>
      <c r="V4589" s="1" t="n">
        <f aca="false">IF($T4589="±",$Q4589*2,$Q4589)</f>
        <v>0</v>
      </c>
      <c r="W4589" s="60" t="str">
        <f aca="false">IFERROR($U4589/ABS($V4589),"N/A")</f>
        <v>N/A</v>
      </c>
      <c r="X4589" s="61" t="str">
        <f aca="false">IF(OR($W4589="N/A",$R4589="",$S4589=""),"N/A",IF($W4589&gt;=4,"Not Significant",IF($W4589&gt;=2,"Semi-Significant","Significant")))</f>
        <v>N/A</v>
      </c>
      <c r="Z4589" s="1" t="str">
        <f aca="false">IF($D4589="Z540.1 w/data",0,"")</f>
        <v/>
      </c>
      <c r="AA4589" s="1" t="e">
        <f aca="false">$Y4589+$Q4589+$Z4589</f>
        <v>#VALUE!</v>
      </c>
      <c r="AB4589" s="1" t="n">
        <f aca="false">$N4589+$Q4589</f>
        <v>0</v>
      </c>
      <c r="AC4589" s="1" t="str">
        <f aca="false">IF($Y4589="","",IF(AND($AA4589&gt;=$R4589,$AA4589&lt;=$S4589),"Pass","Fail"))</f>
        <v/>
      </c>
      <c r="AD4589" s="1" t="str">
        <f aca="false">IF($Y4589="","",IF($AA4589&gt;$R4589,"Pass","Fail"))</f>
        <v/>
      </c>
      <c r="AE4589" s="1" t="str">
        <f aca="false">IF($Y4589="","",IF($AA4589&gt;=$R4589,"Pass","Fail"))</f>
        <v/>
      </c>
      <c r="AF4589" s="1" t="str">
        <f aca="false">IF($Y4589="","",IF($AA4589&lt;=$S4589,"Pass","Fail"))</f>
        <v/>
      </c>
      <c r="AG4589" s="1" t="str">
        <f aca="false">IF($Y4589="","",IF($AA4589&lt;$S4589,"Pass","Fail"))</f>
        <v/>
      </c>
      <c r="AH4589" s="23" t="str">
        <f aca="true">INDIRECT(CHOOSE(MATCH($T4589,{"±","&gt;","≥","≤","&lt;"},0), "AC", "AD", "AE", "AF", "AG") &amp; ROW())</f>
        <v/>
      </c>
      <c r="AI4589" s="56" t="str">
        <f aca="false">IF($X4589="Not Significant","No Further Action Required",
IF($AH4589="","",
IF(AND($AH4589="Pass",$L4589="0 - Passed "),"Analysis performed; no further action required.",
IF(AND($AH4589="Fail",$L4589="1 - Failed "),"Analysis performed; no further action required.",
IF(AND($AH4589="Pass",$L4589="2 - Limited In Use "),"Analysis performed; no further action required.",
IF(AND($AH4589="Fail",$L4589="3 - Adjusted "),"Analysis performed; no further action required.",
"Unit fails analysis; TSM determination required."))))))</f>
        <v/>
      </c>
      <c r="AJ4589" s="58"/>
    </row>
    <row r="4590" customFormat="false" ht="15" hidden="false" customHeight="false" outlineLevel="0" collapsed="false">
      <c r="A4590" s="56"/>
      <c r="E4590" s="57" t="str">
        <f aca="false">IF(AND($F4590="",$G4590=""),"",IF($G4590="",$F4590,HYPERLINK($G4590,$F4590)))</f>
        <v/>
      </c>
      <c r="H4590" s="1" t="str">
        <f aca="false">IF($I4590="","None Attached",IF(LEFT($I4590,5)="https",HYPERLINK($I4590,"Datasheet"),HYPERLINK(_xlfn.CONCAT("https://",$I4590),"Datasheet")))</f>
        <v>None Attached</v>
      </c>
      <c r="M4590" s="56"/>
      <c r="P4590" s="58"/>
      <c r="Q4590" s="1" t="n">
        <f aca="false">$M4590-$N4590</f>
        <v>0</v>
      </c>
      <c r="R4590" s="56"/>
      <c r="T4590" s="59" t="s">
        <v>15</v>
      </c>
      <c r="U4590" s="1" t="n">
        <f aca="false">$S4590-$R4590</f>
        <v>0</v>
      </c>
      <c r="V4590" s="1" t="n">
        <f aca="false">IF($T4590="±",$Q4590*2,$Q4590)</f>
        <v>0</v>
      </c>
      <c r="W4590" s="60" t="str">
        <f aca="false">IFERROR($U4590/ABS($V4590),"N/A")</f>
        <v>N/A</v>
      </c>
      <c r="X4590" s="61" t="str">
        <f aca="false">IF(OR($W4590="N/A",$R4590="",$S4590=""),"N/A",IF($W4590&gt;=4,"Not Significant",IF($W4590&gt;=2,"Semi-Significant","Significant")))</f>
        <v>N/A</v>
      </c>
      <c r="Z4590" s="1" t="str">
        <f aca="false">IF($D4590="Z540.1 w/data",0,"")</f>
        <v/>
      </c>
      <c r="AA4590" s="1" t="e">
        <f aca="false">$Y4590+$Q4590+$Z4590</f>
        <v>#VALUE!</v>
      </c>
      <c r="AB4590" s="1" t="n">
        <f aca="false">$N4590+$Q4590</f>
        <v>0</v>
      </c>
      <c r="AC4590" s="1" t="str">
        <f aca="false">IF($Y4590="","",IF(AND($AA4590&gt;=$R4590,$AA4590&lt;=$S4590),"Pass","Fail"))</f>
        <v/>
      </c>
      <c r="AD4590" s="1" t="str">
        <f aca="false">IF($Y4590="","",IF($AA4590&gt;$R4590,"Pass","Fail"))</f>
        <v/>
      </c>
      <c r="AE4590" s="1" t="str">
        <f aca="false">IF($Y4590="","",IF($AA4590&gt;=$R4590,"Pass","Fail"))</f>
        <v/>
      </c>
      <c r="AF4590" s="1" t="str">
        <f aca="false">IF($Y4590="","",IF($AA4590&lt;=$S4590,"Pass","Fail"))</f>
        <v/>
      </c>
      <c r="AG4590" s="1" t="str">
        <f aca="false">IF($Y4590="","",IF($AA4590&lt;$S4590,"Pass","Fail"))</f>
        <v/>
      </c>
      <c r="AH4590" s="23" t="str">
        <f aca="true">INDIRECT(CHOOSE(MATCH($T4590,{"±","&gt;","≥","≤","&lt;"},0), "AC", "AD", "AE", "AF", "AG") &amp; ROW())</f>
        <v/>
      </c>
      <c r="AI4590" s="56" t="str">
        <f aca="false">IF($X4590="Not Significant","No Further Action Required",
IF($AH4590="","",
IF(AND($AH4590="Pass",$L4590="0 - Passed "),"Analysis performed; no further action required.",
IF(AND($AH4590="Fail",$L4590="1 - Failed "),"Analysis performed; no further action required.",
IF(AND($AH4590="Pass",$L4590="2 - Limited In Use "),"Analysis performed; no further action required.",
IF(AND($AH4590="Fail",$L4590="3 - Adjusted "),"Analysis performed; no further action required.",
"Unit fails analysis; TSM determination required."))))))</f>
        <v/>
      </c>
      <c r="AJ4590" s="58"/>
    </row>
    <row r="4591" customFormat="false" ht="15" hidden="false" customHeight="false" outlineLevel="0" collapsed="false">
      <c r="A4591" s="56"/>
      <c r="E4591" s="57" t="str">
        <f aca="false">IF(AND($F4591="",$G4591=""),"",IF($G4591="",$F4591,HYPERLINK($G4591,$F4591)))</f>
        <v/>
      </c>
      <c r="H4591" s="1" t="str">
        <f aca="false">IF($I4591="","None Attached",IF(LEFT($I4591,5)="https",HYPERLINK($I4591,"Datasheet"),HYPERLINK(_xlfn.CONCAT("https://",$I4591),"Datasheet")))</f>
        <v>None Attached</v>
      </c>
      <c r="M4591" s="56"/>
      <c r="P4591" s="58"/>
      <c r="Q4591" s="1" t="n">
        <f aca="false">$M4591-$N4591</f>
        <v>0</v>
      </c>
      <c r="R4591" s="56"/>
      <c r="T4591" s="59" t="s">
        <v>15</v>
      </c>
      <c r="U4591" s="1" t="n">
        <f aca="false">$S4591-$R4591</f>
        <v>0</v>
      </c>
      <c r="V4591" s="1" t="n">
        <f aca="false">IF($T4591="±",$Q4591*2,$Q4591)</f>
        <v>0</v>
      </c>
      <c r="W4591" s="60" t="str">
        <f aca="false">IFERROR($U4591/ABS($V4591),"N/A")</f>
        <v>N/A</v>
      </c>
      <c r="X4591" s="61" t="str">
        <f aca="false">IF(OR($W4591="N/A",$R4591="",$S4591=""),"N/A",IF($W4591&gt;=4,"Not Significant",IF($W4591&gt;=2,"Semi-Significant","Significant")))</f>
        <v>N/A</v>
      </c>
      <c r="Z4591" s="1" t="str">
        <f aca="false">IF($D4591="Z540.1 w/data",0,"")</f>
        <v/>
      </c>
      <c r="AA4591" s="1" t="e">
        <f aca="false">$Y4591+$Q4591+$Z4591</f>
        <v>#VALUE!</v>
      </c>
      <c r="AB4591" s="1" t="n">
        <f aca="false">$N4591+$Q4591</f>
        <v>0</v>
      </c>
      <c r="AC4591" s="1" t="str">
        <f aca="false">IF($Y4591="","",IF(AND($AA4591&gt;=$R4591,$AA4591&lt;=$S4591),"Pass","Fail"))</f>
        <v/>
      </c>
      <c r="AD4591" s="1" t="str">
        <f aca="false">IF($Y4591="","",IF($AA4591&gt;$R4591,"Pass","Fail"))</f>
        <v/>
      </c>
      <c r="AE4591" s="1" t="str">
        <f aca="false">IF($Y4591="","",IF($AA4591&gt;=$R4591,"Pass","Fail"))</f>
        <v/>
      </c>
      <c r="AF4591" s="1" t="str">
        <f aca="false">IF($Y4591="","",IF($AA4591&lt;=$S4591,"Pass","Fail"))</f>
        <v/>
      </c>
      <c r="AG4591" s="1" t="str">
        <f aca="false">IF($Y4591="","",IF($AA4591&lt;$S4591,"Pass","Fail"))</f>
        <v/>
      </c>
      <c r="AH4591" s="23" t="str">
        <f aca="true">INDIRECT(CHOOSE(MATCH($T4591,{"±","&gt;","≥","≤","&lt;"},0), "AC", "AD", "AE", "AF", "AG") &amp; ROW())</f>
        <v/>
      </c>
      <c r="AI4591" s="56" t="str">
        <f aca="false">IF($X4591="Not Significant","No Further Action Required",
IF($AH4591="","",
IF(AND($AH4591="Pass",$L4591="0 - Passed "),"Analysis performed; no further action required.",
IF(AND($AH4591="Fail",$L4591="1 - Failed "),"Analysis performed; no further action required.",
IF(AND($AH4591="Pass",$L4591="2 - Limited In Use "),"Analysis performed; no further action required.",
IF(AND($AH4591="Fail",$L4591="3 - Adjusted "),"Analysis performed; no further action required.",
"Unit fails analysis; TSM determination required."))))))</f>
        <v/>
      </c>
      <c r="AJ4591" s="58"/>
    </row>
    <row r="4592" customFormat="false" ht="15" hidden="false" customHeight="false" outlineLevel="0" collapsed="false">
      <c r="A4592" s="56"/>
      <c r="E4592" s="57" t="str">
        <f aca="false">IF(AND($F4592="",$G4592=""),"",IF($G4592="",$F4592,HYPERLINK($G4592,$F4592)))</f>
        <v/>
      </c>
      <c r="H4592" s="1" t="str">
        <f aca="false">IF($I4592="","None Attached",IF(LEFT($I4592,5)="https",HYPERLINK($I4592,"Datasheet"),HYPERLINK(_xlfn.CONCAT("https://",$I4592),"Datasheet")))</f>
        <v>None Attached</v>
      </c>
      <c r="M4592" s="56"/>
      <c r="P4592" s="58"/>
      <c r="Q4592" s="1" t="n">
        <f aca="false">$M4592-$N4592</f>
        <v>0</v>
      </c>
      <c r="R4592" s="56"/>
      <c r="T4592" s="59" t="s">
        <v>15</v>
      </c>
      <c r="U4592" s="1" t="n">
        <f aca="false">$S4592-$R4592</f>
        <v>0</v>
      </c>
      <c r="V4592" s="1" t="n">
        <f aca="false">IF($T4592="±",$Q4592*2,$Q4592)</f>
        <v>0</v>
      </c>
      <c r="W4592" s="60" t="str">
        <f aca="false">IFERROR($U4592/ABS($V4592),"N/A")</f>
        <v>N/A</v>
      </c>
      <c r="X4592" s="61" t="str">
        <f aca="false">IF(OR($W4592="N/A",$R4592="",$S4592=""),"N/A",IF($W4592&gt;=4,"Not Significant",IF($W4592&gt;=2,"Semi-Significant","Significant")))</f>
        <v>N/A</v>
      </c>
      <c r="Z4592" s="1" t="str">
        <f aca="false">IF($D4592="Z540.1 w/data",0,"")</f>
        <v/>
      </c>
      <c r="AA4592" s="1" t="e">
        <f aca="false">$Y4592+$Q4592+$Z4592</f>
        <v>#VALUE!</v>
      </c>
      <c r="AB4592" s="1" t="n">
        <f aca="false">$N4592+$Q4592</f>
        <v>0</v>
      </c>
      <c r="AC4592" s="1" t="str">
        <f aca="false">IF($Y4592="","",IF(AND($AA4592&gt;=$R4592,$AA4592&lt;=$S4592),"Pass","Fail"))</f>
        <v/>
      </c>
      <c r="AD4592" s="1" t="str">
        <f aca="false">IF($Y4592="","",IF($AA4592&gt;$R4592,"Pass","Fail"))</f>
        <v/>
      </c>
      <c r="AE4592" s="1" t="str">
        <f aca="false">IF($Y4592="","",IF($AA4592&gt;=$R4592,"Pass","Fail"))</f>
        <v/>
      </c>
      <c r="AF4592" s="1" t="str">
        <f aca="false">IF($Y4592="","",IF($AA4592&lt;=$S4592,"Pass","Fail"))</f>
        <v/>
      </c>
      <c r="AG4592" s="1" t="str">
        <f aca="false">IF($Y4592="","",IF($AA4592&lt;$S4592,"Pass","Fail"))</f>
        <v/>
      </c>
      <c r="AH4592" s="23" t="str">
        <f aca="true">INDIRECT(CHOOSE(MATCH($T4592,{"±","&gt;","≥","≤","&lt;"},0), "AC", "AD", "AE", "AF", "AG") &amp; ROW())</f>
        <v/>
      </c>
      <c r="AI4592" s="56" t="str">
        <f aca="false">IF($X4592="Not Significant","No Further Action Required",
IF($AH4592="","",
IF(AND($AH4592="Pass",$L4592="0 - Passed "),"Analysis performed; no further action required.",
IF(AND($AH4592="Fail",$L4592="1 - Failed "),"Analysis performed; no further action required.",
IF(AND($AH4592="Pass",$L4592="2 - Limited In Use "),"Analysis performed; no further action required.",
IF(AND($AH4592="Fail",$L4592="3 - Adjusted "),"Analysis performed; no further action required.",
"Unit fails analysis; TSM determination required."))))))</f>
        <v/>
      </c>
      <c r="AJ4592" s="58"/>
    </row>
    <row r="4593" customFormat="false" ht="15" hidden="false" customHeight="false" outlineLevel="0" collapsed="false">
      <c r="A4593" s="56"/>
      <c r="E4593" s="57" t="str">
        <f aca="false">IF(AND($F4593="",$G4593=""),"",IF($G4593="",$F4593,HYPERLINK($G4593,$F4593)))</f>
        <v/>
      </c>
      <c r="H4593" s="1" t="str">
        <f aca="false">IF($I4593="","None Attached",IF(LEFT($I4593,5)="https",HYPERLINK($I4593,"Datasheet"),HYPERLINK(_xlfn.CONCAT("https://",$I4593),"Datasheet")))</f>
        <v>None Attached</v>
      </c>
      <c r="M4593" s="56"/>
      <c r="P4593" s="58"/>
      <c r="Q4593" s="1" t="n">
        <f aca="false">$M4593-$N4593</f>
        <v>0</v>
      </c>
      <c r="R4593" s="56"/>
      <c r="T4593" s="59" t="s">
        <v>15</v>
      </c>
      <c r="U4593" s="1" t="n">
        <f aca="false">$S4593-$R4593</f>
        <v>0</v>
      </c>
      <c r="V4593" s="1" t="n">
        <f aca="false">IF($T4593="±",$Q4593*2,$Q4593)</f>
        <v>0</v>
      </c>
      <c r="W4593" s="60" t="str">
        <f aca="false">IFERROR($U4593/ABS($V4593),"N/A")</f>
        <v>N/A</v>
      </c>
      <c r="X4593" s="61" t="str">
        <f aca="false">IF(OR($W4593="N/A",$R4593="",$S4593=""),"N/A",IF($W4593&gt;=4,"Not Significant",IF($W4593&gt;=2,"Semi-Significant","Significant")))</f>
        <v>N/A</v>
      </c>
      <c r="Z4593" s="1" t="str">
        <f aca="false">IF($D4593="Z540.1 w/data",0,"")</f>
        <v/>
      </c>
      <c r="AA4593" s="1" t="e">
        <f aca="false">$Y4593+$Q4593+$Z4593</f>
        <v>#VALUE!</v>
      </c>
      <c r="AB4593" s="1" t="n">
        <f aca="false">$N4593+$Q4593</f>
        <v>0</v>
      </c>
      <c r="AC4593" s="1" t="str">
        <f aca="false">IF($Y4593="","",IF(AND($AA4593&gt;=$R4593,$AA4593&lt;=$S4593),"Pass","Fail"))</f>
        <v/>
      </c>
      <c r="AD4593" s="1" t="str">
        <f aca="false">IF($Y4593="","",IF($AA4593&gt;$R4593,"Pass","Fail"))</f>
        <v/>
      </c>
      <c r="AE4593" s="1" t="str">
        <f aca="false">IF($Y4593="","",IF($AA4593&gt;=$R4593,"Pass","Fail"))</f>
        <v/>
      </c>
      <c r="AF4593" s="1" t="str">
        <f aca="false">IF($Y4593="","",IF($AA4593&lt;=$S4593,"Pass","Fail"))</f>
        <v/>
      </c>
      <c r="AG4593" s="1" t="str">
        <f aca="false">IF($Y4593="","",IF($AA4593&lt;$S4593,"Pass","Fail"))</f>
        <v/>
      </c>
      <c r="AH4593" s="23" t="str">
        <f aca="true">INDIRECT(CHOOSE(MATCH($T4593,{"±","&gt;","≥","≤","&lt;"},0), "AC", "AD", "AE", "AF", "AG") &amp; ROW())</f>
        <v/>
      </c>
      <c r="AI4593" s="56" t="str">
        <f aca="false">IF($X4593="Not Significant","No Further Action Required",
IF($AH4593="","",
IF(AND($AH4593="Pass",$L4593="0 - Passed "),"Analysis performed; no further action required.",
IF(AND($AH4593="Fail",$L4593="1 - Failed "),"Analysis performed; no further action required.",
IF(AND($AH4593="Pass",$L4593="2 - Limited In Use "),"Analysis performed; no further action required.",
IF(AND($AH4593="Fail",$L4593="3 - Adjusted "),"Analysis performed; no further action required.",
"Unit fails analysis; TSM determination required."))))))</f>
        <v/>
      </c>
      <c r="AJ4593" s="58"/>
    </row>
    <row r="4594" customFormat="false" ht="15" hidden="false" customHeight="false" outlineLevel="0" collapsed="false">
      <c r="A4594" s="56"/>
      <c r="E4594" s="57" t="str">
        <f aca="false">IF(AND($F4594="",$G4594=""),"",IF($G4594="",$F4594,HYPERLINK($G4594,$F4594)))</f>
        <v/>
      </c>
      <c r="H4594" s="1" t="str">
        <f aca="false">IF($I4594="","None Attached",IF(LEFT($I4594,5)="https",HYPERLINK($I4594,"Datasheet"),HYPERLINK(_xlfn.CONCAT("https://",$I4594),"Datasheet")))</f>
        <v>None Attached</v>
      </c>
      <c r="M4594" s="56"/>
      <c r="P4594" s="58"/>
      <c r="Q4594" s="1" t="n">
        <f aca="false">$M4594-$N4594</f>
        <v>0</v>
      </c>
      <c r="R4594" s="56"/>
      <c r="T4594" s="59" t="s">
        <v>15</v>
      </c>
      <c r="U4594" s="1" t="n">
        <f aca="false">$S4594-$R4594</f>
        <v>0</v>
      </c>
      <c r="V4594" s="1" t="n">
        <f aca="false">IF($T4594="±",$Q4594*2,$Q4594)</f>
        <v>0</v>
      </c>
      <c r="W4594" s="60" t="str">
        <f aca="false">IFERROR($U4594/ABS($V4594),"N/A")</f>
        <v>N/A</v>
      </c>
      <c r="X4594" s="61" t="str">
        <f aca="false">IF(OR($W4594="N/A",$R4594="",$S4594=""),"N/A",IF($W4594&gt;=4,"Not Significant",IF($W4594&gt;=2,"Semi-Significant","Significant")))</f>
        <v>N/A</v>
      </c>
      <c r="Z4594" s="1" t="str">
        <f aca="false">IF($D4594="Z540.1 w/data",0,"")</f>
        <v/>
      </c>
      <c r="AA4594" s="1" t="e">
        <f aca="false">$Y4594+$Q4594+$Z4594</f>
        <v>#VALUE!</v>
      </c>
      <c r="AB4594" s="1" t="n">
        <f aca="false">$N4594+$Q4594</f>
        <v>0</v>
      </c>
      <c r="AC4594" s="1" t="str">
        <f aca="false">IF($Y4594="","",IF(AND($AA4594&gt;=$R4594,$AA4594&lt;=$S4594),"Pass","Fail"))</f>
        <v/>
      </c>
      <c r="AD4594" s="1" t="str">
        <f aca="false">IF($Y4594="","",IF($AA4594&gt;$R4594,"Pass","Fail"))</f>
        <v/>
      </c>
      <c r="AE4594" s="1" t="str">
        <f aca="false">IF($Y4594="","",IF($AA4594&gt;=$R4594,"Pass","Fail"))</f>
        <v/>
      </c>
      <c r="AF4594" s="1" t="str">
        <f aca="false">IF($Y4594="","",IF($AA4594&lt;=$S4594,"Pass","Fail"))</f>
        <v/>
      </c>
      <c r="AG4594" s="1" t="str">
        <f aca="false">IF($Y4594="","",IF($AA4594&lt;$S4594,"Pass","Fail"))</f>
        <v/>
      </c>
      <c r="AH4594" s="23" t="str">
        <f aca="true">INDIRECT(CHOOSE(MATCH($T4594,{"±","&gt;","≥","≤","&lt;"},0), "AC", "AD", "AE", "AF", "AG") &amp; ROW())</f>
        <v/>
      </c>
      <c r="AI4594" s="56" t="str">
        <f aca="false">IF($X4594="Not Significant","No Further Action Required",
IF($AH4594="","",
IF(AND($AH4594="Pass",$L4594="0 - Passed "),"Analysis performed; no further action required.",
IF(AND($AH4594="Fail",$L4594="1 - Failed "),"Analysis performed; no further action required.",
IF(AND($AH4594="Pass",$L4594="2 - Limited In Use "),"Analysis performed; no further action required.",
IF(AND($AH4594="Fail",$L4594="3 - Adjusted "),"Analysis performed; no further action required.",
"Unit fails analysis; TSM determination required."))))))</f>
        <v/>
      </c>
      <c r="AJ4594" s="58"/>
    </row>
    <row r="4595" customFormat="false" ht="15" hidden="false" customHeight="false" outlineLevel="0" collapsed="false">
      <c r="A4595" s="56"/>
      <c r="E4595" s="57" t="str">
        <f aca="false">IF(AND($F4595="",$G4595=""),"",IF($G4595="",$F4595,HYPERLINK($G4595,$F4595)))</f>
        <v/>
      </c>
      <c r="H4595" s="1" t="str">
        <f aca="false">IF($I4595="","None Attached",IF(LEFT($I4595,5)="https",HYPERLINK($I4595,"Datasheet"),HYPERLINK(_xlfn.CONCAT("https://",$I4595),"Datasheet")))</f>
        <v>None Attached</v>
      </c>
      <c r="M4595" s="56"/>
      <c r="P4595" s="58"/>
      <c r="Q4595" s="1" t="n">
        <f aca="false">$M4595-$N4595</f>
        <v>0</v>
      </c>
      <c r="R4595" s="56"/>
      <c r="T4595" s="59" t="s">
        <v>15</v>
      </c>
      <c r="U4595" s="1" t="n">
        <f aca="false">$S4595-$R4595</f>
        <v>0</v>
      </c>
      <c r="V4595" s="1" t="n">
        <f aca="false">IF($T4595="±",$Q4595*2,$Q4595)</f>
        <v>0</v>
      </c>
      <c r="W4595" s="60" t="str">
        <f aca="false">IFERROR($U4595/ABS($V4595),"N/A")</f>
        <v>N/A</v>
      </c>
      <c r="X4595" s="61" t="str">
        <f aca="false">IF(OR($W4595="N/A",$R4595="",$S4595=""),"N/A",IF($W4595&gt;=4,"Not Significant",IF($W4595&gt;=2,"Semi-Significant","Significant")))</f>
        <v>N/A</v>
      </c>
      <c r="Z4595" s="1" t="str">
        <f aca="false">IF($D4595="Z540.1 w/data",0,"")</f>
        <v/>
      </c>
      <c r="AA4595" s="1" t="e">
        <f aca="false">$Y4595+$Q4595+$Z4595</f>
        <v>#VALUE!</v>
      </c>
      <c r="AB4595" s="1" t="n">
        <f aca="false">$N4595+$Q4595</f>
        <v>0</v>
      </c>
      <c r="AC4595" s="1" t="str">
        <f aca="false">IF($Y4595="","",IF(AND($AA4595&gt;=$R4595,$AA4595&lt;=$S4595),"Pass","Fail"))</f>
        <v/>
      </c>
      <c r="AD4595" s="1" t="str">
        <f aca="false">IF($Y4595="","",IF($AA4595&gt;$R4595,"Pass","Fail"))</f>
        <v/>
      </c>
      <c r="AE4595" s="1" t="str">
        <f aca="false">IF($Y4595="","",IF($AA4595&gt;=$R4595,"Pass","Fail"))</f>
        <v/>
      </c>
      <c r="AF4595" s="1" t="str">
        <f aca="false">IF($Y4595="","",IF($AA4595&lt;=$S4595,"Pass","Fail"))</f>
        <v/>
      </c>
      <c r="AG4595" s="1" t="str">
        <f aca="false">IF($Y4595="","",IF($AA4595&lt;$S4595,"Pass","Fail"))</f>
        <v/>
      </c>
      <c r="AH4595" s="23" t="str">
        <f aca="true">INDIRECT(CHOOSE(MATCH($T4595,{"±","&gt;","≥","≤","&lt;"},0), "AC", "AD", "AE", "AF", "AG") &amp; ROW())</f>
        <v/>
      </c>
      <c r="AI4595" s="56" t="str">
        <f aca="false">IF($X4595="Not Significant","No Further Action Required",
IF($AH4595="","",
IF(AND($AH4595="Pass",$L4595="0 - Passed "),"Analysis performed; no further action required.",
IF(AND($AH4595="Fail",$L4595="1 - Failed "),"Analysis performed; no further action required.",
IF(AND($AH4595="Pass",$L4595="2 - Limited In Use "),"Analysis performed; no further action required.",
IF(AND($AH4595="Fail",$L4595="3 - Adjusted "),"Analysis performed; no further action required.",
"Unit fails analysis; TSM determination required."))))))</f>
        <v/>
      </c>
      <c r="AJ4595" s="58"/>
    </row>
    <row r="4596" customFormat="false" ht="15" hidden="false" customHeight="false" outlineLevel="0" collapsed="false">
      <c r="A4596" s="56"/>
      <c r="E4596" s="57" t="str">
        <f aca="false">IF(AND($F4596="",$G4596=""),"",IF($G4596="",$F4596,HYPERLINK($G4596,$F4596)))</f>
        <v/>
      </c>
      <c r="H4596" s="1" t="str">
        <f aca="false">IF($I4596="","None Attached",IF(LEFT($I4596,5)="https",HYPERLINK($I4596,"Datasheet"),HYPERLINK(_xlfn.CONCAT("https://",$I4596),"Datasheet")))</f>
        <v>None Attached</v>
      </c>
      <c r="M4596" s="56"/>
      <c r="P4596" s="58"/>
      <c r="Q4596" s="1" t="n">
        <f aca="false">$M4596-$N4596</f>
        <v>0</v>
      </c>
      <c r="R4596" s="56"/>
      <c r="T4596" s="59" t="s">
        <v>15</v>
      </c>
      <c r="U4596" s="1" t="n">
        <f aca="false">$S4596-$R4596</f>
        <v>0</v>
      </c>
      <c r="V4596" s="1" t="n">
        <f aca="false">IF($T4596="±",$Q4596*2,$Q4596)</f>
        <v>0</v>
      </c>
      <c r="W4596" s="60" t="str">
        <f aca="false">IFERROR($U4596/ABS($V4596),"N/A")</f>
        <v>N/A</v>
      </c>
      <c r="X4596" s="61" t="str">
        <f aca="false">IF(OR($W4596="N/A",$R4596="",$S4596=""),"N/A",IF($W4596&gt;=4,"Not Significant",IF($W4596&gt;=2,"Semi-Significant","Significant")))</f>
        <v>N/A</v>
      </c>
      <c r="Z4596" s="1" t="str">
        <f aca="false">IF($D4596="Z540.1 w/data",0,"")</f>
        <v/>
      </c>
      <c r="AA4596" s="1" t="e">
        <f aca="false">$Y4596+$Q4596+$Z4596</f>
        <v>#VALUE!</v>
      </c>
      <c r="AB4596" s="1" t="n">
        <f aca="false">$N4596+$Q4596</f>
        <v>0</v>
      </c>
      <c r="AC4596" s="1" t="str">
        <f aca="false">IF($Y4596="","",IF(AND($AA4596&gt;=$R4596,$AA4596&lt;=$S4596),"Pass","Fail"))</f>
        <v/>
      </c>
      <c r="AD4596" s="1" t="str">
        <f aca="false">IF($Y4596="","",IF($AA4596&gt;$R4596,"Pass","Fail"))</f>
        <v/>
      </c>
      <c r="AE4596" s="1" t="str">
        <f aca="false">IF($Y4596="","",IF($AA4596&gt;=$R4596,"Pass","Fail"))</f>
        <v/>
      </c>
      <c r="AF4596" s="1" t="str">
        <f aca="false">IF($Y4596="","",IF($AA4596&lt;=$S4596,"Pass","Fail"))</f>
        <v/>
      </c>
      <c r="AG4596" s="1" t="str">
        <f aca="false">IF($Y4596="","",IF($AA4596&lt;$S4596,"Pass","Fail"))</f>
        <v/>
      </c>
      <c r="AH4596" s="23" t="str">
        <f aca="true">INDIRECT(CHOOSE(MATCH($T4596,{"±","&gt;","≥","≤","&lt;"},0), "AC", "AD", "AE", "AF", "AG") &amp; ROW())</f>
        <v/>
      </c>
      <c r="AI4596" s="56" t="str">
        <f aca="false">IF($X4596="Not Significant","No Further Action Required",
IF($AH4596="","",
IF(AND($AH4596="Pass",$L4596="0 - Passed "),"Analysis performed; no further action required.",
IF(AND($AH4596="Fail",$L4596="1 - Failed "),"Analysis performed; no further action required.",
IF(AND($AH4596="Pass",$L4596="2 - Limited In Use "),"Analysis performed; no further action required.",
IF(AND($AH4596="Fail",$L4596="3 - Adjusted "),"Analysis performed; no further action required.",
"Unit fails analysis; TSM determination required."))))))</f>
        <v/>
      </c>
      <c r="AJ4596" s="58"/>
    </row>
    <row r="4597" customFormat="false" ht="15" hidden="false" customHeight="false" outlineLevel="0" collapsed="false">
      <c r="A4597" s="56"/>
      <c r="E4597" s="57" t="str">
        <f aca="false">IF(AND($F4597="",$G4597=""),"",IF($G4597="",$F4597,HYPERLINK($G4597,$F4597)))</f>
        <v/>
      </c>
      <c r="H4597" s="1" t="str">
        <f aca="false">IF($I4597="","None Attached",IF(LEFT($I4597,5)="https",HYPERLINK($I4597,"Datasheet"),HYPERLINK(_xlfn.CONCAT("https://",$I4597),"Datasheet")))</f>
        <v>None Attached</v>
      </c>
      <c r="M4597" s="56"/>
      <c r="P4597" s="58"/>
      <c r="Q4597" s="1" t="n">
        <f aca="false">$M4597-$N4597</f>
        <v>0</v>
      </c>
      <c r="R4597" s="56"/>
      <c r="T4597" s="59" t="s">
        <v>15</v>
      </c>
      <c r="U4597" s="1" t="n">
        <f aca="false">$S4597-$R4597</f>
        <v>0</v>
      </c>
      <c r="V4597" s="1" t="n">
        <f aca="false">IF($T4597="±",$Q4597*2,$Q4597)</f>
        <v>0</v>
      </c>
      <c r="W4597" s="60" t="str">
        <f aca="false">IFERROR($U4597/ABS($V4597),"N/A")</f>
        <v>N/A</v>
      </c>
      <c r="X4597" s="61" t="str">
        <f aca="false">IF(OR($W4597="N/A",$R4597="",$S4597=""),"N/A",IF($W4597&gt;=4,"Not Significant",IF($W4597&gt;=2,"Semi-Significant","Significant")))</f>
        <v>N/A</v>
      </c>
      <c r="Z4597" s="1" t="str">
        <f aca="false">IF($D4597="Z540.1 w/data",0,"")</f>
        <v/>
      </c>
      <c r="AA4597" s="1" t="e">
        <f aca="false">$Y4597+$Q4597+$Z4597</f>
        <v>#VALUE!</v>
      </c>
      <c r="AB4597" s="1" t="n">
        <f aca="false">$N4597+$Q4597</f>
        <v>0</v>
      </c>
      <c r="AC4597" s="1" t="str">
        <f aca="false">IF($Y4597="","",IF(AND($AA4597&gt;=$R4597,$AA4597&lt;=$S4597),"Pass","Fail"))</f>
        <v/>
      </c>
      <c r="AD4597" s="1" t="str">
        <f aca="false">IF($Y4597="","",IF($AA4597&gt;$R4597,"Pass","Fail"))</f>
        <v/>
      </c>
      <c r="AE4597" s="1" t="str">
        <f aca="false">IF($Y4597="","",IF($AA4597&gt;=$R4597,"Pass","Fail"))</f>
        <v/>
      </c>
      <c r="AF4597" s="1" t="str">
        <f aca="false">IF($Y4597="","",IF($AA4597&lt;=$S4597,"Pass","Fail"))</f>
        <v/>
      </c>
      <c r="AG4597" s="1" t="str">
        <f aca="false">IF($Y4597="","",IF($AA4597&lt;$S4597,"Pass","Fail"))</f>
        <v/>
      </c>
      <c r="AH4597" s="23" t="str">
        <f aca="true">INDIRECT(CHOOSE(MATCH($T4597,{"±","&gt;","≥","≤","&lt;"},0), "AC", "AD", "AE", "AF", "AG") &amp; ROW())</f>
        <v/>
      </c>
      <c r="AI4597" s="56" t="str">
        <f aca="false">IF($X4597="Not Significant","No Further Action Required",
IF($AH4597="","",
IF(AND($AH4597="Pass",$L4597="0 - Passed "),"Analysis performed; no further action required.",
IF(AND($AH4597="Fail",$L4597="1 - Failed "),"Analysis performed; no further action required.",
IF(AND($AH4597="Pass",$L4597="2 - Limited In Use "),"Analysis performed; no further action required.",
IF(AND($AH4597="Fail",$L4597="3 - Adjusted "),"Analysis performed; no further action required.",
"Unit fails analysis; TSM determination required."))))))</f>
        <v/>
      </c>
      <c r="AJ4597" s="58"/>
    </row>
    <row r="4598" customFormat="false" ht="15" hidden="false" customHeight="false" outlineLevel="0" collapsed="false">
      <c r="A4598" s="56"/>
      <c r="E4598" s="57" t="str">
        <f aca="false">IF(AND($F4598="",$G4598=""),"",IF($G4598="",$F4598,HYPERLINK($G4598,$F4598)))</f>
        <v/>
      </c>
      <c r="H4598" s="1" t="str">
        <f aca="false">IF($I4598="","None Attached",IF(LEFT($I4598,5)="https",HYPERLINK($I4598,"Datasheet"),HYPERLINK(_xlfn.CONCAT("https://",$I4598),"Datasheet")))</f>
        <v>None Attached</v>
      </c>
      <c r="M4598" s="56"/>
      <c r="P4598" s="58"/>
      <c r="Q4598" s="1" t="n">
        <f aca="false">$M4598-$N4598</f>
        <v>0</v>
      </c>
      <c r="R4598" s="56"/>
      <c r="T4598" s="59" t="s">
        <v>15</v>
      </c>
      <c r="U4598" s="1" t="n">
        <f aca="false">$S4598-$R4598</f>
        <v>0</v>
      </c>
      <c r="V4598" s="1" t="n">
        <f aca="false">IF($T4598="±",$Q4598*2,$Q4598)</f>
        <v>0</v>
      </c>
      <c r="W4598" s="60" t="str">
        <f aca="false">IFERROR($U4598/ABS($V4598),"N/A")</f>
        <v>N/A</v>
      </c>
      <c r="X4598" s="61" t="str">
        <f aca="false">IF(OR($W4598="N/A",$R4598="",$S4598=""),"N/A",IF($W4598&gt;=4,"Not Significant",IF($W4598&gt;=2,"Semi-Significant","Significant")))</f>
        <v>N/A</v>
      </c>
      <c r="Z4598" s="1" t="str">
        <f aca="false">IF($D4598="Z540.1 w/data",0,"")</f>
        <v/>
      </c>
      <c r="AA4598" s="1" t="e">
        <f aca="false">$Y4598+$Q4598+$Z4598</f>
        <v>#VALUE!</v>
      </c>
      <c r="AB4598" s="1" t="n">
        <f aca="false">$N4598+$Q4598</f>
        <v>0</v>
      </c>
      <c r="AC4598" s="1" t="str">
        <f aca="false">IF($Y4598="","",IF(AND($AA4598&gt;=$R4598,$AA4598&lt;=$S4598),"Pass","Fail"))</f>
        <v/>
      </c>
      <c r="AD4598" s="1" t="str">
        <f aca="false">IF($Y4598="","",IF($AA4598&gt;$R4598,"Pass","Fail"))</f>
        <v/>
      </c>
      <c r="AE4598" s="1" t="str">
        <f aca="false">IF($Y4598="","",IF($AA4598&gt;=$R4598,"Pass","Fail"))</f>
        <v/>
      </c>
      <c r="AF4598" s="1" t="str">
        <f aca="false">IF($Y4598="","",IF($AA4598&lt;=$S4598,"Pass","Fail"))</f>
        <v/>
      </c>
      <c r="AG4598" s="1" t="str">
        <f aca="false">IF($Y4598="","",IF($AA4598&lt;$S4598,"Pass","Fail"))</f>
        <v/>
      </c>
      <c r="AH4598" s="23" t="str">
        <f aca="true">INDIRECT(CHOOSE(MATCH($T4598,{"±","&gt;","≥","≤","&lt;"},0), "AC", "AD", "AE", "AF", "AG") &amp; ROW())</f>
        <v/>
      </c>
      <c r="AI4598" s="56" t="str">
        <f aca="false">IF($X4598="Not Significant","No Further Action Required",
IF($AH4598="","",
IF(AND($AH4598="Pass",$L4598="0 - Passed "),"Analysis performed; no further action required.",
IF(AND($AH4598="Fail",$L4598="1 - Failed "),"Analysis performed; no further action required.",
IF(AND($AH4598="Pass",$L4598="2 - Limited In Use "),"Analysis performed; no further action required.",
IF(AND($AH4598="Fail",$L4598="3 - Adjusted "),"Analysis performed; no further action required.",
"Unit fails analysis; TSM determination required."))))))</f>
        <v/>
      </c>
      <c r="AJ4598" s="58"/>
    </row>
    <row r="4599" customFormat="false" ht="15" hidden="false" customHeight="false" outlineLevel="0" collapsed="false">
      <c r="A4599" s="56"/>
      <c r="E4599" s="57" t="str">
        <f aca="false">IF(AND($F4599="",$G4599=""),"",IF($G4599="",$F4599,HYPERLINK($G4599,$F4599)))</f>
        <v/>
      </c>
      <c r="H4599" s="1" t="str">
        <f aca="false">IF($I4599="","None Attached",IF(LEFT($I4599,5)="https",HYPERLINK($I4599,"Datasheet"),HYPERLINK(_xlfn.CONCAT("https://",$I4599),"Datasheet")))</f>
        <v>None Attached</v>
      </c>
      <c r="M4599" s="56"/>
      <c r="P4599" s="58"/>
      <c r="Q4599" s="1" t="n">
        <f aca="false">$M4599-$N4599</f>
        <v>0</v>
      </c>
      <c r="R4599" s="56"/>
      <c r="T4599" s="59" t="s">
        <v>15</v>
      </c>
      <c r="U4599" s="1" t="n">
        <f aca="false">$S4599-$R4599</f>
        <v>0</v>
      </c>
      <c r="V4599" s="1" t="n">
        <f aca="false">IF($T4599="±",$Q4599*2,$Q4599)</f>
        <v>0</v>
      </c>
      <c r="W4599" s="60" t="str">
        <f aca="false">IFERROR($U4599/ABS($V4599),"N/A")</f>
        <v>N/A</v>
      </c>
      <c r="X4599" s="61" t="str">
        <f aca="false">IF(OR($W4599="N/A",$R4599="",$S4599=""),"N/A",IF($W4599&gt;=4,"Not Significant",IF($W4599&gt;=2,"Semi-Significant","Significant")))</f>
        <v>N/A</v>
      </c>
      <c r="Z4599" s="1" t="str">
        <f aca="false">IF($D4599="Z540.1 w/data",0,"")</f>
        <v/>
      </c>
      <c r="AA4599" s="1" t="e">
        <f aca="false">$Y4599+$Q4599+$Z4599</f>
        <v>#VALUE!</v>
      </c>
      <c r="AB4599" s="1" t="n">
        <f aca="false">$N4599+$Q4599</f>
        <v>0</v>
      </c>
      <c r="AC4599" s="1" t="str">
        <f aca="false">IF($Y4599="","",IF(AND($AA4599&gt;=$R4599,$AA4599&lt;=$S4599),"Pass","Fail"))</f>
        <v/>
      </c>
      <c r="AD4599" s="1" t="str">
        <f aca="false">IF($Y4599="","",IF($AA4599&gt;$R4599,"Pass","Fail"))</f>
        <v/>
      </c>
      <c r="AE4599" s="1" t="str">
        <f aca="false">IF($Y4599="","",IF($AA4599&gt;=$R4599,"Pass","Fail"))</f>
        <v/>
      </c>
      <c r="AF4599" s="1" t="str">
        <f aca="false">IF($Y4599="","",IF($AA4599&lt;=$S4599,"Pass","Fail"))</f>
        <v/>
      </c>
      <c r="AG4599" s="1" t="str">
        <f aca="false">IF($Y4599="","",IF($AA4599&lt;$S4599,"Pass","Fail"))</f>
        <v/>
      </c>
      <c r="AH4599" s="23" t="str">
        <f aca="true">INDIRECT(CHOOSE(MATCH($T4599,{"±","&gt;","≥","≤","&lt;"},0), "AC", "AD", "AE", "AF", "AG") &amp; ROW())</f>
        <v/>
      </c>
      <c r="AI4599" s="56" t="str">
        <f aca="false">IF($X4599="Not Significant","No Further Action Required",
IF($AH4599="","",
IF(AND($AH4599="Pass",$L4599="0 - Passed "),"Analysis performed; no further action required.",
IF(AND($AH4599="Fail",$L4599="1 - Failed "),"Analysis performed; no further action required.",
IF(AND($AH4599="Pass",$L4599="2 - Limited In Use "),"Analysis performed; no further action required.",
IF(AND($AH4599="Fail",$L4599="3 - Adjusted "),"Analysis performed; no further action required.",
"Unit fails analysis; TSM determination required."))))))</f>
        <v/>
      </c>
      <c r="AJ4599" s="58"/>
    </row>
    <row r="4600" customFormat="false" ht="15" hidden="false" customHeight="false" outlineLevel="0" collapsed="false">
      <c r="A4600" s="56"/>
      <c r="E4600" s="57" t="str">
        <f aca="false">IF(AND($F4600="",$G4600=""),"",IF($G4600="",$F4600,HYPERLINK($G4600,$F4600)))</f>
        <v/>
      </c>
      <c r="H4600" s="1" t="str">
        <f aca="false">IF($I4600="","None Attached",IF(LEFT($I4600,5)="https",HYPERLINK($I4600,"Datasheet"),HYPERLINK(_xlfn.CONCAT("https://",$I4600),"Datasheet")))</f>
        <v>None Attached</v>
      </c>
      <c r="M4600" s="56"/>
      <c r="P4600" s="58"/>
      <c r="Q4600" s="1" t="n">
        <f aca="false">$M4600-$N4600</f>
        <v>0</v>
      </c>
      <c r="R4600" s="56"/>
      <c r="T4600" s="59" t="s">
        <v>15</v>
      </c>
      <c r="U4600" s="1" t="n">
        <f aca="false">$S4600-$R4600</f>
        <v>0</v>
      </c>
      <c r="V4600" s="1" t="n">
        <f aca="false">IF($T4600="±",$Q4600*2,$Q4600)</f>
        <v>0</v>
      </c>
      <c r="W4600" s="60" t="str">
        <f aca="false">IFERROR($U4600/ABS($V4600),"N/A")</f>
        <v>N/A</v>
      </c>
      <c r="X4600" s="61" t="str">
        <f aca="false">IF(OR($W4600="N/A",$R4600="",$S4600=""),"N/A",IF($W4600&gt;=4,"Not Significant",IF($W4600&gt;=2,"Semi-Significant","Significant")))</f>
        <v>N/A</v>
      </c>
      <c r="Z4600" s="1" t="str">
        <f aca="false">IF($D4600="Z540.1 w/data",0,"")</f>
        <v/>
      </c>
      <c r="AA4600" s="1" t="e">
        <f aca="false">$Y4600+$Q4600+$Z4600</f>
        <v>#VALUE!</v>
      </c>
      <c r="AB4600" s="1" t="n">
        <f aca="false">$N4600+$Q4600</f>
        <v>0</v>
      </c>
      <c r="AC4600" s="1" t="str">
        <f aca="false">IF($Y4600="","",IF(AND($AA4600&gt;=$R4600,$AA4600&lt;=$S4600),"Pass","Fail"))</f>
        <v/>
      </c>
      <c r="AD4600" s="1" t="str">
        <f aca="false">IF($Y4600="","",IF($AA4600&gt;$R4600,"Pass","Fail"))</f>
        <v/>
      </c>
      <c r="AE4600" s="1" t="str">
        <f aca="false">IF($Y4600="","",IF($AA4600&gt;=$R4600,"Pass","Fail"))</f>
        <v/>
      </c>
      <c r="AF4600" s="1" t="str">
        <f aca="false">IF($Y4600="","",IF($AA4600&lt;=$S4600,"Pass","Fail"))</f>
        <v/>
      </c>
      <c r="AG4600" s="1" t="str">
        <f aca="false">IF($Y4600="","",IF($AA4600&lt;$S4600,"Pass","Fail"))</f>
        <v/>
      </c>
      <c r="AH4600" s="23" t="str">
        <f aca="true">INDIRECT(CHOOSE(MATCH($T4600,{"±","&gt;","≥","≤","&lt;"},0), "AC", "AD", "AE", "AF", "AG") &amp; ROW())</f>
        <v/>
      </c>
      <c r="AI4600" s="56" t="str">
        <f aca="false">IF($X4600="Not Significant","No Further Action Required",
IF($AH4600="","",
IF(AND($AH4600="Pass",$L4600="0 - Passed "),"Analysis performed; no further action required.",
IF(AND($AH4600="Fail",$L4600="1 - Failed "),"Analysis performed; no further action required.",
IF(AND($AH4600="Pass",$L4600="2 - Limited In Use "),"Analysis performed; no further action required.",
IF(AND($AH4600="Fail",$L4600="3 - Adjusted "),"Analysis performed; no further action required.",
"Unit fails analysis; TSM determination required."))))))</f>
        <v/>
      </c>
      <c r="AJ4600" s="58"/>
    </row>
    <row r="4601" customFormat="false" ht="15" hidden="false" customHeight="false" outlineLevel="0" collapsed="false">
      <c r="A4601" s="56"/>
      <c r="E4601" s="57" t="str">
        <f aca="false">IF(AND($F4601="",$G4601=""),"",IF($G4601="",$F4601,HYPERLINK($G4601,$F4601)))</f>
        <v/>
      </c>
      <c r="H4601" s="1" t="str">
        <f aca="false">IF($I4601="","None Attached",IF(LEFT($I4601,5)="https",HYPERLINK($I4601,"Datasheet"),HYPERLINK(_xlfn.CONCAT("https://",$I4601),"Datasheet")))</f>
        <v>None Attached</v>
      </c>
      <c r="M4601" s="56"/>
      <c r="P4601" s="58"/>
      <c r="Q4601" s="1" t="n">
        <f aca="false">$M4601-$N4601</f>
        <v>0</v>
      </c>
      <c r="R4601" s="56"/>
      <c r="T4601" s="59" t="s">
        <v>15</v>
      </c>
      <c r="U4601" s="1" t="n">
        <f aca="false">$S4601-$R4601</f>
        <v>0</v>
      </c>
      <c r="V4601" s="1" t="n">
        <f aca="false">IF($T4601="±",$Q4601*2,$Q4601)</f>
        <v>0</v>
      </c>
      <c r="W4601" s="60" t="str">
        <f aca="false">IFERROR($U4601/ABS($V4601),"N/A")</f>
        <v>N/A</v>
      </c>
      <c r="X4601" s="61" t="str">
        <f aca="false">IF(OR($W4601="N/A",$R4601="",$S4601=""),"N/A",IF($W4601&gt;=4,"Not Significant",IF($W4601&gt;=2,"Semi-Significant","Significant")))</f>
        <v>N/A</v>
      </c>
      <c r="Z4601" s="1" t="str">
        <f aca="false">IF($D4601="Z540.1 w/data",0,"")</f>
        <v/>
      </c>
      <c r="AA4601" s="1" t="e">
        <f aca="false">$Y4601+$Q4601+$Z4601</f>
        <v>#VALUE!</v>
      </c>
      <c r="AB4601" s="1" t="n">
        <f aca="false">$N4601+$Q4601</f>
        <v>0</v>
      </c>
      <c r="AC4601" s="1" t="str">
        <f aca="false">IF($Y4601="","",IF(AND($AA4601&gt;=$R4601,$AA4601&lt;=$S4601),"Pass","Fail"))</f>
        <v/>
      </c>
      <c r="AD4601" s="1" t="str">
        <f aca="false">IF($Y4601="","",IF($AA4601&gt;$R4601,"Pass","Fail"))</f>
        <v/>
      </c>
      <c r="AE4601" s="1" t="str">
        <f aca="false">IF($Y4601="","",IF($AA4601&gt;=$R4601,"Pass","Fail"))</f>
        <v/>
      </c>
      <c r="AF4601" s="1" t="str">
        <f aca="false">IF($Y4601="","",IF($AA4601&lt;=$S4601,"Pass","Fail"))</f>
        <v/>
      </c>
      <c r="AG4601" s="1" t="str">
        <f aca="false">IF($Y4601="","",IF($AA4601&lt;$S4601,"Pass","Fail"))</f>
        <v/>
      </c>
      <c r="AH4601" s="23" t="str">
        <f aca="true">INDIRECT(CHOOSE(MATCH($T4601,{"±","&gt;","≥","≤","&lt;"},0), "AC", "AD", "AE", "AF", "AG") &amp; ROW())</f>
        <v/>
      </c>
      <c r="AI4601" s="56" t="str">
        <f aca="false">IF($X4601="Not Significant","No Further Action Required",
IF($AH4601="","",
IF(AND($AH4601="Pass",$L4601="0 - Passed "),"Analysis performed; no further action required.",
IF(AND($AH4601="Fail",$L4601="1 - Failed "),"Analysis performed; no further action required.",
IF(AND($AH4601="Pass",$L4601="2 - Limited In Use "),"Analysis performed; no further action required.",
IF(AND($AH4601="Fail",$L4601="3 - Adjusted "),"Analysis performed; no further action required.",
"Unit fails analysis; TSM determination required."))))))</f>
        <v/>
      </c>
      <c r="AJ4601" s="58"/>
    </row>
    <row r="4602" customFormat="false" ht="15" hidden="false" customHeight="false" outlineLevel="0" collapsed="false">
      <c r="A4602" s="56"/>
      <c r="E4602" s="57" t="str">
        <f aca="false">IF(AND($F4602="",$G4602=""),"",IF($G4602="",$F4602,HYPERLINK($G4602,$F4602)))</f>
        <v/>
      </c>
      <c r="H4602" s="1" t="str">
        <f aca="false">IF($I4602="","None Attached",IF(LEFT($I4602,5)="https",HYPERLINK($I4602,"Datasheet"),HYPERLINK(_xlfn.CONCAT("https://",$I4602),"Datasheet")))</f>
        <v>None Attached</v>
      </c>
      <c r="M4602" s="56"/>
      <c r="P4602" s="58"/>
      <c r="Q4602" s="1" t="n">
        <f aca="false">$M4602-$N4602</f>
        <v>0</v>
      </c>
      <c r="R4602" s="56"/>
      <c r="T4602" s="59" t="s">
        <v>15</v>
      </c>
      <c r="U4602" s="1" t="n">
        <f aca="false">$S4602-$R4602</f>
        <v>0</v>
      </c>
      <c r="V4602" s="1" t="n">
        <f aca="false">IF($T4602="±",$Q4602*2,$Q4602)</f>
        <v>0</v>
      </c>
      <c r="W4602" s="60" t="str">
        <f aca="false">IFERROR($U4602/ABS($V4602),"N/A")</f>
        <v>N/A</v>
      </c>
      <c r="X4602" s="61" t="str">
        <f aca="false">IF(OR($W4602="N/A",$R4602="",$S4602=""),"N/A",IF($W4602&gt;=4,"Not Significant",IF($W4602&gt;=2,"Semi-Significant","Significant")))</f>
        <v>N/A</v>
      </c>
      <c r="Z4602" s="1" t="str">
        <f aca="false">IF($D4602="Z540.1 w/data",0,"")</f>
        <v/>
      </c>
      <c r="AA4602" s="1" t="e">
        <f aca="false">$Y4602+$Q4602+$Z4602</f>
        <v>#VALUE!</v>
      </c>
      <c r="AB4602" s="1" t="n">
        <f aca="false">$N4602+$Q4602</f>
        <v>0</v>
      </c>
      <c r="AC4602" s="1" t="str">
        <f aca="false">IF($Y4602="","",IF(AND($AA4602&gt;=$R4602,$AA4602&lt;=$S4602),"Pass","Fail"))</f>
        <v/>
      </c>
      <c r="AD4602" s="1" t="str">
        <f aca="false">IF($Y4602="","",IF($AA4602&gt;$R4602,"Pass","Fail"))</f>
        <v/>
      </c>
      <c r="AE4602" s="1" t="str">
        <f aca="false">IF($Y4602="","",IF($AA4602&gt;=$R4602,"Pass","Fail"))</f>
        <v/>
      </c>
      <c r="AF4602" s="1" t="str">
        <f aca="false">IF($Y4602="","",IF($AA4602&lt;=$S4602,"Pass","Fail"))</f>
        <v/>
      </c>
      <c r="AG4602" s="1" t="str">
        <f aca="false">IF($Y4602="","",IF($AA4602&lt;$S4602,"Pass","Fail"))</f>
        <v/>
      </c>
      <c r="AH4602" s="23" t="str">
        <f aca="true">INDIRECT(CHOOSE(MATCH($T4602,{"±","&gt;","≥","≤","&lt;"},0), "AC", "AD", "AE", "AF", "AG") &amp; ROW())</f>
        <v/>
      </c>
      <c r="AI4602" s="56" t="str">
        <f aca="false">IF($X4602="Not Significant","No Further Action Required",
IF($AH4602="","",
IF(AND($AH4602="Pass",$L4602="0 - Passed "),"Analysis performed; no further action required.",
IF(AND($AH4602="Fail",$L4602="1 - Failed "),"Analysis performed; no further action required.",
IF(AND($AH4602="Pass",$L4602="2 - Limited In Use "),"Analysis performed; no further action required.",
IF(AND($AH4602="Fail",$L4602="3 - Adjusted "),"Analysis performed; no further action required.",
"Unit fails analysis; TSM determination required."))))))</f>
        <v/>
      </c>
      <c r="AJ4602" s="58"/>
    </row>
    <row r="4603" customFormat="false" ht="15" hidden="false" customHeight="false" outlineLevel="0" collapsed="false">
      <c r="A4603" s="56"/>
      <c r="E4603" s="57" t="str">
        <f aca="false">IF(AND($F4603="",$G4603=""),"",IF($G4603="",$F4603,HYPERLINK($G4603,$F4603)))</f>
        <v/>
      </c>
      <c r="H4603" s="1" t="str">
        <f aca="false">IF($I4603="","None Attached",IF(LEFT($I4603,5)="https",HYPERLINK($I4603,"Datasheet"),HYPERLINK(_xlfn.CONCAT("https://",$I4603),"Datasheet")))</f>
        <v>None Attached</v>
      </c>
      <c r="M4603" s="56"/>
      <c r="P4603" s="58"/>
      <c r="Q4603" s="1" t="n">
        <f aca="false">$M4603-$N4603</f>
        <v>0</v>
      </c>
      <c r="R4603" s="56"/>
      <c r="T4603" s="59" t="s">
        <v>15</v>
      </c>
      <c r="U4603" s="1" t="n">
        <f aca="false">$S4603-$R4603</f>
        <v>0</v>
      </c>
      <c r="V4603" s="1" t="n">
        <f aca="false">IF($T4603="±",$Q4603*2,$Q4603)</f>
        <v>0</v>
      </c>
      <c r="W4603" s="60" t="str">
        <f aca="false">IFERROR($U4603/ABS($V4603),"N/A")</f>
        <v>N/A</v>
      </c>
      <c r="X4603" s="61" t="str">
        <f aca="false">IF(OR($W4603="N/A",$R4603="",$S4603=""),"N/A",IF($W4603&gt;=4,"Not Significant",IF($W4603&gt;=2,"Semi-Significant","Significant")))</f>
        <v>N/A</v>
      </c>
      <c r="Z4603" s="1" t="str">
        <f aca="false">IF($D4603="Z540.1 w/data",0,"")</f>
        <v/>
      </c>
      <c r="AA4603" s="1" t="e">
        <f aca="false">$Y4603+$Q4603+$Z4603</f>
        <v>#VALUE!</v>
      </c>
      <c r="AB4603" s="1" t="n">
        <f aca="false">$N4603+$Q4603</f>
        <v>0</v>
      </c>
      <c r="AC4603" s="1" t="str">
        <f aca="false">IF($Y4603="","",IF(AND($AA4603&gt;=$R4603,$AA4603&lt;=$S4603),"Pass","Fail"))</f>
        <v/>
      </c>
      <c r="AD4603" s="1" t="str">
        <f aca="false">IF($Y4603="","",IF($AA4603&gt;$R4603,"Pass","Fail"))</f>
        <v/>
      </c>
      <c r="AE4603" s="1" t="str">
        <f aca="false">IF($Y4603="","",IF($AA4603&gt;=$R4603,"Pass","Fail"))</f>
        <v/>
      </c>
      <c r="AF4603" s="1" t="str">
        <f aca="false">IF($Y4603="","",IF($AA4603&lt;=$S4603,"Pass","Fail"))</f>
        <v/>
      </c>
      <c r="AG4603" s="1" t="str">
        <f aca="false">IF($Y4603="","",IF($AA4603&lt;$S4603,"Pass","Fail"))</f>
        <v/>
      </c>
      <c r="AH4603" s="23" t="str">
        <f aca="true">INDIRECT(CHOOSE(MATCH($T4603,{"±","&gt;","≥","≤","&lt;"},0), "AC", "AD", "AE", "AF", "AG") &amp; ROW())</f>
        <v/>
      </c>
      <c r="AI4603" s="56" t="str">
        <f aca="false">IF($X4603="Not Significant","No Further Action Required",
IF($AH4603="","",
IF(AND($AH4603="Pass",$L4603="0 - Passed "),"Analysis performed; no further action required.",
IF(AND($AH4603="Fail",$L4603="1 - Failed "),"Analysis performed; no further action required.",
IF(AND($AH4603="Pass",$L4603="2 - Limited In Use "),"Analysis performed; no further action required.",
IF(AND($AH4603="Fail",$L4603="3 - Adjusted "),"Analysis performed; no further action required.",
"Unit fails analysis; TSM determination required."))))))</f>
        <v/>
      </c>
      <c r="AJ4603" s="58"/>
    </row>
    <row r="4604" customFormat="false" ht="15" hidden="false" customHeight="false" outlineLevel="0" collapsed="false">
      <c r="A4604" s="56"/>
      <c r="E4604" s="57" t="str">
        <f aca="false">IF(AND($F4604="",$G4604=""),"",IF($G4604="",$F4604,HYPERLINK($G4604,$F4604)))</f>
        <v/>
      </c>
      <c r="H4604" s="1" t="str">
        <f aca="false">IF($I4604="","None Attached",IF(LEFT($I4604,5)="https",HYPERLINK($I4604,"Datasheet"),HYPERLINK(_xlfn.CONCAT("https://",$I4604),"Datasheet")))</f>
        <v>None Attached</v>
      </c>
      <c r="M4604" s="56"/>
      <c r="P4604" s="58"/>
      <c r="Q4604" s="1" t="n">
        <f aca="false">$M4604-$N4604</f>
        <v>0</v>
      </c>
      <c r="R4604" s="56"/>
      <c r="T4604" s="59" t="s">
        <v>15</v>
      </c>
      <c r="U4604" s="1" t="n">
        <f aca="false">$S4604-$R4604</f>
        <v>0</v>
      </c>
      <c r="V4604" s="1" t="n">
        <f aca="false">IF($T4604="±",$Q4604*2,$Q4604)</f>
        <v>0</v>
      </c>
      <c r="W4604" s="60" t="str">
        <f aca="false">IFERROR($U4604/ABS($V4604),"N/A")</f>
        <v>N/A</v>
      </c>
      <c r="X4604" s="61" t="str">
        <f aca="false">IF(OR($W4604="N/A",$R4604="",$S4604=""),"N/A",IF($W4604&gt;=4,"Not Significant",IF($W4604&gt;=2,"Semi-Significant","Significant")))</f>
        <v>N/A</v>
      </c>
      <c r="Z4604" s="1" t="str">
        <f aca="false">IF($D4604="Z540.1 w/data",0,"")</f>
        <v/>
      </c>
      <c r="AA4604" s="1" t="e">
        <f aca="false">$Y4604+$Q4604+$Z4604</f>
        <v>#VALUE!</v>
      </c>
      <c r="AB4604" s="1" t="n">
        <f aca="false">$N4604+$Q4604</f>
        <v>0</v>
      </c>
      <c r="AC4604" s="1" t="str">
        <f aca="false">IF($Y4604="","",IF(AND($AA4604&gt;=$R4604,$AA4604&lt;=$S4604),"Pass","Fail"))</f>
        <v/>
      </c>
      <c r="AD4604" s="1" t="str">
        <f aca="false">IF($Y4604="","",IF($AA4604&gt;$R4604,"Pass","Fail"))</f>
        <v/>
      </c>
      <c r="AE4604" s="1" t="str">
        <f aca="false">IF($Y4604="","",IF($AA4604&gt;=$R4604,"Pass","Fail"))</f>
        <v/>
      </c>
      <c r="AF4604" s="1" t="str">
        <f aca="false">IF($Y4604="","",IF($AA4604&lt;=$S4604,"Pass","Fail"))</f>
        <v/>
      </c>
      <c r="AG4604" s="1" t="str">
        <f aca="false">IF($Y4604="","",IF($AA4604&lt;$S4604,"Pass","Fail"))</f>
        <v/>
      </c>
      <c r="AH4604" s="23" t="str">
        <f aca="true">INDIRECT(CHOOSE(MATCH($T4604,{"±","&gt;","≥","≤","&lt;"},0), "AC", "AD", "AE", "AF", "AG") &amp; ROW())</f>
        <v/>
      </c>
      <c r="AI4604" s="56" t="str">
        <f aca="false">IF($X4604="Not Significant","No Further Action Required",
IF($AH4604="","",
IF(AND($AH4604="Pass",$L4604="0 - Passed "),"Analysis performed; no further action required.",
IF(AND($AH4604="Fail",$L4604="1 - Failed "),"Analysis performed; no further action required.",
IF(AND($AH4604="Pass",$L4604="2 - Limited In Use "),"Analysis performed; no further action required.",
IF(AND($AH4604="Fail",$L4604="3 - Adjusted "),"Analysis performed; no further action required.",
"Unit fails analysis; TSM determination required."))))))</f>
        <v/>
      </c>
      <c r="AJ4604" s="58"/>
    </row>
    <row r="4605" customFormat="false" ht="15" hidden="false" customHeight="false" outlineLevel="0" collapsed="false">
      <c r="A4605" s="56"/>
      <c r="E4605" s="57" t="str">
        <f aca="false">IF(AND($F4605="",$G4605=""),"",IF($G4605="",$F4605,HYPERLINK($G4605,$F4605)))</f>
        <v/>
      </c>
      <c r="H4605" s="1" t="str">
        <f aca="false">IF($I4605="","None Attached",IF(LEFT($I4605,5)="https",HYPERLINK($I4605,"Datasheet"),HYPERLINK(_xlfn.CONCAT("https://",$I4605),"Datasheet")))</f>
        <v>None Attached</v>
      </c>
      <c r="M4605" s="56"/>
      <c r="P4605" s="58"/>
      <c r="Q4605" s="1" t="n">
        <f aca="false">$M4605-$N4605</f>
        <v>0</v>
      </c>
      <c r="R4605" s="56"/>
      <c r="T4605" s="59" t="s">
        <v>15</v>
      </c>
      <c r="U4605" s="1" t="n">
        <f aca="false">$S4605-$R4605</f>
        <v>0</v>
      </c>
      <c r="V4605" s="1" t="n">
        <f aca="false">IF($T4605="±",$Q4605*2,$Q4605)</f>
        <v>0</v>
      </c>
      <c r="W4605" s="60" t="str">
        <f aca="false">IFERROR($U4605/ABS($V4605),"N/A")</f>
        <v>N/A</v>
      </c>
      <c r="X4605" s="61" t="str">
        <f aca="false">IF(OR($W4605="N/A",$R4605="",$S4605=""),"N/A",IF($W4605&gt;=4,"Not Significant",IF($W4605&gt;=2,"Semi-Significant","Significant")))</f>
        <v>N/A</v>
      </c>
      <c r="Z4605" s="1" t="str">
        <f aca="false">IF($D4605="Z540.1 w/data",0,"")</f>
        <v/>
      </c>
      <c r="AA4605" s="1" t="e">
        <f aca="false">$Y4605+$Q4605+$Z4605</f>
        <v>#VALUE!</v>
      </c>
      <c r="AB4605" s="1" t="n">
        <f aca="false">$N4605+$Q4605</f>
        <v>0</v>
      </c>
      <c r="AC4605" s="1" t="str">
        <f aca="false">IF($Y4605="","",IF(AND($AA4605&gt;=$R4605,$AA4605&lt;=$S4605),"Pass","Fail"))</f>
        <v/>
      </c>
      <c r="AD4605" s="1" t="str">
        <f aca="false">IF($Y4605="","",IF($AA4605&gt;$R4605,"Pass","Fail"))</f>
        <v/>
      </c>
      <c r="AE4605" s="1" t="str">
        <f aca="false">IF($Y4605="","",IF($AA4605&gt;=$R4605,"Pass","Fail"))</f>
        <v/>
      </c>
      <c r="AF4605" s="1" t="str">
        <f aca="false">IF($Y4605="","",IF($AA4605&lt;=$S4605,"Pass","Fail"))</f>
        <v/>
      </c>
      <c r="AG4605" s="1" t="str">
        <f aca="false">IF($Y4605="","",IF($AA4605&lt;$S4605,"Pass","Fail"))</f>
        <v/>
      </c>
      <c r="AH4605" s="23" t="str">
        <f aca="true">INDIRECT(CHOOSE(MATCH($T4605,{"±","&gt;","≥","≤","&lt;"},0), "AC", "AD", "AE", "AF", "AG") &amp; ROW())</f>
        <v/>
      </c>
      <c r="AI4605" s="56" t="str">
        <f aca="false">IF($X4605="Not Significant","No Further Action Required",
IF($AH4605="","",
IF(AND($AH4605="Pass",$L4605="0 - Passed "),"Analysis performed; no further action required.",
IF(AND($AH4605="Fail",$L4605="1 - Failed "),"Analysis performed; no further action required.",
IF(AND($AH4605="Pass",$L4605="2 - Limited In Use "),"Analysis performed; no further action required.",
IF(AND($AH4605="Fail",$L4605="3 - Adjusted "),"Analysis performed; no further action required.",
"Unit fails analysis; TSM determination required."))))))</f>
        <v/>
      </c>
      <c r="AJ4605" s="58"/>
    </row>
    <row r="4606" customFormat="false" ht="15" hidden="false" customHeight="false" outlineLevel="0" collapsed="false">
      <c r="A4606" s="56"/>
      <c r="E4606" s="57" t="str">
        <f aca="false">IF(AND($F4606="",$G4606=""),"",IF($G4606="",$F4606,HYPERLINK($G4606,$F4606)))</f>
        <v/>
      </c>
      <c r="H4606" s="1" t="str">
        <f aca="false">IF($I4606="","None Attached",IF(LEFT($I4606,5)="https",HYPERLINK($I4606,"Datasheet"),HYPERLINK(_xlfn.CONCAT("https://",$I4606),"Datasheet")))</f>
        <v>None Attached</v>
      </c>
      <c r="M4606" s="56"/>
      <c r="P4606" s="58"/>
      <c r="Q4606" s="1" t="n">
        <f aca="false">$M4606-$N4606</f>
        <v>0</v>
      </c>
      <c r="R4606" s="56"/>
      <c r="T4606" s="59" t="s">
        <v>15</v>
      </c>
      <c r="U4606" s="1" t="n">
        <f aca="false">$S4606-$R4606</f>
        <v>0</v>
      </c>
      <c r="V4606" s="1" t="n">
        <f aca="false">IF($T4606="±",$Q4606*2,$Q4606)</f>
        <v>0</v>
      </c>
      <c r="W4606" s="60" t="str">
        <f aca="false">IFERROR($U4606/ABS($V4606),"N/A")</f>
        <v>N/A</v>
      </c>
      <c r="X4606" s="61" t="str">
        <f aca="false">IF(OR($W4606="N/A",$R4606="",$S4606=""),"N/A",IF($W4606&gt;=4,"Not Significant",IF($W4606&gt;=2,"Semi-Significant","Significant")))</f>
        <v>N/A</v>
      </c>
      <c r="Z4606" s="1" t="str">
        <f aca="false">IF($D4606="Z540.1 w/data",0,"")</f>
        <v/>
      </c>
      <c r="AA4606" s="1" t="e">
        <f aca="false">$Y4606+$Q4606+$Z4606</f>
        <v>#VALUE!</v>
      </c>
      <c r="AB4606" s="1" t="n">
        <f aca="false">$N4606+$Q4606</f>
        <v>0</v>
      </c>
      <c r="AC4606" s="1" t="str">
        <f aca="false">IF($Y4606="","",IF(AND($AA4606&gt;=$R4606,$AA4606&lt;=$S4606),"Pass","Fail"))</f>
        <v/>
      </c>
      <c r="AD4606" s="1" t="str">
        <f aca="false">IF($Y4606="","",IF($AA4606&gt;$R4606,"Pass","Fail"))</f>
        <v/>
      </c>
      <c r="AE4606" s="1" t="str">
        <f aca="false">IF($Y4606="","",IF($AA4606&gt;=$R4606,"Pass","Fail"))</f>
        <v/>
      </c>
      <c r="AF4606" s="1" t="str">
        <f aca="false">IF($Y4606="","",IF($AA4606&lt;=$S4606,"Pass","Fail"))</f>
        <v/>
      </c>
      <c r="AG4606" s="1" t="str">
        <f aca="false">IF($Y4606="","",IF($AA4606&lt;$S4606,"Pass","Fail"))</f>
        <v/>
      </c>
      <c r="AH4606" s="23" t="str">
        <f aca="true">INDIRECT(CHOOSE(MATCH($T4606,{"±","&gt;","≥","≤","&lt;"},0), "AC", "AD", "AE", "AF", "AG") &amp; ROW())</f>
        <v/>
      </c>
      <c r="AI4606" s="56" t="str">
        <f aca="false">IF($X4606="Not Significant","No Further Action Required",
IF($AH4606="","",
IF(AND($AH4606="Pass",$L4606="0 - Passed "),"Analysis performed; no further action required.",
IF(AND($AH4606="Fail",$L4606="1 - Failed "),"Analysis performed; no further action required.",
IF(AND($AH4606="Pass",$L4606="2 - Limited In Use "),"Analysis performed; no further action required.",
IF(AND($AH4606="Fail",$L4606="3 - Adjusted "),"Analysis performed; no further action required.",
"Unit fails analysis; TSM determination required."))))))</f>
        <v/>
      </c>
      <c r="AJ4606" s="58"/>
    </row>
    <row r="4607" customFormat="false" ht="15" hidden="false" customHeight="false" outlineLevel="0" collapsed="false">
      <c r="A4607" s="56"/>
      <c r="E4607" s="57" t="str">
        <f aca="false">IF(AND($F4607="",$G4607=""),"",IF($G4607="",$F4607,HYPERLINK($G4607,$F4607)))</f>
        <v/>
      </c>
      <c r="H4607" s="1" t="str">
        <f aca="false">IF($I4607="","None Attached",IF(LEFT($I4607,5)="https",HYPERLINK($I4607,"Datasheet"),HYPERLINK(_xlfn.CONCAT("https://",$I4607),"Datasheet")))</f>
        <v>None Attached</v>
      </c>
      <c r="M4607" s="56"/>
      <c r="P4607" s="58"/>
      <c r="Q4607" s="1" t="n">
        <f aca="false">$M4607-$N4607</f>
        <v>0</v>
      </c>
      <c r="R4607" s="56"/>
      <c r="T4607" s="59" t="s">
        <v>15</v>
      </c>
      <c r="U4607" s="1" t="n">
        <f aca="false">$S4607-$R4607</f>
        <v>0</v>
      </c>
      <c r="V4607" s="1" t="n">
        <f aca="false">IF($T4607="±",$Q4607*2,$Q4607)</f>
        <v>0</v>
      </c>
      <c r="W4607" s="60" t="str">
        <f aca="false">IFERROR($U4607/ABS($V4607),"N/A")</f>
        <v>N/A</v>
      </c>
      <c r="X4607" s="61" t="str">
        <f aca="false">IF(OR($W4607="N/A",$R4607="",$S4607=""),"N/A",IF($W4607&gt;=4,"Not Significant",IF($W4607&gt;=2,"Semi-Significant","Significant")))</f>
        <v>N/A</v>
      </c>
      <c r="Z4607" s="1" t="str">
        <f aca="false">IF($D4607="Z540.1 w/data",0,"")</f>
        <v/>
      </c>
      <c r="AA4607" s="1" t="e">
        <f aca="false">$Y4607+$Q4607+$Z4607</f>
        <v>#VALUE!</v>
      </c>
      <c r="AB4607" s="1" t="n">
        <f aca="false">$N4607+$Q4607</f>
        <v>0</v>
      </c>
      <c r="AC4607" s="1" t="str">
        <f aca="false">IF($Y4607="","",IF(AND($AA4607&gt;=$R4607,$AA4607&lt;=$S4607),"Pass","Fail"))</f>
        <v/>
      </c>
      <c r="AD4607" s="1" t="str">
        <f aca="false">IF($Y4607="","",IF($AA4607&gt;$R4607,"Pass","Fail"))</f>
        <v/>
      </c>
      <c r="AE4607" s="1" t="str">
        <f aca="false">IF($Y4607="","",IF($AA4607&gt;=$R4607,"Pass","Fail"))</f>
        <v/>
      </c>
      <c r="AF4607" s="1" t="str">
        <f aca="false">IF($Y4607="","",IF($AA4607&lt;=$S4607,"Pass","Fail"))</f>
        <v/>
      </c>
      <c r="AG4607" s="1" t="str">
        <f aca="false">IF($Y4607="","",IF($AA4607&lt;$S4607,"Pass","Fail"))</f>
        <v/>
      </c>
      <c r="AH4607" s="23" t="str">
        <f aca="true">INDIRECT(CHOOSE(MATCH($T4607,{"±","&gt;","≥","≤","&lt;"},0), "AC", "AD", "AE", "AF", "AG") &amp; ROW())</f>
        <v/>
      </c>
      <c r="AI4607" s="56" t="str">
        <f aca="false">IF($X4607="Not Significant","No Further Action Required",
IF($AH4607="","",
IF(AND($AH4607="Pass",$L4607="0 - Passed "),"Analysis performed; no further action required.",
IF(AND($AH4607="Fail",$L4607="1 - Failed "),"Analysis performed; no further action required.",
IF(AND($AH4607="Pass",$L4607="2 - Limited In Use "),"Analysis performed; no further action required.",
IF(AND($AH4607="Fail",$L4607="3 - Adjusted "),"Analysis performed; no further action required.",
"Unit fails analysis; TSM determination required."))))))</f>
        <v/>
      </c>
      <c r="AJ4607" s="58"/>
    </row>
    <row r="4608" customFormat="false" ht="15" hidden="false" customHeight="false" outlineLevel="0" collapsed="false">
      <c r="A4608" s="56"/>
      <c r="E4608" s="57" t="str">
        <f aca="false">IF(AND($F4608="",$G4608=""),"",IF($G4608="",$F4608,HYPERLINK($G4608,$F4608)))</f>
        <v/>
      </c>
      <c r="H4608" s="1" t="str">
        <f aca="false">IF($I4608="","None Attached",IF(LEFT($I4608,5)="https",HYPERLINK($I4608,"Datasheet"),HYPERLINK(_xlfn.CONCAT("https://",$I4608),"Datasheet")))</f>
        <v>None Attached</v>
      </c>
      <c r="M4608" s="56"/>
      <c r="P4608" s="58"/>
      <c r="Q4608" s="1" t="n">
        <f aca="false">$M4608-$N4608</f>
        <v>0</v>
      </c>
      <c r="R4608" s="56"/>
      <c r="T4608" s="59" t="s">
        <v>15</v>
      </c>
      <c r="U4608" s="1" t="n">
        <f aca="false">$S4608-$R4608</f>
        <v>0</v>
      </c>
      <c r="V4608" s="1" t="n">
        <f aca="false">IF($T4608="±",$Q4608*2,$Q4608)</f>
        <v>0</v>
      </c>
      <c r="W4608" s="60" t="str">
        <f aca="false">IFERROR($U4608/ABS($V4608),"N/A")</f>
        <v>N/A</v>
      </c>
      <c r="X4608" s="61" t="str">
        <f aca="false">IF(OR($W4608="N/A",$R4608="",$S4608=""),"N/A",IF($W4608&gt;=4,"Not Significant",IF($W4608&gt;=2,"Semi-Significant","Significant")))</f>
        <v>N/A</v>
      </c>
      <c r="Z4608" s="1" t="str">
        <f aca="false">IF($D4608="Z540.1 w/data",0,"")</f>
        <v/>
      </c>
      <c r="AA4608" s="1" t="e">
        <f aca="false">$Y4608+$Q4608+$Z4608</f>
        <v>#VALUE!</v>
      </c>
      <c r="AB4608" s="1" t="n">
        <f aca="false">$N4608+$Q4608</f>
        <v>0</v>
      </c>
      <c r="AC4608" s="1" t="str">
        <f aca="false">IF($Y4608="","",IF(AND($AA4608&gt;=$R4608,$AA4608&lt;=$S4608),"Pass","Fail"))</f>
        <v/>
      </c>
      <c r="AD4608" s="1" t="str">
        <f aca="false">IF($Y4608="","",IF($AA4608&gt;$R4608,"Pass","Fail"))</f>
        <v/>
      </c>
      <c r="AE4608" s="1" t="str">
        <f aca="false">IF($Y4608="","",IF($AA4608&gt;=$R4608,"Pass","Fail"))</f>
        <v/>
      </c>
      <c r="AF4608" s="1" t="str">
        <f aca="false">IF($Y4608="","",IF($AA4608&lt;=$S4608,"Pass","Fail"))</f>
        <v/>
      </c>
      <c r="AG4608" s="1" t="str">
        <f aca="false">IF($Y4608="","",IF($AA4608&lt;$S4608,"Pass","Fail"))</f>
        <v/>
      </c>
      <c r="AH4608" s="23" t="str">
        <f aca="true">INDIRECT(CHOOSE(MATCH($T4608,{"±","&gt;","≥","≤","&lt;"},0), "AC", "AD", "AE", "AF", "AG") &amp; ROW())</f>
        <v/>
      </c>
      <c r="AI4608" s="56" t="str">
        <f aca="false">IF($X4608="Not Significant","No Further Action Required",
IF($AH4608="","",
IF(AND($AH4608="Pass",$L4608="0 - Passed "),"Analysis performed; no further action required.",
IF(AND($AH4608="Fail",$L4608="1 - Failed "),"Analysis performed; no further action required.",
IF(AND($AH4608="Pass",$L4608="2 - Limited In Use "),"Analysis performed; no further action required.",
IF(AND($AH4608="Fail",$L4608="3 - Adjusted "),"Analysis performed; no further action required.",
"Unit fails analysis; TSM determination required."))))))</f>
        <v/>
      </c>
      <c r="AJ4608" s="58"/>
    </row>
    <row r="4609" customFormat="false" ht="15" hidden="false" customHeight="false" outlineLevel="0" collapsed="false">
      <c r="A4609" s="56"/>
      <c r="E4609" s="57" t="str">
        <f aca="false">IF(AND($F4609="",$G4609=""),"",IF($G4609="",$F4609,HYPERLINK($G4609,$F4609)))</f>
        <v/>
      </c>
      <c r="H4609" s="1" t="str">
        <f aca="false">IF($I4609="","None Attached",IF(LEFT($I4609,5)="https",HYPERLINK($I4609,"Datasheet"),HYPERLINK(_xlfn.CONCAT("https://",$I4609),"Datasheet")))</f>
        <v>None Attached</v>
      </c>
      <c r="M4609" s="56"/>
      <c r="P4609" s="58"/>
      <c r="Q4609" s="1" t="n">
        <f aca="false">$M4609-$N4609</f>
        <v>0</v>
      </c>
      <c r="R4609" s="56"/>
      <c r="T4609" s="59" t="s">
        <v>15</v>
      </c>
      <c r="U4609" s="1" t="n">
        <f aca="false">$S4609-$R4609</f>
        <v>0</v>
      </c>
      <c r="V4609" s="1" t="n">
        <f aca="false">IF($T4609="±",$Q4609*2,$Q4609)</f>
        <v>0</v>
      </c>
      <c r="W4609" s="60" t="str">
        <f aca="false">IFERROR($U4609/ABS($V4609),"N/A")</f>
        <v>N/A</v>
      </c>
      <c r="X4609" s="61" t="str">
        <f aca="false">IF(OR($W4609="N/A",$R4609="",$S4609=""),"N/A",IF($W4609&gt;=4,"Not Significant",IF($W4609&gt;=2,"Semi-Significant","Significant")))</f>
        <v>N/A</v>
      </c>
      <c r="Z4609" s="1" t="str">
        <f aca="false">IF($D4609="Z540.1 w/data",0,"")</f>
        <v/>
      </c>
      <c r="AA4609" s="1" t="e">
        <f aca="false">$Y4609+$Q4609+$Z4609</f>
        <v>#VALUE!</v>
      </c>
      <c r="AB4609" s="1" t="n">
        <f aca="false">$N4609+$Q4609</f>
        <v>0</v>
      </c>
      <c r="AC4609" s="1" t="str">
        <f aca="false">IF($Y4609="","",IF(AND($AA4609&gt;=$R4609,$AA4609&lt;=$S4609),"Pass","Fail"))</f>
        <v/>
      </c>
      <c r="AD4609" s="1" t="str">
        <f aca="false">IF($Y4609="","",IF($AA4609&gt;$R4609,"Pass","Fail"))</f>
        <v/>
      </c>
      <c r="AE4609" s="1" t="str">
        <f aca="false">IF($Y4609="","",IF($AA4609&gt;=$R4609,"Pass","Fail"))</f>
        <v/>
      </c>
      <c r="AF4609" s="1" t="str">
        <f aca="false">IF($Y4609="","",IF($AA4609&lt;=$S4609,"Pass","Fail"))</f>
        <v/>
      </c>
      <c r="AG4609" s="1" t="str">
        <f aca="false">IF($Y4609="","",IF($AA4609&lt;$S4609,"Pass","Fail"))</f>
        <v/>
      </c>
      <c r="AH4609" s="23" t="str">
        <f aca="true">INDIRECT(CHOOSE(MATCH($T4609,{"±","&gt;","≥","≤","&lt;"},0), "AC", "AD", "AE", "AF", "AG") &amp; ROW())</f>
        <v/>
      </c>
      <c r="AI4609" s="56" t="str">
        <f aca="false">IF($X4609="Not Significant","No Further Action Required",
IF($AH4609="","",
IF(AND($AH4609="Pass",$L4609="0 - Passed "),"Analysis performed; no further action required.",
IF(AND($AH4609="Fail",$L4609="1 - Failed "),"Analysis performed; no further action required.",
IF(AND($AH4609="Pass",$L4609="2 - Limited In Use "),"Analysis performed; no further action required.",
IF(AND($AH4609="Fail",$L4609="3 - Adjusted "),"Analysis performed; no further action required.",
"Unit fails analysis; TSM determination required."))))))</f>
        <v/>
      </c>
      <c r="AJ4609" s="58"/>
    </row>
    <row r="4610" customFormat="false" ht="15" hidden="false" customHeight="false" outlineLevel="0" collapsed="false">
      <c r="A4610" s="56"/>
      <c r="E4610" s="57" t="str">
        <f aca="false">IF(AND($F4610="",$G4610=""),"",IF($G4610="",$F4610,HYPERLINK($G4610,$F4610)))</f>
        <v/>
      </c>
      <c r="H4610" s="1" t="str">
        <f aca="false">IF($I4610="","None Attached",IF(LEFT($I4610,5)="https",HYPERLINK($I4610,"Datasheet"),HYPERLINK(_xlfn.CONCAT("https://",$I4610),"Datasheet")))</f>
        <v>None Attached</v>
      </c>
      <c r="M4610" s="56"/>
      <c r="P4610" s="58"/>
      <c r="Q4610" s="1" t="n">
        <f aca="false">$M4610-$N4610</f>
        <v>0</v>
      </c>
      <c r="R4610" s="56"/>
      <c r="T4610" s="59" t="s">
        <v>15</v>
      </c>
      <c r="U4610" s="1" t="n">
        <f aca="false">$S4610-$R4610</f>
        <v>0</v>
      </c>
      <c r="V4610" s="1" t="n">
        <f aca="false">IF($T4610="±",$Q4610*2,$Q4610)</f>
        <v>0</v>
      </c>
      <c r="W4610" s="60" t="str">
        <f aca="false">IFERROR($U4610/ABS($V4610),"N/A")</f>
        <v>N/A</v>
      </c>
      <c r="X4610" s="61" t="str">
        <f aca="false">IF(OR($W4610="N/A",$R4610="",$S4610=""),"N/A",IF($W4610&gt;=4,"Not Significant",IF($W4610&gt;=2,"Semi-Significant","Significant")))</f>
        <v>N/A</v>
      </c>
      <c r="Z4610" s="1" t="str">
        <f aca="false">IF($D4610="Z540.1 w/data",0,"")</f>
        <v/>
      </c>
      <c r="AA4610" s="1" t="e">
        <f aca="false">$Y4610+$Q4610+$Z4610</f>
        <v>#VALUE!</v>
      </c>
      <c r="AB4610" s="1" t="n">
        <f aca="false">$N4610+$Q4610</f>
        <v>0</v>
      </c>
      <c r="AC4610" s="1" t="str">
        <f aca="false">IF($Y4610="","",IF(AND($AA4610&gt;=$R4610,$AA4610&lt;=$S4610),"Pass","Fail"))</f>
        <v/>
      </c>
      <c r="AD4610" s="1" t="str">
        <f aca="false">IF($Y4610="","",IF($AA4610&gt;$R4610,"Pass","Fail"))</f>
        <v/>
      </c>
      <c r="AE4610" s="1" t="str">
        <f aca="false">IF($Y4610="","",IF($AA4610&gt;=$R4610,"Pass","Fail"))</f>
        <v/>
      </c>
      <c r="AF4610" s="1" t="str">
        <f aca="false">IF($Y4610="","",IF($AA4610&lt;=$S4610,"Pass","Fail"))</f>
        <v/>
      </c>
      <c r="AG4610" s="1" t="str">
        <f aca="false">IF($Y4610="","",IF($AA4610&lt;$S4610,"Pass","Fail"))</f>
        <v/>
      </c>
      <c r="AH4610" s="23" t="str">
        <f aca="true">INDIRECT(CHOOSE(MATCH($T4610,{"±","&gt;","≥","≤","&lt;"},0), "AC", "AD", "AE", "AF", "AG") &amp; ROW())</f>
        <v/>
      </c>
      <c r="AI4610" s="56" t="str">
        <f aca="false">IF($X4610="Not Significant","No Further Action Required",
IF($AH4610="","",
IF(AND($AH4610="Pass",$L4610="0 - Passed "),"Analysis performed; no further action required.",
IF(AND($AH4610="Fail",$L4610="1 - Failed "),"Analysis performed; no further action required.",
IF(AND($AH4610="Pass",$L4610="2 - Limited In Use "),"Analysis performed; no further action required.",
IF(AND($AH4610="Fail",$L4610="3 - Adjusted "),"Analysis performed; no further action required.",
"Unit fails analysis; TSM determination required."))))))</f>
        <v/>
      </c>
      <c r="AJ4610" s="58"/>
    </row>
    <row r="4611" customFormat="false" ht="15" hidden="false" customHeight="false" outlineLevel="0" collapsed="false">
      <c r="A4611" s="56"/>
      <c r="E4611" s="57" t="str">
        <f aca="false">IF(AND($F4611="",$G4611=""),"",IF($G4611="",$F4611,HYPERLINK($G4611,$F4611)))</f>
        <v/>
      </c>
      <c r="H4611" s="1" t="str">
        <f aca="false">IF($I4611="","None Attached",IF(LEFT($I4611,5)="https",HYPERLINK($I4611,"Datasheet"),HYPERLINK(_xlfn.CONCAT("https://",$I4611),"Datasheet")))</f>
        <v>None Attached</v>
      </c>
      <c r="M4611" s="56"/>
      <c r="P4611" s="58"/>
      <c r="Q4611" s="1" t="n">
        <f aca="false">$M4611-$N4611</f>
        <v>0</v>
      </c>
      <c r="R4611" s="56"/>
      <c r="T4611" s="59" t="s">
        <v>15</v>
      </c>
      <c r="U4611" s="1" t="n">
        <f aca="false">$S4611-$R4611</f>
        <v>0</v>
      </c>
      <c r="V4611" s="1" t="n">
        <f aca="false">IF($T4611="±",$Q4611*2,$Q4611)</f>
        <v>0</v>
      </c>
      <c r="W4611" s="60" t="str">
        <f aca="false">IFERROR($U4611/ABS($V4611),"N/A")</f>
        <v>N/A</v>
      </c>
      <c r="X4611" s="61" t="str">
        <f aca="false">IF(OR($W4611="N/A",$R4611="",$S4611=""),"N/A",IF($W4611&gt;=4,"Not Significant",IF($W4611&gt;=2,"Semi-Significant","Significant")))</f>
        <v>N/A</v>
      </c>
      <c r="Z4611" s="1" t="str">
        <f aca="false">IF($D4611="Z540.1 w/data",0,"")</f>
        <v/>
      </c>
      <c r="AA4611" s="1" t="e">
        <f aca="false">$Y4611+$Q4611+$Z4611</f>
        <v>#VALUE!</v>
      </c>
      <c r="AB4611" s="1" t="n">
        <f aca="false">$N4611+$Q4611</f>
        <v>0</v>
      </c>
      <c r="AC4611" s="1" t="str">
        <f aca="false">IF($Y4611="","",IF(AND($AA4611&gt;=$R4611,$AA4611&lt;=$S4611),"Pass","Fail"))</f>
        <v/>
      </c>
      <c r="AD4611" s="1" t="str">
        <f aca="false">IF($Y4611="","",IF($AA4611&gt;$R4611,"Pass","Fail"))</f>
        <v/>
      </c>
      <c r="AE4611" s="1" t="str">
        <f aca="false">IF($Y4611="","",IF($AA4611&gt;=$R4611,"Pass","Fail"))</f>
        <v/>
      </c>
      <c r="AF4611" s="1" t="str">
        <f aca="false">IF($Y4611="","",IF($AA4611&lt;=$S4611,"Pass","Fail"))</f>
        <v/>
      </c>
      <c r="AG4611" s="1" t="str">
        <f aca="false">IF($Y4611="","",IF($AA4611&lt;$S4611,"Pass","Fail"))</f>
        <v/>
      </c>
      <c r="AH4611" s="23" t="str">
        <f aca="true">INDIRECT(CHOOSE(MATCH($T4611,{"±","&gt;","≥","≤","&lt;"},0), "AC", "AD", "AE", "AF", "AG") &amp; ROW())</f>
        <v/>
      </c>
      <c r="AI4611" s="56" t="str">
        <f aca="false">IF($X4611="Not Significant","No Further Action Required",
IF($AH4611="","",
IF(AND($AH4611="Pass",$L4611="0 - Passed "),"Analysis performed; no further action required.",
IF(AND($AH4611="Fail",$L4611="1 - Failed "),"Analysis performed; no further action required.",
IF(AND($AH4611="Pass",$L4611="2 - Limited In Use "),"Analysis performed; no further action required.",
IF(AND($AH4611="Fail",$L4611="3 - Adjusted "),"Analysis performed; no further action required.",
"Unit fails analysis; TSM determination required."))))))</f>
        <v/>
      </c>
      <c r="AJ4611" s="58"/>
    </row>
    <row r="4612" customFormat="false" ht="15" hidden="false" customHeight="false" outlineLevel="0" collapsed="false">
      <c r="A4612" s="56"/>
      <c r="E4612" s="57" t="str">
        <f aca="false">IF(AND($F4612="",$G4612=""),"",IF($G4612="",$F4612,HYPERLINK($G4612,$F4612)))</f>
        <v/>
      </c>
      <c r="H4612" s="1" t="str">
        <f aca="false">IF($I4612="","None Attached",IF(LEFT($I4612,5)="https",HYPERLINK($I4612,"Datasheet"),HYPERLINK(_xlfn.CONCAT("https://",$I4612),"Datasheet")))</f>
        <v>None Attached</v>
      </c>
      <c r="M4612" s="56"/>
      <c r="P4612" s="58"/>
      <c r="Q4612" s="1" t="n">
        <f aca="false">$M4612-$N4612</f>
        <v>0</v>
      </c>
      <c r="R4612" s="56"/>
      <c r="T4612" s="59" t="s">
        <v>15</v>
      </c>
      <c r="U4612" s="1" t="n">
        <f aca="false">$S4612-$R4612</f>
        <v>0</v>
      </c>
      <c r="V4612" s="1" t="n">
        <f aca="false">IF($T4612="±",$Q4612*2,$Q4612)</f>
        <v>0</v>
      </c>
      <c r="W4612" s="60" t="str">
        <f aca="false">IFERROR($U4612/ABS($V4612),"N/A")</f>
        <v>N/A</v>
      </c>
      <c r="X4612" s="61" t="str">
        <f aca="false">IF(OR($W4612="N/A",$R4612="",$S4612=""),"N/A",IF($W4612&gt;=4,"Not Significant",IF($W4612&gt;=2,"Semi-Significant","Significant")))</f>
        <v>N/A</v>
      </c>
      <c r="Z4612" s="1" t="str">
        <f aca="false">IF($D4612="Z540.1 w/data",0,"")</f>
        <v/>
      </c>
      <c r="AA4612" s="1" t="e">
        <f aca="false">$Y4612+$Q4612+$Z4612</f>
        <v>#VALUE!</v>
      </c>
      <c r="AB4612" s="1" t="n">
        <f aca="false">$N4612+$Q4612</f>
        <v>0</v>
      </c>
      <c r="AC4612" s="1" t="str">
        <f aca="false">IF($Y4612="","",IF(AND($AA4612&gt;=$R4612,$AA4612&lt;=$S4612),"Pass","Fail"))</f>
        <v/>
      </c>
      <c r="AD4612" s="1" t="str">
        <f aca="false">IF($Y4612="","",IF($AA4612&gt;$R4612,"Pass","Fail"))</f>
        <v/>
      </c>
      <c r="AE4612" s="1" t="str">
        <f aca="false">IF($Y4612="","",IF($AA4612&gt;=$R4612,"Pass","Fail"))</f>
        <v/>
      </c>
      <c r="AF4612" s="1" t="str">
        <f aca="false">IF($Y4612="","",IF($AA4612&lt;=$S4612,"Pass","Fail"))</f>
        <v/>
      </c>
      <c r="AG4612" s="1" t="str">
        <f aca="false">IF($Y4612="","",IF($AA4612&lt;$S4612,"Pass","Fail"))</f>
        <v/>
      </c>
      <c r="AH4612" s="23" t="str">
        <f aca="true">INDIRECT(CHOOSE(MATCH($T4612,{"±","&gt;","≥","≤","&lt;"},0), "AC", "AD", "AE", "AF", "AG") &amp; ROW())</f>
        <v/>
      </c>
      <c r="AI4612" s="56" t="str">
        <f aca="false">IF($X4612="Not Significant","No Further Action Required",
IF($AH4612="","",
IF(AND($AH4612="Pass",$L4612="0 - Passed "),"Analysis performed; no further action required.",
IF(AND($AH4612="Fail",$L4612="1 - Failed "),"Analysis performed; no further action required.",
IF(AND($AH4612="Pass",$L4612="2 - Limited In Use "),"Analysis performed; no further action required.",
IF(AND($AH4612="Fail",$L4612="3 - Adjusted "),"Analysis performed; no further action required.",
"Unit fails analysis; TSM determination required."))))))</f>
        <v/>
      </c>
      <c r="AJ4612" s="58"/>
    </row>
    <row r="4613" customFormat="false" ht="15" hidden="false" customHeight="false" outlineLevel="0" collapsed="false">
      <c r="A4613" s="56"/>
      <c r="E4613" s="57" t="str">
        <f aca="false">IF(AND($F4613="",$G4613=""),"",IF($G4613="",$F4613,HYPERLINK($G4613,$F4613)))</f>
        <v/>
      </c>
      <c r="H4613" s="1" t="str">
        <f aca="false">IF($I4613="","None Attached",IF(LEFT($I4613,5)="https",HYPERLINK($I4613,"Datasheet"),HYPERLINK(_xlfn.CONCAT("https://",$I4613),"Datasheet")))</f>
        <v>None Attached</v>
      </c>
      <c r="M4613" s="56"/>
      <c r="P4613" s="58"/>
      <c r="Q4613" s="1" t="n">
        <f aca="false">$M4613-$N4613</f>
        <v>0</v>
      </c>
      <c r="R4613" s="56"/>
      <c r="T4613" s="59" t="s">
        <v>15</v>
      </c>
      <c r="U4613" s="1" t="n">
        <f aca="false">$S4613-$R4613</f>
        <v>0</v>
      </c>
      <c r="V4613" s="1" t="n">
        <f aca="false">IF($T4613="±",$Q4613*2,$Q4613)</f>
        <v>0</v>
      </c>
      <c r="W4613" s="60" t="str">
        <f aca="false">IFERROR($U4613/ABS($V4613),"N/A")</f>
        <v>N/A</v>
      </c>
      <c r="X4613" s="61" t="str">
        <f aca="false">IF(OR($W4613="N/A",$R4613="",$S4613=""),"N/A",IF($W4613&gt;=4,"Not Significant",IF($W4613&gt;=2,"Semi-Significant","Significant")))</f>
        <v>N/A</v>
      </c>
      <c r="Z4613" s="1" t="str">
        <f aca="false">IF($D4613="Z540.1 w/data",0,"")</f>
        <v/>
      </c>
      <c r="AA4613" s="1" t="e">
        <f aca="false">$Y4613+$Q4613+$Z4613</f>
        <v>#VALUE!</v>
      </c>
      <c r="AB4613" s="1" t="n">
        <f aca="false">$N4613+$Q4613</f>
        <v>0</v>
      </c>
      <c r="AC4613" s="1" t="str">
        <f aca="false">IF($Y4613="","",IF(AND($AA4613&gt;=$R4613,$AA4613&lt;=$S4613),"Pass","Fail"))</f>
        <v/>
      </c>
      <c r="AD4613" s="1" t="str">
        <f aca="false">IF($Y4613="","",IF($AA4613&gt;$R4613,"Pass","Fail"))</f>
        <v/>
      </c>
      <c r="AE4613" s="1" t="str">
        <f aca="false">IF($Y4613="","",IF($AA4613&gt;=$R4613,"Pass","Fail"))</f>
        <v/>
      </c>
      <c r="AF4613" s="1" t="str">
        <f aca="false">IF($Y4613="","",IF($AA4613&lt;=$S4613,"Pass","Fail"))</f>
        <v/>
      </c>
      <c r="AG4613" s="1" t="str">
        <f aca="false">IF($Y4613="","",IF($AA4613&lt;$S4613,"Pass","Fail"))</f>
        <v/>
      </c>
      <c r="AH4613" s="23" t="str">
        <f aca="true">INDIRECT(CHOOSE(MATCH($T4613,{"±","&gt;","≥","≤","&lt;"},0), "AC", "AD", "AE", "AF", "AG") &amp; ROW())</f>
        <v/>
      </c>
      <c r="AI4613" s="56" t="str">
        <f aca="false">IF($X4613="Not Significant","No Further Action Required",
IF($AH4613="","",
IF(AND($AH4613="Pass",$L4613="0 - Passed "),"Analysis performed; no further action required.",
IF(AND($AH4613="Fail",$L4613="1 - Failed "),"Analysis performed; no further action required.",
IF(AND($AH4613="Pass",$L4613="2 - Limited In Use "),"Analysis performed; no further action required.",
IF(AND($AH4613="Fail",$L4613="3 - Adjusted "),"Analysis performed; no further action required.",
"Unit fails analysis; TSM determination required."))))))</f>
        <v/>
      </c>
      <c r="AJ4613" s="58"/>
    </row>
    <row r="4614" customFormat="false" ht="15" hidden="false" customHeight="false" outlineLevel="0" collapsed="false">
      <c r="A4614" s="56"/>
      <c r="E4614" s="57" t="str">
        <f aca="false">IF(AND($F4614="",$G4614=""),"",IF($G4614="",$F4614,HYPERLINK($G4614,$F4614)))</f>
        <v/>
      </c>
      <c r="H4614" s="1" t="str">
        <f aca="false">IF($I4614="","None Attached",IF(LEFT($I4614,5)="https",HYPERLINK($I4614,"Datasheet"),HYPERLINK(_xlfn.CONCAT("https://",$I4614),"Datasheet")))</f>
        <v>None Attached</v>
      </c>
      <c r="M4614" s="56"/>
      <c r="P4614" s="58"/>
      <c r="Q4614" s="1" t="n">
        <f aca="false">$M4614-$N4614</f>
        <v>0</v>
      </c>
      <c r="R4614" s="56"/>
      <c r="T4614" s="59" t="s">
        <v>15</v>
      </c>
      <c r="U4614" s="1" t="n">
        <f aca="false">$S4614-$R4614</f>
        <v>0</v>
      </c>
      <c r="V4614" s="1" t="n">
        <f aca="false">IF($T4614="±",$Q4614*2,$Q4614)</f>
        <v>0</v>
      </c>
      <c r="W4614" s="60" t="str">
        <f aca="false">IFERROR($U4614/ABS($V4614),"N/A")</f>
        <v>N/A</v>
      </c>
      <c r="X4614" s="61" t="str">
        <f aca="false">IF(OR($W4614="N/A",$R4614="",$S4614=""),"N/A",IF($W4614&gt;=4,"Not Significant",IF($W4614&gt;=2,"Semi-Significant","Significant")))</f>
        <v>N/A</v>
      </c>
      <c r="Z4614" s="1" t="str">
        <f aca="false">IF($D4614="Z540.1 w/data",0,"")</f>
        <v/>
      </c>
      <c r="AA4614" s="1" t="e">
        <f aca="false">$Y4614+$Q4614+$Z4614</f>
        <v>#VALUE!</v>
      </c>
      <c r="AB4614" s="1" t="n">
        <f aca="false">$N4614+$Q4614</f>
        <v>0</v>
      </c>
      <c r="AC4614" s="1" t="str">
        <f aca="false">IF($Y4614="","",IF(AND($AA4614&gt;=$R4614,$AA4614&lt;=$S4614),"Pass","Fail"))</f>
        <v/>
      </c>
      <c r="AD4614" s="1" t="str">
        <f aca="false">IF($Y4614="","",IF($AA4614&gt;$R4614,"Pass","Fail"))</f>
        <v/>
      </c>
      <c r="AE4614" s="1" t="str">
        <f aca="false">IF($Y4614="","",IF($AA4614&gt;=$R4614,"Pass","Fail"))</f>
        <v/>
      </c>
      <c r="AF4614" s="1" t="str">
        <f aca="false">IF($Y4614="","",IF($AA4614&lt;=$S4614,"Pass","Fail"))</f>
        <v/>
      </c>
      <c r="AG4614" s="1" t="str">
        <f aca="false">IF($Y4614="","",IF($AA4614&lt;$S4614,"Pass","Fail"))</f>
        <v/>
      </c>
      <c r="AH4614" s="23" t="str">
        <f aca="true">INDIRECT(CHOOSE(MATCH($T4614,{"±","&gt;","≥","≤","&lt;"},0), "AC", "AD", "AE", "AF", "AG") &amp; ROW())</f>
        <v/>
      </c>
      <c r="AI4614" s="56" t="str">
        <f aca="false">IF($X4614="Not Significant","No Further Action Required",
IF($AH4614="","",
IF(AND($AH4614="Pass",$L4614="0 - Passed "),"Analysis performed; no further action required.",
IF(AND($AH4614="Fail",$L4614="1 - Failed "),"Analysis performed; no further action required.",
IF(AND($AH4614="Pass",$L4614="2 - Limited In Use "),"Analysis performed; no further action required.",
IF(AND($AH4614="Fail",$L4614="3 - Adjusted "),"Analysis performed; no further action required.",
"Unit fails analysis; TSM determination required."))))))</f>
        <v/>
      </c>
      <c r="AJ4614" s="58"/>
    </row>
    <row r="4615" customFormat="false" ht="15" hidden="false" customHeight="false" outlineLevel="0" collapsed="false">
      <c r="A4615" s="56"/>
      <c r="E4615" s="57" t="str">
        <f aca="false">IF(AND($F4615="",$G4615=""),"",IF($G4615="",$F4615,HYPERLINK($G4615,$F4615)))</f>
        <v/>
      </c>
      <c r="H4615" s="1" t="str">
        <f aca="false">IF($I4615="","None Attached",IF(LEFT($I4615,5)="https",HYPERLINK($I4615,"Datasheet"),HYPERLINK(_xlfn.CONCAT("https://",$I4615),"Datasheet")))</f>
        <v>None Attached</v>
      </c>
      <c r="M4615" s="56"/>
      <c r="P4615" s="58"/>
      <c r="Q4615" s="1" t="n">
        <f aca="false">$M4615-$N4615</f>
        <v>0</v>
      </c>
      <c r="R4615" s="56"/>
      <c r="T4615" s="59" t="s">
        <v>15</v>
      </c>
      <c r="U4615" s="1" t="n">
        <f aca="false">$S4615-$R4615</f>
        <v>0</v>
      </c>
      <c r="V4615" s="1" t="n">
        <f aca="false">IF($T4615="±",$Q4615*2,$Q4615)</f>
        <v>0</v>
      </c>
      <c r="W4615" s="60" t="str">
        <f aca="false">IFERROR($U4615/ABS($V4615),"N/A")</f>
        <v>N/A</v>
      </c>
      <c r="X4615" s="61" t="str">
        <f aca="false">IF(OR($W4615="N/A",$R4615="",$S4615=""),"N/A",IF($W4615&gt;=4,"Not Significant",IF($W4615&gt;=2,"Semi-Significant","Significant")))</f>
        <v>N/A</v>
      </c>
      <c r="Z4615" s="1" t="str">
        <f aca="false">IF($D4615="Z540.1 w/data",0,"")</f>
        <v/>
      </c>
      <c r="AA4615" s="1" t="e">
        <f aca="false">$Y4615+$Q4615+$Z4615</f>
        <v>#VALUE!</v>
      </c>
      <c r="AB4615" s="1" t="n">
        <f aca="false">$N4615+$Q4615</f>
        <v>0</v>
      </c>
      <c r="AC4615" s="1" t="str">
        <f aca="false">IF($Y4615="","",IF(AND($AA4615&gt;=$R4615,$AA4615&lt;=$S4615),"Pass","Fail"))</f>
        <v/>
      </c>
      <c r="AD4615" s="1" t="str">
        <f aca="false">IF($Y4615="","",IF($AA4615&gt;$R4615,"Pass","Fail"))</f>
        <v/>
      </c>
      <c r="AE4615" s="1" t="str">
        <f aca="false">IF($Y4615="","",IF($AA4615&gt;=$R4615,"Pass","Fail"))</f>
        <v/>
      </c>
      <c r="AF4615" s="1" t="str">
        <f aca="false">IF($Y4615="","",IF($AA4615&lt;=$S4615,"Pass","Fail"))</f>
        <v/>
      </c>
      <c r="AG4615" s="1" t="str">
        <f aca="false">IF($Y4615="","",IF($AA4615&lt;$S4615,"Pass","Fail"))</f>
        <v/>
      </c>
      <c r="AH4615" s="23" t="str">
        <f aca="true">INDIRECT(CHOOSE(MATCH($T4615,{"±","&gt;","≥","≤","&lt;"},0), "AC", "AD", "AE", "AF", "AG") &amp; ROW())</f>
        <v/>
      </c>
      <c r="AI4615" s="56" t="str">
        <f aca="false">IF($X4615="Not Significant","No Further Action Required",
IF($AH4615="","",
IF(AND($AH4615="Pass",$L4615="0 - Passed "),"Analysis performed; no further action required.",
IF(AND($AH4615="Fail",$L4615="1 - Failed "),"Analysis performed; no further action required.",
IF(AND($AH4615="Pass",$L4615="2 - Limited In Use "),"Analysis performed; no further action required.",
IF(AND($AH4615="Fail",$L4615="3 - Adjusted "),"Analysis performed; no further action required.",
"Unit fails analysis; TSM determination required."))))))</f>
        <v/>
      </c>
      <c r="AJ4615" s="58"/>
    </row>
    <row r="4616" customFormat="false" ht="15" hidden="false" customHeight="false" outlineLevel="0" collapsed="false">
      <c r="A4616" s="56"/>
      <c r="E4616" s="57" t="str">
        <f aca="false">IF(AND($F4616="",$G4616=""),"",IF($G4616="",$F4616,HYPERLINK($G4616,$F4616)))</f>
        <v/>
      </c>
      <c r="H4616" s="1" t="str">
        <f aca="false">IF($I4616="","None Attached",IF(LEFT($I4616,5)="https",HYPERLINK($I4616,"Datasheet"),HYPERLINK(_xlfn.CONCAT("https://",$I4616),"Datasheet")))</f>
        <v>None Attached</v>
      </c>
      <c r="M4616" s="56"/>
      <c r="P4616" s="58"/>
      <c r="Q4616" s="1" t="n">
        <f aca="false">$M4616-$N4616</f>
        <v>0</v>
      </c>
      <c r="R4616" s="56"/>
      <c r="T4616" s="59" t="s">
        <v>15</v>
      </c>
      <c r="U4616" s="1" t="n">
        <f aca="false">$S4616-$R4616</f>
        <v>0</v>
      </c>
      <c r="V4616" s="1" t="n">
        <f aca="false">IF($T4616="±",$Q4616*2,$Q4616)</f>
        <v>0</v>
      </c>
      <c r="W4616" s="60" t="str">
        <f aca="false">IFERROR($U4616/ABS($V4616),"N/A")</f>
        <v>N/A</v>
      </c>
      <c r="X4616" s="61" t="str">
        <f aca="false">IF(OR($W4616="N/A",$R4616="",$S4616=""),"N/A",IF($W4616&gt;=4,"Not Significant",IF($W4616&gt;=2,"Semi-Significant","Significant")))</f>
        <v>N/A</v>
      </c>
      <c r="Z4616" s="1" t="str">
        <f aca="false">IF($D4616="Z540.1 w/data",0,"")</f>
        <v/>
      </c>
      <c r="AA4616" s="1" t="e">
        <f aca="false">$Y4616+$Q4616+$Z4616</f>
        <v>#VALUE!</v>
      </c>
      <c r="AB4616" s="1" t="n">
        <f aca="false">$N4616+$Q4616</f>
        <v>0</v>
      </c>
      <c r="AC4616" s="1" t="str">
        <f aca="false">IF($Y4616="","",IF(AND($AA4616&gt;=$R4616,$AA4616&lt;=$S4616),"Pass","Fail"))</f>
        <v/>
      </c>
      <c r="AD4616" s="1" t="str">
        <f aca="false">IF($Y4616="","",IF($AA4616&gt;$R4616,"Pass","Fail"))</f>
        <v/>
      </c>
      <c r="AE4616" s="1" t="str">
        <f aca="false">IF($Y4616="","",IF($AA4616&gt;=$R4616,"Pass","Fail"))</f>
        <v/>
      </c>
      <c r="AF4616" s="1" t="str">
        <f aca="false">IF($Y4616="","",IF($AA4616&lt;=$S4616,"Pass","Fail"))</f>
        <v/>
      </c>
      <c r="AG4616" s="1" t="str">
        <f aca="false">IF($Y4616="","",IF($AA4616&lt;$S4616,"Pass","Fail"))</f>
        <v/>
      </c>
      <c r="AH4616" s="23" t="str">
        <f aca="true">INDIRECT(CHOOSE(MATCH($T4616,{"±","&gt;","≥","≤","&lt;"},0), "AC", "AD", "AE", "AF", "AG") &amp; ROW())</f>
        <v/>
      </c>
      <c r="AI4616" s="56" t="str">
        <f aca="false">IF($X4616="Not Significant","No Further Action Required",
IF($AH4616="","",
IF(AND($AH4616="Pass",$L4616="0 - Passed "),"Analysis performed; no further action required.",
IF(AND($AH4616="Fail",$L4616="1 - Failed "),"Analysis performed; no further action required.",
IF(AND($AH4616="Pass",$L4616="2 - Limited In Use "),"Analysis performed; no further action required.",
IF(AND($AH4616="Fail",$L4616="3 - Adjusted "),"Analysis performed; no further action required.",
"Unit fails analysis; TSM determination required."))))))</f>
        <v/>
      </c>
      <c r="AJ4616" s="58"/>
    </row>
    <row r="4617" customFormat="false" ht="15" hidden="false" customHeight="false" outlineLevel="0" collapsed="false">
      <c r="A4617" s="56"/>
      <c r="E4617" s="57" t="str">
        <f aca="false">IF(AND($F4617="",$G4617=""),"",IF($G4617="",$F4617,HYPERLINK($G4617,$F4617)))</f>
        <v/>
      </c>
      <c r="H4617" s="1" t="str">
        <f aca="false">IF($I4617="","None Attached",IF(LEFT($I4617,5)="https",HYPERLINK($I4617,"Datasheet"),HYPERLINK(_xlfn.CONCAT("https://",$I4617),"Datasheet")))</f>
        <v>None Attached</v>
      </c>
      <c r="M4617" s="56"/>
      <c r="P4617" s="58"/>
      <c r="Q4617" s="1" t="n">
        <f aca="false">$M4617-$N4617</f>
        <v>0</v>
      </c>
      <c r="R4617" s="56"/>
      <c r="T4617" s="59" t="s">
        <v>15</v>
      </c>
      <c r="U4617" s="1" t="n">
        <f aca="false">$S4617-$R4617</f>
        <v>0</v>
      </c>
      <c r="V4617" s="1" t="n">
        <f aca="false">IF($T4617="±",$Q4617*2,$Q4617)</f>
        <v>0</v>
      </c>
      <c r="W4617" s="60" t="str">
        <f aca="false">IFERROR($U4617/ABS($V4617),"N/A")</f>
        <v>N/A</v>
      </c>
      <c r="X4617" s="61" t="str">
        <f aca="false">IF(OR($W4617="N/A",$R4617="",$S4617=""),"N/A",IF($W4617&gt;=4,"Not Significant",IF($W4617&gt;=2,"Semi-Significant","Significant")))</f>
        <v>N/A</v>
      </c>
      <c r="Z4617" s="1" t="str">
        <f aca="false">IF($D4617="Z540.1 w/data",0,"")</f>
        <v/>
      </c>
      <c r="AA4617" s="1" t="e">
        <f aca="false">$Y4617+$Q4617+$Z4617</f>
        <v>#VALUE!</v>
      </c>
      <c r="AB4617" s="1" t="n">
        <f aca="false">$N4617+$Q4617</f>
        <v>0</v>
      </c>
      <c r="AC4617" s="1" t="str">
        <f aca="false">IF($Y4617="","",IF(AND($AA4617&gt;=$R4617,$AA4617&lt;=$S4617),"Pass","Fail"))</f>
        <v/>
      </c>
      <c r="AD4617" s="1" t="str">
        <f aca="false">IF($Y4617="","",IF($AA4617&gt;$R4617,"Pass","Fail"))</f>
        <v/>
      </c>
      <c r="AE4617" s="1" t="str">
        <f aca="false">IF($Y4617="","",IF($AA4617&gt;=$R4617,"Pass","Fail"))</f>
        <v/>
      </c>
      <c r="AF4617" s="1" t="str">
        <f aca="false">IF($Y4617="","",IF($AA4617&lt;=$S4617,"Pass","Fail"))</f>
        <v/>
      </c>
      <c r="AG4617" s="1" t="str">
        <f aca="false">IF($Y4617="","",IF($AA4617&lt;$S4617,"Pass","Fail"))</f>
        <v/>
      </c>
      <c r="AH4617" s="23" t="str">
        <f aca="true">INDIRECT(CHOOSE(MATCH($T4617,{"±","&gt;","≥","≤","&lt;"},0), "AC", "AD", "AE", "AF", "AG") &amp; ROW())</f>
        <v/>
      </c>
      <c r="AI4617" s="56" t="str">
        <f aca="false">IF($X4617="Not Significant","No Further Action Required",
IF($AH4617="","",
IF(AND($AH4617="Pass",$L4617="0 - Passed "),"Analysis performed; no further action required.",
IF(AND($AH4617="Fail",$L4617="1 - Failed "),"Analysis performed; no further action required.",
IF(AND($AH4617="Pass",$L4617="2 - Limited In Use "),"Analysis performed; no further action required.",
IF(AND($AH4617="Fail",$L4617="3 - Adjusted "),"Analysis performed; no further action required.",
"Unit fails analysis; TSM determination required."))))))</f>
        <v/>
      </c>
      <c r="AJ4617" s="58"/>
    </row>
    <row r="4618" customFormat="false" ht="15" hidden="false" customHeight="false" outlineLevel="0" collapsed="false">
      <c r="A4618" s="56"/>
      <c r="E4618" s="57" t="str">
        <f aca="false">IF(AND($F4618="",$G4618=""),"",IF($G4618="",$F4618,HYPERLINK($G4618,$F4618)))</f>
        <v/>
      </c>
      <c r="H4618" s="1" t="str">
        <f aca="false">IF($I4618="","None Attached",IF(LEFT($I4618,5)="https",HYPERLINK($I4618,"Datasheet"),HYPERLINK(_xlfn.CONCAT("https://",$I4618),"Datasheet")))</f>
        <v>None Attached</v>
      </c>
      <c r="M4618" s="56"/>
      <c r="P4618" s="58"/>
      <c r="Q4618" s="1" t="n">
        <f aca="false">$M4618-$N4618</f>
        <v>0</v>
      </c>
      <c r="R4618" s="56"/>
      <c r="T4618" s="59" t="s">
        <v>15</v>
      </c>
      <c r="U4618" s="1" t="n">
        <f aca="false">$S4618-$R4618</f>
        <v>0</v>
      </c>
      <c r="V4618" s="1" t="n">
        <f aca="false">IF($T4618="±",$Q4618*2,$Q4618)</f>
        <v>0</v>
      </c>
      <c r="W4618" s="60" t="str">
        <f aca="false">IFERROR($U4618/ABS($V4618),"N/A")</f>
        <v>N/A</v>
      </c>
      <c r="X4618" s="61" t="str">
        <f aca="false">IF(OR($W4618="N/A",$R4618="",$S4618=""),"N/A",IF($W4618&gt;=4,"Not Significant",IF($W4618&gt;=2,"Semi-Significant","Significant")))</f>
        <v>N/A</v>
      </c>
      <c r="Z4618" s="1" t="str">
        <f aca="false">IF($D4618="Z540.1 w/data",0,"")</f>
        <v/>
      </c>
      <c r="AA4618" s="1" t="e">
        <f aca="false">$Y4618+$Q4618+$Z4618</f>
        <v>#VALUE!</v>
      </c>
      <c r="AB4618" s="1" t="n">
        <f aca="false">$N4618+$Q4618</f>
        <v>0</v>
      </c>
      <c r="AC4618" s="1" t="str">
        <f aca="false">IF($Y4618="","",IF(AND($AA4618&gt;=$R4618,$AA4618&lt;=$S4618),"Pass","Fail"))</f>
        <v/>
      </c>
      <c r="AD4618" s="1" t="str">
        <f aca="false">IF($Y4618="","",IF($AA4618&gt;$R4618,"Pass","Fail"))</f>
        <v/>
      </c>
      <c r="AE4618" s="1" t="str">
        <f aca="false">IF($Y4618="","",IF($AA4618&gt;=$R4618,"Pass","Fail"))</f>
        <v/>
      </c>
      <c r="AF4618" s="1" t="str">
        <f aca="false">IF($Y4618="","",IF($AA4618&lt;=$S4618,"Pass","Fail"))</f>
        <v/>
      </c>
      <c r="AG4618" s="1" t="str">
        <f aca="false">IF($Y4618="","",IF($AA4618&lt;$S4618,"Pass","Fail"))</f>
        <v/>
      </c>
      <c r="AH4618" s="23" t="str">
        <f aca="true">INDIRECT(CHOOSE(MATCH($T4618,{"±","&gt;","≥","≤","&lt;"},0), "AC", "AD", "AE", "AF", "AG") &amp; ROW())</f>
        <v/>
      </c>
      <c r="AI4618" s="56" t="str">
        <f aca="false">IF($X4618="Not Significant","No Further Action Required",
IF($AH4618="","",
IF(AND($AH4618="Pass",$L4618="0 - Passed "),"Analysis performed; no further action required.",
IF(AND($AH4618="Fail",$L4618="1 - Failed "),"Analysis performed; no further action required.",
IF(AND($AH4618="Pass",$L4618="2 - Limited In Use "),"Analysis performed; no further action required.",
IF(AND($AH4618="Fail",$L4618="3 - Adjusted "),"Analysis performed; no further action required.",
"Unit fails analysis; TSM determination required."))))))</f>
        <v/>
      </c>
      <c r="AJ4618" s="58"/>
    </row>
    <row r="4619" customFormat="false" ht="15" hidden="false" customHeight="false" outlineLevel="0" collapsed="false">
      <c r="A4619" s="56"/>
      <c r="E4619" s="57" t="str">
        <f aca="false">IF(AND($F4619="",$G4619=""),"",IF($G4619="",$F4619,HYPERLINK($G4619,$F4619)))</f>
        <v/>
      </c>
      <c r="H4619" s="1" t="str">
        <f aca="false">IF($I4619="","None Attached",IF(LEFT($I4619,5)="https",HYPERLINK($I4619,"Datasheet"),HYPERLINK(_xlfn.CONCAT("https://",$I4619),"Datasheet")))</f>
        <v>None Attached</v>
      </c>
      <c r="M4619" s="56"/>
      <c r="P4619" s="58"/>
      <c r="Q4619" s="1" t="n">
        <f aca="false">$M4619-$N4619</f>
        <v>0</v>
      </c>
      <c r="R4619" s="56"/>
      <c r="T4619" s="59" t="s">
        <v>15</v>
      </c>
      <c r="U4619" s="1" t="n">
        <f aca="false">$S4619-$R4619</f>
        <v>0</v>
      </c>
      <c r="V4619" s="1" t="n">
        <f aca="false">IF($T4619="±",$Q4619*2,$Q4619)</f>
        <v>0</v>
      </c>
      <c r="W4619" s="60" t="str">
        <f aca="false">IFERROR($U4619/ABS($V4619),"N/A")</f>
        <v>N/A</v>
      </c>
      <c r="X4619" s="61" t="str">
        <f aca="false">IF(OR($W4619="N/A",$R4619="",$S4619=""),"N/A",IF($W4619&gt;=4,"Not Significant",IF($W4619&gt;=2,"Semi-Significant","Significant")))</f>
        <v>N/A</v>
      </c>
      <c r="Z4619" s="1" t="str">
        <f aca="false">IF($D4619="Z540.1 w/data",0,"")</f>
        <v/>
      </c>
      <c r="AA4619" s="1" t="e">
        <f aca="false">$Y4619+$Q4619+$Z4619</f>
        <v>#VALUE!</v>
      </c>
      <c r="AB4619" s="1" t="n">
        <f aca="false">$N4619+$Q4619</f>
        <v>0</v>
      </c>
      <c r="AC4619" s="1" t="str">
        <f aca="false">IF($Y4619="","",IF(AND($AA4619&gt;=$R4619,$AA4619&lt;=$S4619),"Pass","Fail"))</f>
        <v/>
      </c>
      <c r="AD4619" s="1" t="str">
        <f aca="false">IF($Y4619="","",IF($AA4619&gt;$R4619,"Pass","Fail"))</f>
        <v/>
      </c>
      <c r="AE4619" s="1" t="str">
        <f aca="false">IF($Y4619="","",IF($AA4619&gt;=$R4619,"Pass","Fail"))</f>
        <v/>
      </c>
      <c r="AF4619" s="1" t="str">
        <f aca="false">IF($Y4619="","",IF($AA4619&lt;=$S4619,"Pass","Fail"))</f>
        <v/>
      </c>
      <c r="AG4619" s="1" t="str">
        <f aca="false">IF($Y4619="","",IF($AA4619&lt;$S4619,"Pass","Fail"))</f>
        <v/>
      </c>
      <c r="AH4619" s="23" t="str">
        <f aca="true">INDIRECT(CHOOSE(MATCH($T4619,{"±","&gt;","≥","≤","&lt;"},0), "AC", "AD", "AE", "AF", "AG") &amp; ROW())</f>
        <v/>
      </c>
      <c r="AI4619" s="56" t="str">
        <f aca="false">IF($X4619="Not Significant","No Further Action Required",
IF($AH4619="","",
IF(AND($AH4619="Pass",$L4619="0 - Passed "),"Analysis performed; no further action required.",
IF(AND($AH4619="Fail",$L4619="1 - Failed "),"Analysis performed; no further action required.",
IF(AND($AH4619="Pass",$L4619="2 - Limited In Use "),"Analysis performed; no further action required.",
IF(AND($AH4619="Fail",$L4619="3 - Adjusted "),"Analysis performed; no further action required.",
"Unit fails analysis; TSM determination required."))))))</f>
        <v/>
      </c>
      <c r="AJ4619" s="58"/>
    </row>
    <row r="4620" customFormat="false" ht="15" hidden="false" customHeight="false" outlineLevel="0" collapsed="false">
      <c r="A4620" s="56"/>
      <c r="E4620" s="57" t="str">
        <f aca="false">IF(AND($F4620="",$G4620=""),"",IF($G4620="",$F4620,HYPERLINK($G4620,$F4620)))</f>
        <v/>
      </c>
      <c r="H4620" s="1" t="str">
        <f aca="false">IF($I4620="","None Attached",IF(LEFT($I4620,5)="https",HYPERLINK($I4620,"Datasheet"),HYPERLINK(_xlfn.CONCAT("https://",$I4620),"Datasheet")))</f>
        <v>None Attached</v>
      </c>
      <c r="M4620" s="56"/>
      <c r="P4620" s="58"/>
      <c r="Q4620" s="1" t="n">
        <f aca="false">$M4620-$N4620</f>
        <v>0</v>
      </c>
      <c r="R4620" s="56"/>
      <c r="T4620" s="59" t="s">
        <v>15</v>
      </c>
      <c r="U4620" s="1" t="n">
        <f aca="false">$S4620-$R4620</f>
        <v>0</v>
      </c>
      <c r="V4620" s="1" t="n">
        <f aca="false">IF($T4620="±",$Q4620*2,$Q4620)</f>
        <v>0</v>
      </c>
      <c r="W4620" s="60" t="str">
        <f aca="false">IFERROR($U4620/ABS($V4620),"N/A")</f>
        <v>N/A</v>
      </c>
      <c r="X4620" s="61" t="str">
        <f aca="false">IF(OR($W4620="N/A",$R4620="",$S4620=""),"N/A",IF($W4620&gt;=4,"Not Significant",IF($W4620&gt;=2,"Semi-Significant","Significant")))</f>
        <v>N/A</v>
      </c>
      <c r="Z4620" s="1" t="str">
        <f aca="false">IF($D4620="Z540.1 w/data",0,"")</f>
        <v/>
      </c>
      <c r="AA4620" s="1" t="e">
        <f aca="false">$Y4620+$Q4620+$Z4620</f>
        <v>#VALUE!</v>
      </c>
      <c r="AB4620" s="1" t="n">
        <f aca="false">$N4620+$Q4620</f>
        <v>0</v>
      </c>
      <c r="AC4620" s="1" t="str">
        <f aca="false">IF($Y4620="","",IF(AND($AA4620&gt;=$R4620,$AA4620&lt;=$S4620),"Pass","Fail"))</f>
        <v/>
      </c>
      <c r="AD4620" s="1" t="str">
        <f aca="false">IF($Y4620="","",IF($AA4620&gt;$R4620,"Pass","Fail"))</f>
        <v/>
      </c>
      <c r="AE4620" s="1" t="str">
        <f aca="false">IF($Y4620="","",IF($AA4620&gt;=$R4620,"Pass","Fail"))</f>
        <v/>
      </c>
      <c r="AF4620" s="1" t="str">
        <f aca="false">IF($Y4620="","",IF($AA4620&lt;=$S4620,"Pass","Fail"))</f>
        <v/>
      </c>
      <c r="AG4620" s="1" t="str">
        <f aca="false">IF($Y4620="","",IF($AA4620&lt;$S4620,"Pass","Fail"))</f>
        <v/>
      </c>
      <c r="AH4620" s="23" t="str">
        <f aca="true">INDIRECT(CHOOSE(MATCH($T4620,{"±","&gt;","≥","≤","&lt;"},0), "AC", "AD", "AE", "AF", "AG") &amp; ROW())</f>
        <v/>
      </c>
      <c r="AI4620" s="56" t="str">
        <f aca="false">IF($X4620="Not Significant","No Further Action Required",
IF($AH4620="","",
IF(AND($AH4620="Pass",$L4620="0 - Passed "),"Analysis performed; no further action required.",
IF(AND($AH4620="Fail",$L4620="1 - Failed "),"Analysis performed; no further action required.",
IF(AND($AH4620="Pass",$L4620="2 - Limited In Use "),"Analysis performed; no further action required.",
IF(AND($AH4620="Fail",$L4620="3 - Adjusted "),"Analysis performed; no further action required.",
"Unit fails analysis; TSM determination required."))))))</f>
        <v/>
      </c>
      <c r="AJ4620" s="58"/>
    </row>
    <row r="4621" customFormat="false" ht="15" hidden="false" customHeight="false" outlineLevel="0" collapsed="false">
      <c r="A4621" s="56"/>
      <c r="E4621" s="57" t="str">
        <f aca="false">IF(AND($F4621="",$G4621=""),"",IF($G4621="",$F4621,HYPERLINK($G4621,$F4621)))</f>
        <v/>
      </c>
      <c r="H4621" s="1" t="str">
        <f aca="false">IF($I4621="","None Attached",IF(LEFT($I4621,5)="https",HYPERLINK($I4621,"Datasheet"),HYPERLINK(_xlfn.CONCAT("https://",$I4621),"Datasheet")))</f>
        <v>None Attached</v>
      </c>
      <c r="M4621" s="56"/>
      <c r="P4621" s="58"/>
      <c r="Q4621" s="1" t="n">
        <f aca="false">$M4621-$N4621</f>
        <v>0</v>
      </c>
      <c r="R4621" s="56"/>
      <c r="T4621" s="59" t="s">
        <v>15</v>
      </c>
      <c r="U4621" s="1" t="n">
        <f aca="false">$S4621-$R4621</f>
        <v>0</v>
      </c>
      <c r="V4621" s="1" t="n">
        <f aca="false">IF($T4621="±",$Q4621*2,$Q4621)</f>
        <v>0</v>
      </c>
      <c r="W4621" s="60" t="str">
        <f aca="false">IFERROR($U4621/ABS($V4621),"N/A")</f>
        <v>N/A</v>
      </c>
      <c r="X4621" s="61" t="str">
        <f aca="false">IF(OR($W4621="N/A",$R4621="",$S4621=""),"N/A",IF($W4621&gt;=4,"Not Significant",IF($W4621&gt;=2,"Semi-Significant","Significant")))</f>
        <v>N/A</v>
      </c>
      <c r="Z4621" s="1" t="str">
        <f aca="false">IF($D4621="Z540.1 w/data",0,"")</f>
        <v/>
      </c>
      <c r="AA4621" s="1" t="e">
        <f aca="false">$Y4621+$Q4621+$Z4621</f>
        <v>#VALUE!</v>
      </c>
      <c r="AB4621" s="1" t="n">
        <f aca="false">$N4621+$Q4621</f>
        <v>0</v>
      </c>
      <c r="AC4621" s="1" t="str">
        <f aca="false">IF($Y4621="","",IF(AND($AA4621&gt;=$R4621,$AA4621&lt;=$S4621),"Pass","Fail"))</f>
        <v/>
      </c>
      <c r="AD4621" s="1" t="str">
        <f aca="false">IF($Y4621="","",IF($AA4621&gt;$R4621,"Pass","Fail"))</f>
        <v/>
      </c>
      <c r="AE4621" s="1" t="str">
        <f aca="false">IF($Y4621="","",IF($AA4621&gt;=$R4621,"Pass","Fail"))</f>
        <v/>
      </c>
      <c r="AF4621" s="1" t="str">
        <f aca="false">IF($Y4621="","",IF($AA4621&lt;=$S4621,"Pass","Fail"))</f>
        <v/>
      </c>
      <c r="AG4621" s="1" t="str">
        <f aca="false">IF($Y4621="","",IF($AA4621&lt;$S4621,"Pass","Fail"))</f>
        <v/>
      </c>
      <c r="AH4621" s="23" t="str">
        <f aca="true">INDIRECT(CHOOSE(MATCH($T4621,{"±","&gt;","≥","≤","&lt;"},0), "AC", "AD", "AE", "AF", "AG") &amp; ROW())</f>
        <v/>
      </c>
      <c r="AI4621" s="56" t="str">
        <f aca="false">IF($X4621="Not Significant","No Further Action Required",
IF($AH4621="","",
IF(AND($AH4621="Pass",$L4621="0 - Passed "),"Analysis performed; no further action required.",
IF(AND($AH4621="Fail",$L4621="1 - Failed "),"Analysis performed; no further action required.",
IF(AND($AH4621="Pass",$L4621="2 - Limited In Use "),"Analysis performed; no further action required.",
IF(AND($AH4621="Fail",$L4621="3 - Adjusted "),"Analysis performed; no further action required.",
"Unit fails analysis; TSM determination required."))))))</f>
        <v/>
      </c>
      <c r="AJ4621" s="58"/>
    </row>
    <row r="4622" customFormat="false" ht="15" hidden="false" customHeight="false" outlineLevel="0" collapsed="false">
      <c r="A4622" s="56"/>
      <c r="E4622" s="57" t="str">
        <f aca="false">IF(AND($F4622="",$G4622=""),"",IF($G4622="",$F4622,HYPERLINK($G4622,$F4622)))</f>
        <v/>
      </c>
      <c r="H4622" s="1" t="str">
        <f aca="false">IF($I4622="","None Attached",IF(LEFT($I4622,5)="https",HYPERLINK($I4622,"Datasheet"),HYPERLINK(_xlfn.CONCAT("https://",$I4622),"Datasheet")))</f>
        <v>None Attached</v>
      </c>
      <c r="M4622" s="56"/>
      <c r="P4622" s="58"/>
      <c r="Q4622" s="1" t="n">
        <f aca="false">$M4622-$N4622</f>
        <v>0</v>
      </c>
      <c r="R4622" s="56"/>
      <c r="T4622" s="59" t="s">
        <v>15</v>
      </c>
      <c r="U4622" s="1" t="n">
        <f aca="false">$S4622-$R4622</f>
        <v>0</v>
      </c>
      <c r="V4622" s="1" t="n">
        <f aca="false">IF($T4622="±",$Q4622*2,$Q4622)</f>
        <v>0</v>
      </c>
      <c r="W4622" s="60" t="str">
        <f aca="false">IFERROR($U4622/ABS($V4622),"N/A")</f>
        <v>N/A</v>
      </c>
      <c r="X4622" s="61" t="str">
        <f aca="false">IF(OR($W4622="N/A",$R4622="",$S4622=""),"N/A",IF($W4622&gt;=4,"Not Significant",IF($W4622&gt;=2,"Semi-Significant","Significant")))</f>
        <v>N/A</v>
      </c>
      <c r="Z4622" s="1" t="str">
        <f aca="false">IF($D4622="Z540.1 w/data",0,"")</f>
        <v/>
      </c>
      <c r="AA4622" s="1" t="e">
        <f aca="false">$Y4622+$Q4622+$Z4622</f>
        <v>#VALUE!</v>
      </c>
      <c r="AB4622" s="1" t="n">
        <f aca="false">$N4622+$Q4622</f>
        <v>0</v>
      </c>
      <c r="AC4622" s="1" t="str">
        <f aca="false">IF($Y4622="","",IF(AND($AA4622&gt;=$R4622,$AA4622&lt;=$S4622),"Pass","Fail"))</f>
        <v/>
      </c>
      <c r="AD4622" s="1" t="str">
        <f aca="false">IF($Y4622="","",IF($AA4622&gt;$R4622,"Pass","Fail"))</f>
        <v/>
      </c>
      <c r="AE4622" s="1" t="str">
        <f aca="false">IF($Y4622="","",IF($AA4622&gt;=$R4622,"Pass","Fail"))</f>
        <v/>
      </c>
      <c r="AF4622" s="1" t="str">
        <f aca="false">IF($Y4622="","",IF($AA4622&lt;=$S4622,"Pass","Fail"))</f>
        <v/>
      </c>
      <c r="AG4622" s="1" t="str">
        <f aca="false">IF($Y4622="","",IF($AA4622&lt;$S4622,"Pass","Fail"))</f>
        <v/>
      </c>
      <c r="AH4622" s="23" t="str">
        <f aca="true">INDIRECT(CHOOSE(MATCH($T4622,{"±","&gt;","≥","≤","&lt;"},0), "AC", "AD", "AE", "AF", "AG") &amp; ROW())</f>
        <v/>
      </c>
      <c r="AI4622" s="56" t="str">
        <f aca="false">IF($X4622="Not Significant","No Further Action Required",
IF($AH4622="","",
IF(AND($AH4622="Pass",$L4622="0 - Passed "),"Analysis performed; no further action required.",
IF(AND($AH4622="Fail",$L4622="1 - Failed "),"Analysis performed; no further action required.",
IF(AND($AH4622="Pass",$L4622="2 - Limited In Use "),"Analysis performed; no further action required.",
IF(AND($AH4622="Fail",$L4622="3 - Adjusted "),"Analysis performed; no further action required.",
"Unit fails analysis; TSM determination required."))))))</f>
        <v/>
      </c>
      <c r="AJ4622" s="58"/>
    </row>
    <row r="4623" customFormat="false" ht="15" hidden="false" customHeight="false" outlineLevel="0" collapsed="false">
      <c r="A4623" s="56"/>
      <c r="E4623" s="57" t="str">
        <f aca="false">IF(AND($F4623="",$G4623=""),"",IF($G4623="",$F4623,HYPERLINK($G4623,$F4623)))</f>
        <v/>
      </c>
      <c r="H4623" s="1" t="str">
        <f aca="false">IF($I4623="","None Attached",IF(LEFT($I4623,5)="https",HYPERLINK($I4623,"Datasheet"),HYPERLINK(_xlfn.CONCAT("https://",$I4623),"Datasheet")))</f>
        <v>None Attached</v>
      </c>
      <c r="M4623" s="56"/>
      <c r="P4623" s="58"/>
      <c r="Q4623" s="1" t="n">
        <f aca="false">$M4623-$N4623</f>
        <v>0</v>
      </c>
      <c r="R4623" s="56"/>
      <c r="T4623" s="59" t="s">
        <v>15</v>
      </c>
      <c r="U4623" s="1" t="n">
        <f aca="false">$S4623-$R4623</f>
        <v>0</v>
      </c>
      <c r="V4623" s="1" t="n">
        <f aca="false">IF($T4623="±",$Q4623*2,$Q4623)</f>
        <v>0</v>
      </c>
      <c r="W4623" s="60" t="str">
        <f aca="false">IFERROR($U4623/ABS($V4623),"N/A")</f>
        <v>N/A</v>
      </c>
      <c r="X4623" s="61" t="str">
        <f aca="false">IF(OR($W4623="N/A",$R4623="",$S4623=""),"N/A",IF($W4623&gt;=4,"Not Significant",IF($W4623&gt;=2,"Semi-Significant","Significant")))</f>
        <v>N/A</v>
      </c>
      <c r="Z4623" s="1" t="str">
        <f aca="false">IF($D4623="Z540.1 w/data",0,"")</f>
        <v/>
      </c>
      <c r="AA4623" s="1" t="e">
        <f aca="false">$Y4623+$Q4623+$Z4623</f>
        <v>#VALUE!</v>
      </c>
      <c r="AB4623" s="1" t="n">
        <f aca="false">$N4623+$Q4623</f>
        <v>0</v>
      </c>
      <c r="AC4623" s="1" t="str">
        <f aca="false">IF($Y4623="","",IF(AND($AA4623&gt;=$R4623,$AA4623&lt;=$S4623),"Pass","Fail"))</f>
        <v/>
      </c>
      <c r="AD4623" s="1" t="str">
        <f aca="false">IF($Y4623="","",IF($AA4623&gt;$R4623,"Pass","Fail"))</f>
        <v/>
      </c>
      <c r="AE4623" s="1" t="str">
        <f aca="false">IF($Y4623="","",IF($AA4623&gt;=$R4623,"Pass","Fail"))</f>
        <v/>
      </c>
      <c r="AF4623" s="1" t="str">
        <f aca="false">IF($Y4623="","",IF($AA4623&lt;=$S4623,"Pass","Fail"))</f>
        <v/>
      </c>
      <c r="AG4623" s="1" t="str">
        <f aca="false">IF($Y4623="","",IF($AA4623&lt;$S4623,"Pass","Fail"))</f>
        <v/>
      </c>
      <c r="AH4623" s="23" t="str">
        <f aca="true">INDIRECT(CHOOSE(MATCH($T4623,{"±","&gt;","≥","≤","&lt;"},0), "AC", "AD", "AE", "AF", "AG") &amp; ROW())</f>
        <v/>
      </c>
      <c r="AI4623" s="56" t="str">
        <f aca="false">IF($X4623="Not Significant","No Further Action Required",
IF($AH4623="","",
IF(AND($AH4623="Pass",$L4623="0 - Passed "),"Analysis performed; no further action required.",
IF(AND($AH4623="Fail",$L4623="1 - Failed "),"Analysis performed; no further action required.",
IF(AND($AH4623="Pass",$L4623="2 - Limited In Use "),"Analysis performed; no further action required.",
IF(AND($AH4623="Fail",$L4623="3 - Adjusted "),"Analysis performed; no further action required.",
"Unit fails analysis; TSM determination required."))))))</f>
        <v/>
      </c>
      <c r="AJ4623" s="58"/>
    </row>
    <row r="4624" customFormat="false" ht="15" hidden="false" customHeight="false" outlineLevel="0" collapsed="false">
      <c r="A4624" s="56"/>
      <c r="E4624" s="57" t="str">
        <f aca="false">IF(AND($F4624="",$G4624=""),"",IF($G4624="",$F4624,HYPERLINK($G4624,$F4624)))</f>
        <v/>
      </c>
      <c r="H4624" s="1" t="str">
        <f aca="false">IF($I4624="","None Attached",IF(LEFT($I4624,5)="https",HYPERLINK($I4624,"Datasheet"),HYPERLINK(_xlfn.CONCAT("https://",$I4624),"Datasheet")))</f>
        <v>None Attached</v>
      </c>
      <c r="M4624" s="56"/>
      <c r="P4624" s="58"/>
      <c r="Q4624" s="1" t="n">
        <f aca="false">$M4624-$N4624</f>
        <v>0</v>
      </c>
      <c r="R4624" s="56"/>
      <c r="T4624" s="59" t="s">
        <v>15</v>
      </c>
      <c r="U4624" s="1" t="n">
        <f aca="false">$S4624-$R4624</f>
        <v>0</v>
      </c>
      <c r="V4624" s="1" t="n">
        <f aca="false">IF($T4624="±",$Q4624*2,$Q4624)</f>
        <v>0</v>
      </c>
      <c r="W4624" s="60" t="str">
        <f aca="false">IFERROR($U4624/ABS($V4624),"N/A")</f>
        <v>N/A</v>
      </c>
      <c r="X4624" s="61" t="str">
        <f aca="false">IF(OR($W4624="N/A",$R4624="",$S4624=""),"N/A",IF($W4624&gt;=4,"Not Significant",IF($W4624&gt;=2,"Semi-Significant","Significant")))</f>
        <v>N/A</v>
      </c>
      <c r="Z4624" s="1" t="str">
        <f aca="false">IF($D4624="Z540.1 w/data",0,"")</f>
        <v/>
      </c>
      <c r="AA4624" s="1" t="e">
        <f aca="false">$Y4624+$Q4624+$Z4624</f>
        <v>#VALUE!</v>
      </c>
      <c r="AB4624" s="1" t="n">
        <f aca="false">$N4624+$Q4624</f>
        <v>0</v>
      </c>
      <c r="AC4624" s="1" t="str">
        <f aca="false">IF($Y4624="","",IF(AND($AA4624&gt;=$R4624,$AA4624&lt;=$S4624),"Pass","Fail"))</f>
        <v/>
      </c>
      <c r="AD4624" s="1" t="str">
        <f aca="false">IF($Y4624="","",IF($AA4624&gt;$R4624,"Pass","Fail"))</f>
        <v/>
      </c>
      <c r="AE4624" s="1" t="str">
        <f aca="false">IF($Y4624="","",IF($AA4624&gt;=$R4624,"Pass","Fail"))</f>
        <v/>
      </c>
      <c r="AF4624" s="1" t="str">
        <f aca="false">IF($Y4624="","",IF($AA4624&lt;=$S4624,"Pass","Fail"))</f>
        <v/>
      </c>
      <c r="AG4624" s="1" t="str">
        <f aca="false">IF($Y4624="","",IF($AA4624&lt;$S4624,"Pass","Fail"))</f>
        <v/>
      </c>
      <c r="AH4624" s="23" t="str">
        <f aca="true">INDIRECT(CHOOSE(MATCH($T4624,{"±","&gt;","≥","≤","&lt;"},0), "AC", "AD", "AE", "AF", "AG") &amp; ROW())</f>
        <v/>
      </c>
      <c r="AI4624" s="56" t="str">
        <f aca="false">IF($X4624="Not Significant","No Further Action Required",
IF($AH4624="","",
IF(AND($AH4624="Pass",$L4624="0 - Passed "),"Analysis performed; no further action required.",
IF(AND($AH4624="Fail",$L4624="1 - Failed "),"Analysis performed; no further action required.",
IF(AND($AH4624="Pass",$L4624="2 - Limited In Use "),"Analysis performed; no further action required.",
IF(AND($AH4624="Fail",$L4624="3 - Adjusted "),"Analysis performed; no further action required.",
"Unit fails analysis; TSM determination required."))))))</f>
        <v/>
      </c>
      <c r="AJ4624" s="58"/>
    </row>
    <row r="4625" customFormat="false" ht="15" hidden="false" customHeight="false" outlineLevel="0" collapsed="false">
      <c r="A4625" s="56"/>
      <c r="E4625" s="57" t="str">
        <f aca="false">IF(AND($F4625="",$G4625=""),"",IF($G4625="",$F4625,HYPERLINK($G4625,$F4625)))</f>
        <v/>
      </c>
      <c r="H4625" s="1" t="str">
        <f aca="false">IF($I4625="","None Attached",IF(LEFT($I4625,5)="https",HYPERLINK($I4625,"Datasheet"),HYPERLINK(_xlfn.CONCAT("https://",$I4625),"Datasheet")))</f>
        <v>None Attached</v>
      </c>
      <c r="M4625" s="56"/>
      <c r="P4625" s="58"/>
      <c r="Q4625" s="1" t="n">
        <f aca="false">$M4625-$N4625</f>
        <v>0</v>
      </c>
      <c r="R4625" s="56"/>
      <c r="T4625" s="59" t="s">
        <v>15</v>
      </c>
      <c r="U4625" s="1" t="n">
        <f aca="false">$S4625-$R4625</f>
        <v>0</v>
      </c>
      <c r="V4625" s="1" t="n">
        <f aca="false">IF($T4625="±",$Q4625*2,$Q4625)</f>
        <v>0</v>
      </c>
      <c r="W4625" s="60" t="str">
        <f aca="false">IFERROR($U4625/ABS($V4625),"N/A")</f>
        <v>N/A</v>
      </c>
      <c r="X4625" s="61" t="str">
        <f aca="false">IF(OR($W4625="N/A",$R4625="",$S4625=""),"N/A",IF($W4625&gt;=4,"Not Significant",IF($W4625&gt;=2,"Semi-Significant","Significant")))</f>
        <v>N/A</v>
      </c>
      <c r="Z4625" s="1" t="str">
        <f aca="false">IF($D4625="Z540.1 w/data",0,"")</f>
        <v/>
      </c>
      <c r="AA4625" s="1" t="e">
        <f aca="false">$Y4625+$Q4625+$Z4625</f>
        <v>#VALUE!</v>
      </c>
      <c r="AB4625" s="1" t="n">
        <f aca="false">$N4625+$Q4625</f>
        <v>0</v>
      </c>
      <c r="AC4625" s="1" t="str">
        <f aca="false">IF($Y4625="","",IF(AND($AA4625&gt;=$R4625,$AA4625&lt;=$S4625),"Pass","Fail"))</f>
        <v/>
      </c>
      <c r="AD4625" s="1" t="str">
        <f aca="false">IF($Y4625="","",IF($AA4625&gt;$R4625,"Pass","Fail"))</f>
        <v/>
      </c>
      <c r="AE4625" s="1" t="str">
        <f aca="false">IF($Y4625="","",IF($AA4625&gt;=$R4625,"Pass","Fail"))</f>
        <v/>
      </c>
      <c r="AF4625" s="1" t="str">
        <f aca="false">IF($Y4625="","",IF($AA4625&lt;=$S4625,"Pass","Fail"))</f>
        <v/>
      </c>
      <c r="AG4625" s="1" t="str">
        <f aca="false">IF($Y4625="","",IF($AA4625&lt;$S4625,"Pass","Fail"))</f>
        <v/>
      </c>
      <c r="AH4625" s="23" t="str">
        <f aca="true">INDIRECT(CHOOSE(MATCH($T4625,{"±","&gt;","≥","≤","&lt;"},0), "AC", "AD", "AE", "AF", "AG") &amp; ROW())</f>
        <v/>
      </c>
      <c r="AI4625" s="56" t="str">
        <f aca="false">IF($X4625="Not Significant","No Further Action Required",
IF($AH4625="","",
IF(AND($AH4625="Pass",$L4625="0 - Passed "),"Analysis performed; no further action required.",
IF(AND($AH4625="Fail",$L4625="1 - Failed "),"Analysis performed; no further action required.",
IF(AND($AH4625="Pass",$L4625="2 - Limited In Use "),"Analysis performed; no further action required.",
IF(AND($AH4625="Fail",$L4625="3 - Adjusted "),"Analysis performed; no further action required.",
"Unit fails analysis; TSM determination required."))))))</f>
        <v/>
      </c>
      <c r="AJ4625" s="58"/>
    </row>
    <row r="4626" customFormat="false" ht="15" hidden="false" customHeight="false" outlineLevel="0" collapsed="false">
      <c r="A4626" s="56"/>
      <c r="E4626" s="57" t="str">
        <f aca="false">IF(AND($F4626="",$G4626=""),"",IF($G4626="",$F4626,HYPERLINK($G4626,$F4626)))</f>
        <v/>
      </c>
      <c r="H4626" s="1" t="str">
        <f aca="false">IF($I4626="","None Attached",IF(LEFT($I4626,5)="https",HYPERLINK($I4626,"Datasheet"),HYPERLINK(_xlfn.CONCAT("https://",$I4626),"Datasheet")))</f>
        <v>None Attached</v>
      </c>
      <c r="M4626" s="56"/>
      <c r="P4626" s="58"/>
      <c r="Q4626" s="1" t="n">
        <f aca="false">$M4626-$N4626</f>
        <v>0</v>
      </c>
      <c r="R4626" s="56"/>
      <c r="T4626" s="59" t="s">
        <v>15</v>
      </c>
      <c r="U4626" s="1" t="n">
        <f aca="false">$S4626-$R4626</f>
        <v>0</v>
      </c>
      <c r="V4626" s="1" t="n">
        <f aca="false">IF($T4626="±",$Q4626*2,$Q4626)</f>
        <v>0</v>
      </c>
      <c r="W4626" s="60" t="str">
        <f aca="false">IFERROR($U4626/ABS($V4626),"N/A")</f>
        <v>N/A</v>
      </c>
      <c r="X4626" s="61" t="str">
        <f aca="false">IF(OR($W4626="N/A",$R4626="",$S4626=""),"N/A",IF($W4626&gt;=4,"Not Significant",IF($W4626&gt;=2,"Semi-Significant","Significant")))</f>
        <v>N/A</v>
      </c>
      <c r="Z4626" s="1" t="str">
        <f aca="false">IF($D4626="Z540.1 w/data",0,"")</f>
        <v/>
      </c>
      <c r="AA4626" s="1" t="e">
        <f aca="false">$Y4626+$Q4626+$Z4626</f>
        <v>#VALUE!</v>
      </c>
      <c r="AB4626" s="1" t="n">
        <f aca="false">$N4626+$Q4626</f>
        <v>0</v>
      </c>
      <c r="AC4626" s="1" t="str">
        <f aca="false">IF($Y4626="","",IF(AND($AA4626&gt;=$R4626,$AA4626&lt;=$S4626),"Pass","Fail"))</f>
        <v/>
      </c>
      <c r="AD4626" s="1" t="str">
        <f aca="false">IF($Y4626="","",IF($AA4626&gt;$R4626,"Pass","Fail"))</f>
        <v/>
      </c>
      <c r="AE4626" s="1" t="str">
        <f aca="false">IF($Y4626="","",IF($AA4626&gt;=$R4626,"Pass","Fail"))</f>
        <v/>
      </c>
      <c r="AF4626" s="1" t="str">
        <f aca="false">IF($Y4626="","",IF($AA4626&lt;=$S4626,"Pass","Fail"))</f>
        <v/>
      </c>
      <c r="AG4626" s="1" t="str">
        <f aca="false">IF($Y4626="","",IF($AA4626&lt;$S4626,"Pass","Fail"))</f>
        <v/>
      </c>
      <c r="AH4626" s="23" t="str">
        <f aca="true">INDIRECT(CHOOSE(MATCH($T4626,{"±","&gt;","≥","≤","&lt;"},0), "AC", "AD", "AE", "AF", "AG") &amp; ROW())</f>
        <v/>
      </c>
      <c r="AI4626" s="56" t="str">
        <f aca="false">IF($X4626="Not Significant","No Further Action Required",
IF($AH4626="","",
IF(AND($AH4626="Pass",$L4626="0 - Passed "),"Analysis performed; no further action required.",
IF(AND($AH4626="Fail",$L4626="1 - Failed "),"Analysis performed; no further action required.",
IF(AND($AH4626="Pass",$L4626="2 - Limited In Use "),"Analysis performed; no further action required.",
IF(AND($AH4626="Fail",$L4626="3 - Adjusted "),"Analysis performed; no further action required.",
"Unit fails analysis; TSM determination required."))))))</f>
        <v/>
      </c>
      <c r="AJ4626" s="58"/>
    </row>
    <row r="4627" customFormat="false" ht="15" hidden="false" customHeight="false" outlineLevel="0" collapsed="false">
      <c r="A4627" s="56"/>
      <c r="E4627" s="57" t="str">
        <f aca="false">IF(AND($F4627="",$G4627=""),"",IF($G4627="",$F4627,HYPERLINK($G4627,$F4627)))</f>
        <v/>
      </c>
      <c r="H4627" s="1" t="str">
        <f aca="false">IF($I4627="","None Attached",IF(LEFT($I4627,5)="https",HYPERLINK($I4627,"Datasheet"),HYPERLINK(_xlfn.CONCAT("https://",$I4627),"Datasheet")))</f>
        <v>None Attached</v>
      </c>
      <c r="M4627" s="56"/>
      <c r="P4627" s="58"/>
      <c r="Q4627" s="1" t="n">
        <f aca="false">$M4627-$N4627</f>
        <v>0</v>
      </c>
      <c r="R4627" s="56"/>
      <c r="T4627" s="59" t="s">
        <v>15</v>
      </c>
      <c r="U4627" s="1" t="n">
        <f aca="false">$S4627-$R4627</f>
        <v>0</v>
      </c>
      <c r="V4627" s="1" t="n">
        <f aca="false">IF($T4627="±",$Q4627*2,$Q4627)</f>
        <v>0</v>
      </c>
      <c r="W4627" s="60" t="str">
        <f aca="false">IFERROR($U4627/ABS($V4627),"N/A")</f>
        <v>N/A</v>
      </c>
      <c r="X4627" s="61" t="str">
        <f aca="false">IF(OR($W4627="N/A",$R4627="",$S4627=""),"N/A",IF($W4627&gt;=4,"Not Significant",IF($W4627&gt;=2,"Semi-Significant","Significant")))</f>
        <v>N/A</v>
      </c>
      <c r="Z4627" s="1" t="str">
        <f aca="false">IF($D4627="Z540.1 w/data",0,"")</f>
        <v/>
      </c>
      <c r="AA4627" s="1" t="e">
        <f aca="false">$Y4627+$Q4627+$Z4627</f>
        <v>#VALUE!</v>
      </c>
      <c r="AB4627" s="1" t="n">
        <f aca="false">$N4627+$Q4627</f>
        <v>0</v>
      </c>
      <c r="AC4627" s="1" t="str">
        <f aca="false">IF($Y4627="","",IF(AND($AA4627&gt;=$R4627,$AA4627&lt;=$S4627),"Pass","Fail"))</f>
        <v/>
      </c>
      <c r="AD4627" s="1" t="str">
        <f aca="false">IF($Y4627="","",IF($AA4627&gt;$R4627,"Pass","Fail"))</f>
        <v/>
      </c>
      <c r="AE4627" s="1" t="str">
        <f aca="false">IF($Y4627="","",IF($AA4627&gt;=$R4627,"Pass","Fail"))</f>
        <v/>
      </c>
      <c r="AF4627" s="1" t="str">
        <f aca="false">IF($Y4627="","",IF($AA4627&lt;=$S4627,"Pass","Fail"))</f>
        <v/>
      </c>
      <c r="AG4627" s="1" t="str">
        <f aca="false">IF($Y4627="","",IF($AA4627&lt;$S4627,"Pass","Fail"))</f>
        <v/>
      </c>
      <c r="AH4627" s="23" t="str">
        <f aca="true">INDIRECT(CHOOSE(MATCH($T4627,{"±","&gt;","≥","≤","&lt;"},0), "AC", "AD", "AE", "AF", "AG") &amp; ROW())</f>
        <v/>
      </c>
      <c r="AI4627" s="56" t="str">
        <f aca="false">IF($X4627="Not Significant","No Further Action Required",
IF($AH4627="","",
IF(AND($AH4627="Pass",$L4627="0 - Passed "),"Analysis performed; no further action required.",
IF(AND($AH4627="Fail",$L4627="1 - Failed "),"Analysis performed; no further action required.",
IF(AND($AH4627="Pass",$L4627="2 - Limited In Use "),"Analysis performed; no further action required.",
IF(AND($AH4627="Fail",$L4627="3 - Adjusted "),"Analysis performed; no further action required.",
"Unit fails analysis; TSM determination required."))))))</f>
        <v/>
      </c>
      <c r="AJ4627" s="58"/>
    </row>
    <row r="4628" customFormat="false" ht="15" hidden="false" customHeight="false" outlineLevel="0" collapsed="false">
      <c r="A4628" s="56"/>
      <c r="E4628" s="57" t="str">
        <f aca="false">IF(AND($F4628="",$G4628=""),"",IF($G4628="",$F4628,HYPERLINK($G4628,$F4628)))</f>
        <v/>
      </c>
      <c r="H4628" s="1" t="str">
        <f aca="false">IF($I4628="","None Attached",IF(LEFT($I4628,5)="https",HYPERLINK($I4628,"Datasheet"),HYPERLINK(_xlfn.CONCAT("https://",$I4628),"Datasheet")))</f>
        <v>None Attached</v>
      </c>
      <c r="M4628" s="56"/>
      <c r="P4628" s="58"/>
      <c r="Q4628" s="1" t="n">
        <f aca="false">$M4628-$N4628</f>
        <v>0</v>
      </c>
      <c r="R4628" s="56"/>
      <c r="T4628" s="59" t="s">
        <v>15</v>
      </c>
      <c r="U4628" s="1" t="n">
        <f aca="false">$S4628-$R4628</f>
        <v>0</v>
      </c>
      <c r="V4628" s="1" t="n">
        <f aca="false">IF($T4628="±",$Q4628*2,$Q4628)</f>
        <v>0</v>
      </c>
      <c r="W4628" s="60" t="str">
        <f aca="false">IFERROR($U4628/ABS($V4628),"N/A")</f>
        <v>N/A</v>
      </c>
      <c r="X4628" s="61" t="str">
        <f aca="false">IF(OR($W4628="N/A",$R4628="",$S4628=""),"N/A",IF($W4628&gt;=4,"Not Significant",IF($W4628&gt;=2,"Semi-Significant","Significant")))</f>
        <v>N/A</v>
      </c>
      <c r="Z4628" s="1" t="str">
        <f aca="false">IF($D4628="Z540.1 w/data",0,"")</f>
        <v/>
      </c>
      <c r="AA4628" s="1" t="e">
        <f aca="false">$Y4628+$Q4628+$Z4628</f>
        <v>#VALUE!</v>
      </c>
      <c r="AB4628" s="1" t="n">
        <f aca="false">$N4628+$Q4628</f>
        <v>0</v>
      </c>
      <c r="AC4628" s="1" t="str">
        <f aca="false">IF($Y4628="","",IF(AND($AA4628&gt;=$R4628,$AA4628&lt;=$S4628),"Pass","Fail"))</f>
        <v/>
      </c>
      <c r="AD4628" s="1" t="str">
        <f aca="false">IF($Y4628="","",IF($AA4628&gt;$R4628,"Pass","Fail"))</f>
        <v/>
      </c>
      <c r="AE4628" s="1" t="str">
        <f aca="false">IF($Y4628="","",IF($AA4628&gt;=$R4628,"Pass","Fail"))</f>
        <v/>
      </c>
      <c r="AF4628" s="1" t="str">
        <f aca="false">IF($Y4628="","",IF($AA4628&lt;=$S4628,"Pass","Fail"))</f>
        <v/>
      </c>
      <c r="AG4628" s="1" t="str">
        <f aca="false">IF($Y4628="","",IF($AA4628&lt;$S4628,"Pass","Fail"))</f>
        <v/>
      </c>
      <c r="AH4628" s="23" t="str">
        <f aca="true">INDIRECT(CHOOSE(MATCH($T4628,{"±","&gt;","≥","≤","&lt;"},0), "AC", "AD", "AE", "AF", "AG") &amp; ROW())</f>
        <v/>
      </c>
      <c r="AI4628" s="56" t="str">
        <f aca="false">IF($X4628="Not Significant","No Further Action Required",
IF($AH4628="","",
IF(AND($AH4628="Pass",$L4628="0 - Passed "),"Analysis performed; no further action required.",
IF(AND($AH4628="Fail",$L4628="1 - Failed "),"Analysis performed; no further action required.",
IF(AND($AH4628="Pass",$L4628="2 - Limited In Use "),"Analysis performed; no further action required.",
IF(AND($AH4628="Fail",$L4628="3 - Adjusted "),"Analysis performed; no further action required.",
"Unit fails analysis; TSM determination required."))))))</f>
        <v/>
      </c>
      <c r="AJ4628" s="58"/>
    </row>
    <row r="4629" customFormat="false" ht="15" hidden="false" customHeight="false" outlineLevel="0" collapsed="false">
      <c r="A4629" s="56"/>
      <c r="E4629" s="57" t="str">
        <f aca="false">IF(AND($F4629="",$G4629=""),"",IF($G4629="",$F4629,HYPERLINK($G4629,$F4629)))</f>
        <v/>
      </c>
      <c r="H4629" s="1" t="str">
        <f aca="false">IF($I4629="","None Attached",IF(LEFT($I4629,5)="https",HYPERLINK($I4629,"Datasheet"),HYPERLINK(_xlfn.CONCAT("https://",$I4629),"Datasheet")))</f>
        <v>None Attached</v>
      </c>
      <c r="M4629" s="56"/>
      <c r="P4629" s="58"/>
      <c r="Q4629" s="1" t="n">
        <f aca="false">$M4629-$N4629</f>
        <v>0</v>
      </c>
      <c r="R4629" s="56"/>
      <c r="T4629" s="59" t="s">
        <v>15</v>
      </c>
      <c r="U4629" s="1" t="n">
        <f aca="false">$S4629-$R4629</f>
        <v>0</v>
      </c>
      <c r="V4629" s="1" t="n">
        <f aca="false">IF($T4629="±",$Q4629*2,$Q4629)</f>
        <v>0</v>
      </c>
      <c r="W4629" s="60" t="str">
        <f aca="false">IFERROR($U4629/ABS($V4629),"N/A")</f>
        <v>N/A</v>
      </c>
      <c r="X4629" s="61" t="str">
        <f aca="false">IF(OR($W4629="N/A",$R4629="",$S4629=""),"N/A",IF($W4629&gt;=4,"Not Significant",IF($W4629&gt;=2,"Semi-Significant","Significant")))</f>
        <v>N/A</v>
      </c>
      <c r="Z4629" s="1" t="str">
        <f aca="false">IF($D4629="Z540.1 w/data",0,"")</f>
        <v/>
      </c>
      <c r="AA4629" s="1" t="e">
        <f aca="false">$Y4629+$Q4629+$Z4629</f>
        <v>#VALUE!</v>
      </c>
      <c r="AB4629" s="1" t="n">
        <f aca="false">$N4629+$Q4629</f>
        <v>0</v>
      </c>
      <c r="AC4629" s="1" t="str">
        <f aca="false">IF($Y4629="","",IF(AND($AA4629&gt;=$R4629,$AA4629&lt;=$S4629),"Pass","Fail"))</f>
        <v/>
      </c>
      <c r="AD4629" s="1" t="str">
        <f aca="false">IF($Y4629="","",IF($AA4629&gt;$R4629,"Pass","Fail"))</f>
        <v/>
      </c>
      <c r="AE4629" s="1" t="str">
        <f aca="false">IF($Y4629="","",IF($AA4629&gt;=$R4629,"Pass","Fail"))</f>
        <v/>
      </c>
      <c r="AF4629" s="1" t="str">
        <f aca="false">IF($Y4629="","",IF($AA4629&lt;=$S4629,"Pass","Fail"))</f>
        <v/>
      </c>
      <c r="AG4629" s="1" t="str">
        <f aca="false">IF($Y4629="","",IF($AA4629&lt;$S4629,"Pass","Fail"))</f>
        <v/>
      </c>
      <c r="AH4629" s="23" t="str">
        <f aca="true">INDIRECT(CHOOSE(MATCH($T4629,{"±","&gt;","≥","≤","&lt;"},0), "AC", "AD", "AE", "AF", "AG") &amp; ROW())</f>
        <v/>
      </c>
      <c r="AI4629" s="56" t="str">
        <f aca="false">IF($X4629="Not Significant","No Further Action Required",
IF($AH4629="","",
IF(AND($AH4629="Pass",$L4629="0 - Passed "),"Analysis performed; no further action required.",
IF(AND($AH4629="Fail",$L4629="1 - Failed "),"Analysis performed; no further action required.",
IF(AND($AH4629="Pass",$L4629="2 - Limited In Use "),"Analysis performed; no further action required.",
IF(AND($AH4629="Fail",$L4629="3 - Adjusted "),"Analysis performed; no further action required.",
"Unit fails analysis; TSM determination required."))))))</f>
        <v/>
      </c>
      <c r="AJ4629" s="58"/>
    </row>
    <row r="4630" customFormat="false" ht="15" hidden="false" customHeight="false" outlineLevel="0" collapsed="false">
      <c r="A4630" s="56"/>
      <c r="E4630" s="57" t="str">
        <f aca="false">IF(AND($F4630="",$G4630=""),"",IF($G4630="",$F4630,HYPERLINK($G4630,$F4630)))</f>
        <v/>
      </c>
      <c r="H4630" s="1" t="str">
        <f aca="false">IF($I4630="","None Attached",IF(LEFT($I4630,5)="https",HYPERLINK($I4630,"Datasheet"),HYPERLINK(_xlfn.CONCAT("https://",$I4630),"Datasheet")))</f>
        <v>None Attached</v>
      </c>
      <c r="M4630" s="56"/>
      <c r="P4630" s="58"/>
      <c r="Q4630" s="1" t="n">
        <f aca="false">$M4630-$N4630</f>
        <v>0</v>
      </c>
      <c r="R4630" s="56"/>
      <c r="T4630" s="59" t="s">
        <v>15</v>
      </c>
      <c r="U4630" s="1" t="n">
        <f aca="false">$S4630-$R4630</f>
        <v>0</v>
      </c>
      <c r="V4630" s="1" t="n">
        <f aca="false">IF($T4630="±",$Q4630*2,$Q4630)</f>
        <v>0</v>
      </c>
      <c r="W4630" s="60" t="str">
        <f aca="false">IFERROR($U4630/ABS($V4630),"N/A")</f>
        <v>N/A</v>
      </c>
      <c r="X4630" s="61" t="str">
        <f aca="false">IF(OR($W4630="N/A",$R4630="",$S4630=""),"N/A",IF($W4630&gt;=4,"Not Significant",IF($W4630&gt;=2,"Semi-Significant","Significant")))</f>
        <v>N/A</v>
      </c>
      <c r="Z4630" s="1" t="str">
        <f aca="false">IF($D4630="Z540.1 w/data",0,"")</f>
        <v/>
      </c>
      <c r="AA4630" s="1" t="e">
        <f aca="false">$Y4630+$Q4630+$Z4630</f>
        <v>#VALUE!</v>
      </c>
      <c r="AB4630" s="1" t="n">
        <f aca="false">$N4630+$Q4630</f>
        <v>0</v>
      </c>
      <c r="AC4630" s="1" t="str">
        <f aca="false">IF($Y4630="","",IF(AND($AA4630&gt;=$R4630,$AA4630&lt;=$S4630),"Pass","Fail"))</f>
        <v/>
      </c>
      <c r="AD4630" s="1" t="str">
        <f aca="false">IF($Y4630="","",IF($AA4630&gt;$R4630,"Pass","Fail"))</f>
        <v/>
      </c>
      <c r="AE4630" s="1" t="str">
        <f aca="false">IF($Y4630="","",IF($AA4630&gt;=$R4630,"Pass","Fail"))</f>
        <v/>
      </c>
      <c r="AF4630" s="1" t="str">
        <f aca="false">IF($Y4630="","",IF($AA4630&lt;=$S4630,"Pass","Fail"))</f>
        <v/>
      </c>
      <c r="AG4630" s="1" t="str">
        <f aca="false">IF($Y4630="","",IF($AA4630&lt;$S4630,"Pass","Fail"))</f>
        <v/>
      </c>
      <c r="AH4630" s="23" t="str">
        <f aca="true">INDIRECT(CHOOSE(MATCH($T4630,{"±","&gt;","≥","≤","&lt;"},0), "AC", "AD", "AE", "AF", "AG") &amp; ROW())</f>
        <v/>
      </c>
      <c r="AI4630" s="56" t="str">
        <f aca="false">IF($X4630="Not Significant","No Further Action Required",
IF($AH4630="","",
IF(AND($AH4630="Pass",$L4630="0 - Passed "),"Analysis performed; no further action required.",
IF(AND($AH4630="Fail",$L4630="1 - Failed "),"Analysis performed; no further action required.",
IF(AND($AH4630="Pass",$L4630="2 - Limited In Use "),"Analysis performed; no further action required.",
IF(AND($AH4630="Fail",$L4630="3 - Adjusted "),"Analysis performed; no further action required.",
"Unit fails analysis; TSM determination required."))))))</f>
        <v/>
      </c>
      <c r="AJ4630" s="58"/>
    </row>
    <row r="4631" customFormat="false" ht="15" hidden="false" customHeight="false" outlineLevel="0" collapsed="false">
      <c r="A4631" s="56"/>
      <c r="E4631" s="57" t="str">
        <f aca="false">IF(AND($F4631="",$G4631=""),"",IF($G4631="",$F4631,HYPERLINK($G4631,$F4631)))</f>
        <v/>
      </c>
      <c r="H4631" s="1" t="str">
        <f aca="false">IF($I4631="","None Attached",IF(LEFT($I4631,5)="https",HYPERLINK($I4631,"Datasheet"),HYPERLINK(_xlfn.CONCAT("https://",$I4631),"Datasheet")))</f>
        <v>None Attached</v>
      </c>
      <c r="M4631" s="56"/>
      <c r="P4631" s="58"/>
      <c r="Q4631" s="1" t="n">
        <f aca="false">$M4631-$N4631</f>
        <v>0</v>
      </c>
      <c r="R4631" s="56"/>
      <c r="T4631" s="59" t="s">
        <v>15</v>
      </c>
      <c r="U4631" s="1" t="n">
        <f aca="false">$S4631-$R4631</f>
        <v>0</v>
      </c>
      <c r="V4631" s="1" t="n">
        <f aca="false">IF($T4631="±",$Q4631*2,$Q4631)</f>
        <v>0</v>
      </c>
      <c r="W4631" s="60" t="str">
        <f aca="false">IFERROR($U4631/ABS($V4631),"N/A")</f>
        <v>N/A</v>
      </c>
      <c r="X4631" s="61" t="str">
        <f aca="false">IF(OR($W4631="N/A",$R4631="",$S4631=""),"N/A",IF($W4631&gt;=4,"Not Significant",IF($W4631&gt;=2,"Semi-Significant","Significant")))</f>
        <v>N/A</v>
      </c>
      <c r="Z4631" s="1" t="str">
        <f aca="false">IF($D4631="Z540.1 w/data",0,"")</f>
        <v/>
      </c>
      <c r="AA4631" s="1" t="e">
        <f aca="false">$Y4631+$Q4631+$Z4631</f>
        <v>#VALUE!</v>
      </c>
      <c r="AB4631" s="1" t="n">
        <f aca="false">$N4631+$Q4631</f>
        <v>0</v>
      </c>
      <c r="AC4631" s="1" t="str">
        <f aca="false">IF($Y4631="","",IF(AND($AA4631&gt;=$R4631,$AA4631&lt;=$S4631),"Pass","Fail"))</f>
        <v/>
      </c>
      <c r="AD4631" s="1" t="str">
        <f aca="false">IF($Y4631="","",IF($AA4631&gt;$R4631,"Pass","Fail"))</f>
        <v/>
      </c>
      <c r="AE4631" s="1" t="str">
        <f aca="false">IF($Y4631="","",IF($AA4631&gt;=$R4631,"Pass","Fail"))</f>
        <v/>
      </c>
      <c r="AF4631" s="1" t="str">
        <f aca="false">IF($Y4631="","",IF($AA4631&lt;=$S4631,"Pass","Fail"))</f>
        <v/>
      </c>
      <c r="AG4631" s="1" t="str">
        <f aca="false">IF($Y4631="","",IF($AA4631&lt;$S4631,"Pass","Fail"))</f>
        <v/>
      </c>
      <c r="AH4631" s="23" t="str">
        <f aca="true">INDIRECT(CHOOSE(MATCH($T4631,{"±","&gt;","≥","≤","&lt;"},0), "AC", "AD", "AE", "AF", "AG") &amp; ROW())</f>
        <v/>
      </c>
      <c r="AI4631" s="56" t="str">
        <f aca="false">IF($X4631="Not Significant","No Further Action Required",
IF($AH4631="","",
IF(AND($AH4631="Pass",$L4631="0 - Passed "),"Analysis performed; no further action required.",
IF(AND($AH4631="Fail",$L4631="1 - Failed "),"Analysis performed; no further action required.",
IF(AND($AH4631="Pass",$L4631="2 - Limited In Use "),"Analysis performed; no further action required.",
IF(AND($AH4631="Fail",$L4631="3 - Adjusted "),"Analysis performed; no further action required.",
"Unit fails analysis; TSM determination required."))))))</f>
        <v/>
      </c>
      <c r="AJ4631" s="58"/>
    </row>
    <row r="4632" customFormat="false" ht="15" hidden="false" customHeight="false" outlineLevel="0" collapsed="false">
      <c r="A4632" s="56"/>
      <c r="E4632" s="57" t="str">
        <f aca="false">IF(AND($F4632="",$G4632=""),"",IF($G4632="",$F4632,HYPERLINK($G4632,$F4632)))</f>
        <v/>
      </c>
      <c r="H4632" s="1" t="str">
        <f aca="false">IF($I4632="","None Attached",IF(LEFT($I4632,5)="https",HYPERLINK($I4632,"Datasheet"),HYPERLINK(_xlfn.CONCAT("https://",$I4632),"Datasheet")))</f>
        <v>None Attached</v>
      </c>
      <c r="M4632" s="56"/>
      <c r="P4632" s="58"/>
      <c r="Q4632" s="1" t="n">
        <f aca="false">$M4632-$N4632</f>
        <v>0</v>
      </c>
      <c r="R4632" s="56"/>
      <c r="T4632" s="59" t="s">
        <v>15</v>
      </c>
      <c r="U4632" s="1" t="n">
        <f aca="false">$S4632-$R4632</f>
        <v>0</v>
      </c>
      <c r="V4632" s="1" t="n">
        <f aca="false">IF($T4632="±",$Q4632*2,$Q4632)</f>
        <v>0</v>
      </c>
      <c r="W4632" s="60" t="str">
        <f aca="false">IFERROR($U4632/ABS($V4632),"N/A")</f>
        <v>N/A</v>
      </c>
      <c r="X4632" s="61" t="str">
        <f aca="false">IF(OR($W4632="N/A",$R4632="",$S4632=""),"N/A",IF($W4632&gt;=4,"Not Significant",IF($W4632&gt;=2,"Semi-Significant","Significant")))</f>
        <v>N/A</v>
      </c>
      <c r="Z4632" s="1" t="str">
        <f aca="false">IF($D4632="Z540.1 w/data",0,"")</f>
        <v/>
      </c>
      <c r="AA4632" s="1" t="e">
        <f aca="false">$Y4632+$Q4632+$Z4632</f>
        <v>#VALUE!</v>
      </c>
      <c r="AB4632" s="1" t="n">
        <f aca="false">$N4632+$Q4632</f>
        <v>0</v>
      </c>
      <c r="AC4632" s="1" t="str">
        <f aca="false">IF($Y4632="","",IF(AND($AA4632&gt;=$R4632,$AA4632&lt;=$S4632),"Pass","Fail"))</f>
        <v/>
      </c>
      <c r="AD4632" s="1" t="str">
        <f aca="false">IF($Y4632="","",IF($AA4632&gt;$R4632,"Pass","Fail"))</f>
        <v/>
      </c>
      <c r="AE4632" s="1" t="str">
        <f aca="false">IF($Y4632="","",IF($AA4632&gt;=$R4632,"Pass","Fail"))</f>
        <v/>
      </c>
      <c r="AF4632" s="1" t="str">
        <f aca="false">IF($Y4632="","",IF($AA4632&lt;=$S4632,"Pass","Fail"))</f>
        <v/>
      </c>
      <c r="AG4632" s="1" t="str">
        <f aca="false">IF($Y4632="","",IF($AA4632&lt;$S4632,"Pass","Fail"))</f>
        <v/>
      </c>
      <c r="AH4632" s="23" t="str">
        <f aca="true">INDIRECT(CHOOSE(MATCH($T4632,{"±","&gt;","≥","≤","&lt;"},0), "AC", "AD", "AE", "AF", "AG") &amp; ROW())</f>
        <v/>
      </c>
      <c r="AI4632" s="56" t="str">
        <f aca="false">IF($X4632="Not Significant","No Further Action Required",
IF($AH4632="","",
IF(AND($AH4632="Pass",$L4632="0 - Passed "),"Analysis performed; no further action required.",
IF(AND($AH4632="Fail",$L4632="1 - Failed "),"Analysis performed; no further action required.",
IF(AND($AH4632="Pass",$L4632="2 - Limited In Use "),"Analysis performed; no further action required.",
IF(AND($AH4632="Fail",$L4632="3 - Adjusted "),"Analysis performed; no further action required.",
"Unit fails analysis; TSM determination required."))))))</f>
        <v/>
      </c>
      <c r="AJ4632" s="58"/>
    </row>
    <row r="4633" customFormat="false" ht="15" hidden="false" customHeight="false" outlineLevel="0" collapsed="false">
      <c r="A4633" s="56"/>
      <c r="E4633" s="57" t="str">
        <f aca="false">IF(AND($F4633="",$G4633=""),"",IF($G4633="",$F4633,HYPERLINK($G4633,$F4633)))</f>
        <v/>
      </c>
      <c r="H4633" s="1" t="str">
        <f aca="false">IF($I4633="","None Attached",IF(LEFT($I4633,5)="https",HYPERLINK($I4633,"Datasheet"),HYPERLINK(_xlfn.CONCAT("https://",$I4633),"Datasheet")))</f>
        <v>None Attached</v>
      </c>
      <c r="M4633" s="56"/>
      <c r="P4633" s="58"/>
      <c r="Q4633" s="1" t="n">
        <f aca="false">$M4633-$N4633</f>
        <v>0</v>
      </c>
      <c r="R4633" s="56"/>
      <c r="T4633" s="59" t="s">
        <v>15</v>
      </c>
      <c r="U4633" s="1" t="n">
        <f aca="false">$S4633-$R4633</f>
        <v>0</v>
      </c>
      <c r="V4633" s="1" t="n">
        <f aca="false">IF($T4633="±",$Q4633*2,$Q4633)</f>
        <v>0</v>
      </c>
      <c r="W4633" s="60" t="str">
        <f aca="false">IFERROR($U4633/ABS($V4633),"N/A")</f>
        <v>N/A</v>
      </c>
      <c r="X4633" s="61" t="str">
        <f aca="false">IF(OR($W4633="N/A",$R4633="",$S4633=""),"N/A",IF($W4633&gt;=4,"Not Significant",IF($W4633&gt;=2,"Semi-Significant","Significant")))</f>
        <v>N/A</v>
      </c>
      <c r="Z4633" s="1" t="str">
        <f aca="false">IF($D4633="Z540.1 w/data",0,"")</f>
        <v/>
      </c>
      <c r="AA4633" s="1" t="e">
        <f aca="false">$Y4633+$Q4633+$Z4633</f>
        <v>#VALUE!</v>
      </c>
      <c r="AB4633" s="1" t="n">
        <f aca="false">$N4633+$Q4633</f>
        <v>0</v>
      </c>
      <c r="AC4633" s="1" t="str">
        <f aca="false">IF($Y4633="","",IF(AND($AA4633&gt;=$R4633,$AA4633&lt;=$S4633),"Pass","Fail"))</f>
        <v/>
      </c>
      <c r="AD4633" s="1" t="str">
        <f aca="false">IF($Y4633="","",IF($AA4633&gt;$R4633,"Pass","Fail"))</f>
        <v/>
      </c>
      <c r="AE4633" s="1" t="str">
        <f aca="false">IF($Y4633="","",IF($AA4633&gt;=$R4633,"Pass","Fail"))</f>
        <v/>
      </c>
      <c r="AF4633" s="1" t="str">
        <f aca="false">IF($Y4633="","",IF($AA4633&lt;=$S4633,"Pass","Fail"))</f>
        <v/>
      </c>
      <c r="AG4633" s="1" t="str">
        <f aca="false">IF($Y4633="","",IF($AA4633&lt;$S4633,"Pass","Fail"))</f>
        <v/>
      </c>
      <c r="AH4633" s="23" t="str">
        <f aca="true">INDIRECT(CHOOSE(MATCH($T4633,{"±","&gt;","≥","≤","&lt;"},0), "AC", "AD", "AE", "AF", "AG") &amp; ROW())</f>
        <v/>
      </c>
      <c r="AI4633" s="56" t="str">
        <f aca="false">IF($X4633="Not Significant","No Further Action Required",
IF($AH4633="","",
IF(AND($AH4633="Pass",$L4633="0 - Passed "),"Analysis performed; no further action required.",
IF(AND($AH4633="Fail",$L4633="1 - Failed "),"Analysis performed; no further action required.",
IF(AND($AH4633="Pass",$L4633="2 - Limited In Use "),"Analysis performed; no further action required.",
IF(AND($AH4633="Fail",$L4633="3 - Adjusted "),"Analysis performed; no further action required.",
"Unit fails analysis; TSM determination required."))))))</f>
        <v/>
      </c>
      <c r="AJ4633" s="58"/>
    </row>
    <row r="4634" customFormat="false" ht="15" hidden="false" customHeight="false" outlineLevel="0" collapsed="false">
      <c r="A4634" s="56"/>
      <c r="E4634" s="57" t="str">
        <f aca="false">IF(AND($F4634="",$G4634=""),"",IF($G4634="",$F4634,HYPERLINK($G4634,$F4634)))</f>
        <v/>
      </c>
      <c r="H4634" s="1" t="str">
        <f aca="false">IF($I4634="","None Attached",IF(LEFT($I4634,5)="https",HYPERLINK($I4634,"Datasheet"),HYPERLINK(_xlfn.CONCAT("https://",$I4634),"Datasheet")))</f>
        <v>None Attached</v>
      </c>
      <c r="M4634" s="56"/>
      <c r="P4634" s="58"/>
      <c r="Q4634" s="1" t="n">
        <f aca="false">$M4634-$N4634</f>
        <v>0</v>
      </c>
      <c r="R4634" s="56"/>
      <c r="T4634" s="59" t="s">
        <v>15</v>
      </c>
      <c r="U4634" s="1" t="n">
        <f aca="false">$S4634-$R4634</f>
        <v>0</v>
      </c>
      <c r="V4634" s="1" t="n">
        <f aca="false">IF($T4634="±",$Q4634*2,$Q4634)</f>
        <v>0</v>
      </c>
      <c r="W4634" s="60" t="str">
        <f aca="false">IFERROR($U4634/ABS($V4634),"N/A")</f>
        <v>N/A</v>
      </c>
      <c r="X4634" s="61" t="str">
        <f aca="false">IF(OR($W4634="N/A",$R4634="",$S4634=""),"N/A",IF($W4634&gt;=4,"Not Significant",IF($W4634&gt;=2,"Semi-Significant","Significant")))</f>
        <v>N/A</v>
      </c>
      <c r="Z4634" s="1" t="str">
        <f aca="false">IF($D4634="Z540.1 w/data",0,"")</f>
        <v/>
      </c>
      <c r="AA4634" s="1" t="e">
        <f aca="false">$Y4634+$Q4634+$Z4634</f>
        <v>#VALUE!</v>
      </c>
      <c r="AB4634" s="1" t="n">
        <f aca="false">$N4634+$Q4634</f>
        <v>0</v>
      </c>
      <c r="AC4634" s="1" t="str">
        <f aca="false">IF($Y4634="","",IF(AND($AA4634&gt;=$R4634,$AA4634&lt;=$S4634),"Pass","Fail"))</f>
        <v/>
      </c>
      <c r="AD4634" s="1" t="str">
        <f aca="false">IF($Y4634="","",IF($AA4634&gt;$R4634,"Pass","Fail"))</f>
        <v/>
      </c>
      <c r="AE4634" s="1" t="str">
        <f aca="false">IF($Y4634="","",IF($AA4634&gt;=$R4634,"Pass","Fail"))</f>
        <v/>
      </c>
      <c r="AF4634" s="1" t="str">
        <f aca="false">IF($Y4634="","",IF($AA4634&lt;=$S4634,"Pass","Fail"))</f>
        <v/>
      </c>
      <c r="AG4634" s="1" t="str">
        <f aca="false">IF($Y4634="","",IF($AA4634&lt;$S4634,"Pass","Fail"))</f>
        <v/>
      </c>
      <c r="AH4634" s="23" t="str">
        <f aca="true">INDIRECT(CHOOSE(MATCH($T4634,{"±","&gt;","≥","≤","&lt;"},0), "AC", "AD", "AE", "AF", "AG") &amp; ROW())</f>
        <v/>
      </c>
      <c r="AI4634" s="56" t="str">
        <f aca="false">IF($X4634="Not Significant","No Further Action Required",
IF($AH4634="","",
IF(AND($AH4634="Pass",$L4634="0 - Passed "),"Analysis performed; no further action required.",
IF(AND($AH4634="Fail",$L4634="1 - Failed "),"Analysis performed; no further action required.",
IF(AND($AH4634="Pass",$L4634="2 - Limited In Use "),"Analysis performed; no further action required.",
IF(AND($AH4634="Fail",$L4634="3 - Adjusted "),"Analysis performed; no further action required.",
"Unit fails analysis; TSM determination required."))))))</f>
        <v/>
      </c>
      <c r="AJ4634" s="58"/>
    </row>
    <row r="4635" customFormat="false" ht="15" hidden="false" customHeight="false" outlineLevel="0" collapsed="false">
      <c r="A4635" s="56"/>
      <c r="E4635" s="57" t="str">
        <f aca="false">IF(AND($F4635="",$G4635=""),"",IF($G4635="",$F4635,HYPERLINK($G4635,$F4635)))</f>
        <v/>
      </c>
      <c r="H4635" s="1" t="str">
        <f aca="false">IF($I4635="","None Attached",IF(LEFT($I4635,5)="https",HYPERLINK($I4635,"Datasheet"),HYPERLINK(_xlfn.CONCAT("https://",$I4635),"Datasheet")))</f>
        <v>None Attached</v>
      </c>
      <c r="M4635" s="56"/>
      <c r="P4635" s="58"/>
      <c r="Q4635" s="1" t="n">
        <f aca="false">$M4635-$N4635</f>
        <v>0</v>
      </c>
      <c r="R4635" s="56"/>
      <c r="T4635" s="59" t="s">
        <v>15</v>
      </c>
      <c r="U4635" s="1" t="n">
        <f aca="false">$S4635-$R4635</f>
        <v>0</v>
      </c>
      <c r="V4635" s="1" t="n">
        <f aca="false">IF($T4635="±",$Q4635*2,$Q4635)</f>
        <v>0</v>
      </c>
      <c r="W4635" s="60" t="str">
        <f aca="false">IFERROR($U4635/ABS($V4635),"N/A")</f>
        <v>N/A</v>
      </c>
      <c r="X4635" s="61" t="str">
        <f aca="false">IF(OR($W4635="N/A",$R4635="",$S4635=""),"N/A",IF($W4635&gt;=4,"Not Significant",IF($W4635&gt;=2,"Semi-Significant","Significant")))</f>
        <v>N/A</v>
      </c>
      <c r="Z4635" s="1" t="str">
        <f aca="false">IF($D4635="Z540.1 w/data",0,"")</f>
        <v/>
      </c>
      <c r="AA4635" s="1" t="e">
        <f aca="false">$Y4635+$Q4635+$Z4635</f>
        <v>#VALUE!</v>
      </c>
      <c r="AB4635" s="1" t="n">
        <f aca="false">$N4635+$Q4635</f>
        <v>0</v>
      </c>
      <c r="AC4635" s="1" t="str">
        <f aca="false">IF($Y4635="","",IF(AND($AA4635&gt;=$R4635,$AA4635&lt;=$S4635),"Pass","Fail"))</f>
        <v/>
      </c>
      <c r="AD4635" s="1" t="str">
        <f aca="false">IF($Y4635="","",IF($AA4635&gt;$R4635,"Pass","Fail"))</f>
        <v/>
      </c>
      <c r="AE4635" s="1" t="str">
        <f aca="false">IF($Y4635="","",IF($AA4635&gt;=$R4635,"Pass","Fail"))</f>
        <v/>
      </c>
      <c r="AF4635" s="1" t="str">
        <f aca="false">IF($Y4635="","",IF($AA4635&lt;=$S4635,"Pass","Fail"))</f>
        <v/>
      </c>
      <c r="AG4635" s="1" t="str">
        <f aca="false">IF($Y4635="","",IF($AA4635&lt;$S4635,"Pass","Fail"))</f>
        <v/>
      </c>
      <c r="AH4635" s="23" t="str">
        <f aca="true">INDIRECT(CHOOSE(MATCH($T4635,{"±","&gt;","≥","≤","&lt;"},0), "AC", "AD", "AE", "AF", "AG") &amp; ROW())</f>
        <v/>
      </c>
      <c r="AI4635" s="56" t="str">
        <f aca="false">IF($X4635="Not Significant","No Further Action Required",
IF($AH4635="","",
IF(AND($AH4635="Pass",$L4635="0 - Passed "),"Analysis performed; no further action required.",
IF(AND($AH4635="Fail",$L4635="1 - Failed "),"Analysis performed; no further action required.",
IF(AND($AH4635="Pass",$L4635="2 - Limited In Use "),"Analysis performed; no further action required.",
IF(AND($AH4635="Fail",$L4635="3 - Adjusted "),"Analysis performed; no further action required.",
"Unit fails analysis; TSM determination required."))))))</f>
        <v/>
      </c>
      <c r="AJ4635" s="58"/>
    </row>
    <row r="4636" customFormat="false" ht="15" hidden="false" customHeight="false" outlineLevel="0" collapsed="false">
      <c r="A4636" s="56"/>
      <c r="E4636" s="57" t="str">
        <f aca="false">IF(AND($F4636="",$G4636=""),"",IF($G4636="",$F4636,HYPERLINK($G4636,$F4636)))</f>
        <v/>
      </c>
      <c r="H4636" s="1" t="str">
        <f aca="false">IF($I4636="","None Attached",IF(LEFT($I4636,5)="https",HYPERLINK($I4636,"Datasheet"),HYPERLINK(_xlfn.CONCAT("https://",$I4636),"Datasheet")))</f>
        <v>None Attached</v>
      </c>
      <c r="M4636" s="56"/>
      <c r="P4636" s="58"/>
      <c r="Q4636" s="1" t="n">
        <f aca="false">$M4636-$N4636</f>
        <v>0</v>
      </c>
      <c r="R4636" s="56"/>
      <c r="T4636" s="59" t="s">
        <v>15</v>
      </c>
      <c r="U4636" s="1" t="n">
        <f aca="false">$S4636-$R4636</f>
        <v>0</v>
      </c>
      <c r="V4636" s="1" t="n">
        <f aca="false">IF($T4636="±",$Q4636*2,$Q4636)</f>
        <v>0</v>
      </c>
      <c r="W4636" s="60" t="str">
        <f aca="false">IFERROR($U4636/ABS($V4636),"N/A")</f>
        <v>N/A</v>
      </c>
      <c r="X4636" s="61" t="str">
        <f aca="false">IF(OR($W4636="N/A",$R4636="",$S4636=""),"N/A",IF($W4636&gt;=4,"Not Significant",IF($W4636&gt;=2,"Semi-Significant","Significant")))</f>
        <v>N/A</v>
      </c>
      <c r="Z4636" s="1" t="str">
        <f aca="false">IF($D4636="Z540.1 w/data",0,"")</f>
        <v/>
      </c>
      <c r="AA4636" s="1" t="e">
        <f aca="false">$Y4636+$Q4636+$Z4636</f>
        <v>#VALUE!</v>
      </c>
      <c r="AB4636" s="1" t="n">
        <f aca="false">$N4636+$Q4636</f>
        <v>0</v>
      </c>
      <c r="AC4636" s="1" t="str">
        <f aca="false">IF($Y4636="","",IF(AND($AA4636&gt;=$R4636,$AA4636&lt;=$S4636),"Pass","Fail"))</f>
        <v/>
      </c>
      <c r="AD4636" s="1" t="str">
        <f aca="false">IF($Y4636="","",IF($AA4636&gt;$R4636,"Pass","Fail"))</f>
        <v/>
      </c>
      <c r="AE4636" s="1" t="str">
        <f aca="false">IF($Y4636="","",IF($AA4636&gt;=$R4636,"Pass","Fail"))</f>
        <v/>
      </c>
      <c r="AF4636" s="1" t="str">
        <f aca="false">IF($Y4636="","",IF($AA4636&lt;=$S4636,"Pass","Fail"))</f>
        <v/>
      </c>
      <c r="AG4636" s="1" t="str">
        <f aca="false">IF($Y4636="","",IF($AA4636&lt;$S4636,"Pass","Fail"))</f>
        <v/>
      </c>
      <c r="AH4636" s="23" t="str">
        <f aca="true">INDIRECT(CHOOSE(MATCH($T4636,{"±","&gt;","≥","≤","&lt;"},0), "AC", "AD", "AE", "AF", "AG") &amp; ROW())</f>
        <v/>
      </c>
      <c r="AI4636" s="56" t="str">
        <f aca="false">IF($X4636="Not Significant","No Further Action Required",
IF($AH4636="","",
IF(AND($AH4636="Pass",$L4636="0 - Passed "),"Analysis performed; no further action required.",
IF(AND($AH4636="Fail",$L4636="1 - Failed "),"Analysis performed; no further action required.",
IF(AND($AH4636="Pass",$L4636="2 - Limited In Use "),"Analysis performed; no further action required.",
IF(AND($AH4636="Fail",$L4636="3 - Adjusted "),"Analysis performed; no further action required.",
"Unit fails analysis; TSM determination required."))))))</f>
        <v/>
      </c>
      <c r="AJ4636" s="58"/>
    </row>
    <row r="4637" customFormat="false" ht="15" hidden="false" customHeight="false" outlineLevel="0" collapsed="false">
      <c r="A4637" s="56"/>
      <c r="E4637" s="57" t="str">
        <f aca="false">IF(AND($F4637="",$G4637=""),"",IF($G4637="",$F4637,HYPERLINK($G4637,$F4637)))</f>
        <v/>
      </c>
      <c r="H4637" s="1" t="str">
        <f aca="false">IF($I4637="","None Attached",IF(LEFT($I4637,5)="https",HYPERLINK($I4637,"Datasheet"),HYPERLINK(_xlfn.CONCAT("https://",$I4637),"Datasheet")))</f>
        <v>None Attached</v>
      </c>
      <c r="M4637" s="56"/>
      <c r="P4637" s="58"/>
      <c r="Q4637" s="1" t="n">
        <f aca="false">$M4637-$N4637</f>
        <v>0</v>
      </c>
      <c r="R4637" s="56"/>
      <c r="T4637" s="59" t="s">
        <v>15</v>
      </c>
      <c r="U4637" s="1" t="n">
        <f aca="false">$S4637-$R4637</f>
        <v>0</v>
      </c>
      <c r="V4637" s="1" t="n">
        <f aca="false">IF($T4637="±",$Q4637*2,$Q4637)</f>
        <v>0</v>
      </c>
      <c r="W4637" s="60" t="str">
        <f aca="false">IFERROR($U4637/ABS($V4637),"N/A")</f>
        <v>N/A</v>
      </c>
      <c r="X4637" s="61" t="str">
        <f aca="false">IF(OR($W4637="N/A",$R4637="",$S4637=""),"N/A",IF($W4637&gt;=4,"Not Significant",IF($W4637&gt;=2,"Semi-Significant","Significant")))</f>
        <v>N/A</v>
      </c>
      <c r="Z4637" s="1" t="str">
        <f aca="false">IF($D4637="Z540.1 w/data",0,"")</f>
        <v/>
      </c>
      <c r="AA4637" s="1" t="e">
        <f aca="false">$Y4637+$Q4637+$Z4637</f>
        <v>#VALUE!</v>
      </c>
      <c r="AB4637" s="1" t="n">
        <f aca="false">$N4637+$Q4637</f>
        <v>0</v>
      </c>
      <c r="AC4637" s="1" t="str">
        <f aca="false">IF($Y4637="","",IF(AND($AA4637&gt;=$R4637,$AA4637&lt;=$S4637),"Pass","Fail"))</f>
        <v/>
      </c>
      <c r="AD4637" s="1" t="str">
        <f aca="false">IF($Y4637="","",IF($AA4637&gt;$R4637,"Pass","Fail"))</f>
        <v/>
      </c>
      <c r="AE4637" s="1" t="str">
        <f aca="false">IF($Y4637="","",IF($AA4637&gt;=$R4637,"Pass","Fail"))</f>
        <v/>
      </c>
      <c r="AF4637" s="1" t="str">
        <f aca="false">IF($Y4637="","",IF($AA4637&lt;=$S4637,"Pass","Fail"))</f>
        <v/>
      </c>
      <c r="AG4637" s="1" t="str">
        <f aca="false">IF($Y4637="","",IF($AA4637&lt;$S4637,"Pass","Fail"))</f>
        <v/>
      </c>
      <c r="AH4637" s="23" t="str">
        <f aca="true">INDIRECT(CHOOSE(MATCH($T4637,{"±","&gt;","≥","≤","&lt;"},0), "AC", "AD", "AE", "AF", "AG") &amp; ROW())</f>
        <v/>
      </c>
      <c r="AI4637" s="56" t="str">
        <f aca="false">IF($X4637="Not Significant","No Further Action Required",
IF($AH4637="","",
IF(AND($AH4637="Pass",$L4637="0 - Passed "),"Analysis performed; no further action required.",
IF(AND($AH4637="Fail",$L4637="1 - Failed "),"Analysis performed; no further action required.",
IF(AND($AH4637="Pass",$L4637="2 - Limited In Use "),"Analysis performed; no further action required.",
IF(AND($AH4637="Fail",$L4637="3 - Adjusted "),"Analysis performed; no further action required.",
"Unit fails analysis; TSM determination required."))))))</f>
        <v/>
      </c>
      <c r="AJ4637" s="58"/>
    </row>
    <row r="4638" customFormat="false" ht="15" hidden="false" customHeight="false" outlineLevel="0" collapsed="false">
      <c r="A4638" s="56"/>
      <c r="E4638" s="57" t="str">
        <f aca="false">IF(AND($F4638="",$G4638=""),"",IF($G4638="",$F4638,HYPERLINK($G4638,$F4638)))</f>
        <v/>
      </c>
      <c r="H4638" s="1" t="str">
        <f aca="false">IF($I4638="","None Attached",IF(LEFT($I4638,5)="https",HYPERLINK($I4638,"Datasheet"),HYPERLINK(_xlfn.CONCAT("https://",$I4638),"Datasheet")))</f>
        <v>None Attached</v>
      </c>
      <c r="M4638" s="56"/>
      <c r="P4638" s="58"/>
      <c r="Q4638" s="1" t="n">
        <f aca="false">$M4638-$N4638</f>
        <v>0</v>
      </c>
      <c r="R4638" s="56"/>
      <c r="T4638" s="59" t="s">
        <v>15</v>
      </c>
      <c r="U4638" s="1" t="n">
        <f aca="false">$S4638-$R4638</f>
        <v>0</v>
      </c>
      <c r="V4638" s="1" t="n">
        <f aca="false">IF($T4638="±",$Q4638*2,$Q4638)</f>
        <v>0</v>
      </c>
      <c r="W4638" s="60" t="str">
        <f aca="false">IFERROR($U4638/ABS($V4638),"N/A")</f>
        <v>N/A</v>
      </c>
      <c r="X4638" s="61" t="str">
        <f aca="false">IF(OR($W4638="N/A",$R4638="",$S4638=""),"N/A",IF($W4638&gt;=4,"Not Significant",IF($W4638&gt;=2,"Semi-Significant","Significant")))</f>
        <v>N/A</v>
      </c>
      <c r="Z4638" s="1" t="str">
        <f aca="false">IF($D4638="Z540.1 w/data",0,"")</f>
        <v/>
      </c>
      <c r="AA4638" s="1" t="e">
        <f aca="false">$Y4638+$Q4638+$Z4638</f>
        <v>#VALUE!</v>
      </c>
      <c r="AB4638" s="1" t="n">
        <f aca="false">$N4638+$Q4638</f>
        <v>0</v>
      </c>
      <c r="AC4638" s="1" t="str">
        <f aca="false">IF($Y4638="","",IF(AND($AA4638&gt;=$R4638,$AA4638&lt;=$S4638),"Pass","Fail"))</f>
        <v/>
      </c>
      <c r="AD4638" s="1" t="str">
        <f aca="false">IF($Y4638="","",IF($AA4638&gt;$R4638,"Pass","Fail"))</f>
        <v/>
      </c>
      <c r="AE4638" s="1" t="str">
        <f aca="false">IF($Y4638="","",IF($AA4638&gt;=$R4638,"Pass","Fail"))</f>
        <v/>
      </c>
      <c r="AF4638" s="1" t="str">
        <f aca="false">IF($Y4638="","",IF($AA4638&lt;=$S4638,"Pass","Fail"))</f>
        <v/>
      </c>
      <c r="AG4638" s="1" t="str">
        <f aca="false">IF($Y4638="","",IF($AA4638&lt;$S4638,"Pass","Fail"))</f>
        <v/>
      </c>
      <c r="AH4638" s="23" t="str">
        <f aca="true">INDIRECT(CHOOSE(MATCH($T4638,{"±","&gt;","≥","≤","&lt;"},0), "AC", "AD", "AE", "AF", "AG") &amp; ROW())</f>
        <v/>
      </c>
      <c r="AI4638" s="56" t="str">
        <f aca="false">IF($X4638="Not Significant","No Further Action Required",
IF($AH4638="","",
IF(AND($AH4638="Pass",$L4638="0 - Passed "),"Analysis performed; no further action required.",
IF(AND($AH4638="Fail",$L4638="1 - Failed "),"Analysis performed; no further action required.",
IF(AND($AH4638="Pass",$L4638="2 - Limited In Use "),"Analysis performed; no further action required.",
IF(AND($AH4638="Fail",$L4638="3 - Adjusted "),"Analysis performed; no further action required.",
"Unit fails analysis; TSM determination required."))))))</f>
        <v/>
      </c>
      <c r="AJ4638" s="58"/>
    </row>
    <row r="4639" customFormat="false" ht="15" hidden="false" customHeight="false" outlineLevel="0" collapsed="false">
      <c r="A4639" s="56"/>
      <c r="E4639" s="57" t="str">
        <f aca="false">IF(AND($F4639="",$G4639=""),"",IF($G4639="",$F4639,HYPERLINK($G4639,$F4639)))</f>
        <v/>
      </c>
      <c r="H4639" s="1" t="str">
        <f aca="false">IF($I4639="","None Attached",IF(LEFT($I4639,5)="https",HYPERLINK($I4639,"Datasheet"),HYPERLINK(_xlfn.CONCAT("https://",$I4639),"Datasheet")))</f>
        <v>None Attached</v>
      </c>
      <c r="M4639" s="56"/>
      <c r="P4639" s="58"/>
      <c r="Q4639" s="1" t="n">
        <f aca="false">$M4639-$N4639</f>
        <v>0</v>
      </c>
      <c r="R4639" s="56"/>
      <c r="T4639" s="59" t="s">
        <v>15</v>
      </c>
      <c r="U4639" s="1" t="n">
        <f aca="false">$S4639-$R4639</f>
        <v>0</v>
      </c>
      <c r="V4639" s="1" t="n">
        <f aca="false">IF($T4639="±",$Q4639*2,$Q4639)</f>
        <v>0</v>
      </c>
      <c r="W4639" s="60" t="str">
        <f aca="false">IFERROR($U4639/ABS($V4639),"N/A")</f>
        <v>N/A</v>
      </c>
      <c r="X4639" s="61" t="str">
        <f aca="false">IF(OR($W4639="N/A",$R4639="",$S4639=""),"N/A",IF($W4639&gt;=4,"Not Significant",IF($W4639&gt;=2,"Semi-Significant","Significant")))</f>
        <v>N/A</v>
      </c>
      <c r="Z4639" s="1" t="str">
        <f aca="false">IF($D4639="Z540.1 w/data",0,"")</f>
        <v/>
      </c>
      <c r="AA4639" s="1" t="e">
        <f aca="false">$Y4639+$Q4639+$Z4639</f>
        <v>#VALUE!</v>
      </c>
      <c r="AB4639" s="1" t="n">
        <f aca="false">$N4639+$Q4639</f>
        <v>0</v>
      </c>
      <c r="AC4639" s="1" t="str">
        <f aca="false">IF($Y4639="","",IF(AND($AA4639&gt;=$R4639,$AA4639&lt;=$S4639),"Pass","Fail"))</f>
        <v/>
      </c>
      <c r="AD4639" s="1" t="str">
        <f aca="false">IF($Y4639="","",IF($AA4639&gt;$R4639,"Pass","Fail"))</f>
        <v/>
      </c>
      <c r="AE4639" s="1" t="str">
        <f aca="false">IF($Y4639="","",IF($AA4639&gt;=$R4639,"Pass","Fail"))</f>
        <v/>
      </c>
      <c r="AF4639" s="1" t="str">
        <f aca="false">IF($Y4639="","",IF($AA4639&lt;=$S4639,"Pass","Fail"))</f>
        <v/>
      </c>
      <c r="AG4639" s="1" t="str">
        <f aca="false">IF($Y4639="","",IF($AA4639&lt;$S4639,"Pass","Fail"))</f>
        <v/>
      </c>
      <c r="AH4639" s="23" t="str">
        <f aca="true">INDIRECT(CHOOSE(MATCH($T4639,{"±","&gt;","≥","≤","&lt;"},0), "AC", "AD", "AE", "AF", "AG") &amp; ROW())</f>
        <v/>
      </c>
      <c r="AI4639" s="56" t="str">
        <f aca="false">IF($X4639="Not Significant","No Further Action Required",
IF($AH4639="","",
IF(AND($AH4639="Pass",$L4639="0 - Passed "),"Analysis performed; no further action required.",
IF(AND($AH4639="Fail",$L4639="1 - Failed "),"Analysis performed; no further action required.",
IF(AND($AH4639="Pass",$L4639="2 - Limited In Use "),"Analysis performed; no further action required.",
IF(AND($AH4639="Fail",$L4639="3 - Adjusted "),"Analysis performed; no further action required.",
"Unit fails analysis; TSM determination required."))))))</f>
        <v/>
      </c>
      <c r="AJ4639" s="58"/>
    </row>
    <row r="4640" customFormat="false" ht="15" hidden="false" customHeight="false" outlineLevel="0" collapsed="false">
      <c r="A4640" s="56"/>
      <c r="E4640" s="57" t="str">
        <f aca="false">IF(AND($F4640="",$G4640=""),"",IF($G4640="",$F4640,HYPERLINK($G4640,$F4640)))</f>
        <v/>
      </c>
      <c r="H4640" s="1" t="str">
        <f aca="false">IF($I4640="","None Attached",IF(LEFT($I4640,5)="https",HYPERLINK($I4640,"Datasheet"),HYPERLINK(_xlfn.CONCAT("https://",$I4640),"Datasheet")))</f>
        <v>None Attached</v>
      </c>
      <c r="M4640" s="56"/>
      <c r="P4640" s="58"/>
      <c r="Q4640" s="1" t="n">
        <f aca="false">$M4640-$N4640</f>
        <v>0</v>
      </c>
      <c r="R4640" s="56"/>
      <c r="T4640" s="59" t="s">
        <v>15</v>
      </c>
      <c r="U4640" s="1" t="n">
        <f aca="false">$S4640-$R4640</f>
        <v>0</v>
      </c>
      <c r="V4640" s="1" t="n">
        <f aca="false">IF($T4640="±",$Q4640*2,$Q4640)</f>
        <v>0</v>
      </c>
      <c r="W4640" s="60" t="str">
        <f aca="false">IFERROR($U4640/ABS($V4640),"N/A")</f>
        <v>N/A</v>
      </c>
      <c r="X4640" s="61" t="str">
        <f aca="false">IF(OR($W4640="N/A",$R4640="",$S4640=""),"N/A",IF($W4640&gt;=4,"Not Significant",IF($W4640&gt;=2,"Semi-Significant","Significant")))</f>
        <v>N/A</v>
      </c>
      <c r="Z4640" s="1" t="str">
        <f aca="false">IF($D4640="Z540.1 w/data",0,"")</f>
        <v/>
      </c>
      <c r="AA4640" s="1" t="e">
        <f aca="false">$Y4640+$Q4640+$Z4640</f>
        <v>#VALUE!</v>
      </c>
      <c r="AB4640" s="1" t="n">
        <f aca="false">$N4640+$Q4640</f>
        <v>0</v>
      </c>
      <c r="AC4640" s="1" t="str">
        <f aca="false">IF($Y4640="","",IF(AND($AA4640&gt;=$R4640,$AA4640&lt;=$S4640),"Pass","Fail"))</f>
        <v/>
      </c>
      <c r="AD4640" s="1" t="str">
        <f aca="false">IF($Y4640="","",IF($AA4640&gt;$R4640,"Pass","Fail"))</f>
        <v/>
      </c>
      <c r="AE4640" s="1" t="str">
        <f aca="false">IF($Y4640="","",IF($AA4640&gt;=$R4640,"Pass","Fail"))</f>
        <v/>
      </c>
      <c r="AF4640" s="1" t="str">
        <f aca="false">IF($Y4640="","",IF($AA4640&lt;=$S4640,"Pass","Fail"))</f>
        <v/>
      </c>
      <c r="AG4640" s="1" t="str">
        <f aca="false">IF($Y4640="","",IF($AA4640&lt;$S4640,"Pass","Fail"))</f>
        <v/>
      </c>
      <c r="AH4640" s="23" t="str">
        <f aca="true">INDIRECT(CHOOSE(MATCH($T4640,{"±","&gt;","≥","≤","&lt;"},0), "AC", "AD", "AE", "AF", "AG") &amp; ROW())</f>
        <v/>
      </c>
      <c r="AI4640" s="56" t="str">
        <f aca="false">IF($X4640="Not Significant","No Further Action Required",
IF($AH4640="","",
IF(AND($AH4640="Pass",$L4640="0 - Passed "),"Analysis performed; no further action required.",
IF(AND($AH4640="Fail",$L4640="1 - Failed "),"Analysis performed; no further action required.",
IF(AND($AH4640="Pass",$L4640="2 - Limited In Use "),"Analysis performed; no further action required.",
IF(AND($AH4640="Fail",$L4640="3 - Adjusted "),"Analysis performed; no further action required.",
"Unit fails analysis; TSM determination required."))))))</f>
        <v/>
      </c>
      <c r="AJ4640" s="58"/>
    </row>
    <row r="4641" customFormat="false" ht="15" hidden="false" customHeight="false" outlineLevel="0" collapsed="false">
      <c r="A4641" s="56"/>
      <c r="E4641" s="57" t="str">
        <f aca="false">IF(AND($F4641="",$G4641=""),"",IF($G4641="",$F4641,HYPERLINK($G4641,$F4641)))</f>
        <v/>
      </c>
      <c r="H4641" s="1" t="str">
        <f aca="false">IF($I4641="","None Attached",IF(LEFT($I4641,5)="https",HYPERLINK($I4641,"Datasheet"),HYPERLINK(_xlfn.CONCAT("https://",$I4641),"Datasheet")))</f>
        <v>None Attached</v>
      </c>
      <c r="M4641" s="56"/>
      <c r="P4641" s="58"/>
      <c r="Q4641" s="1" t="n">
        <f aca="false">$M4641-$N4641</f>
        <v>0</v>
      </c>
      <c r="R4641" s="56"/>
      <c r="T4641" s="59" t="s">
        <v>15</v>
      </c>
      <c r="U4641" s="1" t="n">
        <f aca="false">$S4641-$R4641</f>
        <v>0</v>
      </c>
      <c r="V4641" s="1" t="n">
        <f aca="false">IF($T4641="±",$Q4641*2,$Q4641)</f>
        <v>0</v>
      </c>
      <c r="W4641" s="60" t="str">
        <f aca="false">IFERROR($U4641/ABS($V4641),"N/A")</f>
        <v>N/A</v>
      </c>
      <c r="X4641" s="61" t="str">
        <f aca="false">IF(OR($W4641="N/A",$R4641="",$S4641=""),"N/A",IF($W4641&gt;=4,"Not Significant",IF($W4641&gt;=2,"Semi-Significant","Significant")))</f>
        <v>N/A</v>
      </c>
      <c r="Z4641" s="1" t="str">
        <f aca="false">IF($D4641="Z540.1 w/data",0,"")</f>
        <v/>
      </c>
      <c r="AA4641" s="1" t="e">
        <f aca="false">$Y4641+$Q4641+$Z4641</f>
        <v>#VALUE!</v>
      </c>
      <c r="AB4641" s="1" t="n">
        <f aca="false">$N4641+$Q4641</f>
        <v>0</v>
      </c>
      <c r="AC4641" s="1" t="str">
        <f aca="false">IF($Y4641="","",IF(AND($AA4641&gt;=$R4641,$AA4641&lt;=$S4641),"Pass","Fail"))</f>
        <v/>
      </c>
      <c r="AD4641" s="1" t="str">
        <f aca="false">IF($Y4641="","",IF($AA4641&gt;$R4641,"Pass","Fail"))</f>
        <v/>
      </c>
      <c r="AE4641" s="1" t="str">
        <f aca="false">IF($Y4641="","",IF($AA4641&gt;=$R4641,"Pass","Fail"))</f>
        <v/>
      </c>
      <c r="AF4641" s="1" t="str">
        <f aca="false">IF($Y4641="","",IF($AA4641&lt;=$S4641,"Pass","Fail"))</f>
        <v/>
      </c>
      <c r="AG4641" s="1" t="str">
        <f aca="false">IF($Y4641="","",IF($AA4641&lt;$S4641,"Pass","Fail"))</f>
        <v/>
      </c>
      <c r="AH4641" s="23" t="str">
        <f aca="true">INDIRECT(CHOOSE(MATCH($T4641,{"±","&gt;","≥","≤","&lt;"},0), "AC", "AD", "AE", "AF", "AG") &amp; ROW())</f>
        <v/>
      </c>
      <c r="AI4641" s="56" t="str">
        <f aca="false">IF($X4641="Not Significant","No Further Action Required",
IF($AH4641="","",
IF(AND($AH4641="Pass",$L4641="0 - Passed "),"Analysis performed; no further action required.",
IF(AND($AH4641="Fail",$L4641="1 - Failed "),"Analysis performed; no further action required.",
IF(AND($AH4641="Pass",$L4641="2 - Limited In Use "),"Analysis performed; no further action required.",
IF(AND($AH4641="Fail",$L4641="3 - Adjusted "),"Analysis performed; no further action required.",
"Unit fails analysis; TSM determination required."))))))</f>
        <v/>
      </c>
      <c r="AJ4641" s="58"/>
    </row>
    <row r="4642" customFormat="false" ht="15" hidden="false" customHeight="false" outlineLevel="0" collapsed="false">
      <c r="A4642" s="56"/>
      <c r="E4642" s="57" t="str">
        <f aca="false">IF(AND($F4642="",$G4642=""),"",IF($G4642="",$F4642,HYPERLINK($G4642,$F4642)))</f>
        <v/>
      </c>
      <c r="H4642" s="1" t="str">
        <f aca="false">IF($I4642="","None Attached",IF(LEFT($I4642,5)="https",HYPERLINK($I4642,"Datasheet"),HYPERLINK(_xlfn.CONCAT("https://",$I4642),"Datasheet")))</f>
        <v>None Attached</v>
      </c>
      <c r="M4642" s="56"/>
      <c r="P4642" s="58"/>
      <c r="Q4642" s="1" t="n">
        <f aca="false">$M4642-$N4642</f>
        <v>0</v>
      </c>
      <c r="R4642" s="56"/>
      <c r="T4642" s="59" t="s">
        <v>15</v>
      </c>
      <c r="U4642" s="1" t="n">
        <f aca="false">$S4642-$R4642</f>
        <v>0</v>
      </c>
      <c r="V4642" s="1" t="n">
        <f aca="false">IF($T4642="±",$Q4642*2,$Q4642)</f>
        <v>0</v>
      </c>
      <c r="W4642" s="60" t="str">
        <f aca="false">IFERROR($U4642/ABS($V4642),"N/A")</f>
        <v>N/A</v>
      </c>
      <c r="X4642" s="61" t="str">
        <f aca="false">IF(OR($W4642="N/A",$R4642="",$S4642=""),"N/A",IF($W4642&gt;=4,"Not Significant",IF($W4642&gt;=2,"Semi-Significant","Significant")))</f>
        <v>N/A</v>
      </c>
      <c r="Z4642" s="1" t="str">
        <f aca="false">IF($D4642="Z540.1 w/data",0,"")</f>
        <v/>
      </c>
      <c r="AA4642" s="1" t="e">
        <f aca="false">$Y4642+$Q4642+$Z4642</f>
        <v>#VALUE!</v>
      </c>
      <c r="AB4642" s="1" t="n">
        <f aca="false">$N4642+$Q4642</f>
        <v>0</v>
      </c>
      <c r="AC4642" s="1" t="str">
        <f aca="false">IF($Y4642="","",IF(AND($AA4642&gt;=$R4642,$AA4642&lt;=$S4642),"Pass","Fail"))</f>
        <v/>
      </c>
      <c r="AD4642" s="1" t="str">
        <f aca="false">IF($Y4642="","",IF($AA4642&gt;$R4642,"Pass","Fail"))</f>
        <v/>
      </c>
      <c r="AE4642" s="1" t="str">
        <f aca="false">IF($Y4642="","",IF($AA4642&gt;=$R4642,"Pass","Fail"))</f>
        <v/>
      </c>
      <c r="AF4642" s="1" t="str">
        <f aca="false">IF($Y4642="","",IF($AA4642&lt;=$S4642,"Pass","Fail"))</f>
        <v/>
      </c>
      <c r="AG4642" s="1" t="str">
        <f aca="false">IF($Y4642="","",IF($AA4642&lt;$S4642,"Pass","Fail"))</f>
        <v/>
      </c>
      <c r="AH4642" s="23" t="str">
        <f aca="true">INDIRECT(CHOOSE(MATCH($T4642,{"±","&gt;","≥","≤","&lt;"},0), "AC", "AD", "AE", "AF", "AG") &amp; ROW())</f>
        <v/>
      </c>
      <c r="AI4642" s="56" t="str">
        <f aca="false">IF($X4642="Not Significant","No Further Action Required",
IF($AH4642="","",
IF(AND($AH4642="Pass",$L4642="0 - Passed "),"Analysis performed; no further action required.",
IF(AND($AH4642="Fail",$L4642="1 - Failed "),"Analysis performed; no further action required.",
IF(AND($AH4642="Pass",$L4642="2 - Limited In Use "),"Analysis performed; no further action required.",
IF(AND($AH4642="Fail",$L4642="3 - Adjusted "),"Analysis performed; no further action required.",
"Unit fails analysis; TSM determination required."))))))</f>
        <v/>
      </c>
      <c r="AJ4642" s="58"/>
    </row>
    <row r="4643" customFormat="false" ht="15" hidden="false" customHeight="false" outlineLevel="0" collapsed="false">
      <c r="A4643" s="56"/>
      <c r="E4643" s="57" t="str">
        <f aca="false">IF(AND($F4643="",$G4643=""),"",IF($G4643="",$F4643,HYPERLINK($G4643,$F4643)))</f>
        <v/>
      </c>
      <c r="H4643" s="1" t="str">
        <f aca="false">IF($I4643="","None Attached",IF(LEFT($I4643,5)="https",HYPERLINK($I4643,"Datasheet"),HYPERLINK(_xlfn.CONCAT("https://",$I4643),"Datasheet")))</f>
        <v>None Attached</v>
      </c>
      <c r="M4643" s="56"/>
      <c r="P4643" s="58"/>
      <c r="Q4643" s="1" t="n">
        <f aca="false">$M4643-$N4643</f>
        <v>0</v>
      </c>
      <c r="R4643" s="56"/>
      <c r="T4643" s="59" t="s">
        <v>15</v>
      </c>
      <c r="U4643" s="1" t="n">
        <f aca="false">$S4643-$R4643</f>
        <v>0</v>
      </c>
      <c r="V4643" s="1" t="n">
        <f aca="false">IF($T4643="±",$Q4643*2,$Q4643)</f>
        <v>0</v>
      </c>
      <c r="W4643" s="60" t="str">
        <f aca="false">IFERROR($U4643/ABS($V4643),"N/A")</f>
        <v>N/A</v>
      </c>
      <c r="X4643" s="61" t="str">
        <f aca="false">IF(OR($W4643="N/A",$R4643="",$S4643=""),"N/A",IF($W4643&gt;=4,"Not Significant",IF($W4643&gt;=2,"Semi-Significant","Significant")))</f>
        <v>N/A</v>
      </c>
      <c r="Z4643" s="1" t="str">
        <f aca="false">IF($D4643="Z540.1 w/data",0,"")</f>
        <v/>
      </c>
      <c r="AA4643" s="1" t="e">
        <f aca="false">$Y4643+$Q4643+$Z4643</f>
        <v>#VALUE!</v>
      </c>
      <c r="AB4643" s="1" t="n">
        <f aca="false">$N4643+$Q4643</f>
        <v>0</v>
      </c>
      <c r="AC4643" s="1" t="str">
        <f aca="false">IF($Y4643="","",IF(AND($AA4643&gt;=$R4643,$AA4643&lt;=$S4643),"Pass","Fail"))</f>
        <v/>
      </c>
      <c r="AD4643" s="1" t="str">
        <f aca="false">IF($Y4643="","",IF($AA4643&gt;$R4643,"Pass","Fail"))</f>
        <v/>
      </c>
      <c r="AE4643" s="1" t="str">
        <f aca="false">IF($Y4643="","",IF($AA4643&gt;=$R4643,"Pass","Fail"))</f>
        <v/>
      </c>
      <c r="AF4643" s="1" t="str">
        <f aca="false">IF($Y4643="","",IF($AA4643&lt;=$S4643,"Pass","Fail"))</f>
        <v/>
      </c>
      <c r="AG4643" s="1" t="str">
        <f aca="false">IF($Y4643="","",IF($AA4643&lt;$S4643,"Pass","Fail"))</f>
        <v/>
      </c>
      <c r="AH4643" s="23" t="str">
        <f aca="true">INDIRECT(CHOOSE(MATCH($T4643,{"±","&gt;","≥","≤","&lt;"},0), "AC", "AD", "AE", "AF", "AG") &amp; ROW())</f>
        <v/>
      </c>
      <c r="AI4643" s="56" t="str">
        <f aca="false">IF($X4643="Not Significant","No Further Action Required",
IF($AH4643="","",
IF(AND($AH4643="Pass",$L4643="0 - Passed "),"Analysis performed; no further action required.",
IF(AND($AH4643="Fail",$L4643="1 - Failed "),"Analysis performed; no further action required.",
IF(AND($AH4643="Pass",$L4643="2 - Limited In Use "),"Analysis performed; no further action required.",
IF(AND($AH4643="Fail",$L4643="3 - Adjusted "),"Analysis performed; no further action required.",
"Unit fails analysis; TSM determination required."))))))</f>
        <v/>
      </c>
      <c r="AJ4643" s="58"/>
    </row>
    <row r="4644" customFormat="false" ht="15" hidden="false" customHeight="false" outlineLevel="0" collapsed="false">
      <c r="A4644" s="56"/>
      <c r="E4644" s="57" t="str">
        <f aca="false">IF(AND($F4644="",$G4644=""),"",IF($G4644="",$F4644,HYPERLINK($G4644,$F4644)))</f>
        <v/>
      </c>
      <c r="H4644" s="1" t="str">
        <f aca="false">IF($I4644="","None Attached",IF(LEFT($I4644,5)="https",HYPERLINK($I4644,"Datasheet"),HYPERLINK(_xlfn.CONCAT("https://",$I4644),"Datasheet")))</f>
        <v>None Attached</v>
      </c>
      <c r="M4644" s="56"/>
      <c r="P4644" s="58"/>
      <c r="Q4644" s="1" t="n">
        <f aca="false">$M4644-$N4644</f>
        <v>0</v>
      </c>
      <c r="R4644" s="56"/>
      <c r="T4644" s="59" t="s">
        <v>15</v>
      </c>
      <c r="U4644" s="1" t="n">
        <f aca="false">$S4644-$R4644</f>
        <v>0</v>
      </c>
      <c r="V4644" s="1" t="n">
        <f aca="false">IF($T4644="±",$Q4644*2,$Q4644)</f>
        <v>0</v>
      </c>
      <c r="W4644" s="60" t="str">
        <f aca="false">IFERROR($U4644/ABS($V4644),"N/A")</f>
        <v>N/A</v>
      </c>
      <c r="X4644" s="61" t="str">
        <f aca="false">IF(OR($W4644="N/A",$R4644="",$S4644=""),"N/A",IF($W4644&gt;=4,"Not Significant",IF($W4644&gt;=2,"Semi-Significant","Significant")))</f>
        <v>N/A</v>
      </c>
      <c r="Z4644" s="1" t="str">
        <f aca="false">IF($D4644="Z540.1 w/data",0,"")</f>
        <v/>
      </c>
      <c r="AA4644" s="1" t="e">
        <f aca="false">$Y4644+$Q4644+$Z4644</f>
        <v>#VALUE!</v>
      </c>
      <c r="AB4644" s="1" t="n">
        <f aca="false">$N4644+$Q4644</f>
        <v>0</v>
      </c>
      <c r="AC4644" s="1" t="str">
        <f aca="false">IF($Y4644="","",IF(AND($AA4644&gt;=$R4644,$AA4644&lt;=$S4644),"Pass","Fail"))</f>
        <v/>
      </c>
      <c r="AD4644" s="1" t="str">
        <f aca="false">IF($Y4644="","",IF($AA4644&gt;$R4644,"Pass","Fail"))</f>
        <v/>
      </c>
      <c r="AE4644" s="1" t="str">
        <f aca="false">IF($Y4644="","",IF($AA4644&gt;=$R4644,"Pass","Fail"))</f>
        <v/>
      </c>
      <c r="AF4644" s="1" t="str">
        <f aca="false">IF($Y4644="","",IF($AA4644&lt;=$S4644,"Pass","Fail"))</f>
        <v/>
      </c>
      <c r="AG4644" s="1" t="str">
        <f aca="false">IF($Y4644="","",IF($AA4644&lt;$S4644,"Pass","Fail"))</f>
        <v/>
      </c>
      <c r="AH4644" s="23" t="str">
        <f aca="true">INDIRECT(CHOOSE(MATCH($T4644,{"±","&gt;","≥","≤","&lt;"},0), "AC", "AD", "AE", "AF", "AG") &amp; ROW())</f>
        <v/>
      </c>
      <c r="AI4644" s="56" t="str">
        <f aca="false">IF($X4644="Not Significant","No Further Action Required",
IF($AH4644="","",
IF(AND($AH4644="Pass",$L4644="0 - Passed "),"Analysis performed; no further action required.",
IF(AND($AH4644="Fail",$L4644="1 - Failed "),"Analysis performed; no further action required.",
IF(AND($AH4644="Pass",$L4644="2 - Limited In Use "),"Analysis performed; no further action required.",
IF(AND($AH4644="Fail",$L4644="3 - Adjusted "),"Analysis performed; no further action required.",
"Unit fails analysis; TSM determination required."))))))</f>
        <v/>
      </c>
      <c r="AJ4644" s="58"/>
    </row>
    <row r="4645" customFormat="false" ht="15" hidden="false" customHeight="false" outlineLevel="0" collapsed="false">
      <c r="A4645" s="56"/>
      <c r="E4645" s="57" t="str">
        <f aca="false">IF(AND($F4645="",$G4645=""),"",IF($G4645="",$F4645,HYPERLINK($G4645,$F4645)))</f>
        <v/>
      </c>
      <c r="H4645" s="1" t="str">
        <f aca="false">IF($I4645="","None Attached",IF(LEFT($I4645,5)="https",HYPERLINK($I4645,"Datasheet"),HYPERLINK(_xlfn.CONCAT("https://",$I4645),"Datasheet")))</f>
        <v>None Attached</v>
      </c>
      <c r="M4645" s="56"/>
      <c r="P4645" s="58"/>
      <c r="Q4645" s="1" t="n">
        <f aca="false">$M4645-$N4645</f>
        <v>0</v>
      </c>
      <c r="R4645" s="56"/>
      <c r="T4645" s="59" t="s">
        <v>15</v>
      </c>
      <c r="U4645" s="1" t="n">
        <f aca="false">$S4645-$R4645</f>
        <v>0</v>
      </c>
      <c r="V4645" s="1" t="n">
        <f aca="false">IF($T4645="±",$Q4645*2,$Q4645)</f>
        <v>0</v>
      </c>
      <c r="W4645" s="60" t="str">
        <f aca="false">IFERROR($U4645/ABS($V4645),"N/A")</f>
        <v>N/A</v>
      </c>
      <c r="X4645" s="61" t="str">
        <f aca="false">IF(OR($W4645="N/A",$R4645="",$S4645=""),"N/A",IF($W4645&gt;=4,"Not Significant",IF($W4645&gt;=2,"Semi-Significant","Significant")))</f>
        <v>N/A</v>
      </c>
      <c r="Z4645" s="1" t="str">
        <f aca="false">IF($D4645="Z540.1 w/data",0,"")</f>
        <v/>
      </c>
      <c r="AA4645" s="1" t="e">
        <f aca="false">$Y4645+$Q4645+$Z4645</f>
        <v>#VALUE!</v>
      </c>
      <c r="AB4645" s="1" t="n">
        <f aca="false">$N4645+$Q4645</f>
        <v>0</v>
      </c>
      <c r="AC4645" s="1" t="str">
        <f aca="false">IF($Y4645="","",IF(AND($AA4645&gt;=$R4645,$AA4645&lt;=$S4645),"Pass","Fail"))</f>
        <v/>
      </c>
      <c r="AD4645" s="1" t="str">
        <f aca="false">IF($Y4645="","",IF($AA4645&gt;$R4645,"Pass","Fail"))</f>
        <v/>
      </c>
      <c r="AE4645" s="1" t="str">
        <f aca="false">IF($Y4645="","",IF($AA4645&gt;=$R4645,"Pass","Fail"))</f>
        <v/>
      </c>
      <c r="AF4645" s="1" t="str">
        <f aca="false">IF($Y4645="","",IF($AA4645&lt;=$S4645,"Pass","Fail"))</f>
        <v/>
      </c>
      <c r="AG4645" s="1" t="str">
        <f aca="false">IF($Y4645="","",IF($AA4645&lt;$S4645,"Pass","Fail"))</f>
        <v/>
      </c>
      <c r="AH4645" s="23" t="str">
        <f aca="true">INDIRECT(CHOOSE(MATCH($T4645,{"±","&gt;","≥","≤","&lt;"},0), "AC", "AD", "AE", "AF", "AG") &amp; ROW())</f>
        <v/>
      </c>
      <c r="AI4645" s="56" t="str">
        <f aca="false">IF($X4645="Not Significant","No Further Action Required",
IF($AH4645="","",
IF(AND($AH4645="Pass",$L4645="0 - Passed "),"Analysis performed; no further action required.",
IF(AND($AH4645="Fail",$L4645="1 - Failed "),"Analysis performed; no further action required.",
IF(AND($AH4645="Pass",$L4645="2 - Limited In Use "),"Analysis performed; no further action required.",
IF(AND($AH4645="Fail",$L4645="3 - Adjusted "),"Analysis performed; no further action required.",
"Unit fails analysis; TSM determination required."))))))</f>
        <v/>
      </c>
      <c r="AJ4645" s="58"/>
    </row>
    <row r="4646" customFormat="false" ht="15" hidden="false" customHeight="false" outlineLevel="0" collapsed="false">
      <c r="A4646" s="56"/>
      <c r="E4646" s="57" t="str">
        <f aca="false">IF(AND($F4646="",$G4646=""),"",IF($G4646="",$F4646,HYPERLINK($G4646,$F4646)))</f>
        <v/>
      </c>
      <c r="H4646" s="1" t="str">
        <f aca="false">IF($I4646="","None Attached",IF(LEFT($I4646,5)="https",HYPERLINK($I4646,"Datasheet"),HYPERLINK(_xlfn.CONCAT("https://",$I4646),"Datasheet")))</f>
        <v>None Attached</v>
      </c>
      <c r="M4646" s="56"/>
      <c r="P4646" s="58"/>
      <c r="Q4646" s="1" t="n">
        <f aca="false">$M4646-$N4646</f>
        <v>0</v>
      </c>
      <c r="R4646" s="56"/>
      <c r="T4646" s="59" t="s">
        <v>15</v>
      </c>
      <c r="U4646" s="1" t="n">
        <f aca="false">$S4646-$R4646</f>
        <v>0</v>
      </c>
      <c r="V4646" s="1" t="n">
        <f aca="false">IF($T4646="±",$Q4646*2,$Q4646)</f>
        <v>0</v>
      </c>
      <c r="W4646" s="60" t="str">
        <f aca="false">IFERROR($U4646/ABS($V4646),"N/A")</f>
        <v>N/A</v>
      </c>
      <c r="X4646" s="61" t="str">
        <f aca="false">IF(OR($W4646="N/A",$R4646="",$S4646=""),"N/A",IF($W4646&gt;=4,"Not Significant",IF($W4646&gt;=2,"Semi-Significant","Significant")))</f>
        <v>N/A</v>
      </c>
      <c r="Z4646" s="1" t="str">
        <f aca="false">IF($D4646="Z540.1 w/data",0,"")</f>
        <v/>
      </c>
      <c r="AA4646" s="1" t="e">
        <f aca="false">$Y4646+$Q4646+$Z4646</f>
        <v>#VALUE!</v>
      </c>
      <c r="AB4646" s="1" t="n">
        <f aca="false">$N4646+$Q4646</f>
        <v>0</v>
      </c>
      <c r="AC4646" s="1" t="str">
        <f aca="false">IF($Y4646="","",IF(AND($AA4646&gt;=$R4646,$AA4646&lt;=$S4646),"Pass","Fail"))</f>
        <v/>
      </c>
      <c r="AD4646" s="1" t="str">
        <f aca="false">IF($Y4646="","",IF($AA4646&gt;$R4646,"Pass","Fail"))</f>
        <v/>
      </c>
      <c r="AE4646" s="1" t="str">
        <f aca="false">IF($Y4646="","",IF($AA4646&gt;=$R4646,"Pass","Fail"))</f>
        <v/>
      </c>
      <c r="AF4646" s="1" t="str">
        <f aca="false">IF($Y4646="","",IF($AA4646&lt;=$S4646,"Pass","Fail"))</f>
        <v/>
      </c>
      <c r="AG4646" s="1" t="str">
        <f aca="false">IF($Y4646="","",IF($AA4646&lt;$S4646,"Pass","Fail"))</f>
        <v/>
      </c>
      <c r="AH4646" s="23" t="str">
        <f aca="true">INDIRECT(CHOOSE(MATCH($T4646,{"±","&gt;","≥","≤","&lt;"},0), "AC", "AD", "AE", "AF", "AG") &amp; ROW())</f>
        <v/>
      </c>
      <c r="AI4646" s="56" t="str">
        <f aca="false">IF($X4646="Not Significant","No Further Action Required",
IF($AH4646="","",
IF(AND($AH4646="Pass",$L4646="0 - Passed "),"Analysis performed; no further action required.",
IF(AND($AH4646="Fail",$L4646="1 - Failed "),"Analysis performed; no further action required.",
IF(AND($AH4646="Pass",$L4646="2 - Limited In Use "),"Analysis performed; no further action required.",
IF(AND($AH4646="Fail",$L4646="3 - Adjusted "),"Analysis performed; no further action required.",
"Unit fails analysis; TSM determination required."))))))</f>
        <v/>
      </c>
      <c r="AJ4646" s="58"/>
    </row>
    <row r="4647" customFormat="false" ht="15" hidden="false" customHeight="false" outlineLevel="0" collapsed="false">
      <c r="A4647" s="56"/>
      <c r="E4647" s="57" t="str">
        <f aca="false">IF(AND($F4647="",$G4647=""),"",IF($G4647="",$F4647,HYPERLINK($G4647,$F4647)))</f>
        <v/>
      </c>
      <c r="H4647" s="1" t="str">
        <f aca="false">IF($I4647="","None Attached",IF(LEFT($I4647,5)="https",HYPERLINK($I4647,"Datasheet"),HYPERLINK(_xlfn.CONCAT("https://",$I4647),"Datasheet")))</f>
        <v>None Attached</v>
      </c>
      <c r="M4647" s="56"/>
      <c r="P4647" s="58"/>
      <c r="Q4647" s="1" t="n">
        <f aca="false">$M4647-$N4647</f>
        <v>0</v>
      </c>
      <c r="R4647" s="56"/>
      <c r="T4647" s="59" t="s">
        <v>15</v>
      </c>
      <c r="U4647" s="1" t="n">
        <f aca="false">$S4647-$R4647</f>
        <v>0</v>
      </c>
      <c r="V4647" s="1" t="n">
        <f aca="false">IF($T4647="±",$Q4647*2,$Q4647)</f>
        <v>0</v>
      </c>
      <c r="W4647" s="60" t="str">
        <f aca="false">IFERROR($U4647/ABS($V4647),"N/A")</f>
        <v>N/A</v>
      </c>
      <c r="X4647" s="61" t="str">
        <f aca="false">IF(OR($W4647="N/A",$R4647="",$S4647=""),"N/A",IF($W4647&gt;=4,"Not Significant",IF($W4647&gt;=2,"Semi-Significant","Significant")))</f>
        <v>N/A</v>
      </c>
      <c r="Z4647" s="1" t="str">
        <f aca="false">IF($D4647="Z540.1 w/data",0,"")</f>
        <v/>
      </c>
      <c r="AA4647" s="1" t="e">
        <f aca="false">$Y4647+$Q4647+$Z4647</f>
        <v>#VALUE!</v>
      </c>
      <c r="AB4647" s="1" t="n">
        <f aca="false">$N4647+$Q4647</f>
        <v>0</v>
      </c>
      <c r="AC4647" s="1" t="str">
        <f aca="false">IF($Y4647="","",IF(AND($AA4647&gt;=$R4647,$AA4647&lt;=$S4647),"Pass","Fail"))</f>
        <v/>
      </c>
      <c r="AD4647" s="1" t="str">
        <f aca="false">IF($Y4647="","",IF($AA4647&gt;$R4647,"Pass","Fail"))</f>
        <v/>
      </c>
      <c r="AE4647" s="1" t="str">
        <f aca="false">IF($Y4647="","",IF($AA4647&gt;=$R4647,"Pass","Fail"))</f>
        <v/>
      </c>
      <c r="AF4647" s="1" t="str">
        <f aca="false">IF($Y4647="","",IF($AA4647&lt;=$S4647,"Pass","Fail"))</f>
        <v/>
      </c>
      <c r="AG4647" s="1" t="str">
        <f aca="false">IF($Y4647="","",IF($AA4647&lt;$S4647,"Pass","Fail"))</f>
        <v/>
      </c>
      <c r="AH4647" s="23" t="str">
        <f aca="true">INDIRECT(CHOOSE(MATCH($T4647,{"±","&gt;","≥","≤","&lt;"},0), "AC", "AD", "AE", "AF", "AG") &amp; ROW())</f>
        <v/>
      </c>
      <c r="AI4647" s="56" t="str">
        <f aca="false">IF($X4647="Not Significant","No Further Action Required",
IF($AH4647="","",
IF(AND($AH4647="Pass",$L4647="0 - Passed "),"Analysis performed; no further action required.",
IF(AND($AH4647="Fail",$L4647="1 - Failed "),"Analysis performed; no further action required.",
IF(AND($AH4647="Pass",$L4647="2 - Limited In Use "),"Analysis performed; no further action required.",
IF(AND($AH4647="Fail",$L4647="3 - Adjusted "),"Analysis performed; no further action required.",
"Unit fails analysis; TSM determination required."))))))</f>
        <v/>
      </c>
      <c r="AJ4647" s="58"/>
    </row>
    <row r="4648" customFormat="false" ht="15" hidden="false" customHeight="false" outlineLevel="0" collapsed="false">
      <c r="A4648" s="56"/>
      <c r="E4648" s="57" t="str">
        <f aca="false">IF(AND($F4648="",$G4648=""),"",IF($G4648="",$F4648,HYPERLINK($G4648,$F4648)))</f>
        <v/>
      </c>
      <c r="H4648" s="1" t="str">
        <f aca="false">IF($I4648="","None Attached",IF(LEFT($I4648,5)="https",HYPERLINK($I4648,"Datasheet"),HYPERLINK(_xlfn.CONCAT("https://",$I4648),"Datasheet")))</f>
        <v>None Attached</v>
      </c>
      <c r="M4648" s="56"/>
      <c r="P4648" s="58"/>
      <c r="Q4648" s="1" t="n">
        <f aca="false">$M4648-$N4648</f>
        <v>0</v>
      </c>
      <c r="R4648" s="56"/>
      <c r="T4648" s="59" t="s">
        <v>15</v>
      </c>
      <c r="U4648" s="1" t="n">
        <f aca="false">$S4648-$R4648</f>
        <v>0</v>
      </c>
      <c r="V4648" s="1" t="n">
        <f aca="false">IF($T4648="±",$Q4648*2,$Q4648)</f>
        <v>0</v>
      </c>
      <c r="W4648" s="60" t="str">
        <f aca="false">IFERROR($U4648/ABS($V4648),"N/A")</f>
        <v>N/A</v>
      </c>
      <c r="X4648" s="61" t="str">
        <f aca="false">IF(OR($W4648="N/A",$R4648="",$S4648=""),"N/A",IF($W4648&gt;=4,"Not Significant",IF($W4648&gt;=2,"Semi-Significant","Significant")))</f>
        <v>N/A</v>
      </c>
      <c r="Z4648" s="1" t="str">
        <f aca="false">IF($D4648="Z540.1 w/data",0,"")</f>
        <v/>
      </c>
      <c r="AA4648" s="1" t="e">
        <f aca="false">$Y4648+$Q4648+$Z4648</f>
        <v>#VALUE!</v>
      </c>
      <c r="AB4648" s="1" t="n">
        <f aca="false">$N4648+$Q4648</f>
        <v>0</v>
      </c>
      <c r="AC4648" s="1" t="str">
        <f aca="false">IF($Y4648="","",IF(AND($AA4648&gt;=$R4648,$AA4648&lt;=$S4648),"Pass","Fail"))</f>
        <v/>
      </c>
      <c r="AD4648" s="1" t="str">
        <f aca="false">IF($Y4648="","",IF($AA4648&gt;$R4648,"Pass","Fail"))</f>
        <v/>
      </c>
      <c r="AE4648" s="1" t="str">
        <f aca="false">IF($Y4648="","",IF($AA4648&gt;=$R4648,"Pass","Fail"))</f>
        <v/>
      </c>
      <c r="AF4648" s="1" t="str">
        <f aca="false">IF($Y4648="","",IF($AA4648&lt;=$S4648,"Pass","Fail"))</f>
        <v/>
      </c>
      <c r="AG4648" s="1" t="str">
        <f aca="false">IF($Y4648="","",IF($AA4648&lt;$S4648,"Pass","Fail"))</f>
        <v/>
      </c>
      <c r="AH4648" s="23" t="str">
        <f aca="true">INDIRECT(CHOOSE(MATCH($T4648,{"±","&gt;","≥","≤","&lt;"},0), "AC", "AD", "AE", "AF", "AG") &amp; ROW())</f>
        <v/>
      </c>
      <c r="AI4648" s="56" t="str">
        <f aca="false">IF($X4648="Not Significant","No Further Action Required",
IF($AH4648="","",
IF(AND($AH4648="Pass",$L4648="0 - Passed "),"Analysis performed; no further action required.",
IF(AND($AH4648="Fail",$L4648="1 - Failed "),"Analysis performed; no further action required.",
IF(AND($AH4648="Pass",$L4648="2 - Limited In Use "),"Analysis performed; no further action required.",
IF(AND($AH4648="Fail",$L4648="3 - Adjusted "),"Analysis performed; no further action required.",
"Unit fails analysis; TSM determination required."))))))</f>
        <v/>
      </c>
      <c r="AJ4648" s="58"/>
    </row>
    <row r="4649" customFormat="false" ht="15" hidden="false" customHeight="false" outlineLevel="0" collapsed="false">
      <c r="A4649" s="56"/>
      <c r="E4649" s="57" t="str">
        <f aca="false">IF(AND($F4649="",$G4649=""),"",IF($G4649="",$F4649,HYPERLINK($G4649,$F4649)))</f>
        <v/>
      </c>
      <c r="H4649" s="1" t="str">
        <f aca="false">IF($I4649="","None Attached",IF(LEFT($I4649,5)="https",HYPERLINK($I4649,"Datasheet"),HYPERLINK(_xlfn.CONCAT("https://",$I4649),"Datasheet")))</f>
        <v>None Attached</v>
      </c>
      <c r="M4649" s="56"/>
      <c r="P4649" s="58"/>
      <c r="Q4649" s="1" t="n">
        <f aca="false">$M4649-$N4649</f>
        <v>0</v>
      </c>
      <c r="R4649" s="56"/>
      <c r="T4649" s="59" t="s">
        <v>15</v>
      </c>
      <c r="U4649" s="1" t="n">
        <f aca="false">$S4649-$R4649</f>
        <v>0</v>
      </c>
      <c r="V4649" s="1" t="n">
        <f aca="false">IF($T4649="±",$Q4649*2,$Q4649)</f>
        <v>0</v>
      </c>
      <c r="W4649" s="60" t="str">
        <f aca="false">IFERROR($U4649/ABS($V4649),"N/A")</f>
        <v>N/A</v>
      </c>
      <c r="X4649" s="61" t="str">
        <f aca="false">IF(OR($W4649="N/A",$R4649="",$S4649=""),"N/A",IF($W4649&gt;=4,"Not Significant",IF($W4649&gt;=2,"Semi-Significant","Significant")))</f>
        <v>N/A</v>
      </c>
      <c r="Z4649" s="1" t="str">
        <f aca="false">IF($D4649="Z540.1 w/data",0,"")</f>
        <v/>
      </c>
      <c r="AA4649" s="1" t="e">
        <f aca="false">$Y4649+$Q4649+$Z4649</f>
        <v>#VALUE!</v>
      </c>
      <c r="AB4649" s="1" t="n">
        <f aca="false">$N4649+$Q4649</f>
        <v>0</v>
      </c>
      <c r="AC4649" s="1" t="str">
        <f aca="false">IF($Y4649="","",IF(AND($AA4649&gt;=$R4649,$AA4649&lt;=$S4649),"Pass","Fail"))</f>
        <v/>
      </c>
      <c r="AD4649" s="1" t="str">
        <f aca="false">IF($Y4649="","",IF($AA4649&gt;$R4649,"Pass","Fail"))</f>
        <v/>
      </c>
      <c r="AE4649" s="1" t="str">
        <f aca="false">IF($Y4649="","",IF($AA4649&gt;=$R4649,"Pass","Fail"))</f>
        <v/>
      </c>
      <c r="AF4649" s="1" t="str">
        <f aca="false">IF($Y4649="","",IF($AA4649&lt;=$S4649,"Pass","Fail"))</f>
        <v/>
      </c>
      <c r="AG4649" s="1" t="str">
        <f aca="false">IF($Y4649="","",IF($AA4649&lt;$S4649,"Pass","Fail"))</f>
        <v/>
      </c>
      <c r="AH4649" s="23" t="str">
        <f aca="true">INDIRECT(CHOOSE(MATCH($T4649,{"±","&gt;","≥","≤","&lt;"},0), "AC", "AD", "AE", "AF", "AG") &amp; ROW())</f>
        <v/>
      </c>
      <c r="AI4649" s="56" t="str">
        <f aca="false">IF($X4649="Not Significant","No Further Action Required",
IF($AH4649="","",
IF(AND($AH4649="Pass",$L4649="0 - Passed "),"Analysis performed; no further action required.",
IF(AND($AH4649="Fail",$L4649="1 - Failed "),"Analysis performed; no further action required.",
IF(AND($AH4649="Pass",$L4649="2 - Limited In Use "),"Analysis performed; no further action required.",
IF(AND($AH4649="Fail",$L4649="3 - Adjusted "),"Analysis performed; no further action required.",
"Unit fails analysis; TSM determination required."))))))</f>
        <v/>
      </c>
      <c r="AJ4649" s="58"/>
    </row>
    <row r="4650" customFormat="false" ht="15" hidden="false" customHeight="false" outlineLevel="0" collapsed="false">
      <c r="A4650" s="56"/>
      <c r="E4650" s="57" t="str">
        <f aca="false">IF(AND($F4650="",$G4650=""),"",IF($G4650="",$F4650,HYPERLINK($G4650,$F4650)))</f>
        <v/>
      </c>
      <c r="H4650" s="1" t="str">
        <f aca="false">IF($I4650="","None Attached",IF(LEFT($I4650,5)="https",HYPERLINK($I4650,"Datasheet"),HYPERLINK(_xlfn.CONCAT("https://",$I4650),"Datasheet")))</f>
        <v>None Attached</v>
      </c>
      <c r="M4650" s="56"/>
      <c r="P4650" s="58"/>
      <c r="Q4650" s="1" t="n">
        <f aca="false">$M4650-$N4650</f>
        <v>0</v>
      </c>
      <c r="R4650" s="56"/>
      <c r="T4650" s="59" t="s">
        <v>15</v>
      </c>
      <c r="U4650" s="1" t="n">
        <f aca="false">$S4650-$R4650</f>
        <v>0</v>
      </c>
      <c r="V4650" s="1" t="n">
        <f aca="false">IF($T4650="±",$Q4650*2,$Q4650)</f>
        <v>0</v>
      </c>
      <c r="W4650" s="60" t="str">
        <f aca="false">IFERROR($U4650/ABS($V4650),"N/A")</f>
        <v>N/A</v>
      </c>
      <c r="X4650" s="61" t="str">
        <f aca="false">IF(OR($W4650="N/A",$R4650="",$S4650=""),"N/A",IF($W4650&gt;=4,"Not Significant",IF($W4650&gt;=2,"Semi-Significant","Significant")))</f>
        <v>N/A</v>
      </c>
      <c r="Z4650" s="1" t="str">
        <f aca="false">IF($D4650="Z540.1 w/data",0,"")</f>
        <v/>
      </c>
      <c r="AA4650" s="1" t="e">
        <f aca="false">$Y4650+$Q4650+$Z4650</f>
        <v>#VALUE!</v>
      </c>
      <c r="AB4650" s="1" t="n">
        <f aca="false">$N4650+$Q4650</f>
        <v>0</v>
      </c>
      <c r="AC4650" s="1" t="str">
        <f aca="false">IF($Y4650="","",IF(AND($AA4650&gt;=$R4650,$AA4650&lt;=$S4650),"Pass","Fail"))</f>
        <v/>
      </c>
      <c r="AD4650" s="1" t="str">
        <f aca="false">IF($Y4650="","",IF($AA4650&gt;$R4650,"Pass","Fail"))</f>
        <v/>
      </c>
      <c r="AE4650" s="1" t="str">
        <f aca="false">IF($Y4650="","",IF($AA4650&gt;=$R4650,"Pass","Fail"))</f>
        <v/>
      </c>
      <c r="AF4650" s="1" t="str">
        <f aca="false">IF($Y4650="","",IF($AA4650&lt;=$S4650,"Pass","Fail"))</f>
        <v/>
      </c>
      <c r="AG4650" s="1" t="str">
        <f aca="false">IF($Y4650="","",IF($AA4650&lt;$S4650,"Pass","Fail"))</f>
        <v/>
      </c>
      <c r="AH4650" s="23" t="str">
        <f aca="true">INDIRECT(CHOOSE(MATCH($T4650,{"±","&gt;","≥","≤","&lt;"},0), "AC", "AD", "AE", "AF", "AG") &amp; ROW())</f>
        <v/>
      </c>
      <c r="AI4650" s="56" t="str">
        <f aca="false">IF($X4650="Not Significant","No Further Action Required",
IF($AH4650="","",
IF(AND($AH4650="Pass",$L4650="0 - Passed "),"Analysis performed; no further action required.",
IF(AND($AH4650="Fail",$L4650="1 - Failed "),"Analysis performed; no further action required.",
IF(AND($AH4650="Pass",$L4650="2 - Limited In Use "),"Analysis performed; no further action required.",
IF(AND($AH4650="Fail",$L4650="3 - Adjusted "),"Analysis performed; no further action required.",
"Unit fails analysis; TSM determination required."))))))</f>
        <v/>
      </c>
      <c r="AJ4650" s="58"/>
    </row>
    <row r="4651" customFormat="false" ht="15" hidden="false" customHeight="false" outlineLevel="0" collapsed="false">
      <c r="A4651" s="56"/>
      <c r="E4651" s="57" t="str">
        <f aca="false">IF(AND($F4651="",$G4651=""),"",IF($G4651="",$F4651,HYPERLINK($G4651,$F4651)))</f>
        <v/>
      </c>
      <c r="H4651" s="1" t="str">
        <f aca="false">IF($I4651="","None Attached",IF(LEFT($I4651,5)="https",HYPERLINK($I4651,"Datasheet"),HYPERLINK(_xlfn.CONCAT("https://",$I4651),"Datasheet")))</f>
        <v>None Attached</v>
      </c>
      <c r="M4651" s="56"/>
      <c r="P4651" s="58"/>
      <c r="Q4651" s="1" t="n">
        <f aca="false">$M4651-$N4651</f>
        <v>0</v>
      </c>
      <c r="R4651" s="56"/>
      <c r="T4651" s="59" t="s">
        <v>15</v>
      </c>
      <c r="U4651" s="1" t="n">
        <f aca="false">$S4651-$R4651</f>
        <v>0</v>
      </c>
      <c r="V4651" s="1" t="n">
        <f aca="false">IF($T4651="±",$Q4651*2,$Q4651)</f>
        <v>0</v>
      </c>
      <c r="W4651" s="60" t="str">
        <f aca="false">IFERROR($U4651/ABS($V4651),"N/A")</f>
        <v>N/A</v>
      </c>
      <c r="X4651" s="61" t="str">
        <f aca="false">IF(OR($W4651="N/A",$R4651="",$S4651=""),"N/A",IF($W4651&gt;=4,"Not Significant",IF($W4651&gt;=2,"Semi-Significant","Significant")))</f>
        <v>N/A</v>
      </c>
      <c r="Z4651" s="1" t="str">
        <f aca="false">IF($D4651="Z540.1 w/data",0,"")</f>
        <v/>
      </c>
      <c r="AA4651" s="1" t="e">
        <f aca="false">$Y4651+$Q4651+$Z4651</f>
        <v>#VALUE!</v>
      </c>
      <c r="AB4651" s="1" t="n">
        <f aca="false">$N4651+$Q4651</f>
        <v>0</v>
      </c>
      <c r="AC4651" s="1" t="str">
        <f aca="false">IF($Y4651="","",IF(AND($AA4651&gt;=$R4651,$AA4651&lt;=$S4651),"Pass","Fail"))</f>
        <v/>
      </c>
      <c r="AD4651" s="1" t="str">
        <f aca="false">IF($Y4651="","",IF($AA4651&gt;$R4651,"Pass","Fail"))</f>
        <v/>
      </c>
      <c r="AE4651" s="1" t="str">
        <f aca="false">IF($Y4651="","",IF($AA4651&gt;=$R4651,"Pass","Fail"))</f>
        <v/>
      </c>
      <c r="AF4651" s="1" t="str">
        <f aca="false">IF($Y4651="","",IF($AA4651&lt;=$S4651,"Pass","Fail"))</f>
        <v/>
      </c>
      <c r="AG4651" s="1" t="str">
        <f aca="false">IF($Y4651="","",IF($AA4651&lt;$S4651,"Pass","Fail"))</f>
        <v/>
      </c>
      <c r="AH4651" s="23" t="str">
        <f aca="true">INDIRECT(CHOOSE(MATCH($T4651,{"±","&gt;","≥","≤","&lt;"},0), "AC", "AD", "AE", "AF", "AG") &amp; ROW())</f>
        <v/>
      </c>
      <c r="AI4651" s="56" t="str">
        <f aca="false">IF($X4651="Not Significant","No Further Action Required",
IF($AH4651="","",
IF(AND($AH4651="Pass",$L4651="0 - Passed "),"Analysis performed; no further action required.",
IF(AND($AH4651="Fail",$L4651="1 - Failed "),"Analysis performed; no further action required.",
IF(AND($AH4651="Pass",$L4651="2 - Limited In Use "),"Analysis performed; no further action required.",
IF(AND($AH4651="Fail",$L4651="3 - Adjusted "),"Analysis performed; no further action required.",
"Unit fails analysis; TSM determination required."))))))</f>
        <v/>
      </c>
      <c r="AJ4651" s="58"/>
    </row>
    <row r="4652" customFormat="false" ht="15" hidden="false" customHeight="false" outlineLevel="0" collapsed="false">
      <c r="A4652" s="56"/>
      <c r="E4652" s="57" t="str">
        <f aca="false">IF(AND($F4652="",$G4652=""),"",IF($G4652="",$F4652,HYPERLINK($G4652,$F4652)))</f>
        <v/>
      </c>
      <c r="H4652" s="1" t="str">
        <f aca="false">IF($I4652="","None Attached",IF(LEFT($I4652,5)="https",HYPERLINK($I4652,"Datasheet"),HYPERLINK(_xlfn.CONCAT("https://",$I4652),"Datasheet")))</f>
        <v>None Attached</v>
      </c>
      <c r="M4652" s="56"/>
      <c r="P4652" s="58"/>
      <c r="Q4652" s="1" t="n">
        <f aca="false">$M4652-$N4652</f>
        <v>0</v>
      </c>
      <c r="R4652" s="56"/>
      <c r="T4652" s="59" t="s">
        <v>15</v>
      </c>
      <c r="U4652" s="1" t="n">
        <f aca="false">$S4652-$R4652</f>
        <v>0</v>
      </c>
      <c r="V4652" s="1" t="n">
        <f aca="false">IF($T4652="±",$Q4652*2,$Q4652)</f>
        <v>0</v>
      </c>
      <c r="W4652" s="60" t="str">
        <f aca="false">IFERROR($U4652/ABS($V4652),"N/A")</f>
        <v>N/A</v>
      </c>
      <c r="X4652" s="61" t="str">
        <f aca="false">IF(OR($W4652="N/A",$R4652="",$S4652=""),"N/A",IF($W4652&gt;=4,"Not Significant",IF($W4652&gt;=2,"Semi-Significant","Significant")))</f>
        <v>N/A</v>
      </c>
      <c r="Z4652" s="1" t="str">
        <f aca="false">IF($D4652="Z540.1 w/data",0,"")</f>
        <v/>
      </c>
      <c r="AA4652" s="1" t="e">
        <f aca="false">$Y4652+$Q4652+$Z4652</f>
        <v>#VALUE!</v>
      </c>
      <c r="AB4652" s="1" t="n">
        <f aca="false">$N4652+$Q4652</f>
        <v>0</v>
      </c>
      <c r="AC4652" s="1" t="str">
        <f aca="false">IF($Y4652="","",IF(AND($AA4652&gt;=$R4652,$AA4652&lt;=$S4652),"Pass","Fail"))</f>
        <v/>
      </c>
      <c r="AD4652" s="1" t="str">
        <f aca="false">IF($Y4652="","",IF($AA4652&gt;$R4652,"Pass","Fail"))</f>
        <v/>
      </c>
      <c r="AE4652" s="1" t="str">
        <f aca="false">IF($Y4652="","",IF($AA4652&gt;=$R4652,"Pass","Fail"))</f>
        <v/>
      </c>
      <c r="AF4652" s="1" t="str">
        <f aca="false">IF($Y4652="","",IF($AA4652&lt;=$S4652,"Pass","Fail"))</f>
        <v/>
      </c>
      <c r="AG4652" s="1" t="str">
        <f aca="false">IF($Y4652="","",IF($AA4652&lt;$S4652,"Pass","Fail"))</f>
        <v/>
      </c>
      <c r="AH4652" s="23" t="str">
        <f aca="true">INDIRECT(CHOOSE(MATCH($T4652,{"±","&gt;","≥","≤","&lt;"},0), "AC", "AD", "AE", "AF", "AG") &amp; ROW())</f>
        <v/>
      </c>
      <c r="AI4652" s="56" t="str">
        <f aca="false">IF($X4652="Not Significant","No Further Action Required",
IF($AH4652="","",
IF(AND($AH4652="Pass",$L4652="0 - Passed "),"Analysis performed; no further action required.",
IF(AND($AH4652="Fail",$L4652="1 - Failed "),"Analysis performed; no further action required.",
IF(AND($AH4652="Pass",$L4652="2 - Limited In Use "),"Analysis performed; no further action required.",
IF(AND($AH4652="Fail",$L4652="3 - Adjusted "),"Analysis performed; no further action required.",
"Unit fails analysis; TSM determination required."))))))</f>
        <v/>
      </c>
      <c r="AJ4652" s="58"/>
    </row>
    <row r="4653" customFormat="false" ht="15" hidden="false" customHeight="false" outlineLevel="0" collapsed="false">
      <c r="A4653" s="56"/>
      <c r="E4653" s="57" t="str">
        <f aca="false">IF(AND($F4653="",$G4653=""),"",IF($G4653="",$F4653,HYPERLINK($G4653,$F4653)))</f>
        <v/>
      </c>
      <c r="H4653" s="1" t="str">
        <f aca="false">IF($I4653="","None Attached",IF(LEFT($I4653,5)="https",HYPERLINK($I4653,"Datasheet"),HYPERLINK(_xlfn.CONCAT("https://",$I4653),"Datasheet")))</f>
        <v>None Attached</v>
      </c>
      <c r="M4653" s="56"/>
      <c r="P4653" s="58"/>
      <c r="Q4653" s="1" t="n">
        <f aca="false">$M4653-$N4653</f>
        <v>0</v>
      </c>
      <c r="R4653" s="56"/>
      <c r="T4653" s="59" t="s">
        <v>15</v>
      </c>
      <c r="U4653" s="1" t="n">
        <f aca="false">$S4653-$R4653</f>
        <v>0</v>
      </c>
      <c r="V4653" s="1" t="n">
        <f aca="false">IF($T4653="±",$Q4653*2,$Q4653)</f>
        <v>0</v>
      </c>
      <c r="W4653" s="60" t="str">
        <f aca="false">IFERROR($U4653/ABS($V4653),"N/A")</f>
        <v>N/A</v>
      </c>
      <c r="X4653" s="61" t="str">
        <f aca="false">IF(OR($W4653="N/A",$R4653="",$S4653=""),"N/A",IF($W4653&gt;=4,"Not Significant",IF($W4653&gt;=2,"Semi-Significant","Significant")))</f>
        <v>N/A</v>
      </c>
      <c r="Z4653" s="1" t="str">
        <f aca="false">IF($D4653="Z540.1 w/data",0,"")</f>
        <v/>
      </c>
      <c r="AA4653" s="1" t="e">
        <f aca="false">$Y4653+$Q4653+$Z4653</f>
        <v>#VALUE!</v>
      </c>
      <c r="AB4653" s="1" t="n">
        <f aca="false">$N4653+$Q4653</f>
        <v>0</v>
      </c>
      <c r="AC4653" s="1" t="str">
        <f aca="false">IF($Y4653="","",IF(AND($AA4653&gt;=$R4653,$AA4653&lt;=$S4653),"Pass","Fail"))</f>
        <v/>
      </c>
      <c r="AD4653" s="1" t="str">
        <f aca="false">IF($Y4653="","",IF($AA4653&gt;$R4653,"Pass","Fail"))</f>
        <v/>
      </c>
      <c r="AE4653" s="1" t="str">
        <f aca="false">IF($Y4653="","",IF($AA4653&gt;=$R4653,"Pass","Fail"))</f>
        <v/>
      </c>
      <c r="AF4653" s="1" t="str">
        <f aca="false">IF($Y4653="","",IF($AA4653&lt;=$S4653,"Pass","Fail"))</f>
        <v/>
      </c>
      <c r="AG4653" s="1" t="str">
        <f aca="false">IF($Y4653="","",IF($AA4653&lt;$S4653,"Pass","Fail"))</f>
        <v/>
      </c>
      <c r="AH4653" s="23" t="str">
        <f aca="true">INDIRECT(CHOOSE(MATCH($T4653,{"±","&gt;","≥","≤","&lt;"},0), "AC", "AD", "AE", "AF", "AG") &amp; ROW())</f>
        <v/>
      </c>
      <c r="AI4653" s="56" t="str">
        <f aca="false">IF($X4653="Not Significant","No Further Action Required",
IF($AH4653="","",
IF(AND($AH4653="Pass",$L4653="0 - Passed "),"Analysis performed; no further action required.",
IF(AND($AH4653="Fail",$L4653="1 - Failed "),"Analysis performed; no further action required.",
IF(AND($AH4653="Pass",$L4653="2 - Limited In Use "),"Analysis performed; no further action required.",
IF(AND($AH4653="Fail",$L4653="3 - Adjusted "),"Analysis performed; no further action required.",
"Unit fails analysis; TSM determination required."))))))</f>
        <v/>
      </c>
      <c r="AJ4653" s="58"/>
    </row>
    <row r="4654" customFormat="false" ht="15" hidden="false" customHeight="false" outlineLevel="0" collapsed="false">
      <c r="A4654" s="56"/>
      <c r="E4654" s="57" t="str">
        <f aca="false">IF(AND($F4654="",$G4654=""),"",IF($G4654="",$F4654,HYPERLINK($G4654,$F4654)))</f>
        <v/>
      </c>
      <c r="H4654" s="1" t="str">
        <f aca="false">IF($I4654="","None Attached",IF(LEFT($I4654,5)="https",HYPERLINK($I4654,"Datasheet"),HYPERLINK(_xlfn.CONCAT("https://",$I4654),"Datasheet")))</f>
        <v>None Attached</v>
      </c>
      <c r="M4654" s="56"/>
      <c r="P4654" s="58"/>
      <c r="Q4654" s="1" t="n">
        <f aca="false">$M4654-$N4654</f>
        <v>0</v>
      </c>
      <c r="R4654" s="56"/>
      <c r="T4654" s="59" t="s">
        <v>15</v>
      </c>
      <c r="U4654" s="1" t="n">
        <f aca="false">$S4654-$R4654</f>
        <v>0</v>
      </c>
      <c r="V4654" s="1" t="n">
        <f aca="false">IF($T4654="±",$Q4654*2,$Q4654)</f>
        <v>0</v>
      </c>
      <c r="W4654" s="60" t="str">
        <f aca="false">IFERROR($U4654/ABS($V4654),"N/A")</f>
        <v>N/A</v>
      </c>
      <c r="X4654" s="61" t="str">
        <f aca="false">IF(OR($W4654="N/A",$R4654="",$S4654=""),"N/A",IF($W4654&gt;=4,"Not Significant",IF($W4654&gt;=2,"Semi-Significant","Significant")))</f>
        <v>N/A</v>
      </c>
      <c r="Z4654" s="1" t="str">
        <f aca="false">IF($D4654="Z540.1 w/data",0,"")</f>
        <v/>
      </c>
      <c r="AA4654" s="1" t="e">
        <f aca="false">$Y4654+$Q4654+$Z4654</f>
        <v>#VALUE!</v>
      </c>
      <c r="AB4654" s="1" t="n">
        <f aca="false">$N4654+$Q4654</f>
        <v>0</v>
      </c>
      <c r="AC4654" s="1" t="str">
        <f aca="false">IF($Y4654="","",IF(AND($AA4654&gt;=$R4654,$AA4654&lt;=$S4654),"Pass","Fail"))</f>
        <v/>
      </c>
      <c r="AD4654" s="1" t="str">
        <f aca="false">IF($Y4654="","",IF($AA4654&gt;$R4654,"Pass","Fail"))</f>
        <v/>
      </c>
      <c r="AE4654" s="1" t="str">
        <f aca="false">IF($Y4654="","",IF($AA4654&gt;=$R4654,"Pass","Fail"))</f>
        <v/>
      </c>
      <c r="AF4654" s="1" t="str">
        <f aca="false">IF($Y4654="","",IF($AA4654&lt;=$S4654,"Pass","Fail"))</f>
        <v/>
      </c>
      <c r="AG4654" s="1" t="str">
        <f aca="false">IF($Y4654="","",IF($AA4654&lt;$S4654,"Pass","Fail"))</f>
        <v/>
      </c>
      <c r="AH4654" s="23" t="str">
        <f aca="true">INDIRECT(CHOOSE(MATCH($T4654,{"±","&gt;","≥","≤","&lt;"},0), "AC", "AD", "AE", "AF", "AG") &amp; ROW())</f>
        <v/>
      </c>
      <c r="AI4654" s="56" t="str">
        <f aca="false">IF($X4654="Not Significant","No Further Action Required",
IF($AH4654="","",
IF(AND($AH4654="Pass",$L4654="0 - Passed "),"Analysis performed; no further action required.",
IF(AND($AH4654="Fail",$L4654="1 - Failed "),"Analysis performed; no further action required.",
IF(AND($AH4654="Pass",$L4654="2 - Limited In Use "),"Analysis performed; no further action required.",
IF(AND($AH4654="Fail",$L4654="3 - Adjusted "),"Analysis performed; no further action required.",
"Unit fails analysis; TSM determination required."))))))</f>
        <v/>
      </c>
      <c r="AJ4654" s="58"/>
    </row>
    <row r="4655" customFormat="false" ht="15" hidden="false" customHeight="false" outlineLevel="0" collapsed="false">
      <c r="A4655" s="56"/>
      <c r="E4655" s="57" t="str">
        <f aca="false">IF(AND($F4655="",$G4655=""),"",IF($G4655="",$F4655,HYPERLINK($G4655,$F4655)))</f>
        <v/>
      </c>
      <c r="H4655" s="1" t="str">
        <f aca="false">IF($I4655="","None Attached",IF(LEFT($I4655,5)="https",HYPERLINK($I4655,"Datasheet"),HYPERLINK(_xlfn.CONCAT("https://",$I4655),"Datasheet")))</f>
        <v>None Attached</v>
      </c>
      <c r="M4655" s="56"/>
      <c r="P4655" s="58"/>
      <c r="Q4655" s="1" t="n">
        <f aca="false">$M4655-$N4655</f>
        <v>0</v>
      </c>
      <c r="R4655" s="56"/>
      <c r="T4655" s="59" t="s">
        <v>15</v>
      </c>
      <c r="U4655" s="1" t="n">
        <f aca="false">$S4655-$R4655</f>
        <v>0</v>
      </c>
      <c r="V4655" s="1" t="n">
        <f aca="false">IF($T4655="±",$Q4655*2,$Q4655)</f>
        <v>0</v>
      </c>
      <c r="W4655" s="60" t="str">
        <f aca="false">IFERROR($U4655/ABS($V4655),"N/A")</f>
        <v>N/A</v>
      </c>
      <c r="X4655" s="61" t="str">
        <f aca="false">IF(OR($W4655="N/A",$R4655="",$S4655=""),"N/A",IF($W4655&gt;=4,"Not Significant",IF($W4655&gt;=2,"Semi-Significant","Significant")))</f>
        <v>N/A</v>
      </c>
      <c r="Z4655" s="1" t="str">
        <f aca="false">IF($D4655="Z540.1 w/data",0,"")</f>
        <v/>
      </c>
      <c r="AA4655" s="1" t="e">
        <f aca="false">$Y4655+$Q4655+$Z4655</f>
        <v>#VALUE!</v>
      </c>
      <c r="AB4655" s="1" t="n">
        <f aca="false">$N4655+$Q4655</f>
        <v>0</v>
      </c>
      <c r="AC4655" s="1" t="str">
        <f aca="false">IF($Y4655="","",IF(AND($AA4655&gt;=$R4655,$AA4655&lt;=$S4655),"Pass","Fail"))</f>
        <v/>
      </c>
      <c r="AD4655" s="1" t="str">
        <f aca="false">IF($Y4655="","",IF($AA4655&gt;$R4655,"Pass","Fail"))</f>
        <v/>
      </c>
      <c r="AE4655" s="1" t="str">
        <f aca="false">IF($Y4655="","",IF($AA4655&gt;=$R4655,"Pass","Fail"))</f>
        <v/>
      </c>
      <c r="AF4655" s="1" t="str">
        <f aca="false">IF($Y4655="","",IF($AA4655&lt;=$S4655,"Pass","Fail"))</f>
        <v/>
      </c>
      <c r="AG4655" s="1" t="str">
        <f aca="false">IF($Y4655="","",IF($AA4655&lt;$S4655,"Pass","Fail"))</f>
        <v/>
      </c>
      <c r="AH4655" s="23" t="str">
        <f aca="true">INDIRECT(CHOOSE(MATCH($T4655,{"±","&gt;","≥","≤","&lt;"},0), "AC", "AD", "AE", "AF", "AG") &amp; ROW())</f>
        <v/>
      </c>
      <c r="AI4655" s="56" t="str">
        <f aca="false">IF($X4655="Not Significant","No Further Action Required",
IF($AH4655="","",
IF(AND($AH4655="Pass",$L4655="0 - Passed "),"Analysis performed; no further action required.",
IF(AND($AH4655="Fail",$L4655="1 - Failed "),"Analysis performed; no further action required.",
IF(AND($AH4655="Pass",$L4655="2 - Limited In Use "),"Analysis performed; no further action required.",
IF(AND($AH4655="Fail",$L4655="3 - Adjusted "),"Analysis performed; no further action required.",
"Unit fails analysis; TSM determination required."))))))</f>
        <v/>
      </c>
      <c r="AJ4655" s="58"/>
    </row>
    <row r="4656" customFormat="false" ht="15" hidden="false" customHeight="false" outlineLevel="0" collapsed="false">
      <c r="A4656" s="56"/>
      <c r="E4656" s="57" t="str">
        <f aca="false">IF(AND($F4656="",$G4656=""),"",IF($G4656="",$F4656,HYPERLINK($G4656,$F4656)))</f>
        <v/>
      </c>
      <c r="H4656" s="1" t="str">
        <f aca="false">IF($I4656="","None Attached",IF(LEFT($I4656,5)="https",HYPERLINK($I4656,"Datasheet"),HYPERLINK(_xlfn.CONCAT("https://",$I4656),"Datasheet")))</f>
        <v>None Attached</v>
      </c>
      <c r="M4656" s="56"/>
      <c r="P4656" s="58"/>
      <c r="Q4656" s="1" t="n">
        <f aca="false">$M4656-$N4656</f>
        <v>0</v>
      </c>
      <c r="R4656" s="56"/>
      <c r="T4656" s="59" t="s">
        <v>15</v>
      </c>
      <c r="U4656" s="1" t="n">
        <f aca="false">$S4656-$R4656</f>
        <v>0</v>
      </c>
      <c r="V4656" s="1" t="n">
        <f aca="false">IF($T4656="±",$Q4656*2,$Q4656)</f>
        <v>0</v>
      </c>
      <c r="W4656" s="60" t="str">
        <f aca="false">IFERROR($U4656/ABS($V4656),"N/A")</f>
        <v>N/A</v>
      </c>
      <c r="X4656" s="61" t="str">
        <f aca="false">IF(OR($W4656="N/A",$R4656="",$S4656=""),"N/A",IF($W4656&gt;=4,"Not Significant",IF($W4656&gt;=2,"Semi-Significant","Significant")))</f>
        <v>N/A</v>
      </c>
      <c r="Z4656" s="1" t="str">
        <f aca="false">IF($D4656="Z540.1 w/data",0,"")</f>
        <v/>
      </c>
      <c r="AA4656" s="1" t="e">
        <f aca="false">$Y4656+$Q4656+$Z4656</f>
        <v>#VALUE!</v>
      </c>
      <c r="AB4656" s="1" t="n">
        <f aca="false">$N4656+$Q4656</f>
        <v>0</v>
      </c>
      <c r="AC4656" s="1" t="str">
        <f aca="false">IF($Y4656="","",IF(AND($AA4656&gt;=$R4656,$AA4656&lt;=$S4656),"Pass","Fail"))</f>
        <v/>
      </c>
      <c r="AD4656" s="1" t="str">
        <f aca="false">IF($Y4656="","",IF($AA4656&gt;$R4656,"Pass","Fail"))</f>
        <v/>
      </c>
      <c r="AE4656" s="1" t="str">
        <f aca="false">IF($Y4656="","",IF($AA4656&gt;=$R4656,"Pass","Fail"))</f>
        <v/>
      </c>
      <c r="AF4656" s="1" t="str">
        <f aca="false">IF($Y4656="","",IF($AA4656&lt;=$S4656,"Pass","Fail"))</f>
        <v/>
      </c>
      <c r="AG4656" s="1" t="str">
        <f aca="false">IF($Y4656="","",IF($AA4656&lt;$S4656,"Pass","Fail"))</f>
        <v/>
      </c>
      <c r="AH4656" s="23" t="str">
        <f aca="true">INDIRECT(CHOOSE(MATCH($T4656,{"±","&gt;","≥","≤","&lt;"},0), "AC", "AD", "AE", "AF", "AG") &amp; ROW())</f>
        <v/>
      </c>
      <c r="AI4656" s="56" t="str">
        <f aca="false">IF($X4656="Not Significant","No Further Action Required",
IF($AH4656="","",
IF(AND($AH4656="Pass",$L4656="0 - Passed "),"Analysis performed; no further action required.",
IF(AND($AH4656="Fail",$L4656="1 - Failed "),"Analysis performed; no further action required.",
IF(AND($AH4656="Pass",$L4656="2 - Limited In Use "),"Analysis performed; no further action required.",
IF(AND($AH4656="Fail",$L4656="3 - Adjusted "),"Analysis performed; no further action required.",
"Unit fails analysis; TSM determination required."))))))</f>
        <v/>
      </c>
      <c r="AJ4656" s="58"/>
    </row>
    <row r="4657" customFormat="false" ht="15" hidden="false" customHeight="false" outlineLevel="0" collapsed="false">
      <c r="A4657" s="56"/>
      <c r="E4657" s="57" t="str">
        <f aca="false">IF(AND($F4657="",$G4657=""),"",IF($G4657="",$F4657,HYPERLINK($G4657,$F4657)))</f>
        <v/>
      </c>
      <c r="H4657" s="1" t="str">
        <f aca="false">IF($I4657="","None Attached",IF(LEFT($I4657,5)="https",HYPERLINK($I4657,"Datasheet"),HYPERLINK(_xlfn.CONCAT("https://",$I4657),"Datasheet")))</f>
        <v>None Attached</v>
      </c>
      <c r="M4657" s="56"/>
      <c r="P4657" s="58"/>
      <c r="Q4657" s="1" t="n">
        <f aca="false">$M4657-$N4657</f>
        <v>0</v>
      </c>
      <c r="R4657" s="56"/>
      <c r="T4657" s="59" t="s">
        <v>15</v>
      </c>
      <c r="U4657" s="1" t="n">
        <f aca="false">$S4657-$R4657</f>
        <v>0</v>
      </c>
      <c r="V4657" s="1" t="n">
        <f aca="false">IF($T4657="±",$Q4657*2,$Q4657)</f>
        <v>0</v>
      </c>
      <c r="W4657" s="60" t="str">
        <f aca="false">IFERROR($U4657/ABS($V4657),"N/A")</f>
        <v>N/A</v>
      </c>
      <c r="X4657" s="61" t="str">
        <f aca="false">IF(OR($W4657="N/A",$R4657="",$S4657=""),"N/A",IF($W4657&gt;=4,"Not Significant",IF($W4657&gt;=2,"Semi-Significant","Significant")))</f>
        <v>N/A</v>
      </c>
      <c r="Z4657" s="1" t="str">
        <f aca="false">IF($D4657="Z540.1 w/data",0,"")</f>
        <v/>
      </c>
      <c r="AA4657" s="1" t="e">
        <f aca="false">$Y4657+$Q4657+$Z4657</f>
        <v>#VALUE!</v>
      </c>
      <c r="AB4657" s="1" t="n">
        <f aca="false">$N4657+$Q4657</f>
        <v>0</v>
      </c>
      <c r="AC4657" s="1" t="str">
        <f aca="false">IF($Y4657="","",IF(AND($AA4657&gt;=$R4657,$AA4657&lt;=$S4657),"Pass","Fail"))</f>
        <v/>
      </c>
      <c r="AD4657" s="1" t="str">
        <f aca="false">IF($Y4657="","",IF($AA4657&gt;$R4657,"Pass","Fail"))</f>
        <v/>
      </c>
      <c r="AE4657" s="1" t="str">
        <f aca="false">IF($Y4657="","",IF($AA4657&gt;=$R4657,"Pass","Fail"))</f>
        <v/>
      </c>
      <c r="AF4657" s="1" t="str">
        <f aca="false">IF($Y4657="","",IF($AA4657&lt;=$S4657,"Pass","Fail"))</f>
        <v/>
      </c>
      <c r="AG4657" s="1" t="str">
        <f aca="false">IF($Y4657="","",IF($AA4657&lt;$S4657,"Pass","Fail"))</f>
        <v/>
      </c>
      <c r="AH4657" s="23" t="str">
        <f aca="true">INDIRECT(CHOOSE(MATCH($T4657,{"±","&gt;","≥","≤","&lt;"},0), "AC", "AD", "AE", "AF", "AG") &amp; ROW())</f>
        <v/>
      </c>
      <c r="AI4657" s="56" t="str">
        <f aca="false">IF($X4657="Not Significant","No Further Action Required",
IF($AH4657="","",
IF(AND($AH4657="Pass",$L4657="0 - Passed "),"Analysis performed; no further action required.",
IF(AND($AH4657="Fail",$L4657="1 - Failed "),"Analysis performed; no further action required.",
IF(AND($AH4657="Pass",$L4657="2 - Limited In Use "),"Analysis performed; no further action required.",
IF(AND($AH4657="Fail",$L4657="3 - Adjusted "),"Analysis performed; no further action required.",
"Unit fails analysis; TSM determination required."))))))</f>
        <v/>
      </c>
      <c r="AJ4657" s="58"/>
    </row>
    <row r="4658" customFormat="false" ht="15" hidden="false" customHeight="false" outlineLevel="0" collapsed="false">
      <c r="A4658" s="56"/>
      <c r="E4658" s="57" t="str">
        <f aca="false">IF(AND($F4658="",$G4658=""),"",IF($G4658="",$F4658,HYPERLINK($G4658,$F4658)))</f>
        <v/>
      </c>
      <c r="H4658" s="1" t="str">
        <f aca="false">IF($I4658="","None Attached",IF(LEFT($I4658,5)="https",HYPERLINK($I4658,"Datasheet"),HYPERLINK(_xlfn.CONCAT("https://",$I4658),"Datasheet")))</f>
        <v>None Attached</v>
      </c>
      <c r="M4658" s="56"/>
      <c r="P4658" s="58"/>
      <c r="Q4658" s="1" t="n">
        <f aca="false">$M4658-$N4658</f>
        <v>0</v>
      </c>
      <c r="R4658" s="56"/>
      <c r="T4658" s="59" t="s">
        <v>15</v>
      </c>
      <c r="U4658" s="1" t="n">
        <f aca="false">$S4658-$R4658</f>
        <v>0</v>
      </c>
      <c r="V4658" s="1" t="n">
        <f aca="false">IF($T4658="±",$Q4658*2,$Q4658)</f>
        <v>0</v>
      </c>
      <c r="W4658" s="60" t="str">
        <f aca="false">IFERROR($U4658/ABS($V4658),"N/A")</f>
        <v>N/A</v>
      </c>
      <c r="X4658" s="61" t="str">
        <f aca="false">IF(OR($W4658="N/A",$R4658="",$S4658=""),"N/A",IF($W4658&gt;=4,"Not Significant",IF($W4658&gt;=2,"Semi-Significant","Significant")))</f>
        <v>N/A</v>
      </c>
      <c r="Z4658" s="1" t="str">
        <f aca="false">IF($D4658="Z540.1 w/data",0,"")</f>
        <v/>
      </c>
      <c r="AA4658" s="1" t="e">
        <f aca="false">$Y4658+$Q4658+$Z4658</f>
        <v>#VALUE!</v>
      </c>
      <c r="AB4658" s="1" t="n">
        <f aca="false">$N4658+$Q4658</f>
        <v>0</v>
      </c>
      <c r="AC4658" s="1" t="str">
        <f aca="false">IF($Y4658="","",IF(AND($AA4658&gt;=$R4658,$AA4658&lt;=$S4658),"Pass","Fail"))</f>
        <v/>
      </c>
      <c r="AD4658" s="1" t="str">
        <f aca="false">IF($Y4658="","",IF($AA4658&gt;$R4658,"Pass","Fail"))</f>
        <v/>
      </c>
      <c r="AE4658" s="1" t="str">
        <f aca="false">IF($Y4658="","",IF($AA4658&gt;=$R4658,"Pass","Fail"))</f>
        <v/>
      </c>
      <c r="AF4658" s="1" t="str">
        <f aca="false">IF($Y4658="","",IF($AA4658&lt;=$S4658,"Pass","Fail"))</f>
        <v/>
      </c>
      <c r="AG4658" s="1" t="str">
        <f aca="false">IF($Y4658="","",IF($AA4658&lt;$S4658,"Pass","Fail"))</f>
        <v/>
      </c>
      <c r="AH4658" s="23" t="str">
        <f aca="true">INDIRECT(CHOOSE(MATCH($T4658,{"±","&gt;","≥","≤","&lt;"},0), "AC", "AD", "AE", "AF", "AG") &amp; ROW())</f>
        <v/>
      </c>
      <c r="AI4658" s="56" t="str">
        <f aca="false">IF($X4658="Not Significant","No Further Action Required",
IF($AH4658="","",
IF(AND($AH4658="Pass",$L4658="0 - Passed "),"Analysis performed; no further action required.",
IF(AND($AH4658="Fail",$L4658="1 - Failed "),"Analysis performed; no further action required.",
IF(AND($AH4658="Pass",$L4658="2 - Limited In Use "),"Analysis performed; no further action required.",
IF(AND($AH4658="Fail",$L4658="3 - Adjusted "),"Analysis performed; no further action required.",
"Unit fails analysis; TSM determination required."))))))</f>
        <v/>
      </c>
      <c r="AJ4658" s="58"/>
    </row>
    <row r="4659" customFormat="false" ht="15" hidden="false" customHeight="false" outlineLevel="0" collapsed="false">
      <c r="A4659" s="56"/>
      <c r="E4659" s="57" t="str">
        <f aca="false">IF(AND($F4659="",$G4659=""),"",IF($G4659="",$F4659,HYPERLINK($G4659,$F4659)))</f>
        <v/>
      </c>
      <c r="H4659" s="1" t="str">
        <f aca="false">IF($I4659="","None Attached",IF(LEFT($I4659,5)="https",HYPERLINK($I4659,"Datasheet"),HYPERLINK(_xlfn.CONCAT("https://",$I4659),"Datasheet")))</f>
        <v>None Attached</v>
      </c>
      <c r="M4659" s="56"/>
      <c r="P4659" s="58"/>
      <c r="Q4659" s="1" t="n">
        <f aca="false">$M4659-$N4659</f>
        <v>0</v>
      </c>
      <c r="R4659" s="56"/>
      <c r="T4659" s="59" t="s">
        <v>15</v>
      </c>
      <c r="U4659" s="1" t="n">
        <f aca="false">$S4659-$R4659</f>
        <v>0</v>
      </c>
      <c r="V4659" s="1" t="n">
        <f aca="false">IF($T4659="±",$Q4659*2,$Q4659)</f>
        <v>0</v>
      </c>
      <c r="W4659" s="60" t="str">
        <f aca="false">IFERROR($U4659/ABS($V4659),"N/A")</f>
        <v>N/A</v>
      </c>
      <c r="X4659" s="61" t="str">
        <f aca="false">IF(OR($W4659="N/A",$R4659="",$S4659=""),"N/A",IF($W4659&gt;=4,"Not Significant",IF($W4659&gt;=2,"Semi-Significant","Significant")))</f>
        <v>N/A</v>
      </c>
      <c r="Z4659" s="1" t="str">
        <f aca="false">IF($D4659="Z540.1 w/data",0,"")</f>
        <v/>
      </c>
      <c r="AA4659" s="1" t="e">
        <f aca="false">$Y4659+$Q4659+$Z4659</f>
        <v>#VALUE!</v>
      </c>
      <c r="AB4659" s="1" t="n">
        <f aca="false">$N4659+$Q4659</f>
        <v>0</v>
      </c>
      <c r="AC4659" s="1" t="str">
        <f aca="false">IF($Y4659="","",IF(AND($AA4659&gt;=$R4659,$AA4659&lt;=$S4659),"Pass","Fail"))</f>
        <v/>
      </c>
      <c r="AD4659" s="1" t="str">
        <f aca="false">IF($Y4659="","",IF($AA4659&gt;$R4659,"Pass","Fail"))</f>
        <v/>
      </c>
      <c r="AE4659" s="1" t="str">
        <f aca="false">IF($Y4659="","",IF($AA4659&gt;=$R4659,"Pass","Fail"))</f>
        <v/>
      </c>
      <c r="AF4659" s="1" t="str">
        <f aca="false">IF($Y4659="","",IF($AA4659&lt;=$S4659,"Pass","Fail"))</f>
        <v/>
      </c>
      <c r="AG4659" s="1" t="str">
        <f aca="false">IF($Y4659="","",IF($AA4659&lt;$S4659,"Pass","Fail"))</f>
        <v/>
      </c>
      <c r="AH4659" s="23" t="str">
        <f aca="true">INDIRECT(CHOOSE(MATCH($T4659,{"±","&gt;","≥","≤","&lt;"},0), "AC", "AD", "AE", "AF", "AG") &amp; ROW())</f>
        <v/>
      </c>
      <c r="AI4659" s="56" t="str">
        <f aca="false">IF($X4659="Not Significant","No Further Action Required",
IF($AH4659="","",
IF(AND($AH4659="Pass",$L4659="0 - Passed "),"Analysis performed; no further action required.",
IF(AND($AH4659="Fail",$L4659="1 - Failed "),"Analysis performed; no further action required.",
IF(AND($AH4659="Pass",$L4659="2 - Limited In Use "),"Analysis performed; no further action required.",
IF(AND($AH4659="Fail",$L4659="3 - Adjusted "),"Analysis performed; no further action required.",
"Unit fails analysis; TSM determination required."))))))</f>
        <v/>
      </c>
      <c r="AJ4659" s="58"/>
    </row>
    <row r="4660" customFormat="false" ht="15" hidden="false" customHeight="false" outlineLevel="0" collapsed="false">
      <c r="A4660" s="56"/>
      <c r="E4660" s="57" t="str">
        <f aca="false">IF(AND($F4660="",$G4660=""),"",IF($G4660="",$F4660,HYPERLINK($G4660,$F4660)))</f>
        <v/>
      </c>
      <c r="H4660" s="1" t="str">
        <f aca="false">IF($I4660="","None Attached",IF(LEFT($I4660,5)="https",HYPERLINK($I4660,"Datasheet"),HYPERLINK(_xlfn.CONCAT("https://",$I4660),"Datasheet")))</f>
        <v>None Attached</v>
      </c>
      <c r="M4660" s="56"/>
      <c r="P4660" s="58"/>
      <c r="Q4660" s="1" t="n">
        <f aca="false">$M4660-$N4660</f>
        <v>0</v>
      </c>
      <c r="R4660" s="56"/>
      <c r="T4660" s="59" t="s">
        <v>15</v>
      </c>
      <c r="U4660" s="1" t="n">
        <f aca="false">$S4660-$R4660</f>
        <v>0</v>
      </c>
      <c r="V4660" s="1" t="n">
        <f aca="false">IF($T4660="±",$Q4660*2,$Q4660)</f>
        <v>0</v>
      </c>
      <c r="W4660" s="60" t="str">
        <f aca="false">IFERROR($U4660/ABS($V4660),"N/A")</f>
        <v>N/A</v>
      </c>
      <c r="X4660" s="61" t="str">
        <f aca="false">IF(OR($W4660="N/A",$R4660="",$S4660=""),"N/A",IF($W4660&gt;=4,"Not Significant",IF($W4660&gt;=2,"Semi-Significant","Significant")))</f>
        <v>N/A</v>
      </c>
      <c r="Z4660" s="1" t="str">
        <f aca="false">IF($D4660="Z540.1 w/data",0,"")</f>
        <v/>
      </c>
      <c r="AA4660" s="1" t="e">
        <f aca="false">$Y4660+$Q4660+$Z4660</f>
        <v>#VALUE!</v>
      </c>
      <c r="AB4660" s="1" t="n">
        <f aca="false">$N4660+$Q4660</f>
        <v>0</v>
      </c>
      <c r="AC4660" s="1" t="str">
        <f aca="false">IF($Y4660="","",IF(AND($AA4660&gt;=$R4660,$AA4660&lt;=$S4660),"Pass","Fail"))</f>
        <v/>
      </c>
      <c r="AD4660" s="1" t="str">
        <f aca="false">IF($Y4660="","",IF($AA4660&gt;$R4660,"Pass","Fail"))</f>
        <v/>
      </c>
      <c r="AE4660" s="1" t="str">
        <f aca="false">IF($Y4660="","",IF($AA4660&gt;=$R4660,"Pass","Fail"))</f>
        <v/>
      </c>
      <c r="AF4660" s="1" t="str">
        <f aca="false">IF($Y4660="","",IF($AA4660&lt;=$S4660,"Pass","Fail"))</f>
        <v/>
      </c>
      <c r="AG4660" s="1" t="str">
        <f aca="false">IF($Y4660="","",IF($AA4660&lt;$S4660,"Pass","Fail"))</f>
        <v/>
      </c>
      <c r="AH4660" s="23" t="str">
        <f aca="true">INDIRECT(CHOOSE(MATCH($T4660,{"±","&gt;","≥","≤","&lt;"},0), "AC", "AD", "AE", "AF", "AG") &amp; ROW())</f>
        <v/>
      </c>
      <c r="AI4660" s="56" t="str">
        <f aca="false">IF($X4660="Not Significant","No Further Action Required",
IF($AH4660="","",
IF(AND($AH4660="Pass",$L4660="0 - Passed "),"Analysis performed; no further action required.",
IF(AND($AH4660="Fail",$L4660="1 - Failed "),"Analysis performed; no further action required.",
IF(AND($AH4660="Pass",$L4660="2 - Limited In Use "),"Analysis performed; no further action required.",
IF(AND($AH4660="Fail",$L4660="3 - Adjusted "),"Analysis performed; no further action required.",
"Unit fails analysis; TSM determination required."))))))</f>
        <v/>
      </c>
      <c r="AJ4660" s="58"/>
    </row>
    <row r="4661" customFormat="false" ht="15" hidden="false" customHeight="false" outlineLevel="0" collapsed="false">
      <c r="A4661" s="56"/>
      <c r="E4661" s="57" t="str">
        <f aca="false">IF(AND($F4661="",$G4661=""),"",IF($G4661="",$F4661,HYPERLINK($G4661,$F4661)))</f>
        <v/>
      </c>
      <c r="H4661" s="1" t="str">
        <f aca="false">IF($I4661="","None Attached",IF(LEFT($I4661,5)="https",HYPERLINK($I4661,"Datasheet"),HYPERLINK(_xlfn.CONCAT("https://",$I4661),"Datasheet")))</f>
        <v>None Attached</v>
      </c>
      <c r="M4661" s="56"/>
      <c r="P4661" s="58"/>
      <c r="Q4661" s="1" t="n">
        <f aca="false">$M4661-$N4661</f>
        <v>0</v>
      </c>
      <c r="R4661" s="56"/>
      <c r="T4661" s="59" t="s">
        <v>15</v>
      </c>
      <c r="U4661" s="1" t="n">
        <f aca="false">$S4661-$R4661</f>
        <v>0</v>
      </c>
      <c r="V4661" s="1" t="n">
        <f aca="false">IF($T4661="±",$Q4661*2,$Q4661)</f>
        <v>0</v>
      </c>
      <c r="W4661" s="60" t="str">
        <f aca="false">IFERROR($U4661/ABS($V4661),"N/A")</f>
        <v>N/A</v>
      </c>
      <c r="X4661" s="61" t="str">
        <f aca="false">IF(OR($W4661="N/A",$R4661="",$S4661=""),"N/A",IF($W4661&gt;=4,"Not Significant",IF($W4661&gt;=2,"Semi-Significant","Significant")))</f>
        <v>N/A</v>
      </c>
      <c r="Z4661" s="1" t="str">
        <f aca="false">IF($D4661="Z540.1 w/data",0,"")</f>
        <v/>
      </c>
      <c r="AA4661" s="1" t="e">
        <f aca="false">$Y4661+$Q4661+$Z4661</f>
        <v>#VALUE!</v>
      </c>
      <c r="AB4661" s="1" t="n">
        <f aca="false">$N4661+$Q4661</f>
        <v>0</v>
      </c>
      <c r="AC4661" s="1" t="str">
        <f aca="false">IF($Y4661="","",IF(AND($AA4661&gt;=$R4661,$AA4661&lt;=$S4661),"Pass","Fail"))</f>
        <v/>
      </c>
      <c r="AD4661" s="1" t="str">
        <f aca="false">IF($Y4661="","",IF($AA4661&gt;$R4661,"Pass","Fail"))</f>
        <v/>
      </c>
      <c r="AE4661" s="1" t="str">
        <f aca="false">IF($Y4661="","",IF($AA4661&gt;=$R4661,"Pass","Fail"))</f>
        <v/>
      </c>
      <c r="AF4661" s="1" t="str">
        <f aca="false">IF($Y4661="","",IF($AA4661&lt;=$S4661,"Pass","Fail"))</f>
        <v/>
      </c>
      <c r="AG4661" s="1" t="str">
        <f aca="false">IF($Y4661="","",IF($AA4661&lt;$S4661,"Pass","Fail"))</f>
        <v/>
      </c>
      <c r="AH4661" s="23" t="str">
        <f aca="true">INDIRECT(CHOOSE(MATCH($T4661,{"±","&gt;","≥","≤","&lt;"},0), "AC", "AD", "AE", "AF", "AG") &amp; ROW())</f>
        <v/>
      </c>
      <c r="AI4661" s="56" t="str">
        <f aca="false">IF($X4661="Not Significant","No Further Action Required",
IF($AH4661="","",
IF(AND($AH4661="Pass",$L4661="0 - Passed "),"Analysis performed; no further action required.",
IF(AND($AH4661="Fail",$L4661="1 - Failed "),"Analysis performed; no further action required.",
IF(AND($AH4661="Pass",$L4661="2 - Limited In Use "),"Analysis performed; no further action required.",
IF(AND($AH4661="Fail",$L4661="3 - Adjusted "),"Analysis performed; no further action required.",
"Unit fails analysis; TSM determination required."))))))</f>
        <v/>
      </c>
      <c r="AJ4661" s="58"/>
    </row>
    <row r="4662" customFormat="false" ht="15" hidden="false" customHeight="false" outlineLevel="0" collapsed="false">
      <c r="A4662" s="56"/>
      <c r="E4662" s="57" t="str">
        <f aca="false">IF(AND($F4662="",$G4662=""),"",IF($G4662="",$F4662,HYPERLINK($G4662,$F4662)))</f>
        <v/>
      </c>
      <c r="H4662" s="1" t="str">
        <f aca="false">IF($I4662="","None Attached",IF(LEFT($I4662,5)="https",HYPERLINK($I4662,"Datasheet"),HYPERLINK(_xlfn.CONCAT("https://",$I4662),"Datasheet")))</f>
        <v>None Attached</v>
      </c>
      <c r="M4662" s="56"/>
      <c r="P4662" s="58"/>
      <c r="Q4662" s="1" t="n">
        <f aca="false">$M4662-$N4662</f>
        <v>0</v>
      </c>
      <c r="R4662" s="56"/>
      <c r="T4662" s="59" t="s">
        <v>15</v>
      </c>
      <c r="U4662" s="1" t="n">
        <f aca="false">$S4662-$R4662</f>
        <v>0</v>
      </c>
      <c r="V4662" s="1" t="n">
        <f aca="false">IF($T4662="±",$Q4662*2,$Q4662)</f>
        <v>0</v>
      </c>
      <c r="W4662" s="60" t="str">
        <f aca="false">IFERROR($U4662/ABS($V4662),"N/A")</f>
        <v>N/A</v>
      </c>
      <c r="X4662" s="61" t="str">
        <f aca="false">IF(OR($W4662="N/A",$R4662="",$S4662=""),"N/A",IF($W4662&gt;=4,"Not Significant",IF($W4662&gt;=2,"Semi-Significant","Significant")))</f>
        <v>N/A</v>
      </c>
      <c r="Z4662" s="1" t="str">
        <f aca="false">IF($D4662="Z540.1 w/data",0,"")</f>
        <v/>
      </c>
      <c r="AA4662" s="1" t="e">
        <f aca="false">$Y4662+$Q4662+$Z4662</f>
        <v>#VALUE!</v>
      </c>
      <c r="AB4662" s="1" t="n">
        <f aca="false">$N4662+$Q4662</f>
        <v>0</v>
      </c>
      <c r="AC4662" s="1" t="str">
        <f aca="false">IF($Y4662="","",IF(AND($AA4662&gt;=$R4662,$AA4662&lt;=$S4662),"Pass","Fail"))</f>
        <v/>
      </c>
      <c r="AD4662" s="1" t="str">
        <f aca="false">IF($Y4662="","",IF($AA4662&gt;$R4662,"Pass","Fail"))</f>
        <v/>
      </c>
      <c r="AE4662" s="1" t="str">
        <f aca="false">IF($Y4662="","",IF($AA4662&gt;=$R4662,"Pass","Fail"))</f>
        <v/>
      </c>
      <c r="AF4662" s="1" t="str">
        <f aca="false">IF($Y4662="","",IF($AA4662&lt;=$S4662,"Pass","Fail"))</f>
        <v/>
      </c>
      <c r="AG4662" s="1" t="str">
        <f aca="false">IF($Y4662="","",IF($AA4662&lt;$S4662,"Pass","Fail"))</f>
        <v/>
      </c>
      <c r="AH4662" s="23" t="str">
        <f aca="true">INDIRECT(CHOOSE(MATCH($T4662,{"±","&gt;","≥","≤","&lt;"},0), "AC", "AD", "AE", "AF", "AG") &amp; ROW())</f>
        <v/>
      </c>
      <c r="AI4662" s="56" t="str">
        <f aca="false">IF($X4662="Not Significant","No Further Action Required",
IF($AH4662="","",
IF(AND($AH4662="Pass",$L4662="0 - Passed "),"Analysis performed; no further action required.",
IF(AND($AH4662="Fail",$L4662="1 - Failed "),"Analysis performed; no further action required.",
IF(AND($AH4662="Pass",$L4662="2 - Limited In Use "),"Analysis performed; no further action required.",
IF(AND($AH4662="Fail",$L4662="3 - Adjusted "),"Analysis performed; no further action required.",
"Unit fails analysis; TSM determination required."))))))</f>
        <v/>
      </c>
      <c r="AJ4662" s="58"/>
    </row>
    <row r="4663" customFormat="false" ht="15" hidden="false" customHeight="false" outlineLevel="0" collapsed="false">
      <c r="A4663" s="56"/>
      <c r="E4663" s="57" t="str">
        <f aca="false">IF(AND($F4663="",$G4663=""),"",IF($G4663="",$F4663,HYPERLINK($G4663,$F4663)))</f>
        <v/>
      </c>
      <c r="H4663" s="1" t="str">
        <f aca="false">IF($I4663="","None Attached",IF(LEFT($I4663,5)="https",HYPERLINK($I4663,"Datasheet"),HYPERLINK(_xlfn.CONCAT("https://",$I4663),"Datasheet")))</f>
        <v>None Attached</v>
      </c>
      <c r="M4663" s="56"/>
      <c r="P4663" s="58"/>
      <c r="Q4663" s="1" t="n">
        <f aca="false">$M4663-$N4663</f>
        <v>0</v>
      </c>
      <c r="R4663" s="56"/>
      <c r="T4663" s="59" t="s">
        <v>15</v>
      </c>
      <c r="U4663" s="1" t="n">
        <f aca="false">$S4663-$R4663</f>
        <v>0</v>
      </c>
      <c r="V4663" s="1" t="n">
        <f aca="false">IF($T4663="±",$Q4663*2,$Q4663)</f>
        <v>0</v>
      </c>
      <c r="W4663" s="60" t="str">
        <f aca="false">IFERROR($U4663/ABS($V4663),"N/A")</f>
        <v>N/A</v>
      </c>
      <c r="X4663" s="61" t="str">
        <f aca="false">IF(OR($W4663="N/A",$R4663="",$S4663=""),"N/A",IF($W4663&gt;=4,"Not Significant",IF($W4663&gt;=2,"Semi-Significant","Significant")))</f>
        <v>N/A</v>
      </c>
      <c r="Z4663" s="1" t="str">
        <f aca="false">IF($D4663="Z540.1 w/data",0,"")</f>
        <v/>
      </c>
      <c r="AA4663" s="1" t="e">
        <f aca="false">$Y4663+$Q4663+$Z4663</f>
        <v>#VALUE!</v>
      </c>
      <c r="AB4663" s="1" t="n">
        <f aca="false">$N4663+$Q4663</f>
        <v>0</v>
      </c>
      <c r="AC4663" s="1" t="str">
        <f aca="false">IF($Y4663="","",IF(AND($AA4663&gt;=$R4663,$AA4663&lt;=$S4663),"Pass","Fail"))</f>
        <v/>
      </c>
      <c r="AD4663" s="1" t="str">
        <f aca="false">IF($Y4663="","",IF($AA4663&gt;$R4663,"Pass","Fail"))</f>
        <v/>
      </c>
      <c r="AE4663" s="1" t="str">
        <f aca="false">IF($Y4663="","",IF($AA4663&gt;=$R4663,"Pass","Fail"))</f>
        <v/>
      </c>
      <c r="AF4663" s="1" t="str">
        <f aca="false">IF($Y4663="","",IF($AA4663&lt;=$S4663,"Pass","Fail"))</f>
        <v/>
      </c>
      <c r="AG4663" s="1" t="str">
        <f aca="false">IF($Y4663="","",IF($AA4663&lt;$S4663,"Pass","Fail"))</f>
        <v/>
      </c>
      <c r="AH4663" s="23" t="str">
        <f aca="true">INDIRECT(CHOOSE(MATCH($T4663,{"±","&gt;","≥","≤","&lt;"},0), "AC", "AD", "AE", "AF", "AG") &amp; ROW())</f>
        <v/>
      </c>
      <c r="AI4663" s="56" t="str">
        <f aca="false">IF($X4663="Not Significant","No Further Action Required",
IF($AH4663="","",
IF(AND($AH4663="Pass",$L4663="0 - Passed "),"Analysis performed; no further action required.",
IF(AND($AH4663="Fail",$L4663="1 - Failed "),"Analysis performed; no further action required.",
IF(AND($AH4663="Pass",$L4663="2 - Limited In Use "),"Analysis performed; no further action required.",
IF(AND($AH4663="Fail",$L4663="3 - Adjusted "),"Analysis performed; no further action required.",
"Unit fails analysis; TSM determination required."))))))</f>
        <v/>
      </c>
      <c r="AJ4663" s="58"/>
    </row>
    <row r="4664" customFormat="false" ht="15" hidden="false" customHeight="false" outlineLevel="0" collapsed="false">
      <c r="A4664" s="56"/>
      <c r="E4664" s="57" t="str">
        <f aca="false">IF(AND($F4664="",$G4664=""),"",IF($G4664="",$F4664,HYPERLINK($G4664,$F4664)))</f>
        <v/>
      </c>
      <c r="H4664" s="1" t="str">
        <f aca="false">IF($I4664="","None Attached",IF(LEFT($I4664,5)="https",HYPERLINK($I4664,"Datasheet"),HYPERLINK(_xlfn.CONCAT("https://",$I4664),"Datasheet")))</f>
        <v>None Attached</v>
      </c>
      <c r="M4664" s="56"/>
      <c r="P4664" s="58"/>
      <c r="Q4664" s="1" t="n">
        <f aca="false">$M4664-$N4664</f>
        <v>0</v>
      </c>
      <c r="R4664" s="56"/>
      <c r="T4664" s="59" t="s">
        <v>15</v>
      </c>
      <c r="U4664" s="1" t="n">
        <f aca="false">$S4664-$R4664</f>
        <v>0</v>
      </c>
      <c r="V4664" s="1" t="n">
        <f aca="false">IF($T4664="±",$Q4664*2,$Q4664)</f>
        <v>0</v>
      </c>
      <c r="W4664" s="60" t="str">
        <f aca="false">IFERROR($U4664/ABS($V4664),"N/A")</f>
        <v>N/A</v>
      </c>
      <c r="X4664" s="61" t="str">
        <f aca="false">IF(OR($W4664="N/A",$R4664="",$S4664=""),"N/A",IF($W4664&gt;=4,"Not Significant",IF($W4664&gt;=2,"Semi-Significant","Significant")))</f>
        <v>N/A</v>
      </c>
      <c r="Z4664" s="1" t="str">
        <f aca="false">IF($D4664="Z540.1 w/data",0,"")</f>
        <v/>
      </c>
      <c r="AA4664" s="1" t="e">
        <f aca="false">$Y4664+$Q4664+$Z4664</f>
        <v>#VALUE!</v>
      </c>
      <c r="AB4664" s="1" t="n">
        <f aca="false">$N4664+$Q4664</f>
        <v>0</v>
      </c>
      <c r="AC4664" s="1" t="str">
        <f aca="false">IF($Y4664="","",IF(AND($AA4664&gt;=$R4664,$AA4664&lt;=$S4664),"Pass","Fail"))</f>
        <v/>
      </c>
      <c r="AD4664" s="1" t="str">
        <f aca="false">IF($Y4664="","",IF($AA4664&gt;$R4664,"Pass","Fail"))</f>
        <v/>
      </c>
      <c r="AE4664" s="1" t="str">
        <f aca="false">IF($Y4664="","",IF($AA4664&gt;=$R4664,"Pass","Fail"))</f>
        <v/>
      </c>
      <c r="AF4664" s="1" t="str">
        <f aca="false">IF($Y4664="","",IF($AA4664&lt;=$S4664,"Pass","Fail"))</f>
        <v/>
      </c>
      <c r="AG4664" s="1" t="str">
        <f aca="false">IF($Y4664="","",IF($AA4664&lt;$S4664,"Pass","Fail"))</f>
        <v/>
      </c>
      <c r="AH4664" s="23" t="str">
        <f aca="true">INDIRECT(CHOOSE(MATCH($T4664,{"±","&gt;","≥","≤","&lt;"},0), "AC", "AD", "AE", "AF", "AG") &amp; ROW())</f>
        <v/>
      </c>
      <c r="AI4664" s="56" t="str">
        <f aca="false">IF($X4664="Not Significant","No Further Action Required",
IF($AH4664="","",
IF(AND($AH4664="Pass",$L4664="0 - Passed "),"Analysis performed; no further action required.",
IF(AND($AH4664="Fail",$L4664="1 - Failed "),"Analysis performed; no further action required.",
IF(AND($AH4664="Pass",$L4664="2 - Limited In Use "),"Analysis performed; no further action required.",
IF(AND($AH4664="Fail",$L4664="3 - Adjusted "),"Analysis performed; no further action required.",
"Unit fails analysis; TSM determination required."))))))</f>
        <v/>
      </c>
      <c r="AJ4664" s="58"/>
    </row>
    <row r="4665" customFormat="false" ht="15" hidden="false" customHeight="false" outlineLevel="0" collapsed="false">
      <c r="A4665" s="56"/>
      <c r="E4665" s="57" t="str">
        <f aca="false">IF(AND($F4665="",$G4665=""),"",IF($G4665="",$F4665,HYPERLINK($G4665,$F4665)))</f>
        <v/>
      </c>
      <c r="H4665" s="1" t="str">
        <f aca="false">IF($I4665="","None Attached",IF(LEFT($I4665,5)="https",HYPERLINK($I4665,"Datasheet"),HYPERLINK(_xlfn.CONCAT("https://",$I4665),"Datasheet")))</f>
        <v>None Attached</v>
      </c>
      <c r="M4665" s="56"/>
      <c r="P4665" s="58"/>
      <c r="Q4665" s="1" t="n">
        <f aca="false">$M4665-$N4665</f>
        <v>0</v>
      </c>
      <c r="R4665" s="56"/>
      <c r="T4665" s="59" t="s">
        <v>15</v>
      </c>
      <c r="U4665" s="1" t="n">
        <f aca="false">$S4665-$R4665</f>
        <v>0</v>
      </c>
      <c r="V4665" s="1" t="n">
        <f aca="false">IF($T4665="±",$Q4665*2,$Q4665)</f>
        <v>0</v>
      </c>
      <c r="W4665" s="60" t="str">
        <f aca="false">IFERROR($U4665/ABS($V4665),"N/A")</f>
        <v>N/A</v>
      </c>
      <c r="X4665" s="61" t="str">
        <f aca="false">IF(OR($W4665="N/A",$R4665="",$S4665=""),"N/A",IF($W4665&gt;=4,"Not Significant",IF($W4665&gt;=2,"Semi-Significant","Significant")))</f>
        <v>N/A</v>
      </c>
      <c r="Z4665" s="1" t="str">
        <f aca="false">IF($D4665="Z540.1 w/data",0,"")</f>
        <v/>
      </c>
      <c r="AA4665" s="1" t="e">
        <f aca="false">$Y4665+$Q4665+$Z4665</f>
        <v>#VALUE!</v>
      </c>
      <c r="AB4665" s="1" t="n">
        <f aca="false">$N4665+$Q4665</f>
        <v>0</v>
      </c>
      <c r="AC4665" s="1" t="str">
        <f aca="false">IF($Y4665="","",IF(AND($AA4665&gt;=$R4665,$AA4665&lt;=$S4665),"Pass","Fail"))</f>
        <v/>
      </c>
      <c r="AD4665" s="1" t="str">
        <f aca="false">IF($Y4665="","",IF($AA4665&gt;$R4665,"Pass","Fail"))</f>
        <v/>
      </c>
      <c r="AE4665" s="1" t="str">
        <f aca="false">IF($Y4665="","",IF($AA4665&gt;=$R4665,"Pass","Fail"))</f>
        <v/>
      </c>
      <c r="AF4665" s="1" t="str">
        <f aca="false">IF($Y4665="","",IF($AA4665&lt;=$S4665,"Pass","Fail"))</f>
        <v/>
      </c>
      <c r="AG4665" s="1" t="str">
        <f aca="false">IF($Y4665="","",IF($AA4665&lt;$S4665,"Pass","Fail"))</f>
        <v/>
      </c>
      <c r="AH4665" s="23" t="str">
        <f aca="true">INDIRECT(CHOOSE(MATCH($T4665,{"±","&gt;","≥","≤","&lt;"},0), "AC", "AD", "AE", "AF", "AG") &amp; ROW())</f>
        <v/>
      </c>
      <c r="AI4665" s="56" t="str">
        <f aca="false">IF($X4665="Not Significant","No Further Action Required",
IF($AH4665="","",
IF(AND($AH4665="Pass",$L4665="0 - Passed "),"Analysis performed; no further action required.",
IF(AND($AH4665="Fail",$L4665="1 - Failed "),"Analysis performed; no further action required.",
IF(AND($AH4665="Pass",$L4665="2 - Limited In Use "),"Analysis performed; no further action required.",
IF(AND($AH4665="Fail",$L4665="3 - Adjusted "),"Analysis performed; no further action required.",
"Unit fails analysis; TSM determination required."))))))</f>
        <v/>
      </c>
      <c r="AJ4665" s="58"/>
    </row>
    <row r="4666" customFormat="false" ht="15" hidden="false" customHeight="false" outlineLevel="0" collapsed="false">
      <c r="A4666" s="56"/>
      <c r="E4666" s="57" t="str">
        <f aca="false">IF(AND($F4666="",$G4666=""),"",IF($G4666="",$F4666,HYPERLINK($G4666,$F4666)))</f>
        <v/>
      </c>
      <c r="H4666" s="1" t="str">
        <f aca="false">IF($I4666="","None Attached",IF(LEFT($I4666,5)="https",HYPERLINK($I4666,"Datasheet"),HYPERLINK(_xlfn.CONCAT("https://",$I4666),"Datasheet")))</f>
        <v>None Attached</v>
      </c>
      <c r="M4666" s="56"/>
      <c r="P4666" s="58"/>
      <c r="Q4666" s="1" t="n">
        <f aca="false">$M4666-$N4666</f>
        <v>0</v>
      </c>
      <c r="R4666" s="56"/>
      <c r="T4666" s="59" t="s">
        <v>15</v>
      </c>
      <c r="U4666" s="1" t="n">
        <f aca="false">$S4666-$R4666</f>
        <v>0</v>
      </c>
      <c r="V4666" s="1" t="n">
        <f aca="false">IF($T4666="±",$Q4666*2,$Q4666)</f>
        <v>0</v>
      </c>
      <c r="W4666" s="60" t="str">
        <f aca="false">IFERROR($U4666/ABS($V4666),"N/A")</f>
        <v>N/A</v>
      </c>
      <c r="X4666" s="61" t="str">
        <f aca="false">IF(OR($W4666="N/A",$R4666="",$S4666=""),"N/A",IF($W4666&gt;=4,"Not Significant",IF($W4666&gt;=2,"Semi-Significant","Significant")))</f>
        <v>N/A</v>
      </c>
      <c r="Z4666" s="1" t="str">
        <f aca="false">IF($D4666="Z540.1 w/data",0,"")</f>
        <v/>
      </c>
      <c r="AA4666" s="1" t="e">
        <f aca="false">$Y4666+$Q4666+$Z4666</f>
        <v>#VALUE!</v>
      </c>
      <c r="AB4666" s="1" t="n">
        <f aca="false">$N4666+$Q4666</f>
        <v>0</v>
      </c>
      <c r="AC4666" s="1" t="str">
        <f aca="false">IF($Y4666="","",IF(AND($AA4666&gt;=$R4666,$AA4666&lt;=$S4666),"Pass","Fail"))</f>
        <v/>
      </c>
      <c r="AD4666" s="1" t="str">
        <f aca="false">IF($Y4666="","",IF($AA4666&gt;$R4666,"Pass","Fail"))</f>
        <v/>
      </c>
      <c r="AE4666" s="1" t="str">
        <f aca="false">IF($Y4666="","",IF($AA4666&gt;=$R4666,"Pass","Fail"))</f>
        <v/>
      </c>
      <c r="AF4666" s="1" t="str">
        <f aca="false">IF($Y4666="","",IF($AA4666&lt;=$S4666,"Pass","Fail"))</f>
        <v/>
      </c>
      <c r="AG4666" s="1" t="str">
        <f aca="false">IF($Y4666="","",IF($AA4666&lt;$S4666,"Pass","Fail"))</f>
        <v/>
      </c>
      <c r="AH4666" s="23" t="str">
        <f aca="true">INDIRECT(CHOOSE(MATCH($T4666,{"±","&gt;","≥","≤","&lt;"},0), "AC", "AD", "AE", "AF", "AG") &amp; ROW())</f>
        <v/>
      </c>
      <c r="AI4666" s="56" t="str">
        <f aca="false">IF($X4666="Not Significant","No Further Action Required",
IF($AH4666="","",
IF(AND($AH4666="Pass",$L4666="0 - Passed "),"Analysis performed; no further action required.",
IF(AND($AH4666="Fail",$L4666="1 - Failed "),"Analysis performed; no further action required.",
IF(AND($AH4666="Pass",$L4666="2 - Limited In Use "),"Analysis performed; no further action required.",
IF(AND($AH4666="Fail",$L4666="3 - Adjusted "),"Analysis performed; no further action required.",
"Unit fails analysis; TSM determination required."))))))</f>
        <v/>
      </c>
      <c r="AJ4666" s="58"/>
    </row>
    <row r="4667" customFormat="false" ht="15" hidden="false" customHeight="false" outlineLevel="0" collapsed="false">
      <c r="A4667" s="56"/>
      <c r="E4667" s="57" t="str">
        <f aca="false">IF(AND($F4667="",$G4667=""),"",IF($G4667="",$F4667,HYPERLINK($G4667,$F4667)))</f>
        <v/>
      </c>
      <c r="H4667" s="1" t="str">
        <f aca="false">IF($I4667="","None Attached",IF(LEFT($I4667,5)="https",HYPERLINK($I4667,"Datasheet"),HYPERLINK(_xlfn.CONCAT("https://",$I4667),"Datasheet")))</f>
        <v>None Attached</v>
      </c>
      <c r="M4667" s="56"/>
      <c r="P4667" s="58"/>
      <c r="Q4667" s="1" t="n">
        <f aca="false">$M4667-$N4667</f>
        <v>0</v>
      </c>
      <c r="R4667" s="56"/>
      <c r="T4667" s="59" t="s">
        <v>15</v>
      </c>
      <c r="U4667" s="1" t="n">
        <f aca="false">$S4667-$R4667</f>
        <v>0</v>
      </c>
      <c r="V4667" s="1" t="n">
        <f aca="false">IF($T4667="±",$Q4667*2,$Q4667)</f>
        <v>0</v>
      </c>
      <c r="W4667" s="60" t="str">
        <f aca="false">IFERROR($U4667/ABS($V4667),"N/A")</f>
        <v>N/A</v>
      </c>
      <c r="X4667" s="61" t="str">
        <f aca="false">IF(OR($W4667="N/A",$R4667="",$S4667=""),"N/A",IF($W4667&gt;=4,"Not Significant",IF($W4667&gt;=2,"Semi-Significant","Significant")))</f>
        <v>N/A</v>
      </c>
      <c r="Z4667" s="1" t="str">
        <f aca="false">IF($D4667="Z540.1 w/data",0,"")</f>
        <v/>
      </c>
      <c r="AA4667" s="1" t="e">
        <f aca="false">$Y4667+$Q4667+$Z4667</f>
        <v>#VALUE!</v>
      </c>
      <c r="AB4667" s="1" t="n">
        <f aca="false">$N4667+$Q4667</f>
        <v>0</v>
      </c>
      <c r="AC4667" s="1" t="str">
        <f aca="false">IF($Y4667="","",IF(AND($AA4667&gt;=$R4667,$AA4667&lt;=$S4667),"Pass","Fail"))</f>
        <v/>
      </c>
      <c r="AD4667" s="1" t="str">
        <f aca="false">IF($Y4667="","",IF($AA4667&gt;$R4667,"Pass","Fail"))</f>
        <v/>
      </c>
      <c r="AE4667" s="1" t="str">
        <f aca="false">IF($Y4667="","",IF($AA4667&gt;=$R4667,"Pass","Fail"))</f>
        <v/>
      </c>
      <c r="AF4667" s="1" t="str">
        <f aca="false">IF($Y4667="","",IF($AA4667&lt;=$S4667,"Pass","Fail"))</f>
        <v/>
      </c>
      <c r="AG4667" s="1" t="str">
        <f aca="false">IF($Y4667="","",IF($AA4667&lt;$S4667,"Pass","Fail"))</f>
        <v/>
      </c>
      <c r="AH4667" s="23" t="str">
        <f aca="true">INDIRECT(CHOOSE(MATCH($T4667,{"±","&gt;","≥","≤","&lt;"},0), "AC", "AD", "AE", "AF", "AG") &amp; ROW())</f>
        <v/>
      </c>
      <c r="AI4667" s="56" t="str">
        <f aca="false">IF($X4667="Not Significant","No Further Action Required",
IF($AH4667="","",
IF(AND($AH4667="Pass",$L4667="0 - Passed "),"Analysis performed; no further action required.",
IF(AND($AH4667="Fail",$L4667="1 - Failed "),"Analysis performed; no further action required.",
IF(AND($AH4667="Pass",$L4667="2 - Limited In Use "),"Analysis performed; no further action required.",
IF(AND($AH4667="Fail",$L4667="3 - Adjusted "),"Analysis performed; no further action required.",
"Unit fails analysis; TSM determination required."))))))</f>
        <v/>
      </c>
      <c r="AJ4667" s="58"/>
    </row>
    <row r="4668" customFormat="false" ht="15" hidden="false" customHeight="false" outlineLevel="0" collapsed="false">
      <c r="A4668" s="56"/>
      <c r="E4668" s="57" t="str">
        <f aca="false">IF(AND($F4668="",$G4668=""),"",IF($G4668="",$F4668,HYPERLINK($G4668,$F4668)))</f>
        <v/>
      </c>
      <c r="H4668" s="1" t="str">
        <f aca="false">IF($I4668="","None Attached",IF(LEFT($I4668,5)="https",HYPERLINK($I4668,"Datasheet"),HYPERLINK(_xlfn.CONCAT("https://",$I4668),"Datasheet")))</f>
        <v>None Attached</v>
      </c>
      <c r="M4668" s="56"/>
      <c r="P4668" s="58"/>
      <c r="Q4668" s="1" t="n">
        <f aca="false">$M4668-$N4668</f>
        <v>0</v>
      </c>
      <c r="R4668" s="56"/>
      <c r="T4668" s="59" t="s">
        <v>15</v>
      </c>
      <c r="U4668" s="1" t="n">
        <f aca="false">$S4668-$R4668</f>
        <v>0</v>
      </c>
      <c r="V4668" s="1" t="n">
        <f aca="false">IF($T4668="±",$Q4668*2,$Q4668)</f>
        <v>0</v>
      </c>
      <c r="W4668" s="60" t="str">
        <f aca="false">IFERROR($U4668/ABS($V4668),"N/A")</f>
        <v>N/A</v>
      </c>
      <c r="X4668" s="61" t="str">
        <f aca="false">IF(OR($W4668="N/A",$R4668="",$S4668=""),"N/A",IF($W4668&gt;=4,"Not Significant",IF($W4668&gt;=2,"Semi-Significant","Significant")))</f>
        <v>N/A</v>
      </c>
      <c r="Z4668" s="1" t="str">
        <f aca="false">IF($D4668="Z540.1 w/data",0,"")</f>
        <v/>
      </c>
      <c r="AA4668" s="1" t="e">
        <f aca="false">$Y4668+$Q4668+$Z4668</f>
        <v>#VALUE!</v>
      </c>
      <c r="AB4668" s="1" t="n">
        <f aca="false">$N4668+$Q4668</f>
        <v>0</v>
      </c>
      <c r="AC4668" s="1" t="str">
        <f aca="false">IF($Y4668="","",IF(AND($AA4668&gt;=$R4668,$AA4668&lt;=$S4668),"Pass","Fail"))</f>
        <v/>
      </c>
      <c r="AD4668" s="1" t="str">
        <f aca="false">IF($Y4668="","",IF($AA4668&gt;$R4668,"Pass","Fail"))</f>
        <v/>
      </c>
      <c r="AE4668" s="1" t="str">
        <f aca="false">IF($Y4668="","",IF($AA4668&gt;=$R4668,"Pass","Fail"))</f>
        <v/>
      </c>
      <c r="AF4668" s="1" t="str">
        <f aca="false">IF($Y4668="","",IF($AA4668&lt;=$S4668,"Pass","Fail"))</f>
        <v/>
      </c>
      <c r="AG4668" s="1" t="str">
        <f aca="false">IF($Y4668="","",IF($AA4668&lt;$S4668,"Pass","Fail"))</f>
        <v/>
      </c>
      <c r="AH4668" s="23" t="str">
        <f aca="true">INDIRECT(CHOOSE(MATCH($T4668,{"±","&gt;","≥","≤","&lt;"},0), "AC", "AD", "AE", "AF", "AG") &amp; ROW())</f>
        <v/>
      </c>
      <c r="AI4668" s="56" t="str">
        <f aca="false">IF($X4668="Not Significant","No Further Action Required",
IF($AH4668="","",
IF(AND($AH4668="Pass",$L4668="0 - Passed "),"Analysis performed; no further action required.",
IF(AND($AH4668="Fail",$L4668="1 - Failed "),"Analysis performed; no further action required.",
IF(AND($AH4668="Pass",$L4668="2 - Limited In Use "),"Analysis performed; no further action required.",
IF(AND($AH4668="Fail",$L4668="3 - Adjusted "),"Analysis performed; no further action required.",
"Unit fails analysis; TSM determination required."))))))</f>
        <v/>
      </c>
      <c r="AJ4668" s="58"/>
    </row>
    <row r="4669" customFormat="false" ht="15" hidden="false" customHeight="false" outlineLevel="0" collapsed="false">
      <c r="A4669" s="56"/>
      <c r="E4669" s="57" t="str">
        <f aca="false">IF(AND($F4669="",$G4669=""),"",IF($G4669="",$F4669,HYPERLINK($G4669,$F4669)))</f>
        <v/>
      </c>
      <c r="H4669" s="1" t="str">
        <f aca="false">IF($I4669="","None Attached",IF(LEFT($I4669,5)="https",HYPERLINK($I4669,"Datasheet"),HYPERLINK(_xlfn.CONCAT("https://",$I4669),"Datasheet")))</f>
        <v>None Attached</v>
      </c>
      <c r="M4669" s="56"/>
      <c r="P4669" s="58"/>
      <c r="Q4669" s="1" t="n">
        <f aca="false">$M4669-$N4669</f>
        <v>0</v>
      </c>
      <c r="R4669" s="56"/>
      <c r="T4669" s="59" t="s">
        <v>15</v>
      </c>
      <c r="U4669" s="1" t="n">
        <f aca="false">$S4669-$R4669</f>
        <v>0</v>
      </c>
      <c r="V4669" s="1" t="n">
        <f aca="false">IF($T4669="±",$Q4669*2,$Q4669)</f>
        <v>0</v>
      </c>
      <c r="W4669" s="60" t="str">
        <f aca="false">IFERROR($U4669/ABS($V4669),"N/A")</f>
        <v>N/A</v>
      </c>
      <c r="X4669" s="61" t="str">
        <f aca="false">IF(OR($W4669="N/A",$R4669="",$S4669=""),"N/A",IF($W4669&gt;=4,"Not Significant",IF($W4669&gt;=2,"Semi-Significant","Significant")))</f>
        <v>N/A</v>
      </c>
      <c r="Z4669" s="1" t="str">
        <f aca="false">IF($D4669="Z540.1 w/data",0,"")</f>
        <v/>
      </c>
      <c r="AA4669" s="1" t="e">
        <f aca="false">$Y4669+$Q4669+$Z4669</f>
        <v>#VALUE!</v>
      </c>
      <c r="AB4669" s="1" t="n">
        <f aca="false">$N4669+$Q4669</f>
        <v>0</v>
      </c>
      <c r="AC4669" s="1" t="str">
        <f aca="false">IF($Y4669="","",IF(AND($AA4669&gt;=$R4669,$AA4669&lt;=$S4669),"Pass","Fail"))</f>
        <v/>
      </c>
      <c r="AD4669" s="1" t="str">
        <f aca="false">IF($Y4669="","",IF($AA4669&gt;$R4669,"Pass","Fail"))</f>
        <v/>
      </c>
      <c r="AE4669" s="1" t="str">
        <f aca="false">IF($Y4669="","",IF($AA4669&gt;=$R4669,"Pass","Fail"))</f>
        <v/>
      </c>
      <c r="AF4669" s="1" t="str">
        <f aca="false">IF($Y4669="","",IF($AA4669&lt;=$S4669,"Pass","Fail"))</f>
        <v/>
      </c>
      <c r="AG4669" s="1" t="str">
        <f aca="false">IF($Y4669="","",IF($AA4669&lt;$S4669,"Pass","Fail"))</f>
        <v/>
      </c>
      <c r="AH4669" s="23" t="str">
        <f aca="true">INDIRECT(CHOOSE(MATCH($T4669,{"±","&gt;","≥","≤","&lt;"},0), "AC", "AD", "AE", "AF", "AG") &amp; ROW())</f>
        <v/>
      </c>
      <c r="AI4669" s="56" t="str">
        <f aca="false">IF($X4669="Not Significant","No Further Action Required",
IF($AH4669="","",
IF(AND($AH4669="Pass",$L4669="0 - Passed "),"Analysis performed; no further action required.",
IF(AND($AH4669="Fail",$L4669="1 - Failed "),"Analysis performed; no further action required.",
IF(AND($AH4669="Pass",$L4669="2 - Limited In Use "),"Analysis performed; no further action required.",
IF(AND($AH4669="Fail",$L4669="3 - Adjusted "),"Analysis performed; no further action required.",
"Unit fails analysis; TSM determination required."))))))</f>
        <v/>
      </c>
      <c r="AJ4669" s="58"/>
    </row>
    <row r="4670" customFormat="false" ht="15" hidden="false" customHeight="false" outlineLevel="0" collapsed="false">
      <c r="A4670" s="56"/>
      <c r="E4670" s="57" t="str">
        <f aca="false">IF(AND($F4670="",$G4670=""),"",IF($G4670="",$F4670,HYPERLINK($G4670,$F4670)))</f>
        <v/>
      </c>
      <c r="H4670" s="1" t="str">
        <f aca="false">IF($I4670="","None Attached",IF(LEFT($I4670,5)="https",HYPERLINK($I4670,"Datasheet"),HYPERLINK(_xlfn.CONCAT("https://",$I4670),"Datasheet")))</f>
        <v>None Attached</v>
      </c>
      <c r="M4670" s="56"/>
      <c r="P4670" s="58"/>
      <c r="Q4670" s="1" t="n">
        <f aca="false">$M4670-$N4670</f>
        <v>0</v>
      </c>
      <c r="R4670" s="56"/>
      <c r="T4670" s="59" t="s">
        <v>15</v>
      </c>
      <c r="U4670" s="1" t="n">
        <f aca="false">$S4670-$R4670</f>
        <v>0</v>
      </c>
      <c r="V4670" s="1" t="n">
        <f aca="false">IF($T4670="±",$Q4670*2,$Q4670)</f>
        <v>0</v>
      </c>
      <c r="W4670" s="60" t="str">
        <f aca="false">IFERROR($U4670/ABS($V4670),"N/A")</f>
        <v>N/A</v>
      </c>
      <c r="X4670" s="61" t="str">
        <f aca="false">IF(OR($W4670="N/A",$R4670="",$S4670=""),"N/A",IF($W4670&gt;=4,"Not Significant",IF($W4670&gt;=2,"Semi-Significant","Significant")))</f>
        <v>N/A</v>
      </c>
      <c r="Z4670" s="1" t="str">
        <f aca="false">IF($D4670="Z540.1 w/data",0,"")</f>
        <v/>
      </c>
      <c r="AA4670" s="1" t="e">
        <f aca="false">$Y4670+$Q4670+$Z4670</f>
        <v>#VALUE!</v>
      </c>
      <c r="AB4670" s="1" t="n">
        <f aca="false">$N4670+$Q4670</f>
        <v>0</v>
      </c>
      <c r="AC4670" s="1" t="str">
        <f aca="false">IF($Y4670="","",IF(AND($AA4670&gt;=$R4670,$AA4670&lt;=$S4670),"Pass","Fail"))</f>
        <v/>
      </c>
      <c r="AD4670" s="1" t="str">
        <f aca="false">IF($Y4670="","",IF($AA4670&gt;$R4670,"Pass","Fail"))</f>
        <v/>
      </c>
      <c r="AE4670" s="1" t="str">
        <f aca="false">IF($Y4670="","",IF($AA4670&gt;=$R4670,"Pass","Fail"))</f>
        <v/>
      </c>
      <c r="AF4670" s="1" t="str">
        <f aca="false">IF($Y4670="","",IF($AA4670&lt;=$S4670,"Pass","Fail"))</f>
        <v/>
      </c>
      <c r="AG4670" s="1" t="str">
        <f aca="false">IF($Y4670="","",IF($AA4670&lt;$S4670,"Pass","Fail"))</f>
        <v/>
      </c>
      <c r="AH4670" s="23" t="str">
        <f aca="true">INDIRECT(CHOOSE(MATCH($T4670,{"±","&gt;","≥","≤","&lt;"},0), "AC", "AD", "AE", "AF", "AG") &amp; ROW())</f>
        <v/>
      </c>
      <c r="AI4670" s="56" t="str">
        <f aca="false">IF($X4670="Not Significant","No Further Action Required",
IF($AH4670="","",
IF(AND($AH4670="Pass",$L4670="0 - Passed "),"Analysis performed; no further action required.",
IF(AND($AH4670="Fail",$L4670="1 - Failed "),"Analysis performed; no further action required.",
IF(AND($AH4670="Pass",$L4670="2 - Limited In Use "),"Analysis performed; no further action required.",
IF(AND($AH4670="Fail",$L4670="3 - Adjusted "),"Analysis performed; no further action required.",
"Unit fails analysis; TSM determination required."))))))</f>
        <v/>
      </c>
      <c r="AJ4670" s="58"/>
    </row>
    <row r="4671" customFormat="false" ht="15" hidden="false" customHeight="false" outlineLevel="0" collapsed="false">
      <c r="A4671" s="56"/>
      <c r="E4671" s="57" t="str">
        <f aca="false">IF(AND($F4671="",$G4671=""),"",IF($G4671="",$F4671,HYPERLINK($G4671,$F4671)))</f>
        <v/>
      </c>
      <c r="H4671" s="1" t="str">
        <f aca="false">IF($I4671="","None Attached",IF(LEFT($I4671,5)="https",HYPERLINK($I4671,"Datasheet"),HYPERLINK(_xlfn.CONCAT("https://",$I4671),"Datasheet")))</f>
        <v>None Attached</v>
      </c>
      <c r="M4671" s="56"/>
      <c r="P4671" s="58"/>
      <c r="Q4671" s="1" t="n">
        <f aca="false">$M4671-$N4671</f>
        <v>0</v>
      </c>
      <c r="R4671" s="56"/>
      <c r="T4671" s="59" t="s">
        <v>15</v>
      </c>
      <c r="U4671" s="1" t="n">
        <f aca="false">$S4671-$R4671</f>
        <v>0</v>
      </c>
      <c r="V4671" s="1" t="n">
        <f aca="false">IF($T4671="±",$Q4671*2,$Q4671)</f>
        <v>0</v>
      </c>
      <c r="W4671" s="60" t="str">
        <f aca="false">IFERROR($U4671/ABS($V4671),"N/A")</f>
        <v>N/A</v>
      </c>
      <c r="X4671" s="61" t="str">
        <f aca="false">IF(OR($W4671="N/A",$R4671="",$S4671=""),"N/A",IF($W4671&gt;=4,"Not Significant",IF($W4671&gt;=2,"Semi-Significant","Significant")))</f>
        <v>N/A</v>
      </c>
      <c r="Z4671" s="1" t="str">
        <f aca="false">IF($D4671="Z540.1 w/data",0,"")</f>
        <v/>
      </c>
      <c r="AA4671" s="1" t="e">
        <f aca="false">$Y4671+$Q4671+$Z4671</f>
        <v>#VALUE!</v>
      </c>
      <c r="AB4671" s="1" t="n">
        <f aca="false">$N4671+$Q4671</f>
        <v>0</v>
      </c>
      <c r="AC4671" s="1" t="str">
        <f aca="false">IF($Y4671="","",IF(AND($AA4671&gt;=$R4671,$AA4671&lt;=$S4671),"Pass","Fail"))</f>
        <v/>
      </c>
      <c r="AD4671" s="1" t="str">
        <f aca="false">IF($Y4671="","",IF($AA4671&gt;$R4671,"Pass","Fail"))</f>
        <v/>
      </c>
      <c r="AE4671" s="1" t="str">
        <f aca="false">IF($Y4671="","",IF($AA4671&gt;=$R4671,"Pass","Fail"))</f>
        <v/>
      </c>
      <c r="AF4671" s="1" t="str">
        <f aca="false">IF($Y4671="","",IF($AA4671&lt;=$S4671,"Pass","Fail"))</f>
        <v/>
      </c>
      <c r="AG4671" s="1" t="str">
        <f aca="false">IF($Y4671="","",IF($AA4671&lt;$S4671,"Pass","Fail"))</f>
        <v/>
      </c>
      <c r="AH4671" s="23" t="str">
        <f aca="true">INDIRECT(CHOOSE(MATCH($T4671,{"±","&gt;","≥","≤","&lt;"},0), "AC", "AD", "AE", "AF", "AG") &amp; ROW())</f>
        <v/>
      </c>
      <c r="AI4671" s="56" t="str">
        <f aca="false">IF($X4671="Not Significant","No Further Action Required",
IF($AH4671="","",
IF(AND($AH4671="Pass",$L4671="0 - Passed "),"Analysis performed; no further action required.",
IF(AND($AH4671="Fail",$L4671="1 - Failed "),"Analysis performed; no further action required.",
IF(AND($AH4671="Pass",$L4671="2 - Limited In Use "),"Analysis performed; no further action required.",
IF(AND($AH4671="Fail",$L4671="3 - Adjusted "),"Analysis performed; no further action required.",
"Unit fails analysis; TSM determination required."))))))</f>
        <v/>
      </c>
      <c r="AJ4671" s="58"/>
    </row>
    <row r="4672" customFormat="false" ht="15" hidden="false" customHeight="false" outlineLevel="0" collapsed="false">
      <c r="A4672" s="56"/>
      <c r="E4672" s="57" t="str">
        <f aca="false">IF(AND($F4672="",$G4672=""),"",IF($G4672="",$F4672,HYPERLINK($G4672,$F4672)))</f>
        <v/>
      </c>
      <c r="H4672" s="1" t="str">
        <f aca="false">IF($I4672="","None Attached",IF(LEFT($I4672,5)="https",HYPERLINK($I4672,"Datasheet"),HYPERLINK(_xlfn.CONCAT("https://",$I4672),"Datasheet")))</f>
        <v>None Attached</v>
      </c>
      <c r="M4672" s="56"/>
      <c r="P4672" s="58"/>
      <c r="Q4672" s="1" t="n">
        <f aca="false">$M4672-$N4672</f>
        <v>0</v>
      </c>
      <c r="R4672" s="56"/>
      <c r="T4672" s="59" t="s">
        <v>15</v>
      </c>
      <c r="U4672" s="1" t="n">
        <f aca="false">$S4672-$R4672</f>
        <v>0</v>
      </c>
      <c r="V4672" s="1" t="n">
        <f aca="false">IF($T4672="±",$Q4672*2,$Q4672)</f>
        <v>0</v>
      </c>
      <c r="W4672" s="60" t="str">
        <f aca="false">IFERROR($U4672/ABS($V4672),"N/A")</f>
        <v>N/A</v>
      </c>
      <c r="X4672" s="61" t="str">
        <f aca="false">IF(OR($W4672="N/A",$R4672="",$S4672=""),"N/A",IF($W4672&gt;=4,"Not Significant",IF($W4672&gt;=2,"Semi-Significant","Significant")))</f>
        <v>N/A</v>
      </c>
      <c r="Z4672" s="1" t="str">
        <f aca="false">IF($D4672="Z540.1 w/data",0,"")</f>
        <v/>
      </c>
      <c r="AA4672" s="1" t="e">
        <f aca="false">$Y4672+$Q4672+$Z4672</f>
        <v>#VALUE!</v>
      </c>
      <c r="AB4672" s="1" t="n">
        <f aca="false">$N4672+$Q4672</f>
        <v>0</v>
      </c>
      <c r="AC4672" s="1" t="str">
        <f aca="false">IF($Y4672="","",IF(AND($AA4672&gt;=$R4672,$AA4672&lt;=$S4672),"Pass","Fail"))</f>
        <v/>
      </c>
      <c r="AD4672" s="1" t="str">
        <f aca="false">IF($Y4672="","",IF($AA4672&gt;$R4672,"Pass","Fail"))</f>
        <v/>
      </c>
      <c r="AE4672" s="1" t="str">
        <f aca="false">IF($Y4672="","",IF($AA4672&gt;=$R4672,"Pass","Fail"))</f>
        <v/>
      </c>
      <c r="AF4672" s="1" t="str">
        <f aca="false">IF($Y4672="","",IF($AA4672&lt;=$S4672,"Pass","Fail"))</f>
        <v/>
      </c>
      <c r="AG4672" s="1" t="str">
        <f aca="false">IF($Y4672="","",IF($AA4672&lt;$S4672,"Pass","Fail"))</f>
        <v/>
      </c>
      <c r="AH4672" s="23" t="str">
        <f aca="true">INDIRECT(CHOOSE(MATCH($T4672,{"±","&gt;","≥","≤","&lt;"},0), "AC", "AD", "AE", "AF", "AG") &amp; ROW())</f>
        <v/>
      </c>
      <c r="AI4672" s="56" t="str">
        <f aca="false">IF($X4672="Not Significant","No Further Action Required",
IF($AH4672="","",
IF(AND($AH4672="Pass",$L4672="0 - Passed "),"Analysis performed; no further action required.",
IF(AND($AH4672="Fail",$L4672="1 - Failed "),"Analysis performed; no further action required.",
IF(AND($AH4672="Pass",$L4672="2 - Limited In Use "),"Analysis performed; no further action required.",
IF(AND($AH4672="Fail",$L4672="3 - Adjusted "),"Analysis performed; no further action required.",
"Unit fails analysis; TSM determination required."))))))</f>
        <v/>
      </c>
      <c r="AJ4672" s="58"/>
    </row>
    <row r="4673" customFormat="false" ht="15" hidden="false" customHeight="false" outlineLevel="0" collapsed="false">
      <c r="A4673" s="56"/>
      <c r="E4673" s="57" t="str">
        <f aca="false">IF(AND($F4673="",$G4673=""),"",IF($G4673="",$F4673,HYPERLINK($G4673,$F4673)))</f>
        <v/>
      </c>
      <c r="H4673" s="1" t="str">
        <f aca="false">IF($I4673="","None Attached",IF(LEFT($I4673,5)="https",HYPERLINK($I4673,"Datasheet"),HYPERLINK(_xlfn.CONCAT("https://",$I4673),"Datasheet")))</f>
        <v>None Attached</v>
      </c>
      <c r="M4673" s="56"/>
      <c r="P4673" s="58"/>
      <c r="Q4673" s="1" t="n">
        <f aca="false">$M4673-$N4673</f>
        <v>0</v>
      </c>
      <c r="R4673" s="56"/>
      <c r="T4673" s="59" t="s">
        <v>15</v>
      </c>
      <c r="U4673" s="1" t="n">
        <f aca="false">$S4673-$R4673</f>
        <v>0</v>
      </c>
      <c r="V4673" s="1" t="n">
        <f aca="false">IF($T4673="±",$Q4673*2,$Q4673)</f>
        <v>0</v>
      </c>
      <c r="W4673" s="60" t="str">
        <f aca="false">IFERROR($U4673/ABS($V4673),"N/A")</f>
        <v>N/A</v>
      </c>
      <c r="X4673" s="61" t="str">
        <f aca="false">IF(OR($W4673="N/A",$R4673="",$S4673=""),"N/A",IF($W4673&gt;=4,"Not Significant",IF($W4673&gt;=2,"Semi-Significant","Significant")))</f>
        <v>N/A</v>
      </c>
      <c r="Z4673" s="1" t="str">
        <f aca="false">IF($D4673="Z540.1 w/data",0,"")</f>
        <v/>
      </c>
      <c r="AA4673" s="1" t="e">
        <f aca="false">$Y4673+$Q4673+$Z4673</f>
        <v>#VALUE!</v>
      </c>
      <c r="AB4673" s="1" t="n">
        <f aca="false">$N4673+$Q4673</f>
        <v>0</v>
      </c>
      <c r="AC4673" s="1" t="str">
        <f aca="false">IF($Y4673="","",IF(AND($AA4673&gt;=$R4673,$AA4673&lt;=$S4673),"Pass","Fail"))</f>
        <v/>
      </c>
      <c r="AD4673" s="1" t="str">
        <f aca="false">IF($Y4673="","",IF($AA4673&gt;$R4673,"Pass","Fail"))</f>
        <v/>
      </c>
      <c r="AE4673" s="1" t="str">
        <f aca="false">IF($Y4673="","",IF($AA4673&gt;=$R4673,"Pass","Fail"))</f>
        <v/>
      </c>
      <c r="AF4673" s="1" t="str">
        <f aca="false">IF($Y4673="","",IF($AA4673&lt;=$S4673,"Pass","Fail"))</f>
        <v/>
      </c>
      <c r="AG4673" s="1" t="str">
        <f aca="false">IF($Y4673="","",IF($AA4673&lt;$S4673,"Pass","Fail"))</f>
        <v/>
      </c>
      <c r="AH4673" s="23" t="str">
        <f aca="true">INDIRECT(CHOOSE(MATCH($T4673,{"±","&gt;","≥","≤","&lt;"},0), "AC", "AD", "AE", "AF", "AG") &amp; ROW())</f>
        <v/>
      </c>
      <c r="AI4673" s="56" t="str">
        <f aca="false">IF($X4673="Not Significant","No Further Action Required",
IF($AH4673="","",
IF(AND($AH4673="Pass",$L4673="0 - Passed "),"Analysis performed; no further action required.",
IF(AND($AH4673="Fail",$L4673="1 - Failed "),"Analysis performed; no further action required.",
IF(AND($AH4673="Pass",$L4673="2 - Limited In Use "),"Analysis performed; no further action required.",
IF(AND($AH4673="Fail",$L4673="3 - Adjusted "),"Analysis performed; no further action required.",
"Unit fails analysis; TSM determination required."))))))</f>
        <v/>
      </c>
      <c r="AJ4673" s="58"/>
    </row>
    <row r="4674" customFormat="false" ht="15" hidden="false" customHeight="false" outlineLevel="0" collapsed="false">
      <c r="A4674" s="56"/>
      <c r="E4674" s="57" t="str">
        <f aca="false">IF(AND($F4674="",$G4674=""),"",IF($G4674="",$F4674,HYPERLINK($G4674,$F4674)))</f>
        <v/>
      </c>
      <c r="H4674" s="1" t="str">
        <f aca="false">IF($I4674="","None Attached",IF(LEFT($I4674,5)="https",HYPERLINK($I4674,"Datasheet"),HYPERLINK(_xlfn.CONCAT("https://",$I4674),"Datasheet")))</f>
        <v>None Attached</v>
      </c>
      <c r="M4674" s="56"/>
      <c r="P4674" s="58"/>
      <c r="Q4674" s="1" t="n">
        <f aca="false">$M4674-$N4674</f>
        <v>0</v>
      </c>
      <c r="R4674" s="56"/>
      <c r="T4674" s="59" t="s">
        <v>15</v>
      </c>
      <c r="U4674" s="1" t="n">
        <f aca="false">$S4674-$R4674</f>
        <v>0</v>
      </c>
      <c r="V4674" s="1" t="n">
        <f aca="false">IF($T4674="±",$Q4674*2,$Q4674)</f>
        <v>0</v>
      </c>
      <c r="W4674" s="60" t="str">
        <f aca="false">IFERROR($U4674/ABS($V4674),"N/A")</f>
        <v>N/A</v>
      </c>
      <c r="X4674" s="61" t="str">
        <f aca="false">IF(OR($W4674="N/A",$R4674="",$S4674=""),"N/A",IF($W4674&gt;=4,"Not Significant",IF($W4674&gt;=2,"Semi-Significant","Significant")))</f>
        <v>N/A</v>
      </c>
      <c r="Z4674" s="1" t="str">
        <f aca="false">IF($D4674="Z540.1 w/data",0,"")</f>
        <v/>
      </c>
      <c r="AA4674" s="1" t="e">
        <f aca="false">$Y4674+$Q4674+$Z4674</f>
        <v>#VALUE!</v>
      </c>
      <c r="AB4674" s="1" t="n">
        <f aca="false">$N4674+$Q4674</f>
        <v>0</v>
      </c>
      <c r="AC4674" s="1" t="str">
        <f aca="false">IF($Y4674="","",IF(AND($AA4674&gt;=$R4674,$AA4674&lt;=$S4674),"Pass","Fail"))</f>
        <v/>
      </c>
      <c r="AD4674" s="1" t="str">
        <f aca="false">IF($Y4674="","",IF($AA4674&gt;$R4674,"Pass","Fail"))</f>
        <v/>
      </c>
      <c r="AE4674" s="1" t="str">
        <f aca="false">IF($Y4674="","",IF($AA4674&gt;=$R4674,"Pass","Fail"))</f>
        <v/>
      </c>
      <c r="AF4674" s="1" t="str">
        <f aca="false">IF($Y4674="","",IF($AA4674&lt;=$S4674,"Pass","Fail"))</f>
        <v/>
      </c>
      <c r="AG4674" s="1" t="str">
        <f aca="false">IF($Y4674="","",IF($AA4674&lt;$S4674,"Pass","Fail"))</f>
        <v/>
      </c>
      <c r="AH4674" s="23" t="str">
        <f aca="true">INDIRECT(CHOOSE(MATCH($T4674,{"±","&gt;","≥","≤","&lt;"},0), "AC", "AD", "AE", "AF", "AG") &amp; ROW())</f>
        <v/>
      </c>
      <c r="AI4674" s="56" t="str">
        <f aca="false">IF($X4674="Not Significant","No Further Action Required",
IF($AH4674="","",
IF(AND($AH4674="Pass",$L4674="0 - Passed "),"Analysis performed; no further action required.",
IF(AND($AH4674="Fail",$L4674="1 - Failed "),"Analysis performed; no further action required.",
IF(AND($AH4674="Pass",$L4674="2 - Limited In Use "),"Analysis performed; no further action required.",
IF(AND($AH4674="Fail",$L4674="3 - Adjusted "),"Analysis performed; no further action required.",
"Unit fails analysis; TSM determination required."))))))</f>
        <v/>
      </c>
      <c r="AJ4674" s="58"/>
    </row>
    <row r="4675" customFormat="false" ht="15" hidden="false" customHeight="false" outlineLevel="0" collapsed="false">
      <c r="A4675" s="56"/>
      <c r="E4675" s="57" t="str">
        <f aca="false">IF(AND($F4675="",$G4675=""),"",IF($G4675="",$F4675,HYPERLINK($G4675,$F4675)))</f>
        <v/>
      </c>
      <c r="H4675" s="1" t="str">
        <f aca="false">IF($I4675="","None Attached",IF(LEFT($I4675,5)="https",HYPERLINK($I4675,"Datasheet"),HYPERLINK(_xlfn.CONCAT("https://",$I4675),"Datasheet")))</f>
        <v>None Attached</v>
      </c>
      <c r="M4675" s="56"/>
      <c r="P4675" s="58"/>
      <c r="Q4675" s="1" t="n">
        <f aca="false">$M4675-$N4675</f>
        <v>0</v>
      </c>
      <c r="R4675" s="56"/>
      <c r="T4675" s="59" t="s">
        <v>15</v>
      </c>
      <c r="U4675" s="1" t="n">
        <f aca="false">$S4675-$R4675</f>
        <v>0</v>
      </c>
      <c r="V4675" s="1" t="n">
        <f aca="false">IF($T4675="±",$Q4675*2,$Q4675)</f>
        <v>0</v>
      </c>
      <c r="W4675" s="60" t="str">
        <f aca="false">IFERROR($U4675/ABS($V4675),"N/A")</f>
        <v>N/A</v>
      </c>
      <c r="X4675" s="61" t="str">
        <f aca="false">IF(OR($W4675="N/A",$R4675="",$S4675=""),"N/A",IF($W4675&gt;=4,"Not Significant",IF($W4675&gt;=2,"Semi-Significant","Significant")))</f>
        <v>N/A</v>
      </c>
      <c r="Z4675" s="1" t="str">
        <f aca="false">IF($D4675="Z540.1 w/data",0,"")</f>
        <v/>
      </c>
      <c r="AA4675" s="1" t="e">
        <f aca="false">$Y4675+$Q4675+$Z4675</f>
        <v>#VALUE!</v>
      </c>
      <c r="AB4675" s="1" t="n">
        <f aca="false">$N4675+$Q4675</f>
        <v>0</v>
      </c>
      <c r="AC4675" s="1" t="str">
        <f aca="false">IF($Y4675="","",IF(AND($AA4675&gt;=$R4675,$AA4675&lt;=$S4675),"Pass","Fail"))</f>
        <v/>
      </c>
      <c r="AD4675" s="1" t="str">
        <f aca="false">IF($Y4675="","",IF($AA4675&gt;$R4675,"Pass","Fail"))</f>
        <v/>
      </c>
      <c r="AE4675" s="1" t="str">
        <f aca="false">IF($Y4675="","",IF($AA4675&gt;=$R4675,"Pass","Fail"))</f>
        <v/>
      </c>
      <c r="AF4675" s="1" t="str">
        <f aca="false">IF($Y4675="","",IF($AA4675&lt;=$S4675,"Pass","Fail"))</f>
        <v/>
      </c>
      <c r="AG4675" s="1" t="str">
        <f aca="false">IF($Y4675="","",IF($AA4675&lt;$S4675,"Pass","Fail"))</f>
        <v/>
      </c>
      <c r="AH4675" s="23" t="str">
        <f aca="true">INDIRECT(CHOOSE(MATCH($T4675,{"±","&gt;","≥","≤","&lt;"},0), "AC", "AD", "AE", "AF", "AG") &amp; ROW())</f>
        <v/>
      </c>
      <c r="AI4675" s="56" t="str">
        <f aca="false">IF($X4675="Not Significant","No Further Action Required",
IF($AH4675="","",
IF(AND($AH4675="Pass",$L4675="0 - Passed "),"Analysis performed; no further action required.",
IF(AND($AH4675="Fail",$L4675="1 - Failed "),"Analysis performed; no further action required.",
IF(AND($AH4675="Pass",$L4675="2 - Limited In Use "),"Analysis performed; no further action required.",
IF(AND($AH4675="Fail",$L4675="3 - Adjusted "),"Analysis performed; no further action required.",
"Unit fails analysis; TSM determination required."))))))</f>
        <v/>
      </c>
      <c r="AJ4675" s="58"/>
    </row>
    <row r="4676" customFormat="false" ht="15" hidden="false" customHeight="false" outlineLevel="0" collapsed="false">
      <c r="A4676" s="56"/>
      <c r="E4676" s="57" t="str">
        <f aca="false">IF(AND($F4676="",$G4676=""),"",IF($G4676="",$F4676,HYPERLINK($G4676,$F4676)))</f>
        <v/>
      </c>
      <c r="H4676" s="1" t="str">
        <f aca="false">IF($I4676="","None Attached",IF(LEFT($I4676,5)="https",HYPERLINK($I4676,"Datasheet"),HYPERLINK(_xlfn.CONCAT("https://",$I4676),"Datasheet")))</f>
        <v>None Attached</v>
      </c>
      <c r="M4676" s="56"/>
      <c r="P4676" s="58"/>
      <c r="Q4676" s="1" t="n">
        <f aca="false">$M4676-$N4676</f>
        <v>0</v>
      </c>
      <c r="R4676" s="56"/>
      <c r="T4676" s="59" t="s">
        <v>15</v>
      </c>
      <c r="U4676" s="1" t="n">
        <f aca="false">$S4676-$R4676</f>
        <v>0</v>
      </c>
      <c r="V4676" s="1" t="n">
        <f aca="false">IF($T4676="±",$Q4676*2,$Q4676)</f>
        <v>0</v>
      </c>
      <c r="W4676" s="60" t="str">
        <f aca="false">IFERROR($U4676/ABS($V4676),"N/A")</f>
        <v>N/A</v>
      </c>
      <c r="X4676" s="61" t="str">
        <f aca="false">IF(OR($W4676="N/A",$R4676="",$S4676=""),"N/A",IF($W4676&gt;=4,"Not Significant",IF($W4676&gt;=2,"Semi-Significant","Significant")))</f>
        <v>N/A</v>
      </c>
      <c r="Z4676" s="1" t="str">
        <f aca="false">IF($D4676="Z540.1 w/data",0,"")</f>
        <v/>
      </c>
      <c r="AA4676" s="1" t="e">
        <f aca="false">$Y4676+$Q4676+$Z4676</f>
        <v>#VALUE!</v>
      </c>
      <c r="AB4676" s="1" t="n">
        <f aca="false">$N4676+$Q4676</f>
        <v>0</v>
      </c>
      <c r="AC4676" s="1" t="str">
        <f aca="false">IF($Y4676="","",IF(AND($AA4676&gt;=$R4676,$AA4676&lt;=$S4676),"Pass","Fail"))</f>
        <v/>
      </c>
      <c r="AD4676" s="1" t="str">
        <f aca="false">IF($Y4676="","",IF($AA4676&gt;$R4676,"Pass","Fail"))</f>
        <v/>
      </c>
      <c r="AE4676" s="1" t="str">
        <f aca="false">IF($Y4676="","",IF($AA4676&gt;=$R4676,"Pass","Fail"))</f>
        <v/>
      </c>
      <c r="AF4676" s="1" t="str">
        <f aca="false">IF($Y4676="","",IF($AA4676&lt;=$S4676,"Pass","Fail"))</f>
        <v/>
      </c>
      <c r="AG4676" s="1" t="str">
        <f aca="false">IF($Y4676="","",IF($AA4676&lt;$S4676,"Pass","Fail"))</f>
        <v/>
      </c>
      <c r="AH4676" s="23" t="str">
        <f aca="true">INDIRECT(CHOOSE(MATCH($T4676,{"±","&gt;","≥","≤","&lt;"},0), "AC", "AD", "AE", "AF", "AG") &amp; ROW())</f>
        <v/>
      </c>
      <c r="AI4676" s="56" t="str">
        <f aca="false">IF($X4676="Not Significant","No Further Action Required",
IF($AH4676="","",
IF(AND($AH4676="Pass",$L4676="0 - Passed "),"Analysis performed; no further action required.",
IF(AND($AH4676="Fail",$L4676="1 - Failed "),"Analysis performed; no further action required.",
IF(AND($AH4676="Pass",$L4676="2 - Limited In Use "),"Analysis performed; no further action required.",
IF(AND($AH4676="Fail",$L4676="3 - Adjusted "),"Analysis performed; no further action required.",
"Unit fails analysis; TSM determination required."))))))</f>
        <v/>
      </c>
      <c r="AJ4676" s="58"/>
    </row>
    <row r="4677" customFormat="false" ht="15" hidden="false" customHeight="false" outlineLevel="0" collapsed="false">
      <c r="A4677" s="56"/>
      <c r="E4677" s="57" t="str">
        <f aca="false">IF(AND($F4677="",$G4677=""),"",IF($G4677="",$F4677,HYPERLINK($G4677,$F4677)))</f>
        <v/>
      </c>
      <c r="H4677" s="1" t="str">
        <f aca="false">IF($I4677="","None Attached",IF(LEFT($I4677,5)="https",HYPERLINK($I4677,"Datasheet"),HYPERLINK(_xlfn.CONCAT("https://",$I4677),"Datasheet")))</f>
        <v>None Attached</v>
      </c>
      <c r="M4677" s="56"/>
      <c r="P4677" s="58"/>
      <c r="Q4677" s="1" t="n">
        <f aca="false">$M4677-$N4677</f>
        <v>0</v>
      </c>
      <c r="R4677" s="56"/>
      <c r="T4677" s="59" t="s">
        <v>15</v>
      </c>
      <c r="U4677" s="1" t="n">
        <f aca="false">$S4677-$R4677</f>
        <v>0</v>
      </c>
      <c r="V4677" s="1" t="n">
        <f aca="false">IF($T4677="±",$Q4677*2,$Q4677)</f>
        <v>0</v>
      </c>
      <c r="W4677" s="60" t="str">
        <f aca="false">IFERROR($U4677/ABS($V4677),"N/A")</f>
        <v>N/A</v>
      </c>
      <c r="X4677" s="61" t="str">
        <f aca="false">IF(OR($W4677="N/A",$R4677="",$S4677=""),"N/A",IF($W4677&gt;=4,"Not Significant",IF($W4677&gt;=2,"Semi-Significant","Significant")))</f>
        <v>N/A</v>
      </c>
      <c r="Z4677" s="1" t="str">
        <f aca="false">IF($D4677="Z540.1 w/data",0,"")</f>
        <v/>
      </c>
      <c r="AA4677" s="1" t="e">
        <f aca="false">$Y4677+$Q4677+$Z4677</f>
        <v>#VALUE!</v>
      </c>
      <c r="AB4677" s="1" t="n">
        <f aca="false">$N4677+$Q4677</f>
        <v>0</v>
      </c>
      <c r="AC4677" s="1" t="str">
        <f aca="false">IF($Y4677="","",IF(AND($AA4677&gt;=$R4677,$AA4677&lt;=$S4677),"Pass","Fail"))</f>
        <v/>
      </c>
      <c r="AD4677" s="1" t="str">
        <f aca="false">IF($Y4677="","",IF($AA4677&gt;$R4677,"Pass","Fail"))</f>
        <v/>
      </c>
      <c r="AE4677" s="1" t="str">
        <f aca="false">IF($Y4677="","",IF($AA4677&gt;=$R4677,"Pass","Fail"))</f>
        <v/>
      </c>
      <c r="AF4677" s="1" t="str">
        <f aca="false">IF($Y4677="","",IF($AA4677&lt;=$S4677,"Pass","Fail"))</f>
        <v/>
      </c>
      <c r="AG4677" s="1" t="str">
        <f aca="false">IF($Y4677="","",IF($AA4677&lt;$S4677,"Pass","Fail"))</f>
        <v/>
      </c>
      <c r="AH4677" s="23" t="str">
        <f aca="true">INDIRECT(CHOOSE(MATCH($T4677,{"±","&gt;","≥","≤","&lt;"},0), "AC", "AD", "AE", "AF", "AG") &amp; ROW())</f>
        <v/>
      </c>
      <c r="AI4677" s="56" t="str">
        <f aca="false">IF($X4677="Not Significant","No Further Action Required",
IF($AH4677="","",
IF(AND($AH4677="Pass",$L4677="0 - Passed "),"Analysis performed; no further action required.",
IF(AND($AH4677="Fail",$L4677="1 - Failed "),"Analysis performed; no further action required.",
IF(AND($AH4677="Pass",$L4677="2 - Limited In Use "),"Analysis performed; no further action required.",
IF(AND($AH4677="Fail",$L4677="3 - Adjusted "),"Analysis performed; no further action required.",
"Unit fails analysis; TSM determination required."))))))</f>
        <v/>
      </c>
      <c r="AJ4677" s="58"/>
    </row>
    <row r="4678" customFormat="false" ht="15" hidden="false" customHeight="false" outlineLevel="0" collapsed="false">
      <c r="A4678" s="56"/>
      <c r="E4678" s="57" t="str">
        <f aca="false">IF(AND($F4678="",$G4678=""),"",IF($G4678="",$F4678,HYPERLINK($G4678,$F4678)))</f>
        <v/>
      </c>
      <c r="H4678" s="1" t="str">
        <f aca="false">IF($I4678="","None Attached",IF(LEFT($I4678,5)="https",HYPERLINK($I4678,"Datasheet"),HYPERLINK(_xlfn.CONCAT("https://",$I4678),"Datasheet")))</f>
        <v>None Attached</v>
      </c>
      <c r="M4678" s="56"/>
      <c r="P4678" s="58"/>
      <c r="Q4678" s="1" t="n">
        <f aca="false">$M4678-$N4678</f>
        <v>0</v>
      </c>
      <c r="R4678" s="56"/>
      <c r="T4678" s="59" t="s">
        <v>15</v>
      </c>
      <c r="U4678" s="1" t="n">
        <f aca="false">$S4678-$R4678</f>
        <v>0</v>
      </c>
      <c r="V4678" s="1" t="n">
        <f aca="false">IF($T4678="±",$Q4678*2,$Q4678)</f>
        <v>0</v>
      </c>
      <c r="W4678" s="60" t="str">
        <f aca="false">IFERROR($U4678/ABS($V4678),"N/A")</f>
        <v>N/A</v>
      </c>
      <c r="X4678" s="61" t="str">
        <f aca="false">IF(OR($W4678="N/A",$R4678="",$S4678=""),"N/A",IF($W4678&gt;=4,"Not Significant",IF($W4678&gt;=2,"Semi-Significant","Significant")))</f>
        <v>N/A</v>
      </c>
      <c r="Z4678" s="1" t="str">
        <f aca="false">IF($D4678="Z540.1 w/data",0,"")</f>
        <v/>
      </c>
      <c r="AA4678" s="1" t="e">
        <f aca="false">$Y4678+$Q4678+$Z4678</f>
        <v>#VALUE!</v>
      </c>
      <c r="AB4678" s="1" t="n">
        <f aca="false">$N4678+$Q4678</f>
        <v>0</v>
      </c>
      <c r="AC4678" s="1" t="str">
        <f aca="false">IF($Y4678="","",IF(AND($AA4678&gt;=$R4678,$AA4678&lt;=$S4678),"Pass","Fail"))</f>
        <v/>
      </c>
      <c r="AD4678" s="1" t="str">
        <f aca="false">IF($Y4678="","",IF($AA4678&gt;$R4678,"Pass","Fail"))</f>
        <v/>
      </c>
      <c r="AE4678" s="1" t="str">
        <f aca="false">IF($Y4678="","",IF($AA4678&gt;=$R4678,"Pass","Fail"))</f>
        <v/>
      </c>
      <c r="AF4678" s="1" t="str">
        <f aca="false">IF($Y4678="","",IF($AA4678&lt;=$S4678,"Pass","Fail"))</f>
        <v/>
      </c>
      <c r="AG4678" s="1" t="str">
        <f aca="false">IF($Y4678="","",IF($AA4678&lt;$S4678,"Pass","Fail"))</f>
        <v/>
      </c>
      <c r="AH4678" s="23" t="str">
        <f aca="true">INDIRECT(CHOOSE(MATCH($T4678,{"±","&gt;","≥","≤","&lt;"},0), "AC", "AD", "AE", "AF", "AG") &amp; ROW())</f>
        <v/>
      </c>
      <c r="AI4678" s="56" t="str">
        <f aca="false">IF($X4678="Not Significant","No Further Action Required",
IF($AH4678="","",
IF(AND($AH4678="Pass",$L4678="0 - Passed "),"Analysis performed; no further action required.",
IF(AND($AH4678="Fail",$L4678="1 - Failed "),"Analysis performed; no further action required.",
IF(AND($AH4678="Pass",$L4678="2 - Limited In Use "),"Analysis performed; no further action required.",
IF(AND($AH4678="Fail",$L4678="3 - Adjusted "),"Analysis performed; no further action required.",
"Unit fails analysis; TSM determination required."))))))</f>
        <v/>
      </c>
      <c r="AJ4678" s="58"/>
    </row>
    <row r="4679" customFormat="false" ht="15" hidden="false" customHeight="false" outlineLevel="0" collapsed="false">
      <c r="A4679" s="56"/>
      <c r="E4679" s="57" t="str">
        <f aca="false">IF(AND($F4679="",$G4679=""),"",IF($G4679="",$F4679,HYPERLINK($G4679,$F4679)))</f>
        <v/>
      </c>
      <c r="H4679" s="1" t="str">
        <f aca="false">IF($I4679="","None Attached",IF(LEFT($I4679,5)="https",HYPERLINK($I4679,"Datasheet"),HYPERLINK(_xlfn.CONCAT("https://",$I4679),"Datasheet")))</f>
        <v>None Attached</v>
      </c>
      <c r="M4679" s="56"/>
      <c r="P4679" s="58"/>
      <c r="Q4679" s="1" t="n">
        <f aca="false">$M4679-$N4679</f>
        <v>0</v>
      </c>
      <c r="R4679" s="56"/>
      <c r="T4679" s="59" t="s">
        <v>15</v>
      </c>
      <c r="U4679" s="1" t="n">
        <f aca="false">$S4679-$R4679</f>
        <v>0</v>
      </c>
      <c r="V4679" s="1" t="n">
        <f aca="false">IF($T4679="±",$Q4679*2,$Q4679)</f>
        <v>0</v>
      </c>
      <c r="W4679" s="60" t="str">
        <f aca="false">IFERROR($U4679/ABS($V4679),"N/A")</f>
        <v>N/A</v>
      </c>
      <c r="X4679" s="61" t="str">
        <f aca="false">IF(OR($W4679="N/A",$R4679="",$S4679=""),"N/A",IF($W4679&gt;=4,"Not Significant",IF($W4679&gt;=2,"Semi-Significant","Significant")))</f>
        <v>N/A</v>
      </c>
      <c r="Z4679" s="1" t="str">
        <f aca="false">IF($D4679="Z540.1 w/data",0,"")</f>
        <v/>
      </c>
      <c r="AA4679" s="1" t="e">
        <f aca="false">$Y4679+$Q4679+$Z4679</f>
        <v>#VALUE!</v>
      </c>
      <c r="AB4679" s="1" t="n">
        <f aca="false">$N4679+$Q4679</f>
        <v>0</v>
      </c>
      <c r="AC4679" s="1" t="str">
        <f aca="false">IF($Y4679="","",IF(AND($AA4679&gt;=$R4679,$AA4679&lt;=$S4679),"Pass","Fail"))</f>
        <v/>
      </c>
      <c r="AD4679" s="1" t="str">
        <f aca="false">IF($Y4679="","",IF($AA4679&gt;$R4679,"Pass","Fail"))</f>
        <v/>
      </c>
      <c r="AE4679" s="1" t="str">
        <f aca="false">IF($Y4679="","",IF($AA4679&gt;=$R4679,"Pass","Fail"))</f>
        <v/>
      </c>
      <c r="AF4679" s="1" t="str">
        <f aca="false">IF($Y4679="","",IF($AA4679&lt;=$S4679,"Pass","Fail"))</f>
        <v/>
      </c>
      <c r="AG4679" s="1" t="str">
        <f aca="false">IF($Y4679="","",IF($AA4679&lt;$S4679,"Pass","Fail"))</f>
        <v/>
      </c>
      <c r="AH4679" s="23" t="str">
        <f aca="true">INDIRECT(CHOOSE(MATCH($T4679,{"±","&gt;","≥","≤","&lt;"},0), "AC", "AD", "AE", "AF", "AG") &amp; ROW())</f>
        <v/>
      </c>
      <c r="AI4679" s="56" t="str">
        <f aca="false">IF($X4679="Not Significant","No Further Action Required",
IF($AH4679="","",
IF(AND($AH4679="Pass",$L4679="0 - Passed "),"Analysis performed; no further action required.",
IF(AND($AH4679="Fail",$L4679="1 - Failed "),"Analysis performed; no further action required.",
IF(AND($AH4679="Pass",$L4679="2 - Limited In Use "),"Analysis performed; no further action required.",
IF(AND($AH4679="Fail",$L4679="3 - Adjusted "),"Analysis performed; no further action required.",
"Unit fails analysis; TSM determination required."))))))</f>
        <v/>
      </c>
      <c r="AJ4679" s="58"/>
    </row>
    <row r="4680" customFormat="false" ht="15" hidden="false" customHeight="false" outlineLevel="0" collapsed="false">
      <c r="A4680" s="56"/>
      <c r="E4680" s="57" t="str">
        <f aca="false">IF(AND($F4680="",$G4680=""),"",IF($G4680="",$F4680,HYPERLINK($G4680,$F4680)))</f>
        <v/>
      </c>
      <c r="H4680" s="1" t="str">
        <f aca="false">IF($I4680="","None Attached",IF(LEFT($I4680,5)="https",HYPERLINK($I4680,"Datasheet"),HYPERLINK(_xlfn.CONCAT("https://",$I4680),"Datasheet")))</f>
        <v>None Attached</v>
      </c>
      <c r="M4680" s="56"/>
      <c r="P4680" s="58"/>
      <c r="Q4680" s="1" t="n">
        <f aca="false">$M4680-$N4680</f>
        <v>0</v>
      </c>
      <c r="R4680" s="56"/>
      <c r="T4680" s="59" t="s">
        <v>15</v>
      </c>
      <c r="U4680" s="1" t="n">
        <f aca="false">$S4680-$R4680</f>
        <v>0</v>
      </c>
      <c r="V4680" s="1" t="n">
        <f aca="false">IF($T4680="±",$Q4680*2,$Q4680)</f>
        <v>0</v>
      </c>
      <c r="W4680" s="60" t="str">
        <f aca="false">IFERROR($U4680/ABS($V4680),"N/A")</f>
        <v>N/A</v>
      </c>
      <c r="X4680" s="61" t="str">
        <f aca="false">IF(OR($W4680="N/A",$R4680="",$S4680=""),"N/A",IF($W4680&gt;=4,"Not Significant",IF($W4680&gt;=2,"Semi-Significant","Significant")))</f>
        <v>N/A</v>
      </c>
      <c r="Z4680" s="1" t="str">
        <f aca="false">IF($D4680="Z540.1 w/data",0,"")</f>
        <v/>
      </c>
      <c r="AA4680" s="1" t="e">
        <f aca="false">$Y4680+$Q4680+$Z4680</f>
        <v>#VALUE!</v>
      </c>
      <c r="AB4680" s="1" t="n">
        <f aca="false">$N4680+$Q4680</f>
        <v>0</v>
      </c>
      <c r="AC4680" s="1" t="str">
        <f aca="false">IF($Y4680="","",IF(AND($AA4680&gt;=$R4680,$AA4680&lt;=$S4680),"Pass","Fail"))</f>
        <v/>
      </c>
      <c r="AD4680" s="1" t="str">
        <f aca="false">IF($Y4680="","",IF($AA4680&gt;$R4680,"Pass","Fail"))</f>
        <v/>
      </c>
      <c r="AE4680" s="1" t="str">
        <f aca="false">IF($Y4680="","",IF($AA4680&gt;=$R4680,"Pass","Fail"))</f>
        <v/>
      </c>
      <c r="AF4680" s="1" t="str">
        <f aca="false">IF($Y4680="","",IF($AA4680&lt;=$S4680,"Pass","Fail"))</f>
        <v/>
      </c>
      <c r="AG4680" s="1" t="str">
        <f aca="false">IF($Y4680="","",IF($AA4680&lt;$S4680,"Pass","Fail"))</f>
        <v/>
      </c>
      <c r="AH4680" s="23" t="str">
        <f aca="true">INDIRECT(CHOOSE(MATCH($T4680,{"±","&gt;","≥","≤","&lt;"},0), "AC", "AD", "AE", "AF", "AG") &amp; ROW())</f>
        <v/>
      </c>
      <c r="AI4680" s="56" t="str">
        <f aca="false">IF($X4680="Not Significant","No Further Action Required",
IF($AH4680="","",
IF(AND($AH4680="Pass",$L4680="0 - Passed "),"Analysis performed; no further action required.",
IF(AND($AH4680="Fail",$L4680="1 - Failed "),"Analysis performed; no further action required.",
IF(AND($AH4680="Pass",$L4680="2 - Limited In Use "),"Analysis performed; no further action required.",
IF(AND($AH4680="Fail",$L4680="3 - Adjusted "),"Analysis performed; no further action required.",
"Unit fails analysis; TSM determination required."))))))</f>
        <v/>
      </c>
      <c r="AJ4680" s="58"/>
    </row>
    <row r="4681" customFormat="false" ht="15" hidden="false" customHeight="false" outlineLevel="0" collapsed="false">
      <c r="A4681" s="56"/>
      <c r="E4681" s="57" t="str">
        <f aca="false">IF(AND($F4681="",$G4681=""),"",IF($G4681="",$F4681,HYPERLINK($G4681,$F4681)))</f>
        <v/>
      </c>
      <c r="H4681" s="1" t="str">
        <f aca="false">IF($I4681="","None Attached",IF(LEFT($I4681,5)="https",HYPERLINK($I4681,"Datasheet"),HYPERLINK(_xlfn.CONCAT("https://",$I4681),"Datasheet")))</f>
        <v>None Attached</v>
      </c>
      <c r="M4681" s="56"/>
      <c r="P4681" s="58"/>
      <c r="Q4681" s="1" t="n">
        <f aca="false">$M4681-$N4681</f>
        <v>0</v>
      </c>
      <c r="R4681" s="56"/>
      <c r="T4681" s="59" t="s">
        <v>15</v>
      </c>
      <c r="U4681" s="1" t="n">
        <f aca="false">$S4681-$R4681</f>
        <v>0</v>
      </c>
      <c r="V4681" s="1" t="n">
        <f aca="false">IF($T4681="±",$Q4681*2,$Q4681)</f>
        <v>0</v>
      </c>
      <c r="W4681" s="60" t="str">
        <f aca="false">IFERROR($U4681/ABS($V4681),"N/A")</f>
        <v>N/A</v>
      </c>
      <c r="X4681" s="61" t="str">
        <f aca="false">IF(OR($W4681="N/A",$R4681="",$S4681=""),"N/A",IF($W4681&gt;=4,"Not Significant",IF($W4681&gt;=2,"Semi-Significant","Significant")))</f>
        <v>N/A</v>
      </c>
      <c r="Z4681" s="1" t="str">
        <f aca="false">IF($D4681="Z540.1 w/data",0,"")</f>
        <v/>
      </c>
      <c r="AA4681" s="1" t="e">
        <f aca="false">$Y4681+$Q4681+$Z4681</f>
        <v>#VALUE!</v>
      </c>
      <c r="AB4681" s="1" t="n">
        <f aca="false">$N4681+$Q4681</f>
        <v>0</v>
      </c>
      <c r="AC4681" s="1" t="str">
        <f aca="false">IF($Y4681="","",IF(AND($AA4681&gt;=$R4681,$AA4681&lt;=$S4681),"Pass","Fail"))</f>
        <v/>
      </c>
      <c r="AD4681" s="1" t="str">
        <f aca="false">IF($Y4681="","",IF($AA4681&gt;$R4681,"Pass","Fail"))</f>
        <v/>
      </c>
      <c r="AE4681" s="1" t="str">
        <f aca="false">IF($Y4681="","",IF($AA4681&gt;=$R4681,"Pass","Fail"))</f>
        <v/>
      </c>
      <c r="AF4681" s="1" t="str">
        <f aca="false">IF($Y4681="","",IF($AA4681&lt;=$S4681,"Pass","Fail"))</f>
        <v/>
      </c>
      <c r="AG4681" s="1" t="str">
        <f aca="false">IF($Y4681="","",IF($AA4681&lt;$S4681,"Pass","Fail"))</f>
        <v/>
      </c>
      <c r="AH4681" s="23" t="str">
        <f aca="true">INDIRECT(CHOOSE(MATCH($T4681,{"±","&gt;","≥","≤","&lt;"},0), "AC", "AD", "AE", "AF", "AG") &amp; ROW())</f>
        <v/>
      </c>
      <c r="AI4681" s="56" t="str">
        <f aca="false">IF($X4681="Not Significant","No Further Action Required",
IF($AH4681="","",
IF(AND($AH4681="Pass",$L4681="0 - Passed "),"Analysis performed; no further action required.",
IF(AND($AH4681="Fail",$L4681="1 - Failed "),"Analysis performed; no further action required.",
IF(AND($AH4681="Pass",$L4681="2 - Limited In Use "),"Analysis performed; no further action required.",
IF(AND($AH4681="Fail",$L4681="3 - Adjusted "),"Analysis performed; no further action required.",
"Unit fails analysis; TSM determination required."))))))</f>
        <v/>
      </c>
      <c r="AJ4681" s="58"/>
    </row>
    <row r="4682" customFormat="false" ht="15" hidden="false" customHeight="false" outlineLevel="0" collapsed="false">
      <c r="A4682" s="56"/>
      <c r="E4682" s="57" t="str">
        <f aca="false">IF(AND($F4682="",$G4682=""),"",IF($G4682="",$F4682,HYPERLINK($G4682,$F4682)))</f>
        <v/>
      </c>
      <c r="H4682" s="1" t="str">
        <f aca="false">IF($I4682="","None Attached",IF(LEFT($I4682,5)="https",HYPERLINK($I4682,"Datasheet"),HYPERLINK(_xlfn.CONCAT("https://",$I4682),"Datasheet")))</f>
        <v>None Attached</v>
      </c>
      <c r="M4682" s="56"/>
      <c r="P4682" s="58"/>
      <c r="Q4682" s="1" t="n">
        <f aca="false">$M4682-$N4682</f>
        <v>0</v>
      </c>
      <c r="R4682" s="56"/>
      <c r="T4682" s="59" t="s">
        <v>15</v>
      </c>
      <c r="U4682" s="1" t="n">
        <f aca="false">$S4682-$R4682</f>
        <v>0</v>
      </c>
      <c r="V4682" s="1" t="n">
        <f aca="false">IF($T4682="±",$Q4682*2,$Q4682)</f>
        <v>0</v>
      </c>
      <c r="W4682" s="60" t="str">
        <f aca="false">IFERROR($U4682/ABS($V4682),"N/A")</f>
        <v>N/A</v>
      </c>
      <c r="X4682" s="61" t="str">
        <f aca="false">IF(OR($W4682="N/A",$R4682="",$S4682=""),"N/A",IF($W4682&gt;=4,"Not Significant",IF($W4682&gt;=2,"Semi-Significant","Significant")))</f>
        <v>N/A</v>
      </c>
      <c r="Z4682" s="1" t="str">
        <f aca="false">IF($D4682="Z540.1 w/data",0,"")</f>
        <v/>
      </c>
      <c r="AA4682" s="1" t="e">
        <f aca="false">$Y4682+$Q4682+$Z4682</f>
        <v>#VALUE!</v>
      </c>
      <c r="AB4682" s="1" t="n">
        <f aca="false">$N4682+$Q4682</f>
        <v>0</v>
      </c>
      <c r="AC4682" s="1" t="str">
        <f aca="false">IF($Y4682="","",IF(AND($AA4682&gt;=$R4682,$AA4682&lt;=$S4682),"Pass","Fail"))</f>
        <v/>
      </c>
      <c r="AD4682" s="1" t="str">
        <f aca="false">IF($Y4682="","",IF($AA4682&gt;$R4682,"Pass","Fail"))</f>
        <v/>
      </c>
      <c r="AE4682" s="1" t="str">
        <f aca="false">IF($Y4682="","",IF($AA4682&gt;=$R4682,"Pass","Fail"))</f>
        <v/>
      </c>
      <c r="AF4682" s="1" t="str">
        <f aca="false">IF($Y4682="","",IF($AA4682&lt;=$S4682,"Pass","Fail"))</f>
        <v/>
      </c>
      <c r="AG4682" s="1" t="str">
        <f aca="false">IF($Y4682="","",IF($AA4682&lt;$S4682,"Pass","Fail"))</f>
        <v/>
      </c>
      <c r="AH4682" s="23" t="str">
        <f aca="true">INDIRECT(CHOOSE(MATCH($T4682,{"±","&gt;","≥","≤","&lt;"},0), "AC", "AD", "AE", "AF", "AG") &amp; ROW())</f>
        <v/>
      </c>
      <c r="AI4682" s="56" t="str">
        <f aca="false">IF($X4682="Not Significant","No Further Action Required",
IF($AH4682="","",
IF(AND($AH4682="Pass",$L4682="0 - Passed "),"Analysis performed; no further action required.",
IF(AND($AH4682="Fail",$L4682="1 - Failed "),"Analysis performed; no further action required.",
IF(AND($AH4682="Pass",$L4682="2 - Limited In Use "),"Analysis performed; no further action required.",
IF(AND($AH4682="Fail",$L4682="3 - Adjusted "),"Analysis performed; no further action required.",
"Unit fails analysis; TSM determination required."))))))</f>
        <v/>
      </c>
      <c r="AJ4682" s="58"/>
    </row>
    <row r="4683" customFormat="false" ht="15" hidden="false" customHeight="false" outlineLevel="0" collapsed="false">
      <c r="A4683" s="56"/>
      <c r="E4683" s="57" t="str">
        <f aca="false">IF(AND($F4683="",$G4683=""),"",IF($G4683="",$F4683,HYPERLINK($G4683,$F4683)))</f>
        <v/>
      </c>
      <c r="H4683" s="1" t="str">
        <f aca="false">IF($I4683="","None Attached",IF(LEFT($I4683,5)="https",HYPERLINK($I4683,"Datasheet"),HYPERLINK(_xlfn.CONCAT("https://",$I4683),"Datasheet")))</f>
        <v>None Attached</v>
      </c>
      <c r="M4683" s="56"/>
      <c r="P4683" s="58"/>
      <c r="Q4683" s="1" t="n">
        <f aca="false">$M4683-$N4683</f>
        <v>0</v>
      </c>
      <c r="R4683" s="56"/>
      <c r="T4683" s="59" t="s">
        <v>15</v>
      </c>
      <c r="U4683" s="1" t="n">
        <f aca="false">$S4683-$R4683</f>
        <v>0</v>
      </c>
      <c r="V4683" s="1" t="n">
        <f aca="false">IF($T4683="±",$Q4683*2,$Q4683)</f>
        <v>0</v>
      </c>
      <c r="W4683" s="60" t="str">
        <f aca="false">IFERROR($U4683/ABS($V4683),"N/A")</f>
        <v>N/A</v>
      </c>
      <c r="X4683" s="61" t="str">
        <f aca="false">IF(OR($W4683="N/A",$R4683="",$S4683=""),"N/A",IF($W4683&gt;=4,"Not Significant",IF($W4683&gt;=2,"Semi-Significant","Significant")))</f>
        <v>N/A</v>
      </c>
      <c r="Z4683" s="1" t="str">
        <f aca="false">IF($D4683="Z540.1 w/data",0,"")</f>
        <v/>
      </c>
      <c r="AA4683" s="1" t="e">
        <f aca="false">$Y4683+$Q4683+$Z4683</f>
        <v>#VALUE!</v>
      </c>
      <c r="AB4683" s="1" t="n">
        <f aca="false">$N4683+$Q4683</f>
        <v>0</v>
      </c>
      <c r="AC4683" s="1" t="str">
        <f aca="false">IF($Y4683="","",IF(AND($AA4683&gt;=$R4683,$AA4683&lt;=$S4683),"Pass","Fail"))</f>
        <v/>
      </c>
      <c r="AD4683" s="1" t="str">
        <f aca="false">IF($Y4683="","",IF($AA4683&gt;$R4683,"Pass","Fail"))</f>
        <v/>
      </c>
      <c r="AE4683" s="1" t="str">
        <f aca="false">IF($Y4683="","",IF($AA4683&gt;=$R4683,"Pass","Fail"))</f>
        <v/>
      </c>
      <c r="AF4683" s="1" t="str">
        <f aca="false">IF($Y4683="","",IF($AA4683&lt;=$S4683,"Pass","Fail"))</f>
        <v/>
      </c>
      <c r="AG4683" s="1" t="str">
        <f aca="false">IF($Y4683="","",IF($AA4683&lt;$S4683,"Pass","Fail"))</f>
        <v/>
      </c>
      <c r="AH4683" s="23" t="str">
        <f aca="true">INDIRECT(CHOOSE(MATCH($T4683,{"±","&gt;","≥","≤","&lt;"},0), "AC", "AD", "AE", "AF", "AG") &amp; ROW())</f>
        <v/>
      </c>
      <c r="AI4683" s="56" t="str">
        <f aca="false">IF($X4683="Not Significant","No Further Action Required",
IF($AH4683="","",
IF(AND($AH4683="Pass",$L4683="0 - Passed "),"Analysis performed; no further action required.",
IF(AND($AH4683="Fail",$L4683="1 - Failed "),"Analysis performed; no further action required.",
IF(AND($AH4683="Pass",$L4683="2 - Limited In Use "),"Analysis performed; no further action required.",
IF(AND($AH4683="Fail",$L4683="3 - Adjusted "),"Analysis performed; no further action required.",
"Unit fails analysis; TSM determination required."))))))</f>
        <v/>
      </c>
      <c r="AJ4683" s="58"/>
    </row>
    <row r="4684" customFormat="false" ht="15" hidden="false" customHeight="false" outlineLevel="0" collapsed="false">
      <c r="A4684" s="56"/>
      <c r="E4684" s="57" t="str">
        <f aca="false">IF(AND($F4684="",$G4684=""),"",IF($G4684="",$F4684,HYPERLINK($G4684,$F4684)))</f>
        <v/>
      </c>
      <c r="H4684" s="1" t="str">
        <f aca="false">IF($I4684="","None Attached",IF(LEFT($I4684,5)="https",HYPERLINK($I4684,"Datasheet"),HYPERLINK(_xlfn.CONCAT("https://",$I4684),"Datasheet")))</f>
        <v>None Attached</v>
      </c>
      <c r="M4684" s="56"/>
      <c r="P4684" s="58"/>
      <c r="Q4684" s="1" t="n">
        <f aca="false">$M4684-$N4684</f>
        <v>0</v>
      </c>
      <c r="R4684" s="56"/>
      <c r="T4684" s="59" t="s">
        <v>15</v>
      </c>
      <c r="U4684" s="1" t="n">
        <f aca="false">$S4684-$R4684</f>
        <v>0</v>
      </c>
      <c r="V4684" s="1" t="n">
        <f aca="false">IF($T4684="±",$Q4684*2,$Q4684)</f>
        <v>0</v>
      </c>
      <c r="W4684" s="60" t="str">
        <f aca="false">IFERROR($U4684/ABS($V4684),"N/A")</f>
        <v>N/A</v>
      </c>
      <c r="X4684" s="61" t="str">
        <f aca="false">IF(OR($W4684="N/A",$R4684="",$S4684=""),"N/A",IF($W4684&gt;=4,"Not Significant",IF($W4684&gt;=2,"Semi-Significant","Significant")))</f>
        <v>N/A</v>
      </c>
      <c r="Z4684" s="1" t="str">
        <f aca="false">IF($D4684="Z540.1 w/data",0,"")</f>
        <v/>
      </c>
      <c r="AA4684" s="1" t="e">
        <f aca="false">$Y4684+$Q4684+$Z4684</f>
        <v>#VALUE!</v>
      </c>
      <c r="AB4684" s="1" t="n">
        <f aca="false">$N4684+$Q4684</f>
        <v>0</v>
      </c>
      <c r="AC4684" s="1" t="str">
        <f aca="false">IF($Y4684="","",IF(AND($AA4684&gt;=$R4684,$AA4684&lt;=$S4684),"Pass","Fail"))</f>
        <v/>
      </c>
      <c r="AD4684" s="1" t="str">
        <f aca="false">IF($Y4684="","",IF($AA4684&gt;$R4684,"Pass","Fail"))</f>
        <v/>
      </c>
      <c r="AE4684" s="1" t="str">
        <f aca="false">IF($Y4684="","",IF($AA4684&gt;=$R4684,"Pass","Fail"))</f>
        <v/>
      </c>
      <c r="AF4684" s="1" t="str">
        <f aca="false">IF($Y4684="","",IF($AA4684&lt;=$S4684,"Pass","Fail"))</f>
        <v/>
      </c>
      <c r="AG4684" s="1" t="str">
        <f aca="false">IF($Y4684="","",IF($AA4684&lt;$S4684,"Pass","Fail"))</f>
        <v/>
      </c>
      <c r="AH4684" s="23" t="str">
        <f aca="true">INDIRECT(CHOOSE(MATCH($T4684,{"±","&gt;","≥","≤","&lt;"},0), "AC", "AD", "AE", "AF", "AG") &amp; ROW())</f>
        <v/>
      </c>
      <c r="AI4684" s="56" t="str">
        <f aca="false">IF($X4684="Not Significant","No Further Action Required",
IF($AH4684="","",
IF(AND($AH4684="Pass",$L4684="0 - Passed "),"Analysis performed; no further action required.",
IF(AND($AH4684="Fail",$L4684="1 - Failed "),"Analysis performed; no further action required.",
IF(AND($AH4684="Pass",$L4684="2 - Limited In Use "),"Analysis performed; no further action required.",
IF(AND($AH4684="Fail",$L4684="3 - Adjusted "),"Analysis performed; no further action required.",
"Unit fails analysis; TSM determination required."))))))</f>
        <v/>
      </c>
      <c r="AJ4684" s="58"/>
    </row>
    <row r="4685" customFormat="false" ht="15" hidden="false" customHeight="false" outlineLevel="0" collapsed="false">
      <c r="A4685" s="56"/>
      <c r="E4685" s="57" t="str">
        <f aca="false">IF(AND($F4685="",$G4685=""),"",IF($G4685="",$F4685,HYPERLINK($G4685,$F4685)))</f>
        <v/>
      </c>
      <c r="H4685" s="1" t="str">
        <f aca="false">IF($I4685="","None Attached",IF(LEFT($I4685,5)="https",HYPERLINK($I4685,"Datasheet"),HYPERLINK(_xlfn.CONCAT("https://",$I4685),"Datasheet")))</f>
        <v>None Attached</v>
      </c>
      <c r="M4685" s="56"/>
      <c r="P4685" s="58"/>
      <c r="Q4685" s="1" t="n">
        <f aca="false">$M4685-$N4685</f>
        <v>0</v>
      </c>
      <c r="R4685" s="56"/>
      <c r="T4685" s="59" t="s">
        <v>15</v>
      </c>
      <c r="U4685" s="1" t="n">
        <f aca="false">$S4685-$R4685</f>
        <v>0</v>
      </c>
      <c r="V4685" s="1" t="n">
        <f aca="false">IF($T4685="±",$Q4685*2,$Q4685)</f>
        <v>0</v>
      </c>
      <c r="W4685" s="60" t="str">
        <f aca="false">IFERROR($U4685/ABS($V4685),"N/A")</f>
        <v>N/A</v>
      </c>
      <c r="X4685" s="61" t="str">
        <f aca="false">IF(OR($W4685="N/A",$R4685="",$S4685=""),"N/A",IF($W4685&gt;=4,"Not Significant",IF($W4685&gt;=2,"Semi-Significant","Significant")))</f>
        <v>N/A</v>
      </c>
      <c r="Z4685" s="1" t="str">
        <f aca="false">IF($D4685="Z540.1 w/data",0,"")</f>
        <v/>
      </c>
      <c r="AA4685" s="1" t="e">
        <f aca="false">$Y4685+$Q4685+$Z4685</f>
        <v>#VALUE!</v>
      </c>
      <c r="AB4685" s="1" t="n">
        <f aca="false">$N4685+$Q4685</f>
        <v>0</v>
      </c>
      <c r="AC4685" s="1" t="str">
        <f aca="false">IF($Y4685="","",IF(AND($AA4685&gt;=$R4685,$AA4685&lt;=$S4685),"Pass","Fail"))</f>
        <v/>
      </c>
      <c r="AD4685" s="1" t="str">
        <f aca="false">IF($Y4685="","",IF($AA4685&gt;$R4685,"Pass","Fail"))</f>
        <v/>
      </c>
      <c r="AE4685" s="1" t="str">
        <f aca="false">IF($Y4685="","",IF($AA4685&gt;=$R4685,"Pass","Fail"))</f>
        <v/>
      </c>
      <c r="AF4685" s="1" t="str">
        <f aca="false">IF($Y4685="","",IF($AA4685&lt;=$S4685,"Pass","Fail"))</f>
        <v/>
      </c>
      <c r="AG4685" s="1" t="str">
        <f aca="false">IF($Y4685="","",IF($AA4685&lt;$S4685,"Pass","Fail"))</f>
        <v/>
      </c>
      <c r="AH4685" s="23" t="str">
        <f aca="true">INDIRECT(CHOOSE(MATCH($T4685,{"±","&gt;","≥","≤","&lt;"},0), "AC", "AD", "AE", "AF", "AG") &amp; ROW())</f>
        <v/>
      </c>
      <c r="AI4685" s="56" t="str">
        <f aca="false">IF($X4685="Not Significant","No Further Action Required",
IF($AH4685="","",
IF(AND($AH4685="Pass",$L4685="0 - Passed "),"Analysis performed; no further action required.",
IF(AND($AH4685="Fail",$L4685="1 - Failed "),"Analysis performed; no further action required.",
IF(AND($AH4685="Pass",$L4685="2 - Limited In Use "),"Analysis performed; no further action required.",
IF(AND($AH4685="Fail",$L4685="3 - Adjusted "),"Analysis performed; no further action required.",
"Unit fails analysis; TSM determination required."))))))</f>
        <v/>
      </c>
      <c r="AJ4685" s="58"/>
    </row>
    <row r="4686" customFormat="false" ht="15" hidden="false" customHeight="false" outlineLevel="0" collapsed="false">
      <c r="A4686" s="56"/>
      <c r="E4686" s="57" t="str">
        <f aca="false">IF(AND($F4686="",$G4686=""),"",IF($G4686="",$F4686,HYPERLINK($G4686,$F4686)))</f>
        <v/>
      </c>
      <c r="H4686" s="1" t="str">
        <f aca="false">IF($I4686="","None Attached",IF(LEFT($I4686,5)="https",HYPERLINK($I4686,"Datasheet"),HYPERLINK(_xlfn.CONCAT("https://",$I4686),"Datasheet")))</f>
        <v>None Attached</v>
      </c>
      <c r="M4686" s="56"/>
      <c r="P4686" s="58"/>
      <c r="Q4686" s="1" t="n">
        <f aca="false">$M4686-$N4686</f>
        <v>0</v>
      </c>
      <c r="R4686" s="56"/>
      <c r="T4686" s="59" t="s">
        <v>15</v>
      </c>
      <c r="U4686" s="1" t="n">
        <f aca="false">$S4686-$R4686</f>
        <v>0</v>
      </c>
      <c r="V4686" s="1" t="n">
        <f aca="false">IF($T4686="±",$Q4686*2,$Q4686)</f>
        <v>0</v>
      </c>
      <c r="W4686" s="60" t="str">
        <f aca="false">IFERROR($U4686/ABS($V4686),"N/A")</f>
        <v>N/A</v>
      </c>
      <c r="X4686" s="61" t="str">
        <f aca="false">IF(OR($W4686="N/A",$R4686="",$S4686=""),"N/A",IF($W4686&gt;=4,"Not Significant",IF($W4686&gt;=2,"Semi-Significant","Significant")))</f>
        <v>N/A</v>
      </c>
      <c r="Z4686" s="1" t="str">
        <f aca="false">IF($D4686="Z540.1 w/data",0,"")</f>
        <v/>
      </c>
      <c r="AA4686" s="1" t="e">
        <f aca="false">$Y4686+$Q4686+$Z4686</f>
        <v>#VALUE!</v>
      </c>
      <c r="AB4686" s="1" t="n">
        <f aca="false">$N4686+$Q4686</f>
        <v>0</v>
      </c>
      <c r="AC4686" s="1" t="str">
        <f aca="false">IF($Y4686="","",IF(AND($AA4686&gt;=$R4686,$AA4686&lt;=$S4686),"Pass","Fail"))</f>
        <v/>
      </c>
      <c r="AD4686" s="1" t="str">
        <f aca="false">IF($Y4686="","",IF($AA4686&gt;$R4686,"Pass","Fail"))</f>
        <v/>
      </c>
      <c r="AE4686" s="1" t="str">
        <f aca="false">IF($Y4686="","",IF($AA4686&gt;=$R4686,"Pass","Fail"))</f>
        <v/>
      </c>
      <c r="AF4686" s="1" t="str">
        <f aca="false">IF($Y4686="","",IF($AA4686&lt;=$S4686,"Pass","Fail"))</f>
        <v/>
      </c>
      <c r="AG4686" s="1" t="str">
        <f aca="false">IF($Y4686="","",IF($AA4686&lt;$S4686,"Pass","Fail"))</f>
        <v/>
      </c>
      <c r="AH4686" s="23" t="str">
        <f aca="true">INDIRECT(CHOOSE(MATCH($T4686,{"±","&gt;","≥","≤","&lt;"},0), "AC", "AD", "AE", "AF", "AG") &amp; ROW())</f>
        <v/>
      </c>
      <c r="AI4686" s="56" t="str">
        <f aca="false">IF($X4686="Not Significant","No Further Action Required",
IF($AH4686="","",
IF(AND($AH4686="Pass",$L4686="0 - Passed "),"Analysis performed; no further action required.",
IF(AND($AH4686="Fail",$L4686="1 - Failed "),"Analysis performed; no further action required.",
IF(AND($AH4686="Pass",$L4686="2 - Limited In Use "),"Analysis performed; no further action required.",
IF(AND($AH4686="Fail",$L4686="3 - Adjusted "),"Analysis performed; no further action required.",
"Unit fails analysis; TSM determination required."))))))</f>
        <v/>
      </c>
      <c r="AJ4686" s="58"/>
    </row>
    <row r="4687" customFormat="false" ht="15" hidden="false" customHeight="false" outlineLevel="0" collapsed="false">
      <c r="A4687" s="56"/>
      <c r="E4687" s="57" t="str">
        <f aca="false">IF(AND($F4687="",$G4687=""),"",IF($G4687="",$F4687,HYPERLINK($G4687,$F4687)))</f>
        <v/>
      </c>
      <c r="H4687" s="1" t="str">
        <f aca="false">IF($I4687="","None Attached",IF(LEFT($I4687,5)="https",HYPERLINK($I4687,"Datasheet"),HYPERLINK(_xlfn.CONCAT("https://",$I4687),"Datasheet")))</f>
        <v>None Attached</v>
      </c>
      <c r="M4687" s="56"/>
      <c r="P4687" s="58"/>
      <c r="Q4687" s="1" t="n">
        <f aca="false">$M4687-$N4687</f>
        <v>0</v>
      </c>
      <c r="R4687" s="56"/>
      <c r="T4687" s="59" t="s">
        <v>15</v>
      </c>
      <c r="U4687" s="1" t="n">
        <f aca="false">$S4687-$R4687</f>
        <v>0</v>
      </c>
      <c r="V4687" s="1" t="n">
        <f aca="false">IF($T4687="±",$Q4687*2,$Q4687)</f>
        <v>0</v>
      </c>
      <c r="W4687" s="60" t="str">
        <f aca="false">IFERROR($U4687/ABS($V4687),"N/A")</f>
        <v>N/A</v>
      </c>
      <c r="X4687" s="61" t="str">
        <f aca="false">IF(OR($W4687="N/A",$R4687="",$S4687=""),"N/A",IF($W4687&gt;=4,"Not Significant",IF($W4687&gt;=2,"Semi-Significant","Significant")))</f>
        <v>N/A</v>
      </c>
      <c r="Z4687" s="1" t="str">
        <f aca="false">IF($D4687="Z540.1 w/data",0,"")</f>
        <v/>
      </c>
      <c r="AA4687" s="1" t="e">
        <f aca="false">$Y4687+$Q4687+$Z4687</f>
        <v>#VALUE!</v>
      </c>
      <c r="AB4687" s="1" t="n">
        <f aca="false">$N4687+$Q4687</f>
        <v>0</v>
      </c>
      <c r="AC4687" s="1" t="str">
        <f aca="false">IF($Y4687="","",IF(AND($AA4687&gt;=$R4687,$AA4687&lt;=$S4687),"Pass","Fail"))</f>
        <v/>
      </c>
      <c r="AD4687" s="1" t="str">
        <f aca="false">IF($Y4687="","",IF($AA4687&gt;$R4687,"Pass","Fail"))</f>
        <v/>
      </c>
      <c r="AE4687" s="1" t="str">
        <f aca="false">IF($Y4687="","",IF($AA4687&gt;=$R4687,"Pass","Fail"))</f>
        <v/>
      </c>
      <c r="AF4687" s="1" t="str">
        <f aca="false">IF($Y4687="","",IF($AA4687&lt;=$S4687,"Pass","Fail"))</f>
        <v/>
      </c>
      <c r="AG4687" s="1" t="str">
        <f aca="false">IF($Y4687="","",IF($AA4687&lt;$S4687,"Pass","Fail"))</f>
        <v/>
      </c>
      <c r="AH4687" s="23" t="str">
        <f aca="true">INDIRECT(CHOOSE(MATCH($T4687,{"±","&gt;","≥","≤","&lt;"},0), "AC", "AD", "AE", "AF", "AG") &amp; ROW())</f>
        <v/>
      </c>
      <c r="AI4687" s="56" t="str">
        <f aca="false">IF($X4687="Not Significant","No Further Action Required",
IF($AH4687="","",
IF(AND($AH4687="Pass",$L4687="0 - Passed "),"Analysis performed; no further action required.",
IF(AND($AH4687="Fail",$L4687="1 - Failed "),"Analysis performed; no further action required.",
IF(AND($AH4687="Pass",$L4687="2 - Limited In Use "),"Analysis performed; no further action required.",
IF(AND($AH4687="Fail",$L4687="3 - Adjusted "),"Analysis performed; no further action required.",
"Unit fails analysis; TSM determination required."))))))</f>
        <v/>
      </c>
      <c r="AJ4687" s="58"/>
    </row>
    <row r="4688" customFormat="false" ht="15" hidden="false" customHeight="false" outlineLevel="0" collapsed="false">
      <c r="A4688" s="56"/>
      <c r="E4688" s="57" t="str">
        <f aca="false">IF(AND($F4688="",$G4688=""),"",IF($G4688="",$F4688,HYPERLINK($G4688,$F4688)))</f>
        <v/>
      </c>
      <c r="H4688" s="1" t="str">
        <f aca="false">IF($I4688="","None Attached",IF(LEFT($I4688,5)="https",HYPERLINK($I4688,"Datasheet"),HYPERLINK(_xlfn.CONCAT("https://",$I4688),"Datasheet")))</f>
        <v>None Attached</v>
      </c>
      <c r="M4688" s="56"/>
      <c r="P4688" s="58"/>
      <c r="Q4688" s="1" t="n">
        <f aca="false">$M4688-$N4688</f>
        <v>0</v>
      </c>
      <c r="R4688" s="56"/>
      <c r="T4688" s="59" t="s">
        <v>15</v>
      </c>
      <c r="U4688" s="1" t="n">
        <f aca="false">$S4688-$R4688</f>
        <v>0</v>
      </c>
      <c r="V4688" s="1" t="n">
        <f aca="false">IF($T4688="±",$Q4688*2,$Q4688)</f>
        <v>0</v>
      </c>
      <c r="W4688" s="60" t="str">
        <f aca="false">IFERROR($U4688/ABS($V4688),"N/A")</f>
        <v>N/A</v>
      </c>
      <c r="X4688" s="61" t="str">
        <f aca="false">IF(OR($W4688="N/A",$R4688="",$S4688=""),"N/A",IF($W4688&gt;=4,"Not Significant",IF($W4688&gt;=2,"Semi-Significant","Significant")))</f>
        <v>N/A</v>
      </c>
      <c r="Z4688" s="1" t="str">
        <f aca="false">IF($D4688="Z540.1 w/data",0,"")</f>
        <v/>
      </c>
      <c r="AA4688" s="1" t="e">
        <f aca="false">$Y4688+$Q4688+$Z4688</f>
        <v>#VALUE!</v>
      </c>
      <c r="AB4688" s="1" t="n">
        <f aca="false">$N4688+$Q4688</f>
        <v>0</v>
      </c>
      <c r="AC4688" s="1" t="str">
        <f aca="false">IF($Y4688="","",IF(AND($AA4688&gt;=$R4688,$AA4688&lt;=$S4688),"Pass","Fail"))</f>
        <v/>
      </c>
      <c r="AD4688" s="1" t="str">
        <f aca="false">IF($Y4688="","",IF($AA4688&gt;$R4688,"Pass","Fail"))</f>
        <v/>
      </c>
      <c r="AE4688" s="1" t="str">
        <f aca="false">IF($Y4688="","",IF($AA4688&gt;=$R4688,"Pass","Fail"))</f>
        <v/>
      </c>
      <c r="AF4688" s="1" t="str">
        <f aca="false">IF($Y4688="","",IF($AA4688&lt;=$S4688,"Pass","Fail"))</f>
        <v/>
      </c>
      <c r="AG4688" s="1" t="str">
        <f aca="false">IF($Y4688="","",IF($AA4688&lt;$S4688,"Pass","Fail"))</f>
        <v/>
      </c>
      <c r="AH4688" s="23" t="str">
        <f aca="true">INDIRECT(CHOOSE(MATCH($T4688,{"±","&gt;","≥","≤","&lt;"},0), "AC", "AD", "AE", "AF", "AG") &amp; ROW())</f>
        <v/>
      </c>
      <c r="AI4688" s="56" t="str">
        <f aca="false">IF($X4688="Not Significant","No Further Action Required",
IF($AH4688="","",
IF(AND($AH4688="Pass",$L4688="0 - Passed "),"Analysis performed; no further action required.",
IF(AND($AH4688="Fail",$L4688="1 - Failed "),"Analysis performed; no further action required.",
IF(AND($AH4688="Pass",$L4688="2 - Limited In Use "),"Analysis performed; no further action required.",
IF(AND($AH4688="Fail",$L4688="3 - Adjusted "),"Analysis performed; no further action required.",
"Unit fails analysis; TSM determination required."))))))</f>
        <v/>
      </c>
      <c r="AJ4688" s="58"/>
    </row>
    <row r="4689" customFormat="false" ht="15" hidden="false" customHeight="false" outlineLevel="0" collapsed="false">
      <c r="A4689" s="56"/>
      <c r="E4689" s="57" t="str">
        <f aca="false">IF(AND($F4689="",$G4689=""),"",IF($G4689="",$F4689,HYPERLINK($G4689,$F4689)))</f>
        <v/>
      </c>
      <c r="H4689" s="1" t="str">
        <f aca="false">IF($I4689="","None Attached",IF(LEFT($I4689,5)="https",HYPERLINK($I4689,"Datasheet"),HYPERLINK(_xlfn.CONCAT("https://",$I4689),"Datasheet")))</f>
        <v>None Attached</v>
      </c>
      <c r="M4689" s="56"/>
      <c r="P4689" s="58"/>
      <c r="Q4689" s="1" t="n">
        <f aca="false">$M4689-$N4689</f>
        <v>0</v>
      </c>
      <c r="R4689" s="56"/>
      <c r="T4689" s="59" t="s">
        <v>15</v>
      </c>
      <c r="U4689" s="1" t="n">
        <f aca="false">$S4689-$R4689</f>
        <v>0</v>
      </c>
      <c r="V4689" s="1" t="n">
        <f aca="false">IF($T4689="±",$Q4689*2,$Q4689)</f>
        <v>0</v>
      </c>
      <c r="W4689" s="60" t="str">
        <f aca="false">IFERROR($U4689/ABS($V4689),"N/A")</f>
        <v>N/A</v>
      </c>
      <c r="X4689" s="61" t="str">
        <f aca="false">IF(OR($W4689="N/A",$R4689="",$S4689=""),"N/A",IF($W4689&gt;=4,"Not Significant",IF($W4689&gt;=2,"Semi-Significant","Significant")))</f>
        <v>N/A</v>
      </c>
      <c r="Z4689" s="1" t="str">
        <f aca="false">IF($D4689="Z540.1 w/data",0,"")</f>
        <v/>
      </c>
      <c r="AA4689" s="1" t="e">
        <f aca="false">$Y4689+$Q4689+$Z4689</f>
        <v>#VALUE!</v>
      </c>
      <c r="AB4689" s="1" t="n">
        <f aca="false">$N4689+$Q4689</f>
        <v>0</v>
      </c>
      <c r="AC4689" s="1" t="str">
        <f aca="false">IF($Y4689="","",IF(AND($AA4689&gt;=$R4689,$AA4689&lt;=$S4689),"Pass","Fail"))</f>
        <v/>
      </c>
      <c r="AD4689" s="1" t="str">
        <f aca="false">IF($Y4689="","",IF($AA4689&gt;$R4689,"Pass","Fail"))</f>
        <v/>
      </c>
      <c r="AE4689" s="1" t="str">
        <f aca="false">IF($Y4689="","",IF($AA4689&gt;=$R4689,"Pass","Fail"))</f>
        <v/>
      </c>
      <c r="AF4689" s="1" t="str">
        <f aca="false">IF($Y4689="","",IF($AA4689&lt;=$S4689,"Pass","Fail"))</f>
        <v/>
      </c>
      <c r="AG4689" s="1" t="str">
        <f aca="false">IF($Y4689="","",IF($AA4689&lt;$S4689,"Pass","Fail"))</f>
        <v/>
      </c>
      <c r="AH4689" s="23" t="str">
        <f aca="true">INDIRECT(CHOOSE(MATCH($T4689,{"±","&gt;","≥","≤","&lt;"},0), "AC", "AD", "AE", "AF", "AG") &amp; ROW())</f>
        <v/>
      </c>
      <c r="AI4689" s="56" t="str">
        <f aca="false">IF($X4689="Not Significant","No Further Action Required",
IF($AH4689="","",
IF(AND($AH4689="Pass",$L4689="0 - Passed "),"Analysis performed; no further action required.",
IF(AND($AH4689="Fail",$L4689="1 - Failed "),"Analysis performed; no further action required.",
IF(AND($AH4689="Pass",$L4689="2 - Limited In Use "),"Analysis performed; no further action required.",
IF(AND($AH4689="Fail",$L4689="3 - Adjusted "),"Analysis performed; no further action required.",
"Unit fails analysis; TSM determination required."))))))</f>
        <v/>
      </c>
      <c r="AJ4689" s="58"/>
    </row>
    <row r="4690" customFormat="false" ht="15" hidden="false" customHeight="false" outlineLevel="0" collapsed="false">
      <c r="A4690" s="56"/>
      <c r="E4690" s="57" t="str">
        <f aca="false">IF(AND($F4690="",$G4690=""),"",IF($G4690="",$F4690,HYPERLINK($G4690,$F4690)))</f>
        <v/>
      </c>
      <c r="H4690" s="1" t="str">
        <f aca="false">IF($I4690="","None Attached",IF(LEFT($I4690,5)="https",HYPERLINK($I4690,"Datasheet"),HYPERLINK(_xlfn.CONCAT("https://",$I4690),"Datasheet")))</f>
        <v>None Attached</v>
      </c>
      <c r="M4690" s="56"/>
      <c r="P4690" s="58"/>
      <c r="Q4690" s="1" t="n">
        <f aca="false">$M4690-$N4690</f>
        <v>0</v>
      </c>
      <c r="R4690" s="56"/>
      <c r="T4690" s="59" t="s">
        <v>15</v>
      </c>
      <c r="U4690" s="1" t="n">
        <f aca="false">$S4690-$R4690</f>
        <v>0</v>
      </c>
      <c r="V4690" s="1" t="n">
        <f aca="false">IF($T4690="±",$Q4690*2,$Q4690)</f>
        <v>0</v>
      </c>
      <c r="W4690" s="60" t="str">
        <f aca="false">IFERROR($U4690/ABS($V4690),"N/A")</f>
        <v>N/A</v>
      </c>
      <c r="X4690" s="61" t="str">
        <f aca="false">IF(OR($W4690="N/A",$R4690="",$S4690=""),"N/A",IF($W4690&gt;=4,"Not Significant",IF($W4690&gt;=2,"Semi-Significant","Significant")))</f>
        <v>N/A</v>
      </c>
      <c r="Z4690" s="1" t="str">
        <f aca="false">IF($D4690="Z540.1 w/data",0,"")</f>
        <v/>
      </c>
      <c r="AA4690" s="1" t="e">
        <f aca="false">$Y4690+$Q4690+$Z4690</f>
        <v>#VALUE!</v>
      </c>
      <c r="AB4690" s="1" t="n">
        <f aca="false">$N4690+$Q4690</f>
        <v>0</v>
      </c>
      <c r="AC4690" s="1" t="str">
        <f aca="false">IF($Y4690="","",IF(AND($AA4690&gt;=$R4690,$AA4690&lt;=$S4690),"Pass","Fail"))</f>
        <v/>
      </c>
      <c r="AD4690" s="1" t="str">
        <f aca="false">IF($Y4690="","",IF($AA4690&gt;$R4690,"Pass","Fail"))</f>
        <v/>
      </c>
      <c r="AE4690" s="1" t="str">
        <f aca="false">IF($Y4690="","",IF($AA4690&gt;=$R4690,"Pass","Fail"))</f>
        <v/>
      </c>
      <c r="AF4690" s="1" t="str">
        <f aca="false">IF($Y4690="","",IF($AA4690&lt;=$S4690,"Pass","Fail"))</f>
        <v/>
      </c>
      <c r="AG4690" s="1" t="str">
        <f aca="false">IF($Y4690="","",IF($AA4690&lt;$S4690,"Pass","Fail"))</f>
        <v/>
      </c>
      <c r="AH4690" s="23" t="str">
        <f aca="true">INDIRECT(CHOOSE(MATCH($T4690,{"±","&gt;","≥","≤","&lt;"},0), "AC", "AD", "AE", "AF", "AG") &amp; ROW())</f>
        <v/>
      </c>
      <c r="AI4690" s="56" t="str">
        <f aca="false">IF($X4690="Not Significant","No Further Action Required",
IF($AH4690="","",
IF(AND($AH4690="Pass",$L4690="0 - Passed "),"Analysis performed; no further action required.",
IF(AND($AH4690="Fail",$L4690="1 - Failed "),"Analysis performed; no further action required.",
IF(AND($AH4690="Pass",$L4690="2 - Limited In Use "),"Analysis performed; no further action required.",
IF(AND($AH4690="Fail",$L4690="3 - Adjusted "),"Analysis performed; no further action required.",
"Unit fails analysis; TSM determination required."))))))</f>
        <v/>
      </c>
      <c r="AJ4690" s="58"/>
    </row>
    <row r="4691" customFormat="false" ht="15" hidden="false" customHeight="false" outlineLevel="0" collapsed="false">
      <c r="A4691" s="56"/>
      <c r="E4691" s="57" t="str">
        <f aca="false">IF(AND($F4691="",$G4691=""),"",IF($G4691="",$F4691,HYPERLINK($G4691,$F4691)))</f>
        <v/>
      </c>
      <c r="H4691" s="1" t="str">
        <f aca="false">IF($I4691="","None Attached",IF(LEFT($I4691,5)="https",HYPERLINK($I4691,"Datasheet"),HYPERLINK(_xlfn.CONCAT("https://",$I4691),"Datasheet")))</f>
        <v>None Attached</v>
      </c>
      <c r="M4691" s="56"/>
      <c r="P4691" s="58"/>
      <c r="Q4691" s="1" t="n">
        <f aca="false">$M4691-$N4691</f>
        <v>0</v>
      </c>
      <c r="R4691" s="56"/>
      <c r="T4691" s="59" t="s">
        <v>15</v>
      </c>
      <c r="U4691" s="1" t="n">
        <f aca="false">$S4691-$R4691</f>
        <v>0</v>
      </c>
      <c r="V4691" s="1" t="n">
        <f aca="false">IF($T4691="±",$Q4691*2,$Q4691)</f>
        <v>0</v>
      </c>
      <c r="W4691" s="60" t="str">
        <f aca="false">IFERROR($U4691/ABS($V4691),"N/A")</f>
        <v>N/A</v>
      </c>
      <c r="X4691" s="61" t="str">
        <f aca="false">IF(OR($W4691="N/A",$R4691="",$S4691=""),"N/A",IF($W4691&gt;=4,"Not Significant",IF($W4691&gt;=2,"Semi-Significant","Significant")))</f>
        <v>N/A</v>
      </c>
      <c r="Z4691" s="1" t="str">
        <f aca="false">IF($D4691="Z540.1 w/data",0,"")</f>
        <v/>
      </c>
      <c r="AA4691" s="1" t="e">
        <f aca="false">$Y4691+$Q4691+$Z4691</f>
        <v>#VALUE!</v>
      </c>
      <c r="AB4691" s="1" t="n">
        <f aca="false">$N4691+$Q4691</f>
        <v>0</v>
      </c>
      <c r="AC4691" s="1" t="str">
        <f aca="false">IF($Y4691="","",IF(AND($AA4691&gt;=$R4691,$AA4691&lt;=$S4691),"Pass","Fail"))</f>
        <v/>
      </c>
      <c r="AD4691" s="1" t="str">
        <f aca="false">IF($Y4691="","",IF($AA4691&gt;$R4691,"Pass","Fail"))</f>
        <v/>
      </c>
      <c r="AE4691" s="1" t="str">
        <f aca="false">IF($Y4691="","",IF($AA4691&gt;=$R4691,"Pass","Fail"))</f>
        <v/>
      </c>
      <c r="AF4691" s="1" t="str">
        <f aca="false">IF($Y4691="","",IF($AA4691&lt;=$S4691,"Pass","Fail"))</f>
        <v/>
      </c>
      <c r="AG4691" s="1" t="str">
        <f aca="false">IF($Y4691="","",IF($AA4691&lt;$S4691,"Pass","Fail"))</f>
        <v/>
      </c>
      <c r="AH4691" s="23" t="str">
        <f aca="true">INDIRECT(CHOOSE(MATCH($T4691,{"±","&gt;","≥","≤","&lt;"},0), "AC", "AD", "AE", "AF", "AG") &amp; ROW())</f>
        <v/>
      </c>
      <c r="AI4691" s="56" t="str">
        <f aca="false">IF($X4691="Not Significant","No Further Action Required",
IF($AH4691="","",
IF(AND($AH4691="Pass",$L4691="0 - Passed "),"Analysis performed; no further action required.",
IF(AND($AH4691="Fail",$L4691="1 - Failed "),"Analysis performed; no further action required.",
IF(AND($AH4691="Pass",$L4691="2 - Limited In Use "),"Analysis performed; no further action required.",
IF(AND($AH4691="Fail",$L4691="3 - Adjusted "),"Analysis performed; no further action required.",
"Unit fails analysis; TSM determination required."))))))</f>
        <v/>
      </c>
      <c r="AJ4691" s="58"/>
    </row>
    <row r="4692" customFormat="false" ht="15" hidden="false" customHeight="false" outlineLevel="0" collapsed="false">
      <c r="A4692" s="56"/>
      <c r="E4692" s="57" t="str">
        <f aca="false">IF(AND($F4692="",$G4692=""),"",IF($G4692="",$F4692,HYPERLINK($G4692,$F4692)))</f>
        <v/>
      </c>
      <c r="H4692" s="1" t="str">
        <f aca="false">IF($I4692="","None Attached",IF(LEFT($I4692,5)="https",HYPERLINK($I4692,"Datasheet"),HYPERLINK(_xlfn.CONCAT("https://",$I4692),"Datasheet")))</f>
        <v>None Attached</v>
      </c>
      <c r="M4692" s="56"/>
      <c r="P4692" s="58"/>
      <c r="Q4692" s="1" t="n">
        <f aca="false">$M4692-$N4692</f>
        <v>0</v>
      </c>
      <c r="R4692" s="56"/>
      <c r="T4692" s="59" t="s">
        <v>15</v>
      </c>
      <c r="U4692" s="1" t="n">
        <f aca="false">$S4692-$R4692</f>
        <v>0</v>
      </c>
      <c r="V4692" s="1" t="n">
        <f aca="false">IF($T4692="±",$Q4692*2,$Q4692)</f>
        <v>0</v>
      </c>
      <c r="W4692" s="60" t="str">
        <f aca="false">IFERROR($U4692/ABS($V4692),"N/A")</f>
        <v>N/A</v>
      </c>
      <c r="X4692" s="61" t="str">
        <f aca="false">IF(OR($W4692="N/A",$R4692="",$S4692=""),"N/A",IF($W4692&gt;=4,"Not Significant",IF($W4692&gt;=2,"Semi-Significant","Significant")))</f>
        <v>N/A</v>
      </c>
      <c r="Z4692" s="1" t="str">
        <f aca="false">IF($D4692="Z540.1 w/data",0,"")</f>
        <v/>
      </c>
      <c r="AA4692" s="1" t="e">
        <f aca="false">$Y4692+$Q4692+$Z4692</f>
        <v>#VALUE!</v>
      </c>
      <c r="AB4692" s="1" t="n">
        <f aca="false">$N4692+$Q4692</f>
        <v>0</v>
      </c>
      <c r="AC4692" s="1" t="str">
        <f aca="false">IF($Y4692="","",IF(AND($AA4692&gt;=$R4692,$AA4692&lt;=$S4692),"Pass","Fail"))</f>
        <v/>
      </c>
      <c r="AD4692" s="1" t="str">
        <f aca="false">IF($Y4692="","",IF($AA4692&gt;$R4692,"Pass","Fail"))</f>
        <v/>
      </c>
      <c r="AE4692" s="1" t="str">
        <f aca="false">IF($Y4692="","",IF($AA4692&gt;=$R4692,"Pass","Fail"))</f>
        <v/>
      </c>
      <c r="AF4692" s="1" t="str">
        <f aca="false">IF($Y4692="","",IF($AA4692&lt;=$S4692,"Pass","Fail"))</f>
        <v/>
      </c>
      <c r="AG4692" s="1" t="str">
        <f aca="false">IF($Y4692="","",IF($AA4692&lt;$S4692,"Pass","Fail"))</f>
        <v/>
      </c>
      <c r="AH4692" s="23" t="str">
        <f aca="true">INDIRECT(CHOOSE(MATCH($T4692,{"±","&gt;","≥","≤","&lt;"},0), "AC", "AD", "AE", "AF", "AG") &amp; ROW())</f>
        <v/>
      </c>
      <c r="AI4692" s="56" t="str">
        <f aca="false">IF($X4692="Not Significant","No Further Action Required",
IF($AH4692="","",
IF(AND($AH4692="Pass",$L4692="0 - Passed "),"Analysis performed; no further action required.",
IF(AND($AH4692="Fail",$L4692="1 - Failed "),"Analysis performed; no further action required.",
IF(AND($AH4692="Pass",$L4692="2 - Limited In Use "),"Analysis performed; no further action required.",
IF(AND($AH4692="Fail",$L4692="3 - Adjusted "),"Analysis performed; no further action required.",
"Unit fails analysis; TSM determination required."))))))</f>
        <v/>
      </c>
      <c r="AJ4692" s="58"/>
    </row>
    <row r="4693" customFormat="false" ht="15" hidden="false" customHeight="false" outlineLevel="0" collapsed="false">
      <c r="A4693" s="56"/>
      <c r="E4693" s="57" t="str">
        <f aca="false">IF(AND($F4693="",$G4693=""),"",IF($G4693="",$F4693,HYPERLINK($G4693,$F4693)))</f>
        <v/>
      </c>
      <c r="H4693" s="1" t="str">
        <f aca="false">IF($I4693="","None Attached",IF(LEFT($I4693,5)="https",HYPERLINK($I4693,"Datasheet"),HYPERLINK(_xlfn.CONCAT("https://",$I4693),"Datasheet")))</f>
        <v>None Attached</v>
      </c>
      <c r="M4693" s="56"/>
      <c r="P4693" s="58"/>
      <c r="Q4693" s="1" t="n">
        <f aca="false">$M4693-$N4693</f>
        <v>0</v>
      </c>
      <c r="R4693" s="56"/>
      <c r="T4693" s="59" t="s">
        <v>15</v>
      </c>
      <c r="U4693" s="1" t="n">
        <f aca="false">$S4693-$R4693</f>
        <v>0</v>
      </c>
      <c r="V4693" s="1" t="n">
        <f aca="false">IF($T4693="±",$Q4693*2,$Q4693)</f>
        <v>0</v>
      </c>
      <c r="W4693" s="60" t="str">
        <f aca="false">IFERROR($U4693/ABS($V4693),"N/A")</f>
        <v>N/A</v>
      </c>
      <c r="X4693" s="61" t="str">
        <f aca="false">IF(OR($W4693="N/A",$R4693="",$S4693=""),"N/A",IF($W4693&gt;=4,"Not Significant",IF($W4693&gt;=2,"Semi-Significant","Significant")))</f>
        <v>N/A</v>
      </c>
      <c r="Z4693" s="1" t="str">
        <f aca="false">IF($D4693="Z540.1 w/data",0,"")</f>
        <v/>
      </c>
      <c r="AA4693" s="1" t="e">
        <f aca="false">$Y4693+$Q4693+$Z4693</f>
        <v>#VALUE!</v>
      </c>
      <c r="AB4693" s="1" t="n">
        <f aca="false">$N4693+$Q4693</f>
        <v>0</v>
      </c>
      <c r="AC4693" s="1" t="str">
        <f aca="false">IF($Y4693="","",IF(AND($AA4693&gt;=$R4693,$AA4693&lt;=$S4693),"Pass","Fail"))</f>
        <v/>
      </c>
      <c r="AD4693" s="1" t="str">
        <f aca="false">IF($Y4693="","",IF($AA4693&gt;$R4693,"Pass","Fail"))</f>
        <v/>
      </c>
      <c r="AE4693" s="1" t="str">
        <f aca="false">IF($Y4693="","",IF($AA4693&gt;=$R4693,"Pass","Fail"))</f>
        <v/>
      </c>
      <c r="AF4693" s="1" t="str">
        <f aca="false">IF($Y4693="","",IF($AA4693&lt;=$S4693,"Pass","Fail"))</f>
        <v/>
      </c>
      <c r="AG4693" s="1" t="str">
        <f aca="false">IF($Y4693="","",IF($AA4693&lt;$S4693,"Pass","Fail"))</f>
        <v/>
      </c>
      <c r="AH4693" s="23" t="str">
        <f aca="true">INDIRECT(CHOOSE(MATCH($T4693,{"±","&gt;","≥","≤","&lt;"},0), "AC", "AD", "AE", "AF", "AG") &amp; ROW())</f>
        <v/>
      </c>
      <c r="AI4693" s="56" t="str">
        <f aca="false">IF($X4693="Not Significant","No Further Action Required",
IF($AH4693="","",
IF(AND($AH4693="Pass",$L4693="0 - Passed "),"Analysis performed; no further action required.",
IF(AND($AH4693="Fail",$L4693="1 - Failed "),"Analysis performed; no further action required.",
IF(AND($AH4693="Pass",$L4693="2 - Limited In Use "),"Analysis performed; no further action required.",
IF(AND($AH4693="Fail",$L4693="3 - Adjusted "),"Analysis performed; no further action required.",
"Unit fails analysis; TSM determination required."))))))</f>
        <v/>
      </c>
      <c r="AJ4693" s="58"/>
    </row>
    <row r="4694" customFormat="false" ht="15" hidden="false" customHeight="false" outlineLevel="0" collapsed="false">
      <c r="A4694" s="56"/>
      <c r="E4694" s="57" t="str">
        <f aca="false">IF(AND($F4694="",$G4694=""),"",IF($G4694="",$F4694,HYPERLINK($G4694,$F4694)))</f>
        <v/>
      </c>
      <c r="H4694" s="1" t="str">
        <f aca="false">IF($I4694="","None Attached",IF(LEFT($I4694,5)="https",HYPERLINK($I4694,"Datasheet"),HYPERLINK(_xlfn.CONCAT("https://",$I4694),"Datasheet")))</f>
        <v>None Attached</v>
      </c>
      <c r="M4694" s="56"/>
      <c r="P4694" s="58"/>
      <c r="Q4694" s="1" t="n">
        <f aca="false">$M4694-$N4694</f>
        <v>0</v>
      </c>
      <c r="R4694" s="56"/>
      <c r="T4694" s="59" t="s">
        <v>15</v>
      </c>
      <c r="U4694" s="1" t="n">
        <f aca="false">$S4694-$R4694</f>
        <v>0</v>
      </c>
      <c r="V4694" s="1" t="n">
        <f aca="false">IF($T4694="±",$Q4694*2,$Q4694)</f>
        <v>0</v>
      </c>
      <c r="W4694" s="60" t="str">
        <f aca="false">IFERROR($U4694/ABS($V4694),"N/A")</f>
        <v>N/A</v>
      </c>
      <c r="X4694" s="61" t="str">
        <f aca="false">IF(OR($W4694="N/A",$R4694="",$S4694=""),"N/A",IF($W4694&gt;=4,"Not Significant",IF($W4694&gt;=2,"Semi-Significant","Significant")))</f>
        <v>N/A</v>
      </c>
      <c r="Z4694" s="1" t="str">
        <f aca="false">IF($D4694="Z540.1 w/data",0,"")</f>
        <v/>
      </c>
      <c r="AA4694" s="1" t="e">
        <f aca="false">$Y4694+$Q4694+$Z4694</f>
        <v>#VALUE!</v>
      </c>
      <c r="AB4694" s="1" t="n">
        <f aca="false">$N4694+$Q4694</f>
        <v>0</v>
      </c>
      <c r="AC4694" s="1" t="str">
        <f aca="false">IF($Y4694="","",IF(AND($AA4694&gt;=$R4694,$AA4694&lt;=$S4694),"Pass","Fail"))</f>
        <v/>
      </c>
      <c r="AD4694" s="1" t="str">
        <f aca="false">IF($Y4694="","",IF($AA4694&gt;$R4694,"Pass","Fail"))</f>
        <v/>
      </c>
      <c r="AE4694" s="1" t="str">
        <f aca="false">IF($Y4694="","",IF($AA4694&gt;=$R4694,"Pass","Fail"))</f>
        <v/>
      </c>
      <c r="AF4694" s="1" t="str">
        <f aca="false">IF($Y4694="","",IF($AA4694&lt;=$S4694,"Pass","Fail"))</f>
        <v/>
      </c>
      <c r="AG4694" s="1" t="str">
        <f aca="false">IF($Y4694="","",IF($AA4694&lt;$S4694,"Pass","Fail"))</f>
        <v/>
      </c>
      <c r="AH4694" s="23" t="str">
        <f aca="true">INDIRECT(CHOOSE(MATCH($T4694,{"±","&gt;","≥","≤","&lt;"},0), "AC", "AD", "AE", "AF", "AG") &amp; ROW())</f>
        <v/>
      </c>
      <c r="AI4694" s="56" t="str">
        <f aca="false">IF($X4694="Not Significant","No Further Action Required",
IF($AH4694="","",
IF(AND($AH4694="Pass",$L4694="0 - Passed "),"Analysis performed; no further action required.",
IF(AND($AH4694="Fail",$L4694="1 - Failed "),"Analysis performed; no further action required.",
IF(AND($AH4694="Pass",$L4694="2 - Limited In Use "),"Analysis performed; no further action required.",
IF(AND($AH4694="Fail",$L4694="3 - Adjusted "),"Analysis performed; no further action required.",
"Unit fails analysis; TSM determination required."))))))</f>
        <v/>
      </c>
      <c r="AJ4694" s="58"/>
    </row>
    <row r="4695" customFormat="false" ht="15" hidden="false" customHeight="false" outlineLevel="0" collapsed="false">
      <c r="A4695" s="56"/>
      <c r="E4695" s="57" t="str">
        <f aca="false">IF(AND($F4695="",$G4695=""),"",IF($G4695="",$F4695,HYPERLINK($G4695,$F4695)))</f>
        <v/>
      </c>
      <c r="H4695" s="1" t="str">
        <f aca="false">IF($I4695="","None Attached",IF(LEFT($I4695,5)="https",HYPERLINK($I4695,"Datasheet"),HYPERLINK(_xlfn.CONCAT("https://",$I4695),"Datasheet")))</f>
        <v>None Attached</v>
      </c>
      <c r="M4695" s="56"/>
      <c r="P4695" s="58"/>
      <c r="Q4695" s="1" t="n">
        <f aca="false">$M4695-$N4695</f>
        <v>0</v>
      </c>
      <c r="R4695" s="56"/>
      <c r="T4695" s="59" t="s">
        <v>15</v>
      </c>
      <c r="U4695" s="1" t="n">
        <f aca="false">$S4695-$R4695</f>
        <v>0</v>
      </c>
      <c r="V4695" s="1" t="n">
        <f aca="false">IF($T4695="±",$Q4695*2,$Q4695)</f>
        <v>0</v>
      </c>
      <c r="W4695" s="60" t="str">
        <f aca="false">IFERROR($U4695/ABS($V4695),"N/A")</f>
        <v>N/A</v>
      </c>
      <c r="X4695" s="61" t="str">
        <f aca="false">IF(OR($W4695="N/A",$R4695="",$S4695=""),"N/A",IF($W4695&gt;=4,"Not Significant",IF($W4695&gt;=2,"Semi-Significant","Significant")))</f>
        <v>N/A</v>
      </c>
      <c r="Z4695" s="1" t="str">
        <f aca="false">IF($D4695="Z540.1 w/data",0,"")</f>
        <v/>
      </c>
      <c r="AA4695" s="1" t="e">
        <f aca="false">$Y4695+$Q4695+$Z4695</f>
        <v>#VALUE!</v>
      </c>
      <c r="AB4695" s="1" t="n">
        <f aca="false">$N4695+$Q4695</f>
        <v>0</v>
      </c>
      <c r="AC4695" s="1" t="str">
        <f aca="false">IF($Y4695="","",IF(AND($AA4695&gt;=$R4695,$AA4695&lt;=$S4695),"Pass","Fail"))</f>
        <v/>
      </c>
      <c r="AD4695" s="1" t="str">
        <f aca="false">IF($Y4695="","",IF($AA4695&gt;$R4695,"Pass","Fail"))</f>
        <v/>
      </c>
      <c r="AE4695" s="1" t="str">
        <f aca="false">IF($Y4695="","",IF($AA4695&gt;=$R4695,"Pass","Fail"))</f>
        <v/>
      </c>
      <c r="AF4695" s="1" t="str">
        <f aca="false">IF($Y4695="","",IF($AA4695&lt;=$S4695,"Pass","Fail"))</f>
        <v/>
      </c>
      <c r="AG4695" s="1" t="str">
        <f aca="false">IF($Y4695="","",IF($AA4695&lt;$S4695,"Pass","Fail"))</f>
        <v/>
      </c>
      <c r="AH4695" s="23" t="str">
        <f aca="true">INDIRECT(CHOOSE(MATCH($T4695,{"±","&gt;","≥","≤","&lt;"},0), "AC", "AD", "AE", "AF", "AG") &amp; ROW())</f>
        <v/>
      </c>
      <c r="AI4695" s="56" t="str">
        <f aca="false">IF($X4695="Not Significant","No Further Action Required",
IF($AH4695="","",
IF(AND($AH4695="Pass",$L4695="0 - Passed "),"Analysis performed; no further action required.",
IF(AND($AH4695="Fail",$L4695="1 - Failed "),"Analysis performed; no further action required.",
IF(AND($AH4695="Pass",$L4695="2 - Limited In Use "),"Analysis performed; no further action required.",
IF(AND($AH4695="Fail",$L4695="3 - Adjusted "),"Analysis performed; no further action required.",
"Unit fails analysis; TSM determination required."))))))</f>
        <v/>
      </c>
      <c r="AJ4695" s="58"/>
    </row>
    <row r="4696" customFormat="false" ht="15" hidden="false" customHeight="false" outlineLevel="0" collapsed="false">
      <c r="A4696" s="56"/>
      <c r="E4696" s="57" t="str">
        <f aca="false">IF(AND($F4696="",$G4696=""),"",IF($G4696="",$F4696,HYPERLINK($G4696,$F4696)))</f>
        <v/>
      </c>
      <c r="H4696" s="1" t="str">
        <f aca="false">IF($I4696="","None Attached",IF(LEFT($I4696,5)="https",HYPERLINK($I4696,"Datasheet"),HYPERLINK(_xlfn.CONCAT("https://",$I4696),"Datasheet")))</f>
        <v>None Attached</v>
      </c>
      <c r="M4696" s="56"/>
      <c r="P4696" s="58"/>
      <c r="Q4696" s="1" t="n">
        <f aca="false">$M4696-$N4696</f>
        <v>0</v>
      </c>
      <c r="R4696" s="56"/>
      <c r="T4696" s="59" t="s">
        <v>15</v>
      </c>
      <c r="U4696" s="1" t="n">
        <f aca="false">$S4696-$R4696</f>
        <v>0</v>
      </c>
      <c r="V4696" s="1" t="n">
        <f aca="false">IF($T4696="±",$Q4696*2,$Q4696)</f>
        <v>0</v>
      </c>
      <c r="W4696" s="60" t="str">
        <f aca="false">IFERROR($U4696/ABS($V4696),"N/A")</f>
        <v>N/A</v>
      </c>
      <c r="X4696" s="61" t="str">
        <f aca="false">IF(OR($W4696="N/A",$R4696="",$S4696=""),"N/A",IF($W4696&gt;=4,"Not Significant",IF($W4696&gt;=2,"Semi-Significant","Significant")))</f>
        <v>N/A</v>
      </c>
      <c r="Z4696" s="1" t="str">
        <f aca="false">IF($D4696="Z540.1 w/data",0,"")</f>
        <v/>
      </c>
      <c r="AA4696" s="1" t="e">
        <f aca="false">$Y4696+$Q4696+$Z4696</f>
        <v>#VALUE!</v>
      </c>
      <c r="AB4696" s="1" t="n">
        <f aca="false">$N4696+$Q4696</f>
        <v>0</v>
      </c>
      <c r="AC4696" s="1" t="str">
        <f aca="false">IF($Y4696="","",IF(AND($AA4696&gt;=$R4696,$AA4696&lt;=$S4696),"Pass","Fail"))</f>
        <v/>
      </c>
      <c r="AD4696" s="1" t="str">
        <f aca="false">IF($Y4696="","",IF($AA4696&gt;$R4696,"Pass","Fail"))</f>
        <v/>
      </c>
      <c r="AE4696" s="1" t="str">
        <f aca="false">IF($Y4696="","",IF($AA4696&gt;=$R4696,"Pass","Fail"))</f>
        <v/>
      </c>
      <c r="AF4696" s="1" t="str">
        <f aca="false">IF($Y4696="","",IF($AA4696&lt;=$S4696,"Pass","Fail"))</f>
        <v/>
      </c>
      <c r="AG4696" s="1" t="str">
        <f aca="false">IF($Y4696="","",IF($AA4696&lt;$S4696,"Pass","Fail"))</f>
        <v/>
      </c>
      <c r="AH4696" s="23" t="str">
        <f aca="true">INDIRECT(CHOOSE(MATCH($T4696,{"±","&gt;","≥","≤","&lt;"},0), "AC", "AD", "AE", "AF", "AG") &amp; ROW())</f>
        <v/>
      </c>
      <c r="AI4696" s="56" t="str">
        <f aca="false">IF($X4696="Not Significant","No Further Action Required",
IF($AH4696="","",
IF(AND($AH4696="Pass",$L4696="0 - Passed "),"Analysis performed; no further action required.",
IF(AND($AH4696="Fail",$L4696="1 - Failed "),"Analysis performed; no further action required.",
IF(AND($AH4696="Pass",$L4696="2 - Limited In Use "),"Analysis performed; no further action required.",
IF(AND($AH4696="Fail",$L4696="3 - Adjusted "),"Analysis performed; no further action required.",
"Unit fails analysis; TSM determination required."))))))</f>
        <v/>
      </c>
      <c r="AJ4696" s="58"/>
    </row>
    <row r="4697" customFormat="false" ht="15" hidden="false" customHeight="false" outlineLevel="0" collapsed="false">
      <c r="A4697" s="56"/>
      <c r="E4697" s="57" t="str">
        <f aca="false">IF(AND($F4697="",$G4697=""),"",IF($G4697="",$F4697,HYPERLINK($G4697,$F4697)))</f>
        <v/>
      </c>
      <c r="H4697" s="1" t="str">
        <f aca="false">IF($I4697="","None Attached",IF(LEFT($I4697,5)="https",HYPERLINK($I4697,"Datasheet"),HYPERLINK(_xlfn.CONCAT("https://",$I4697),"Datasheet")))</f>
        <v>None Attached</v>
      </c>
      <c r="M4697" s="56"/>
      <c r="P4697" s="58"/>
      <c r="Q4697" s="1" t="n">
        <f aca="false">$M4697-$N4697</f>
        <v>0</v>
      </c>
      <c r="R4697" s="56"/>
      <c r="T4697" s="59" t="s">
        <v>15</v>
      </c>
      <c r="U4697" s="1" t="n">
        <f aca="false">$S4697-$R4697</f>
        <v>0</v>
      </c>
      <c r="V4697" s="1" t="n">
        <f aca="false">IF($T4697="±",$Q4697*2,$Q4697)</f>
        <v>0</v>
      </c>
      <c r="W4697" s="60" t="str">
        <f aca="false">IFERROR($U4697/ABS($V4697),"N/A")</f>
        <v>N/A</v>
      </c>
      <c r="X4697" s="61" t="str">
        <f aca="false">IF(OR($W4697="N/A",$R4697="",$S4697=""),"N/A",IF($W4697&gt;=4,"Not Significant",IF($W4697&gt;=2,"Semi-Significant","Significant")))</f>
        <v>N/A</v>
      </c>
      <c r="Z4697" s="1" t="str">
        <f aca="false">IF($D4697="Z540.1 w/data",0,"")</f>
        <v/>
      </c>
      <c r="AA4697" s="1" t="e">
        <f aca="false">$Y4697+$Q4697+$Z4697</f>
        <v>#VALUE!</v>
      </c>
      <c r="AB4697" s="1" t="n">
        <f aca="false">$N4697+$Q4697</f>
        <v>0</v>
      </c>
      <c r="AC4697" s="1" t="str">
        <f aca="false">IF($Y4697="","",IF(AND($AA4697&gt;=$R4697,$AA4697&lt;=$S4697),"Pass","Fail"))</f>
        <v/>
      </c>
      <c r="AD4697" s="1" t="str">
        <f aca="false">IF($Y4697="","",IF($AA4697&gt;$R4697,"Pass","Fail"))</f>
        <v/>
      </c>
      <c r="AE4697" s="1" t="str">
        <f aca="false">IF($Y4697="","",IF($AA4697&gt;=$R4697,"Pass","Fail"))</f>
        <v/>
      </c>
      <c r="AF4697" s="1" t="str">
        <f aca="false">IF($Y4697="","",IF($AA4697&lt;=$S4697,"Pass","Fail"))</f>
        <v/>
      </c>
      <c r="AG4697" s="1" t="str">
        <f aca="false">IF($Y4697="","",IF($AA4697&lt;$S4697,"Pass","Fail"))</f>
        <v/>
      </c>
      <c r="AH4697" s="23" t="str">
        <f aca="true">INDIRECT(CHOOSE(MATCH($T4697,{"±","&gt;","≥","≤","&lt;"},0), "AC", "AD", "AE", "AF", "AG") &amp; ROW())</f>
        <v/>
      </c>
      <c r="AI4697" s="56" t="str">
        <f aca="false">IF($X4697="Not Significant","No Further Action Required",
IF($AH4697="","",
IF(AND($AH4697="Pass",$L4697="0 - Passed "),"Analysis performed; no further action required.",
IF(AND($AH4697="Fail",$L4697="1 - Failed "),"Analysis performed; no further action required.",
IF(AND($AH4697="Pass",$L4697="2 - Limited In Use "),"Analysis performed; no further action required.",
IF(AND($AH4697="Fail",$L4697="3 - Adjusted "),"Analysis performed; no further action required.",
"Unit fails analysis; TSM determination required."))))))</f>
        <v/>
      </c>
      <c r="AJ4697" s="58"/>
    </row>
    <row r="4698" customFormat="false" ht="15" hidden="false" customHeight="false" outlineLevel="0" collapsed="false">
      <c r="A4698" s="56"/>
      <c r="E4698" s="57" t="str">
        <f aca="false">IF(AND($F4698="",$G4698=""),"",IF($G4698="",$F4698,HYPERLINK($G4698,$F4698)))</f>
        <v/>
      </c>
      <c r="H4698" s="1" t="str">
        <f aca="false">IF($I4698="","None Attached",IF(LEFT($I4698,5)="https",HYPERLINK($I4698,"Datasheet"),HYPERLINK(_xlfn.CONCAT("https://",$I4698),"Datasheet")))</f>
        <v>None Attached</v>
      </c>
      <c r="M4698" s="56"/>
      <c r="P4698" s="58"/>
      <c r="Q4698" s="1" t="n">
        <f aca="false">$M4698-$N4698</f>
        <v>0</v>
      </c>
      <c r="R4698" s="56"/>
      <c r="T4698" s="59" t="s">
        <v>15</v>
      </c>
      <c r="U4698" s="1" t="n">
        <f aca="false">$S4698-$R4698</f>
        <v>0</v>
      </c>
      <c r="V4698" s="1" t="n">
        <f aca="false">IF($T4698="±",$Q4698*2,$Q4698)</f>
        <v>0</v>
      </c>
      <c r="W4698" s="60" t="str">
        <f aca="false">IFERROR($U4698/ABS($V4698),"N/A")</f>
        <v>N/A</v>
      </c>
      <c r="X4698" s="61" t="str">
        <f aca="false">IF(OR($W4698="N/A",$R4698="",$S4698=""),"N/A",IF($W4698&gt;=4,"Not Significant",IF($W4698&gt;=2,"Semi-Significant","Significant")))</f>
        <v>N/A</v>
      </c>
      <c r="Z4698" s="1" t="str">
        <f aca="false">IF($D4698="Z540.1 w/data",0,"")</f>
        <v/>
      </c>
      <c r="AA4698" s="1" t="e">
        <f aca="false">$Y4698+$Q4698+$Z4698</f>
        <v>#VALUE!</v>
      </c>
      <c r="AB4698" s="1" t="n">
        <f aca="false">$N4698+$Q4698</f>
        <v>0</v>
      </c>
      <c r="AC4698" s="1" t="str">
        <f aca="false">IF($Y4698="","",IF(AND($AA4698&gt;=$R4698,$AA4698&lt;=$S4698),"Pass","Fail"))</f>
        <v/>
      </c>
      <c r="AD4698" s="1" t="str">
        <f aca="false">IF($Y4698="","",IF($AA4698&gt;$R4698,"Pass","Fail"))</f>
        <v/>
      </c>
      <c r="AE4698" s="1" t="str">
        <f aca="false">IF($Y4698="","",IF($AA4698&gt;=$R4698,"Pass","Fail"))</f>
        <v/>
      </c>
      <c r="AF4698" s="1" t="str">
        <f aca="false">IF($Y4698="","",IF($AA4698&lt;=$S4698,"Pass","Fail"))</f>
        <v/>
      </c>
      <c r="AG4698" s="1" t="str">
        <f aca="false">IF($Y4698="","",IF($AA4698&lt;$S4698,"Pass","Fail"))</f>
        <v/>
      </c>
      <c r="AH4698" s="23" t="str">
        <f aca="true">INDIRECT(CHOOSE(MATCH($T4698,{"±","&gt;","≥","≤","&lt;"},0), "AC", "AD", "AE", "AF", "AG") &amp; ROW())</f>
        <v/>
      </c>
      <c r="AI4698" s="56" t="str">
        <f aca="false">IF($X4698="Not Significant","No Further Action Required",
IF($AH4698="","",
IF(AND($AH4698="Pass",$L4698="0 - Passed "),"Analysis performed; no further action required.",
IF(AND($AH4698="Fail",$L4698="1 - Failed "),"Analysis performed; no further action required.",
IF(AND($AH4698="Pass",$L4698="2 - Limited In Use "),"Analysis performed; no further action required.",
IF(AND($AH4698="Fail",$L4698="3 - Adjusted "),"Analysis performed; no further action required.",
"Unit fails analysis; TSM determination required."))))))</f>
        <v/>
      </c>
      <c r="AJ4698" s="58"/>
    </row>
    <row r="4699" customFormat="false" ht="15" hidden="false" customHeight="false" outlineLevel="0" collapsed="false">
      <c r="A4699" s="56"/>
      <c r="E4699" s="57" t="str">
        <f aca="false">IF(AND($F4699="",$G4699=""),"",IF($G4699="",$F4699,HYPERLINK($G4699,$F4699)))</f>
        <v/>
      </c>
      <c r="H4699" s="1" t="str">
        <f aca="false">IF($I4699="","None Attached",IF(LEFT($I4699,5)="https",HYPERLINK($I4699,"Datasheet"),HYPERLINK(_xlfn.CONCAT("https://",$I4699),"Datasheet")))</f>
        <v>None Attached</v>
      </c>
      <c r="M4699" s="56"/>
      <c r="P4699" s="58"/>
      <c r="Q4699" s="1" t="n">
        <f aca="false">$M4699-$N4699</f>
        <v>0</v>
      </c>
      <c r="R4699" s="56"/>
      <c r="T4699" s="59" t="s">
        <v>15</v>
      </c>
      <c r="U4699" s="1" t="n">
        <f aca="false">$S4699-$R4699</f>
        <v>0</v>
      </c>
      <c r="V4699" s="1" t="n">
        <f aca="false">IF($T4699="±",$Q4699*2,$Q4699)</f>
        <v>0</v>
      </c>
      <c r="W4699" s="60" t="str">
        <f aca="false">IFERROR($U4699/ABS($V4699),"N/A")</f>
        <v>N/A</v>
      </c>
      <c r="X4699" s="61" t="str">
        <f aca="false">IF(OR($W4699="N/A",$R4699="",$S4699=""),"N/A",IF($W4699&gt;=4,"Not Significant",IF($W4699&gt;=2,"Semi-Significant","Significant")))</f>
        <v>N/A</v>
      </c>
      <c r="Z4699" s="1" t="str">
        <f aca="false">IF($D4699="Z540.1 w/data",0,"")</f>
        <v/>
      </c>
      <c r="AA4699" s="1" t="e">
        <f aca="false">$Y4699+$Q4699+$Z4699</f>
        <v>#VALUE!</v>
      </c>
      <c r="AB4699" s="1" t="n">
        <f aca="false">$N4699+$Q4699</f>
        <v>0</v>
      </c>
      <c r="AC4699" s="1" t="str">
        <f aca="false">IF($Y4699="","",IF(AND($AA4699&gt;=$R4699,$AA4699&lt;=$S4699),"Pass","Fail"))</f>
        <v/>
      </c>
      <c r="AD4699" s="1" t="str">
        <f aca="false">IF($Y4699="","",IF($AA4699&gt;$R4699,"Pass","Fail"))</f>
        <v/>
      </c>
      <c r="AE4699" s="1" t="str">
        <f aca="false">IF($Y4699="","",IF($AA4699&gt;=$R4699,"Pass","Fail"))</f>
        <v/>
      </c>
      <c r="AF4699" s="1" t="str">
        <f aca="false">IF($Y4699="","",IF($AA4699&lt;=$S4699,"Pass","Fail"))</f>
        <v/>
      </c>
      <c r="AG4699" s="1" t="str">
        <f aca="false">IF($Y4699="","",IF($AA4699&lt;$S4699,"Pass","Fail"))</f>
        <v/>
      </c>
      <c r="AH4699" s="23" t="str">
        <f aca="true">INDIRECT(CHOOSE(MATCH($T4699,{"±","&gt;","≥","≤","&lt;"},0), "AC", "AD", "AE", "AF", "AG") &amp; ROW())</f>
        <v/>
      </c>
      <c r="AI4699" s="56" t="str">
        <f aca="false">IF($X4699="Not Significant","No Further Action Required",
IF($AH4699="","",
IF(AND($AH4699="Pass",$L4699="0 - Passed "),"Analysis performed; no further action required.",
IF(AND($AH4699="Fail",$L4699="1 - Failed "),"Analysis performed; no further action required.",
IF(AND($AH4699="Pass",$L4699="2 - Limited In Use "),"Analysis performed; no further action required.",
IF(AND($AH4699="Fail",$L4699="3 - Adjusted "),"Analysis performed; no further action required.",
"Unit fails analysis; TSM determination required."))))))</f>
        <v/>
      </c>
      <c r="AJ4699" s="58"/>
    </row>
    <row r="4700" customFormat="false" ht="15" hidden="false" customHeight="false" outlineLevel="0" collapsed="false">
      <c r="A4700" s="56"/>
      <c r="E4700" s="57" t="str">
        <f aca="false">IF(AND($F4700="",$G4700=""),"",IF($G4700="",$F4700,HYPERLINK($G4700,$F4700)))</f>
        <v/>
      </c>
      <c r="H4700" s="1" t="str">
        <f aca="false">IF($I4700="","None Attached",IF(LEFT($I4700,5)="https",HYPERLINK($I4700,"Datasheet"),HYPERLINK(_xlfn.CONCAT("https://",$I4700),"Datasheet")))</f>
        <v>None Attached</v>
      </c>
      <c r="M4700" s="56"/>
      <c r="P4700" s="58"/>
      <c r="Q4700" s="1" t="n">
        <f aca="false">$M4700-$N4700</f>
        <v>0</v>
      </c>
      <c r="R4700" s="56"/>
      <c r="T4700" s="59" t="s">
        <v>15</v>
      </c>
      <c r="U4700" s="1" t="n">
        <f aca="false">$S4700-$R4700</f>
        <v>0</v>
      </c>
      <c r="V4700" s="1" t="n">
        <f aca="false">IF($T4700="±",$Q4700*2,$Q4700)</f>
        <v>0</v>
      </c>
      <c r="W4700" s="60" t="str">
        <f aca="false">IFERROR($U4700/ABS($V4700),"N/A")</f>
        <v>N/A</v>
      </c>
      <c r="X4700" s="61" t="str">
        <f aca="false">IF(OR($W4700="N/A",$R4700="",$S4700=""),"N/A",IF($W4700&gt;=4,"Not Significant",IF($W4700&gt;=2,"Semi-Significant","Significant")))</f>
        <v>N/A</v>
      </c>
      <c r="Z4700" s="1" t="str">
        <f aca="false">IF($D4700="Z540.1 w/data",0,"")</f>
        <v/>
      </c>
      <c r="AA4700" s="1" t="e">
        <f aca="false">$Y4700+$Q4700+$Z4700</f>
        <v>#VALUE!</v>
      </c>
      <c r="AB4700" s="1" t="n">
        <f aca="false">$N4700+$Q4700</f>
        <v>0</v>
      </c>
      <c r="AC4700" s="1" t="str">
        <f aca="false">IF($Y4700="","",IF(AND($AA4700&gt;=$R4700,$AA4700&lt;=$S4700),"Pass","Fail"))</f>
        <v/>
      </c>
      <c r="AD4700" s="1" t="str">
        <f aca="false">IF($Y4700="","",IF($AA4700&gt;$R4700,"Pass","Fail"))</f>
        <v/>
      </c>
      <c r="AE4700" s="1" t="str">
        <f aca="false">IF($Y4700="","",IF($AA4700&gt;=$R4700,"Pass","Fail"))</f>
        <v/>
      </c>
      <c r="AF4700" s="1" t="str">
        <f aca="false">IF($Y4700="","",IF($AA4700&lt;=$S4700,"Pass","Fail"))</f>
        <v/>
      </c>
      <c r="AG4700" s="1" t="str">
        <f aca="false">IF($Y4700="","",IF($AA4700&lt;$S4700,"Pass","Fail"))</f>
        <v/>
      </c>
      <c r="AH4700" s="23" t="str">
        <f aca="true">INDIRECT(CHOOSE(MATCH($T4700,{"±","&gt;","≥","≤","&lt;"},0), "AC", "AD", "AE", "AF", "AG") &amp; ROW())</f>
        <v/>
      </c>
      <c r="AI4700" s="56" t="str">
        <f aca="false">IF($X4700="Not Significant","No Further Action Required",
IF($AH4700="","",
IF(AND($AH4700="Pass",$L4700="0 - Passed "),"Analysis performed; no further action required.",
IF(AND($AH4700="Fail",$L4700="1 - Failed "),"Analysis performed; no further action required.",
IF(AND($AH4700="Pass",$L4700="2 - Limited In Use "),"Analysis performed; no further action required.",
IF(AND($AH4700="Fail",$L4700="3 - Adjusted "),"Analysis performed; no further action required.",
"Unit fails analysis; TSM determination required."))))))</f>
        <v/>
      </c>
      <c r="AJ4700" s="58"/>
    </row>
    <row r="4701" customFormat="false" ht="15" hidden="false" customHeight="false" outlineLevel="0" collapsed="false">
      <c r="A4701" s="56"/>
      <c r="E4701" s="57" t="str">
        <f aca="false">IF(AND($F4701="",$G4701=""),"",IF($G4701="",$F4701,HYPERLINK($G4701,$F4701)))</f>
        <v/>
      </c>
      <c r="H4701" s="1" t="str">
        <f aca="false">IF($I4701="","None Attached",IF(LEFT($I4701,5)="https",HYPERLINK($I4701,"Datasheet"),HYPERLINK(_xlfn.CONCAT("https://",$I4701),"Datasheet")))</f>
        <v>None Attached</v>
      </c>
      <c r="M4701" s="56"/>
      <c r="P4701" s="58"/>
      <c r="Q4701" s="1" t="n">
        <f aca="false">$M4701-$N4701</f>
        <v>0</v>
      </c>
      <c r="R4701" s="56"/>
      <c r="T4701" s="59" t="s">
        <v>15</v>
      </c>
      <c r="U4701" s="1" t="n">
        <f aca="false">$S4701-$R4701</f>
        <v>0</v>
      </c>
      <c r="V4701" s="1" t="n">
        <f aca="false">IF($T4701="±",$Q4701*2,$Q4701)</f>
        <v>0</v>
      </c>
      <c r="W4701" s="60" t="str">
        <f aca="false">IFERROR($U4701/ABS($V4701),"N/A")</f>
        <v>N/A</v>
      </c>
      <c r="X4701" s="61" t="str">
        <f aca="false">IF(OR($W4701="N/A",$R4701="",$S4701=""),"N/A",IF($W4701&gt;=4,"Not Significant",IF($W4701&gt;=2,"Semi-Significant","Significant")))</f>
        <v>N/A</v>
      </c>
      <c r="Z4701" s="1" t="str">
        <f aca="false">IF($D4701="Z540.1 w/data",0,"")</f>
        <v/>
      </c>
      <c r="AA4701" s="1" t="e">
        <f aca="false">$Y4701+$Q4701+$Z4701</f>
        <v>#VALUE!</v>
      </c>
      <c r="AB4701" s="1" t="n">
        <f aca="false">$N4701+$Q4701</f>
        <v>0</v>
      </c>
      <c r="AC4701" s="1" t="str">
        <f aca="false">IF($Y4701="","",IF(AND($AA4701&gt;=$R4701,$AA4701&lt;=$S4701),"Pass","Fail"))</f>
        <v/>
      </c>
      <c r="AD4701" s="1" t="str">
        <f aca="false">IF($Y4701="","",IF($AA4701&gt;$R4701,"Pass","Fail"))</f>
        <v/>
      </c>
      <c r="AE4701" s="1" t="str">
        <f aca="false">IF($Y4701="","",IF($AA4701&gt;=$R4701,"Pass","Fail"))</f>
        <v/>
      </c>
      <c r="AF4701" s="1" t="str">
        <f aca="false">IF($Y4701="","",IF($AA4701&lt;=$S4701,"Pass","Fail"))</f>
        <v/>
      </c>
      <c r="AG4701" s="1" t="str">
        <f aca="false">IF($Y4701="","",IF($AA4701&lt;$S4701,"Pass","Fail"))</f>
        <v/>
      </c>
      <c r="AH4701" s="23" t="str">
        <f aca="true">INDIRECT(CHOOSE(MATCH($T4701,{"±","&gt;","≥","≤","&lt;"},0), "AC", "AD", "AE", "AF", "AG") &amp; ROW())</f>
        <v/>
      </c>
      <c r="AI4701" s="56" t="str">
        <f aca="false">IF($X4701="Not Significant","No Further Action Required",
IF($AH4701="","",
IF(AND($AH4701="Pass",$L4701="0 - Passed "),"Analysis performed; no further action required.",
IF(AND($AH4701="Fail",$L4701="1 - Failed "),"Analysis performed; no further action required.",
IF(AND($AH4701="Pass",$L4701="2 - Limited In Use "),"Analysis performed; no further action required.",
IF(AND($AH4701="Fail",$L4701="3 - Adjusted "),"Analysis performed; no further action required.",
"Unit fails analysis; TSM determination required."))))))</f>
        <v/>
      </c>
      <c r="AJ4701" s="58"/>
    </row>
    <row r="4702" customFormat="false" ht="15" hidden="false" customHeight="false" outlineLevel="0" collapsed="false">
      <c r="A4702" s="56"/>
      <c r="E4702" s="57" t="str">
        <f aca="false">IF(AND($F4702="",$G4702=""),"",IF($G4702="",$F4702,HYPERLINK($G4702,$F4702)))</f>
        <v/>
      </c>
      <c r="H4702" s="1" t="str">
        <f aca="false">IF($I4702="","None Attached",IF(LEFT($I4702,5)="https",HYPERLINK($I4702,"Datasheet"),HYPERLINK(_xlfn.CONCAT("https://",$I4702),"Datasheet")))</f>
        <v>None Attached</v>
      </c>
      <c r="M4702" s="56"/>
      <c r="P4702" s="58"/>
      <c r="Q4702" s="1" t="n">
        <f aca="false">$M4702-$N4702</f>
        <v>0</v>
      </c>
      <c r="R4702" s="56"/>
      <c r="T4702" s="59" t="s">
        <v>15</v>
      </c>
      <c r="U4702" s="1" t="n">
        <f aca="false">$S4702-$R4702</f>
        <v>0</v>
      </c>
      <c r="V4702" s="1" t="n">
        <f aca="false">IF($T4702="±",$Q4702*2,$Q4702)</f>
        <v>0</v>
      </c>
      <c r="W4702" s="60" t="str">
        <f aca="false">IFERROR($U4702/ABS($V4702),"N/A")</f>
        <v>N/A</v>
      </c>
      <c r="X4702" s="61" t="str">
        <f aca="false">IF(OR($W4702="N/A",$R4702="",$S4702=""),"N/A",IF($W4702&gt;=4,"Not Significant",IF($W4702&gt;=2,"Semi-Significant","Significant")))</f>
        <v>N/A</v>
      </c>
      <c r="Z4702" s="1" t="str">
        <f aca="false">IF($D4702="Z540.1 w/data",0,"")</f>
        <v/>
      </c>
      <c r="AA4702" s="1" t="e">
        <f aca="false">$Y4702+$Q4702+$Z4702</f>
        <v>#VALUE!</v>
      </c>
      <c r="AB4702" s="1" t="n">
        <f aca="false">$N4702+$Q4702</f>
        <v>0</v>
      </c>
      <c r="AC4702" s="1" t="str">
        <f aca="false">IF($Y4702="","",IF(AND($AA4702&gt;=$R4702,$AA4702&lt;=$S4702),"Pass","Fail"))</f>
        <v/>
      </c>
      <c r="AD4702" s="1" t="str">
        <f aca="false">IF($Y4702="","",IF($AA4702&gt;$R4702,"Pass","Fail"))</f>
        <v/>
      </c>
      <c r="AE4702" s="1" t="str">
        <f aca="false">IF($Y4702="","",IF($AA4702&gt;=$R4702,"Pass","Fail"))</f>
        <v/>
      </c>
      <c r="AF4702" s="1" t="str">
        <f aca="false">IF($Y4702="","",IF($AA4702&lt;=$S4702,"Pass","Fail"))</f>
        <v/>
      </c>
      <c r="AG4702" s="1" t="str">
        <f aca="false">IF($Y4702="","",IF($AA4702&lt;$S4702,"Pass","Fail"))</f>
        <v/>
      </c>
      <c r="AH4702" s="23" t="str">
        <f aca="true">INDIRECT(CHOOSE(MATCH($T4702,{"±","&gt;","≥","≤","&lt;"},0), "AC", "AD", "AE", "AF", "AG") &amp; ROW())</f>
        <v/>
      </c>
      <c r="AI4702" s="56" t="str">
        <f aca="false">IF($X4702="Not Significant","No Further Action Required",
IF($AH4702="","",
IF(AND($AH4702="Pass",$L4702="0 - Passed "),"Analysis performed; no further action required.",
IF(AND($AH4702="Fail",$L4702="1 - Failed "),"Analysis performed; no further action required.",
IF(AND($AH4702="Pass",$L4702="2 - Limited In Use "),"Analysis performed; no further action required.",
IF(AND($AH4702="Fail",$L4702="3 - Adjusted "),"Analysis performed; no further action required.",
"Unit fails analysis; TSM determination required."))))))</f>
        <v/>
      </c>
      <c r="AJ4702" s="58"/>
    </row>
    <row r="4703" customFormat="false" ht="15" hidden="false" customHeight="false" outlineLevel="0" collapsed="false">
      <c r="A4703" s="56"/>
      <c r="E4703" s="57" t="str">
        <f aca="false">IF(AND($F4703="",$G4703=""),"",IF($G4703="",$F4703,HYPERLINK($G4703,$F4703)))</f>
        <v/>
      </c>
      <c r="H4703" s="1" t="str">
        <f aca="false">IF($I4703="","None Attached",IF(LEFT($I4703,5)="https",HYPERLINK($I4703,"Datasheet"),HYPERLINK(_xlfn.CONCAT("https://",$I4703),"Datasheet")))</f>
        <v>None Attached</v>
      </c>
      <c r="M4703" s="56"/>
      <c r="P4703" s="58"/>
      <c r="Q4703" s="1" t="n">
        <f aca="false">$M4703-$N4703</f>
        <v>0</v>
      </c>
      <c r="R4703" s="56"/>
      <c r="T4703" s="59" t="s">
        <v>15</v>
      </c>
      <c r="U4703" s="1" t="n">
        <f aca="false">$S4703-$R4703</f>
        <v>0</v>
      </c>
      <c r="V4703" s="1" t="n">
        <f aca="false">IF($T4703="±",$Q4703*2,$Q4703)</f>
        <v>0</v>
      </c>
      <c r="W4703" s="60" t="str">
        <f aca="false">IFERROR($U4703/ABS($V4703),"N/A")</f>
        <v>N/A</v>
      </c>
      <c r="X4703" s="61" t="str">
        <f aca="false">IF(OR($W4703="N/A",$R4703="",$S4703=""),"N/A",IF($W4703&gt;=4,"Not Significant",IF($W4703&gt;=2,"Semi-Significant","Significant")))</f>
        <v>N/A</v>
      </c>
      <c r="Z4703" s="1" t="str">
        <f aca="false">IF($D4703="Z540.1 w/data",0,"")</f>
        <v/>
      </c>
      <c r="AA4703" s="1" t="e">
        <f aca="false">$Y4703+$Q4703+$Z4703</f>
        <v>#VALUE!</v>
      </c>
      <c r="AB4703" s="1" t="n">
        <f aca="false">$N4703+$Q4703</f>
        <v>0</v>
      </c>
      <c r="AC4703" s="1" t="str">
        <f aca="false">IF($Y4703="","",IF(AND($AA4703&gt;=$R4703,$AA4703&lt;=$S4703),"Pass","Fail"))</f>
        <v/>
      </c>
      <c r="AD4703" s="1" t="str">
        <f aca="false">IF($Y4703="","",IF($AA4703&gt;$R4703,"Pass","Fail"))</f>
        <v/>
      </c>
      <c r="AE4703" s="1" t="str">
        <f aca="false">IF($Y4703="","",IF($AA4703&gt;=$R4703,"Pass","Fail"))</f>
        <v/>
      </c>
      <c r="AF4703" s="1" t="str">
        <f aca="false">IF($Y4703="","",IF($AA4703&lt;=$S4703,"Pass","Fail"))</f>
        <v/>
      </c>
      <c r="AG4703" s="1" t="str">
        <f aca="false">IF($Y4703="","",IF($AA4703&lt;$S4703,"Pass","Fail"))</f>
        <v/>
      </c>
      <c r="AH4703" s="23" t="str">
        <f aca="true">INDIRECT(CHOOSE(MATCH($T4703,{"±","&gt;","≥","≤","&lt;"},0), "AC", "AD", "AE", "AF", "AG") &amp; ROW())</f>
        <v/>
      </c>
      <c r="AI4703" s="56" t="str">
        <f aca="false">IF($X4703="Not Significant","No Further Action Required",
IF($AH4703="","",
IF(AND($AH4703="Pass",$L4703="0 - Passed "),"Analysis performed; no further action required.",
IF(AND($AH4703="Fail",$L4703="1 - Failed "),"Analysis performed; no further action required.",
IF(AND($AH4703="Pass",$L4703="2 - Limited In Use "),"Analysis performed; no further action required.",
IF(AND($AH4703="Fail",$L4703="3 - Adjusted "),"Analysis performed; no further action required.",
"Unit fails analysis; TSM determination required."))))))</f>
        <v/>
      </c>
      <c r="AJ4703" s="58"/>
    </row>
    <row r="4704" customFormat="false" ht="15" hidden="false" customHeight="false" outlineLevel="0" collapsed="false">
      <c r="A4704" s="56"/>
      <c r="E4704" s="57" t="str">
        <f aca="false">IF(AND($F4704="",$G4704=""),"",IF($G4704="",$F4704,HYPERLINK($G4704,$F4704)))</f>
        <v/>
      </c>
      <c r="H4704" s="1" t="str">
        <f aca="false">IF($I4704="","None Attached",IF(LEFT($I4704,5)="https",HYPERLINK($I4704,"Datasheet"),HYPERLINK(_xlfn.CONCAT("https://",$I4704),"Datasheet")))</f>
        <v>None Attached</v>
      </c>
      <c r="M4704" s="56"/>
      <c r="P4704" s="58"/>
      <c r="Q4704" s="1" t="n">
        <f aca="false">$M4704-$N4704</f>
        <v>0</v>
      </c>
      <c r="R4704" s="56"/>
      <c r="T4704" s="59" t="s">
        <v>15</v>
      </c>
      <c r="U4704" s="1" t="n">
        <f aca="false">$S4704-$R4704</f>
        <v>0</v>
      </c>
      <c r="V4704" s="1" t="n">
        <f aca="false">IF($T4704="±",$Q4704*2,$Q4704)</f>
        <v>0</v>
      </c>
      <c r="W4704" s="60" t="str">
        <f aca="false">IFERROR($U4704/ABS($V4704),"N/A")</f>
        <v>N/A</v>
      </c>
      <c r="X4704" s="61" t="str">
        <f aca="false">IF(OR($W4704="N/A",$R4704="",$S4704=""),"N/A",IF($W4704&gt;=4,"Not Significant",IF($W4704&gt;=2,"Semi-Significant","Significant")))</f>
        <v>N/A</v>
      </c>
      <c r="Z4704" s="1" t="str">
        <f aca="false">IF($D4704="Z540.1 w/data",0,"")</f>
        <v/>
      </c>
      <c r="AA4704" s="1" t="e">
        <f aca="false">$Y4704+$Q4704+$Z4704</f>
        <v>#VALUE!</v>
      </c>
      <c r="AB4704" s="1" t="n">
        <f aca="false">$N4704+$Q4704</f>
        <v>0</v>
      </c>
      <c r="AC4704" s="1" t="str">
        <f aca="false">IF($Y4704="","",IF(AND($AA4704&gt;=$R4704,$AA4704&lt;=$S4704),"Pass","Fail"))</f>
        <v/>
      </c>
      <c r="AD4704" s="1" t="str">
        <f aca="false">IF($Y4704="","",IF($AA4704&gt;$R4704,"Pass","Fail"))</f>
        <v/>
      </c>
      <c r="AE4704" s="1" t="str">
        <f aca="false">IF($Y4704="","",IF($AA4704&gt;=$R4704,"Pass","Fail"))</f>
        <v/>
      </c>
      <c r="AF4704" s="1" t="str">
        <f aca="false">IF($Y4704="","",IF($AA4704&lt;=$S4704,"Pass","Fail"))</f>
        <v/>
      </c>
      <c r="AG4704" s="1" t="str">
        <f aca="false">IF($Y4704="","",IF($AA4704&lt;$S4704,"Pass","Fail"))</f>
        <v/>
      </c>
      <c r="AH4704" s="23" t="str">
        <f aca="true">INDIRECT(CHOOSE(MATCH($T4704,{"±","&gt;","≥","≤","&lt;"},0), "AC", "AD", "AE", "AF", "AG") &amp; ROW())</f>
        <v/>
      </c>
      <c r="AI4704" s="56" t="str">
        <f aca="false">IF($X4704="Not Significant","No Further Action Required",
IF($AH4704="","",
IF(AND($AH4704="Pass",$L4704="0 - Passed "),"Analysis performed; no further action required.",
IF(AND($AH4704="Fail",$L4704="1 - Failed "),"Analysis performed; no further action required.",
IF(AND($AH4704="Pass",$L4704="2 - Limited In Use "),"Analysis performed; no further action required.",
IF(AND($AH4704="Fail",$L4704="3 - Adjusted "),"Analysis performed; no further action required.",
"Unit fails analysis; TSM determination required."))))))</f>
        <v/>
      </c>
      <c r="AJ4704" s="58"/>
    </row>
    <row r="4705" customFormat="false" ht="15" hidden="false" customHeight="false" outlineLevel="0" collapsed="false">
      <c r="A4705" s="56"/>
      <c r="E4705" s="57" t="str">
        <f aca="false">IF(AND($F4705="",$G4705=""),"",IF($G4705="",$F4705,HYPERLINK($G4705,$F4705)))</f>
        <v/>
      </c>
      <c r="H4705" s="1" t="str">
        <f aca="false">IF($I4705="","None Attached",IF(LEFT($I4705,5)="https",HYPERLINK($I4705,"Datasheet"),HYPERLINK(_xlfn.CONCAT("https://",$I4705),"Datasheet")))</f>
        <v>None Attached</v>
      </c>
      <c r="M4705" s="56"/>
      <c r="P4705" s="58"/>
      <c r="Q4705" s="1" t="n">
        <f aca="false">$M4705-$N4705</f>
        <v>0</v>
      </c>
      <c r="R4705" s="56"/>
      <c r="T4705" s="59" t="s">
        <v>15</v>
      </c>
      <c r="U4705" s="1" t="n">
        <f aca="false">$S4705-$R4705</f>
        <v>0</v>
      </c>
      <c r="V4705" s="1" t="n">
        <f aca="false">IF($T4705="±",$Q4705*2,$Q4705)</f>
        <v>0</v>
      </c>
      <c r="W4705" s="60" t="str">
        <f aca="false">IFERROR($U4705/ABS($V4705),"N/A")</f>
        <v>N/A</v>
      </c>
      <c r="X4705" s="61" t="str">
        <f aca="false">IF(OR($W4705="N/A",$R4705="",$S4705=""),"N/A",IF($W4705&gt;=4,"Not Significant",IF($W4705&gt;=2,"Semi-Significant","Significant")))</f>
        <v>N/A</v>
      </c>
      <c r="Z4705" s="1" t="str">
        <f aca="false">IF($D4705="Z540.1 w/data",0,"")</f>
        <v/>
      </c>
      <c r="AA4705" s="1" t="e">
        <f aca="false">$Y4705+$Q4705+$Z4705</f>
        <v>#VALUE!</v>
      </c>
      <c r="AB4705" s="1" t="n">
        <f aca="false">$N4705+$Q4705</f>
        <v>0</v>
      </c>
      <c r="AC4705" s="1" t="str">
        <f aca="false">IF($Y4705="","",IF(AND($AA4705&gt;=$R4705,$AA4705&lt;=$S4705),"Pass","Fail"))</f>
        <v/>
      </c>
      <c r="AD4705" s="1" t="str">
        <f aca="false">IF($Y4705="","",IF($AA4705&gt;$R4705,"Pass","Fail"))</f>
        <v/>
      </c>
      <c r="AE4705" s="1" t="str">
        <f aca="false">IF($Y4705="","",IF($AA4705&gt;=$R4705,"Pass","Fail"))</f>
        <v/>
      </c>
      <c r="AF4705" s="1" t="str">
        <f aca="false">IF($Y4705="","",IF($AA4705&lt;=$S4705,"Pass","Fail"))</f>
        <v/>
      </c>
      <c r="AG4705" s="1" t="str">
        <f aca="false">IF($Y4705="","",IF($AA4705&lt;$S4705,"Pass","Fail"))</f>
        <v/>
      </c>
      <c r="AH4705" s="23" t="str">
        <f aca="true">INDIRECT(CHOOSE(MATCH($T4705,{"±","&gt;","≥","≤","&lt;"},0), "AC", "AD", "AE", "AF", "AG") &amp; ROW())</f>
        <v/>
      </c>
      <c r="AI4705" s="56" t="str">
        <f aca="false">IF($X4705="Not Significant","No Further Action Required",
IF($AH4705="","",
IF(AND($AH4705="Pass",$L4705="0 - Passed "),"Analysis performed; no further action required.",
IF(AND($AH4705="Fail",$L4705="1 - Failed "),"Analysis performed; no further action required.",
IF(AND($AH4705="Pass",$L4705="2 - Limited In Use "),"Analysis performed; no further action required.",
IF(AND($AH4705="Fail",$L4705="3 - Adjusted "),"Analysis performed; no further action required.",
"Unit fails analysis; TSM determination required."))))))</f>
        <v/>
      </c>
      <c r="AJ4705" s="58"/>
    </row>
    <row r="4706" customFormat="false" ht="15" hidden="false" customHeight="false" outlineLevel="0" collapsed="false">
      <c r="A4706" s="56"/>
      <c r="E4706" s="57" t="str">
        <f aca="false">IF(AND($F4706="",$G4706=""),"",IF($G4706="",$F4706,HYPERLINK($G4706,$F4706)))</f>
        <v/>
      </c>
      <c r="H4706" s="1" t="str">
        <f aca="false">IF($I4706="","None Attached",IF(LEFT($I4706,5)="https",HYPERLINK($I4706,"Datasheet"),HYPERLINK(_xlfn.CONCAT("https://",$I4706),"Datasheet")))</f>
        <v>None Attached</v>
      </c>
      <c r="M4706" s="56"/>
      <c r="P4706" s="58"/>
      <c r="Q4706" s="1" t="n">
        <f aca="false">$M4706-$N4706</f>
        <v>0</v>
      </c>
      <c r="R4706" s="56"/>
      <c r="T4706" s="59" t="s">
        <v>15</v>
      </c>
      <c r="U4706" s="1" t="n">
        <f aca="false">$S4706-$R4706</f>
        <v>0</v>
      </c>
      <c r="V4706" s="1" t="n">
        <f aca="false">IF($T4706="±",$Q4706*2,$Q4706)</f>
        <v>0</v>
      </c>
      <c r="W4706" s="60" t="str">
        <f aca="false">IFERROR($U4706/ABS($V4706),"N/A")</f>
        <v>N/A</v>
      </c>
      <c r="X4706" s="61" t="str">
        <f aca="false">IF(OR($W4706="N/A",$R4706="",$S4706=""),"N/A",IF($W4706&gt;=4,"Not Significant",IF($W4706&gt;=2,"Semi-Significant","Significant")))</f>
        <v>N/A</v>
      </c>
      <c r="Z4706" s="1" t="str">
        <f aca="false">IF($D4706="Z540.1 w/data",0,"")</f>
        <v/>
      </c>
      <c r="AA4706" s="1" t="e">
        <f aca="false">$Y4706+$Q4706+$Z4706</f>
        <v>#VALUE!</v>
      </c>
      <c r="AB4706" s="1" t="n">
        <f aca="false">$N4706+$Q4706</f>
        <v>0</v>
      </c>
      <c r="AC4706" s="1" t="str">
        <f aca="false">IF($Y4706="","",IF(AND($AA4706&gt;=$R4706,$AA4706&lt;=$S4706),"Pass","Fail"))</f>
        <v/>
      </c>
      <c r="AD4706" s="1" t="str">
        <f aca="false">IF($Y4706="","",IF($AA4706&gt;$R4706,"Pass","Fail"))</f>
        <v/>
      </c>
      <c r="AE4706" s="1" t="str">
        <f aca="false">IF($Y4706="","",IF($AA4706&gt;=$R4706,"Pass","Fail"))</f>
        <v/>
      </c>
      <c r="AF4706" s="1" t="str">
        <f aca="false">IF($Y4706="","",IF($AA4706&lt;=$S4706,"Pass","Fail"))</f>
        <v/>
      </c>
      <c r="AG4706" s="1" t="str">
        <f aca="false">IF($Y4706="","",IF($AA4706&lt;$S4706,"Pass","Fail"))</f>
        <v/>
      </c>
      <c r="AH4706" s="23" t="str">
        <f aca="true">INDIRECT(CHOOSE(MATCH($T4706,{"±","&gt;","≥","≤","&lt;"},0), "AC", "AD", "AE", "AF", "AG") &amp; ROW())</f>
        <v/>
      </c>
      <c r="AI4706" s="56" t="str">
        <f aca="false">IF($X4706="Not Significant","No Further Action Required",
IF($AH4706="","",
IF(AND($AH4706="Pass",$L4706="0 - Passed "),"Analysis performed; no further action required.",
IF(AND($AH4706="Fail",$L4706="1 - Failed "),"Analysis performed; no further action required.",
IF(AND($AH4706="Pass",$L4706="2 - Limited In Use "),"Analysis performed; no further action required.",
IF(AND($AH4706="Fail",$L4706="3 - Adjusted "),"Analysis performed; no further action required.",
"Unit fails analysis; TSM determination required."))))))</f>
        <v/>
      </c>
      <c r="AJ4706" s="58"/>
    </row>
    <row r="4707" customFormat="false" ht="15" hidden="false" customHeight="false" outlineLevel="0" collapsed="false">
      <c r="A4707" s="56"/>
      <c r="E4707" s="57" t="str">
        <f aca="false">IF(AND($F4707="",$G4707=""),"",IF($G4707="",$F4707,HYPERLINK($G4707,$F4707)))</f>
        <v/>
      </c>
      <c r="H4707" s="1" t="str">
        <f aca="false">IF($I4707="","None Attached",IF(LEFT($I4707,5)="https",HYPERLINK($I4707,"Datasheet"),HYPERLINK(_xlfn.CONCAT("https://",$I4707),"Datasheet")))</f>
        <v>None Attached</v>
      </c>
      <c r="M4707" s="56"/>
      <c r="P4707" s="58"/>
      <c r="Q4707" s="1" t="n">
        <f aca="false">$M4707-$N4707</f>
        <v>0</v>
      </c>
      <c r="R4707" s="56"/>
      <c r="T4707" s="59" t="s">
        <v>15</v>
      </c>
      <c r="U4707" s="1" t="n">
        <f aca="false">$S4707-$R4707</f>
        <v>0</v>
      </c>
      <c r="V4707" s="1" t="n">
        <f aca="false">IF($T4707="±",$Q4707*2,$Q4707)</f>
        <v>0</v>
      </c>
      <c r="W4707" s="60" t="str">
        <f aca="false">IFERROR($U4707/ABS($V4707),"N/A")</f>
        <v>N/A</v>
      </c>
      <c r="X4707" s="61" t="str">
        <f aca="false">IF(OR($W4707="N/A",$R4707="",$S4707=""),"N/A",IF($W4707&gt;=4,"Not Significant",IF($W4707&gt;=2,"Semi-Significant","Significant")))</f>
        <v>N/A</v>
      </c>
      <c r="Z4707" s="1" t="str">
        <f aca="false">IF($D4707="Z540.1 w/data",0,"")</f>
        <v/>
      </c>
      <c r="AA4707" s="1" t="e">
        <f aca="false">$Y4707+$Q4707+$Z4707</f>
        <v>#VALUE!</v>
      </c>
      <c r="AB4707" s="1" t="n">
        <f aca="false">$N4707+$Q4707</f>
        <v>0</v>
      </c>
      <c r="AC4707" s="1" t="str">
        <f aca="false">IF($Y4707="","",IF(AND($AA4707&gt;=$R4707,$AA4707&lt;=$S4707),"Pass","Fail"))</f>
        <v/>
      </c>
      <c r="AD4707" s="1" t="str">
        <f aca="false">IF($Y4707="","",IF($AA4707&gt;$R4707,"Pass","Fail"))</f>
        <v/>
      </c>
      <c r="AE4707" s="1" t="str">
        <f aca="false">IF($Y4707="","",IF($AA4707&gt;=$R4707,"Pass","Fail"))</f>
        <v/>
      </c>
      <c r="AF4707" s="1" t="str">
        <f aca="false">IF($Y4707="","",IF($AA4707&lt;=$S4707,"Pass","Fail"))</f>
        <v/>
      </c>
      <c r="AG4707" s="1" t="str">
        <f aca="false">IF($Y4707="","",IF($AA4707&lt;$S4707,"Pass","Fail"))</f>
        <v/>
      </c>
      <c r="AH4707" s="23" t="str">
        <f aca="true">INDIRECT(CHOOSE(MATCH($T4707,{"±","&gt;","≥","≤","&lt;"},0), "AC", "AD", "AE", "AF", "AG") &amp; ROW())</f>
        <v/>
      </c>
      <c r="AI4707" s="56" t="str">
        <f aca="false">IF($X4707="Not Significant","No Further Action Required",
IF($AH4707="","",
IF(AND($AH4707="Pass",$L4707="0 - Passed "),"Analysis performed; no further action required.",
IF(AND($AH4707="Fail",$L4707="1 - Failed "),"Analysis performed; no further action required.",
IF(AND($AH4707="Pass",$L4707="2 - Limited In Use "),"Analysis performed; no further action required.",
IF(AND($AH4707="Fail",$L4707="3 - Adjusted "),"Analysis performed; no further action required.",
"Unit fails analysis; TSM determination required."))))))</f>
        <v/>
      </c>
      <c r="AJ4707" s="58"/>
    </row>
    <row r="4708" customFormat="false" ht="15" hidden="false" customHeight="false" outlineLevel="0" collapsed="false">
      <c r="A4708" s="56"/>
      <c r="E4708" s="57" t="str">
        <f aca="false">IF(AND($F4708="",$G4708=""),"",IF($G4708="",$F4708,HYPERLINK($G4708,$F4708)))</f>
        <v/>
      </c>
      <c r="H4708" s="1" t="str">
        <f aca="false">IF($I4708="","None Attached",IF(LEFT($I4708,5)="https",HYPERLINK($I4708,"Datasheet"),HYPERLINK(_xlfn.CONCAT("https://",$I4708),"Datasheet")))</f>
        <v>None Attached</v>
      </c>
      <c r="M4708" s="56"/>
      <c r="P4708" s="58"/>
      <c r="Q4708" s="1" t="n">
        <f aca="false">$M4708-$N4708</f>
        <v>0</v>
      </c>
      <c r="R4708" s="56"/>
      <c r="T4708" s="59" t="s">
        <v>15</v>
      </c>
      <c r="U4708" s="1" t="n">
        <f aca="false">$S4708-$R4708</f>
        <v>0</v>
      </c>
      <c r="V4708" s="1" t="n">
        <f aca="false">IF($T4708="±",$Q4708*2,$Q4708)</f>
        <v>0</v>
      </c>
      <c r="W4708" s="60" t="str">
        <f aca="false">IFERROR($U4708/ABS($V4708),"N/A")</f>
        <v>N/A</v>
      </c>
      <c r="X4708" s="61" t="str">
        <f aca="false">IF(OR($W4708="N/A",$R4708="",$S4708=""),"N/A",IF($W4708&gt;=4,"Not Significant",IF($W4708&gt;=2,"Semi-Significant","Significant")))</f>
        <v>N/A</v>
      </c>
      <c r="Z4708" s="1" t="str">
        <f aca="false">IF($D4708="Z540.1 w/data",0,"")</f>
        <v/>
      </c>
      <c r="AA4708" s="1" t="e">
        <f aca="false">$Y4708+$Q4708+$Z4708</f>
        <v>#VALUE!</v>
      </c>
      <c r="AB4708" s="1" t="n">
        <f aca="false">$N4708+$Q4708</f>
        <v>0</v>
      </c>
      <c r="AC4708" s="1" t="str">
        <f aca="false">IF($Y4708="","",IF(AND($AA4708&gt;=$R4708,$AA4708&lt;=$S4708),"Pass","Fail"))</f>
        <v/>
      </c>
      <c r="AD4708" s="1" t="str">
        <f aca="false">IF($Y4708="","",IF($AA4708&gt;$R4708,"Pass","Fail"))</f>
        <v/>
      </c>
      <c r="AE4708" s="1" t="str">
        <f aca="false">IF($Y4708="","",IF($AA4708&gt;=$R4708,"Pass","Fail"))</f>
        <v/>
      </c>
      <c r="AF4708" s="1" t="str">
        <f aca="false">IF($Y4708="","",IF($AA4708&lt;=$S4708,"Pass","Fail"))</f>
        <v/>
      </c>
      <c r="AG4708" s="1" t="str">
        <f aca="false">IF($Y4708="","",IF($AA4708&lt;$S4708,"Pass","Fail"))</f>
        <v/>
      </c>
      <c r="AH4708" s="23" t="str">
        <f aca="true">INDIRECT(CHOOSE(MATCH($T4708,{"±","&gt;","≥","≤","&lt;"},0), "AC", "AD", "AE", "AF", "AG") &amp; ROW())</f>
        <v/>
      </c>
      <c r="AI4708" s="56" t="str">
        <f aca="false">IF($X4708="Not Significant","No Further Action Required",
IF($AH4708="","",
IF(AND($AH4708="Pass",$L4708="0 - Passed "),"Analysis performed; no further action required.",
IF(AND($AH4708="Fail",$L4708="1 - Failed "),"Analysis performed; no further action required.",
IF(AND($AH4708="Pass",$L4708="2 - Limited In Use "),"Analysis performed; no further action required.",
IF(AND($AH4708="Fail",$L4708="3 - Adjusted "),"Analysis performed; no further action required.",
"Unit fails analysis; TSM determination required."))))))</f>
        <v/>
      </c>
      <c r="AJ4708" s="58"/>
    </row>
    <row r="4709" customFormat="false" ht="15" hidden="false" customHeight="false" outlineLevel="0" collapsed="false">
      <c r="A4709" s="56"/>
      <c r="E4709" s="57" t="str">
        <f aca="false">IF(AND($F4709="",$G4709=""),"",IF($G4709="",$F4709,HYPERLINK($G4709,$F4709)))</f>
        <v/>
      </c>
      <c r="H4709" s="1" t="str">
        <f aca="false">IF($I4709="","None Attached",IF(LEFT($I4709,5)="https",HYPERLINK($I4709,"Datasheet"),HYPERLINK(_xlfn.CONCAT("https://",$I4709),"Datasheet")))</f>
        <v>None Attached</v>
      </c>
      <c r="M4709" s="56"/>
      <c r="P4709" s="58"/>
      <c r="Q4709" s="1" t="n">
        <f aca="false">$M4709-$N4709</f>
        <v>0</v>
      </c>
      <c r="R4709" s="56"/>
      <c r="T4709" s="59" t="s">
        <v>15</v>
      </c>
      <c r="U4709" s="1" t="n">
        <f aca="false">$S4709-$R4709</f>
        <v>0</v>
      </c>
      <c r="V4709" s="1" t="n">
        <f aca="false">IF($T4709="±",$Q4709*2,$Q4709)</f>
        <v>0</v>
      </c>
      <c r="W4709" s="60" t="str">
        <f aca="false">IFERROR($U4709/ABS($V4709),"N/A")</f>
        <v>N/A</v>
      </c>
      <c r="X4709" s="61" t="str">
        <f aca="false">IF(OR($W4709="N/A",$R4709="",$S4709=""),"N/A",IF($W4709&gt;=4,"Not Significant",IF($W4709&gt;=2,"Semi-Significant","Significant")))</f>
        <v>N/A</v>
      </c>
      <c r="Z4709" s="1" t="str">
        <f aca="false">IF($D4709="Z540.1 w/data",0,"")</f>
        <v/>
      </c>
      <c r="AA4709" s="1" t="e">
        <f aca="false">$Y4709+$Q4709+$Z4709</f>
        <v>#VALUE!</v>
      </c>
      <c r="AB4709" s="1" t="n">
        <f aca="false">$N4709+$Q4709</f>
        <v>0</v>
      </c>
      <c r="AC4709" s="1" t="str">
        <f aca="false">IF($Y4709="","",IF(AND($AA4709&gt;=$R4709,$AA4709&lt;=$S4709),"Pass","Fail"))</f>
        <v/>
      </c>
      <c r="AD4709" s="1" t="str">
        <f aca="false">IF($Y4709="","",IF($AA4709&gt;$R4709,"Pass","Fail"))</f>
        <v/>
      </c>
      <c r="AE4709" s="1" t="str">
        <f aca="false">IF($Y4709="","",IF($AA4709&gt;=$R4709,"Pass","Fail"))</f>
        <v/>
      </c>
      <c r="AF4709" s="1" t="str">
        <f aca="false">IF($Y4709="","",IF($AA4709&lt;=$S4709,"Pass","Fail"))</f>
        <v/>
      </c>
      <c r="AG4709" s="1" t="str">
        <f aca="false">IF($Y4709="","",IF($AA4709&lt;$S4709,"Pass","Fail"))</f>
        <v/>
      </c>
      <c r="AH4709" s="23" t="str">
        <f aca="true">INDIRECT(CHOOSE(MATCH($T4709,{"±","&gt;","≥","≤","&lt;"},0), "AC", "AD", "AE", "AF", "AG") &amp; ROW())</f>
        <v/>
      </c>
      <c r="AI4709" s="56" t="str">
        <f aca="false">IF($X4709="Not Significant","No Further Action Required",
IF($AH4709="","",
IF(AND($AH4709="Pass",$L4709="0 - Passed "),"Analysis performed; no further action required.",
IF(AND($AH4709="Fail",$L4709="1 - Failed "),"Analysis performed; no further action required.",
IF(AND($AH4709="Pass",$L4709="2 - Limited In Use "),"Analysis performed; no further action required.",
IF(AND($AH4709="Fail",$L4709="3 - Adjusted "),"Analysis performed; no further action required.",
"Unit fails analysis; TSM determination required."))))))</f>
        <v/>
      </c>
      <c r="AJ4709" s="58"/>
    </row>
    <row r="4710" customFormat="false" ht="15" hidden="false" customHeight="false" outlineLevel="0" collapsed="false">
      <c r="A4710" s="56"/>
      <c r="E4710" s="57" t="str">
        <f aca="false">IF(AND($F4710="",$G4710=""),"",IF($G4710="",$F4710,HYPERLINK($G4710,$F4710)))</f>
        <v/>
      </c>
      <c r="H4710" s="1" t="str">
        <f aca="false">IF($I4710="","None Attached",IF(LEFT($I4710,5)="https",HYPERLINK($I4710,"Datasheet"),HYPERLINK(_xlfn.CONCAT("https://",$I4710),"Datasheet")))</f>
        <v>None Attached</v>
      </c>
      <c r="M4710" s="56"/>
      <c r="P4710" s="58"/>
      <c r="Q4710" s="1" t="n">
        <f aca="false">$M4710-$N4710</f>
        <v>0</v>
      </c>
      <c r="R4710" s="56"/>
      <c r="T4710" s="59" t="s">
        <v>15</v>
      </c>
      <c r="U4710" s="1" t="n">
        <f aca="false">$S4710-$R4710</f>
        <v>0</v>
      </c>
      <c r="V4710" s="1" t="n">
        <f aca="false">IF($T4710="±",$Q4710*2,$Q4710)</f>
        <v>0</v>
      </c>
      <c r="W4710" s="60" t="str">
        <f aca="false">IFERROR($U4710/ABS($V4710),"N/A")</f>
        <v>N/A</v>
      </c>
      <c r="X4710" s="61" t="str">
        <f aca="false">IF(OR($W4710="N/A",$R4710="",$S4710=""),"N/A",IF($W4710&gt;=4,"Not Significant",IF($W4710&gt;=2,"Semi-Significant","Significant")))</f>
        <v>N/A</v>
      </c>
      <c r="Z4710" s="1" t="str">
        <f aca="false">IF($D4710="Z540.1 w/data",0,"")</f>
        <v/>
      </c>
      <c r="AA4710" s="1" t="e">
        <f aca="false">$Y4710+$Q4710+$Z4710</f>
        <v>#VALUE!</v>
      </c>
      <c r="AB4710" s="1" t="n">
        <f aca="false">$N4710+$Q4710</f>
        <v>0</v>
      </c>
      <c r="AC4710" s="1" t="str">
        <f aca="false">IF($Y4710="","",IF(AND($AA4710&gt;=$R4710,$AA4710&lt;=$S4710),"Pass","Fail"))</f>
        <v/>
      </c>
      <c r="AD4710" s="1" t="str">
        <f aca="false">IF($Y4710="","",IF($AA4710&gt;$R4710,"Pass","Fail"))</f>
        <v/>
      </c>
      <c r="AE4710" s="1" t="str">
        <f aca="false">IF($Y4710="","",IF($AA4710&gt;=$R4710,"Pass","Fail"))</f>
        <v/>
      </c>
      <c r="AF4710" s="1" t="str">
        <f aca="false">IF($Y4710="","",IF($AA4710&lt;=$S4710,"Pass","Fail"))</f>
        <v/>
      </c>
      <c r="AG4710" s="1" t="str">
        <f aca="false">IF($Y4710="","",IF($AA4710&lt;$S4710,"Pass","Fail"))</f>
        <v/>
      </c>
      <c r="AH4710" s="23" t="str">
        <f aca="true">INDIRECT(CHOOSE(MATCH($T4710,{"±","&gt;","≥","≤","&lt;"},0), "AC", "AD", "AE", "AF", "AG") &amp; ROW())</f>
        <v/>
      </c>
      <c r="AI4710" s="56" t="str">
        <f aca="false">IF($X4710="Not Significant","No Further Action Required",
IF($AH4710="","",
IF(AND($AH4710="Pass",$L4710="0 - Passed "),"Analysis performed; no further action required.",
IF(AND($AH4710="Fail",$L4710="1 - Failed "),"Analysis performed; no further action required.",
IF(AND($AH4710="Pass",$L4710="2 - Limited In Use "),"Analysis performed; no further action required.",
IF(AND($AH4710="Fail",$L4710="3 - Adjusted "),"Analysis performed; no further action required.",
"Unit fails analysis; TSM determination required."))))))</f>
        <v/>
      </c>
      <c r="AJ4710" s="58"/>
    </row>
    <row r="4711" customFormat="false" ht="15" hidden="false" customHeight="false" outlineLevel="0" collapsed="false">
      <c r="A4711" s="56"/>
      <c r="E4711" s="57" t="str">
        <f aca="false">IF(AND($F4711="",$G4711=""),"",IF($G4711="",$F4711,HYPERLINK($G4711,$F4711)))</f>
        <v/>
      </c>
      <c r="H4711" s="1" t="str">
        <f aca="false">IF($I4711="","None Attached",IF(LEFT($I4711,5)="https",HYPERLINK($I4711,"Datasheet"),HYPERLINK(_xlfn.CONCAT("https://",$I4711),"Datasheet")))</f>
        <v>None Attached</v>
      </c>
      <c r="M4711" s="56"/>
      <c r="P4711" s="58"/>
      <c r="Q4711" s="1" t="n">
        <f aca="false">$M4711-$N4711</f>
        <v>0</v>
      </c>
      <c r="R4711" s="56"/>
      <c r="T4711" s="59" t="s">
        <v>15</v>
      </c>
      <c r="U4711" s="1" t="n">
        <f aca="false">$S4711-$R4711</f>
        <v>0</v>
      </c>
      <c r="V4711" s="1" t="n">
        <f aca="false">IF($T4711="±",$Q4711*2,$Q4711)</f>
        <v>0</v>
      </c>
      <c r="W4711" s="60" t="str">
        <f aca="false">IFERROR($U4711/ABS($V4711),"N/A")</f>
        <v>N/A</v>
      </c>
      <c r="X4711" s="61" t="str">
        <f aca="false">IF(OR($W4711="N/A",$R4711="",$S4711=""),"N/A",IF($W4711&gt;=4,"Not Significant",IF($W4711&gt;=2,"Semi-Significant","Significant")))</f>
        <v>N/A</v>
      </c>
      <c r="Z4711" s="1" t="str">
        <f aca="false">IF($D4711="Z540.1 w/data",0,"")</f>
        <v/>
      </c>
      <c r="AA4711" s="1" t="e">
        <f aca="false">$Y4711+$Q4711+$Z4711</f>
        <v>#VALUE!</v>
      </c>
      <c r="AB4711" s="1" t="n">
        <f aca="false">$N4711+$Q4711</f>
        <v>0</v>
      </c>
      <c r="AC4711" s="1" t="str">
        <f aca="false">IF($Y4711="","",IF(AND($AA4711&gt;=$R4711,$AA4711&lt;=$S4711),"Pass","Fail"))</f>
        <v/>
      </c>
      <c r="AD4711" s="1" t="str">
        <f aca="false">IF($Y4711="","",IF($AA4711&gt;$R4711,"Pass","Fail"))</f>
        <v/>
      </c>
      <c r="AE4711" s="1" t="str">
        <f aca="false">IF($Y4711="","",IF($AA4711&gt;=$R4711,"Pass","Fail"))</f>
        <v/>
      </c>
      <c r="AF4711" s="1" t="str">
        <f aca="false">IF($Y4711="","",IF($AA4711&lt;=$S4711,"Pass","Fail"))</f>
        <v/>
      </c>
      <c r="AG4711" s="1" t="str">
        <f aca="false">IF($Y4711="","",IF($AA4711&lt;$S4711,"Pass","Fail"))</f>
        <v/>
      </c>
      <c r="AH4711" s="23" t="str">
        <f aca="true">INDIRECT(CHOOSE(MATCH($T4711,{"±","&gt;","≥","≤","&lt;"},0), "AC", "AD", "AE", "AF", "AG") &amp; ROW())</f>
        <v/>
      </c>
      <c r="AI4711" s="56" t="str">
        <f aca="false">IF($X4711="Not Significant","No Further Action Required",
IF($AH4711="","",
IF(AND($AH4711="Pass",$L4711="0 - Passed "),"Analysis performed; no further action required.",
IF(AND($AH4711="Fail",$L4711="1 - Failed "),"Analysis performed; no further action required.",
IF(AND($AH4711="Pass",$L4711="2 - Limited In Use "),"Analysis performed; no further action required.",
IF(AND($AH4711="Fail",$L4711="3 - Adjusted "),"Analysis performed; no further action required.",
"Unit fails analysis; TSM determination required."))))))</f>
        <v/>
      </c>
      <c r="AJ4711" s="58"/>
    </row>
    <row r="4712" customFormat="false" ht="15" hidden="false" customHeight="false" outlineLevel="0" collapsed="false">
      <c r="A4712" s="56"/>
      <c r="E4712" s="57" t="str">
        <f aca="false">IF(AND($F4712="",$G4712=""),"",IF($G4712="",$F4712,HYPERLINK($G4712,$F4712)))</f>
        <v/>
      </c>
      <c r="H4712" s="1" t="str">
        <f aca="false">IF($I4712="","None Attached",IF(LEFT($I4712,5)="https",HYPERLINK($I4712,"Datasheet"),HYPERLINK(_xlfn.CONCAT("https://",$I4712),"Datasheet")))</f>
        <v>None Attached</v>
      </c>
      <c r="M4712" s="56"/>
      <c r="P4712" s="58"/>
      <c r="Q4712" s="1" t="n">
        <f aca="false">$M4712-$N4712</f>
        <v>0</v>
      </c>
      <c r="R4712" s="56"/>
      <c r="T4712" s="59" t="s">
        <v>15</v>
      </c>
      <c r="U4712" s="1" t="n">
        <f aca="false">$S4712-$R4712</f>
        <v>0</v>
      </c>
      <c r="V4712" s="1" t="n">
        <f aca="false">IF($T4712="±",$Q4712*2,$Q4712)</f>
        <v>0</v>
      </c>
      <c r="W4712" s="60" t="str">
        <f aca="false">IFERROR($U4712/ABS($V4712),"N/A")</f>
        <v>N/A</v>
      </c>
      <c r="X4712" s="61" t="str">
        <f aca="false">IF(OR($W4712="N/A",$R4712="",$S4712=""),"N/A",IF($W4712&gt;=4,"Not Significant",IF($W4712&gt;=2,"Semi-Significant","Significant")))</f>
        <v>N/A</v>
      </c>
      <c r="Z4712" s="1" t="str">
        <f aca="false">IF($D4712="Z540.1 w/data",0,"")</f>
        <v/>
      </c>
      <c r="AA4712" s="1" t="e">
        <f aca="false">$Y4712+$Q4712+$Z4712</f>
        <v>#VALUE!</v>
      </c>
      <c r="AB4712" s="1" t="n">
        <f aca="false">$N4712+$Q4712</f>
        <v>0</v>
      </c>
      <c r="AC4712" s="1" t="str">
        <f aca="false">IF($Y4712="","",IF(AND($AA4712&gt;=$R4712,$AA4712&lt;=$S4712),"Pass","Fail"))</f>
        <v/>
      </c>
      <c r="AD4712" s="1" t="str">
        <f aca="false">IF($Y4712="","",IF($AA4712&gt;$R4712,"Pass","Fail"))</f>
        <v/>
      </c>
      <c r="AE4712" s="1" t="str">
        <f aca="false">IF($Y4712="","",IF($AA4712&gt;=$R4712,"Pass","Fail"))</f>
        <v/>
      </c>
      <c r="AF4712" s="1" t="str">
        <f aca="false">IF($Y4712="","",IF($AA4712&lt;=$S4712,"Pass","Fail"))</f>
        <v/>
      </c>
      <c r="AG4712" s="1" t="str">
        <f aca="false">IF($Y4712="","",IF($AA4712&lt;$S4712,"Pass","Fail"))</f>
        <v/>
      </c>
      <c r="AH4712" s="23" t="str">
        <f aca="true">INDIRECT(CHOOSE(MATCH($T4712,{"±","&gt;","≥","≤","&lt;"},0), "AC", "AD", "AE", "AF", "AG") &amp; ROW())</f>
        <v/>
      </c>
      <c r="AI4712" s="56" t="str">
        <f aca="false">IF($X4712="Not Significant","No Further Action Required",
IF($AH4712="","",
IF(AND($AH4712="Pass",$L4712="0 - Passed "),"Analysis performed; no further action required.",
IF(AND($AH4712="Fail",$L4712="1 - Failed "),"Analysis performed; no further action required.",
IF(AND($AH4712="Pass",$L4712="2 - Limited In Use "),"Analysis performed; no further action required.",
IF(AND($AH4712="Fail",$L4712="3 - Adjusted "),"Analysis performed; no further action required.",
"Unit fails analysis; TSM determination required."))))))</f>
        <v/>
      </c>
      <c r="AJ4712" s="58"/>
    </row>
    <row r="4713" customFormat="false" ht="15" hidden="false" customHeight="false" outlineLevel="0" collapsed="false">
      <c r="A4713" s="56"/>
      <c r="E4713" s="57" t="str">
        <f aca="false">IF(AND($F4713="",$G4713=""),"",IF($G4713="",$F4713,HYPERLINK($G4713,$F4713)))</f>
        <v/>
      </c>
      <c r="H4713" s="1" t="str">
        <f aca="false">IF($I4713="","None Attached",IF(LEFT($I4713,5)="https",HYPERLINK($I4713,"Datasheet"),HYPERLINK(_xlfn.CONCAT("https://",$I4713),"Datasheet")))</f>
        <v>None Attached</v>
      </c>
      <c r="M4713" s="56"/>
      <c r="P4713" s="58"/>
      <c r="Q4713" s="1" t="n">
        <f aca="false">$M4713-$N4713</f>
        <v>0</v>
      </c>
      <c r="R4713" s="56"/>
      <c r="T4713" s="59" t="s">
        <v>15</v>
      </c>
      <c r="U4713" s="1" t="n">
        <f aca="false">$S4713-$R4713</f>
        <v>0</v>
      </c>
      <c r="V4713" s="1" t="n">
        <f aca="false">IF($T4713="±",$Q4713*2,$Q4713)</f>
        <v>0</v>
      </c>
      <c r="W4713" s="60" t="str">
        <f aca="false">IFERROR($U4713/ABS($V4713),"N/A")</f>
        <v>N/A</v>
      </c>
      <c r="X4713" s="61" t="str">
        <f aca="false">IF(OR($W4713="N/A",$R4713="",$S4713=""),"N/A",IF($W4713&gt;=4,"Not Significant",IF($W4713&gt;=2,"Semi-Significant","Significant")))</f>
        <v>N/A</v>
      </c>
      <c r="Z4713" s="1" t="str">
        <f aca="false">IF($D4713="Z540.1 w/data",0,"")</f>
        <v/>
      </c>
      <c r="AA4713" s="1" t="e">
        <f aca="false">$Y4713+$Q4713+$Z4713</f>
        <v>#VALUE!</v>
      </c>
      <c r="AB4713" s="1" t="n">
        <f aca="false">$N4713+$Q4713</f>
        <v>0</v>
      </c>
      <c r="AC4713" s="1" t="str">
        <f aca="false">IF($Y4713="","",IF(AND($AA4713&gt;=$R4713,$AA4713&lt;=$S4713),"Pass","Fail"))</f>
        <v/>
      </c>
      <c r="AD4713" s="1" t="str">
        <f aca="false">IF($Y4713="","",IF($AA4713&gt;$R4713,"Pass","Fail"))</f>
        <v/>
      </c>
      <c r="AE4713" s="1" t="str">
        <f aca="false">IF($Y4713="","",IF($AA4713&gt;=$R4713,"Pass","Fail"))</f>
        <v/>
      </c>
      <c r="AF4713" s="1" t="str">
        <f aca="false">IF($Y4713="","",IF($AA4713&lt;=$S4713,"Pass","Fail"))</f>
        <v/>
      </c>
      <c r="AG4713" s="1" t="str">
        <f aca="false">IF($Y4713="","",IF($AA4713&lt;$S4713,"Pass","Fail"))</f>
        <v/>
      </c>
      <c r="AH4713" s="23" t="str">
        <f aca="true">INDIRECT(CHOOSE(MATCH($T4713,{"±","&gt;","≥","≤","&lt;"},0), "AC", "AD", "AE", "AF", "AG") &amp; ROW())</f>
        <v/>
      </c>
      <c r="AI4713" s="56" t="str">
        <f aca="false">IF($X4713="Not Significant","No Further Action Required",
IF($AH4713="","",
IF(AND($AH4713="Pass",$L4713="0 - Passed "),"Analysis performed; no further action required.",
IF(AND($AH4713="Fail",$L4713="1 - Failed "),"Analysis performed; no further action required.",
IF(AND($AH4713="Pass",$L4713="2 - Limited In Use "),"Analysis performed; no further action required.",
IF(AND($AH4713="Fail",$L4713="3 - Adjusted "),"Analysis performed; no further action required.",
"Unit fails analysis; TSM determination required."))))))</f>
        <v/>
      </c>
      <c r="AJ4713" s="58"/>
    </row>
    <row r="4714" customFormat="false" ht="15" hidden="false" customHeight="false" outlineLevel="0" collapsed="false">
      <c r="A4714" s="56"/>
      <c r="E4714" s="57" t="str">
        <f aca="false">IF(AND($F4714="",$G4714=""),"",IF($G4714="",$F4714,HYPERLINK($G4714,$F4714)))</f>
        <v/>
      </c>
      <c r="H4714" s="1" t="str">
        <f aca="false">IF($I4714="","None Attached",IF(LEFT($I4714,5)="https",HYPERLINK($I4714,"Datasheet"),HYPERLINK(_xlfn.CONCAT("https://",$I4714),"Datasheet")))</f>
        <v>None Attached</v>
      </c>
      <c r="M4714" s="56"/>
      <c r="P4714" s="58"/>
      <c r="Q4714" s="1" t="n">
        <f aca="false">$M4714-$N4714</f>
        <v>0</v>
      </c>
      <c r="R4714" s="56"/>
      <c r="T4714" s="59" t="s">
        <v>15</v>
      </c>
      <c r="U4714" s="1" t="n">
        <f aca="false">$S4714-$R4714</f>
        <v>0</v>
      </c>
      <c r="V4714" s="1" t="n">
        <f aca="false">IF($T4714="±",$Q4714*2,$Q4714)</f>
        <v>0</v>
      </c>
      <c r="W4714" s="60" t="str">
        <f aca="false">IFERROR($U4714/ABS($V4714),"N/A")</f>
        <v>N/A</v>
      </c>
      <c r="X4714" s="61" t="str">
        <f aca="false">IF(OR($W4714="N/A",$R4714="",$S4714=""),"N/A",IF($W4714&gt;=4,"Not Significant",IF($W4714&gt;=2,"Semi-Significant","Significant")))</f>
        <v>N/A</v>
      </c>
      <c r="Z4714" s="1" t="str">
        <f aca="false">IF($D4714="Z540.1 w/data",0,"")</f>
        <v/>
      </c>
      <c r="AA4714" s="1" t="e">
        <f aca="false">$Y4714+$Q4714+$Z4714</f>
        <v>#VALUE!</v>
      </c>
      <c r="AB4714" s="1" t="n">
        <f aca="false">$N4714+$Q4714</f>
        <v>0</v>
      </c>
      <c r="AC4714" s="1" t="str">
        <f aca="false">IF($Y4714="","",IF(AND($AA4714&gt;=$R4714,$AA4714&lt;=$S4714),"Pass","Fail"))</f>
        <v/>
      </c>
      <c r="AD4714" s="1" t="str">
        <f aca="false">IF($Y4714="","",IF($AA4714&gt;$R4714,"Pass","Fail"))</f>
        <v/>
      </c>
      <c r="AE4714" s="1" t="str">
        <f aca="false">IF($Y4714="","",IF($AA4714&gt;=$R4714,"Pass","Fail"))</f>
        <v/>
      </c>
      <c r="AF4714" s="1" t="str">
        <f aca="false">IF($Y4714="","",IF($AA4714&lt;=$S4714,"Pass","Fail"))</f>
        <v/>
      </c>
      <c r="AG4714" s="1" t="str">
        <f aca="false">IF($Y4714="","",IF($AA4714&lt;$S4714,"Pass","Fail"))</f>
        <v/>
      </c>
      <c r="AH4714" s="23" t="str">
        <f aca="true">INDIRECT(CHOOSE(MATCH($T4714,{"±","&gt;","≥","≤","&lt;"},0), "AC", "AD", "AE", "AF", "AG") &amp; ROW())</f>
        <v/>
      </c>
      <c r="AI4714" s="56" t="str">
        <f aca="false">IF($X4714="Not Significant","No Further Action Required",
IF($AH4714="","",
IF(AND($AH4714="Pass",$L4714="0 - Passed "),"Analysis performed; no further action required.",
IF(AND($AH4714="Fail",$L4714="1 - Failed "),"Analysis performed; no further action required.",
IF(AND($AH4714="Pass",$L4714="2 - Limited In Use "),"Analysis performed; no further action required.",
IF(AND($AH4714="Fail",$L4714="3 - Adjusted "),"Analysis performed; no further action required.",
"Unit fails analysis; TSM determination required."))))))</f>
        <v/>
      </c>
      <c r="AJ4714" s="58"/>
    </row>
    <row r="4715" customFormat="false" ht="15" hidden="false" customHeight="false" outlineLevel="0" collapsed="false">
      <c r="A4715" s="56"/>
      <c r="E4715" s="57" t="str">
        <f aca="false">IF(AND($F4715="",$G4715=""),"",IF($G4715="",$F4715,HYPERLINK($G4715,$F4715)))</f>
        <v/>
      </c>
      <c r="H4715" s="1" t="str">
        <f aca="false">IF($I4715="","None Attached",IF(LEFT($I4715,5)="https",HYPERLINK($I4715,"Datasheet"),HYPERLINK(_xlfn.CONCAT("https://",$I4715),"Datasheet")))</f>
        <v>None Attached</v>
      </c>
      <c r="M4715" s="56"/>
      <c r="P4715" s="58"/>
      <c r="Q4715" s="1" t="n">
        <f aca="false">$M4715-$N4715</f>
        <v>0</v>
      </c>
      <c r="R4715" s="56"/>
      <c r="T4715" s="59" t="s">
        <v>15</v>
      </c>
      <c r="U4715" s="1" t="n">
        <f aca="false">$S4715-$R4715</f>
        <v>0</v>
      </c>
      <c r="V4715" s="1" t="n">
        <f aca="false">IF($T4715="±",$Q4715*2,$Q4715)</f>
        <v>0</v>
      </c>
      <c r="W4715" s="60" t="str">
        <f aca="false">IFERROR($U4715/ABS($V4715),"N/A")</f>
        <v>N/A</v>
      </c>
      <c r="X4715" s="61" t="str">
        <f aca="false">IF(OR($W4715="N/A",$R4715="",$S4715=""),"N/A",IF($W4715&gt;=4,"Not Significant",IF($W4715&gt;=2,"Semi-Significant","Significant")))</f>
        <v>N/A</v>
      </c>
      <c r="Z4715" s="1" t="str">
        <f aca="false">IF($D4715="Z540.1 w/data",0,"")</f>
        <v/>
      </c>
      <c r="AA4715" s="1" t="e">
        <f aca="false">$Y4715+$Q4715+$Z4715</f>
        <v>#VALUE!</v>
      </c>
      <c r="AB4715" s="1" t="n">
        <f aca="false">$N4715+$Q4715</f>
        <v>0</v>
      </c>
      <c r="AC4715" s="1" t="str">
        <f aca="false">IF($Y4715="","",IF(AND($AA4715&gt;=$R4715,$AA4715&lt;=$S4715),"Pass","Fail"))</f>
        <v/>
      </c>
      <c r="AD4715" s="1" t="str">
        <f aca="false">IF($Y4715="","",IF($AA4715&gt;$R4715,"Pass","Fail"))</f>
        <v/>
      </c>
      <c r="AE4715" s="1" t="str">
        <f aca="false">IF($Y4715="","",IF($AA4715&gt;=$R4715,"Pass","Fail"))</f>
        <v/>
      </c>
      <c r="AF4715" s="1" t="str">
        <f aca="false">IF($Y4715="","",IF($AA4715&lt;=$S4715,"Pass","Fail"))</f>
        <v/>
      </c>
      <c r="AG4715" s="1" t="str">
        <f aca="false">IF($Y4715="","",IF($AA4715&lt;$S4715,"Pass","Fail"))</f>
        <v/>
      </c>
      <c r="AH4715" s="23" t="str">
        <f aca="true">INDIRECT(CHOOSE(MATCH($T4715,{"±","&gt;","≥","≤","&lt;"},0), "AC", "AD", "AE", "AF", "AG") &amp; ROW())</f>
        <v/>
      </c>
      <c r="AI4715" s="56" t="str">
        <f aca="false">IF($X4715="Not Significant","No Further Action Required",
IF($AH4715="","",
IF(AND($AH4715="Pass",$L4715="0 - Passed "),"Analysis performed; no further action required.",
IF(AND($AH4715="Fail",$L4715="1 - Failed "),"Analysis performed; no further action required.",
IF(AND($AH4715="Pass",$L4715="2 - Limited In Use "),"Analysis performed; no further action required.",
IF(AND($AH4715="Fail",$L4715="3 - Adjusted "),"Analysis performed; no further action required.",
"Unit fails analysis; TSM determination required."))))))</f>
        <v/>
      </c>
      <c r="AJ4715" s="58"/>
    </row>
    <row r="4716" customFormat="false" ht="15" hidden="false" customHeight="false" outlineLevel="0" collapsed="false">
      <c r="A4716" s="56"/>
      <c r="E4716" s="57" t="str">
        <f aca="false">IF(AND($F4716="",$G4716=""),"",IF($G4716="",$F4716,HYPERLINK($G4716,$F4716)))</f>
        <v/>
      </c>
      <c r="H4716" s="1" t="str">
        <f aca="false">IF($I4716="","None Attached",IF(LEFT($I4716,5)="https",HYPERLINK($I4716,"Datasheet"),HYPERLINK(_xlfn.CONCAT("https://",$I4716),"Datasheet")))</f>
        <v>None Attached</v>
      </c>
      <c r="M4716" s="56"/>
      <c r="P4716" s="58"/>
      <c r="Q4716" s="1" t="n">
        <f aca="false">$M4716-$N4716</f>
        <v>0</v>
      </c>
      <c r="R4716" s="56"/>
      <c r="T4716" s="59" t="s">
        <v>15</v>
      </c>
      <c r="U4716" s="1" t="n">
        <f aca="false">$S4716-$R4716</f>
        <v>0</v>
      </c>
      <c r="V4716" s="1" t="n">
        <f aca="false">IF($T4716="±",$Q4716*2,$Q4716)</f>
        <v>0</v>
      </c>
      <c r="W4716" s="60" t="str">
        <f aca="false">IFERROR($U4716/ABS($V4716),"N/A")</f>
        <v>N/A</v>
      </c>
      <c r="X4716" s="61" t="str">
        <f aca="false">IF(OR($W4716="N/A",$R4716="",$S4716=""),"N/A",IF($W4716&gt;=4,"Not Significant",IF($W4716&gt;=2,"Semi-Significant","Significant")))</f>
        <v>N/A</v>
      </c>
      <c r="Z4716" s="1" t="str">
        <f aca="false">IF($D4716="Z540.1 w/data",0,"")</f>
        <v/>
      </c>
      <c r="AA4716" s="1" t="e">
        <f aca="false">$Y4716+$Q4716+$Z4716</f>
        <v>#VALUE!</v>
      </c>
      <c r="AB4716" s="1" t="n">
        <f aca="false">$N4716+$Q4716</f>
        <v>0</v>
      </c>
      <c r="AC4716" s="1" t="str">
        <f aca="false">IF($Y4716="","",IF(AND($AA4716&gt;=$R4716,$AA4716&lt;=$S4716),"Pass","Fail"))</f>
        <v/>
      </c>
      <c r="AD4716" s="1" t="str">
        <f aca="false">IF($Y4716="","",IF($AA4716&gt;$R4716,"Pass","Fail"))</f>
        <v/>
      </c>
      <c r="AE4716" s="1" t="str">
        <f aca="false">IF($Y4716="","",IF($AA4716&gt;=$R4716,"Pass","Fail"))</f>
        <v/>
      </c>
      <c r="AF4716" s="1" t="str">
        <f aca="false">IF($Y4716="","",IF($AA4716&lt;=$S4716,"Pass","Fail"))</f>
        <v/>
      </c>
      <c r="AG4716" s="1" t="str">
        <f aca="false">IF($Y4716="","",IF($AA4716&lt;$S4716,"Pass","Fail"))</f>
        <v/>
      </c>
      <c r="AH4716" s="23" t="str">
        <f aca="true">INDIRECT(CHOOSE(MATCH($T4716,{"±","&gt;","≥","≤","&lt;"},0), "AC", "AD", "AE", "AF", "AG") &amp; ROW())</f>
        <v/>
      </c>
      <c r="AI4716" s="56" t="str">
        <f aca="false">IF($X4716="Not Significant","No Further Action Required",
IF($AH4716="","",
IF(AND($AH4716="Pass",$L4716="0 - Passed "),"Analysis performed; no further action required.",
IF(AND($AH4716="Fail",$L4716="1 - Failed "),"Analysis performed; no further action required.",
IF(AND($AH4716="Pass",$L4716="2 - Limited In Use "),"Analysis performed; no further action required.",
IF(AND($AH4716="Fail",$L4716="3 - Adjusted "),"Analysis performed; no further action required.",
"Unit fails analysis; TSM determination required."))))))</f>
        <v/>
      </c>
      <c r="AJ4716" s="58"/>
    </row>
    <row r="4717" customFormat="false" ht="15" hidden="false" customHeight="false" outlineLevel="0" collapsed="false">
      <c r="A4717" s="56"/>
      <c r="E4717" s="57" t="str">
        <f aca="false">IF(AND($F4717="",$G4717=""),"",IF($G4717="",$F4717,HYPERLINK($G4717,$F4717)))</f>
        <v/>
      </c>
      <c r="H4717" s="1" t="str">
        <f aca="false">IF($I4717="","None Attached",IF(LEFT($I4717,5)="https",HYPERLINK($I4717,"Datasheet"),HYPERLINK(_xlfn.CONCAT("https://",$I4717),"Datasheet")))</f>
        <v>None Attached</v>
      </c>
      <c r="M4717" s="56"/>
      <c r="P4717" s="58"/>
      <c r="Q4717" s="1" t="n">
        <f aca="false">$M4717-$N4717</f>
        <v>0</v>
      </c>
      <c r="R4717" s="56"/>
      <c r="T4717" s="59" t="s">
        <v>15</v>
      </c>
      <c r="U4717" s="1" t="n">
        <f aca="false">$S4717-$R4717</f>
        <v>0</v>
      </c>
      <c r="V4717" s="1" t="n">
        <f aca="false">IF($T4717="±",$Q4717*2,$Q4717)</f>
        <v>0</v>
      </c>
      <c r="W4717" s="60" t="str">
        <f aca="false">IFERROR($U4717/ABS($V4717),"N/A")</f>
        <v>N/A</v>
      </c>
      <c r="X4717" s="61" t="str">
        <f aca="false">IF(OR($W4717="N/A",$R4717="",$S4717=""),"N/A",IF($W4717&gt;=4,"Not Significant",IF($W4717&gt;=2,"Semi-Significant","Significant")))</f>
        <v>N/A</v>
      </c>
      <c r="Z4717" s="1" t="str">
        <f aca="false">IF($D4717="Z540.1 w/data",0,"")</f>
        <v/>
      </c>
      <c r="AA4717" s="1" t="e">
        <f aca="false">$Y4717+$Q4717+$Z4717</f>
        <v>#VALUE!</v>
      </c>
      <c r="AB4717" s="1" t="n">
        <f aca="false">$N4717+$Q4717</f>
        <v>0</v>
      </c>
      <c r="AC4717" s="1" t="str">
        <f aca="false">IF($Y4717="","",IF(AND($AA4717&gt;=$R4717,$AA4717&lt;=$S4717),"Pass","Fail"))</f>
        <v/>
      </c>
      <c r="AD4717" s="1" t="str">
        <f aca="false">IF($Y4717="","",IF($AA4717&gt;$R4717,"Pass","Fail"))</f>
        <v/>
      </c>
      <c r="AE4717" s="1" t="str">
        <f aca="false">IF($Y4717="","",IF($AA4717&gt;=$R4717,"Pass","Fail"))</f>
        <v/>
      </c>
      <c r="AF4717" s="1" t="str">
        <f aca="false">IF($Y4717="","",IF($AA4717&lt;=$S4717,"Pass","Fail"))</f>
        <v/>
      </c>
      <c r="AG4717" s="1" t="str">
        <f aca="false">IF($Y4717="","",IF($AA4717&lt;$S4717,"Pass","Fail"))</f>
        <v/>
      </c>
      <c r="AH4717" s="23" t="str">
        <f aca="true">INDIRECT(CHOOSE(MATCH($T4717,{"±","&gt;","≥","≤","&lt;"},0), "AC", "AD", "AE", "AF", "AG") &amp; ROW())</f>
        <v/>
      </c>
      <c r="AI4717" s="56" t="str">
        <f aca="false">IF($X4717="Not Significant","No Further Action Required",
IF($AH4717="","",
IF(AND($AH4717="Pass",$L4717="0 - Passed "),"Analysis performed; no further action required.",
IF(AND($AH4717="Fail",$L4717="1 - Failed "),"Analysis performed; no further action required.",
IF(AND($AH4717="Pass",$L4717="2 - Limited In Use "),"Analysis performed; no further action required.",
IF(AND($AH4717="Fail",$L4717="3 - Adjusted "),"Analysis performed; no further action required.",
"Unit fails analysis; TSM determination required."))))))</f>
        <v/>
      </c>
      <c r="AJ4717" s="58"/>
    </row>
    <row r="4718" customFormat="false" ht="15" hidden="false" customHeight="false" outlineLevel="0" collapsed="false">
      <c r="A4718" s="56"/>
      <c r="E4718" s="57" t="str">
        <f aca="false">IF(AND($F4718="",$G4718=""),"",IF($G4718="",$F4718,HYPERLINK($G4718,$F4718)))</f>
        <v/>
      </c>
      <c r="H4718" s="1" t="str">
        <f aca="false">IF($I4718="","None Attached",IF(LEFT($I4718,5)="https",HYPERLINK($I4718,"Datasheet"),HYPERLINK(_xlfn.CONCAT("https://",$I4718),"Datasheet")))</f>
        <v>None Attached</v>
      </c>
      <c r="M4718" s="56"/>
      <c r="P4718" s="58"/>
      <c r="Q4718" s="1" t="n">
        <f aca="false">$M4718-$N4718</f>
        <v>0</v>
      </c>
      <c r="R4718" s="56"/>
      <c r="T4718" s="59" t="s">
        <v>15</v>
      </c>
      <c r="U4718" s="1" t="n">
        <f aca="false">$S4718-$R4718</f>
        <v>0</v>
      </c>
      <c r="V4718" s="1" t="n">
        <f aca="false">IF($T4718="±",$Q4718*2,$Q4718)</f>
        <v>0</v>
      </c>
      <c r="W4718" s="60" t="str">
        <f aca="false">IFERROR($U4718/ABS($V4718),"N/A")</f>
        <v>N/A</v>
      </c>
      <c r="X4718" s="61" t="str">
        <f aca="false">IF(OR($W4718="N/A",$R4718="",$S4718=""),"N/A",IF($W4718&gt;=4,"Not Significant",IF($W4718&gt;=2,"Semi-Significant","Significant")))</f>
        <v>N/A</v>
      </c>
      <c r="Z4718" s="1" t="str">
        <f aca="false">IF($D4718="Z540.1 w/data",0,"")</f>
        <v/>
      </c>
      <c r="AA4718" s="1" t="e">
        <f aca="false">$Y4718+$Q4718+$Z4718</f>
        <v>#VALUE!</v>
      </c>
      <c r="AB4718" s="1" t="n">
        <f aca="false">$N4718+$Q4718</f>
        <v>0</v>
      </c>
      <c r="AC4718" s="1" t="str">
        <f aca="false">IF($Y4718="","",IF(AND($AA4718&gt;=$R4718,$AA4718&lt;=$S4718),"Pass","Fail"))</f>
        <v/>
      </c>
      <c r="AD4718" s="1" t="str">
        <f aca="false">IF($Y4718="","",IF($AA4718&gt;$R4718,"Pass","Fail"))</f>
        <v/>
      </c>
      <c r="AE4718" s="1" t="str">
        <f aca="false">IF($Y4718="","",IF($AA4718&gt;=$R4718,"Pass","Fail"))</f>
        <v/>
      </c>
      <c r="AF4718" s="1" t="str">
        <f aca="false">IF($Y4718="","",IF($AA4718&lt;=$S4718,"Pass","Fail"))</f>
        <v/>
      </c>
      <c r="AG4718" s="1" t="str">
        <f aca="false">IF($Y4718="","",IF($AA4718&lt;$S4718,"Pass","Fail"))</f>
        <v/>
      </c>
      <c r="AH4718" s="23" t="str">
        <f aca="true">INDIRECT(CHOOSE(MATCH($T4718,{"±","&gt;","≥","≤","&lt;"},0), "AC", "AD", "AE", "AF", "AG") &amp; ROW())</f>
        <v/>
      </c>
      <c r="AI4718" s="56" t="str">
        <f aca="false">IF($X4718="Not Significant","No Further Action Required",
IF($AH4718="","",
IF(AND($AH4718="Pass",$L4718="0 - Passed "),"Analysis performed; no further action required.",
IF(AND($AH4718="Fail",$L4718="1 - Failed "),"Analysis performed; no further action required.",
IF(AND($AH4718="Pass",$L4718="2 - Limited In Use "),"Analysis performed; no further action required.",
IF(AND($AH4718="Fail",$L4718="3 - Adjusted "),"Analysis performed; no further action required.",
"Unit fails analysis; TSM determination required."))))))</f>
        <v/>
      </c>
      <c r="AJ4718" s="58"/>
    </row>
    <row r="4719" customFormat="false" ht="15" hidden="false" customHeight="false" outlineLevel="0" collapsed="false">
      <c r="A4719" s="56"/>
      <c r="E4719" s="57" t="str">
        <f aca="false">IF(AND($F4719="",$G4719=""),"",IF($G4719="",$F4719,HYPERLINK($G4719,$F4719)))</f>
        <v/>
      </c>
      <c r="H4719" s="1" t="str">
        <f aca="false">IF($I4719="","None Attached",IF(LEFT($I4719,5)="https",HYPERLINK($I4719,"Datasheet"),HYPERLINK(_xlfn.CONCAT("https://",$I4719),"Datasheet")))</f>
        <v>None Attached</v>
      </c>
      <c r="M4719" s="56"/>
      <c r="P4719" s="58"/>
      <c r="Q4719" s="1" t="n">
        <f aca="false">$M4719-$N4719</f>
        <v>0</v>
      </c>
      <c r="R4719" s="56"/>
      <c r="T4719" s="59" t="s">
        <v>15</v>
      </c>
      <c r="U4719" s="1" t="n">
        <f aca="false">$S4719-$R4719</f>
        <v>0</v>
      </c>
      <c r="V4719" s="1" t="n">
        <f aca="false">IF($T4719="±",$Q4719*2,$Q4719)</f>
        <v>0</v>
      </c>
      <c r="W4719" s="60" t="str">
        <f aca="false">IFERROR($U4719/ABS($V4719),"N/A")</f>
        <v>N/A</v>
      </c>
      <c r="X4719" s="61" t="str">
        <f aca="false">IF(OR($W4719="N/A",$R4719="",$S4719=""),"N/A",IF($W4719&gt;=4,"Not Significant",IF($W4719&gt;=2,"Semi-Significant","Significant")))</f>
        <v>N/A</v>
      </c>
      <c r="Z4719" s="1" t="str">
        <f aca="false">IF($D4719="Z540.1 w/data",0,"")</f>
        <v/>
      </c>
      <c r="AA4719" s="1" t="e">
        <f aca="false">$Y4719+$Q4719+$Z4719</f>
        <v>#VALUE!</v>
      </c>
      <c r="AB4719" s="1" t="n">
        <f aca="false">$N4719+$Q4719</f>
        <v>0</v>
      </c>
      <c r="AC4719" s="1" t="str">
        <f aca="false">IF($Y4719="","",IF(AND($AA4719&gt;=$R4719,$AA4719&lt;=$S4719),"Pass","Fail"))</f>
        <v/>
      </c>
      <c r="AD4719" s="1" t="str">
        <f aca="false">IF($Y4719="","",IF($AA4719&gt;$R4719,"Pass","Fail"))</f>
        <v/>
      </c>
      <c r="AE4719" s="1" t="str">
        <f aca="false">IF($Y4719="","",IF($AA4719&gt;=$R4719,"Pass","Fail"))</f>
        <v/>
      </c>
      <c r="AF4719" s="1" t="str">
        <f aca="false">IF($Y4719="","",IF($AA4719&lt;=$S4719,"Pass","Fail"))</f>
        <v/>
      </c>
      <c r="AG4719" s="1" t="str">
        <f aca="false">IF($Y4719="","",IF($AA4719&lt;$S4719,"Pass","Fail"))</f>
        <v/>
      </c>
      <c r="AH4719" s="23" t="str">
        <f aca="true">INDIRECT(CHOOSE(MATCH($T4719,{"±","&gt;","≥","≤","&lt;"},0), "AC", "AD", "AE", "AF", "AG") &amp; ROW())</f>
        <v/>
      </c>
      <c r="AI4719" s="56" t="str">
        <f aca="false">IF($X4719="Not Significant","No Further Action Required",
IF($AH4719="","",
IF(AND($AH4719="Pass",$L4719="0 - Passed "),"Analysis performed; no further action required.",
IF(AND($AH4719="Fail",$L4719="1 - Failed "),"Analysis performed; no further action required.",
IF(AND($AH4719="Pass",$L4719="2 - Limited In Use "),"Analysis performed; no further action required.",
IF(AND($AH4719="Fail",$L4719="3 - Adjusted "),"Analysis performed; no further action required.",
"Unit fails analysis; TSM determination required."))))))</f>
        <v/>
      </c>
      <c r="AJ4719" s="58"/>
    </row>
    <row r="4720" customFormat="false" ht="15" hidden="false" customHeight="false" outlineLevel="0" collapsed="false">
      <c r="A4720" s="56"/>
      <c r="E4720" s="57" t="str">
        <f aca="false">IF(AND($F4720="",$G4720=""),"",IF($G4720="",$F4720,HYPERLINK($G4720,$F4720)))</f>
        <v/>
      </c>
      <c r="H4720" s="1" t="str">
        <f aca="false">IF($I4720="","None Attached",IF(LEFT($I4720,5)="https",HYPERLINK($I4720,"Datasheet"),HYPERLINK(_xlfn.CONCAT("https://",$I4720),"Datasheet")))</f>
        <v>None Attached</v>
      </c>
      <c r="M4720" s="56"/>
      <c r="P4720" s="58"/>
      <c r="Q4720" s="1" t="n">
        <f aca="false">$M4720-$N4720</f>
        <v>0</v>
      </c>
      <c r="R4720" s="56"/>
      <c r="T4720" s="59" t="s">
        <v>15</v>
      </c>
      <c r="U4720" s="1" t="n">
        <f aca="false">$S4720-$R4720</f>
        <v>0</v>
      </c>
      <c r="V4720" s="1" t="n">
        <f aca="false">IF($T4720="±",$Q4720*2,$Q4720)</f>
        <v>0</v>
      </c>
      <c r="W4720" s="60" t="str">
        <f aca="false">IFERROR($U4720/ABS($V4720),"N/A")</f>
        <v>N/A</v>
      </c>
      <c r="X4720" s="61" t="str">
        <f aca="false">IF(OR($W4720="N/A",$R4720="",$S4720=""),"N/A",IF($W4720&gt;=4,"Not Significant",IF($W4720&gt;=2,"Semi-Significant","Significant")))</f>
        <v>N/A</v>
      </c>
      <c r="Z4720" s="1" t="str">
        <f aca="false">IF($D4720="Z540.1 w/data",0,"")</f>
        <v/>
      </c>
      <c r="AA4720" s="1" t="e">
        <f aca="false">$Y4720+$Q4720+$Z4720</f>
        <v>#VALUE!</v>
      </c>
      <c r="AB4720" s="1" t="n">
        <f aca="false">$N4720+$Q4720</f>
        <v>0</v>
      </c>
      <c r="AC4720" s="1" t="str">
        <f aca="false">IF($Y4720="","",IF(AND($AA4720&gt;=$R4720,$AA4720&lt;=$S4720),"Pass","Fail"))</f>
        <v/>
      </c>
      <c r="AD4720" s="1" t="str">
        <f aca="false">IF($Y4720="","",IF($AA4720&gt;$R4720,"Pass","Fail"))</f>
        <v/>
      </c>
      <c r="AE4720" s="1" t="str">
        <f aca="false">IF($Y4720="","",IF($AA4720&gt;=$R4720,"Pass","Fail"))</f>
        <v/>
      </c>
      <c r="AF4720" s="1" t="str">
        <f aca="false">IF($Y4720="","",IF($AA4720&lt;=$S4720,"Pass","Fail"))</f>
        <v/>
      </c>
      <c r="AG4720" s="1" t="str">
        <f aca="false">IF($Y4720="","",IF($AA4720&lt;$S4720,"Pass","Fail"))</f>
        <v/>
      </c>
      <c r="AH4720" s="23" t="str">
        <f aca="true">INDIRECT(CHOOSE(MATCH($T4720,{"±","&gt;","≥","≤","&lt;"},0), "AC", "AD", "AE", "AF", "AG") &amp; ROW())</f>
        <v/>
      </c>
      <c r="AI4720" s="56" t="str">
        <f aca="false">IF($X4720="Not Significant","No Further Action Required",
IF($AH4720="","",
IF(AND($AH4720="Pass",$L4720="0 - Passed "),"Analysis performed; no further action required.",
IF(AND($AH4720="Fail",$L4720="1 - Failed "),"Analysis performed; no further action required.",
IF(AND($AH4720="Pass",$L4720="2 - Limited In Use "),"Analysis performed; no further action required.",
IF(AND($AH4720="Fail",$L4720="3 - Adjusted "),"Analysis performed; no further action required.",
"Unit fails analysis; TSM determination required."))))))</f>
        <v/>
      </c>
      <c r="AJ4720" s="58"/>
    </row>
    <row r="4721" customFormat="false" ht="15" hidden="false" customHeight="false" outlineLevel="0" collapsed="false">
      <c r="A4721" s="56"/>
      <c r="E4721" s="57" t="str">
        <f aca="false">IF(AND($F4721="",$G4721=""),"",IF($G4721="",$F4721,HYPERLINK($G4721,$F4721)))</f>
        <v/>
      </c>
      <c r="H4721" s="1" t="str">
        <f aca="false">IF($I4721="","None Attached",IF(LEFT($I4721,5)="https",HYPERLINK($I4721,"Datasheet"),HYPERLINK(_xlfn.CONCAT("https://",$I4721),"Datasheet")))</f>
        <v>None Attached</v>
      </c>
      <c r="M4721" s="56"/>
      <c r="P4721" s="58"/>
      <c r="Q4721" s="1" t="n">
        <f aca="false">$M4721-$N4721</f>
        <v>0</v>
      </c>
      <c r="R4721" s="56"/>
      <c r="T4721" s="59" t="s">
        <v>15</v>
      </c>
      <c r="U4721" s="1" t="n">
        <f aca="false">$S4721-$R4721</f>
        <v>0</v>
      </c>
      <c r="V4721" s="1" t="n">
        <f aca="false">IF($T4721="±",$Q4721*2,$Q4721)</f>
        <v>0</v>
      </c>
      <c r="W4721" s="60" t="str">
        <f aca="false">IFERROR($U4721/ABS($V4721),"N/A")</f>
        <v>N/A</v>
      </c>
      <c r="X4721" s="61" t="str">
        <f aca="false">IF(OR($W4721="N/A",$R4721="",$S4721=""),"N/A",IF($W4721&gt;=4,"Not Significant",IF($W4721&gt;=2,"Semi-Significant","Significant")))</f>
        <v>N/A</v>
      </c>
      <c r="Z4721" s="1" t="str">
        <f aca="false">IF($D4721="Z540.1 w/data",0,"")</f>
        <v/>
      </c>
      <c r="AA4721" s="1" t="e">
        <f aca="false">$Y4721+$Q4721+$Z4721</f>
        <v>#VALUE!</v>
      </c>
      <c r="AB4721" s="1" t="n">
        <f aca="false">$N4721+$Q4721</f>
        <v>0</v>
      </c>
      <c r="AC4721" s="1" t="str">
        <f aca="false">IF($Y4721="","",IF(AND($AA4721&gt;=$R4721,$AA4721&lt;=$S4721),"Pass","Fail"))</f>
        <v/>
      </c>
      <c r="AD4721" s="1" t="str">
        <f aca="false">IF($Y4721="","",IF($AA4721&gt;$R4721,"Pass","Fail"))</f>
        <v/>
      </c>
      <c r="AE4721" s="1" t="str">
        <f aca="false">IF($Y4721="","",IF($AA4721&gt;=$R4721,"Pass","Fail"))</f>
        <v/>
      </c>
      <c r="AF4721" s="1" t="str">
        <f aca="false">IF($Y4721="","",IF($AA4721&lt;=$S4721,"Pass","Fail"))</f>
        <v/>
      </c>
      <c r="AG4721" s="1" t="str">
        <f aca="false">IF($Y4721="","",IF($AA4721&lt;$S4721,"Pass","Fail"))</f>
        <v/>
      </c>
      <c r="AH4721" s="23" t="str">
        <f aca="true">INDIRECT(CHOOSE(MATCH($T4721,{"±","&gt;","≥","≤","&lt;"},0), "AC", "AD", "AE", "AF", "AG") &amp; ROW())</f>
        <v/>
      </c>
      <c r="AI4721" s="56" t="str">
        <f aca="false">IF($X4721="Not Significant","No Further Action Required",
IF($AH4721="","",
IF(AND($AH4721="Pass",$L4721="0 - Passed "),"Analysis performed; no further action required.",
IF(AND($AH4721="Fail",$L4721="1 - Failed "),"Analysis performed; no further action required.",
IF(AND($AH4721="Pass",$L4721="2 - Limited In Use "),"Analysis performed; no further action required.",
IF(AND($AH4721="Fail",$L4721="3 - Adjusted "),"Analysis performed; no further action required.",
"Unit fails analysis; TSM determination required."))))))</f>
        <v/>
      </c>
      <c r="AJ4721" s="58"/>
    </row>
    <row r="4722" customFormat="false" ht="15" hidden="false" customHeight="false" outlineLevel="0" collapsed="false">
      <c r="A4722" s="56"/>
      <c r="E4722" s="57" t="str">
        <f aca="false">IF(AND($F4722="",$G4722=""),"",IF($G4722="",$F4722,HYPERLINK($G4722,$F4722)))</f>
        <v/>
      </c>
      <c r="H4722" s="1" t="str">
        <f aca="false">IF($I4722="","None Attached",IF(LEFT($I4722,5)="https",HYPERLINK($I4722,"Datasheet"),HYPERLINK(_xlfn.CONCAT("https://",$I4722),"Datasheet")))</f>
        <v>None Attached</v>
      </c>
      <c r="M4722" s="56"/>
      <c r="P4722" s="58"/>
      <c r="Q4722" s="1" t="n">
        <f aca="false">$M4722-$N4722</f>
        <v>0</v>
      </c>
      <c r="R4722" s="56"/>
      <c r="T4722" s="59" t="s">
        <v>15</v>
      </c>
      <c r="U4722" s="1" t="n">
        <f aca="false">$S4722-$R4722</f>
        <v>0</v>
      </c>
      <c r="V4722" s="1" t="n">
        <f aca="false">IF($T4722="±",$Q4722*2,$Q4722)</f>
        <v>0</v>
      </c>
      <c r="W4722" s="60" t="str">
        <f aca="false">IFERROR($U4722/ABS($V4722),"N/A")</f>
        <v>N/A</v>
      </c>
      <c r="X4722" s="61" t="str">
        <f aca="false">IF(OR($W4722="N/A",$R4722="",$S4722=""),"N/A",IF($W4722&gt;=4,"Not Significant",IF($W4722&gt;=2,"Semi-Significant","Significant")))</f>
        <v>N/A</v>
      </c>
      <c r="Z4722" s="1" t="str">
        <f aca="false">IF($D4722="Z540.1 w/data",0,"")</f>
        <v/>
      </c>
      <c r="AA4722" s="1" t="e">
        <f aca="false">$Y4722+$Q4722+$Z4722</f>
        <v>#VALUE!</v>
      </c>
      <c r="AB4722" s="1" t="n">
        <f aca="false">$N4722+$Q4722</f>
        <v>0</v>
      </c>
      <c r="AC4722" s="1" t="str">
        <f aca="false">IF($Y4722="","",IF(AND($AA4722&gt;=$R4722,$AA4722&lt;=$S4722),"Pass","Fail"))</f>
        <v/>
      </c>
      <c r="AD4722" s="1" t="str">
        <f aca="false">IF($Y4722="","",IF($AA4722&gt;$R4722,"Pass","Fail"))</f>
        <v/>
      </c>
      <c r="AE4722" s="1" t="str">
        <f aca="false">IF($Y4722="","",IF($AA4722&gt;=$R4722,"Pass","Fail"))</f>
        <v/>
      </c>
      <c r="AF4722" s="1" t="str">
        <f aca="false">IF($Y4722="","",IF($AA4722&lt;=$S4722,"Pass","Fail"))</f>
        <v/>
      </c>
      <c r="AG4722" s="1" t="str">
        <f aca="false">IF($Y4722="","",IF($AA4722&lt;$S4722,"Pass","Fail"))</f>
        <v/>
      </c>
      <c r="AH4722" s="23" t="str">
        <f aca="true">INDIRECT(CHOOSE(MATCH($T4722,{"±","&gt;","≥","≤","&lt;"},0), "AC", "AD", "AE", "AF", "AG") &amp; ROW())</f>
        <v/>
      </c>
      <c r="AI4722" s="56" t="str">
        <f aca="false">IF($X4722="Not Significant","No Further Action Required",
IF($AH4722="","",
IF(AND($AH4722="Pass",$L4722="0 - Passed "),"Analysis performed; no further action required.",
IF(AND($AH4722="Fail",$L4722="1 - Failed "),"Analysis performed; no further action required.",
IF(AND($AH4722="Pass",$L4722="2 - Limited In Use "),"Analysis performed; no further action required.",
IF(AND($AH4722="Fail",$L4722="3 - Adjusted "),"Analysis performed; no further action required.",
"Unit fails analysis; TSM determination required."))))))</f>
        <v/>
      </c>
      <c r="AJ4722" s="58"/>
    </row>
    <row r="4723" customFormat="false" ht="15" hidden="false" customHeight="false" outlineLevel="0" collapsed="false">
      <c r="A4723" s="56"/>
      <c r="E4723" s="57" t="str">
        <f aca="false">IF(AND($F4723="",$G4723=""),"",IF($G4723="",$F4723,HYPERLINK($G4723,$F4723)))</f>
        <v/>
      </c>
      <c r="H4723" s="1" t="str">
        <f aca="false">IF($I4723="","None Attached",IF(LEFT($I4723,5)="https",HYPERLINK($I4723,"Datasheet"),HYPERLINK(_xlfn.CONCAT("https://",$I4723),"Datasheet")))</f>
        <v>None Attached</v>
      </c>
      <c r="M4723" s="56"/>
      <c r="P4723" s="58"/>
      <c r="Q4723" s="1" t="n">
        <f aca="false">$M4723-$N4723</f>
        <v>0</v>
      </c>
      <c r="R4723" s="56"/>
      <c r="T4723" s="59" t="s">
        <v>15</v>
      </c>
      <c r="U4723" s="1" t="n">
        <f aca="false">$S4723-$R4723</f>
        <v>0</v>
      </c>
      <c r="V4723" s="1" t="n">
        <f aca="false">IF($T4723="±",$Q4723*2,$Q4723)</f>
        <v>0</v>
      </c>
      <c r="W4723" s="60" t="str">
        <f aca="false">IFERROR($U4723/ABS($V4723),"N/A")</f>
        <v>N/A</v>
      </c>
      <c r="X4723" s="61" t="str">
        <f aca="false">IF(OR($W4723="N/A",$R4723="",$S4723=""),"N/A",IF($W4723&gt;=4,"Not Significant",IF($W4723&gt;=2,"Semi-Significant","Significant")))</f>
        <v>N/A</v>
      </c>
      <c r="Z4723" s="1" t="str">
        <f aca="false">IF($D4723="Z540.1 w/data",0,"")</f>
        <v/>
      </c>
      <c r="AA4723" s="1" t="e">
        <f aca="false">$Y4723+$Q4723+$Z4723</f>
        <v>#VALUE!</v>
      </c>
      <c r="AB4723" s="1" t="n">
        <f aca="false">$N4723+$Q4723</f>
        <v>0</v>
      </c>
      <c r="AC4723" s="1" t="str">
        <f aca="false">IF($Y4723="","",IF(AND($AA4723&gt;=$R4723,$AA4723&lt;=$S4723),"Pass","Fail"))</f>
        <v/>
      </c>
      <c r="AD4723" s="1" t="str">
        <f aca="false">IF($Y4723="","",IF($AA4723&gt;$R4723,"Pass","Fail"))</f>
        <v/>
      </c>
      <c r="AE4723" s="1" t="str">
        <f aca="false">IF($Y4723="","",IF($AA4723&gt;=$R4723,"Pass","Fail"))</f>
        <v/>
      </c>
      <c r="AF4723" s="1" t="str">
        <f aca="false">IF($Y4723="","",IF($AA4723&lt;=$S4723,"Pass","Fail"))</f>
        <v/>
      </c>
      <c r="AG4723" s="1" t="str">
        <f aca="false">IF($Y4723="","",IF($AA4723&lt;$S4723,"Pass","Fail"))</f>
        <v/>
      </c>
      <c r="AH4723" s="23" t="str">
        <f aca="true">INDIRECT(CHOOSE(MATCH($T4723,{"±","&gt;","≥","≤","&lt;"},0), "AC", "AD", "AE", "AF", "AG") &amp; ROW())</f>
        <v/>
      </c>
      <c r="AI4723" s="56" t="str">
        <f aca="false">IF($X4723="Not Significant","No Further Action Required",
IF($AH4723="","",
IF(AND($AH4723="Pass",$L4723="0 - Passed "),"Analysis performed; no further action required.",
IF(AND($AH4723="Fail",$L4723="1 - Failed "),"Analysis performed; no further action required.",
IF(AND($AH4723="Pass",$L4723="2 - Limited In Use "),"Analysis performed; no further action required.",
IF(AND($AH4723="Fail",$L4723="3 - Adjusted "),"Analysis performed; no further action required.",
"Unit fails analysis; TSM determination required."))))))</f>
        <v/>
      </c>
      <c r="AJ4723" s="58"/>
    </row>
    <row r="4724" customFormat="false" ht="15" hidden="false" customHeight="false" outlineLevel="0" collapsed="false">
      <c r="A4724" s="56"/>
      <c r="E4724" s="57" t="str">
        <f aca="false">IF(AND($F4724="",$G4724=""),"",IF($G4724="",$F4724,HYPERLINK($G4724,$F4724)))</f>
        <v/>
      </c>
      <c r="H4724" s="1" t="str">
        <f aca="false">IF($I4724="","None Attached",IF(LEFT($I4724,5)="https",HYPERLINK($I4724,"Datasheet"),HYPERLINK(_xlfn.CONCAT("https://",$I4724),"Datasheet")))</f>
        <v>None Attached</v>
      </c>
      <c r="M4724" s="56"/>
      <c r="P4724" s="58"/>
      <c r="Q4724" s="1" t="n">
        <f aca="false">$M4724-$N4724</f>
        <v>0</v>
      </c>
      <c r="R4724" s="56"/>
      <c r="T4724" s="59" t="s">
        <v>15</v>
      </c>
      <c r="U4724" s="1" t="n">
        <f aca="false">$S4724-$R4724</f>
        <v>0</v>
      </c>
      <c r="V4724" s="1" t="n">
        <f aca="false">IF($T4724="±",$Q4724*2,$Q4724)</f>
        <v>0</v>
      </c>
      <c r="W4724" s="60" t="str">
        <f aca="false">IFERROR($U4724/ABS($V4724),"N/A")</f>
        <v>N/A</v>
      </c>
      <c r="X4724" s="61" t="str">
        <f aca="false">IF(OR($W4724="N/A",$R4724="",$S4724=""),"N/A",IF($W4724&gt;=4,"Not Significant",IF($W4724&gt;=2,"Semi-Significant","Significant")))</f>
        <v>N/A</v>
      </c>
      <c r="Z4724" s="1" t="str">
        <f aca="false">IF($D4724="Z540.1 w/data",0,"")</f>
        <v/>
      </c>
      <c r="AA4724" s="1" t="e">
        <f aca="false">$Y4724+$Q4724+$Z4724</f>
        <v>#VALUE!</v>
      </c>
      <c r="AB4724" s="1" t="n">
        <f aca="false">$N4724+$Q4724</f>
        <v>0</v>
      </c>
      <c r="AC4724" s="1" t="str">
        <f aca="false">IF($Y4724="","",IF(AND($AA4724&gt;=$R4724,$AA4724&lt;=$S4724),"Pass","Fail"))</f>
        <v/>
      </c>
      <c r="AD4724" s="1" t="str">
        <f aca="false">IF($Y4724="","",IF($AA4724&gt;$R4724,"Pass","Fail"))</f>
        <v/>
      </c>
      <c r="AE4724" s="1" t="str">
        <f aca="false">IF($Y4724="","",IF($AA4724&gt;=$R4724,"Pass","Fail"))</f>
        <v/>
      </c>
      <c r="AF4724" s="1" t="str">
        <f aca="false">IF($Y4724="","",IF($AA4724&lt;=$S4724,"Pass","Fail"))</f>
        <v/>
      </c>
      <c r="AG4724" s="1" t="str">
        <f aca="false">IF($Y4724="","",IF($AA4724&lt;$S4724,"Pass","Fail"))</f>
        <v/>
      </c>
      <c r="AH4724" s="23" t="str">
        <f aca="true">INDIRECT(CHOOSE(MATCH($T4724,{"±","&gt;","≥","≤","&lt;"},0), "AC", "AD", "AE", "AF", "AG") &amp; ROW())</f>
        <v/>
      </c>
      <c r="AI4724" s="56" t="str">
        <f aca="false">IF($X4724="Not Significant","No Further Action Required",
IF($AH4724="","",
IF(AND($AH4724="Pass",$L4724="0 - Passed "),"Analysis performed; no further action required.",
IF(AND($AH4724="Fail",$L4724="1 - Failed "),"Analysis performed; no further action required.",
IF(AND($AH4724="Pass",$L4724="2 - Limited In Use "),"Analysis performed; no further action required.",
IF(AND($AH4724="Fail",$L4724="3 - Adjusted "),"Analysis performed; no further action required.",
"Unit fails analysis; TSM determination required."))))))</f>
        <v/>
      </c>
      <c r="AJ4724" s="58"/>
    </row>
    <row r="4725" customFormat="false" ht="15" hidden="false" customHeight="false" outlineLevel="0" collapsed="false">
      <c r="A4725" s="56"/>
      <c r="E4725" s="57" t="str">
        <f aca="false">IF(AND($F4725="",$G4725=""),"",IF($G4725="",$F4725,HYPERLINK($G4725,$F4725)))</f>
        <v/>
      </c>
      <c r="H4725" s="1" t="str">
        <f aca="false">IF($I4725="","None Attached",IF(LEFT($I4725,5)="https",HYPERLINK($I4725,"Datasheet"),HYPERLINK(_xlfn.CONCAT("https://",$I4725),"Datasheet")))</f>
        <v>None Attached</v>
      </c>
      <c r="M4725" s="56"/>
      <c r="P4725" s="58"/>
      <c r="Q4725" s="1" t="n">
        <f aca="false">$M4725-$N4725</f>
        <v>0</v>
      </c>
      <c r="R4725" s="56"/>
      <c r="T4725" s="59" t="s">
        <v>15</v>
      </c>
      <c r="U4725" s="1" t="n">
        <f aca="false">$S4725-$R4725</f>
        <v>0</v>
      </c>
      <c r="V4725" s="1" t="n">
        <f aca="false">IF($T4725="±",$Q4725*2,$Q4725)</f>
        <v>0</v>
      </c>
      <c r="W4725" s="60" t="str">
        <f aca="false">IFERROR($U4725/ABS($V4725),"N/A")</f>
        <v>N/A</v>
      </c>
      <c r="X4725" s="61" t="str">
        <f aca="false">IF(OR($W4725="N/A",$R4725="",$S4725=""),"N/A",IF($W4725&gt;=4,"Not Significant",IF($W4725&gt;=2,"Semi-Significant","Significant")))</f>
        <v>N/A</v>
      </c>
      <c r="Z4725" s="1" t="str">
        <f aca="false">IF($D4725="Z540.1 w/data",0,"")</f>
        <v/>
      </c>
      <c r="AA4725" s="1" t="e">
        <f aca="false">$Y4725+$Q4725+$Z4725</f>
        <v>#VALUE!</v>
      </c>
      <c r="AB4725" s="1" t="n">
        <f aca="false">$N4725+$Q4725</f>
        <v>0</v>
      </c>
      <c r="AC4725" s="1" t="str">
        <f aca="false">IF($Y4725="","",IF(AND($AA4725&gt;=$R4725,$AA4725&lt;=$S4725),"Pass","Fail"))</f>
        <v/>
      </c>
      <c r="AD4725" s="1" t="str">
        <f aca="false">IF($Y4725="","",IF($AA4725&gt;$R4725,"Pass","Fail"))</f>
        <v/>
      </c>
      <c r="AE4725" s="1" t="str">
        <f aca="false">IF($Y4725="","",IF($AA4725&gt;=$R4725,"Pass","Fail"))</f>
        <v/>
      </c>
      <c r="AF4725" s="1" t="str">
        <f aca="false">IF($Y4725="","",IF($AA4725&lt;=$S4725,"Pass","Fail"))</f>
        <v/>
      </c>
      <c r="AG4725" s="1" t="str">
        <f aca="false">IF($Y4725="","",IF($AA4725&lt;$S4725,"Pass","Fail"))</f>
        <v/>
      </c>
      <c r="AH4725" s="23" t="str">
        <f aca="true">INDIRECT(CHOOSE(MATCH($T4725,{"±","&gt;","≥","≤","&lt;"},0), "AC", "AD", "AE", "AF", "AG") &amp; ROW())</f>
        <v/>
      </c>
      <c r="AI4725" s="56" t="str">
        <f aca="false">IF($X4725="Not Significant","No Further Action Required",
IF($AH4725="","",
IF(AND($AH4725="Pass",$L4725="0 - Passed "),"Analysis performed; no further action required.",
IF(AND($AH4725="Fail",$L4725="1 - Failed "),"Analysis performed; no further action required.",
IF(AND($AH4725="Pass",$L4725="2 - Limited In Use "),"Analysis performed; no further action required.",
IF(AND($AH4725="Fail",$L4725="3 - Adjusted "),"Analysis performed; no further action required.",
"Unit fails analysis; TSM determination required."))))))</f>
        <v/>
      </c>
      <c r="AJ4725" s="58"/>
    </row>
    <row r="4726" customFormat="false" ht="15" hidden="false" customHeight="false" outlineLevel="0" collapsed="false">
      <c r="A4726" s="56"/>
      <c r="E4726" s="57" t="str">
        <f aca="false">IF(AND($F4726="",$G4726=""),"",IF($G4726="",$F4726,HYPERLINK($G4726,$F4726)))</f>
        <v/>
      </c>
      <c r="H4726" s="1" t="str">
        <f aca="false">IF($I4726="","None Attached",IF(LEFT($I4726,5)="https",HYPERLINK($I4726,"Datasheet"),HYPERLINK(_xlfn.CONCAT("https://",$I4726),"Datasheet")))</f>
        <v>None Attached</v>
      </c>
      <c r="M4726" s="56"/>
      <c r="P4726" s="58"/>
      <c r="Q4726" s="1" t="n">
        <f aca="false">$M4726-$N4726</f>
        <v>0</v>
      </c>
      <c r="R4726" s="56"/>
      <c r="T4726" s="59" t="s">
        <v>15</v>
      </c>
      <c r="U4726" s="1" t="n">
        <f aca="false">$S4726-$R4726</f>
        <v>0</v>
      </c>
      <c r="V4726" s="1" t="n">
        <f aca="false">IF($T4726="±",$Q4726*2,$Q4726)</f>
        <v>0</v>
      </c>
      <c r="W4726" s="60" t="str">
        <f aca="false">IFERROR($U4726/ABS($V4726),"N/A")</f>
        <v>N/A</v>
      </c>
      <c r="X4726" s="61" t="str">
        <f aca="false">IF(OR($W4726="N/A",$R4726="",$S4726=""),"N/A",IF($W4726&gt;=4,"Not Significant",IF($W4726&gt;=2,"Semi-Significant","Significant")))</f>
        <v>N/A</v>
      </c>
      <c r="Z4726" s="1" t="str">
        <f aca="false">IF($D4726="Z540.1 w/data",0,"")</f>
        <v/>
      </c>
      <c r="AA4726" s="1" t="e">
        <f aca="false">$Y4726+$Q4726+$Z4726</f>
        <v>#VALUE!</v>
      </c>
      <c r="AB4726" s="1" t="n">
        <f aca="false">$N4726+$Q4726</f>
        <v>0</v>
      </c>
      <c r="AC4726" s="1" t="str">
        <f aca="false">IF($Y4726="","",IF(AND($AA4726&gt;=$R4726,$AA4726&lt;=$S4726),"Pass","Fail"))</f>
        <v/>
      </c>
      <c r="AD4726" s="1" t="str">
        <f aca="false">IF($Y4726="","",IF($AA4726&gt;$R4726,"Pass","Fail"))</f>
        <v/>
      </c>
      <c r="AE4726" s="1" t="str">
        <f aca="false">IF($Y4726="","",IF($AA4726&gt;=$R4726,"Pass","Fail"))</f>
        <v/>
      </c>
      <c r="AF4726" s="1" t="str">
        <f aca="false">IF($Y4726="","",IF($AA4726&lt;=$S4726,"Pass","Fail"))</f>
        <v/>
      </c>
      <c r="AG4726" s="1" t="str">
        <f aca="false">IF($Y4726="","",IF($AA4726&lt;$S4726,"Pass","Fail"))</f>
        <v/>
      </c>
      <c r="AH4726" s="23" t="str">
        <f aca="true">INDIRECT(CHOOSE(MATCH($T4726,{"±","&gt;","≥","≤","&lt;"},0), "AC", "AD", "AE", "AF", "AG") &amp; ROW())</f>
        <v/>
      </c>
      <c r="AI4726" s="56" t="str">
        <f aca="false">IF($X4726="Not Significant","No Further Action Required",
IF($AH4726="","",
IF(AND($AH4726="Pass",$L4726="0 - Passed "),"Analysis performed; no further action required.",
IF(AND($AH4726="Fail",$L4726="1 - Failed "),"Analysis performed; no further action required.",
IF(AND($AH4726="Pass",$L4726="2 - Limited In Use "),"Analysis performed; no further action required.",
IF(AND($AH4726="Fail",$L4726="3 - Adjusted "),"Analysis performed; no further action required.",
"Unit fails analysis; TSM determination required."))))))</f>
        <v/>
      </c>
      <c r="AJ4726" s="58"/>
    </row>
    <row r="4727" customFormat="false" ht="15" hidden="false" customHeight="false" outlineLevel="0" collapsed="false">
      <c r="A4727" s="56"/>
      <c r="E4727" s="57" t="str">
        <f aca="false">IF(AND($F4727="",$G4727=""),"",IF($G4727="",$F4727,HYPERLINK($G4727,$F4727)))</f>
        <v/>
      </c>
      <c r="H4727" s="1" t="str">
        <f aca="false">IF($I4727="","None Attached",IF(LEFT($I4727,5)="https",HYPERLINK($I4727,"Datasheet"),HYPERLINK(_xlfn.CONCAT("https://",$I4727),"Datasheet")))</f>
        <v>None Attached</v>
      </c>
      <c r="M4727" s="56"/>
      <c r="P4727" s="58"/>
      <c r="Q4727" s="1" t="n">
        <f aca="false">$M4727-$N4727</f>
        <v>0</v>
      </c>
      <c r="R4727" s="56"/>
      <c r="T4727" s="59" t="s">
        <v>15</v>
      </c>
      <c r="U4727" s="1" t="n">
        <f aca="false">$S4727-$R4727</f>
        <v>0</v>
      </c>
      <c r="V4727" s="1" t="n">
        <f aca="false">IF($T4727="±",$Q4727*2,$Q4727)</f>
        <v>0</v>
      </c>
      <c r="W4727" s="60" t="str">
        <f aca="false">IFERROR($U4727/ABS($V4727),"N/A")</f>
        <v>N/A</v>
      </c>
      <c r="X4727" s="61" t="str">
        <f aca="false">IF(OR($W4727="N/A",$R4727="",$S4727=""),"N/A",IF($W4727&gt;=4,"Not Significant",IF($W4727&gt;=2,"Semi-Significant","Significant")))</f>
        <v>N/A</v>
      </c>
      <c r="Z4727" s="1" t="str">
        <f aca="false">IF($D4727="Z540.1 w/data",0,"")</f>
        <v/>
      </c>
      <c r="AA4727" s="1" t="e">
        <f aca="false">$Y4727+$Q4727+$Z4727</f>
        <v>#VALUE!</v>
      </c>
      <c r="AB4727" s="1" t="n">
        <f aca="false">$N4727+$Q4727</f>
        <v>0</v>
      </c>
      <c r="AC4727" s="1" t="str">
        <f aca="false">IF($Y4727="","",IF(AND($AA4727&gt;=$R4727,$AA4727&lt;=$S4727),"Pass","Fail"))</f>
        <v/>
      </c>
      <c r="AD4727" s="1" t="str">
        <f aca="false">IF($Y4727="","",IF($AA4727&gt;$R4727,"Pass","Fail"))</f>
        <v/>
      </c>
      <c r="AE4727" s="1" t="str">
        <f aca="false">IF($Y4727="","",IF($AA4727&gt;=$R4727,"Pass","Fail"))</f>
        <v/>
      </c>
      <c r="AF4727" s="1" t="str">
        <f aca="false">IF($Y4727="","",IF($AA4727&lt;=$S4727,"Pass","Fail"))</f>
        <v/>
      </c>
      <c r="AG4727" s="1" t="str">
        <f aca="false">IF($Y4727="","",IF($AA4727&lt;$S4727,"Pass","Fail"))</f>
        <v/>
      </c>
      <c r="AH4727" s="23" t="str">
        <f aca="true">INDIRECT(CHOOSE(MATCH($T4727,{"±","&gt;","≥","≤","&lt;"},0), "AC", "AD", "AE", "AF", "AG") &amp; ROW())</f>
        <v/>
      </c>
      <c r="AI4727" s="56" t="str">
        <f aca="false">IF($X4727="Not Significant","No Further Action Required",
IF($AH4727="","",
IF(AND($AH4727="Pass",$L4727="0 - Passed "),"Analysis performed; no further action required.",
IF(AND($AH4727="Fail",$L4727="1 - Failed "),"Analysis performed; no further action required.",
IF(AND($AH4727="Pass",$L4727="2 - Limited In Use "),"Analysis performed; no further action required.",
IF(AND($AH4727="Fail",$L4727="3 - Adjusted "),"Analysis performed; no further action required.",
"Unit fails analysis; TSM determination required."))))))</f>
        <v/>
      </c>
      <c r="AJ4727" s="58"/>
    </row>
    <row r="4728" customFormat="false" ht="15" hidden="false" customHeight="false" outlineLevel="0" collapsed="false">
      <c r="A4728" s="56"/>
      <c r="E4728" s="57" t="str">
        <f aca="false">IF(AND($F4728="",$G4728=""),"",IF($G4728="",$F4728,HYPERLINK($G4728,$F4728)))</f>
        <v/>
      </c>
      <c r="H4728" s="1" t="str">
        <f aca="false">IF($I4728="","None Attached",IF(LEFT($I4728,5)="https",HYPERLINK($I4728,"Datasheet"),HYPERLINK(_xlfn.CONCAT("https://",$I4728),"Datasheet")))</f>
        <v>None Attached</v>
      </c>
      <c r="M4728" s="56"/>
      <c r="P4728" s="58"/>
      <c r="Q4728" s="1" t="n">
        <f aca="false">$M4728-$N4728</f>
        <v>0</v>
      </c>
      <c r="R4728" s="56"/>
      <c r="T4728" s="59" t="s">
        <v>15</v>
      </c>
      <c r="U4728" s="1" t="n">
        <f aca="false">$S4728-$R4728</f>
        <v>0</v>
      </c>
      <c r="V4728" s="1" t="n">
        <f aca="false">IF($T4728="±",$Q4728*2,$Q4728)</f>
        <v>0</v>
      </c>
      <c r="W4728" s="60" t="str">
        <f aca="false">IFERROR($U4728/ABS($V4728),"N/A")</f>
        <v>N/A</v>
      </c>
      <c r="X4728" s="61" t="str">
        <f aca="false">IF(OR($W4728="N/A",$R4728="",$S4728=""),"N/A",IF($W4728&gt;=4,"Not Significant",IF($W4728&gt;=2,"Semi-Significant","Significant")))</f>
        <v>N/A</v>
      </c>
      <c r="Z4728" s="1" t="str">
        <f aca="false">IF($D4728="Z540.1 w/data",0,"")</f>
        <v/>
      </c>
      <c r="AA4728" s="1" t="e">
        <f aca="false">$Y4728+$Q4728+$Z4728</f>
        <v>#VALUE!</v>
      </c>
      <c r="AB4728" s="1" t="n">
        <f aca="false">$N4728+$Q4728</f>
        <v>0</v>
      </c>
      <c r="AC4728" s="1" t="str">
        <f aca="false">IF($Y4728="","",IF(AND($AA4728&gt;=$R4728,$AA4728&lt;=$S4728),"Pass","Fail"))</f>
        <v/>
      </c>
      <c r="AD4728" s="1" t="str">
        <f aca="false">IF($Y4728="","",IF($AA4728&gt;$R4728,"Pass","Fail"))</f>
        <v/>
      </c>
      <c r="AE4728" s="1" t="str">
        <f aca="false">IF($Y4728="","",IF($AA4728&gt;=$R4728,"Pass","Fail"))</f>
        <v/>
      </c>
      <c r="AF4728" s="1" t="str">
        <f aca="false">IF($Y4728="","",IF($AA4728&lt;=$S4728,"Pass","Fail"))</f>
        <v/>
      </c>
      <c r="AG4728" s="1" t="str">
        <f aca="false">IF($Y4728="","",IF($AA4728&lt;$S4728,"Pass","Fail"))</f>
        <v/>
      </c>
      <c r="AH4728" s="23" t="str">
        <f aca="true">INDIRECT(CHOOSE(MATCH($T4728,{"±","&gt;","≥","≤","&lt;"},0), "AC", "AD", "AE", "AF", "AG") &amp; ROW())</f>
        <v/>
      </c>
      <c r="AI4728" s="56" t="str">
        <f aca="false">IF($X4728="Not Significant","No Further Action Required",
IF($AH4728="","",
IF(AND($AH4728="Pass",$L4728="0 - Passed "),"Analysis performed; no further action required.",
IF(AND($AH4728="Fail",$L4728="1 - Failed "),"Analysis performed; no further action required.",
IF(AND($AH4728="Pass",$L4728="2 - Limited In Use "),"Analysis performed; no further action required.",
IF(AND($AH4728="Fail",$L4728="3 - Adjusted "),"Analysis performed; no further action required.",
"Unit fails analysis; TSM determination required."))))))</f>
        <v/>
      </c>
      <c r="AJ4728" s="58"/>
    </row>
    <row r="4729" customFormat="false" ht="15" hidden="false" customHeight="false" outlineLevel="0" collapsed="false">
      <c r="A4729" s="56"/>
      <c r="E4729" s="57" t="str">
        <f aca="false">IF(AND($F4729="",$G4729=""),"",IF($G4729="",$F4729,HYPERLINK($G4729,$F4729)))</f>
        <v/>
      </c>
      <c r="H4729" s="1" t="str">
        <f aca="false">IF($I4729="","None Attached",IF(LEFT($I4729,5)="https",HYPERLINK($I4729,"Datasheet"),HYPERLINK(_xlfn.CONCAT("https://",$I4729),"Datasheet")))</f>
        <v>None Attached</v>
      </c>
      <c r="M4729" s="56"/>
      <c r="P4729" s="58"/>
      <c r="Q4729" s="1" t="n">
        <f aca="false">$M4729-$N4729</f>
        <v>0</v>
      </c>
      <c r="R4729" s="56"/>
      <c r="T4729" s="59" t="s">
        <v>15</v>
      </c>
      <c r="U4729" s="1" t="n">
        <f aca="false">$S4729-$R4729</f>
        <v>0</v>
      </c>
      <c r="V4729" s="1" t="n">
        <f aca="false">IF($T4729="±",$Q4729*2,$Q4729)</f>
        <v>0</v>
      </c>
      <c r="W4729" s="60" t="str">
        <f aca="false">IFERROR($U4729/ABS($V4729),"N/A")</f>
        <v>N/A</v>
      </c>
      <c r="X4729" s="61" t="str">
        <f aca="false">IF(OR($W4729="N/A",$R4729="",$S4729=""),"N/A",IF($W4729&gt;=4,"Not Significant",IF($W4729&gt;=2,"Semi-Significant","Significant")))</f>
        <v>N/A</v>
      </c>
      <c r="Z4729" s="1" t="str">
        <f aca="false">IF($D4729="Z540.1 w/data",0,"")</f>
        <v/>
      </c>
      <c r="AA4729" s="1" t="e">
        <f aca="false">$Y4729+$Q4729+$Z4729</f>
        <v>#VALUE!</v>
      </c>
      <c r="AB4729" s="1" t="n">
        <f aca="false">$N4729+$Q4729</f>
        <v>0</v>
      </c>
      <c r="AC4729" s="1" t="str">
        <f aca="false">IF($Y4729="","",IF(AND($AA4729&gt;=$R4729,$AA4729&lt;=$S4729),"Pass","Fail"))</f>
        <v/>
      </c>
      <c r="AD4729" s="1" t="str">
        <f aca="false">IF($Y4729="","",IF($AA4729&gt;$R4729,"Pass","Fail"))</f>
        <v/>
      </c>
      <c r="AE4729" s="1" t="str">
        <f aca="false">IF($Y4729="","",IF($AA4729&gt;=$R4729,"Pass","Fail"))</f>
        <v/>
      </c>
      <c r="AF4729" s="1" t="str">
        <f aca="false">IF($Y4729="","",IF($AA4729&lt;=$S4729,"Pass","Fail"))</f>
        <v/>
      </c>
      <c r="AG4729" s="1" t="str">
        <f aca="false">IF($Y4729="","",IF($AA4729&lt;$S4729,"Pass","Fail"))</f>
        <v/>
      </c>
      <c r="AH4729" s="23" t="str">
        <f aca="true">INDIRECT(CHOOSE(MATCH($T4729,{"±","&gt;","≥","≤","&lt;"},0), "AC", "AD", "AE", "AF", "AG") &amp; ROW())</f>
        <v/>
      </c>
      <c r="AI4729" s="56" t="str">
        <f aca="false">IF($X4729="Not Significant","No Further Action Required",
IF($AH4729="","",
IF(AND($AH4729="Pass",$L4729="0 - Passed "),"Analysis performed; no further action required.",
IF(AND($AH4729="Fail",$L4729="1 - Failed "),"Analysis performed; no further action required.",
IF(AND($AH4729="Pass",$L4729="2 - Limited In Use "),"Analysis performed; no further action required.",
IF(AND($AH4729="Fail",$L4729="3 - Adjusted "),"Analysis performed; no further action required.",
"Unit fails analysis; TSM determination required."))))))</f>
        <v/>
      </c>
      <c r="AJ4729" s="58"/>
    </row>
    <row r="4730" customFormat="false" ht="15" hidden="false" customHeight="false" outlineLevel="0" collapsed="false">
      <c r="A4730" s="56"/>
      <c r="E4730" s="57" t="str">
        <f aca="false">IF(AND($F4730="",$G4730=""),"",IF($G4730="",$F4730,HYPERLINK($G4730,$F4730)))</f>
        <v/>
      </c>
      <c r="H4730" s="1" t="str">
        <f aca="false">IF($I4730="","None Attached",IF(LEFT($I4730,5)="https",HYPERLINK($I4730,"Datasheet"),HYPERLINK(_xlfn.CONCAT("https://",$I4730),"Datasheet")))</f>
        <v>None Attached</v>
      </c>
      <c r="M4730" s="56"/>
      <c r="P4730" s="58"/>
      <c r="Q4730" s="1" t="n">
        <f aca="false">$M4730-$N4730</f>
        <v>0</v>
      </c>
      <c r="R4730" s="56"/>
      <c r="T4730" s="59" t="s">
        <v>15</v>
      </c>
      <c r="U4730" s="1" t="n">
        <f aca="false">$S4730-$R4730</f>
        <v>0</v>
      </c>
      <c r="V4730" s="1" t="n">
        <f aca="false">IF($T4730="±",$Q4730*2,$Q4730)</f>
        <v>0</v>
      </c>
      <c r="W4730" s="60" t="str">
        <f aca="false">IFERROR($U4730/ABS($V4730),"N/A")</f>
        <v>N/A</v>
      </c>
      <c r="X4730" s="61" t="str">
        <f aca="false">IF(OR($W4730="N/A",$R4730="",$S4730=""),"N/A",IF($W4730&gt;=4,"Not Significant",IF($W4730&gt;=2,"Semi-Significant","Significant")))</f>
        <v>N/A</v>
      </c>
      <c r="Z4730" s="1" t="str">
        <f aca="false">IF($D4730="Z540.1 w/data",0,"")</f>
        <v/>
      </c>
      <c r="AA4730" s="1" t="e">
        <f aca="false">$Y4730+$Q4730+$Z4730</f>
        <v>#VALUE!</v>
      </c>
      <c r="AB4730" s="1" t="n">
        <f aca="false">$N4730+$Q4730</f>
        <v>0</v>
      </c>
      <c r="AC4730" s="1" t="str">
        <f aca="false">IF($Y4730="","",IF(AND($AA4730&gt;=$R4730,$AA4730&lt;=$S4730),"Pass","Fail"))</f>
        <v/>
      </c>
      <c r="AD4730" s="1" t="str">
        <f aca="false">IF($Y4730="","",IF($AA4730&gt;$R4730,"Pass","Fail"))</f>
        <v/>
      </c>
      <c r="AE4730" s="1" t="str">
        <f aca="false">IF($Y4730="","",IF($AA4730&gt;=$R4730,"Pass","Fail"))</f>
        <v/>
      </c>
      <c r="AF4730" s="1" t="str">
        <f aca="false">IF($Y4730="","",IF($AA4730&lt;=$S4730,"Pass","Fail"))</f>
        <v/>
      </c>
      <c r="AG4730" s="1" t="str">
        <f aca="false">IF($Y4730="","",IF($AA4730&lt;$S4730,"Pass","Fail"))</f>
        <v/>
      </c>
      <c r="AH4730" s="23" t="str">
        <f aca="true">INDIRECT(CHOOSE(MATCH($T4730,{"±","&gt;","≥","≤","&lt;"},0), "AC", "AD", "AE", "AF", "AG") &amp; ROW())</f>
        <v/>
      </c>
      <c r="AI4730" s="56" t="str">
        <f aca="false">IF($X4730="Not Significant","No Further Action Required",
IF($AH4730="","",
IF(AND($AH4730="Pass",$L4730="0 - Passed "),"Analysis performed; no further action required.",
IF(AND($AH4730="Fail",$L4730="1 - Failed "),"Analysis performed; no further action required.",
IF(AND($AH4730="Pass",$L4730="2 - Limited In Use "),"Analysis performed; no further action required.",
IF(AND($AH4730="Fail",$L4730="3 - Adjusted "),"Analysis performed; no further action required.",
"Unit fails analysis; TSM determination required."))))))</f>
        <v/>
      </c>
      <c r="AJ4730" s="58"/>
    </row>
    <row r="4731" customFormat="false" ht="15" hidden="false" customHeight="false" outlineLevel="0" collapsed="false">
      <c r="A4731" s="56"/>
      <c r="E4731" s="57" t="str">
        <f aca="false">IF(AND($F4731="",$G4731=""),"",IF($G4731="",$F4731,HYPERLINK($G4731,$F4731)))</f>
        <v/>
      </c>
      <c r="H4731" s="1" t="str">
        <f aca="false">IF($I4731="","None Attached",IF(LEFT($I4731,5)="https",HYPERLINK($I4731,"Datasheet"),HYPERLINK(_xlfn.CONCAT("https://",$I4731),"Datasheet")))</f>
        <v>None Attached</v>
      </c>
      <c r="M4731" s="56"/>
      <c r="P4731" s="58"/>
      <c r="Q4731" s="1" t="n">
        <f aca="false">$M4731-$N4731</f>
        <v>0</v>
      </c>
      <c r="R4731" s="56"/>
      <c r="T4731" s="59" t="s">
        <v>15</v>
      </c>
      <c r="U4731" s="1" t="n">
        <f aca="false">$S4731-$R4731</f>
        <v>0</v>
      </c>
      <c r="V4731" s="1" t="n">
        <f aca="false">IF($T4731="±",$Q4731*2,$Q4731)</f>
        <v>0</v>
      </c>
      <c r="W4731" s="60" t="str">
        <f aca="false">IFERROR($U4731/ABS($V4731),"N/A")</f>
        <v>N/A</v>
      </c>
      <c r="X4731" s="61" t="str">
        <f aca="false">IF(OR($W4731="N/A",$R4731="",$S4731=""),"N/A",IF($W4731&gt;=4,"Not Significant",IF($W4731&gt;=2,"Semi-Significant","Significant")))</f>
        <v>N/A</v>
      </c>
      <c r="Z4731" s="1" t="str">
        <f aca="false">IF($D4731="Z540.1 w/data",0,"")</f>
        <v/>
      </c>
      <c r="AA4731" s="1" t="e">
        <f aca="false">$Y4731+$Q4731+$Z4731</f>
        <v>#VALUE!</v>
      </c>
      <c r="AB4731" s="1" t="n">
        <f aca="false">$N4731+$Q4731</f>
        <v>0</v>
      </c>
      <c r="AC4731" s="1" t="str">
        <f aca="false">IF($Y4731="","",IF(AND($AA4731&gt;=$R4731,$AA4731&lt;=$S4731),"Pass","Fail"))</f>
        <v/>
      </c>
      <c r="AD4731" s="1" t="str">
        <f aca="false">IF($Y4731="","",IF($AA4731&gt;$R4731,"Pass","Fail"))</f>
        <v/>
      </c>
      <c r="AE4731" s="1" t="str">
        <f aca="false">IF($Y4731="","",IF($AA4731&gt;=$R4731,"Pass","Fail"))</f>
        <v/>
      </c>
      <c r="AF4731" s="1" t="str">
        <f aca="false">IF($Y4731="","",IF($AA4731&lt;=$S4731,"Pass","Fail"))</f>
        <v/>
      </c>
      <c r="AG4731" s="1" t="str">
        <f aca="false">IF($Y4731="","",IF($AA4731&lt;$S4731,"Pass","Fail"))</f>
        <v/>
      </c>
      <c r="AH4731" s="23" t="str">
        <f aca="true">INDIRECT(CHOOSE(MATCH($T4731,{"±","&gt;","≥","≤","&lt;"},0), "AC", "AD", "AE", "AF", "AG") &amp; ROW())</f>
        <v/>
      </c>
      <c r="AI4731" s="56" t="str">
        <f aca="false">IF($X4731="Not Significant","No Further Action Required",
IF($AH4731="","",
IF(AND($AH4731="Pass",$L4731="0 - Passed "),"Analysis performed; no further action required.",
IF(AND($AH4731="Fail",$L4731="1 - Failed "),"Analysis performed; no further action required.",
IF(AND($AH4731="Pass",$L4731="2 - Limited In Use "),"Analysis performed; no further action required.",
IF(AND($AH4731="Fail",$L4731="3 - Adjusted "),"Analysis performed; no further action required.",
"Unit fails analysis; TSM determination required."))))))</f>
        <v/>
      </c>
      <c r="AJ4731" s="58"/>
    </row>
    <row r="4732" customFormat="false" ht="15" hidden="false" customHeight="false" outlineLevel="0" collapsed="false">
      <c r="A4732" s="56"/>
      <c r="E4732" s="57" t="str">
        <f aca="false">IF(AND($F4732="",$G4732=""),"",IF($G4732="",$F4732,HYPERLINK($G4732,$F4732)))</f>
        <v/>
      </c>
      <c r="H4732" s="1" t="str">
        <f aca="false">IF($I4732="","None Attached",IF(LEFT($I4732,5)="https",HYPERLINK($I4732,"Datasheet"),HYPERLINK(_xlfn.CONCAT("https://",$I4732),"Datasheet")))</f>
        <v>None Attached</v>
      </c>
      <c r="M4732" s="56"/>
      <c r="P4732" s="58"/>
      <c r="Q4732" s="1" t="n">
        <f aca="false">$M4732-$N4732</f>
        <v>0</v>
      </c>
      <c r="R4732" s="56"/>
      <c r="T4732" s="59" t="s">
        <v>15</v>
      </c>
      <c r="U4732" s="1" t="n">
        <f aca="false">$S4732-$R4732</f>
        <v>0</v>
      </c>
      <c r="V4732" s="1" t="n">
        <f aca="false">IF($T4732="±",$Q4732*2,$Q4732)</f>
        <v>0</v>
      </c>
      <c r="W4732" s="60" t="str">
        <f aca="false">IFERROR($U4732/ABS($V4732),"N/A")</f>
        <v>N/A</v>
      </c>
      <c r="X4732" s="61" t="str">
        <f aca="false">IF(OR($W4732="N/A",$R4732="",$S4732=""),"N/A",IF($W4732&gt;=4,"Not Significant",IF($W4732&gt;=2,"Semi-Significant","Significant")))</f>
        <v>N/A</v>
      </c>
      <c r="Z4732" s="1" t="str">
        <f aca="false">IF($D4732="Z540.1 w/data",0,"")</f>
        <v/>
      </c>
      <c r="AA4732" s="1" t="e">
        <f aca="false">$Y4732+$Q4732+$Z4732</f>
        <v>#VALUE!</v>
      </c>
      <c r="AB4732" s="1" t="n">
        <f aca="false">$N4732+$Q4732</f>
        <v>0</v>
      </c>
      <c r="AC4732" s="1" t="str">
        <f aca="false">IF($Y4732="","",IF(AND($AA4732&gt;=$R4732,$AA4732&lt;=$S4732),"Pass","Fail"))</f>
        <v/>
      </c>
      <c r="AD4732" s="1" t="str">
        <f aca="false">IF($Y4732="","",IF($AA4732&gt;$R4732,"Pass","Fail"))</f>
        <v/>
      </c>
      <c r="AE4732" s="1" t="str">
        <f aca="false">IF($Y4732="","",IF($AA4732&gt;=$R4732,"Pass","Fail"))</f>
        <v/>
      </c>
      <c r="AF4732" s="1" t="str">
        <f aca="false">IF($Y4732="","",IF($AA4732&lt;=$S4732,"Pass","Fail"))</f>
        <v/>
      </c>
      <c r="AG4732" s="1" t="str">
        <f aca="false">IF($Y4732="","",IF($AA4732&lt;$S4732,"Pass","Fail"))</f>
        <v/>
      </c>
      <c r="AH4732" s="23" t="str">
        <f aca="true">INDIRECT(CHOOSE(MATCH($T4732,{"±","&gt;","≥","≤","&lt;"},0), "AC", "AD", "AE", "AF", "AG") &amp; ROW())</f>
        <v/>
      </c>
      <c r="AI4732" s="56" t="str">
        <f aca="false">IF($X4732="Not Significant","No Further Action Required",
IF($AH4732="","",
IF(AND($AH4732="Pass",$L4732="0 - Passed "),"Analysis performed; no further action required.",
IF(AND($AH4732="Fail",$L4732="1 - Failed "),"Analysis performed; no further action required.",
IF(AND($AH4732="Pass",$L4732="2 - Limited In Use "),"Analysis performed; no further action required.",
IF(AND($AH4732="Fail",$L4732="3 - Adjusted "),"Analysis performed; no further action required.",
"Unit fails analysis; TSM determination required."))))))</f>
        <v/>
      </c>
      <c r="AJ4732" s="58"/>
    </row>
    <row r="4733" customFormat="false" ht="15" hidden="false" customHeight="false" outlineLevel="0" collapsed="false">
      <c r="A4733" s="56"/>
      <c r="E4733" s="57" t="str">
        <f aca="false">IF(AND($F4733="",$G4733=""),"",IF($G4733="",$F4733,HYPERLINK($G4733,$F4733)))</f>
        <v/>
      </c>
      <c r="H4733" s="1" t="str">
        <f aca="false">IF($I4733="","None Attached",IF(LEFT($I4733,5)="https",HYPERLINK($I4733,"Datasheet"),HYPERLINK(_xlfn.CONCAT("https://",$I4733),"Datasheet")))</f>
        <v>None Attached</v>
      </c>
      <c r="M4733" s="56"/>
      <c r="P4733" s="58"/>
      <c r="Q4733" s="1" t="n">
        <f aca="false">$M4733-$N4733</f>
        <v>0</v>
      </c>
      <c r="R4733" s="56"/>
      <c r="T4733" s="59" t="s">
        <v>15</v>
      </c>
      <c r="U4733" s="1" t="n">
        <f aca="false">$S4733-$R4733</f>
        <v>0</v>
      </c>
      <c r="V4733" s="1" t="n">
        <f aca="false">IF($T4733="±",$Q4733*2,$Q4733)</f>
        <v>0</v>
      </c>
      <c r="W4733" s="60" t="str">
        <f aca="false">IFERROR($U4733/ABS($V4733),"N/A")</f>
        <v>N/A</v>
      </c>
      <c r="X4733" s="61" t="str">
        <f aca="false">IF(OR($W4733="N/A",$R4733="",$S4733=""),"N/A",IF($W4733&gt;=4,"Not Significant",IF($W4733&gt;=2,"Semi-Significant","Significant")))</f>
        <v>N/A</v>
      </c>
      <c r="Z4733" s="1" t="str">
        <f aca="false">IF($D4733="Z540.1 w/data",0,"")</f>
        <v/>
      </c>
      <c r="AA4733" s="1" t="e">
        <f aca="false">$Y4733+$Q4733+$Z4733</f>
        <v>#VALUE!</v>
      </c>
      <c r="AB4733" s="1" t="n">
        <f aca="false">$N4733+$Q4733</f>
        <v>0</v>
      </c>
      <c r="AC4733" s="1" t="str">
        <f aca="false">IF($Y4733="","",IF(AND($AA4733&gt;=$R4733,$AA4733&lt;=$S4733),"Pass","Fail"))</f>
        <v/>
      </c>
      <c r="AD4733" s="1" t="str">
        <f aca="false">IF($Y4733="","",IF($AA4733&gt;$R4733,"Pass","Fail"))</f>
        <v/>
      </c>
      <c r="AE4733" s="1" t="str">
        <f aca="false">IF($Y4733="","",IF($AA4733&gt;=$R4733,"Pass","Fail"))</f>
        <v/>
      </c>
      <c r="AF4733" s="1" t="str">
        <f aca="false">IF($Y4733="","",IF($AA4733&lt;=$S4733,"Pass","Fail"))</f>
        <v/>
      </c>
      <c r="AG4733" s="1" t="str">
        <f aca="false">IF($Y4733="","",IF($AA4733&lt;$S4733,"Pass","Fail"))</f>
        <v/>
      </c>
      <c r="AH4733" s="23" t="str">
        <f aca="true">INDIRECT(CHOOSE(MATCH($T4733,{"±","&gt;","≥","≤","&lt;"},0), "AC", "AD", "AE", "AF", "AG") &amp; ROW())</f>
        <v/>
      </c>
      <c r="AI4733" s="56" t="str">
        <f aca="false">IF($X4733="Not Significant","No Further Action Required",
IF($AH4733="","",
IF(AND($AH4733="Pass",$L4733="0 - Passed "),"Analysis performed; no further action required.",
IF(AND($AH4733="Fail",$L4733="1 - Failed "),"Analysis performed; no further action required.",
IF(AND($AH4733="Pass",$L4733="2 - Limited In Use "),"Analysis performed; no further action required.",
IF(AND($AH4733="Fail",$L4733="3 - Adjusted "),"Analysis performed; no further action required.",
"Unit fails analysis; TSM determination required."))))))</f>
        <v/>
      </c>
      <c r="AJ4733" s="58"/>
    </row>
    <row r="4734" customFormat="false" ht="15" hidden="false" customHeight="false" outlineLevel="0" collapsed="false">
      <c r="A4734" s="56"/>
      <c r="E4734" s="57" t="str">
        <f aca="false">IF(AND($F4734="",$G4734=""),"",IF($G4734="",$F4734,HYPERLINK($G4734,$F4734)))</f>
        <v/>
      </c>
      <c r="H4734" s="1" t="str">
        <f aca="false">IF($I4734="","None Attached",IF(LEFT($I4734,5)="https",HYPERLINK($I4734,"Datasheet"),HYPERLINK(_xlfn.CONCAT("https://",$I4734),"Datasheet")))</f>
        <v>None Attached</v>
      </c>
      <c r="M4734" s="56"/>
      <c r="P4734" s="58"/>
      <c r="Q4734" s="1" t="n">
        <f aca="false">$M4734-$N4734</f>
        <v>0</v>
      </c>
      <c r="R4734" s="56"/>
      <c r="T4734" s="59" t="s">
        <v>15</v>
      </c>
      <c r="U4734" s="1" t="n">
        <f aca="false">$S4734-$R4734</f>
        <v>0</v>
      </c>
      <c r="V4734" s="1" t="n">
        <f aca="false">IF($T4734="±",$Q4734*2,$Q4734)</f>
        <v>0</v>
      </c>
      <c r="W4734" s="60" t="str">
        <f aca="false">IFERROR($U4734/ABS($V4734),"N/A")</f>
        <v>N/A</v>
      </c>
      <c r="X4734" s="61" t="str">
        <f aca="false">IF(OR($W4734="N/A",$R4734="",$S4734=""),"N/A",IF($W4734&gt;=4,"Not Significant",IF($W4734&gt;=2,"Semi-Significant","Significant")))</f>
        <v>N/A</v>
      </c>
      <c r="Z4734" s="1" t="str">
        <f aca="false">IF($D4734="Z540.1 w/data",0,"")</f>
        <v/>
      </c>
      <c r="AA4734" s="1" t="e">
        <f aca="false">$Y4734+$Q4734+$Z4734</f>
        <v>#VALUE!</v>
      </c>
      <c r="AB4734" s="1" t="n">
        <f aca="false">$N4734+$Q4734</f>
        <v>0</v>
      </c>
      <c r="AC4734" s="1" t="str">
        <f aca="false">IF($Y4734="","",IF(AND($AA4734&gt;=$R4734,$AA4734&lt;=$S4734),"Pass","Fail"))</f>
        <v/>
      </c>
      <c r="AD4734" s="1" t="str">
        <f aca="false">IF($Y4734="","",IF($AA4734&gt;$R4734,"Pass","Fail"))</f>
        <v/>
      </c>
      <c r="AE4734" s="1" t="str">
        <f aca="false">IF($Y4734="","",IF($AA4734&gt;=$R4734,"Pass","Fail"))</f>
        <v/>
      </c>
      <c r="AF4734" s="1" t="str">
        <f aca="false">IF($Y4734="","",IF($AA4734&lt;=$S4734,"Pass","Fail"))</f>
        <v/>
      </c>
      <c r="AG4734" s="1" t="str">
        <f aca="false">IF($Y4734="","",IF($AA4734&lt;$S4734,"Pass","Fail"))</f>
        <v/>
      </c>
      <c r="AH4734" s="23" t="str">
        <f aca="true">INDIRECT(CHOOSE(MATCH($T4734,{"±","&gt;","≥","≤","&lt;"},0), "AC", "AD", "AE", "AF", "AG") &amp; ROW())</f>
        <v/>
      </c>
      <c r="AI4734" s="56" t="str">
        <f aca="false">IF($X4734="Not Significant","No Further Action Required",
IF($AH4734="","",
IF(AND($AH4734="Pass",$L4734="0 - Passed "),"Analysis performed; no further action required.",
IF(AND($AH4734="Fail",$L4734="1 - Failed "),"Analysis performed; no further action required.",
IF(AND($AH4734="Pass",$L4734="2 - Limited In Use "),"Analysis performed; no further action required.",
IF(AND($AH4734="Fail",$L4734="3 - Adjusted "),"Analysis performed; no further action required.",
"Unit fails analysis; TSM determination required."))))))</f>
        <v/>
      </c>
      <c r="AJ4734" s="58"/>
    </row>
    <row r="4735" customFormat="false" ht="15" hidden="false" customHeight="false" outlineLevel="0" collapsed="false">
      <c r="A4735" s="56"/>
      <c r="E4735" s="57" t="str">
        <f aca="false">IF(AND($F4735="",$G4735=""),"",IF($G4735="",$F4735,HYPERLINK($G4735,$F4735)))</f>
        <v/>
      </c>
      <c r="H4735" s="1" t="str">
        <f aca="false">IF($I4735="","None Attached",IF(LEFT($I4735,5)="https",HYPERLINK($I4735,"Datasheet"),HYPERLINK(_xlfn.CONCAT("https://",$I4735),"Datasheet")))</f>
        <v>None Attached</v>
      </c>
      <c r="M4735" s="56"/>
      <c r="P4735" s="58"/>
      <c r="Q4735" s="1" t="n">
        <f aca="false">$M4735-$N4735</f>
        <v>0</v>
      </c>
      <c r="R4735" s="56"/>
      <c r="T4735" s="59" t="s">
        <v>15</v>
      </c>
      <c r="U4735" s="1" t="n">
        <f aca="false">$S4735-$R4735</f>
        <v>0</v>
      </c>
      <c r="V4735" s="1" t="n">
        <f aca="false">IF($T4735="±",$Q4735*2,$Q4735)</f>
        <v>0</v>
      </c>
      <c r="W4735" s="60" t="str">
        <f aca="false">IFERROR($U4735/ABS($V4735),"N/A")</f>
        <v>N/A</v>
      </c>
      <c r="X4735" s="61" t="str">
        <f aca="false">IF(OR($W4735="N/A",$R4735="",$S4735=""),"N/A",IF($W4735&gt;=4,"Not Significant",IF($W4735&gt;=2,"Semi-Significant","Significant")))</f>
        <v>N/A</v>
      </c>
      <c r="Z4735" s="1" t="str">
        <f aca="false">IF($D4735="Z540.1 w/data",0,"")</f>
        <v/>
      </c>
      <c r="AA4735" s="1" t="e">
        <f aca="false">$Y4735+$Q4735+$Z4735</f>
        <v>#VALUE!</v>
      </c>
      <c r="AB4735" s="1" t="n">
        <f aca="false">$N4735+$Q4735</f>
        <v>0</v>
      </c>
      <c r="AC4735" s="1" t="str">
        <f aca="false">IF($Y4735="","",IF(AND($AA4735&gt;=$R4735,$AA4735&lt;=$S4735),"Pass","Fail"))</f>
        <v/>
      </c>
      <c r="AD4735" s="1" t="str">
        <f aca="false">IF($Y4735="","",IF($AA4735&gt;$R4735,"Pass","Fail"))</f>
        <v/>
      </c>
      <c r="AE4735" s="1" t="str">
        <f aca="false">IF($Y4735="","",IF($AA4735&gt;=$R4735,"Pass","Fail"))</f>
        <v/>
      </c>
      <c r="AF4735" s="1" t="str">
        <f aca="false">IF($Y4735="","",IF($AA4735&lt;=$S4735,"Pass","Fail"))</f>
        <v/>
      </c>
      <c r="AG4735" s="1" t="str">
        <f aca="false">IF($Y4735="","",IF($AA4735&lt;$S4735,"Pass","Fail"))</f>
        <v/>
      </c>
      <c r="AH4735" s="23" t="str">
        <f aca="true">INDIRECT(CHOOSE(MATCH($T4735,{"±","&gt;","≥","≤","&lt;"},0), "AC", "AD", "AE", "AF", "AG") &amp; ROW())</f>
        <v/>
      </c>
      <c r="AI4735" s="56" t="str">
        <f aca="false">IF($X4735="Not Significant","No Further Action Required",
IF($AH4735="","",
IF(AND($AH4735="Pass",$L4735="0 - Passed "),"Analysis performed; no further action required.",
IF(AND($AH4735="Fail",$L4735="1 - Failed "),"Analysis performed; no further action required.",
IF(AND($AH4735="Pass",$L4735="2 - Limited In Use "),"Analysis performed; no further action required.",
IF(AND($AH4735="Fail",$L4735="3 - Adjusted "),"Analysis performed; no further action required.",
"Unit fails analysis; TSM determination required."))))))</f>
        <v/>
      </c>
      <c r="AJ4735" s="58"/>
    </row>
    <row r="4736" customFormat="false" ht="15" hidden="false" customHeight="false" outlineLevel="0" collapsed="false">
      <c r="A4736" s="56"/>
      <c r="E4736" s="57" t="str">
        <f aca="false">IF(AND($F4736="",$G4736=""),"",IF($G4736="",$F4736,HYPERLINK($G4736,$F4736)))</f>
        <v/>
      </c>
      <c r="H4736" s="1" t="str">
        <f aca="false">IF($I4736="","None Attached",IF(LEFT($I4736,5)="https",HYPERLINK($I4736,"Datasheet"),HYPERLINK(_xlfn.CONCAT("https://",$I4736),"Datasheet")))</f>
        <v>None Attached</v>
      </c>
      <c r="M4736" s="56"/>
      <c r="P4736" s="58"/>
      <c r="Q4736" s="1" t="n">
        <f aca="false">$M4736-$N4736</f>
        <v>0</v>
      </c>
      <c r="R4736" s="56"/>
      <c r="T4736" s="59" t="s">
        <v>15</v>
      </c>
      <c r="U4736" s="1" t="n">
        <f aca="false">$S4736-$R4736</f>
        <v>0</v>
      </c>
      <c r="V4736" s="1" t="n">
        <f aca="false">IF($T4736="±",$Q4736*2,$Q4736)</f>
        <v>0</v>
      </c>
      <c r="W4736" s="60" t="str">
        <f aca="false">IFERROR($U4736/ABS($V4736),"N/A")</f>
        <v>N/A</v>
      </c>
      <c r="X4736" s="61" t="str">
        <f aca="false">IF(OR($W4736="N/A",$R4736="",$S4736=""),"N/A",IF($W4736&gt;=4,"Not Significant",IF($W4736&gt;=2,"Semi-Significant","Significant")))</f>
        <v>N/A</v>
      </c>
      <c r="Z4736" s="1" t="str">
        <f aca="false">IF($D4736="Z540.1 w/data",0,"")</f>
        <v/>
      </c>
      <c r="AA4736" s="1" t="e">
        <f aca="false">$Y4736+$Q4736+$Z4736</f>
        <v>#VALUE!</v>
      </c>
      <c r="AB4736" s="1" t="n">
        <f aca="false">$N4736+$Q4736</f>
        <v>0</v>
      </c>
      <c r="AC4736" s="1" t="str">
        <f aca="false">IF($Y4736="","",IF(AND($AA4736&gt;=$R4736,$AA4736&lt;=$S4736),"Pass","Fail"))</f>
        <v/>
      </c>
      <c r="AD4736" s="1" t="str">
        <f aca="false">IF($Y4736="","",IF($AA4736&gt;$R4736,"Pass","Fail"))</f>
        <v/>
      </c>
      <c r="AE4736" s="1" t="str">
        <f aca="false">IF($Y4736="","",IF($AA4736&gt;=$R4736,"Pass","Fail"))</f>
        <v/>
      </c>
      <c r="AF4736" s="1" t="str">
        <f aca="false">IF($Y4736="","",IF($AA4736&lt;=$S4736,"Pass","Fail"))</f>
        <v/>
      </c>
      <c r="AG4736" s="1" t="str">
        <f aca="false">IF($Y4736="","",IF($AA4736&lt;$S4736,"Pass","Fail"))</f>
        <v/>
      </c>
      <c r="AH4736" s="23" t="str">
        <f aca="true">INDIRECT(CHOOSE(MATCH($T4736,{"±","&gt;","≥","≤","&lt;"},0), "AC", "AD", "AE", "AF", "AG") &amp; ROW())</f>
        <v/>
      </c>
      <c r="AI4736" s="56" t="str">
        <f aca="false">IF($X4736="Not Significant","No Further Action Required",
IF($AH4736="","",
IF(AND($AH4736="Pass",$L4736="0 - Passed "),"Analysis performed; no further action required.",
IF(AND($AH4736="Fail",$L4736="1 - Failed "),"Analysis performed; no further action required.",
IF(AND($AH4736="Pass",$L4736="2 - Limited In Use "),"Analysis performed; no further action required.",
IF(AND($AH4736="Fail",$L4736="3 - Adjusted "),"Analysis performed; no further action required.",
"Unit fails analysis; TSM determination required."))))))</f>
        <v/>
      </c>
      <c r="AJ4736" s="58"/>
    </row>
    <row r="4737" customFormat="false" ht="15" hidden="false" customHeight="false" outlineLevel="0" collapsed="false">
      <c r="A4737" s="56"/>
      <c r="E4737" s="57" t="str">
        <f aca="false">IF(AND($F4737="",$G4737=""),"",IF($G4737="",$F4737,HYPERLINK($G4737,$F4737)))</f>
        <v/>
      </c>
      <c r="H4737" s="1" t="str">
        <f aca="false">IF($I4737="","None Attached",IF(LEFT($I4737,5)="https",HYPERLINK($I4737,"Datasheet"),HYPERLINK(_xlfn.CONCAT("https://",$I4737),"Datasheet")))</f>
        <v>None Attached</v>
      </c>
      <c r="M4737" s="56"/>
      <c r="P4737" s="58"/>
      <c r="Q4737" s="1" t="n">
        <f aca="false">$M4737-$N4737</f>
        <v>0</v>
      </c>
      <c r="R4737" s="56"/>
      <c r="T4737" s="59" t="s">
        <v>15</v>
      </c>
      <c r="U4737" s="1" t="n">
        <f aca="false">$S4737-$R4737</f>
        <v>0</v>
      </c>
      <c r="V4737" s="1" t="n">
        <f aca="false">IF($T4737="±",$Q4737*2,$Q4737)</f>
        <v>0</v>
      </c>
      <c r="W4737" s="60" t="str">
        <f aca="false">IFERROR($U4737/ABS($V4737),"N/A")</f>
        <v>N/A</v>
      </c>
      <c r="X4737" s="61" t="str">
        <f aca="false">IF(OR($W4737="N/A",$R4737="",$S4737=""),"N/A",IF($W4737&gt;=4,"Not Significant",IF($W4737&gt;=2,"Semi-Significant","Significant")))</f>
        <v>N/A</v>
      </c>
      <c r="Z4737" s="1" t="str">
        <f aca="false">IF($D4737="Z540.1 w/data",0,"")</f>
        <v/>
      </c>
      <c r="AA4737" s="1" t="e">
        <f aca="false">$Y4737+$Q4737+$Z4737</f>
        <v>#VALUE!</v>
      </c>
      <c r="AB4737" s="1" t="n">
        <f aca="false">$N4737+$Q4737</f>
        <v>0</v>
      </c>
      <c r="AC4737" s="1" t="str">
        <f aca="false">IF($Y4737="","",IF(AND($AA4737&gt;=$R4737,$AA4737&lt;=$S4737),"Pass","Fail"))</f>
        <v/>
      </c>
      <c r="AD4737" s="1" t="str">
        <f aca="false">IF($Y4737="","",IF($AA4737&gt;$R4737,"Pass","Fail"))</f>
        <v/>
      </c>
      <c r="AE4737" s="1" t="str">
        <f aca="false">IF($Y4737="","",IF($AA4737&gt;=$R4737,"Pass","Fail"))</f>
        <v/>
      </c>
      <c r="AF4737" s="1" t="str">
        <f aca="false">IF($Y4737="","",IF($AA4737&lt;=$S4737,"Pass","Fail"))</f>
        <v/>
      </c>
      <c r="AG4737" s="1" t="str">
        <f aca="false">IF($Y4737="","",IF($AA4737&lt;$S4737,"Pass","Fail"))</f>
        <v/>
      </c>
      <c r="AH4737" s="23" t="str">
        <f aca="true">INDIRECT(CHOOSE(MATCH($T4737,{"±","&gt;","≥","≤","&lt;"},0), "AC", "AD", "AE", "AF", "AG") &amp; ROW())</f>
        <v/>
      </c>
      <c r="AI4737" s="56" t="str">
        <f aca="false">IF($X4737="Not Significant","No Further Action Required",
IF($AH4737="","",
IF(AND($AH4737="Pass",$L4737="0 - Passed "),"Analysis performed; no further action required.",
IF(AND($AH4737="Fail",$L4737="1 - Failed "),"Analysis performed; no further action required.",
IF(AND($AH4737="Pass",$L4737="2 - Limited In Use "),"Analysis performed; no further action required.",
IF(AND($AH4737="Fail",$L4737="3 - Adjusted "),"Analysis performed; no further action required.",
"Unit fails analysis; TSM determination required."))))))</f>
        <v/>
      </c>
      <c r="AJ4737" s="58"/>
    </row>
    <row r="4738" customFormat="false" ht="15" hidden="false" customHeight="false" outlineLevel="0" collapsed="false">
      <c r="A4738" s="56"/>
      <c r="E4738" s="57" t="str">
        <f aca="false">IF(AND($F4738="",$G4738=""),"",IF($G4738="",$F4738,HYPERLINK($G4738,$F4738)))</f>
        <v/>
      </c>
      <c r="H4738" s="1" t="str">
        <f aca="false">IF($I4738="","None Attached",IF(LEFT($I4738,5)="https",HYPERLINK($I4738,"Datasheet"),HYPERLINK(_xlfn.CONCAT("https://",$I4738),"Datasheet")))</f>
        <v>None Attached</v>
      </c>
      <c r="M4738" s="56"/>
      <c r="P4738" s="58"/>
      <c r="Q4738" s="1" t="n">
        <f aca="false">$M4738-$N4738</f>
        <v>0</v>
      </c>
      <c r="R4738" s="56"/>
      <c r="T4738" s="59" t="s">
        <v>15</v>
      </c>
      <c r="U4738" s="1" t="n">
        <f aca="false">$S4738-$R4738</f>
        <v>0</v>
      </c>
      <c r="V4738" s="1" t="n">
        <f aca="false">IF($T4738="±",$Q4738*2,$Q4738)</f>
        <v>0</v>
      </c>
      <c r="W4738" s="60" t="str">
        <f aca="false">IFERROR($U4738/ABS($V4738),"N/A")</f>
        <v>N/A</v>
      </c>
      <c r="X4738" s="61" t="str">
        <f aca="false">IF(OR($W4738="N/A",$R4738="",$S4738=""),"N/A",IF($W4738&gt;=4,"Not Significant",IF($W4738&gt;=2,"Semi-Significant","Significant")))</f>
        <v>N/A</v>
      </c>
      <c r="Z4738" s="1" t="str">
        <f aca="false">IF($D4738="Z540.1 w/data",0,"")</f>
        <v/>
      </c>
      <c r="AA4738" s="1" t="e">
        <f aca="false">$Y4738+$Q4738+$Z4738</f>
        <v>#VALUE!</v>
      </c>
      <c r="AB4738" s="1" t="n">
        <f aca="false">$N4738+$Q4738</f>
        <v>0</v>
      </c>
      <c r="AC4738" s="1" t="str">
        <f aca="false">IF($Y4738="","",IF(AND($AA4738&gt;=$R4738,$AA4738&lt;=$S4738),"Pass","Fail"))</f>
        <v/>
      </c>
      <c r="AD4738" s="1" t="str">
        <f aca="false">IF($Y4738="","",IF($AA4738&gt;$R4738,"Pass","Fail"))</f>
        <v/>
      </c>
      <c r="AE4738" s="1" t="str">
        <f aca="false">IF($Y4738="","",IF($AA4738&gt;=$R4738,"Pass","Fail"))</f>
        <v/>
      </c>
      <c r="AF4738" s="1" t="str">
        <f aca="false">IF($Y4738="","",IF($AA4738&lt;=$S4738,"Pass","Fail"))</f>
        <v/>
      </c>
      <c r="AG4738" s="1" t="str">
        <f aca="false">IF($Y4738="","",IF($AA4738&lt;$S4738,"Pass","Fail"))</f>
        <v/>
      </c>
      <c r="AH4738" s="23" t="str">
        <f aca="true">INDIRECT(CHOOSE(MATCH($T4738,{"±","&gt;","≥","≤","&lt;"},0), "AC", "AD", "AE", "AF", "AG") &amp; ROW())</f>
        <v/>
      </c>
      <c r="AI4738" s="56" t="str">
        <f aca="false">IF($X4738="Not Significant","No Further Action Required",
IF($AH4738="","",
IF(AND($AH4738="Pass",$L4738="0 - Passed "),"Analysis performed; no further action required.",
IF(AND($AH4738="Fail",$L4738="1 - Failed "),"Analysis performed; no further action required.",
IF(AND($AH4738="Pass",$L4738="2 - Limited In Use "),"Analysis performed; no further action required.",
IF(AND($AH4738="Fail",$L4738="3 - Adjusted "),"Analysis performed; no further action required.",
"Unit fails analysis; TSM determination required."))))))</f>
        <v/>
      </c>
      <c r="AJ4738" s="58"/>
    </row>
    <row r="4739" customFormat="false" ht="15" hidden="false" customHeight="false" outlineLevel="0" collapsed="false">
      <c r="A4739" s="56"/>
      <c r="E4739" s="57" t="str">
        <f aca="false">IF(AND($F4739="",$G4739=""),"",IF($G4739="",$F4739,HYPERLINK($G4739,$F4739)))</f>
        <v/>
      </c>
      <c r="H4739" s="1" t="str">
        <f aca="false">IF($I4739="","None Attached",IF(LEFT($I4739,5)="https",HYPERLINK($I4739,"Datasheet"),HYPERLINK(_xlfn.CONCAT("https://",$I4739),"Datasheet")))</f>
        <v>None Attached</v>
      </c>
      <c r="M4739" s="56"/>
      <c r="P4739" s="58"/>
      <c r="Q4739" s="1" t="n">
        <f aca="false">$M4739-$N4739</f>
        <v>0</v>
      </c>
      <c r="R4739" s="56"/>
      <c r="T4739" s="59" t="s">
        <v>15</v>
      </c>
      <c r="U4739" s="1" t="n">
        <f aca="false">$S4739-$R4739</f>
        <v>0</v>
      </c>
      <c r="V4739" s="1" t="n">
        <f aca="false">IF($T4739="±",$Q4739*2,$Q4739)</f>
        <v>0</v>
      </c>
      <c r="W4739" s="60" t="str">
        <f aca="false">IFERROR($U4739/ABS($V4739),"N/A")</f>
        <v>N/A</v>
      </c>
      <c r="X4739" s="61" t="str">
        <f aca="false">IF(OR($W4739="N/A",$R4739="",$S4739=""),"N/A",IF($W4739&gt;=4,"Not Significant",IF($W4739&gt;=2,"Semi-Significant","Significant")))</f>
        <v>N/A</v>
      </c>
      <c r="Z4739" s="1" t="str">
        <f aca="false">IF($D4739="Z540.1 w/data",0,"")</f>
        <v/>
      </c>
      <c r="AA4739" s="1" t="e">
        <f aca="false">$Y4739+$Q4739+$Z4739</f>
        <v>#VALUE!</v>
      </c>
      <c r="AB4739" s="1" t="n">
        <f aca="false">$N4739+$Q4739</f>
        <v>0</v>
      </c>
      <c r="AC4739" s="1" t="str">
        <f aca="false">IF($Y4739="","",IF(AND($AA4739&gt;=$R4739,$AA4739&lt;=$S4739),"Pass","Fail"))</f>
        <v/>
      </c>
      <c r="AD4739" s="1" t="str">
        <f aca="false">IF($Y4739="","",IF($AA4739&gt;$R4739,"Pass","Fail"))</f>
        <v/>
      </c>
      <c r="AE4739" s="1" t="str">
        <f aca="false">IF($Y4739="","",IF($AA4739&gt;=$R4739,"Pass","Fail"))</f>
        <v/>
      </c>
      <c r="AF4739" s="1" t="str">
        <f aca="false">IF($Y4739="","",IF($AA4739&lt;=$S4739,"Pass","Fail"))</f>
        <v/>
      </c>
      <c r="AG4739" s="1" t="str">
        <f aca="false">IF($Y4739="","",IF($AA4739&lt;$S4739,"Pass","Fail"))</f>
        <v/>
      </c>
      <c r="AH4739" s="23" t="str">
        <f aca="true">INDIRECT(CHOOSE(MATCH($T4739,{"±","&gt;","≥","≤","&lt;"},0), "AC", "AD", "AE", "AF", "AG") &amp; ROW())</f>
        <v/>
      </c>
      <c r="AI4739" s="56" t="str">
        <f aca="false">IF($X4739="Not Significant","No Further Action Required",
IF($AH4739="","",
IF(AND($AH4739="Pass",$L4739="0 - Passed "),"Analysis performed; no further action required.",
IF(AND($AH4739="Fail",$L4739="1 - Failed "),"Analysis performed; no further action required.",
IF(AND($AH4739="Pass",$L4739="2 - Limited In Use "),"Analysis performed; no further action required.",
IF(AND($AH4739="Fail",$L4739="3 - Adjusted "),"Analysis performed; no further action required.",
"Unit fails analysis; TSM determination required."))))))</f>
        <v/>
      </c>
      <c r="AJ4739" s="58"/>
    </row>
    <row r="4740" customFormat="false" ht="15" hidden="false" customHeight="false" outlineLevel="0" collapsed="false">
      <c r="A4740" s="56"/>
      <c r="E4740" s="57" t="str">
        <f aca="false">IF(AND($F4740="",$G4740=""),"",IF($G4740="",$F4740,HYPERLINK($G4740,$F4740)))</f>
        <v/>
      </c>
      <c r="H4740" s="1" t="str">
        <f aca="false">IF($I4740="","None Attached",IF(LEFT($I4740,5)="https",HYPERLINK($I4740,"Datasheet"),HYPERLINK(_xlfn.CONCAT("https://",$I4740),"Datasheet")))</f>
        <v>None Attached</v>
      </c>
      <c r="M4740" s="56"/>
      <c r="P4740" s="58"/>
      <c r="Q4740" s="1" t="n">
        <f aca="false">$M4740-$N4740</f>
        <v>0</v>
      </c>
      <c r="R4740" s="56"/>
      <c r="T4740" s="59" t="s">
        <v>15</v>
      </c>
      <c r="U4740" s="1" t="n">
        <f aca="false">$S4740-$R4740</f>
        <v>0</v>
      </c>
      <c r="V4740" s="1" t="n">
        <f aca="false">IF($T4740="±",$Q4740*2,$Q4740)</f>
        <v>0</v>
      </c>
      <c r="W4740" s="60" t="str">
        <f aca="false">IFERROR($U4740/ABS($V4740),"N/A")</f>
        <v>N/A</v>
      </c>
      <c r="X4740" s="61" t="str">
        <f aca="false">IF(OR($W4740="N/A",$R4740="",$S4740=""),"N/A",IF($W4740&gt;=4,"Not Significant",IF($W4740&gt;=2,"Semi-Significant","Significant")))</f>
        <v>N/A</v>
      </c>
      <c r="Z4740" s="1" t="str">
        <f aca="false">IF($D4740="Z540.1 w/data",0,"")</f>
        <v/>
      </c>
      <c r="AA4740" s="1" t="e">
        <f aca="false">$Y4740+$Q4740+$Z4740</f>
        <v>#VALUE!</v>
      </c>
      <c r="AB4740" s="1" t="n">
        <f aca="false">$N4740+$Q4740</f>
        <v>0</v>
      </c>
      <c r="AC4740" s="1" t="str">
        <f aca="false">IF($Y4740="","",IF(AND($AA4740&gt;=$R4740,$AA4740&lt;=$S4740),"Pass","Fail"))</f>
        <v/>
      </c>
      <c r="AD4740" s="1" t="str">
        <f aca="false">IF($Y4740="","",IF($AA4740&gt;$R4740,"Pass","Fail"))</f>
        <v/>
      </c>
      <c r="AE4740" s="1" t="str">
        <f aca="false">IF($Y4740="","",IF($AA4740&gt;=$R4740,"Pass","Fail"))</f>
        <v/>
      </c>
      <c r="AF4740" s="1" t="str">
        <f aca="false">IF($Y4740="","",IF($AA4740&lt;=$S4740,"Pass","Fail"))</f>
        <v/>
      </c>
      <c r="AG4740" s="1" t="str">
        <f aca="false">IF($Y4740="","",IF($AA4740&lt;$S4740,"Pass","Fail"))</f>
        <v/>
      </c>
      <c r="AH4740" s="23" t="str">
        <f aca="true">INDIRECT(CHOOSE(MATCH($T4740,{"±","&gt;","≥","≤","&lt;"},0), "AC", "AD", "AE", "AF", "AG") &amp; ROW())</f>
        <v/>
      </c>
      <c r="AI4740" s="56" t="str">
        <f aca="false">IF($X4740="Not Significant","No Further Action Required",
IF($AH4740="","",
IF(AND($AH4740="Pass",$L4740="0 - Passed "),"Analysis performed; no further action required.",
IF(AND($AH4740="Fail",$L4740="1 - Failed "),"Analysis performed; no further action required.",
IF(AND($AH4740="Pass",$L4740="2 - Limited In Use "),"Analysis performed; no further action required.",
IF(AND($AH4740="Fail",$L4740="3 - Adjusted "),"Analysis performed; no further action required.",
"Unit fails analysis; TSM determination required."))))))</f>
        <v/>
      </c>
      <c r="AJ4740" s="58"/>
    </row>
    <row r="4741" customFormat="false" ht="15" hidden="false" customHeight="false" outlineLevel="0" collapsed="false">
      <c r="A4741" s="56"/>
      <c r="E4741" s="57" t="str">
        <f aca="false">IF(AND($F4741="",$G4741=""),"",IF($G4741="",$F4741,HYPERLINK($G4741,$F4741)))</f>
        <v/>
      </c>
      <c r="H4741" s="1" t="str">
        <f aca="false">IF($I4741="","None Attached",IF(LEFT($I4741,5)="https",HYPERLINK($I4741,"Datasheet"),HYPERLINK(_xlfn.CONCAT("https://",$I4741),"Datasheet")))</f>
        <v>None Attached</v>
      </c>
      <c r="M4741" s="56"/>
      <c r="P4741" s="58"/>
      <c r="Q4741" s="1" t="n">
        <f aca="false">$M4741-$N4741</f>
        <v>0</v>
      </c>
      <c r="R4741" s="56"/>
      <c r="T4741" s="59" t="s">
        <v>15</v>
      </c>
      <c r="U4741" s="1" t="n">
        <f aca="false">$S4741-$R4741</f>
        <v>0</v>
      </c>
      <c r="V4741" s="1" t="n">
        <f aca="false">IF($T4741="±",$Q4741*2,$Q4741)</f>
        <v>0</v>
      </c>
      <c r="W4741" s="60" t="str">
        <f aca="false">IFERROR($U4741/ABS($V4741),"N/A")</f>
        <v>N/A</v>
      </c>
      <c r="X4741" s="61" t="str">
        <f aca="false">IF(OR($W4741="N/A",$R4741="",$S4741=""),"N/A",IF($W4741&gt;=4,"Not Significant",IF($W4741&gt;=2,"Semi-Significant","Significant")))</f>
        <v>N/A</v>
      </c>
      <c r="Z4741" s="1" t="str">
        <f aca="false">IF($D4741="Z540.1 w/data",0,"")</f>
        <v/>
      </c>
      <c r="AA4741" s="1" t="e">
        <f aca="false">$Y4741+$Q4741+$Z4741</f>
        <v>#VALUE!</v>
      </c>
      <c r="AB4741" s="1" t="n">
        <f aca="false">$N4741+$Q4741</f>
        <v>0</v>
      </c>
      <c r="AC4741" s="1" t="str">
        <f aca="false">IF($Y4741="","",IF(AND($AA4741&gt;=$R4741,$AA4741&lt;=$S4741),"Pass","Fail"))</f>
        <v/>
      </c>
      <c r="AD4741" s="1" t="str">
        <f aca="false">IF($Y4741="","",IF($AA4741&gt;$R4741,"Pass","Fail"))</f>
        <v/>
      </c>
      <c r="AE4741" s="1" t="str">
        <f aca="false">IF($Y4741="","",IF($AA4741&gt;=$R4741,"Pass","Fail"))</f>
        <v/>
      </c>
      <c r="AF4741" s="1" t="str">
        <f aca="false">IF($Y4741="","",IF($AA4741&lt;=$S4741,"Pass","Fail"))</f>
        <v/>
      </c>
      <c r="AG4741" s="1" t="str">
        <f aca="false">IF($Y4741="","",IF($AA4741&lt;$S4741,"Pass","Fail"))</f>
        <v/>
      </c>
      <c r="AH4741" s="23" t="str">
        <f aca="true">INDIRECT(CHOOSE(MATCH($T4741,{"±","&gt;","≥","≤","&lt;"},0), "AC", "AD", "AE", "AF", "AG") &amp; ROW())</f>
        <v/>
      </c>
      <c r="AI4741" s="56" t="str">
        <f aca="false">IF($X4741="Not Significant","No Further Action Required",
IF($AH4741="","",
IF(AND($AH4741="Pass",$L4741="0 - Passed "),"Analysis performed; no further action required.",
IF(AND($AH4741="Fail",$L4741="1 - Failed "),"Analysis performed; no further action required.",
IF(AND($AH4741="Pass",$L4741="2 - Limited In Use "),"Analysis performed; no further action required.",
IF(AND($AH4741="Fail",$L4741="3 - Adjusted "),"Analysis performed; no further action required.",
"Unit fails analysis; TSM determination required."))))))</f>
        <v/>
      </c>
      <c r="AJ4741" s="58"/>
    </row>
    <row r="4742" customFormat="false" ht="15" hidden="false" customHeight="false" outlineLevel="0" collapsed="false">
      <c r="A4742" s="56"/>
      <c r="E4742" s="57" t="str">
        <f aca="false">IF(AND($F4742="",$G4742=""),"",IF($G4742="",$F4742,HYPERLINK($G4742,$F4742)))</f>
        <v/>
      </c>
      <c r="H4742" s="1" t="str">
        <f aca="false">IF($I4742="","None Attached",IF(LEFT($I4742,5)="https",HYPERLINK($I4742,"Datasheet"),HYPERLINK(_xlfn.CONCAT("https://",$I4742),"Datasheet")))</f>
        <v>None Attached</v>
      </c>
      <c r="M4742" s="56"/>
      <c r="P4742" s="58"/>
      <c r="Q4742" s="1" t="n">
        <f aca="false">$M4742-$N4742</f>
        <v>0</v>
      </c>
      <c r="R4742" s="56"/>
      <c r="T4742" s="59" t="s">
        <v>15</v>
      </c>
      <c r="U4742" s="1" t="n">
        <f aca="false">$S4742-$R4742</f>
        <v>0</v>
      </c>
      <c r="V4742" s="1" t="n">
        <f aca="false">IF($T4742="±",$Q4742*2,$Q4742)</f>
        <v>0</v>
      </c>
      <c r="W4742" s="60" t="str">
        <f aca="false">IFERROR($U4742/ABS($V4742),"N/A")</f>
        <v>N/A</v>
      </c>
      <c r="X4742" s="61" t="str">
        <f aca="false">IF(OR($W4742="N/A",$R4742="",$S4742=""),"N/A",IF($W4742&gt;=4,"Not Significant",IF($W4742&gt;=2,"Semi-Significant","Significant")))</f>
        <v>N/A</v>
      </c>
      <c r="Z4742" s="1" t="str">
        <f aca="false">IF($D4742="Z540.1 w/data",0,"")</f>
        <v/>
      </c>
      <c r="AA4742" s="1" t="e">
        <f aca="false">$Y4742+$Q4742+$Z4742</f>
        <v>#VALUE!</v>
      </c>
      <c r="AB4742" s="1" t="n">
        <f aca="false">$N4742+$Q4742</f>
        <v>0</v>
      </c>
      <c r="AC4742" s="1" t="str">
        <f aca="false">IF($Y4742="","",IF(AND($AA4742&gt;=$R4742,$AA4742&lt;=$S4742),"Pass","Fail"))</f>
        <v/>
      </c>
      <c r="AD4742" s="1" t="str">
        <f aca="false">IF($Y4742="","",IF($AA4742&gt;$R4742,"Pass","Fail"))</f>
        <v/>
      </c>
      <c r="AE4742" s="1" t="str">
        <f aca="false">IF($Y4742="","",IF($AA4742&gt;=$R4742,"Pass","Fail"))</f>
        <v/>
      </c>
      <c r="AF4742" s="1" t="str">
        <f aca="false">IF($Y4742="","",IF($AA4742&lt;=$S4742,"Pass","Fail"))</f>
        <v/>
      </c>
      <c r="AG4742" s="1" t="str">
        <f aca="false">IF($Y4742="","",IF($AA4742&lt;$S4742,"Pass","Fail"))</f>
        <v/>
      </c>
      <c r="AH4742" s="23" t="str">
        <f aca="true">INDIRECT(CHOOSE(MATCH($T4742,{"±","&gt;","≥","≤","&lt;"},0), "AC", "AD", "AE", "AF", "AG") &amp; ROW())</f>
        <v/>
      </c>
      <c r="AI4742" s="56" t="str">
        <f aca="false">IF($X4742="Not Significant","No Further Action Required",
IF($AH4742="","",
IF(AND($AH4742="Pass",$L4742="0 - Passed "),"Analysis performed; no further action required.",
IF(AND($AH4742="Fail",$L4742="1 - Failed "),"Analysis performed; no further action required.",
IF(AND($AH4742="Pass",$L4742="2 - Limited In Use "),"Analysis performed; no further action required.",
IF(AND($AH4742="Fail",$L4742="3 - Adjusted "),"Analysis performed; no further action required.",
"Unit fails analysis; TSM determination required."))))))</f>
        <v/>
      </c>
      <c r="AJ4742" s="58"/>
    </row>
    <row r="4743" customFormat="false" ht="15" hidden="false" customHeight="false" outlineLevel="0" collapsed="false">
      <c r="A4743" s="56"/>
      <c r="E4743" s="57" t="str">
        <f aca="false">IF(AND($F4743="",$G4743=""),"",IF($G4743="",$F4743,HYPERLINK($G4743,$F4743)))</f>
        <v/>
      </c>
      <c r="H4743" s="1" t="str">
        <f aca="false">IF($I4743="","None Attached",IF(LEFT($I4743,5)="https",HYPERLINK($I4743,"Datasheet"),HYPERLINK(_xlfn.CONCAT("https://",$I4743),"Datasheet")))</f>
        <v>None Attached</v>
      </c>
      <c r="M4743" s="56"/>
      <c r="P4743" s="58"/>
      <c r="Q4743" s="1" t="n">
        <f aca="false">$M4743-$N4743</f>
        <v>0</v>
      </c>
      <c r="R4743" s="56"/>
      <c r="T4743" s="59" t="s">
        <v>15</v>
      </c>
      <c r="U4743" s="1" t="n">
        <f aca="false">$S4743-$R4743</f>
        <v>0</v>
      </c>
      <c r="V4743" s="1" t="n">
        <f aca="false">IF($T4743="±",$Q4743*2,$Q4743)</f>
        <v>0</v>
      </c>
      <c r="W4743" s="60" t="str">
        <f aca="false">IFERROR($U4743/ABS($V4743),"N/A")</f>
        <v>N/A</v>
      </c>
      <c r="X4743" s="61" t="str">
        <f aca="false">IF(OR($W4743="N/A",$R4743="",$S4743=""),"N/A",IF($W4743&gt;=4,"Not Significant",IF($W4743&gt;=2,"Semi-Significant","Significant")))</f>
        <v>N/A</v>
      </c>
      <c r="Z4743" s="1" t="str">
        <f aca="false">IF($D4743="Z540.1 w/data",0,"")</f>
        <v/>
      </c>
      <c r="AA4743" s="1" t="e">
        <f aca="false">$Y4743+$Q4743+$Z4743</f>
        <v>#VALUE!</v>
      </c>
      <c r="AB4743" s="1" t="n">
        <f aca="false">$N4743+$Q4743</f>
        <v>0</v>
      </c>
      <c r="AC4743" s="1" t="str">
        <f aca="false">IF($Y4743="","",IF(AND($AA4743&gt;=$R4743,$AA4743&lt;=$S4743),"Pass","Fail"))</f>
        <v/>
      </c>
      <c r="AD4743" s="1" t="str">
        <f aca="false">IF($Y4743="","",IF($AA4743&gt;$R4743,"Pass","Fail"))</f>
        <v/>
      </c>
      <c r="AE4743" s="1" t="str">
        <f aca="false">IF($Y4743="","",IF($AA4743&gt;=$R4743,"Pass","Fail"))</f>
        <v/>
      </c>
      <c r="AF4743" s="1" t="str">
        <f aca="false">IF($Y4743="","",IF($AA4743&lt;=$S4743,"Pass","Fail"))</f>
        <v/>
      </c>
      <c r="AG4743" s="1" t="str">
        <f aca="false">IF($Y4743="","",IF($AA4743&lt;$S4743,"Pass","Fail"))</f>
        <v/>
      </c>
      <c r="AH4743" s="23" t="str">
        <f aca="true">INDIRECT(CHOOSE(MATCH($T4743,{"±","&gt;","≥","≤","&lt;"},0), "AC", "AD", "AE", "AF", "AG") &amp; ROW())</f>
        <v/>
      </c>
      <c r="AI4743" s="56" t="str">
        <f aca="false">IF($X4743="Not Significant","No Further Action Required",
IF($AH4743="","",
IF(AND($AH4743="Pass",$L4743="0 - Passed "),"Analysis performed; no further action required.",
IF(AND($AH4743="Fail",$L4743="1 - Failed "),"Analysis performed; no further action required.",
IF(AND($AH4743="Pass",$L4743="2 - Limited In Use "),"Analysis performed; no further action required.",
IF(AND($AH4743="Fail",$L4743="3 - Adjusted "),"Analysis performed; no further action required.",
"Unit fails analysis; TSM determination required."))))))</f>
        <v/>
      </c>
      <c r="AJ4743" s="58"/>
    </row>
    <row r="4744" customFormat="false" ht="15" hidden="false" customHeight="false" outlineLevel="0" collapsed="false">
      <c r="A4744" s="56"/>
      <c r="E4744" s="57" t="str">
        <f aca="false">IF(AND($F4744="",$G4744=""),"",IF($G4744="",$F4744,HYPERLINK($G4744,$F4744)))</f>
        <v/>
      </c>
      <c r="H4744" s="1" t="str">
        <f aca="false">IF($I4744="","None Attached",IF(LEFT($I4744,5)="https",HYPERLINK($I4744,"Datasheet"),HYPERLINK(_xlfn.CONCAT("https://",$I4744),"Datasheet")))</f>
        <v>None Attached</v>
      </c>
      <c r="M4744" s="56"/>
      <c r="P4744" s="58"/>
      <c r="Q4744" s="1" t="n">
        <f aca="false">$M4744-$N4744</f>
        <v>0</v>
      </c>
      <c r="R4744" s="56"/>
      <c r="T4744" s="59" t="s">
        <v>15</v>
      </c>
      <c r="U4744" s="1" t="n">
        <f aca="false">$S4744-$R4744</f>
        <v>0</v>
      </c>
      <c r="V4744" s="1" t="n">
        <f aca="false">IF($T4744="±",$Q4744*2,$Q4744)</f>
        <v>0</v>
      </c>
      <c r="W4744" s="60" t="str">
        <f aca="false">IFERROR($U4744/ABS($V4744),"N/A")</f>
        <v>N/A</v>
      </c>
      <c r="X4744" s="61" t="str">
        <f aca="false">IF(OR($W4744="N/A",$R4744="",$S4744=""),"N/A",IF($W4744&gt;=4,"Not Significant",IF($W4744&gt;=2,"Semi-Significant","Significant")))</f>
        <v>N/A</v>
      </c>
      <c r="Z4744" s="1" t="str">
        <f aca="false">IF($D4744="Z540.1 w/data",0,"")</f>
        <v/>
      </c>
      <c r="AA4744" s="1" t="e">
        <f aca="false">$Y4744+$Q4744+$Z4744</f>
        <v>#VALUE!</v>
      </c>
      <c r="AB4744" s="1" t="n">
        <f aca="false">$N4744+$Q4744</f>
        <v>0</v>
      </c>
      <c r="AC4744" s="1" t="str">
        <f aca="false">IF($Y4744="","",IF(AND($AA4744&gt;=$R4744,$AA4744&lt;=$S4744),"Pass","Fail"))</f>
        <v/>
      </c>
      <c r="AD4744" s="1" t="str">
        <f aca="false">IF($Y4744="","",IF($AA4744&gt;$R4744,"Pass","Fail"))</f>
        <v/>
      </c>
      <c r="AE4744" s="1" t="str">
        <f aca="false">IF($Y4744="","",IF($AA4744&gt;=$R4744,"Pass","Fail"))</f>
        <v/>
      </c>
      <c r="AF4744" s="1" t="str">
        <f aca="false">IF($Y4744="","",IF($AA4744&lt;=$S4744,"Pass","Fail"))</f>
        <v/>
      </c>
      <c r="AG4744" s="1" t="str">
        <f aca="false">IF($Y4744="","",IF($AA4744&lt;$S4744,"Pass","Fail"))</f>
        <v/>
      </c>
      <c r="AH4744" s="23" t="str">
        <f aca="true">INDIRECT(CHOOSE(MATCH($T4744,{"±","&gt;","≥","≤","&lt;"},0), "AC", "AD", "AE", "AF", "AG") &amp; ROW())</f>
        <v/>
      </c>
      <c r="AI4744" s="56" t="str">
        <f aca="false">IF($X4744="Not Significant","No Further Action Required",
IF($AH4744="","",
IF(AND($AH4744="Pass",$L4744="0 - Passed "),"Analysis performed; no further action required.",
IF(AND($AH4744="Fail",$L4744="1 - Failed "),"Analysis performed; no further action required.",
IF(AND($AH4744="Pass",$L4744="2 - Limited In Use "),"Analysis performed; no further action required.",
IF(AND($AH4744="Fail",$L4744="3 - Adjusted "),"Analysis performed; no further action required.",
"Unit fails analysis; TSM determination required."))))))</f>
        <v/>
      </c>
      <c r="AJ4744" s="58"/>
    </row>
    <row r="4745" customFormat="false" ht="15" hidden="false" customHeight="false" outlineLevel="0" collapsed="false">
      <c r="A4745" s="56"/>
      <c r="E4745" s="57" t="str">
        <f aca="false">IF(AND($F4745="",$G4745=""),"",IF($G4745="",$F4745,HYPERLINK($G4745,$F4745)))</f>
        <v/>
      </c>
      <c r="H4745" s="1" t="str">
        <f aca="false">IF($I4745="","None Attached",IF(LEFT($I4745,5)="https",HYPERLINK($I4745,"Datasheet"),HYPERLINK(_xlfn.CONCAT("https://",$I4745),"Datasheet")))</f>
        <v>None Attached</v>
      </c>
      <c r="M4745" s="56"/>
      <c r="P4745" s="58"/>
      <c r="Q4745" s="1" t="n">
        <f aca="false">$M4745-$N4745</f>
        <v>0</v>
      </c>
      <c r="R4745" s="56"/>
      <c r="T4745" s="59" t="s">
        <v>15</v>
      </c>
      <c r="U4745" s="1" t="n">
        <f aca="false">$S4745-$R4745</f>
        <v>0</v>
      </c>
      <c r="V4745" s="1" t="n">
        <f aca="false">IF($T4745="±",$Q4745*2,$Q4745)</f>
        <v>0</v>
      </c>
      <c r="W4745" s="60" t="str">
        <f aca="false">IFERROR($U4745/ABS($V4745),"N/A")</f>
        <v>N/A</v>
      </c>
      <c r="X4745" s="61" t="str">
        <f aca="false">IF(OR($W4745="N/A",$R4745="",$S4745=""),"N/A",IF($W4745&gt;=4,"Not Significant",IF($W4745&gt;=2,"Semi-Significant","Significant")))</f>
        <v>N/A</v>
      </c>
      <c r="Z4745" s="1" t="str">
        <f aca="false">IF($D4745="Z540.1 w/data",0,"")</f>
        <v/>
      </c>
      <c r="AA4745" s="1" t="e">
        <f aca="false">$Y4745+$Q4745+$Z4745</f>
        <v>#VALUE!</v>
      </c>
      <c r="AB4745" s="1" t="n">
        <f aca="false">$N4745+$Q4745</f>
        <v>0</v>
      </c>
      <c r="AC4745" s="1" t="str">
        <f aca="false">IF($Y4745="","",IF(AND($AA4745&gt;=$R4745,$AA4745&lt;=$S4745),"Pass","Fail"))</f>
        <v/>
      </c>
      <c r="AD4745" s="1" t="str">
        <f aca="false">IF($Y4745="","",IF($AA4745&gt;$R4745,"Pass","Fail"))</f>
        <v/>
      </c>
      <c r="AE4745" s="1" t="str">
        <f aca="false">IF($Y4745="","",IF($AA4745&gt;=$R4745,"Pass","Fail"))</f>
        <v/>
      </c>
      <c r="AF4745" s="1" t="str">
        <f aca="false">IF($Y4745="","",IF($AA4745&lt;=$S4745,"Pass","Fail"))</f>
        <v/>
      </c>
      <c r="AG4745" s="1" t="str">
        <f aca="false">IF($Y4745="","",IF($AA4745&lt;$S4745,"Pass","Fail"))</f>
        <v/>
      </c>
      <c r="AH4745" s="23" t="str">
        <f aca="true">INDIRECT(CHOOSE(MATCH($T4745,{"±","&gt;","≥","≤","&lt;"},0), "AC", "AD", "AE", "AF", "AG") &amp; ROW())</f>
        <v/>
      </c>
      <c r="AI4745" s="56" t="str">
        <f aca="false">IF($X4745="Not Significant","No Further Action Required",
IF($AH4745="","",
IF(AND($AH4745="Pass",$L4745="0 - Passed "),"Analysis performed; no further action required.",
IF(AND($AH4745="Fail",$L4745="1 - Failed "),"Analysis performed; no further action required.",
IF(AND($AH4745="Pass",$L4745="2 - Limited In Use "),"Analysis performed; no further action required.",
IF(AND($AH4745="Fail",$L4745="3 - Adjusted "),"Analysis performed; no further action required.",
"Unit fails analysis; TSM determination required."))))))</f>
        <v/>
      </c>
      <c r="AJ4745" s="58"/>
    </row>
    <row r="4746" customFormat="false" ht="15" hidden="false" customHeight="false" outlineLevel="0" collapsed="false">
      <c r="A4746" s="56"/>
      <c r="E4746" s="57" t="str">
        <f aca="false">IF(AND($F4746="",$G4746=""),"",IF($G4746="",$F4746,HYPERLINK($G4746,$F4746)))</f>
        <v/>
      </c>
      <c r="H4746" s="1" t="str">
        <f aca="false">IF($I4746="","None Attached",IF(LEFT($I4746,5)="https",HYPERLINK($I4746,"Datasheet"),HYPERLINK(_xlfn.CONCAT("https://",$I4746),"Datasheet")))</f>
        <v>None Attached</v>
      </c>
      <c r="M4746" s="56"/>
      <c r="P4746" s="58"/>
      <c r="Q4746" s="1" t="n">
        <f aca="false">$M4746-$N4746</f>
        <v>0</v>
      </c>
      <c r="R4746" s="56"/>
      <c r="T4746" s="59" t="s">
        <v>15</v>
      </c>
      <c r="U4746" s="1" t="n">
        <f aca="false">$S4746-$R4746</f>
        <v>0</v>
      </c>
      <c r="V4746" s="1" t="n">
        <f aca="false">IF($T4746="±",$Q4746*2,$Q4746)</f>
        <v>0</v>
      </c>
      <c r="W4746" s="60" t="str">
        <f aca="false">IFERROR($U4746/ABS($V4746),"N/A")</f>
        <v>N/A</v>
      </c>
      <c r="X4746" s="61" t="str">
        <f aca="false">IF(OR($W4746="N/A",$R4746="",$S4746=""),"N/A",IF($W4746&gt;=4,"Not Significant",IF($W4746&gt;=2,"Semi-Significant","Significant")))</f>
        <v>N/A</v>
      </c>
      <c r="Z4746" s="1" t="str">
        <f aca="false">IF($D4746="Z540.1 w/data",0,"")</f>
        <v/>
      </c>
      <c r="AA4746" s="1" t="e">
        <f aca="false">$Y4746+$Q4746+$Z4746</f>
        <v>#VALUE!</v>
      </c>
      <c r="AB4746" s="1" t="n">
        <f aca="false">$N4746+$Q4746</f>
        <v>0</v>
      </c>
      <c r="AC4746" s="1" t="str">
        <f aca="false">IF($Y4746="","",IF(AND($AA4746&gt;=$R4746,$AA4746&lt;=$S4746),"Pass","Fail"))</f>
        <v/>
      </c>
      <c r="AD4746" s="1" t="str">
        <f aca="false">IF($Y4746="","",IF($AA4746&gt;$R4746,"Pass","Fail"))</f>
        <v/>
      </c>
      <c r="AE4746" s="1" t="str">
        <f aca="false">IF($Y4746="","",IF($AA4746&gt;=$R4746,"Pass","Fail"))</f>
        <v/>
      </c>
      <c r="AF4746" s="1" t="str">
        <f aca="false">IF($Y4746="","",IF($AA4746&lt;=$S4746,"Pass","Fail"))</f>
        <v/>
      </c>
      <c r="AG4746" s="1" t="str">
        <f aca="false">IF($Y4746="","",IF($AA4746&lt;$S4746,"Pass","Fail"))</f>
        <v/>
      </c>
      <c r="AH4746" s="23" t="str">
        <f aca="true">INDIRECT(CHOOSE(MATCH($T4746,{"±","&gt;","≥","≤","&lt;"},0), "AC", "AD", "AE", "AF", "AG") &amp; ROW())</f>
        <v/>
      </c>
      <c r="AI4746" s="56" t="str">
        <f aca="false">IF($X4746="Not Significant","No Further Action Required",
IF($AH4746="","",
IF(AND($AH4746="Pass",$L4746="0 - Passed "),"Analysis performed; no further action required.",
IF(AND($AH4746="Fail",$L4746="1 - Failed "),"Analysis performed; no further action required.",
IF(AND($AH4746="Pass",$L4746="2 - Limited In Use "),"Analysis performed; no further action required.",
IF(AND($AH4746="Fail",$L4746="3 - Adjusted "),"Analysis performed; no further action required.",
"Unit fails analysis; TSM determination required."))))))</f>
        <v/>
      </c>
      <c r="AJ4746" s="58"/>
    </row>
    <row r="4747" customFormat="false" ht="15" hidden="false" customHeight="false" outlineLevel="0" collapsed="false">
      <c r="A4747" s="56"/>
      <c r="E4747" s="57" t="str">
        <f aca="false">IF(AND($F4747="",$G4747=""),"",IF($G4747="",$F4747,HYPERLINK($G4747,$F4747)))</f>
        <v/>
      </c>
      <c r="H4747" s="1" t="str">
        <f aca="false">IF($I4747="","None Attached",IF(LEFT($I4747,5)="https",HYPERLINK($I4747,"Datasheet"),HYPERLINK(_xlfn.CONCAT("https://",$I4747),"Datasheet")))</f>
        <v>None Attached</v>
      </c>
      <c r="M4747" s="56"/>
      <c r="P4747" s="58"/>
      <c r="Q4747" s="1" t="n">
        <f aca="false">$M4747-$N4747</f>
        <v>0</v>
      </c>
      <c r="R4747" s="56"/>
      <c r="T4747" s="59" t="s">
        <v>15</v>
      </c>
      <c r="U4747" s="1" t="n">
        <f aca="false">$S4747-$R4747</f>
        <v>0</v>
      </c>
      <c r="V4747" s="1" t="n">
        <f aca="false">IF($T4747="±",$Q4747*2,$Q4747)</f>
        <v>0</v>
      </c>
      <c r="W4747" s="60" t="str">
        <f aca="false">IFERROR($U4747/ABS($V4747),"N/A")</f>
        <v>N/A</v>
      </c>
      <c r="X4747" s="61" t="str">
        <f aca="false">IF(OR($W4747="N/A",$R4747="",$S4747=""),"N/A",IF($W4747&gt;=4,"Not Significant",IF($W4747&gt;=2,"Semi-Significant","Significant")))</f>
        <v>N/A</v>
      </c>
      <c r="Z4747" s="1" t="str">
        <f aca="false">IF($D4747="Z540.1 w/data",0,"")</f>
        <v/>
      </c>
      <c r="AA4747" s="1" t="e">
        <f aca="false">$Y4747+$Q4747+$Z4747</f>
        <v>#VALUE!</v>
      </c>
      <c r="AB4747" s="1" t="n">
        <f aca="false">$N4747+$Q4747</f>
        <v>0</v>
      </c>
      <c r="AC4747" s="1" t="str">
        <f aca="false">IF($Y4747="","",IF(AND($AA4747&gt;=$R4747,$AA4747&lt;=$S4747),"Pass","Fail"))</f>
        <v/>
      </c>
      <c r="AD4747" s="1" t="str">
        <f aca="false">IF($Y4747="","",IF($AA4747&gt;$R4747,"Pass","Fail"))</f>
        <v/>
      </c>
      <c r="AE4747" s="1" t="str">
        <f aca="false">IF($Y4747="","",IF($AA4747&gt;=$R4747,"Pass","Fail"))</f>
        <v/>
      </c>
      <c r="AF4747" s="1" t="str">
        <f aca="false">IF($Y4747="","",IF($AA4747&lt;=$S4747,"Pass","Fail"))</f>
        <v/>
      </c>
      <c r="AG4747" s="1" t="str">
        <f aca="false">IF($Y4747="","",IF($AA4747&lt;$S4747,"Pass","Fail"))</f>
        <v/>
      </c>
      <c r="AH4747" s="23" t="str">
        <f aca="true">INDIRECT(CHOOSE(MATCH($T4747,{"±","&gt;","≥","≤","&lt;"},0), "AC", "AD", "AE", "AF", "AG") &amp; ROW())</f>
        <v/>
      </c>
      <c r="AI4747" s="56" t="str">
        <f aca="false">IF($X4747="Not Significant","No Further Action Required",
IF($AH4747="","",
IF(AND($AH4747="Pass",$L4747="0 - Passed "),"Analysis performed; no further action required.",
IF(AND($AH4747="Fail",$L4747="1 - Failed "),"Analysis performed; no further action required.",
IF(AND($AH4747="Pass",$L4747="2 - Limited In Use "),"Analysis performed; no further action required.",
IF(AND($AH4747="Fail",$L4747="3 - Adjusted "),"Analysis performed; no further action required.",
"Unit fails analysis; TSM determination required."))))))</f>
        <v/>
      </c>
      <c r="AJ4747" s="58"/>
    </row>
    <row r="4748" customFormat="false" ht="15" hidden="false" customHeight="false" outlineLevel="0" collapsed="false">
      <c r="A4748" s="56"/>
      <c r="E4748" s="57" t="str">
        <f aca="false">IF(AND($F4748="",$G4748=""),"",IF($G4748="",$F4748,HYPERLINK($G4748,$F4748)))</f>
        <v/>
      </c>
      <c r="H4748" s="1" t="str">
        <f aca="false">IF($I4748="","None Attached",IF(LEFT($I4748,5)="https",HYPERLINK($I4748,"Datasheet"),HYPERLINK(_xlfn.CONCAT("https://",$I4748),"Datasheet")))</f>
        <v>None Attached</v>
      </c>
      <c r="M4748" s="56"/>
      <c r="P4748" s="58"/>
      <c r="Q4748" s="1" t="n">
        <f aca="false">$M4748-$N4748</f>
        <v>0</v>
      </c>
      <c r="R4748" s="56"/>
      <c r="T4748" s="59" t="s">
        <v>15</v>
      </c>
      <c r="U4748" s="1" t="n">
        <f aca="false">$S4748-$R4748</f>
        <v>0</v>
      </c>
      <c r="V4748" s="1" t="n">
        <f aca="false">IF($T4748="±",$Q4748*2,$Q4748)</f>
        <v>0</v>
      </c>
      <c r="W4748" s="60" t="str">
        <f aca="false">IFERROR($U4748/ABS($V4748),"N/A")</f>
        <v>N/A</v>
      </c>
      <c r="X4748" s="61" t="str">
        <f aca="false">IF(OR($W4748="N/A",$R4748="",$S4748=""),"N/A",IF($W4748&gt;=4,"Not Significant",IF($W4748&gt;=2,"Semi-Significant","Significant")))</f>
        <v>N/A</v>
      </c>
      <c r="Z4748" s="1" t="str">
        <f aca="false">IF($D4748="Z540.1 w/data",0,"")</f>
        <v/>
      </c>
      <c r="AA4748" s="1" t="e">
        <f aca="false">$Y4748+$Q4748+$Z4748</f>
        <v>#VALUE!</v>
      </c>
      <c r="AB4748" s="1" t="n">
        <f aca="false">$N4748+$Q4748</f>
        <v>0</v>
      </c>
      <c r="AC4748" s="1" t="str">
        <f aca="false">IF($Y4748="","",IF(AND($AA4748&gt;=$R4748,$AA4748&lt;=$S4748),"Pass","Fail"))</f>
        <v/>
      </c>
      <c r="AD4748" s="1" t="str">
        <f aca="false">IF($Y4748="","",IF($AA4748&gt;$R4748,"Pass","Fail"))</f>
        <v/>
      </c>
      <c r="AE4748" s="1" t="str">
        <f aca="false">IF($Y4748="","",IF($AA4748&gt;=$R4748,"Pass","Fail"))</f>
        <v/>
      </c>
      <c r="AF4748" s="1" t="str">
        <f aca="false">IF($Y4748="","",IF($AA4748&lt;=$S4748,"Pass","Fail"))</f>
        <v/>
      </c>
      <c r="AG4748" s="1" t="str">
        <f aca="false">IF($Y4748="","",IF($AA4748&lt;$S4748,"Pass","Fail"))</f>
        <v/>
      </c>
      <c r="AH4748" s="23" t="str">
        <f aca="true">INDIRECT(CHOOSE(MATCH($T4748,{"±","&gt;","≥","≤","&lt;"},0), "AC", "AD", "AE", "AF", "AG") &amp; ROW())</f>
        <v/>
      </c>
      <c r="AI4748" s="56" t="str">
        <f aca="false">IF($X4748="Not Significant","No Further Action Required",
IF($AH4748="","",
IF(AND($AH4748="Pass",$L4748="0 - Passed "),"Analysis performed; no further action required.",
IF(AND($AH4748="Fail",$L4748="1 - Failed "),"Analysis performed; no further action required.",
IF(AND($AH4748="Pass",$L4748="2 - Limited In Use "),"Analysis performed; no further action required.",
IF(AND($AH4748="Fail",$L4748="3 - Adjusted "),"Analysis performed; no further action required.",
"Unit fails analysis; TSM determination required."))))))</f>
        <v/>
      </c>
      <c r="AJ4748" s="58"/>
    </row>
    <row r="4749" customFormat="false" ht="15" hidden="false" customHeight="false" outlineLevel="0" collapsed="false">
      <c r="A4749" s="56"/>
      <c r="E4749" s="57" t="str">
        <f aca="false">IF(AND($F4749="",$G4749=""),"",IF($G4749="",$F4749,HYPERLINK($G4749,$F4749)))</f>
        <v/>
      </c>
      <c r="H4749" s="1" t="str">
        <f aca="false">IF($I4749="","None Attached",IF(LEFT($I4749,5)="https",HYPERLINK($I4749,"Datasheet"),HYPERLINK(_xlfn.CONCAT("https://",$I4749),"Datasheet")))</f>
        <v>None Attached</v>
      </c>
      <c r="M4749" s="56"/>
      <c r="P4749" s="58"/>
      <c r="Q4749" s="1" t="n">
        <f aca="false">$M4749-$N4749</f>
        <v>0</v>
      </c>
      <c r="R4749" s="56"/>
      <c r="T4749" s="59" t="s">
        <v>15</v>
      </c>
      <c r="U4749" s="1" t="n">
        <f aca="false">$S4749-$R4749</f>
        <v>0</v>
      </c>
      <c r="V4749" s="1" t="n">
        <f aca="false">IF($T4749="±",$Q4749*2,$Q4749)</f>
        <v>0</v>
      </c>
      <c r="W4749" s="60" t="str">
        <f aca="false">IFERROR($U4749/ABS($V4749),"N/A")</f>
        <v>N/A</v>
      </c>
      <c r="X4749" s="61" t="str">
        <f aca="false">IF(OR($W4749="N/A",$R4749="",$S4749=""),"N/A",IF($W4749&gt;=4,"Not Significant",IF($W4749&gt;=2,"Semi-Significant","Significant")))</f>
        <v>N/A</v>
      </c>
      <c r="Z4749" s="1" t="str">
        <f aca="false">IF($D4749="Z540.1 w/data",0,"")</f>
        <v/>
      </c>
      <c r="AA4749" s="1" t="e">
        <f aca="false">$Y4749+$Q4749+$Z4749</f>
        <v>#VALUE!</v>
      </c>
      <c r="AB4749" s="1" t="n">
        <f aca="false">$N4749+$Q4749</f>
        <v>0</v>
      </c>
      <c r="AC4749" s="1" t="str">
        <f aca="false">IF($Y4749="","",IF(AND($AA4749&gt;=$R4749,$AA4749&lt;=$S4749),"Pass","Fail"))</f>
        <v/>
      </c>
      <c r="AD4749" s="1" t="str">
        <f aca="false">IF($Y4749="","",IF($AA4749&gt;$R4749,"Pass","Fail"))</f>
        <v/>
      </c>
      <c r="AE4749" s="1" t="str">
        <f aca="false">IF($Y4749="","",IF($AA4749&gt;=$R4749,"Pass","Fail"))</f>
        <v/>
      </c>
      <c r="AF4749" s="1" t="str">
        <f aca="false">IF($Y4749="","",IF($AA4749&lt;=$S4749,"Pass","Fail"))</f>
        <v/>
      </c>
      <c r="AG4749" s="1" t="str">
        <f aca="false">IF($Y4749="","",IF($AA4749&lt;$S4749,"Pass","Fail"))</f>
        <v/>
      </c>
      <c r="AH4749" s="23" t="str">
        <f aca="true">INDIRECT(CHOOSE(MATCH($T4749,{"±","&gt;","≥","≤","&lt;"},0), "AC", "AD", "AE", "AF", "AG") &amp; ROW())</f>
        <v/>
      </c>
      <c r="AI4749" s="56" t="str">
        <f aca="false">IF($X4749="Not Significant","No Further Action Required",
IF($AH4749="","",
IF(AND($AH4749="Pass",$L4749="0 - Passed "),"Analysis performed; no further action required.",
IF(AND($AH4749="Fail",$L4749="1 - Failed "),"Analysis performed; no further action required.",
IF(AND($AH4749="Pass",$L4749="2 - Limited In Use "),"Analysis performed; no further action required.",
IF(AND($AH4749="Fail",$L4749="3 - Adjusted "),"Analysis performed; no further action required.",
"Unit fails analysis; TSM determination required."))))))</f>
        <v/>
      </c>
      <c r="AJ4749" s="58"/>
    </row>
    <row r="4750" customFormat="false" ht="15" hidden="false" customHeight="false" outlineLevel="0" collapsed="false">
      <c r="A4750" s="56"/>
      <c r="E4750" s="57" t="str">
        <f aca="false">IF(AND($F4750="",$G4750=""),"",IF($G4750="",$F4750,HYPERLINK($G4750,$F4750)))</f>
        <v/>
      </c>
      <c r="H4750" s="1" t="str">
        <f aca="false">IF($I4750="","None Attached",IF(LEFT($I4750,5)="https",HYPERLINK($I4750,"Datasheet"),HYPERLINK(_xlfn.CONCAT("https://",$I4750),"Datasheet")))</f>
        <v>None Attached</v>
      </c>
      <c r="M4750" s="56"/>
      <c r="P4750" s="58"/>
      <c r="Q4750" s="1" t="n">
        <f aca="false">$M4750-$N4750</f>
        <v>0</v>
      </c>
      <c r="R4750" s="56"/>
      <c r="T4750" s="59" t="s">
        <v>15</v>
      </c>
      <c r="U4750" s="1" t="n">
        <f aca="false">$S4750-$R4750</f>
        <v>0</v>
      </c>
      <c r="V4750" s="1" t="n">
        <f aca="false">IF($T4750="±",$Q4750*2,$Q4750)</f>
        <v>0</v>
      </c>
      <c r="W4750" s="60" t="str">
        <f aca="false">IFERROR($U4750/ABS($V4750),"N/A")</f>
        <v>N/A</v>
      </c>
      <c r="X4750" s="61" t="str">
        <f aca="false">IF(OR($W4750="N/A",$R4750="",$S4750=""),"N/A",IF($W4750&gt;=4,"Not Significant",IF($W4750&gt;=2,"Semi-Significant","Significant")))</f>
        <v>N/A</v>
      </c>
      <c r="Z4750" s="1" t="str">
        <f aca="false">IF($D4750="Z540.1 w/data",0,"")</f>
        <v/>
      </c>
      <c r="AA4750" s="1" t="e">
        <f aca="false">$Y4750+$Q4750+$Z4750</f>
        <v>#VALUE!</v>
      </c>
      <c r="AB4750" s="1" t="n">
        <f aca="false">$N4750+$Q4750</f>
        <v>0</v>
      </c>
      <c r="AC4750" s="1" t="str">
        <f aca="false">IF($Y4750="","",IF(AND($AA4750&gt;=$R4750,$AA4750&lt;=$S4750),"Pass","Fail"))</f>
        <v/>
      </c>
      <c r="AD4750" s="1" t="str">
        <f aca="false">IF($Y4750="","",IF($AA4750&gt;$R4750,"Pass","Fail"))</f>
        <v/>
      </c>
      <c r="AE4750" s="1" t="str">
        <f aca="false">IF($Y4750="","",IF($AA4750&gt;=$R4750,"Pass","Fail"))</f>
        <v/>
      </c>
      <c r="AF4750" s="1" t="str">
        <f aca="false">IF($Y4750="","",IF($AA4750&lt;=$S4750,"Pass","Fail"))</f>
        <v/>
      </c>
      <c r="AG4750" s="1" t="str">
        <f aca="false">IF($Y4750="","",IF($AA4750&lt;$S4750,"Pass","Fail"))</f>
        <v/>
      </c>
      <c r="AH4750" s="23" t="str">
        <f aca="true">INDIRECT(CHOOSE(MATCH($T4750,{"±","&gt;","≥","≤","&lt;"},0), "AC", "AD", "AE", "AF", "AG") &amp; ROW())</f>
        <v/>
      </c>
      <c r="AI4750" s="56" t="str">
        <f aca="false">IF($X4750="Not Significant","No Further Action Required",
IF($AH4750="","",
IF(AND($AH4750="Pass",$L4750="0 - Passed "),"Analysis performed; no further action required.",
IF(AND($AH4750="Fail",$L4750="1 - Failed "),"Analysis performed; no further action required.",
IF(AND($AH4750="Pass",$L4750="2 - Limited In Use "),"Analysis performed; no further action required.",
IF(AND($AH4750="Fail",$L4750="3 - Adjusted "),"Analysis performed; no further action required.",
"Unit fails analysis; TSM determination required."))))))</f>
        <v/>
      </c>
      <c r="AJ4750" s="58"/>
    </row>
    <row r="4751" customFormat="false" ht="15" hidden="false" customHeight="false" outlineLevel="0" collapsed="false">
      <c r="A4751" s="56"/>
      <c r="E4751" s="57" t="str">
        <f aca="false">IF(AND($F4751="",$G4751=""),"",IF($G4751="",$F4751,HYPERLINK($G4751,$F4751)))</f>
        <v/>
      </c>
      <c r="H4751" s="1" t="str">
        <f aca="false">IF($I4751="","None Attached",IF(LEFT($I4751,5)="https",HYPERLINK($I4751,"Datasheet"),HYPERLINK(_xlfn.CONCAT("https://",$I4751),"Datasheet")))</f>
        <v>None Attached</v>
      </c>
      <c r="M4751" s="56"/>
      <c r="P4751" s="58"/>
      <c r="Q4751" s="1" t="n">
        <f aca="false">$M4751-$N4751</f>
        <v>0</v>
      </c>
      <c r="R4751" s="56"/>
      <c r="T4751" s="59" t="s">
        <v>15</v>
      </c>
      <c r="U4751" s="1" t="n">
        <f aca="false">$S4751-$R4751</f>
        <v>0</v>
      </c>
      <c r="V4751" s="1" t="n">
        <f aca="false">IF($T4751="±",$Q4751*2,$Q4751)</f>
        <v>0</v>
      </c>
      <c r="W4751" s="60" t="str">
        <f aca="false">IFERROR($U4751/ABS($V4751),"N/A")</f>
        <v>N/A</v>
      </c>
      <c r="X4751" s="61" t="str">
        <f aca="false">IF(OR($W4751="N/A",$R4751="",$S4751=""),"N/A",IF($W4751&gt;=4,"Not Significant",IF($W4751&gt;=2,"Semi-Significant","Significant")))</f>
        <v>N/A</v>
      </c>
      <c r="Z4751" s="1" t="str">
        <f aca="false">IF($D4751="Z540.1 w/data",0,"")</f>
        <v/>
      </c>
      <c r="AA4751" s="1" t="e">
        <f aca="false">$Y4751+$Q4751+$Z4751</f>
        <v>#VALUE!</v>
      </c>
      <c r="AB4751" s="1" t="n">
        <f aca="false">$N4751+$Q4751</f>
        <v>0</v>
      </c>
      <c r="AC4751" s="1" t="str">
        <f aca="false">IF($Y4751="","",IF(AND($AA4751&gt;=$R4751,$AA4751&lt;=$S4751),"Pass","Fail"))</f>
        <v/>
      </c>
      <c r="AD4751" s="1" t="str">
        <f aca="false">IF($Y4751="","",IF($AA4751&gt;$R4751,"Pass","Fail"))</f>
        <v/>
      </c>
      <c r="AE4751" s="1" t="str">
        <f aca="false">IF($Y4751="","",IF($AA4751&gt;=$R4751,"Pass","Fail"))</f>
        <v/>
      </c>
      <c r="AF4751" s="1" t="str">
        <f aca="false">IF($Y4751="","",IF($AA4751&lt;=$S4751,"Pass","Fail"))</f>
        <v/>
      </c>
      <c r="AG4751" s="1" t="str">
        <f aca="false">IF($Y4751="","",IF($AA4751&lt;$S4751,"Pass","Fail"))</f>
        <v/>
      </c>
      <c r="AH4751" s="23" t="str">
        <f aca="true">INDIRECT(CHOOSE(MATCH($T4751,{"±","&gt;","≥","≤","&lt;"},0), "AC", "AD", "AE", "AF", "AG") &amp; ROW())</f>
        <v/>
      </c>
      <c r="AI4751" s="56" t="str">
        <f aca="false">IF($X4751="Not Significant","No Further Action Required",
IF($AH4751="","",
IF(AND($AH4751="Pass",$L4751="0 - Passed "),"Analysis performed; no further action required.",
IF(AND($AH4751="Fail",$L4751="1 - Failed "),"Analysis performed; no further action required.",
IF(AND($AH4751="Pass",$L4751="2 - Limited In Use "),"Analysis performed; no further action required.",
IF(AND($AH4751="Fail",$L4751="3 - Adjusted "),"Analysis performed; no further action required.",
"Unit fails analysis; TSM determination required."))))))</f>
        <v/>
      </c>
      <c r="AJ4751" s="58"/>
    </row>
    <row r="4752" customFormat="false" ht="15" hidden="false" customHeight="false" outlineLevel="0" collapsed="false">
      <c r="A4752" s="56"/>
      <c r="E4752" s="57" t="str">
        <f aca="false">IF(AND($F4752="",$G4752=""),"",IF($G4752="",$F4752,HYPERLINK($G4752,$F4752)))</f>
        <v/>
      </c>
      <c r="H4752" s="1" t="str">
        <f aca="false">IF($I4752="","None Attached",IF(LEFT($I4752,5)="https",HYPERLINK($I4752,"Datasheet"),HYPERLINK(_xlfn.CONCAT("https://",$I4752),"Datasheet")))</f>
        <v>None Attached</v>
      </c>
      <c r="M4752" s="56"/>
      <c r="P4752" s="58"/>
      <c r="Q4752" s="1" t="n">
        <f aca="false">$M4752-$N4752</f>
        <v>0</v>
      </c>
      <c r="R4752" s="56"/>
      <c r="T4752" s="59" t="s">
        <v>15</v>
      </c>
      <c r="U4752" s="1" t="n">
        <f aca="false">$S4752-$R4752</f>
        <v>0</v>
      </c>
      <c r="V4752" s="1" t="n">
        <f aca="false">IF($T4752="±",$Q4752*2,$Q4752)</f>
        <v>0</v>
      </c>
      <c r="W4752" s="60" t="str">
        <f aca="false">IFERROR($U4752/ABS($V4752),"N/A")</f>
        <v>N/A</v>
      </c>
      <c r="X4752" s="61" t="str">
        <f aca="false">IF(OR($W4752="N/A",$R4752="",$S4752=""),"N/A",IF($W4752&gt;=4,"Not Significant",IF($W4752&gt;=2,"Semi-Significant","Significant")))</f>
        <v>N/A</v>
      </c>
      <c r="Z4752" s="1" t="str">
        <f aca="false">IF($D4752="Z540.1 w/data",0,"")</f>
        <v/>
      </c>
      <c r="AA4752" s="1" t="e">
        <f aca="false">$Y4752+$Q4752+$Z4752</f>
        <v>#VALUE!</v>
      </c>
      <c r="AB4752" s="1" t="n">
        <f aca="false">$N4752+$Q4752</f>
        <v>0</v>
      </c>
      <c r="AC4752" s="1" t="str">
        <f aca="false">IF($Y4752="","",IF(AND($AA4752&gt;=$R4752,$AA4752&lt;=$S4752),"Pass","Fail"))</f>
        <v/>
      </c>
      <c r="AD4752" s="1" t="str">
        <f aca="false">IF($Y4752="","",IF($AA4752&gt;$R4752,"Pass","Fail"))</f>
        <v/>
      </c>
      <c r="AE4752" s="1" t="str">
        <f aca="false">IF($Y4752="","",IF($AA4752&gt;=$R4752,"Pass","Fail"))</f>
        <v/>
      </c>
      <c r="AF4752" s="1" t="str">
        <f aca="false">IF($Y4752="","",IF($AA4752&lt;=$S4752,"Pass","Fail"))</f>
        <v/>
      </c>
      <c r="AG4752" s="1" t="str">
        <f aca="false">IF($Y4752="","",IF($AA4752&lt;$S4752,"Pass","Fail"))</f>
        <v/>
      </c>
      <c r="AH4752" s="23" t="str">
        <f aca="true">INDIRECT(CHOOSE(MATCH($T4752,{"±","&gt;","≥","≤","&lt;"},0), "AC", "AD", "AE", "AF", "AG") &amp; ROW())</f>
        <v/>
      </c>
      <c r="AI4752" s="56" t="str">
        <f aca="false">IF($X4752="Not Significant","No Further Action Required",
IF($AH4752="","",
IF(AND($AH4752="Pass",$L4752="0 - Passed "),"Analysis performed; no further action required.",
IF(AND($AH4752="Fail",$L4752="1 - Failed "),"Analysis performed; no further action required.",
IF(AND($AH4752="Pass",$L4752="2 - Limited In Use "),"Analysis performed; no further action required.",
IF(AND($AH4752="Fail",$L4752="3 - Adjusted "),"Analysis performed; no further action required.",
"Unit fails analysis; TSM determination required."))))))</f>
        <v/>
      </c>
      <c r="AJ4752" s="58"/>
    </row>
    <row r="4753" customFormat="false" ht="15" hidden="false" customHeight="false" outlineLevel="0" collapsed="false">
      <c r="A4753" s="56"/>
      <c r="E4753" s="57" t="str">
        <f aca="false">IF(AND($F4753="",$G4753=""),"",IF($G4753="",$F4753,HYPERLINK($G4753,$F4753)))</f>
        <v/>
      </c>
      <c r="H4753" s="1" t="str">
        <f aca="false">IF($I4753="","None Attached",IF(LEFT($I4753,5)="https",HYPERLINK($I4753,"Datasheet"),HYPERLINK(_xlfn.CONCAT("https://",$I4753),"Datasheet")))</f>
        <v>None Attached</v>
      </c>
      <c r="M4753" s="56"/>
      <c r="P4753" s="58"/>
      <c r="Q4753" s="1" t="n">
        <f aca="false">$M4753-$N4753</f>
        <v>0</v>
      </c>
      <c r="R4753" s="56"/>
      <c r="T4753" s="59" t="s">
        <v>15</v>
      </c>
      <c r="U4753" s="1" t="n">
        <f aca="false">$S4753-$R4753</f>
        <v>0</v>
      </c>
      <c r="V4753" s="1" t="n">
        <f aca="false">IF($T4753="±",$Q4753*2,$Q4753)</f>
        <v>0</v>
      </c>
      <c r="W4753" s="60" t="str">
        <f aca="false">IFERROR($U4753/ABS($V4753),"N/A")</f>
        <v>N/A</v>
      </c>
      <c r="X4753" s="61" t="str">
        <f aca="false">IF(OR($W4753="N/A",$R4753="",$S4753=""),"N/A",IF($W4753&gt;=4,"Not Significant",IF($W4753&gt;=2,"Semi-Significant","Significant")))</f>
        <v>N/A</v>
      </c>
      <c r="Z4753" s="1" t="str">
        <f aca="false">IF($D4753="Z540.1 w/data",0,"")</f>
        <v/>
      </c>
      <c r="AA4753" s="1" t="e">
        <f aca="false">$Y4753+$Q4753+$Z4753</f>
        <v>#VALUE!</v>
      </c>
      <c r="AB4753" s="1" t="n">
        <f aca="false">$N4753+$Q4753</f>
        <v>0</v>
      </c>
      <c r="AC4753" s="1" t="str">
        <f aca="false">IF($Y4753="","",IF(AND($AA4753&gt;=$R4753,$AA4753&lt;=$S4753),"Pass","Fail"))</f>
        <v/>
      </c>
      <c r="AD4753" s="1" t="str">
        <f aca="false">IF($Y4753="","",IF($AA4753&gt;$R4753,"Pass","Fail"))</f>
        <v/>
      </c>
      <c r="AE4753" s="1" t="str">
        <f aca="false">IF($Y4753="","",IF($AA4753&gt;=$R4753,"Pass","Fail"))</f>
        <v/>
      </c>
      <c r="AF4753" s="1" t="str">
        <f aca="false">IF($Y4753="","",IF($AA4753&lt;=$S4753,"Pass","Fail"))</f>
        <v/>
      </c>
      <c r="AG4753" s="1" t="str">
        <f aca="false">IF($Y4753="","",IF($AA4753&lt;$S4753,"Pass","Fail"))</f>
        <v/>
      </c>
      <c r="AH4753" s="23" t="str">
        <f aca="true">INDIRECT(CHOOSE(MATCH($T4753,{"±","&gt;","≥","≤","&lt;"},0), "AC", "AD", "AE", "AF", "AG") &amp; ROW())</f>
        <v/>
      </c>
      <c r="AI4753" s="56" t="str">
        <f aca="false">IF($X4753="Not Significant","No Further Action Required",
IF($AH4753="","",
IF(AND($AH4753="Pass",$L4753="0 - Passed "),"Analysis performed; no further action required.",
IF(AND($AH4753="Fail",$L4753="1 - Failed "),"Analysis performed; no further action required.",
IF(AND($AH4753="Pass",$L4753="2 - Limited In Use "),"Analysis performed; no further action required.",
IF(AND($AH4753="Fail",$L4753="3 - Adjusted "),"Analysis performed; no further action required.",
"Unit fails analysis; TSM determination required."))))))</f>
        <v/>
      </c>
      <c r="AJ4753" s="58"/>
    </row>
    <row r="4754" customFormat="false" ht="15" hidden="false" customHeight="false" outlineLevel="0" collapsed="false">
      <c r="A4754" s="56"/>
      <c r="E4754" s="57" t="str">
        <f aca="false">IF(AND($F4754="",$G4754=""),"",IF($G4754="",$F4754,HYPERLINK($G4754,$F4754)))</f>
        <v/>
      </c>
      <c r="H4754" s="1" t="str">
        <f aca="false">IF($I4754="","None Attached",IF(LEFT($I4754,5)="https",HYPERLINK($I4754,"Datasheet"),HYPERLINK(_xlfn.CONCAT("https://",$I4754),"Datasheet")))</f>
        <v>None Attached</v>
      </c>
      <c r="M4754" s="56"/>
      <c r="P4754" s="58"/>
      <c r="Q4754" s="1" t="n">
        <f aca="false">$M4754-$N4754</f>
        <v>0</v>
      </c>
      <c r="R4754" s="56"/>
      <c r="T4754" s="59" t="s">
        <v>15</v>
      </c>
      <c r="U4754" s="1" t="n">
        <f aca="false">$S4754-$R4754</f>
        <v>0</v>
      </c>
      <c r="V4754" s="1" t="n">
        <f aca="false">IF($T4754="±",$Q4754*2,$Q4754)</f>
        <v>0</v>
      </c>
      <c r="W4754" s="60" t="str">
        <f aca="false">IFERROR($U4754/ABS($V4754),"N/A")</f>
        <v>N/A</v>
      </c>
      <c r="X4754" s="61" t="str">
        <f aca="false">IF(OR($W4754="N/A",$R4754="",$S4754=""),"N/A",IF($W4754&gt;=4,"Not Significant",IF($W4754&gt;=2,"Semi-Significant","Significant")))</f>
        <v>N/A</v>
      </c>
      <c r="Z4754" s="1" t="str">
        <f aca="false">IF($D4754="Z540.1 w/data",0,"")</f>
        <v/>
      </c>
      <c r="AA4754" s="1" t="e">
        <f aca="false">$Y4754+$Q4754+$Z4754</f>
        <v>#VALUE!</v>
      </c>
      <c r="AB4754" s="1" t="n">
        <f aca="false">$N4754+$Q4754</f>
        <v>0</v>
      </c>
      <c r="AC4754" s="1" t="str">
        <f aca="false">IF($Y4754="","",IF(AND($AA4754&gt;=$R4754,$AA4754&lt;=$S4754),"Pass","Fail"))</f>
        <v/>
      </c>
      <c r="AD4754" s="1" t="str">
        <f aca="false">IF($Y4754="","",IF($AA4754&gt;$R4754,"Pass","Fail"))</f>
        <v/>
      </c>
      <c r="AE4754" s="1" t="str">
        <f aca="false">IF($Y4754="","",IF($AA4754&gt;=$R4754,"Pass","Fail"))</f>
        <v/>
      </c>
      <c r="AF4754" s="1" t="str">
        <f aca="false">IF($Y4754="","",IF($AA4754&lt;=$S4754,"Pass","Fail"))</f>
        <v/>
      </c>
      <c r="AG4754" s="1" t="str">
        <f aca="false">IF($Y4754="","",IF($AA4754&lt;$S4754,"Pass","Fail"))</f>
        <v/>
      </c>
      <c r="AH4754" s="23" t="str">
        <f aca="true">INDIRECT(CHOOSE(MATCH($T4754,{"±","&gt;","≥","≤","&lt;"},0), "AC", "AD", "AE", "AF", "AG") &amp; ROW())</f>
        <v/>
      </c>
      <c r="AI4754" s="56" t="str">
        <f aca="false">IF($X4754="Not Significant","No Further Action Required",
IF($AH4754="","",
IF(AND($AH4754="Pass",$L4754="0 - Passed "),"Analysis performed; no further action required.",
IF(AND($AH4754="Fail",$L4754="1 - Failed "),"Analysis performed; no further action required.",
IF(AND($AH4754="Pass",$L4754="2 - Limited In Use "),"Analysis performed; no further action required.",
IF(AND($AH4754="Fail",$L4754="3 - Adjusted "),"Analysis performed; no further action required.",
"Unit fails analysis; TSM determination required."))))))</f>
        <v/>
      </c>
      <c r="AJ4754" s="58"/>
    </row>
    <row r="4755" customFormat="false" ht="15" hidden="false" customHeight="false" outlineLevel="0" collapsed="false">
      <c r="A4755" s="56"/>
      <c r="E4755" s="57" t="str">
        <f aca="false">IF(AND($F4755="",$G4755=""),"",IF($G4755="",$F4755,HYPERLINK($G4755,$F4755)))</f>
        <v/>
      </c>
      <c r="H4755" s="1" t="str">
        <f aca="false">IF($I4755="","None Attached",IF(LEFT($I4755,5)="https",HYPERLINK($I4755,"Datasheet"),HYPERLINK(_xlfn.CONCAT("https://",$I4755),"Datasheet")))</f>
        <v>None Attached</v>
      </c>
      <c r="M4755" s="56"/>
      <c r="P4755" s="58"/>
      <c r="Q4755" s="1" t="n">
        <f aca="false">$M4755-$N4755</f>
        <v>0</v>
      </c>
      <c r="R4755" s="56"/>
      <c r="T4755" s="59" t="s">
        <v>15</v>
      </c>
      <c r="U4755" s="1" t="n">
        <f aca="false">$S4755-$R4755</f>
        <v>0</v>
      </c>
      <c r="V4755" s="1" t="n">
        <f aca="false">IF($T4755="±",$Q4755*2,$Q4755)</f>
        <v>0</v>
      </c>
      <c r="W4755" s="60" t="str">
        <f aca="false">IFERROR($U4755/ABS($V4755),"N/A")</f>
        <v>N/A</v>
      </c>
      <c r="X4755" s="61" t="str">
        <f aca="false">IF(OR($W4755="N/A",$R4755="",$S4755=""),"N/A",IF($W4755&gt;=4,"Not Significant",IF($W4755&gt;=2,"Semi-Significant","Significant")))</f>
        <v>N/A</v>
      </c>
      <c r="Z4755" s="1" t="str">
        <f aca="false">IF($D4755="Z540.1 w/data",0,"")</f>
        <v/>
      </c>
      <c r="AA4755" s="1" t="e">
        <f aca="false">$Y4755+$Q4755+$Z4755</f>
        <v>#VALUE!</v>
      </c>
      <c r="AB4755" s="1" t="n">
        <f aca="false">$N4755+$Q4755</f>
        <v>0</v>
      </c>
      <c r="AC4755" s="1" t="str">
        <f aca="false">IF($Y4755="","",IF(AND($AA4755&gt;=$R4755,$AA4755&lt;=$S4755),"Pass","Fail"))</f>
        <v/>
      </c>
      <c r="AD4755" s="1" t="str">
        <f aca="false">IF($Y4755="","",IF($AA4755&gt;$R4755,"Pass","Fail"))</f>
        <v/>
      </c>
      <c r="AE4755" s="1" t="str">
        <f aca="false">IF($Y4755="","",IF($AA4755&gt;=$R4755,"Pass","Fail"))</f>
        <v/>
      </c>
      <c r="AF4755" s="1" t="str">
        <f aca="false">IF($Y4755="","",IF($AA4755&lt;=$S4755,"Pass","Fail"))</f>
        <v/>
      </c>
      <c r="AG4755" s="1" t="str">
        <f aca="false">IF($Y4755="","",IF($AA4755&lt;$S4755,"Pass","Fail"))</f>
        <v/>
      </c>
      <c r="AH4755" s="23" t="str">
        <f aca="true">INDIRECT(CHOOSE(MATCH($T4755,{"±","&gt;","≥","≤","&lt;"},0), "AC", "AD", "AE", "AF", "AG") &amp; ROW())</f>
        <v/>
      </c>
      <c r="AI4755" s="56" t="str">
        <f aca="false">IF($X4755="Not Significant","No Further Action Required",
IF($AH4755="","",
IF(AND($AH4755="Pass",$L4755="0 - Passed "),"Analysis performed; no further action required.",
IF(AND($AH4755="Fail",$L4755="1 - Failed "),"Analysis performed; no further action required.",
IF(AND($AH4755="Pass",$L4755="2 - Limited In Use "),"Analysis performed; no further action required.",
IF(AND($AH4755="Fail",$L4755="3 - Adjusted "),"Analysis performed; no further action required.",
"Unit fails analysis; TSM determination required."))))))</f>
        <v/>
      </c>
      <c r="AJ4755" s="58"/>
    </row>
    <row r="4756" customFormat="false" ht="15" hidden="false" customHeight="false" outlineLevel="0" collapsed="false">
      <c r="A4756" s="56"/>
      <c r="E4756" s="57" t="str">
        <f aca="false">IF(AND($F4756="",$G4756=""),"",IF($G4756="",$F4756,HYPERLINK($G4756,$F4756)))</f>
        <v/>
      </c>
      <c r="H4756" s="1" t="str">
        <f aca="false">IF($I4756="","None Attached",IF(LEFT($I4756,5)="https",HYPERLINK($I4756,"Datasheet"),HYPERLINK(_xlfn.CONCAT("https://",$I4756),"Datasheet")))</f>
        <v>None Attached</v>
      </c>
      <c r="M4756" s="56"/>
      <c r="P4756" s="58"/>
      <c r="Q4756" s="1" t="n">
        <f aca="false">$M4756-$N4756</f>
        <v>0</v>
      </c>
      <c r="R4756" s="56"/>
      <c r="T4756" s="59" t="s">
        <v>15</v>
      </c>
      <c r="U4756" s="1" t="n">
        <f aca="false">$S4756-$R4756</f>
        <v>0</v>
      </c>
      <c r="V4756" s="1" t="n">
        <f aca="false">IF($T4756="±",$Q4756*2,$Q4756)</f>
        <v>0</v>
      </c>
      <c r="W4756" s="60" t="str">
        <f aca="false">IFERROR($U4756/ABS($V4756),"N/A")</f>
        <v>N/A</v>
      </c>
      <c r="X4756" s="61" t="str">
        <f aca="false">IF(OR($W4756="N/A",$R4756="",$S4756=""),"N/A",IF($W4756&gt;=4,"Not Significant",IF($W4756&gt;=2,"Semi-Significant","Significant")))</f>
        <v>N/A</v>
      </c>
      <c r="Z4756" s="1" t="str">
        <f aca="false">IF($D4756="Z540.1 w/data",0,"")</f>
        <v/>
      </c>
      <c r="AA4756" s="1" t="e">
        <f aca="false">$Y4756+$Q4756+$Z4756</f>
        <v>#VALUE!</v>
      </c>
      <c r="AB4756" s="1" t="n">
        <f aca="false">$N4756+$Q4756</f>
        <v>0</v>
      </c>
      <c r="AC4756" s="1" t="str">
        <f aca="false">IF($Y4756="","",IF(AND($AA4756&gt;=$R4756,$AA4756&lt;=$S4756),"Pass","Fail"))</f>
        <v/>
      </c>
      <c r="AD4756" s="1" t="str">
        <f aca="false">IF($Y4756="","",IF($AA4756&gt;$R4756,"Pass","Fail"))</f>
        <v/>
      </c>
      <c r="AE4756" s="1" t="str">
        <f aca="false">IF($Y4756="","",IF($AA4756&gt;=$R4756,"Pass","Fail"))</f>
        <v/>
      </c>
      <c r="AF4756" s="1" t="str">
        <f aca="false">IF($Y4756="","",IF($AA4756&lt;=$S4756,"Pass","Fail"))</f>
        <v/>
      </c>
      <c r="AG4756" s="1" t="str">
        <f aca="false">IF($Y4756="","",IF($AA4756&lt;$S4756,"Pass","Fail"))</f>
        <v/>
      </c>
      <c r="AH4756" s="23" t="str">
        <f aca="true">INDIRECT(CHOOSE(MATCH($T4756,{"±","&gt;","≥","≤","&lt;"},0), "AC", "AD", "AE", "AF", "AG") &amp; ROW())</f>
        <v/>
      </c>
      <c r="AI4756" s="56" t="str">
        <f aca="false">IF($X4756="Not Significant","No Further Action Required",
IF($AH4756="","",
IF(AND($AH4756="Pass",$L4756="0 - Passed "),"Analysis performed; no further action required.",
IF(AND($AH4756="Fail",$L4756="1 - Failed "),"Analysis performed; no further action required.",
IF(AND($AH4756="Pass",$L4756="2 - Limited In Use "),"Analysis performed; no further action required.",
IF(AND($AH4756="Fail",$L4756="3 - Adjusted "),"Analysis performed; no further action required.",
"Unit fails analysis; TSM determination required."))))))</f>
        <v/>
      </c>
      <c r="AJ4756" s="58"/>
    </row>
    <row r="4757" customFormat="false" ht="15" hidden="false" customHeight="false" outlineLevel="0" collapsed="false">
      <c r="A4757" s="56"/>
      <c r="E4757" s="57" t="str">
        <f aca="false">IF(AND($F4757="",$G4757=""),"",IF($G4757="",$F4757,HYPERLINK($G4757,$F4757)))</f>
        <v/>
      </c>
      <c r="H4757" s="1" t="str">
        <f aca="false">IF($I4757="","None Attached",IF(LEFT($I4757,5)="https",HYPERLINK($I4757,"Datasheet"),HYPERLINK(_xlfn.CONCAT("https://",$I4757),"Datasheet")))</f>
        <v>None Attached</v>
      </c>
      <c r="M4757" s="56"/>
      <c r="P4757" s="58"/>
      <c r="Q4757" s="1" t="n">
        <f aca="false">$M4757-$N4757</f>
        <v>0</v>
      </c>
      <c r="R4757" s="56"/>
      <c r="T4757" s="59" t="s">
        <v>15</v>
      </c>
      <c r="U4757" s="1" t="n">
        <f aca="false">$S4757-$R4757</f>
        <v>0</v>
      </c>
      <c r="V4757" s="1" t="n">
        <f aca="false">IF($T4757="±",$Q4757*2,$Q4757)</f>
        <v>0</v>
      </c>
      <c r="W4757" s="60" t="str">
        <f aca="false">IFERROR($U4757/ABS($V4757),"N/A")</f>
        <v>N/A</v>
      </c>
      <c r="X4757" s="61" t="str">
        <f aca="false">IF(OR($W4757="N/A",$R4757="",$S4757=""),"N/A",IF($W4757&gt;=4,"Not Significant",IF($W4757&gt;=2,"Semi-Significant","Significant")))</f>
        <v>N/A</v>
      </c>
      <c r="Z4757" s="1" t="str">
        <f aca="false">IF($D4757="Z540.1 w/data",0,"")</f>
        <v/>
      </c>
      <c r="AA4757" s="1" t="e">
        <f aca="false">$Y4757+$Q4757+$Z4757</f>
        <v>#VALUE!</v>
      </c>
      <c r="AB4757" s="1" t="n">
        <f aca="false">$N4757+$Q4757</f>
        <v>0</v>
      </c>
      <c r="AC4757" s="1" t="str">
        <f aca="false">IF($Y4757="","",IF(AND($AA4757&gt;=$R4757,$AA4757&lt;=$S4757),"Pass","Fail"))</f>
        <v/>
      </c>
      <c r="AD4757" s="1" t="str">
        <f aca="false">IF($Y4757="","",IF($AA4757&gt;$R4757,"Pass","Fail"))</f>
        <v/>
      </c>
      <c r="AE4757" s="1" t="str">
        <f aca="false">IF($Y4757="","",IF($AA4757&gt;=$R4757,"Pass","Fail"))</f>
        <v/>
      </c>
      <c r="AF4757" s="1" t="str">
        <f aca="false">IF($Y4757="","",IF($AA4757&lt;=$S4757,"Pass","Fail"))</f>
        <v/>
      </c>
      <c r="AG4757" s="1" t="str">
        <f aca="false">IF($Y4757="","",IF($AA4757&lt;$S4757,"Pass","Fail"))</f>
        <v/>
      </c>
      <c r="AH4757" s="23" t="str">
        <f aca="true">INDIRECT(CHOOSE(MATCH($T4757,{"±","&gt;","≥","≤","&lt;"},0), "AC", "AD", "AE", "AF", "AG") &amp; ROW())</f>
        <v/>
      </c>
      <c r="AI4757" s="56" t="str">
        <f aca="false">IF($X4757="Not Significant","No Further Action Required",
IF($AH4757="","",
IF(AND($AH4757="Pass",$L4757="0 - Passed "),"Analysis performed; no further action required.",
IF(AND($AH4757="Fail",$L4757="1 - Failed "),"Analysis performed; no further action required.",
IF(AND($AH4757="Pass",$L4757="2 - Limited In Use "),"Analysis performed; no further action required.",
IF(AND($AH4757="Fail",$L4757="3 - Adjusted "),"Analysis performed; no further action required.",
"Unit fails analysis; TSM determination required."))))))</f>
        <v/>
      </c>
      <c r="AJ4757" s="58"/>
    </row>
    <row r="4758" customFormat="false" ht="15" hidden="false" customHeight="false" outlineLevel="0" collapsed="false">
      <c r="A4758" s="56"/>
      <c r="E4758" s="57" t="str">
        <f aca="false">IF(AND($F4758="",$G4758=""),"",IF($G4758="",$F4758,HYPERLINK($G4758,$F4758)))</f>
        <v/>
      </c>
      <c r="H4758" s="1" t="str">
        <f aca="false">IF($I4758="","None Attached",IF(LEFT($I4758,5)="https",HYPERLINK($I4758,"Datasheet"),HYPERLINK(_xlfn.CONCAT("https://",$I4758),"Datasheet")))</f>
        <v>None Attached</v>
      </c>
      <c r="M4758" s="56"/>
      <c r="P4758" s="58"/>
      <c r="Q4758" s="1" t="n">
        <f aca="false">$M4758-$N4758</f>
        <v>0</v>
      </c>
      <c r="R4758" s="56"/>
      <c r="T4758" s="59" t="s">
        <v>15</v>
      </c>
      <c r="U4758" s="1" t="n">
        <f aca="false">$S4758-$R4758</f>
        <v>0</v>
      </c>
      <c r="V4758" s="1" t="n">
        <f aca="false">IF($T4758="±",$Q4758*2,$Q4758)</f>
        <v>0</v>
      </c>
      <c r="W4758" s="60" t="str">
        <f aca="false">IFERROR($U4758/ABS($V4758),"N/A")</f>
        <v>N/A</v>
      </c>
      <c r="X4758" s="61" t="str">
        <f aca="false">IF(OR($W4758="N/A",$R4758="",$S4758=""),"N/A",IF($W4758&gt;=4,"Not Significant",IF($W4758&gt;=2,"Semi-Significant","Significant")))</f>
        <v>N/A</v>
      </c>
      <c r="Z4758" s="1" t="str">
        <f aca="false">IF($D4758="Z540.1 w/data",0,"")</f>
        <v/>
      </c>
      <c r="AA4758" s="1" t="e">
        <f aca="false">$Y4758+$Q4758+$Z4758</f>
        <v>#VALUE!</v>
      </c>
      <c r="AB4758" s="1" t="n">
        <f aca="false">$N4758+$Q4758</f>
        <v>0</v>
      </c>
      <c r="AC4758" s="1" t="str">
        <f aca="false">IF($Y4758="","",IF(AND($AA4758&gt;=$R4758,$AA4758&lt;=$S4758),"Pass","Fail"))</f>
        <v/>
      </c>
      <c r="AD4758" s="1" t="str">
        <f aca="false">IF($Y4758="","",IF($AA4758&gt;$R4758,"Pass","Fail"))</f>
        <v/>
      </c>
      <c r="AE4758" s="1" t="str">
        <f aca="false">IF($Y4758="","",IF($AA4758&gt;=$R4758,"Pass","Fail"))</f>
        <v/>
      </c>
      <c r="AF4758" s="1" t="str">
        <f aca="false">IF($Y4758="","",IF($AA4758&lt;=$S4758,"Pass","Fail"))</f>
        <v/>
      </c>
      <c r="AG4758" s="1" t="str">
        <f aca="false">IF($Y4758="","",IF($AA4758&lt;$S4758,"Pass","Fail"))</f>
        <v/>
      </c>
      <c r="AH4758" s="23" t="str">
        <f aca="true">INDIRECT(CHOOSE(MATCH($T4758,{"±","&gt;","≥","≤","&lt;"},0), "AC", "AD", "AE", "AF", "AG") &amp; ROW())</f>
        <v/>
      </c>
      <c r="AI4758" s="56" t="str">
        <f aca="false">IF($X4758="Not Significant","No Further Action Required",
IF($AH4758="","",
IF(AND($AH4758="Pass",$L4758="0 - Passed "),"Analysis performed; no further action required.",
IF(AND($AH4758="Fail",$L4758="1 - Failed "),"Analysis performed; no further action required.",
IF(AND($AH4758="Pass",$L4758="2 - Limited In Use "),"Analysis performed; no further action required.",
IF(AND($AH4758="Fail",$L4758="3 - Adjusted "),"Analysis performed; no further action required.",
"Unit fails analysis; TSM determination required."))))))</f>
        <v/>
      </c>
      <c r="AJ4758" s="58"/>
    </row>
    <row r="4759" customFormat="false" ht="15" hidden="false" customHeight="false" outlineLevel="0" collapsed="false">
      <c r="A4759" s="56"/>
      <c r="E4759" s="57" t="str">
        <f aca="false">IF(AND($F4759="",$G4759=""),"",IF($G4759="",$F4759,HYPERLINK($G4759,$F4759)))</f>
        <v/>
      </c>
      <c r="H4759" s="1" t="str">
        <f aca="false">IF($I4759="","None Attached",IF(LEFT($I4759,5)="https",HYPERLINK($I4759,"Datasheet"),HYPERLINK(_xlfn.CONCAT("https://",$I4759),"Datasheet")))</f>
        <v>None Attached</v>
      </c>
      <c r="M4759" s="56"/>
      <c r="P4759" s="58"/>
      <c r="Q4759" s="1" t="n">
        <f aca="false">$M4759-$N4759</f>
        <v>0</v>
      </c>
      <c r="R4759" s="56"/>
      <c r="T4759" s="59" t="s">
        <v>15</v>
      </c>
      <c r="U4759" s="1" t="n">
        <f aca="false">$S4759-$R4759</f>
        <v>0</v>
      </c>
      <c r="V4759" s="1" t="n">
        <f aca="false">IF($T4759="±",$Q4759*2,$Q4759)</f>
        <v>0</v>
      </c>
      <c r="W4759" s="60" t="str">
        <f aca="false">IFERROR($U4759/ABS($V4759),"N/A")</f>
        <v>N/A</v>
      </c>
      <c r="X4759" s="61" t="str">
        <f aca="false">IF(OR($W4759="N/A",$R4759="",$S4759=""),"N/A",IF($W4759&gt;=4,"Not Significant",IF($W4759&gt;=2,"Semi-Significant","Significant")))</f>
        <v>N/A</v>
      </c>
      <c r="Z4759" s="1" t="str">
        <f aca="false">IF($D4759="Z540.1 w/data",0,"")</f>
        <v/>
      </c>
      <c r="AA4759" s="1" t="e">
        <f aca="false">$Y4759+$Q4759+$Z4759</f>
        <v>#VALUE!</v>
      </c>
      <c r="AB4759" s="1" t="n">
        <f aca="false">$N4759+$Q4759</f>
        <v>0</v>
      </c>
      <c r="AC4759" s="1" t="str">
        <f aca="false">IF($Y4759="","",IF(AND($AA4759&gt;=$R4759,$AA4759&lt;=$S4759),"Pass","Fail"))</f>
        <v/>
      </c>
      <c r="AD4759" s="1" t="str">
        <f aca="false">IF($Y4759="","",IF($AA4759&gt;$R4759,"Pass","Fail"))</f>
        <v/>
      </c>
      <c r="AE4759" s="1" t="str">
        <f aca="false">IF($Y4759="","",IF($AA4759&gt;=$R4759,"Pass","Fail"))</f>
        <v/>
      </c>
      <c r="AF4759" s="1" t="str">
        <f aca="false">IF($Y4759="","",IF($AA4759&lt;=$S4759,"Pass","Fail"))</f>
        <v/>
      </c>
      <c r="AG4759" s="1" t="str">
        <f aca="false">IF($Y4759="","",IF($AA4759&lt;$S4759,"Pass","Fail"))</f>
        <v/>
      </c>
      <c r="AH4759" s="23" t="str">
        <f aca="true">INDIRECT(CHOOSE(MATCH($T4759,{"±","&gt;","≥","≤","&lt;"},0), "AC", "AD", "AE", "AF", "AG") &amp; ROW())</f>
        <v/>
      </c>
      <c r="AI4759" s="56" t="str">
        <f aca="false">IF($X4759="Not Significant","No Further Action Required",
IF($AH4759="","",
IF(AND($AH4759="Pass",$L4759="0 - Passed "),"Analysis performed; no further action required.",
IF(AND($AH4759="Fail",$L4759="1 - Failed "),"Analysis performed; no further action required.",
IF(AND($AH4759="Pass",$L4759="2 - Limited In Use "),"Analysis performed; no further action required.",
IF(AND($AH4759="Fail",$L4759="3 - Adjusted "),"Analysis performed; no further action required.",
"Unit fails analysis; TSM determination required."))))))</f>
        <v/>
      </c>
      <c r="AJ4759" s="58"/>
    </row>
    <row r="4760" customFormat="false" ht="15" hidden="false" customHeight="false" outlineLevel="0" collapsed="false">
      <c r="A4760" s="56"/>
      <c r="E4760" s="57" t="str">
        <f aca="false">IF(AND($F4760="",$G4760=""),"",IF($G4760="",$F4760,HYPERLINK($G4760,$F4760)))</f>
        <v/>
      </c>
      <c r="H4760" s="1" t="str">
        <f aca="false">IF($I4760="","None Attached",IF(LEFT($I4760,5)="https",HYPERLINK($I4760,"Datasheet"),HYPERLINK(_xlfn.CONCAT("https://",$I4760),"Datasheet")))</f>
        <v>None Attached</v>
      </c>
      <c r="M4760" s="56"/>
      <c r="P4760" s="58"/>
      <c r="Q4760" s="1" t="n">
        <f aca="false">$M4760-$N4760</f>
        <v>0</v>
      </c>
      <c r="R4760" s="56"/>
      <c r="T4760" s="59" t="s">
        <v>15</v>
      </c>
      <c r="U4760" s="1" t="n">
        <f aca="false">$S4760-$R4760</f>
        <v>0</v>
      </c>
      <c r="V4760" s="1" t="n">
        <f aca="false">IF($T4760="±",$Q4760*2,$Q4760)</f>
        <v>0</v>
      </c>
      <c r="W4760" s="60" t="str">
        <f aca="false">IFERROR($U4760/ABS($V4760),"N/A")</f>
        <v>N/A</v>
      </c>
      <c r="X4760" s="61" t="str">
        <f aca="false">IF(OR($W4760="N/A",$R4760="",$S4760=""),"N/A",IF($W4760&gt;=4,"Not Significant",IF($W4760&gt;=2,"Semi-Significant","Significant")))</f>
        <v>N/A</v>
      </c>
      <c r="Z4760" s="1" t="str">
        <f aca="false">IF($D4760="Z540.1 w/data",0,"")</f>
        <v/>
      </c>
      <c r="AA4760" s="1" t="e">
        <f aca="false">$Y4760+$Q4760+$Z4760</f>
        <v>#VALUE!</v>
      </c>
      <c r="AB4760" s="1" t="n">
        <f aca="false">$N4760+$Q4760</f>
        <v>0</v>
      </c>
      <c r="AC4760" s="1" t="str">
        <f aca="false">IF($Y4760="","",IF(AND($AA4760&gt;=$R4760,$AA4760&lt;=$S4760),"Pass","Fail"))</f>
        <v/>
      </c>
      <c r="AD4760" s="1" t="str">
        <f aca="false">IF($Y4760="","",IF($AA4760&gt;$R4760,"Pass","Fail"))</f>
        <v/>
      </c>
      <c r="AE4760" s="1" t="str">
        <f aca="false">IF($Y4760="","",IF($AA4760&gt;=$R4760,"Pass","Fail"))</f>
        <v/>
      </c>
      <c r="AF4760" s="1" t="str">
        <f aca="false">IF($Y4760="","",IF($AA4760&lt;=$S4760,"Pass","Fail"))</f>
        <v/>
      </c>
      <c r="AG4760" s="1" t="str">
        <f aca="false">IF($Y4760="","",IF($AA4760&lt;$S4760,"Pass","Fail"))</f>
        <v/>
      </c>
      <c r="AH4760" s="23" t="str">
        <f aca="true">INDIRECT(CHOOSE(MATCH($T4760,{"±","&gt;","≥","≤","&lt;"},0), "AC", "AD", "AE", "AF", "AG") &amp; ROW())</f>
        <v/>
      </c>
      <c r="AI4760" s="56" t="str">
        <f aca="false">IF($X4760="Not Significant","No Further Action Required",
IF($AH4760="","",
IF(AND($AH4760="Pass",$L4760="0 - Passed "),"Analysis performed; no further action required.",
IF(AND($AH4760="Fail",$L4760="1 - Failed "),"Analysis performed; no further action required.",
IF(AND($AH4760="Pass",$L4760="2 - Limited In Use "),"Analysis performed; no further action required.",
IF(AND($AH4760="Fail",$L4760="3 - Adjusted "),"Analysis performed; no further action required.",
"Unit fails analysis; TSM determination required."))))))</f>
        <v/>
      </c>
      <c r="AJ4760" s="58"/>
    </row>
    <row r="4761" customFormat="false" ht="15" hidden="false" customHeight="false" outlineLevel="0" collapsed="false">
      <c r="A4761" s="56"/>
      <c r="E4761" s="57" t="str">
        <f aca="false">IF(AND($F4761="",$G4761=""),"",IF($G4761="",$F4761,HYPERLINK($G4761,$F4761)))</f>
        <v/>
      </c>
      <c r="H4761" s="1" t="str">
        <f aca="false">IF($I4761="","None Attached",IF(LEFT($I4761,5)="https",HYPERLINK($I4761,"Datasheet"),HYPERLINK(_xlfn.CONCAT("https://",$I4761),"Datasheet")))</f>
        <v>None Attached</v>
      </c>
      <c r="M4761" s="56"/>
      <c r="P4761" s="58"/>
      <c r="Q4761" s="1" t="n">
        <f aca="false">$M4761-$N4761</f>
        <v>0</v>
      </c>
      <c r="R4761" s="56"/>
      <c r="T4761" s="59" t="s">
        <v>15</v>
      </c>
      <c r="U4761" s="1" t="n">
        <f aca="false">$S4761-$R4761</f>
        <v>0</v>
      </c>
      <c r="V4761" s="1" t="n">
        <f aca="false">IF($T4761="±",$Q4761*2,$Q4761)</f>
        <v>0</v>
      </c>
      <c r="W4761" s="60" t="str">
        <f aca="false">IFERROR($U4761/ABS($V4761),"N/A")</f>
        <v>N/A</v>
      </c>
      <c r="X4761" s="61" t="str">
        <f aca="false">IF(OR($W4761="N/A",$R4761="",$S4761=""),"N/A",IF($W4761&gt;=4,"Not Significant",IF($W4761&gt;=2,"Semi-Significant","Significant")))</f>
        <v>N/A</v>
      </c>
      <c r="Z4761" s="1" t="str">
        <f aca="false">IF($D4761="Z540.1 w/data",0,"")</f>
        <v/>
      </c>
      <c r="AA4761" s="1" t="e">
        <f aca="false">$Y4761+$Q4761+$Z4761</f>
        <v>#VALUE!</v>
      </c>
      <c r="AB4761" s="1" t="n">
        <f aca="false">$N4761+$Q4761</f>
        <v>0</v>
      </c>
      <c r="AC4761" s="1" t="str">
        <f aca="false">IF($Y4761="","",IF(AND($AA4761&gt;=$R4761,$AA4761&lt;=$S4761),"Pass","Fail"))</f>
        <v/>
      </c>
      <c r="AD4761" s="1" t="str">
        <f aca="false">IF($Y4761="","",IF($AA4761&gt;$R4761,"Pass","Fail"))</f>
        <v/>
      </c>
      <c r="AE4761" s="1" t="str">
        <f aca="false">IF($Y4761="","",IF($AA4761&gt;=$R4761,"Pass","Fail"))</f>
        <v/>
      </c>
      <c r="AF4761" s="1" t="str">
        <f aca="false">IF($Y4761="","",IF($AA4761&lt;=$S4761,"Pass","Fail"))</f>
        <v/>
      </c>
      <c r="AG4761" s="1" t="str">
        <f aca="false">IF($Y4761="","",IF($AA4761&lt;$S4761,"Pass","Fail"))</f>
        <v/>
      </c>
      <c r="AH4761" s="23" t="str">
        <f aca="true">INDIRECT(CHOOSE(MATCH($T4761,{"±","&gt;","≥","≤","&lt;"},0), "AC", "AD", "AE", "AF", "AG") &amp; ROW())</f>
        <v/>
      </c>
      <c r="AI4761" s="56" t="str">
        <f aca="false">IF($X4761="Not Significant","No Further Action Required",
IF($AH4761="","",
IF(AND($AH4761="Pass",$L4761="0 - Passed "),"Analysis performed; no further action required.",
IF(AND($AH4761="Fail",$L4761="1 - Failed "),"Analysis performed; no further action required.",
IF(AND($AH4761="Pass",$L4761="2 - Limited In Use "),"Analysis performed; no further action required.",
IF(AND($AH4761="Fail",$L4761="3 - Adjusted "),"Analysis performed; no further action required.",
"Unit fails analysis; TSM determination required."))))))</f>
        <v/>
      </c>
      <c r="AJ4761" s="58"/>
    </row>
    <row r="4762" customFormat="false" ht="15" hidden="false" customHeight="false" outlineLevel="0" collapsed="false">
      <c r="A4762" s="56"/>
      <c r="E4762" s="57" t="str">
        <f aca="false">IF(AND($F4762="",$G4762=""),"",IF($G4762="",$F4762,HYPERLINK($G4762,$F4762)))</f>
        <v/>
      </c>
      <c r="H4762" s="1" t="str">
        <f aca="false">IF($I4762="","None Attached",IF(LEFT($I4762,5)="https",HYPERLINK($I4762,"Datasheet"),HYPERLINK(_xlfn.CONCAT("https://",$I4762),"Datasheet")))</f>
        <v>None Attached</v>
      </c>
      <c r="M4762" s="56"/>
      <c r="P4762" s="58"/>
      <c r="Q4762" s="1" t="n">
        <f aca="false">$M4762-$N4762</f>
        <v>0</v>
      </c>
      <c r="R4762" s="56"/>
      <c r="T4762" s="59" t="s">
        <v>15</v>
      </c>
      <c r="U4762" s="1" t="n">
        <f aca="false">$S4762-$R4762</f>
        <v>0</v>
      </c>
      <c r="V4762" s="1" t="n">
        <f aca="false">IF($T4762="±",$Q4762*2,$Q4762)</f>
        <v>0</v>
      </c>
      <c r="W4762" s="60" t="str">
        <f aca="false">IFERROR($U4762/ABS($V4762),"N/A")</f>
        <v>N/A</v>
      </c>
      <c r="X4762" s="61" t="str">
        <f aca="false">IF(OR($W4762="N/A",$R4762="",$S4762=""),"N/A",IF($W4762&gt;=4,"Not Significant",IF($W4762&gt;=2,"Semi-Significant","Significant")))</f>
        <v>N/A</v>
      </c>
      <c r="Z4762" s="1" t="str">
        <f aca="false">IF($D4762="Z540.1 w/data",0,"")</f>
        <v/>
      </c>
      <c r="AA4762" s="1" t="e">
        <f aca="false">$Y4762+$Q4762+$Z4762</f>
        <v>#VALUE!</v>
      </c>
      <c r="AB4762" s="1" t="n">
        <f aca="false">$N4762+$Q4762</f>
        <v>0</v>
      </c>
      <c r="AC4762" s="1" t="str">
        <f aca="false">IF($Y4762="","",IF(AND($AA4762&gt;=$R4762,$AA4762&lt;=$S4762),"Pass","Fail"))</f>
        <v/>
      </c>
      <c r="AD4762" s="1" t="str">
        <f aca="false">IF($Y4762="","",IF($AA4762&gt;$R4762,"Pass","Fail"))</f>
        <v/>
      </c>
      <c r="AE4762" s="1" t="str">
        <f aca="false">IF($Y4762="","",IF($AA4762&gt;=$R4762,"Pass","Fail"))</f>
        <v/>
      </c>
      <c r="AF4762" s="1" t="str">
        <f aca="false">IF($Y4762="","",IF($AA4762&lt;=$S4762,"Pass","Fail"))</f>
        <v/>
      </c>
      <c r="AG4762" s="1" t="str">
        <f aca="false">IF($Y4762="","",IF($AA4762&lt;$S4762,"Pass","Fail"))</f>
        <v/>
      </c>
      <c r="AH4762" s="23" t="str">
        <f aca="true">INDIRECT(CHOOSE(MATCH($T4762,{"±","&gt;","≥","≤","&lt;"},0), "AC", "AD", "AE", "AF", "AG") &amp; ROW())</f>
        <v/>
      </c>
      <c r="AI4762" s="56" t="str">
        <f aca="false">IF($X4762="Not Significant","No Further Action Required",
IF($AH4762="","",
IF(AND($AH4762="Pass",$L4762="0 - Passed "),"Analysis performed; no further action required.",
IF(AND($AH4762="Fail",$L4762="1 - Failed "),"Analysis performed; no further action required.",
IF(AND($AH4762="Pass",$L4762="2 - Limited In Use "),"Analysis performed; no further action required.",
IF(AND($AH4762="Fail",$L4762="3 - Adjusted "),"Analysis performed; no further action required.",
"Unit fails analysis; TSM determination required."))))))</f>
        <v/>
      </c>
      <c r="AJ4762" s="58"/>
    </row>
    <row r="4763" customFormat="false" ht="15" hidden="false" customHeight="false" outlineLevel="0" collapsed="false">
      <c r="A4763" s="56"/>
      <c r="E4763" s="57" t="str">
        <f aca="false">IF(AND($F4763="",$G4763=""),"",IF($G4763="",$F4763,HYPERLINK($G4763,$F4763)))</f>
        <v/>
      </c>
      <c r="H4763" s="1" t="str">
        <f aca="false">IF($I4763="","None Attached",IF(LEFT($I4763,5)="https",HYPERLINK($I4763,"Datasheet"),HYPERLINK(_xlfn.CONCAT("https://",$I4763),"Datasheet")))</f>
        <v>None Attached</v>
      </c>
      <c r="M4763" s="56"/>
      <c r="P4763" s="58"/>
      <c r="Q4763" s="1" t="n">
        <f aca="false">$M4763-$N4763</f>
        <v>0</v>
      </c>
      <c r="R4763" s="56"/>
      <c r="T4763" s="59" t="s">
        <v>15</v>
      </c>
      <c r="U4763" s="1" t="n">
        <f aca="false">$S4763-$R4763</f>
        <v>0</v>
      </c>
      <c r="V4763" s="1" t="n">
        <f aca="false">IF($T4763="±",$Q4763*2,$Q4763)</f>
        <v>0</v>
      </c>
      <c r="W4763" s="60" t="str">
        <f aca="false">IFERROR($U4763/ABS($V4763),"N/A")</f>
        <v>N/A</v>
      </c>
      <c r="X4763" s="61" t="str">
        <f aca="false">IF(OR($W4763="N/A",$R4763="",$S4763=""),"N/A",IF($W4763&gt;=4,"Not Significant",IF($W4763&gt;=2,"Semi-Significant","Significant")))</f>
        <v>N/A</v>
      </c>
      <c r="Z4763" s="1" t="str">
        <f aca="false">IF($D4763="Z540.1 w/data",0,"")</f>
        <v/>
      </c>
      <c r="AA4763" s="1" t="e">
        <f aca="false">$Y4763+$Q4763+$Z4763</f>
        <v>#VALUE!</v>
      </c>
      <c r="AB4763" s="1" t="n">
        <f aca="false">$N4763+$Q4763</f>
        <v>0</v>
      </c>
      <c r="AC4763" s="1" t="str">
        <f aca="false">IF($Y4763="","",IF(AND($AA4763&gt;=$R4763,$AA4763&lt;=$S4763),"Pass","Fail"))</f>
        <v/>
      </c>
      <c r="AD4763" s="1" t="str">
        <f aca="false">IF($Y4763="","",IF($AA4763&gt;$R4763,"Pass","Fail"))</f>
        <v/>
      </c>
      <c r="AE4763" s="1" t="str">
        <f aca="false">IF($Y4763="","",IF($AA4763&gt;=$R4763,"Pass","Fail"))</f>
        <v/>
      </c>
      <c r="AF4763" s="1" t="str">
        <f aca="false">IF($Y4763="","",IF($AA4763&lt;=$S4763,"Pass","Fail"))</f>
        <v/>
      </c>
      <c r="AG4763" s="1" t="str">
        <f aca="false">IF($Y4763="","",IF($AA4763&lt;$S4763,"Pass","Fail"))</f>
        <v/>
      </c>
      <c r="AH4763" s="23" t="str">
        <f aca="true">INDIRECT(CHOOSE(MATCH($T4763,{"±","&gt;","≥","≤","&lt;"},0), "AC", "AD", "AE", "AF", "AG") &amp; ROW())</f>
        <v/>
      </c>
      <c r="AI4763" s="56" t="str">
        <f aca="false">IF($X4763="Not Significant","No Further Action Required",
IF($AH4763="","",
IF(AND($AH4763="Pass",$L4763="0 - Passed "),"Analysis performed; no further action required.",
IF(AND($AH4763="Fail",$L4763="1 - Failed "),"Analysis performed; no further action required.",
IF(AND($AH4763="Pass",$L4763="2 - Limited In Use "),"Analysis performed; no further action required.",
IF(AND($AH4763="Fail",$L4763="3 - Adjusted "),"Analysis performed; no further action required.",
"Unit fails analysis; TSM determination required."))))))</f>
        <v/>
      </c>
      <c r="AJ4763" s="58"/>
    </row>
    <row r="4764" customFormat="false" ht="15" hidden="false" customHeight="false" outlineLevel="0" collapsed="false">
      <c r="A4764" s="56"/>
      <c r="E4764" s="57" t="str">
        <f aca="false">IF(AND($F4764="",$G4764=""),"",IF($G4764="",$F4764,HYPERLINK($G4764,$F4764)))</f>
        <v/>
      </c>
      <c r="H4764" s="1" t="str">
        <f aca="false">IF($I4764="","None Attached",IF(LEFT($I4764,5)="https",HYPERLINK($I4764,"Datasheet"),HYPERLINK(_xlfn.CONCAT("https://",$I4764),"Datasheet")))</f>
        <v>None Attached</v>
      </c>
      <c r="M4764" s="56"/>
      <c r="P4764" s="58"/>
      <c r="Q4764" s="1" t="n">
        <f aca="false">$M4764-$N4764</f>
        <v>0</v>
      </c>
      <c r="R4764" s="56"/>
      <c r="T4764" s="59" t="s">
        <v>15</v>
      </c>
      <c r="U4764" s="1" t="n">
        <f aca="false">$S4764-$R4764</f>
        <v>0</v>
      </c>
      <c r="V4764" s="1" t="n">
        <f aca="false">IF($T4764="±",$Q4764*2,$Q4764)</f>
        <v>0</v>
      </c>
      <c r="W4764" s="60" t="str">
        <f aca="false">IFERROR($U4764/ABS($V4764),"N/A")</f>
        <v>N/A</v>
      </c>
      <c r="X4764" s="61" t="str">
        <f aca="false">IF(OR($W4764="N/A",$R4764="",$S4764=""),"N/A",IF($W4764&gt;=4,"Not Significant",IF($W4764&gt;=2,"Semi-Significant","Significant")))</f>
        <v>N/A</v>
      </c>
      <c r="Z4764" s="1" t="str">
        <f aca="false">IF($D4764="Z540.1 w/data",0,"")</f>
        <v/>
      </c>
      <c r="AA4764" s="1" t="e">
        <f aca="false">$Y4764+$Q4764+$Z4764</f>
        <v>#VALUE!</v>
      </c>
      <c r="AB4764" s="1" t="n">
        <f aca="false">$N4764+$Q4764</f>
        <v>0</v>
      </c>
      <c r="AC4764" s="1" t="str">
        <f aca="false">IF($Y4764="","",IF(AND($AA4764&gt;=$R4764,$AA4764&lt;=$S4764),"Pass","Fail"))</f>
        <v/>
      </c>
      <c r="AD4764" s="1" t="str">
        <f aca="false">IF($Y4764="","",IF($AA4764&gt;$R4764,"Pass","Fail"))</f>
        <v/>
      </c>
      <c r="AE4764" s="1" t="str">
        <f aca="false">IF($Y4764="","",IF($AA4764&gt;=$R4764,"Pass","Fail"))</f>
        <v/>
      </c>
      <c r="AF4764" s="1" t="str">
        <f aca="false">IF($Y4764="","",IF($AA4764&lt;=$S4764,"Pass","Fail"))</f>
        <v/>
      </c>
      <c r="AG4764" s="1" t="str">
        <f aca="false">IF($Y4764="","",IF($AA4764&lt;$S4764,"Pass","Fail"))</f>
        <v/>
      </c>
      <c r="AH4764" s="23" t="str">
        <f aca="true">INDIRECT(CHOOSE(MATCH($T4764,{"±","&gt;","≥","≤","&lt;"},0), "AC", "AD", "AE", "AF", "AG") &amp; ROW())</f>
        <v/>
      </c>
      <c r="AI4764" s="56" t="str">
        <f aca="false">IF($X4764="Not Significant","No Further Action Required",
IF($AH4764="","",
IF(AND($AH4764="Pass",$L4764="0 - Passed "),"Analysis performed; no further action required.",
IF(AND($AH4764="Fail",$L4764="1 - Failed "),"Analysis performed; no further action required.",
IF(AND($AH4764="Pass",$L4764="2 - Limited In Use "),"Analysis performed; no further action required.",
IF(AND($AH4764="Fail",$L4764="3 - Adjusted "),"Analysis performed; no further action required.",
"Unit fails analysis; TSM determination required."))))))</f>
        <v/>
      </c>
      <c r="AJ4764" s="58"/>
    </row>
    <row r="4765" customFormat="false" ht="15" hidden="false" customHeight="false" outlineLevel="0" collapsed="false">
      <c r="A4765" s="56"/>
      <c r="E4765" s="57" t="str">
        <f aca="false">IF(AND($F4765="",$G4765=""),"",IF($G4765="",$F4765,HYPERLINK($G4765,$F4765)))</f>
        <v/>
      </c>
      <c r="H4765" s="1" t="str">
        <f aca="false">IF($I4765="","None Attached",IF(LEFT($I4765,5)="https",HYPERLINK($I4765,"Datasheet"),HYPERLINK(_xlfn.CONCAT("https://",$I4765),"Datasheet")))</f>
        <v>None Attached</v>
      </c>
      <c r="M4765" s="56"/>
      <c r="P4765" s="58"/>
      <c r="Q4765" s="1" t="n">
        <f aca="false">$M4765-$N4765</f>
        <v>0</v>
      </c>
      <c r="R4765" s="56"/>
      <c r="T4765" s="59" t="s">
        <v>15</v>
      </c>
      <c r="U4765" s="1" t="n">
        <f aca="false">$S4765-$R4765</f>
        <v>0</v>
      </c>
      <c r="V4765" s="1" t="n">
        <f aca="false">IF($T4765="±",$Q4765*2,$Q4765)</f>
        <v>0</v>
      </c>
      <c r="W4765" s="60" t="str">
        <f aca="false">IFERROR($U4765/ABS($V4765),"N/A")</f>
        <v>N/A</v>
      </c>
      <c r="X4765" s="61" t="str">
        <f aca="false">IF(OR($W4765="N/A",$R4765="",$S4765=""),"N/A",IF($W4765&gt;=4,"Not Significant",IF($W4765&gt;=2,"Semi-Significant","Significant")))</f>
        <v>N/A</v>
      </c>
      <c r="Z4765" s="1" t="str">
        <f aca="false">IF($D4765="Z540.1 w/data",0,"")</f>
        <v/>
      </c>
      <c r="AA4765" s="1" t="e">
        <f aca="false">$Y4765+$Q4765+$Z4765</f>
        <v>#VALUE!</v>
      </c>
      <c r="AB4765" s="1" t="n">
        <f aca="false">$N4765+$Q4765</f>
        <v>0</v>
      </c>
      <c r="AC4765" s="1" t="str">
        <f aca="false">IF($Y4765="","",IF(AND($AA4765&gt;=$R4765,$AA4765&lt;=$S4765),"Pass","Fail"))</f>
        <v/>
      </c>
      <c r="AD4765" s="1" t="str">
        <f aca="false">IF($Y4765="","",IF($AA4765&gt;$R4765,"Pass","Fail"))</f>
        <v/>
      </c>
      <c r="AE4765" s="1" t="str">
        <f aca="false">IF($Y4765="","",IF($AA4765&gt;=$R4765,"Pass","Fail"))</f>
        <v/>
      </c>
      <c r="AF4765" s="1" t="str">
        <f aca="false">IF($Y4765="","",IF($AA4765&lt;=$S4765,"Pass","Fail"))</f>
        <v/>
      </c>
      <c r="AG4765" s="1" t="str">
        <f aca="false">IF($Y4765="","",IF($AA4765&lt;$S4765,"Pass","Fail"))</f>
        <v/>
      </c>
      <c r="AH4765" s="23" t="str">
        <f aca="true">INDIRECT(CHOOSE(MATCH($T4765,{"±","&gt;","≥","≤","&lt;"},0), "AC", "AD", "AE", "AF", "AG") &amp; ROW())</f>
        <v/>
      </c>
      <c r="AI4765" s="56" t="str">
        <f aca="false">IF($X4765="Not Significant","No Further Action Required",
IF($AH4765="","",
IF(AND($AH4765="Pass",$L4765="0 - Passed "),"Analysis performed; no further action required.",
IF(AND($AH4765="Fail",$L4765="1 - Failed "),"Analysis performed; no further action required.",
IF(AND($AH4765="Pass",$L4765="2 - Limited In Use "),"Analysis performed; no further action required.",
IF(AND($AH4765="Fail",$L4765="3 - Adjusted "),"Analysis performed; no further action required.",
"Unit fails analysis; TSM determination required."))))))</f>
        <v/>
      </c>
      <c r="AJ4765" s="58"/>
    </row>
    <row r="4766" customFormat="false" ht="15" hidden="false" customHeight="false" outlineLevel="0" collapsed="false">
      <c r="A4766" s="56"/>
      <c r="E4766" s="57" t="str">
        <f aca="false">IF(AND($F4766="",$G4766=""),"",IF($G4766="",$F4766,HYPERLINK($G4766,$F4766)))</f>
        <v/>
      </c>
      <c r="H4766" s="1" t="str">
        <f aca="false">IF($I4766="","None Attached",IF(LEFT($I4766,5)="https",HYPERLINK($I4766,"Datasheet"),HYPERLINK(_xlfn.CONCAT("https://",$I4766),"Datasheet")))</f>
        <v>None Attached</v>
      </c>
      <c r="M4766" s="56"/>
      <c r="P4766" s="58"/>
      <c r="Q4766" s="1" t="n">
        <f aca="false">$M4766-$N4766</f>
        <v>0</v>
      </c>
      <c r="R4766" s="56"/>
      <c r="T4766" s="59" t="s">
        <v>15</v>
      </c>
      <c r="U4766" s="1" t="n">
        <f aca="false">$S4766-$R4766</f>
        <v>0</v>
      </c>
      <c r="V4766" s="1" t="n">
        <f aca="false">IF($T4766="±",$Q4766*2,$Q4766)</f>
        <v>0</v>
      </c>
      <c r="W4766" s="60" t="str">
        <f aca="false">IFERROR($U4766/ABS($V4766),"N/A")</f>
        <v>N/A</v>
      </c>
      <c r="X4766" s="61" t="str">
        <f aca="false">IF(OR($W4766="N/A",$R4766="",$S4766=""),"N/A",IF($W4766&gt;=4,"Not Significant",IF($W4766&gt;=2,"Semi-Significant","Significant")))</f>
        <v>N/A</v>
      </c>
      <c r="Z4766" s="1" t="str">
        <f aca="false">IF($D4766="Z540.1 w/data",0,"")</f>
        <v/>
      </c>
      <c r="AA4766" s="1" t="e">
        <f aca="false">$Y4766+$Q4766+$Z4766</f>
        <v>#VALUE!</v>
      </c>
      <c r="AB4766" s="1" t="n">
        <f aca="false">$N4766+$Q4766</f>
        <v>0</v>
      </c>
      <c r="AC4766" s="1" t="str">
        <f aca="false">IF($Y4766="","",IF(AND($AA4766&gt;=$R4766,$AA4766&lt;=$S4766),"Pass","Fail"))</f>
        <v/>
      </c>
      <c r="AD4766" s="1" t="str">
        <f aca="false">IF($Y4766="","",IF($AA4766&gt;$R4766,"Pass","Fail"))</f>
        <v/>
      </c>
      <c r="AE4766" s="1" t="str">
        <f aca="false">IF($Y4766="","",IF($AA4766&gt;=$R4766,"Pass","Fail"))</f>
        <v/>
      </c>
      <c r="AF4766" s="1" t="str">
        <f aca="false">IF($Y4766="","",IF($AA4766&lt;=$S4766,"Pass","Fail"))</f>
        <v/>
      </c>
      <c r="AG4766" s="1" t="str">
        <f aca="false">IF($Y4766="","",IF($AA4766&lt;$S4766,"Pass","Fail"))</f>
        <v/>
      </c>
      <c r="AH4766" s="23" t="str">
        <f aca="true">INDIRECT(CHOOSE(MATCH($T4766,{"±","&gt;","≥","≤","&lt;"},0), "AC", "AD", "AE", "AF", "AG") &amp; ROW())</f>
        <v/>
      </c>
      <c r="AI4766" s="56" t="str">
        <f aca="false">IF($X4766="Not Significant","No Further Action Required",
IF($AH4766="","",
IF(AND($AH4766="Pass",$L4766="0 - Passed "),"Analysis performed; no further action required.",
IF(AND($AH4766="Fail",$L4766="1 - Failed "),"Analysis performed; no further action required.",
IF(AND($AH4766="Pass",$L4766="2 - Limited In Use "),"Analysis performed; no further action required.",
IF(AND($AH4766="Fail",$L4766="3 - Adjusted "),"Analysis performed; no further action required.",
"Unit fails analysis; TSM determination required."))))))</f>
        <v/>
      </c>
      <c r="AJ4766" s="58"/>
    </row>
    <row r="4767" customFormat="false" ht="15" hidden="false" customHeight="false" outlineLevel="0" collapsed="false">
      <c r="A4767" s="56"/>
      <c r="E4767" s="57" t="str">
        <f aca="false">IF(AND($F4767="",$G4767=""),"",IF($G4767="",$F4767,HYPERLINK($G4767,$F4767)))</f>
        <v/>
      </c>
      <c r="H4767" s="1" t="str">
        <f aca="false">IF($I4767="","None Attached",IF(LEFT($I4767,5)="https",HYPERLINK($I4767,"Datasheet"),HYPERLINK(_xlfn.CONCAT("https://",$I4767),"Datasheet")))</f>
        <v>None Attached</v>
      </c>
      <c r="M4767" s="56"/>
      <c r="P4767" s="58"/>
      <c r="Q4767" s="1" t="n">
        <f aca="false">$M4767-$N4767</f>
        <v>0</v>
      </c>
      <c r="R4767" s="56"/>
      <c r="T4767" s="59" t="s">
        <v>15</v>
      </c>
      <c r="U4767" s="1" t="n">
        <f aca="false">$S4767-$R4767</f>
        <v>0</v>
      </c>
      <c r="V4767" s="1" t="n">
        <f aca="false">IF($T4767="±",$Q4767*2,$Q4767)</f>
        <v>0</v>
      </c>
      <c r="W4767" s="60" t="str">
        <f aca="false">IFERROR($U4767/ABS($V4767),"N/A")</f>
        <v>N/A</v>
      </c>
      <c r="X4767" s="61" t="str">
        <f aca="false">IF(OR($W4767="N/A",$R4767="",$S4767=""),"N/A",IF($W4767&gt;=4,"Not Significant",IF($W4767&gt;=2,"Semi-Significant","Significant")))</f>
        <v>N/A</v>
      </c>
      <c r="Z4767" s="1" t="str">
        <f aca="false">IF($D4767="Z540.1 w/data",0,"")</f>
        <v/>
      </c>
      <c r="AA4767" s="1" t="e">
        <f aca="false">$Y4767+$Q4767+$Z4767</f>
        <v>#VALUE!</v>
      </c>
      <c r="AB4767" s="1" t="n">
        <f aca="false">$N4767+$Q4767</f>
        <v>0</v>
      </c>
      <c r="AC4767" s="1" t="str">
        <f aca="false">IF($Y4767="","",IF(AND($AA4767&gt;=$R4767,$AA4767&lt;=$S4767),"Pass","Fail"))</f>
        <v/>
      </c>
      <c r="AD4767" s="1" t="str">
        <f aca="false">IF($Y4767="","",IF($AA4767&gt;$R4767,"Pass","Fail"))</f>
        <v/>
      </c>
      <c r="AE4767" s="1" t="str">
        <f aca="false">IF($Y4767="","",IF($AA4767&gt;=$R4767,"Pass","Fail"))</f>
        <v/>
      </c>
      <c r="AF4767" s="1" t="str">
        <f aca="false">IF($Y4767="","",IF($AA4767&lt;=$S4767,"Pass","Fail"))</f>
        <v/>
      </c>
      <c r="AG4767" s="1" t="str">
        <f aca="false">IF($Y4767="","",IF($AA4767&lt;$S4767,"Pass","Fail"))</f>
        <v/>
      </c>
      <c r="AH4767" s="23" t="str">
        <f aca="true">INDIRECT(CHOOSE(MATCH($T4767,{"±","&gt;","≥","≤","&lt;"},0), "AC", "AD", "AE", "AF", "AG") &amp; ROW())</f>
        <v/>
      </c>
      <c r="AI4767" s="56" t="str">
        <f aca="false">IF($X4767="Not Significant","No Further Action Required",
IF($AH4767="","",
IF(AND($AH4767="Pass",$L4767="0 - Passed "),"Analysis performed; no further action required.",
IF(AND($AH4767="Fail",$L4767="1 - Failed "),"Analysis performed; no further action required.",
IF(AND($AH4767="Pass",$L4767="2 - Limited In Use "),"Analysis performed; no further action required.",
IF(AND($AH4767="Fail",$L4767="3 - Adjusted "),"Analysis performed; no further action required.",
"Unit fails analysis; TSM determination required."))))))</f>
        <v/>
      </c>
      <c r="AJ4767" s="58"/>
    </row>
    <row r="4768" customFormat="false" ht="15" hidden="false" customHeight="false" outlineLevel="0" collapsed="false">
      <c r="A4768" s="56"/>
      <c r="E4768" s="57" t="str">
        <f aca="false">IF(AND($F4768="",$G4768=""),"",IF($G4768="",$F4768,HYPERLINK($G4768,$F4768)))</f>
        <v/>
      </c>
      <c r="H4768" s="1" t="str">
        <f aca="false">IF($I4768="","None Attached",IF(LEFT($I4768,5)="https",HYPERLINK($I4768,"Datasheet"),HYPERLINK(_xlfn.CONCAT("https://",$I4768),"Datasheet")))</f>
        <v>None Attached</v>
      </c>
      <c r="M4768" s="56"/>
      <c r="P4768" s="58"/>
      <c r="Q4768" s="1" t="n">
        <f aca="false">$M4768-$N4768</f>
        <v>0</v>
      </c>
      <c r="R4768" s="56"/>
      <c r="T4768" s="59" t="s">
        <v>15</v>
      </c>
      <c r="U4768" s="1" t="n">
        <f aca="false">$S4768-$R4768</f>
        <v>0</v>
      </c>
      <c r="V4768" s="1" t="n">
        <f aca="false">IF($T4768="±",$Q4768*2,$Q4768)</f>
        <v>0</v>
      </c>
      <c r="W4768" s="60" t="str">
        <f aca="false">IFERROR($U4768/ABS($V4768),"N/A")</f>
        <v>N/A</v>
      </c>
      <c r="X4768" s="61" t="str">
        <f aca="false">IF(OR($W4768="N/A",$R4768="",$S4768=""),"N/A",IF($W4768&gt;=4,"Not Significant",IF($W4768&gt;=2,"Semi-Significant","Significant")))</f>
        <v>N/A</v>
      </c>
      <c r="Z4768" s="1" t="str">
        <f aca="false">IF($D4768="Z540.1 w/data",0,"")</f>
        <v/>
      </c>
      <c r="AA4768" s="1" t="e">
        <f aca="false">$Y4768+$Q4768+$Z4768</f>
        <v>#VALUE!</v>
      </c>
      <c r="AB4768" s="1" t="n">
        <f aca="false">$N4768+$Q4768</f>
        <v>0</v>
      </c>
      <c r="AC4768" s="1" t="str">
        <f aca="false">IF($Y4768="","",IF(AND($AA4768&gt;=$R4768,$AA4768&lt;=$S4768),"Pass","Fail"))</f>
        <v/>
      </c>
      <c r="AD4768" s="1" t="str">
        <f aca="false">IF($Y4768="","",IF($AA4768&gt;$R4768,"Pass","Fail"))</f>
        <v/>
      </c>
      <c r="AE4768" s="1" t="str">
        <f aca="false">IF($Y4768="","",IF($AA4768&gt;=$R4768,"Pass","Fail"))</f>
        <v/>
      </c>
      <c r="AF4768" s="1" t="str">
        <f aca="false">IF($Y4768="","",IF($AA4768&lt;=$S4768,"Pass","Fail"))</f>
        <v/>
      </c>
      <c r="AG4768" s="1" t="str">
        <f aca="false">IF($Y4768="","",IF($AA4768&lt;$S4768,"Pass","Fail"))</f>
        <v/>
      </c>
      <c r="AH4768" s="23" t="str">
        <f aca="true">INDIRECT(CHOOSE(MATCH($T4768,{"±","&gt;","≥","≤","&lt;"},0), "AC", "AD", "AE", "AF", "AG") &amp; ROW())</f>
        <v/>
      </c>
      <c r="AI4768" s="56" t="str">
        <f aca="false">IF($X4768="Not Significant","No Further Action Required",
IF($AH4768="","",
IF(AND($AH4768="Pass",$L4768="0 - Passed "),"Analysis performed; no further action required.",
IF(AND($AH4768="Fail",$L4768="1 - Failed "),"Analysis performed; no further action required.",
IF(AND($AH4768="Pass",$L4768="2 - Limited In Use "),"Analysis performed; no further action required.",
IF(AND($AH4768="Fail",$L4768="3 - Adjusted "),"Analysis performed; no further action required.",
"Unit fails analysis; TSM determination required."))))))</f>
        <v/>
      </c>
      <c r="AJ4768" s="58"/>
    </row>
    <row r="4769" customFormat="false" ht="15" hidden="false" customHeight="false" outlineLevel="0" collapsed="false">
      <c r="A4769" s="56"/>
      <c r="E4769" s="57" t="str">
        <f aca="false">IF(AND($F4769="",$G4769=""),"",IF($G4769="",$F4769,HYPERLINK($G4769,$F4769)))</f>
        <v/>
      </c>
      <c r="H4769" s="1" t="str">
        <f aca="false">IF($I4769="","None Attached",IF(LEFT($I4769,5)="https",HYPERLINK($I4769,"Datasheet"),HYPERLINK(_xlfn.CONCAT("https://",$I4769),"Datasheet")))</f>
        <v>None Attached</v>
      </c>
      <c r="M4769" s="56"/>
      <c r="P4769" s="58"/>
      <c r="Q4769" s="1" t="n">
        <f aca="false">$M4769-$N4769</f>
        <v>0</v>
      </c>
      <c r="R4769" s="56"/>
      <c r="T4769" s="59" t="s">
        <v>15</v>
      </c>
      <c r="U4769" s="1" t="n">
        <f aca="false">$S4769-$R4769</f>
        <v>0</v>
      </c>
      <c r="V4769" s="1" t="n">
        <f aca="false">IF($T4769="±",$Q4769*2,$Q4769)</f>
        <v>0</v>
      </c>
      <c r="W4769" s="60" t="str">
        <f aca="false">IFERROR($U4769/ABS($V4769),"N/A")</f>
        <v>N/A</v>
      </c>
      <c r="X4769" s="61" t="str">
        <f aca="false">IF(OR($W4769="N/A",$R4769="",$S4769=""),"N/A",IF($W4769&gt;=4,"Not Significant",IF($W4769&gt;=2,"Semi-Significant","Significant")))</f>
        <v>N/A</v>
      </c>
      <c r="Z4769" s="1" t="str">
        <f aca="false">IF($D4769="Z540.1 w/data",0,"")</f>
        <v/>
      </c>
      <c r="AA4769" s="1" t="e">
        <f aca="false">$Y4769+$Q4769+$Z4769</f>
        <v>#VALUE!</v>
      </c>
      <c r="AB4769" s="1" t="n">
        <f aca="false">$N4769+$Q4769</f>
        <v>0</v>
      </c>
      <c r="AC4769" s="1" t="str">
        <f aca="false">IF($Y4769="","",IF(AND($AA4769&gt;=$R4769,$AA4769&lt;=$S4769),"Pass","Fail"))</f>
        <v/>
      </c>
      <c r="AD4769" s="1" t="str">
        <f aca="false">IF($Y4769="","",IF($AA4769&gt;$R4769,"Pass","Fail"))</f>
        <v/>
      </c>
      <c r="AE4769" s="1" t="str">
        <f aca="false">IF($Y4769="","",IF($AA4769&gt;=$R4769,"Pass","Fail"))</f>
        <v/>
      </c>
      <c r="AF4769" s="1" t="str">
        <f aca="false">IF($Y4769="","",IF($AA4769&lt;=$S4769,"Pass","Fail"))</f>
        <v/>
      </c>
      <c r="AG4769" s="1" t="str">
        <f aca="false">IF($Y4769="","",IF($AA4769&lt;$S4769,"Pass","Fail"))</f>
        <v/>
      </c>
      <c r="AH4769" s="23" t="str">
        <f aca="true">INDIRECT(CHOOSE(MATCH($T4769,{"±","&gt;","≥","≤","&lt;"},0), "AC", "AD", "AE", "AF", "AG") &amp; ROW())</f>
        <v/>
      </c>
      <c r="AI4769" s="56" t="str">
        <f aca="false">IF($X4769="Not Significant","No Further Action Required",
IF($AH4769="","",
IF(AND($AH4769="Pass",$L4769="0 - Passed "),"Analysis performed; no further action required.",
IF(AND($AH4769="Fail",$L4769="1 - Failed "),"Analysis performed; no further action required.",
IF(AND($AH4769="Pass",$L4769="2 - Limited In Use "),"Analysis performed; no further action required.",
IF(AND($AH4769="Fail",$L4769="3 - Adjusted "),"Analysis performed; no further action required.",
"Unit fails analysis; TSM determination required."))))))</f>
        <v/>
      </c>
      <c r="AJ4769" s="58"/>
    </row>
    <row r="4770" customFormat="false" ht="15" hidden="false" customHeight="false" outlineLevel="0" collapsed="false">
      <c r="A4770" s="56"/>
      <c r="E4770" s="57" t="str">
        <f aca="false">IF(AND($F4770="",$G4770=""),"",IF($G4770="",$F4770,HYPERLINK($G4770,$F4770)))</f>
        <v/>
      </c>
      <c r="H4770" s="1" t="str">
        <f aca="false">IF($I4770="","None Attached",IF(LEFT($I4770,5)="https",HYPERLINK($I4770,"Datasheet"),HYPERLINK(_xlfn.CONCAT("https://",$I4770),"Datasheet")))</f>
        <v>None Attached</v>
      </c>
      <c r="M4770" s="56"/>
      <c r="P4770" s="58"/>
      <c r="Q4770" s="1" t="n">
        <f aca="false">$M4770-$N4770</f>
        <v>0</v>
      </c>
      <c r="R4770" s="56"/>
      <c r="T4770" s="59" t="s">
        <v>15</v>
      </c>
      <c r="U4770" s="1" t="n">
        <f aca="false">$S4770-$R4770</f>
        <v>0</v>
      </c>
      <c r="V4770" s="1" t="n">
        <f aca="false">IF($T4770="±",$Q4770*2,$Q4770)</f>
        <v>0</v>
      </c>
      <c r="W4770" s="60" t="str">
        <f aca="false">IFERROR($U4770/ABS($V4770),"N/A")</f>
        <v>N/A</v>
      </c>
      <c r="X4770" s="61" t="str">
        <f aca="false">IF(OR($W4770="N/A",$R4770="",$S4770=""),"N/A",IF($W4770&gt;=4,"Not Significant",IF($W4770&gt;=2,"Semi-Significant","Significant")))</f>
        <v>N/A</v>
      </c>
      <c r="Z4770" s="1" t="str">
        <f aca="false">IF($D4770="Z540.1 w/data",0,"")</f>
        <v/>
      </c>
      <c r="AA4770" s="1" t="e">
        <f aca="false">$Y4770+$Q4770+$Z4770</f>
        <v>#VALUE!</v>
      </c>
      <c r="AB4770" s="1" t="n">
        <f aca="false">$N4770+$Q4770</f>
        <v>0</v>
      </c>
      <c r="AC4770" s="1" t="str">
        <f aca="false">IF($Y4770="","",IF(AND($AA4770&gt;=$R4770,$AA4770&lt;=$S4770),"Pass","Fail"))</f>
        <v/>
      </c>
      <c r="AD4770" s="1" t="str">
        <f aca="false">IF($Y4770="","",IF($AA4770&gt;$R4770,"Pass","Fail"))</f>
        <v/>
      </c>
      <c r="AE4770" s="1" t="str">
        <f aca="false">IF($Y4770="","",IF($AA4770&gt;=$R4770,"Pass","Fail"))</f>
        <v/>
      </c>
      <c r="AF4770" s="1" t="str">
        <f aca="false">IF($Y4770="","",IF($AA4770&lt;=$S4770,"Pass","Fail"))</f>
        <v/>
      </c>
      <c r="AG4770" s="1" t="str">
        <f aca="false">IF($Y4770="","",IF($AA4770&lt;$S4770,"Pass","Fail"))</f>
        <v/>
      </c>
      <c r="AH4770" s="23" t="str">
        <f aca="true">INDIRECT(CHOOSE(MATCH($T4770,{"±","&gt;","≥","≤","&lt;"},0), "AC", "AD", "AE", "AF", "AG") &amp; ROW())</f>
        <v/>
      </c>
      <c r="AI4770" s="56" t="str">
        <f aca="false">IF($X4770="Not Significant","No Further Action Required",
IF($AH4770="","",
IF(AND($AH4770="Pass",$L4770="0 - Passed "),"Analysis performed; no further action required.",
IF(AND($AH4770="Fail",$L4770="1 - Failed "),"Analysis performed; no further action required.",
IF(AND($AH4770="Pass",$L4770="2 - Limited In Use "),"Analysis performed; no further action required.",
IF(AND($AH4770="Fail",$L4770="3 - Adjusted "),"Analysis performed; no further action required.",
"Unit fails analysis; TSM determination required."))))))</f>
        <v/>
      </c>
      <c r="AJ4770" s="58"/>
    </row>
    <row r="4771" customFormat="false" ht="15" hidden="false" customHeight="false" outlineLevel="0" collapsed="false">
      <c r="A4771" s="56"/>
      <c r="E4771" s="57" t="str">
        <f aca="false">IF(AND($F4771="",$G4771=""),"",IF($G4771="",$F4771,HYPERLINK($G4771,$F4771)))</f>
        <v/>
      </c>
      <c r="H4771" s="1" t="str">
        <f aca="false">IF($I4771="","None Attached",IF(LEFT($I4771,5)="https",HYPERLINK($I4771,"Datasheet"),HYPERLINK(_xlfn.CONCAT("https://",$I4771),"Datasheet")))</f>
        <v>None Attached</v>
      </c>
      <c r="M4771" s="56"/>
      <c r="P4771" s="58"/>
      <c r="Q4771" s="1" t="n">
        <f aca="false">$M4771-$N4771</f>
        <v>0</v>
      </c>
      <c r="R4771" s="56"/>
      <c r="T4771" s="59" t="s">
        <v>15</v>
      </c>
      <c r="U4771" s="1" t="n">
        <f aca="false">$S4771-$R4771</f>
        <v>0</v>
      </c>
      <c r="V4771" s="1" t="n">
        <f aca="false">IF($T4771="±",$Q4771*2,$Q4771)</f>
        <v>0</v>
      </c>
      <c r="W4771" s="60" t="str">
        <f aca="false">IFERROR($U4771/ABS($V4771),"N/A")</f>
        <v>N/A</v>
      </c>
      <c r="X4771" s="61" t="str">
        <f aca="false">IF(OR($W4771="N/A",$R4771="",$S4771=""),"N/A",IF($W4771&gt;=4,"Not Significant",IF($W4771&gt;=2,"Semi-Significant","Significant")))</f>
        <v>N/A</v>
      </c>
      <c r="Z4771" s="1" t="str">
        <f aca="false">IF($D4771="Z540.1 w/data",0,"")</f>
        <v/>
      </c>
      <c r="AA4771" s="1" t="e">
        <f aca="false">$Y4771+$Q4771+$Z4771</f>
        <v>#VALUE!</v>
      </c>
      <c r="AB4771" s="1" t="n">
        <f aca="false">$N4771+$Q4771</f>
        <v>0</v>
      </c>
      <c r="AC4771" s="1" t="str">
        <f aca="false">IF($Y4771="","",IF(AND($AA4771&gt;=$R4771,$AA4771&lt;=$S4771),"Pass","Fail"))</f>
        <v/>
      </c>
      <c r="AD4771" s="1" t="str">
        <f aca="false">IF($Y4771="","",IF($AA4771&gt;$R4771,"Pass","Fail"))</f>
        <v/>
      </c>
      <c r="AE4771" s="1" t="str">
        <f aca="false">IF($Y4771="","",IF($AA4771&gt;=$R4771,"Pass","Fail"))</f>
        <v/>
      </c>
      <c r="AF4771" s="1" t="str">
        <f aca="false">IF($Y4771="","",IF($AA4771&lt;=$S4771,"Pass","Fail"))</f>
        <v/>
      </c>
      <c r="AG4771" s="1" t="str">
        <f aca="false">IF($Y4771="","",IF($AA4771&lt;$S4771,"Pass","Fail"))</f>
        <v/>
      </c>
      <c r="AH4771" s="23" t="str">
        <f aca="true">INDIRECT(CHOOSE(MATCH($T4771,{"±","&gt;","≥","≤","&lt;"},0), "AC", "AD", "AE", "AF", "AG") &amp; ROW())</f>
        <v/>
      </c>
      <c r="AI4771" s="56" t="str">
        <f aca="false">IF($X4771="Not Significant","No Further Action Required",
IF($AH4771="","",
IF(AND($AH4771="Pass",$L4771="0 - Passed "),"Analysis performed; no further action required.",
IF(AND($AH4771="Fail",$L4771="1 - Failed "),"Analysis performed; no further action required.",
IF(AND($AH4771="Pass",$L4771="2 - Limited In Use "),"Analysis performed; no further action required.",
IF(AND($AH4771="Fail",$L4771="3 - Adjusted "),"Analysis performed; no further action required.",
"Unit fails analysis; TSM determination required."))))))</f>
        <v/>
      </c>
      <c r="AJ4771" s="58"/>
    </row>
    <row r="4772" customFormat="false" ht="15" hidden="false" customHeight="false" outlineLevel="0" collapsed="false">
      <c r="A4772" s="56"/>
      <c r="E4772" s="57" t="str">
        <f aca="false">IF(AND($F4772="",$G4772=""),"",IF($G4772="",$F4772,HYPERLINK($G4772,$F4772)))</f>
        <v/>
      </c>
      <c r="H4772" s="1" t="str">
        <f aca="false">IF($I4772="","None Attached",IF(LEFT($I4772,5)="https",HYPERLINK($I4772,"Datasheet"),HYPERLINK(_xlfn.CONCAT("https://",$I4772),"Datasheet")))</f>
        <v>None Attached</v>
      </c>
      <c r="M4772" s="56"/>
      <c r="P4772" s="58"/>
      <c r="Q4772" s="1" t="n">
        <f aca="false">$M4772-$N4772</f>
        <v>0</v>
      </c>
      <c r="R4772" s="56"/>
      <c r="T4772" s="59" t="s">
        <v>15</v>
      </c>
      <c r="U4772" s="1" t="n">
        <f aca="false">$S4772-$R4772</f>
        <v>0</v>
      </c>
      <c r="V4772" s="1" t="n">
        <f aca="false">IF($T4772="±",$Q4772*2,$Q4772)</f>
        <v>0</v>
      </c>
      <c r="W4772" s="60" t="str">
        <f aca="false">IFERROR($U4772/ABS($V4772),"N/A")</f>
        <v>N/A</v>
      </c>
      <c r="X4772" s="61" t="str">
        <f aca="false">IF(OR($W4772="N/A",$R4772="",$S4772=""),"N/A",IF($W4772&gt;=4,"Not Significant",IF($W4772&gt;=2,"Semi-Significant","Significant")))</f>
        <v>N/A</v>
      </c>
      <c r="Z4772" s="1" t="str">
        <f aca="false">IF($D4772="Z540.1 w/data",0,"")</f>
        <v/>
      </c>
      <c r="AA4772" s="1" t="e">
        <f aca="false">$Y4772+$Q4772+$Z4772</f>
        <v>#VALUE!</v>
      </c>
      <c r="AB4772" s="1" t="n">
        <f aca="false">$N4772+$Q4772</f>
        <v>0</v>
      </c>
      <c r="AC4772" s="1" t="str">
        <f aca="false">IF($Y4772="","",IF(AND($AA4772&gt;=$R4772,$AA4772&lt;=$S4772),"Pass","Fail"))</f>
        <v/>
      </c>
      <c r="AD4772" s="1" t="str">
        <f aca="false">IF($Y4772="","",IF($AA4772&gt;$R4772,"Pass","Fail"))</f>
        <v/>
      </c>
      <c r="AE4772" s="1" t="str">
        <f aca="false">IF($Y4772="","",IF($AA4772&gt;=$R4772,"Pass","Fail"))</f>
        <v/>
      </c>
      <c r="AF4772" s="1" t="str">
        <f aca="false">IF($Y4772="","",IF($AA4772&lt;=$S4772,"Pass","Fail"))</f>
        <v/>
      </c>
      <c r="AG4772" s="1" t="str">
        <f aca="false">IF($Y4772="","",IF($AA4772&lt;$S4772,"Pass","Fail"))</f>
        <v/>
      </c>
      <c r="AH4772" s="23" t="str">
        <f aca="true">INDIRECT(CHOOSE(MATCH($T4772,{"±","&gt;","≥","≤","&lt;"},0), "AC", "AD", "AE", "AF", "AG") &amp; ROW())</f>
        <v/>
      </c>
      <c r="AI4772" s="56" t="str">
        <f aca="false">IF($X4772="Not Significant","No Further Action Required",
IF($AH4772="","",
IF(AND($AH4772="Pass",$L4772="0 - Passed "),"Analysis performed; no further action required.",
IF(AND($AH4772="Fail",$L4772="1 - Failed "),"Analysis performed; no further action required.",
IF(AND($AH4772="Pass",$L4772="2 - Limited In Use "),"Analysis performed; no further action required.",
IF(AND($AH4772="Fail",$L4772="3 - Adjusted "),"Analysis performed; no further action required.",
"Unit fails analysis; TSM determination required."))))))</f>
        <v/>
      </c>
      <c r="AJ4772" s="58"/>
    </row>
    <row r="4773" customFormat="false" ht="15" hidden="false" customHeight="false" outlineLevel="0" collapsed="false">
      <c r="A4773" s="56"/>
      <c r="E4773" s="57" t="str">
        <f aca="false">IF(AND($F4773="",$G4773=""),"",IF($G4773="",$F4773,HYPERLINK($G4773,$F4773)))</f>
        <v/>
      </c>
      <c r="H4773" s="1" t="str">
        <f aca="false">IF($I4773="","None Attached",IF(LEFT($I4773,5)="https",HYPERLINK($I4773,"Datasheet"),HYPERLINK(_xlfn.CONCAT("https://",$I4773),"Datasheet")))</f>
        <v>None Attached</v>
      </c>
      <c r="M4773" s="56"/>
      <c r="P4773" s="58"/>
      <c r="Q4773" s="1" t="n">
        <f aca="false">$M4773-$N4773</f>
        <v>0</v>
      </c>
      <c r="R4773" s="56"/>
      <c r="T4773" s="59" t="s">
        <v>15</v>
      </c>
      <c r="U4773" s="1" t="n">
        <f aca="false">$S4773-$R4773</f>
        <v>0</v>
      </c>
      <c r="V4773" s="1" t="n">
        <f aca="false">IF($T4773="±",$Q4773*2,$Q4773)</f>
        <v>0</v>
      </c>
      <c r="W4773" s="60" t="str">
        <f aca="false">IFERROR($U4773/ABS($V4773),"N/A")</f>
        <v>N/A</v>
      </c>
      <c r="X4773" s="61" t="str">
        <f aca="false">IF(OR($W4773="N/A",$R4773="",$S4773=""),"N/A",IF($W4773&gt;=4,"Not Significant",IF($W4773&gt;=2,"Semi-Significant","Significant")))</f>
        <v>N/A</v>
      </c>
      <c r="Z4773" s="1" t="str">
        <f aca="false">IF($D4773="Z540.1 w/data",0,"")</f>
        <v/>
      </c>
      <c r="AA4773" s="1" t="e">
        <f aca="false">$Y4773+$Q4773+$Z4773</f>
        <v>#VALUE!</v>
      </c>
      <c r="AB4773" s="1" t="n">
        <f aca="false">$N4773+$Q4773</f>
        <v>0</v>
      </c>
      <c r="AC4773" s="1" t="str">
        <f aca="false">IF($Y4773="","",IF(AND($AA4773&gt;=$R4773,$AA4773&lt;=$S4773),"Pass","Fail"))</f>
        <v/>
      </c>
      <c r="AD4773" s="1" t="str">
        <f aca="false">IF($Y4773="","",IF($AA4773&gt;$R4773,"Pass","Fail"))</f>
        <v/>
      </c>
      <c r="AE4773" s="1" t="str">
        <f aca="false">IF($Y4773="","",IF($AA4773&gt;=$R4773,"Pass","Fail"))</f>
        <v/>
      </c>
      <c r="AF4773" s="1" t="str">
        <f aca="false">IF($Y4773="","",IF($AA4773&lt;=$S4773,"Pass","Fail"))</f>
        <v/>
      </c>
      <c r="AG4773" s="1" t="str">
        <f aca="false">IF($Y4773="","",IF($AA4773&lt;$S4773,"Pass","Fail"))</f>
        <v/>
      </c>
      <c r="AH4773" s="23" t="str">
        <f aca="true">INDIRECT(CHOOSE(MATCH($T4773,{"±","&gt;","≥","≤","&lt;"},0), "AC", "AD", "AE", "AF", "AG") &amp; ROW())</f>
        <v/>
      </c>
      <c r="AI4773" s="56" t="str">
        <f aca="false">IF($X4773="Not Significant","No Further Action Required",
IF($AH4773="","",
IF(AND($AH4773="Pass",$L4773="0 - Passed "),"Analysis performed; no further action required.",
IF(AND($AH4773="Fail",$L4773="1 - Failed "),"Analysis performed; no further action required.",
IF(AND($AH4773="Pass",$L4773="2 - Limited In Use "),"Analysis performed; no further action required.",
IF(AND($AH4773="Fail",$L4773="3 - Adjusted "),"Analysis performed; no further action required.",
"Unit fails analysis; TSM determination required."))))))</f>
        <v/>
      </c>
      <c r="AJ4773" s="58"/>
    </row>
    <row r="4774" customFormat="false" ht="15" hidden="false" customHeight="false" outlineLevel="0" collapsed="false">
      <c r="A4774" s="56"/>
      <c r="E4774" s="57" t="str">
        <f aca="false">IF(AND($F4774="",$G4774=""),"",IF($G4774="",$F4774,HYPERLINK($G4774,$F4774)))</f>
        <v/>
      </c>
      <c r="H4774" s="1" t="str">
        <f aca="false">IF($I4774="","None Attached",IF(LEFT($I4774,5)="https",HYPERLINK($I4774,"Datasheet"),HYPERLINK(_xlfn.CONCAT("https://",$I4774),"Datasheet")))</f>
        <v>None Attached</v>
      </c>
      <c r="M4774" s="56"/>
      <c r="P4774" s="58"/>
      <c r="Q4774" s="1" t="n">
        <f aca="false">$M4774-$N4774</f>
        <v>0</v>
      </c>
      <c r="R4774" s="56"/>
      <c r="T4774" s="59" t="s">
        <v>15</v>
      </c>
      <c r="U4774" s="1" t="n">
        <f aca="false">$S4774-$R4774</f>
        <v>0</v>
      </c>
      <c r="V4774" s="1" t="n">
        <f aca="false">IF($T4774="±",$Q4774*2,$Q4774)</f>
        <v>0</v>
      </c>
      <c r="W4774" s="60" t="str">
        <f aca="false">IFERROR($U4774/ABS($V4774),"N/A")</f>
        <v>N/A</v>
      </c>
      <c r="X4774" s="61" t="str">
        <f aca="false">IF(OR($W4774="N/A",$R4774="",$S4774=""),"N/A",IF($W4774&gt;=4,"Not Significant",IF($W4774&gt;=2,"Semi-Significant","Significant")))</f>
        <v>N/A</v>
      </c>
      <c r="Z4774" s="1" t="str">
        <f aca="false">IF($D4774="Z540.1 w/data",0,"")</f>
        <v/>
      </c>
      <c r="AA4774" s="1" t="e">
        <f aca="false">$Y4774+$Q4774+$Z4774</f>
        <v>#VALUE!</v>
      </c>
      <c r="AB4774" s="1" t="n">
        <f aca="false">$N4774+$Q4774</f>
        <v>0</v>
      </c>
      <c r="AC4774" s="1" t="str">
        <f aca="false">IF($Y4774="","",IF(AND($AA4774&gt;=$R4774,$AA4774&lt;=$S4774),"Pass","Fail"))</f>
        <v/>
      </c>
      <c r="AD4774" s="1" t="str">
        <f aca="false">IF($Y4774="","",IF($AA4774&gt;$R4774,"Pass","Fail"))</f>
        <v/>
      </c>
      <c r="AE4774" s="1" t="str">
        <f aca="false">IF($Y4774="","",IF($AA4774&gt;=$R4774,"Pass","Fail"))</f>
        <v/>
      </c>
      <c r="AF4774" s="1" t="str">
        <f aca="false">IF($Y4774="","",IF($AA4774&lt;=$S4774,"Pass","Fail"))</f>
        <v/>
      </c>
      <c r="AG4774" s="1" t="str">
        <f aca="false">IF($Y4774="","",IF($AA4774&lt;$S4774,"Pass","Fail"))</f>
        <v/>
      </c>
      <c r="AH4774" s="23" t="str">
        <f aca="true">INDIRECT(CHOOSE(MATCH($T4774,{"±","&gt;","≥","≤","&lt;"},0), "AC", "AD", "AE", "AF", "AG") &amp; ROW())</f>
        <v/>
      </c>
      <c r="AI4774" s="56" t="str">
        <f aca="false">IF($X4774="Not Significant","No Further Action Required",
IF($AH4774="","",
IF(AND($AH4774="Pass",$L4774="0 - Passed "),"Analysis performed; no further action required.",
IF(AND($AH4774="Fail",$L4774="1 - Failed "),"Analysis performed; no further action required.",
IF(AND($AH4774="Pass",$L4774="2 - Limited In Use "),"Analysis performed; no further action required.",
IF(AND($AH4774="Fail",$L4774="3 - Adjusted "),"Analysis performed; no further action required.",
"Unit fails analysis; TSM determination required."))))))</f>
        <v/>
      </c>
      <c r="AJ4774" s="58"/>
    </row>
    <row r="4775" customFormat="false" ht="15" hidden="false" customHeight="false" outlineLevel="0" collapsed="false">
      <c r="A4775" s="56"/>
      <c r="E4775" s="57" t="str">
        <f aca="false">IF(AND($F4775="",$G4775=""),"",IF($G4775="",$F4775,HYPERLINK($G4775,$F4775)))</f>
        <v/>
      </c>
      <c r="H4775" s="1" t="str">
        <f aca="false">IF($I4775="","None Attached",IF(LEFT($I4775,5)="https",HYPERLINK($I4775,"Datasheet"),HYPERLINK(_xlfn.CONCAT("https://",$I4775),"Datasheet")))</f>
        <v>None Attached</v>
      </c>
      <c r="M4775" s="56"/>
      <c r="P4775" s="58"/>
      <c r="Q4775" s="1" t="n">
        <f aca="false">$M4775-$N4775</f>
        <v>0</v>
      </c>
      <c r="R4775" s="56"/>
      <c r="T4775" s="59" t="s">
        <v>15</v>
      </c>
      <c r="U4775" s="1" t="n">
        <f aca="false">$S4775-$R4775</f>
        <v>0</v>
      </c>
      <c r="V4775" s="1" t="n">
        <f aca="false">IF($T4775="±",$Q4775*2,$Q4775)</f>
        <v>0</v>
      </c>
      <c r="W4775" s="60" t="str">
        <f aca="false">IFERROR($U4775/ABS($V4775),"N/A")</f>
        <v>N/A</v>
      </c>
      <c r="X4775" s="61" t="str">
        <f aca="false">IF(OR($W4775="N/A",$R4775="",$S4775=""),"N/A",IF($W4775&gt;=4,"Not Significant",IF($W4775&gt;=2,"Semi-Significant","Significant")))</f>
        <v>N/A</v>
      </c>
      <c r="Z4775" s="1" t="str">
        <f aca="false">IF($D4775="Z540.1 w/data",0,"")</f>
        <v/>
      </c>
      <c r="AA4775" s="1" t="e">
        <f aca="false">$Y4775+$Q4775+$Z4775</f>
        <v>#VALUE!</v>
      </c>
      <c r="AB4775" s="1" t="n">
        <f aca="false">$N4775+$Q4775</f>
        <v>0</v>
      </c>
      <c r="AC4775" s="1" t="str">
        <f aca="false">IF($Y4775="","",IF(AND($AA4775&gt;=$R4775,$AA4775&lt;=$S4775),"Pass","Fail"))</f>
        <v/>
      </c>
      <c r="AD4775" s="1" t="str">
        <f aca="false">IF($Y4775="","",IF($AA4775&gt;$R4775,"Pass","Fail"))</f>
        <v/>
      </c>
      <c r="AE4775" s="1" t="str">
        <f aca="false">IF($Y4775="","",IF($AA4775&gt;=$R4775,"Pass","Fail"))</f>
        <v/>
      </c>
      <c r="AF4775" s="1" t="str">
        <f aca="false">IF($Y4775="","",IF($AA4775&lt;=$S4775,"Pass","Fail"))</f>
        <v/>
      </c>
      <c r="AG4775" s="1" t="str">
        <f aca="false">IF($Y4775="","",IF($AA4775&lt;$S4775,"Pass","Fail"))</f>
        <v/>
      </c>
      <c r="AH4775" s="23" t="str">
        <f aca="true">INDIRECT(CHOOSE(MATCH($T4775,{"±","&gt;","≥","≤","&lt;"},0), "AC", "AD", "AE", "AF", "AG") &amp; ROW())</f>
        <v/>
      </c>
      <c r="AI4775" s="56" t="str">
        <f aca="false">IF($X4775="Not Significant","No Further Action Required",
IF($AH4775="","",
IF(AND($AH4775="Pass",$L4775="0 - Passed "),"Analysis performed; no further action required.",
IF(AND($AH4775="Fail",$L4775="1 - Failed "),"Analysis performed; no further action required.",
IF(AND($AH4775="Pass",$L4775="2 - Limited In Use "),"Analysis performed; no further action required.",
IF(AND($AH4775="Fail",$L4775="3 - Adjusted "),"Analysis performed; no further action required.",
"Unit fails analysis; TSM determination required."))))))</f>
        <v/>
      </c>
      <c r="AJ4775" s="58"/>
    </row>
    <row r="4776" customFormat="false" ht="15" hidden="false" customHeight="false" outlineLevel="0" collapsed="false">
      <c r="A4776" s="56"/>
      <c r="E4776" s="57" t="str">
        <f aca="false">IF(AND($F4776="",$G4776=""),"",IF($G4776="",$F4776,HYPERLINK($G4776,$F4776)))</f>
        <v/>
      </c>
      <c r="H4776" s="1" t="str">
        <f aca="false">IF($I4776="","None Attached",IF(LEFT($I4776,5)="https",HYPERLINK($I4776,"Datasheet"),HYPERLINK(_xlfn.CONCAT("https://",$I4776),"Datasheet")))</f>
        <v>None Attached</v>
      </c>
      <c r="M4776" s="56"/>
      <c r="P4776" s="58"/>
      <c r="Q4776" s="1" t="n">
        <f aca="false">$M4776-$N4776</f>
        <v>0</v>
      </c>
      <c r="R4776" s="56"/>
      <c r="T4776" s="59" t="s">
        <v>15</v>
      </c>
      <c r="U4776" s="1" t="n">
        <f aca="false">$S4776-$R4776</f>
        <v>0</v>
      </c>
      <c r="V4776" s="1" t="n">
        <f aca="false">IF($T4776="±",$Q4776*2,$Q4776)</f>
        <v>0</v>
      </c>
      <c r="W4776" s="60" t="str">
        <f aca="false">IFERROR($U4776/ABS($V4776),"N/A")</f>
        <v>N/A</v>
      </c>
      <c r="X4776" s="61" t="str">
        <f aca="false">IF(OR($W4776="N/A",$R4776="",$S4776=""),"N/A",IF($W4776&gt;=4,"Not Significant",IF($W4776&gt;=2,"Semi-Significant","Significant")))</f>
        <v>N/A</v>
      </c>
      <c r="Z4776" s="1" t="str">
        <f aca="false">IF($D4776="Z540.1 w/data",0,"")</f>
        <v/>
      </c>
      <c r="AA4776" s="1" t="e">
        <f aca="false">$Y4776+$Q4776+$Z4776</f>
        <v>#VALUE!</v>
      </c>
      <c r="AB4776" s="1" t="n">
        <f aca="false">$N4776+$Q4776</f>
        <v>0</v>
      </c>
      <c r="AC4776" s="1" t="str">
        <f aca="false">IF($Y4776="","",IF(AND($AA4776&gt;=$R4776,$AA4776&lt;=$S4776),"Pass","Fail"))</f>
        <v/>
      </c>
      <c r="AD4776" s="1" t="str">
        <f aca="false">IF($Y4776="","",IF($AA4776&gt;$R4776,"Pass","Fail"))</f>
        <v/>
      </c>
      <c r="AE4776" s="1" t="str">
        <f aca="false">IF($Y4776="","",IF($AA4776&gt;=$R4776,"Pass","Fail"))</f>
        <v/>
      </c>
      <c r="AF4776" s="1" t="str">
        <f aca="false">IF($Y4776="","",IF($AA4776&lt;=$S4776,"Pass","Fail"))</f>
        <v/>
      </c>
      <c r="AG4776" s="1" t="str">
        <f aca="false">IF($Y4776="","",IF($AA4776&lt;$S4776,"Pass","Fail"))</f>
        <v/>
      </c>
      <c r="AH4776" s="23" t="str">
        <f aca="true">INDIRECT(CHOOSE(MATCH($T4776,{"±","&gt;","≥","≤","&lt;"},0), "AC", "AD", "AE", "AF", "AG") &amp; ROW())</f>
        <v/>
      </c>
      <c r="AI4776" s="56" t="str">
        <f aca="false">IF($X4776="Not Significant","No Further Action Required",
IF($AH4776="","",
IF(AND($AH4776="Pass",$L4776="0 - Passed "),"Analysis performed; no further action required.",
IF(AND($AH4776="Fail",$L4776="1 - Failed "),"Analysis performed; no further action required.",
IF(AND($AH4776="Pass",$L4776="2 - Limited In Use "),"Analysis performed; no further action required.",
IF(AND($AH4776="Fail",$L4776="3 - Adjusted "),"Analysis performed; no further action required.",
"Unit fails analysis; TSM determination required."))))))</f>
        <v/>
      </c>
      <c r="AJ4776" s="58"/>
    </row>
    <row r="4777" customFormat="false" ht="15" hidden="false" customHeight="false" outlineLevel="0" collapsed="false">
      <c r="A4777" s="56"/>
      <c r="E4777" s="57" t="str">
        <f aca="false">IF(AND($F4777="",$G4777=""),"",IF($G4777="",$F4777,HYPERLINK($G4777,$F4777)))</f>
        <v/>
      </c>
      <c r="H4777" s="1" t="str">
        <f aca="false">IF($I4777="","None Attached",IF(LEFT($I4777,5)="https",HYPERLINK($I4777,"Datasheet"),HYPERLINK(_xlfn.CONCAT("https://",$I4777),"Datasheet")))</f>
        <v>None Attached</v>
      </c>
      <c r="M4777" s="56"/>
      <c r="P4777" s="58"/>
      <c r="Q4777" s="1" t="n">
        <f aca="false">$M4777-$N4777</f>
        <v>0</v>
      </c>
      <c r="R4777" s="56"/>
      <c r="T4777" s="59" t="s">
        <v>15</v>
      </c>
      <c r="U4777" s="1" t="n">
        <f aca="false">$S4777-$R4777</f>
        <v>0</v>
      </c>
      <c r="V4777" s="1" t="n">
        <f aca="false">IF($T4777="±",$Q4777*2,$Q4777)</f>
        <v>0</v>
      </c>
      <c r="W4777" s="60" t="str">
        <f aca="false">IFERROR($U4777/ABS($V4777),"N/A")</f>
        <v>N/A</v>
      </c>
      <c r="X4777" s="61" t="str">
        <f aca="false">IF(OR($W4777="N/A",$R4777="",$S4777=""),"N/A",IF($W4777&gt;=4,"Not Significant",IF($W4777&gt;=2,"Semi-Significant","Significant")))</f>
        <v>N/A</v>
      </c>
      <c r="Z4777" s="1" t="str">
        <f aca="false">IF($D4777="Z540.1 w/data",0,"")</f>
        <v/>
      </c>
      <c r="AA4777" s="1" t="e">
        <f aca="false">$Y4777+$Q4777+$Z4777</f>
        <v>#VALUE!</v>
      </c>
      <c r="AB4777" s="1" t="n">
        <f aca="false">$N4777+$Q4777</f>
        <v>0</v>
      </c>
      <c r="AC4777" s="1" t="str">
        <f aca="false">IF($Y4777="","",IF(AND($AA4777&gt;=$R4777,$AA4777&lt;=$S4777),"Pass","Fail"))</f>
        <v/>
      </c>
      <c r="AD4777" s="1" t="str">
        <f aca="false">IF($Y4777="","",IF($AA4777&gt;$R4777,"Pass","Fail"))</f>
        <v/>
      </c>
      <c r="AE4777" s="1" t="str">
        <f aca="false">IF($Y4777="","",IF($AA4777&gt;=$R4777,"Pass","Fail"))</f>
        <v/>
      </c>
      <c r="AF4777" s="1" t="str">
        <f aca="false">IF($Y4777="","",IF($AA4777&lt;=$S4777,"Pass","Fail"))</f>
        <v/>
      </c>
      <c r="AG4777" s="1" t="str">
        <f aca="false">IF($Y4777="","",IF($AA4777&lt;$S4777,"Pass","Fail"))</f>
        <v/>
      </c>
      <c r="AH4777" s="23" t="str">
        <f aca="true">INDIRECT(CHOOSE(MATCH($T4777,{"±","&gt;","≥","≤","&lt;"},0), "AC", "AD", "AE", "AF", "AG") &amp; ROW())</f>
        <v/>
      </c>
      <c r="AI4777" s="56" t="str">
        <f aca="false">IF($X4777="Not Significant","No Further Action Required",
IF($AH4777="","",
IF(AND($AH4777="Pass",$L4777="0 - Passed "),"Analysis performed; no further action required.",
IF(AND($AH4777="Fail",$L4777="1 - Failed "),"Analysis performed; no further action required.",
IF(AND($AH4777="Pass",$L4777="2 - Limited In Use "),"Analysis performed; no further action required.",
IF(AND($AH4777="Fail",$L4777="3 - Adjusted "),"Analysis performed; no further action required.",
"Unit fails analysis; TSM determination required."))))))</f>
        <v/>
      </c>
      <c r="AJ4777" s="58"/>
    </row>
    <row r="4778" customFormat="false" ht="15" hidden="false" customHeight="false" outlineLevel="0" collapsed="false">
      <c r="A4778" s="56"/>
      <c r="E4778" s="57" t="str">
        <f aca="false">IF(AND($F4778="",$G4778=""),"",IF($G4778="",$F4778,HYPERLINK($G4778,$F4778)))</f>
        <v/>
      </c>
      <c r="H4778" s="1" t="str">
        <f aca="false">IF($I4778="","None Attached",IF(LEFT($I4778,5)="https",HYPERLINK($I4778,"Datasheet"),HYPERLINK(_xlfn.CONCAT("https://",$I4778),"Datasheet")))</f>
        <v>None Attached</v>
      </c>
      <c r="M4778" s="56"/>
      <c r="P4778" s="58"/>
      <c r="Q4778" s="1" t="n">
        <f aca="false">$M4778-$N4778</f>
        <v>0</v>
      </c>
      <c r="R4778" s="56"/>
      <c r="T4778" s="59" t="s">
        <v>15</v>
      </c>
      <c r="U4778" s="1" t="n">
        <f aca="false">$S4778-$R4778</f>
        <v>0</v>
      </c>
      <c r="V4778" s="1" t="n">
        <f aca="false">IF($T4778="±",$Q4778*2,$Q4778)</f>
        <v>0</v>
      </c>
      <c r="W4778" s="60" t="str">
        <f aca="false">IFERROR($U4778/ABS($V4778),"N/A")</f>
        <v>N/A</v>
      </c>
      <c r="X4778" s="61" t="str">
        <f aca="false">IF(OR($W4778="N/A",$R4778="",$S4778=""),"N/A",IF($W4778&gt;=4,"Not Significant",IF($W4778&gt;=2,"Semi-Significant","Significant")))</f>
        <v>N/A</v>
      </c>
      <c r="Z4778" s="1" t="str">
        <f aca="false">IF($D4778="Z540.1 w/data",0,"")</f>
        <v/>
      </c>
      <c r="AA4778" s="1" t="e">
        <f aca="false">$Y4778+$Q4778+$Z4778</f>
        <v>#VALUE!</v>
      </c>
      <c r="AB4778" s="1" t="n">
        <f aca="false">$N4778+$Q4778</f>
        <v>0</v>
      </c>
      <c r="AC4778" s="1" t="str">
        <f aca="false">IF($Y4778="","",IF(AND($AA4778&gt;=$R4778,$AA4778&lt;=$S4778),"Pass","Fail"))</f>
        <v/>
      </c>
      <c r="AD4778" s="1" t="str">
        <f aca="false">IF($Y4778="","",IF($AA4778&gt;$R4778,"Pass","Fail"))</f>
        <v/>
      </c>
      <c r="AE4778" s="1" t="str">
        <f aca="false">IF($Y4778="","",IF($AA4778&gt;=$R4778,"Pass","Fail"))</f>
        <v/>
      </c>
      <c r="AF4778" s="1" t="str">
        <f aca="false">IF($Y4778="","",IF($AA4778&lt;=$S4778,"Pass","Fail"))</f>
        <v/>
      </c>
      <c r="AG4778" s="1" t="str">
        <f aca="false">IF($Y4778="","",IF($AA4778&lt;$S4778,"Pass","Fail"))</f>
        <v/>
      </c>
      <c r="AH4778" s="23" t="str">
        <f aca="true">INDIRECT(CHOOSE(MATCH($T4778,{"±","&gt;","≥","≤","&lt;"},0), "AC", "AD", "AE", "AF", "AG") &amp; ROW())</f>
        <v/>
      </c>
      <c r="AI4778" s="56" t="str">
        <f aca="false">IF($X4778="Not Significant","No Further Action Required",
IF($AH4778="","",
IF(AND($AH4778="Pass",$L4778="0 - Passed "),"Analysis performed; no further action required.",
IF(AND($AH4778="Fail",$L4778="1 - Failed "),"Analysis performed; no further action required.",
IF(AND($AH4778="Pass",$L4778="2 - Limited In Use "),"Analysis performed; no further action required.",
IF(AND($AH4778="Fail",$L4778="3 - Adjusted "),"Analysis performed; no further action required.",
"Unit fails analysis; TSM determination required."))))))</f>
        <v/>
      </c>
      <c r="AJ4778" s="58"/>
    </row>
    <row r="4779" customFormat="false" ht="15" hidden="false" customHeight="false" outlineLevel="0" collapsed="false">
      <c r="A4779" s="56"/>
      <c r="E4779" s="57" t="str">
        <f aca="false">IF(AND($F4779="",$G4779=""),"",IF($G4779="",$F4779,HYPERLINK($G4779,$F4779)))</f>
        <v/>
      </c>
      <c r="H4779" s="1" t="str">
        <f aca="false">IF($I4779="","None Attached",IF(LEFT($I4779,5)="https",HYPERLINK($I4779,"Datasheet"),HYPERLINK(_xlfn.CONCAT("https://",$I4779),"Datasheet")))</f>
        <v>None Attached</v>
      </c>
      <c r="M4779" s="56"/>
      <c r="P4779" s="58"/>
      <c r="Q4779" s="1" t="n">
        <f aca="false">$M4779-$N4779</f>
        <v>0</v>
      </c>
      <c r="R4779" s="56"/>
      <c r="T4779" s="59" t="s">
        <v>15</v>
      </c>
      <c r="U4779" s="1" t="n">
        <f aca="false">$S4779-$R4779</f>
        <v>0</v>
      </c>
      <c r="V4779" s="1" t="n">
        <f aca="false">IF($T4779="±",$Q4779*2,$Q4779)</f>
        <v>0</v>
      </c>
      <c r="W4779" s="60" t="str">
        <f aca="false">IFERROR($U4779/ABS($V4779),"N/A")</f>
        <v>N/A</v>
      </c>
      <c r="X4779" s="61" t="str">
        <f aca="false">IF(OR($W4779="N/A",$R4779="",$S4779=""),"N/A",IF($W4779&gt;=4,"Not Significant",IF($W4779&gt;=2,"Semi-Significant","Significant")))</f>
        <v>N/A</v>
      </c>
      <c r="Z4779" s="1" t="str">
        <f aca="false">IF($D4779="Z540.1 w/data",0,"")</f>
        <v/>
      </c>
      <c r="AA4779" s="1" t="e">
        <f aca="false">$Y4779+$Q4779+$Z4779</f>
        <v>#VALUE!</v>
      </c>
      <c r="AB4779" s="1" t="n">
        <f aca="false">$N4779+$Q4779</f>
        <v>0</v>
      </c>
      <c r="AC4779" s="1" t="str">
        <f aca="false">IF($Y4779="","",IF(AND($AA4779&gt;=$R4779,$AA4779&lt;=$S4779),"Pass","Fail"))</f>
        <v/>
      </c>
      <c r="AD4779" s="1" t="str">
        <f aca="false">IF($Y4779="","",IF($AA4779&gt;$R4779,"Pass","Fail"))</f>
        <v/>
      </c>
      <c r="AE4779" s="1" t="str">
        <f aca="false">IF($Y4779="","",IF($AA4779&gt;=$R4779,"Pass","Fail"))</f>
        <v/>
      </c>
      <c r="AF4779" s="1" t="str">
        <f aca="false">IF($Y4779="","",IF($AA4779&lt;=$S4779,"Pass","Fail"))</f>
        <v/>
      </c>
      <c r="AG4779" s="1" t="str">
        <f aca="false">IF($Y4779="","",IF($AA4779&lt;$S4779,"Pass","Fail"))</f>
        <v/>
      </c>
      <c r="AH4779" s="23" t="str">
        <f aca="true">INDIRECT(CHOOSE(MATCH($T4779,{"±","&gt;","≥","≤","&lt;"},0), "AC", "AD", "AE", "AF", "AG") &amp; ROW())</f>
        <v/>
      </c>
      <c r="AI4779" s="56" t="str">
        <f aca="false">IF($X4779="Not Significant","No Further Action Required",
IF($AH4779="","",
IF(AND($AH4779="Pass",$L4779="0 - Passed "),"Analysis performed; no further action required.",
IF(AND($AH4779="Fail",$L4779="1 - Failed "),"Analysis performed; no further action required.",
IF(AND($AH4779="Pass",$L4779="2 - Limited In Use "),"Analysis performed; no further action required.",
IF(AND($AH4779="Fail",$L4779="3 - Adjusted "),"Analysis performed; no further action required.",
"Unit fails analysis; TSM determination required."))))))</f>
        <v/>
      </c>
      <c r="AJ4779" s="58"/>
    </row>
    <row r="4780" customFormat="false" ht="15" hidden="false" customHeight="false" outlineLevel="0" collapsed="false">
      <c r="A4780" s="56"/>
      <c r="E4780" s="57" t="str">
        <f aca="false">IF(AND($F4780="",$G4780=""),"",IF($G4780="",$F4780,HYPERLINK($G4780,$F4780)))</f>
        <v/>
      </c>
      <c r="H4780" s="1" t="str">
        <f aca="false">IF($I4780="","None Attached",IF(LEFT($I4780,5)="https",HYPERLINK($I4780,"Datasheet"),HYPERLINK(_xlfn.CONCAT("https://",$I4780),"Datasheet")))</f>
        <v>None Attached</v>
      </c>
      <c r="M4780" s="56"/>
      <c r="P4780" s="58"/>
      <c r="Q4780" s="1" t="n">
        <f aca="false">$M4780-$N4780</f>
        <v>0</v>
      </c>
      <c r="R4780" s="56"/>
      <c r="T4780" s="59" t="s">
        <v>15</v>
      </c>
      <c r="U4780" s="1" t="n">
        <f aca="false">$S4780-$R4780</f>
        <v>0</v>
      </c>
      <c r="V4780" s="1" t="n">
        <f aca="false">IF($T4780="±",$Q4780*2,$Q4780)</f>
        <v>0</v>
      </c>
      <c r="W4780" s="60" t="str">
        <f aca="false">IFERROR($U4780/ABS($V4780),"N/A")</f>
        <v>N/A</v>
      </c>
      <c r="X4780" s="61" t="str">
        <f aca="false">IF(OR($W4780="N/A",$R4780="",$S4780=""),"N/A",IF($W4780&gt;=4,"Not Significant",IF($W4780&gt;=2,"Semi-Significant","Significant")))</f>
        <v>N/A</v>
      </c>
      <c r="Z4780" s="1" t="str">
        <f aca="false">IF($D4780="Z540.1 w/data",0,"")</f>
        <v/>
      </c>
      <c r="AA4780" s="1" t="e">
        <f aca="false">$Y4780+$Q4780+$Z4780</f>
        <v>#VALUE!</v>
      </c>
      <c r="AB4780" s="1" t="n">
        <f aca="false">$N4780+$Q4780</f>
        <v>0</v>
      </c>
      <c r="AC4780" s="1" t="str">
        <f aca="false">IF($Y4780="","",IF(AND($AA4780&gt;=$R4780,$AA4780&lt;=$S4780),"Pass","Fail"))</f>
        <v/>
      </c>
      <c r="AD4780" s="1" t="str">
        <f aca="false">IF($Y4780="","",IF($AA4780&gt;$R4780,"Pass","Fail"))</f>
        <v/>
      </c>
      <c r="AE4780" s="1" t="str">
        <f aca="false">IF($Y4780="","",IF($AA4780&gt;=$R4780,"Pass","Fail"))</f>
        <v/>
      </c>
      <c r="AF4780" s="1" t="str">
        <f aca="false">IF($Y4780="","",IF($AA4780&lt;=$S4780,"Pass","Fail"))</f>
        <v/>
      </c>
      <c r="AG4780" s="1" t="str">
        <f aca="false">IF($Y4780="","",IF($AA4780&lt;$S4780,"Pass","Fail"))</f>
        <v/>
      </c>
      <c r="AH4780" s="23" t="str">
        <f aca="true">INDIRECT(CHOOSE(MATCH($T4780,{"±","&gt;","≥","≤","&lt;"},0), "AC", "AD", "AE", "AF", "AG") &amp; ROW())</f>
        <v/>
      </c>
      <c r="AI4780" s="56" t="str">
        <f aca="false">IF($X4780="Not Significant","No Further Action Required",
IF($AH4780="","",
IF(AND($AH4780="Pass",$L4780="0 - Passed "),"Analysis performed; no further action required.",
IF(AND($AH4780="Fail",$L4780="1 - Failed "),"Analysis performed; no further action required.",
IF(AND($AH4780="Pass",$L4780="2 - Limited In Use "),"Analysis performed; no further action required.",
IF(AND($AH4780="Fail",$L4780="3 - Adjusted "),"Analysis performed; no further action required.",
"Unit fails analysis; TSM determination required."))))))</f>
        <v/>
      </c>
      <c r="AJ4780" s="58"/>
    </row>
    <row r="4781" customFormat="false" ht="15" hidden="false" customHeight="false" outlineLevel="0" collapsed="false">
      <c r="A4781" s="56"/>
      <c r="E4781" s="57" t="str">
        <f aca="false">IF(AND($F4781="",$G4781=""),"",IF($G4781="",$F4781,HYPERLINK($G4781,$F4781)))</f>
        <v/>
      </c>
      <c r="H4781" s="1" t="str">
        <f aca="false">IF($I4781="","None Attached",IF(LEFT($I4781,5)="https",HYPERLINK($I4781,"Datasheet"),HYPERLINK(_xlfn.CONCAT("https://",$I4781),"Datasheet")))</f>
        <v>None Attached</v>
      </c>
      <c r="M4781" s="56"/>
      <c r="P4781" s="58"/>
      <c r="Q4781" s="1" t="n">
        <f aca="false">$M4781-$N4781</f>
        <v>0</v>
      </c>
      <c r="R4781" s="56"/>
      <c r="T4781" s="59" t="s">
        <v>15</v>
      </c>
      <c r="U4781" s="1" t="n">
        <f aca="false">$S4781-$R4781</f>
        <v>0</v>
      </c>
      <c r="V4781" s="1" t="n">
        <f aca="false">IF($T4781="±",$Q4781*2,$Q4781)</f>
        <v>0</v>
      </c>
      <c r="W4781" s="60" t="str">
        <f aca="false">IFERROR($U4781/ABS($V4781),"N/A")</f>
        <v>N/A</v>
      </c>
      <c r="X4781" s="61" t="str">
        <f aca="false">IF(OR($W4781="N/A",$R4781="",$S4781=""),"N/A",IF($W4781&gt;=4,"Not Significant",IF($W4781&gt;=2,"Semi-Significant","Significant")))</f>
        <v>N/A</v>
      </c>
      <c r="Z4781" s="1" t="str">
        <f aca="false">IF($D4781="Z540.1 w/data",0,"")</f>
        <v/>
      </c>
      <c r="AA4781" s="1" t="e">
        <f aca="false">$Y4781+$Q4781+$Z4781</f>
        <v>#VALUE!</v>
      </c>
      <c r="AB4781" s="1" t="n">
        <f aca="false">$N4781+$Q4781</f>
        <v>0</v>
      </c>
      <c r="AC4781" s="1" t="str">
        <f aca="false">IF($Y4781="","",IF(AND($AA4781&gt;=$R4781,$AA4781&lt;=$S4781),"Pass","Fail"))</f>
        <v/>
      </c>
      <c r="AD4781" s="1" t="str">
        <f aca="false">IF($Y4781="","",IF($AA4781&gt;$R4781,"Pass","Fail"))</f>
        <v/>
      </c>
      <c r="AE4781" s="1" t="str">
        <f aca="false">IF($Y4781="","",IF($AA4781&gt;=$R4781,"Pass","Fail"))</f>
        <v/>
      </c>
      <c r="AF4781" s="1" t="str">
        <f aca="false">IF($Y4781="","",IF($AA4781&lt;=$S4781,"Pass","Fail"))</f>
        <v/>
      </c>
      <c r="AG4781" s="1" t="str">
        <f aca="false">IF($Y4781="","",IF($AA4781&lt;$S4781,"Pass","Fail"))</f>
        <v/>
      </c>
      <c r="AH4781" s="23" t="str">
        <f aca="true">INDIRECT(CHOOSE(MATCH($T4781,{"±","&gt;","≥","≤","&lt;"},0), "AC", "AD", "AE", "AF", "AG") &amp; ROW())</f>
        <v/>
      </c>
      <c r="AI4781" s="56" t="str">
        <f aca="false">IF($X4781="Not Significant","No Further Action Required",
IF($AH4781="","",
IF(AND($AH4781="Pass",$L4781="0 - Passed "),"Analysis performed; no further action required.",
IF(AND($AH4781="Fail",$L4781="1 - Failed "),"Analysis performed; no further action required.",
IF(AND($AH4781="Pass",$L4781="2 - Limited In Use "),"Analysis performed; no further action required.",
IF(AND($AH4781="Fail",$L4781="3 - Adjusted "),"Analysis performed; no further action required.",
"Unit fails analysis; TSM determination required."))))))</f>
        <v/>
      </c>
      <c r="AJ4781" s="58"/>
    </row>
    <row r="4782" customFormat="false" ht="15" hidden="false" customHeight="false" outlineLevel="0" collapsed="false">
      <c r="A4782" s="56"/>
      <c r="E4782" s="57" t="str">
        <f aca="false">IF(AND($F4782="",$G4782=""),"",IF($G4782="",$F4782,HYPERLINK($G4782,$F4782)))</f>
        <v/>
      </c>
      <c r="H4782" s="1" t="str">
        <f aca="false">IF($I4782="","None Attached",IF(LEFT($I4782,5)="https",HYPERLINK($I4782,"Datasheet"),HYPERLINK(_xlfn.CONCAT("https://",$I4782),"Datasheet")))</f>
        <v>None Attached</v>
      </c>
      <c r="M4782" s="56"/>
      <c r="P4782" s="58"/>
      <c r="Q4782" s="1" t="n">
        <f aca="false">$M4782-$N4782</f>
        <v>0</v>
      </c>
      <c r="R4782" s="56"/>
      <c r="T4782" s="59" t="s">
        <v>15</v>
      </c>
      <c r="U4782" s="1" t="n">
        <f aca="false">$S4782-$R4782</f>
        <v>0</v>
      </c>
      <c r="V4782" s="1" t="n">
        <f aca="false">IF($T4782="±",$Q4782*2,$Q4782)</f>
        <v>0</v>
      </c>
      <c r="W4782" s="60" t="str">
        <f aca="false">IFERROR($U4782/ABS($V4782),"N/A")</f>
        <v>N/A</v>
      </c>
      <c r="X4782" s="61" t="str">
        <f aca="false">IF(OR($W4782="N/A",$R4782="",$S4782=""),"N/A",IF($W4782&gt;=4,"Not Significant",IF($W4782&gt;=2,"Semi-Significant","Significant")))</f>
        <v>N/A</v>
      </c>
      <c r="Z4782" s="1" t="str">
        <f aca="false">IF($D4782="Z540.1 w/data",0,"")</f>
        <v/>
      </c>
      <c r="AA4782" s="1" t="e">
        <f aca="false">$Y4782+$Q4782+$Z4782</f>
        <v>#VALUE!</v>
      </c>
      <c r="AB4782" s="1" t="n">
        <f aca="false">$N4782+$Q4782</f>
        <v>0</v>
      </c>
      <c r="AC4782" s="1" t="str">
        <f aca="false">IF($Y4782="","",IF(AND($AA4782&gt;=$R4782,$AA4782&lt;=$S4782),"Pass","Fail"))</f>
        <v/>
      </c>
      <c r="AD4782" s="1" t="str">
        <f aca="false">IF($Y4782="","",IF($AA4782&gt;$R4782,"Pass","Fail"))</f>
        <v/>
      </c>
      <c r="AE4782" s="1" t="str">
        <f aca="false">IF($Y4782="","",IF($AA4782&gt;=$R4782,"Pass","Fail"))</f>
        <v/>
      </c>
      <c r="AF4782" s="1" t="str">
        <f aca="false">IF($Y4782="","",IF($AA4782&lt;=$S4782,"Pass","Fail"))</f>
        <v/>
      </c>
      <c r="AG4782" s="1" t="str">
        <f aca="false">IF($Y4782="","",IF($AA4782&lt;$S4782,"Pass","Fail"))</f>
        <v/>
      </c>
      <c r="AH4782" s="23" t="str">
        <f aca="true">INDIRECT(CHOOSE(MATCH($T4782,{"±","&gt;","≥","≤","&lt;"},0), "AC", "AD", "AE", "AF", "AG") &amp; ROW())</f>
        <v/>
      </c>
      <c r="AI4782" s="56" t="str">
        <f aca="false">IF($X4782="Not Significant","No Further Action Required",
IF($AH4782="","",
IF(AND($AH4782="Pass",$L4782="0 - Passed "),"Analysis performed; no further action required.",
IF(AND($AH4782="Fail",$L4782="1 - Failed "),"Analysis performed; no further action required.",
IF(AND($AH4782="Pass",$L4782="2 - Limited In Use "),"Analysis performed; no further action required.",
IF(AND($AH4782="Fail",$L4782="3 - Adjusted "),"Analysis performed; no further action required.",
"Unit fails analysis; TSM determination required."))))))</f>
        <v/>
      </c>
      <c r="AJ4782" s="58"/>
    </row>
    <row r="4783" customFormat="false" ht="15" hidden="false" customHeight="false" outlineLevel="0" collapsed="false">
      <c r="A4783" s="56"/>
      <c r="E4783" s="57" t="str">
        <f aca="false">IF(AND($F4783="",$G4783=""),"",IF($G4783="",$F4783,HYPERLINK($G4783,$F4783)))</f>
        <v/>
      </c>
      <c r="H4783" s="1" t="str">
        <f aca="false">IF($I4783="","None Attached",IF(LEFT($I4783,5)="https",HYPERLINK($I4783,"Datasheet"),HYPERLINK(_xlfn.CONCAT("https://",$I4783),"Datasheet")))</f>
        <v>None Attached</v>
      </c>
      <c r="M4783" s="56"/>
      <c r="P4783" s="58"/>
      <c r="Q4783" s="1" t="n">
        <f aca="false">$M4783-$N4783</f>
        <v>0</v>
      </c>
      <c r="R4783" s="56"/>
      <c r="T4783" s="59" t="s">
        <v>15</v>
      </c>
      <c r="U4783" s="1" t="n">
        <f aca="false">$S4783-$R4783</f>
        <v>0</v>
      </c>
      <c r="V4783" s="1" t="n">
        <f aca="false">IF($T4783="±",$Q4783*2,$Q4783)</f>
        <v>0</v>
      </c>
      <c r="W4783" s="60" t="str">
        <f aca="false">IFERROR($U4783/ABS($V4783),"N/A")</f>
        <v>N/A</v>
      </c>
      <c r="X4783" s="61" t="str">
        <f aca="false">IF(OR($W4783="N/A",$R4783="",$S4783=""),"N/A",IF($W4783&gt;=4,"Not Significant",IF($W4783&gt;=2,"Semi-Significant","Significant")))</f>
        <v>N/A</v>
      </c>
      <c r="Z4783" s="1" t="str">
        <f aca="false">IF($D4783="Z540.1 w/data",0,"")</f>
        <v/>
      </c>
      <c r="AA4783" s="1" t="e">
        <f aca="false">$Y4783+$Q4783+$Z4783</f>
        <v>#VALUE!</v>
      </c>
      <c r="AB4783" s="1" t="n">
        <f aca="false">$N4783+$Q4783</f>
        <v>0</v>
      </c>
      <c r="AC4783" s="1" t="str">
        <f aca="false">IF($Y4783="","",IF(AND($AA4783&gt;=$R4783,$AA4783&lt;=$S4783),"Pass","Fail"))</f>
        <v/>
      </c>
      <c r="AD4783" s="1" t="str">
        <f aca="false">IF($Y4783="","",IF($AA4783&gt;$R4783,"Pass","Fail"))</f>
        <v/>
      </c>
      <c r="AE4783" s="1" t="str">
        <f aca="false">IF($Y4783="","",IF($AA4783&gt;=$R4783,"Pass","Fail"))</f>
        <v/>
      </c>
      <c r="AF4783" s="1" t="str">
        <f aca="false">IF($Y4783="","",IF($AA4783&lt;=$S4783,"Pass","Fail"))</f>
        <v/>
      </c>
      <c r="AG4783" s="1" t="str">
        <f aca="false">IF($Y4783="","",IF($AA4783&lt;$S4783,"Pass","Fail"))</f>
        <v/>
      </c>
      <c r="AH4783" s="23" t="str">
        <f aca="true">INDIRECT(CHOOSE(MATCH($T4783,{"±","&gt;","≥","≤","&lt;"},0), "AC", "AD", "AE", "AF", "AG") &amp; ROW())</f>
        <v/>
      </c>
      <c r="AI4783" s="56" t="str">
        <f aca="false">IF($X4783="Not Significant","No Further Action Required",
IF($AH4783="","",
IF(AND($AH4783="Pass",$L4783="0 - Passed "),"Analysis performed; no further action required.",
IF(AND($AH4783="Fail",$L4783="1 - Failed "),"Analysis performed; no further action required.",
IF(AND($AH4783="Pass",$L4783="2 - Limited In Use "),"Analysis performed; no further action required.",
IF(AND($AH4783="Fail",$L4783="3 - Adjusted "),"Analysis performed; no further action required.",
"Unit fails analysis; TSM determination required."))))))</f>
        <v/>
      </c>
      <c r="AJ4783" s="58"/>
    </row>
    <row r="4784" customFormat="false" ht="15" hidden="false" customHeight="false" outlineLevel="0" collapsed="false">
      <c r="A4784" s="56"/>
      <c r="E4784" s="57" t="str">
        <f aca="false">IF(AND($F4784="",$G4784=""),"",IF($G4784="",$F4784,HYPERLINK($G4784,$F4784)))</f>
        <v/>
      </c>
      <c r="H4784" s="1" t="str">
        <f aca="false">IF($I4784="","None Attached",IF(LEFT($I4784,5)="https",HYPERLINK($I4784,"Datasheet"),HYPERLINK(_xlfn.CONCAT("https://",$I4784),"Datasheet")))</f>
        <v>None Attached</v>
      </c>
      <c r="M4784" s="56"/>
      <c r="P4784" s="58"/>
      <c r="Q4784" s="1" t="n">
        <f aca="false">$M4784-$N4784</f>
        <v>0</v>
      </c>
      <c r="R4784" s="56"/>
      <c r="T4784" s="59" t="s">
        <v>15</v>
      </c>
      <c r="U4784" s="1" t="n">
        <f aca="false">$S4784-$R4784</f>
        <v>0</v>
      </c>
      <c r="V4784" s="1" t="n">
        <f aca="false">IF($T4784="±",$Q4784*2,$Q4784)</f>
        <v>0</v>
      </c>
      <c r="W4784" s="60" t="str">
        <f aca="false">IFERROR($U4784/ABS($V4784),"N/A")</f>
        <v>N/A</v>
      </c>
      <c r="X4784" s="61" t="str">
        <f aca="false">IF(OR($W4784="N/A",$R4784="",$S4784=""),"N/A",IF($W4784&gt;=4,"Not Significant",IF($W4784&gt;=2,"Semi-Significant","Significant")))</f>
        <v>N/A</v>
      </c>
      <c r="Z4784" s="1" t="str">
        <f aca="false">IF($D4784="Z540.1 w/data",0,"")</f>
        <v/>
      </c>
      <c r="AA4784" s="1" t="e">
        <f aca="false">$Y4784+$Q4784+$Z4784</f>
        <v>#VALUE!</v>
      </c>
      <c r="AB4784" s="1" t="n">
        <f aca="false">$N4784+$Q4784</f>
        <v>0</v>
      </c>
      <c r="AC4784" s="1" t="str">
        <f aca="false">IF($Y4784="","",IF(AND($AA4784&gt;=$R4784,$AA4784&lt;=$S4784),"Pass","Fail"))</f>
        <v/>
      </c>
      <c r="AD4784" s="1" t="str">
        <f aca="false">IF($Y4784="","",IF($AA4784&gt;$R4784,"Pass","Fail"))</f>
        <v/>
      </c>
      <c r="AE4784" s="1" t="str">
        <f aca="false">IF($Y4784="","",IF($AA4784&gt;=$R4784,"Pass","Fail"))</f>
        <v/>
      </c>
      <c r="AF4784" s="1" t="str">
        <f aca="false">IF($Y4784="","",IF($AA4784&lt;=$S4784,"Pass","Fail"))</f>
        <v/>
      </c>
      <c r="AG4784" s="1" t="str">
        <f aca="false">IF($Y4784="","",IF($AA4784&lt;$S4784,"Pass","Fail"))</f>
        <v/>
      </c>
      <c r="AH4784" s="23" t="str">
        <f aca="true">INDIRECT(CHOOSE(MATCH($T4784,{"±","&gt;","≥","≤","&lt;"},0), "AC", "AD", "AE", "AF", "AG") &amp; ROW())</f>
        <v/>
      </c>
      <c r="AI4784" s="56" t="str">
        <f aca="false">IF($X4784="Not Significant","No Further Action Required",
IF($AH4784="","",
IF(AND($AH4784="Pass",$L4784="0 - Passed "),"Analysis performed; no further action required.",
IF(AND($AH4784="Fail",$L4784="1 - Failed "),"Analysis performed; no further action required.",
IF(AND($AH4784="Pass",$L4784="2 - Limited In Use "),"Analysis performed; no further action required.",
IF(AND($AH4784="Fail",$L4784="3 - Adjusted "),"Analysis performed; no further action required.",
"Unit fails analysis; TSM determination required."))))))</f>
        <v/>
      </c>
      <c r="AJ4784" s="58"/>
    </row>
    <row r="4785" customFormat="false" ht="15" hidden="false" customHeight="false" outlineLevel="0" collapsed="false">
      <c r="A4785" s="56"/>
      <c r="E4785" s="57" t="str">
        <f aca="false">IF(AND($F4785="",$G4785=""),"",IF($G4785="",$F4785,HYPERLINK($G4785,$F4785)))</f>
        <v/>
      </c>
      <c r="H4785" s="1" t="str">
        <f aca="false">IF($I4785="","None Attached",IF(LEFT($I4785,5)="https",HYPERLINK($I4785,"Datasheet"),HYPERLINK(_xlfn.CONCAT("https://",$I4785),"Datasheet")))</f>
        <v>None Attached</v>
      </c>
      <c r="M4785" s="56"/>
      <c r="P4785" s="58"/>
      <c r="Q4785" s="1" t="n">
        <f aca="false">$M4785-$N4785</f>
        <v>0</v>
      </c>
      <c r="R4785" s="56"/>
      <c r="T4785" s="59" t="s">
        <v>15</v>
      </c>
      <c r="U4785" s="1" t="n">
        <f aca="false">$S4785-$R4785</f>
        <v>0</v>
      </c>
      <c r="V4785" s="1" t="n">
        <f aca="false">IF($T4785="±",$Q4785*2,$Q4785)</f>
        <v>0</v>
      </c>
      <c r="W4785" s="60" t="str">
        <f aca="false">IFERROR($U4785/ABS($V4785),"N/A")</f>
        <v>N/A</v>
      </c>
      <c r="X4785" s="61" t="str">
        <f aca="false">IF(OR($W4785="N/A",$R4785="",$S4785=""),"N/A",IF($W4785&gt;=4,"Not Significant",IF($W4785&gt;=2,"Semi-Significant","Significant")))</f>
        <v>N/A</v>
      </c>
      <c r="Z4785" s="1" t="str">
        <f aca="false">IF($D4785="Z540.1 w/data",0,"")</f>
        <v/>
      </c>
      <c r="AA4785" s="1" t="e">
        <f aca="false">$Y4785+$Q4785+$Z4785</f>
        <v>#VALUE!</v>
      </c>
      <c r="AB4785" s="1" t="n">
        <f aca="false">$N4785+$Q4785</f>
        <v>0</v>
      </c>
      <c r="AC4785" s="1" t="str">
        <f aca="false">IF($Y4785="","",IF(AND($AA4785&gt;=$R4785,$AA4785&lt;=$S4785),"Pass","Fail"))</f>
        <v/>
      </c>
      <c r="AD4785" s="1" t="str">
        <f aca="false">IF($Y4785="","",IF($AA4785&gt;$R4785,"Pass","Fail"))</f>
        <v/>
      </c>
      <c r="AE4785" s="1" t="str">
        <f aca="false">IF($Y4785="","",IF($AA4785&gt;=$R4785,"Pass","Fail"))</f>
        <v/>
      </c>
      <c r="AF4785" s="1" t="str">
        <f aca="false">IF($Y4785="","",IF($AA4785&lt;=$S4785,"Pass","Fail"))</f>
        <v/>
      </c>
      <c r="AG4785" s="1" t="str">
        <f aca="false">IF($Y4785="","",IF($AA4785&lt;$S4785,"Pass","Fail"))</f>
        <v/>
      </c>
      <c r="AH4785" s="23" t="str">
        <f aca="true">INDIRECT(CHOOSE(MATCH($T4785,{"±","&gt;","≥","≤","&lt;"},0), "AC", "AD", "AE", "AF", "AG") &amp; ROW())</f>
        <v/>
      </c>
      <c r="AI4785" s="56" t="str">
        <f aca="false">IF($X4785="Not Significant","No Further Action Required",
IF($AH4785="","",
IF(AND($AH4785="Pass",$L4785="0 - Passed "),"Analysis performed; no further action required.",
IF(AND($AH4785="Fail",$L4785="1 - Failed "),"Analysis performed; no further action required.",
IF(AND($AH4785="Pass",$L4785="2 - Limited In Use "),"Analysis performed; no further action required.",
IF(AND($AH4785="Fail",$L4785="3 - Adjusted "),"Analysis performed; no further action required.",
"Unit fails analysis; TSM determination required."))))))</f>
        <v/>
      </c>
      <c r="AJ4785" s="58"/>
    </row>
    <row r="4786" customFormat="false" ht="15" hidden="false" customHeight="false" outlineLevel="0" collapsed="false">
      <c r="A4786" s="56"/>
      <c r="E4786" s="57" t="str">
        <f aca="false">IF(AND($F4786="",$G4786=""),"",IF($G4786="",$F4786,HYPERLINK($G4786,$F4786)))</f>
        <v/>
      </c>
      <c r="H4786" s="1" t="str">
        <f aca="false">IF($I4786="","None Attached",IF(LEFT($I4786,5)="https",HYPERLINK($I4786,"Datasheet"),HYPERLINK(_xlfn.CONCAT("https://",$I4786),"Datasheet")))</f>
        <v>None Attached</v>
      </c>
      <c r="M4786" s="56"/>
      <c r="P4786" s="58"/>
      <c r="Q4786" s="1" t="n">
        <f aca="false">$M4786-$N4786</f>
        <v>0</v>
      </c>
      <c r="R4786" s="56"/>
      <c r="T4786" s="59" t="s">
        <v>15</v>
      </c>
      <c r="U4786" s="1" t="n">
        <f aca="false">$S4786-$R4786</f>
        <v>0</v>
      </c>
      <c r="V4786" s="1" t="n">
        <f aca="false">IF($T4786="±",$Q4786*2,$Q4786)</f>
        <v>0</v>
      </c>
      <c r="W4786" s="60" t="str">
        <f aca="false">IFERROR($U4786/ABS($V4786),"N/A")</f>
        <v>N/A</v>
      </c>
      <c r="X4786" s="61" t="str">
        <f aca="false">IF(OR($W4786="N/A",$R4786="",$S4786=""),"N/A",IF($W4786&gt;=4,"Not Significant",IF($W4786&gt;=2,"Semi-Significant","Significant")))</f>
        <v>N/A</v>
      </c>
      <c r="Z4786" s="1" t="str">
        <f aca="false">IF($D4786="Z540.1 w/data",0,"")</f>
        <v/>
      </c>
      <c r="AA4786" s="1" t="e">
        <f aca="false">$Y4786+$Q4786+$Z4786</f>
        <v>#VALUE!</v>
      </c>
      <c r="AB4786" s="1" t="n">
        <f aca="false">$N4786+$Q4786</f>
        <v>0</v>
      </c>
      <c r="AC4786" s="1" t="str">
        <f aca="false">IF($Y4786="","",IF(AND($AA4786&gt;=$R4786,$AA4786&lt;=$S4786),"Pass","Fail"))</f>
        <v/>
      </c>
      <c r="AD4786" s="1" t="str">
        <f aca="false">IF($Y4786="","",IF($AA4786&gt;$R4786,"Pass","Fail"))</f>
        <v/>
      </c>
      <c r="AE4786" s="1" t="str">
        <f aca="false">IF($Y4786="","",IF($AA4786&gt;=$R4786,"Pass","Fail"))</f>
        <v/>
      </c>
      <c r="AF4786" s="1" t="str">
        <f aca="false">IF($Y4786="","",IF($AA4786&lt;=$S4786,"Pass","Fail"))</f>
        <v/>
      </c>
      <c r="AG4786" s="1" t="str">
        <f aca="false">IF($Y4786="","",IF($AA4786&lt;$S4786,"Pass","Fail"))</f>
        <v/>
      </c>
      <c r="AH4786" s="23" t="str">
        <f aca="true">INDIRECT(CHOOSE(MATCH($T4786,{"±","&gt;","≥","≤","&lt;"},0), "AC", "AD", "AE", "AF", "AG") &amp; ROW())</f>
        <v/>
      </c>
      <c r="AI4786" s="56" t="str">
        <f aca="false">IF($X4786="Not Significant","No Further Action Required",
IF($AH4786="","",
IF(AND($AH4786="Pass",$L4786="0 - Passed "),"Analysis performed; no further action required.",
IF(AND($AH4786="Fail",$L4786="1 - Failed "),"Analysis performed; no further action required.",
IF(AND($AH4786="Pass",$L4786="2 - Limited In Use "),"Analysis performed; no further action required.",
IF(AND($AH4786="Fail",$L4786="3 - Adjusted "),"Analysis performed; no further action required.",
"Unit fails analysis; TSM determination required."))))))</f>
        <v/>
      </c>
      <c r="AJ4786" s="58"/>
    </row>
    <row r="4787" customFormat="false" ht="15" hidden="false" customHeight="false" outlineLevel="0" collapsed="false">
      <c r="A4787" s="56"/>
      <c r="E4787" s="57" t="str">
        <f aca="false">IF(AND($F4787="",$G4787=""),"",IF($G4787="",$F4787,HYPERLINK($G4787,$F4787)))</f>
        <v/>
      </c>
      <c r="H4787" s="1" t="str">
        <f aca="false">IF($I4787="","None Attached",IF(LEFT($I4787,5)="https",HYPERLINK($I4787,"Datasheet"),HYPERLINK(_xlfn.CONCAT("https://",$I4787),"Datasheet")))</f>
        <v>None Attached</v>
      </c>
      <c r="M4787" s="56"/>
      <c r="P4787" s="58"/>
      <c r="Q4787" s="1" t="n">
        <f aca="false">$M4787-$N4787</f>
        <v>0</v>
      </c>
      <c r="R4787" s="56"/>
      <c r="T4787" s="59" t="s">
        <v>15</v>
      </c>
      <c r="U4787" s="1" t="n">
        <f aca="false">$S4787-$R4787</f>
        <v>0</v>
      </c>
      <c r="V4787" s="1" t="n">
        <f aca="false">IF($T4787="±",$Q4787*2,$Q4787)</f>
        <v>0</v>
      </c>
      <c r="W4787" s="60" t="str">
        <f aca="false">IFERROR($U4787/ABS($V4787),"N/A")</f>
        <v>N/A</v>
      </c>
      <c r="X4787" s="61" t="str">
        <f aca="false">IF(OR($W4787="N/A",$R4787="",$S4787=""),"N/A",IF($W4787&gt;=4,"Not Significant",IF($W4787&gt;=2,"Semi-Significant","Significant")))</f>
        <v>N/A</v>
      </c>
      <c r="Z4787" s="1" t="str">
        <f aca="false">IF($D4787="Z540.1 w/data",0,"")</f>
        <v/>
      </c>
      <c r="AA4787" s="1" t="e">
        <f aca="false">$Y4787+$Q4787+$Z4787</f>
        <v>#VALUE!</v>
      </c>
      <c r="AB4787" s="1" t="n">
        <f aca="false">$N4787+$Q4787</f>
        <v>0</v>
      </c>
      <c r="AC4787" s="1" t="str">
        <f aca="false">IF($Y4787="","",IF(AND($AA4787&gt;=$R4787,$AA4787&lt;=$S4787),"Pass","Fail"))</f>
        <v/>
      </c>
      <c r="AD4787" s="1" t="str">
        <f aca="false">IF($Y4787="","",IF($AA4787&gt;$R4787,"Pass","Fail"))</f>
        <v/>
      </c>
      <c r="AE4787" s="1" t="str">
        <f aca="false">IF($Y4787="","",IF($AA4787&gt;=$R4787,"Pass","Fail"))</f>
        <v/>
      </c>
      <c r="AF4787" s="1" t="str">
        <f aca="false">IF($Y4787="","",IF($AA4787&lt;=$S4787,"Pass","Fail"))</f>
        <v/>
      </c>
      <c r="AG4787" s="1" t="str">
        <f aca="false">IF($Y4787="","",IF($AA4787&lt;$S4787,"Pass","Fail"))</f>
        <v/>
      </c>
      <c r="AH4787" s="23" t="str">
        <f aca="true">INDIRECT(CHOOSE(MATCH($T4787,{"±","&gt;","≥","≤","&lt;"},0), "AC", "AD", "AE", "AF", "AG") &amp; ROW())</f>
        <v/>
      </c>
      <c r="AI4787" s="56" t="str">
        <f aca="false">IF($X4787="Not Significant","No Further Action Required",
IF($AH4787="","",
IF(AND($AH4787="Pass",$L4787="0 - Passed "),"Analysis performed; no further action required.",
IF(AND($AH4787="Fail",$L4787="1 - Failed "),"Analysis performed; no further action required.",
IF(AND($AH4787="Pass",$L4787="2 - Limited In Use "),"Analysis performed; no further action required.",
IF(AND($AH4787="Fail",$L4787="3 - Adjusted "),"Analysis performed; no further action required.",
"Unit fails analysis; TSM determination required."))))))</f>
        <v/>
      </c>
      <c r="AJ4787" s="58"/>
    </row>
    <row r="4788" customFormat="false" ht="15" hidden="false" customHeight="false" outlineLevel="0" collapsed="false">
      <c r="A4788" s="56"/>
      <c r="E4788" s="57" t="str">
        <f aca="false">IF(AND($F4788="",$G4788=""),"",IF($G4788="",$F4788,HYPERLINK($G4788,$F4788)))</f>
        <v/>
      </c>
      <c r="H4788" s="1" t="str">
        <f aca="false">IF($I4788="","None Attached",IF(LEFT($I4788,5)="https",HYPERLINK($I4788,"Datasheet"),HYPERLINK(_xlfn.CONCAT("https://",$I4788),"Datasheet")))</f>
        <v>None Attached</v>
      </c>
      <c r="M4788" s="56"/>
      <c r="P4788" s="58"/>
      <c r="Q4788" s="1" t="n">
        <f aca="false">$M4788-$N4788</f>
        <v>0</v>
      </c>
      <c r="R4788" s="56"/>
      <c r="T4788" s="59" t="s">
        <v>15</v>
      </c>
      <c r="U4788" s="1" t="n">
        <f aca="false">$S4788-$R4788</f>
        <v>0</v>
      </c>
      <c r="V4788" s="1" t="n">
        <f aca="false">IF($T4788="±",$Q4788*2,$Q4788)</f>
        <v>0</v>
      </c>
      <c r="W4788" s="60" t="str">
        <f aca="false">IFERROR($U4788/ABS($V4788),"N/A")</f>
        <v>N/A</v>
      </c>
      <c r="X4788" s="61" t="str">
        <f aca="false">IF(OR($W4788="N/A",$R4788="",$S4788=""),"N/A",IF($W4788&gt;=4,"Not Significant",IF($W4788&gt;=2,"Semi-Significant","Significant")))</f>
        <v>N/A</v>
      </c>
      <c r="Z4788" s="1" t="str">
        <f aca="false">IF($D4788="Z540.1 w/data",0,"")</f>
        <v/>
      </c>
      <c r="AA4788" s="1" t="e">
        <f aca="false">$Y4788+$Q4788+$Z4788</f>
        <v>#VALUE!</v>
      </c>
      <c r="AB4788" s="1" t="n">
        <f aca="false">$N4788+$Q4788</f>
        <v>0</v>
      </c>
      <c r="AC4788" s="1" t="str">
        <f aca="false">IF($Y4788="","",IF(AND($AA4788&gt;=$R4788,$AA4788&lt;=$S4788),"Pass","Fail"))</f>
        <v/>
      </c>
      <c r="AD4788" s="1" t="str">
        <f aca="false">IF($Y4788="","",IF($AA4788&gt;$R4788,"Pass","Fail"))</f>
        <v/>
      </c>
      <c r="AE4788" s="1" t="str">
        <f aca="false">IF($Y4788="","",IF($AA4788&gt;=$R4788,"Pass","Fail"))</f>
        <v/>
      </c>
      <c r="AF4788" s="1" t="str">
        <f aca="false">IF($Y4788="","",IF($AA4788&lt;=$S4788,"Pass","Fail"))</f>
        <v/>
      </c>
      <c r="AG4788" s="1" t="str">
        <f aca="false">IF($Y4788="","",IF($AA4788&lt;$S4788,"Pass","Fail"))</f>
        <v/>
      </c>
      <c r="AH4788" s="23" t="str">
        <f aca="true">INDIRECT(CHOOSE(MATCH($T4788,{"±","&gt;","≥","≤","&lt;"},0), "AC", "AD", "AE", "AF", "AG") &amp; ROW())</f>
        <v/>
      </c>
      <c r="AI4788" s="56" t="str">
        <f aca="false">IF($X4788="Not Significant","No Further Action Required",
IF($AH4788="","",
IF(AND($AH4788="Pass",$L4788="0 - Passed "),"Analysis performed; no further action required.",
IF(AND($AH4788="Fail",$L4788="1 - Failed "),"Analysis performed; no further action required.",
IF(AND($AH4788="Pass",$L4788="2 - Limited In Use "),"Analysis performed; no further action required.",
IF(AND($AH4788="Fail",$L4788="3 - Adjusted "),"Analysis performed; no further action required.",
"Unit fails analysis; TSM determination required."))))))</f>
        <v/>
      </c>
      <c r="AJ4788" s="58"/>
    </row>
    <row r="4789" customFormat="false" ht="15" hidden="false" customHeight="false" outlineLevel="0" collapsed="false">
      <c r="A4789" s="56"/>
      <c r="E4789" s="57" t="str">
        <f aca="false">IF(AND($F4789="",$G4789=""),"",IF($G4789="",$F4789,HYPERLINK($G4789,$F4789)))</f>
        <v/>
      </c>
      <c r="H4789" s="1" t="str">
        <f aca="false">IF($I4789="","None Attached",IF(LEFT($I4789,5)="https",HYPERLINK($I4789,"Datasheet"),HYPERLINK(_xlfn.CONCAT("https://",$I4789),"Datasheet")))</f>
        <v>None Attached</v>
      </c>
      <c r="M4789" s="56"/>
      <c r="P4789" s="58"/>
      <c r="Q4789" s="1" t="n">
        <f aca="false">$M4789-$N4789</f>
        <v>0</v>
      </c>
      <c r="R4789" s="56"/>
      <c r="T4789" s="59" t="s">
        <v>15</v>
      </c>
      <c r="U4789" s="1" t="n">
        <f aca="false">$S4789-$R4789</f>
        <v>0</v>
      </c>
      <c r="V4789" s="1" t="n">
        <f aca="false">IF($T4789="±",$Q4789*2,$Q4789)</f>
        <v>0</v>
      </c>
      <c r="W4789" s="60" t="str">
        <f aca="false">IFERROR($U4789/ABS($V4789),"N/A")</f>
        <v>N/A</v>
      </c>
      <c r="X4789" s="61" t="str">
        <f aca="false">IF(OR($W4789="N/A",$R4789="",$S4789=""),"N/A",IF($W4789&gt;=4,"Not Significant",IF($W4789&gt;=2,"Semi-Significant","Significant")))</f>
        <v>N/A</v>
      </c>
      <c r="Z4789" s="1" t="str">
        <f aca="false">IF($D4789="Z540.1 w/data",0,"")</f>
        <v/>
      </c>
      <c r="AA4789" s="1" t="e">
        <f aca="false">$Y4789+$Q4789+$Z4789</f>
        <v>#VALUE!</v>
      </c>
      <c r="AB4789" s="1" t="n">
        <f aca="false">$N4789+$Q4789</f>
        <v>0</v>
      </c>
      <c r="AC4789" s="1" t="str">
        <f aca="false">IF($Y4789="","",IF(AND($AA4789&gt;=$R4789,$AA4789&lt;=$S4789),"Pass","Fail"))</f>
        <v/>
      </c>
      <c r="AD4789" s="1" t="str">
        <f aca="false">IF($Y4789="","",IF($AA4789&gt;$R4789,"Pass","Fail"))</f>
        <v/>
      </c>
      <c r="AE4789" s="1" t="str">
        <f aca="false">IF($Y4789="","",IF($AA4789&gt;=$R4789,"Pass","Fail"))</f>
        <v/>
      </c>
      <c r="AF4789" s="1" t="str">
        <f aca="false">IF($Y4789="","",IF($AA4789&lt;=$S4789,"Pass","Fail"))</f>
        <v/>
      </c>
      <c r="AG4789" s="1" t="str">
        <f aca="false">IF($Y4789="","",IF($AA4789&lt;$S4789,"Pass","Fail"))</f>
        <v/>
      </c>
      <c r="AH4789" s="23" t="str">
        <f aca="true">INDIRECT(CHOOSE(MATCH($T4789,{"±","&gt;","≥","≤","&lt;"},0), "AC", "AD", "AE", "AF", "AG") &amp; ROW())</f>
        <v/>
      </c>
      <c r="AI4789" s="56" t="str">
        <f aca="false">IF($X4789="Not Significant","No Further Action Required",
IF($AH4789="","",
IF(AND($AH4789="Pass",$L4789="0 - Passed "),"Analysis performed; no further action required.",
IF(AND($AH4789="Fail",$L4789="1 - Failed "),"Analysis performed; no further action required.",
IF(AND($AH4789="Pass",$L4789="2 - Limited In Use "),"Analysis performed; no further action required.",
IF(AND($AH4789="Fail",$L4789="3 - Adjusted "),"Analysis performed; no further action required.",
"Unit fails analysis; TSM determination required."))))))</f>
        <v/>
      </c>
      <c r="AJ4789" s="58"/>
    </row>
    <row r="4790" customFormat="false" ht="15" hidden="false" customHeight="false" outlineLevel="0" collapsed="false">
      <c r="A4790" s="56"/>
      <c r="E4790" s="57" t="str">
        <f aca="false">IF(AND($F4790="",$G4790=""),"",IF($G4790="",$F4790,HYPERLINK($G4790,$F4790)))</f>
        <v/>
      </c>
      <c r="H4790" s="1" t="str">
        <f aca="false">IF($I4790="","None Attached",IF(LEFT($I4790,5)="https",HYPERLINK($I4790,"Datasheet"),HYPERLINK(_xlfn.CONCAT("https://",$I4790),"Datasheet")))</f>
        <v>None Attached</v>
      </c>
      <c r="M4790" s="56"/>
      <c r="P4790" s="58"/>
      <c r="Q4790" s="1" t="n">
        <f aca="false">$M4790-$N4790</f>
        <v>0</v>
      </c>
      <c r="R4790" s="56"/>
      <c r="T4790" s="59" t="s">
        <v>15</v>
      </c>
      <c r="U4790" s="1" t="n">
        <f aca="false">$S4790-$R4790</f>
        <v>0</v>
      </c>
      <c r="V4790" s="1" t="n">
        <f aca="false">IF($T4790="±",$Q4790*2,$Q4790)</f>
        <v>0</v>
      </c>
      <c r="W4790" s="60" t="str">
        <f aca="false">IFERROR($U4790/ABS($V4790),"N/A")</f>
        <v>N/A</v>
      </c>
      <c r="X4790" s="61" t="str">
        <f aca="false">IF(OR($W4790="N/A",$R4790="",$S4790=""),"N/A",IF($W4790&gt;=4,"Not Significant",IF($W4790&gt;=2,"Semi-Significant","Significant")))</f>
        <v>N/A</v>
      </c>
      <c r="Z4790" s="1" t="str">
        <f aca="false">IF($D4790="Z540.1 w/data",0,"")</f>
        <v/>
      </c>
      <c r="AA4790" s="1" t="e">
        <f aca="false">$Y4790+$Q4790+$Z4790</f>
        <v>#VALUE!</v>
      </c>
      <c r="AB4790" s="1" t="n">
        <f aca="false">$N4790+$Q4790</f>
        <v>0</v>
      </c>
      <c r="AC4790" s="1" t="str">
        <f aca="false">IF($Y4790="","",IF(AND($AA4790&gt;=$R4790,$AA4790&lt;=$S4790),"Pass","Fail"))</f>
        <v/>
      </c>
      <c r="AD4790" s="1" t="str">
        <f aca="false">IF($Y4790="","",IF($AA4790&gt;$R4790,"Pass","Fail"))</f>
        <v/>
      </c>
      <c r="AE4790" s="1" t="str">
        <f aca="false">IF($Y4790="","",IF($AA4790&gt;=$R4790,"Pass","Fail"))</f>
        <v/>
      </c>
      <c r="AF4790" s="1" t="str">
        <f aca="false">IF($Y4790="","",IF($AA4790&lt;=$S4790,"Pass","Fail"))</f>
        <v/>
      </c>
      <c r="AG4790" s="1" t="str">
        <f aca="false">IF($Y4790="","",IF($AA4790&lt;$S4790,"Pass","Fail"))</f>
        <v/>
      </c>
      <c r="AH4790" s="23" t="str">
        <f aca="true">INDIRECT(CHOOSE(MATCH($T4790,{"±","&gt;","≥","≤","&lt;"},0), "AC", "AD", "AE", "AF", "AG") &amp; ROW())</f>
        <v/>
      </c>
      <c r="AI4790" s="56" t="str">
        <f aca="false">IF($X4790="Not Significant","No Further Action Required",
IF($AH4790="","",
IF(AND($AH4790="Pass",$L4790="0 - Passed "),"Analysis performed; no further action required.",
IF(AND($AH4790="Fail",$L4790="1 - Failed "),"Analysis performed; no further action required.",
IF(AND($AH4790="Pass",$L4790="2 - Limited In Use "),"Analysis performed; no further action required.",
IF(AND($AH4790="Fail",$L4790="3 - Adjusted "),"Analysis performed; no further action required.",
"Unit fails analysis; TSM determination required."))))))</f>
        <v/>
      </c>
      <c r="AJ4790" s="58"/>
    </row>
    <row r="4791" customFormat="false" ht="15" hidden="false" customHeight="false" outlineLevel="0" collapsed="false">
      <c r="A4791" s="56"/>
      <c r="E4791" s="57" t="str">
        <f aca="false">IF(AND($F4791="",$G4791=""),"",IF($G4791="",$F4791,HYPERLINK($G4791,$F4791)))</f>
        <v/>
      </c>
      <c r="H4791" s="1" t="str">
        <f aca="false">IF($I4791="","None Attached",IF(LEFT($I4791,5)="https",HYPERLINK($I4791,"Datasheet"),HYPERLINK(_xlfn.CONCAT("https://",$I4791),"Datasheet")))</f>
        <v>None Attached</v>
      </c>
      <c r="M4791" s="56"/>
      <c r="P4791" s="58"/>
      <c r="Q4791" s="1" t="n">
        <f aca="false">$M4791-$N4791</f>
        <v>0</v>
      </c>
      <c r="R4791" s="56"/>
      <c r="T4791" s="59" t="s">
        <v>15</v>
      </c>
      <c r="U4791" s="1" t="n">
        <f aca="false">$S4791-$R4791</f>
        <v>0</v>
      </c>
      <c r="V4791" s="1" t="n">
        <f aca="false">IF($T4791="±",$Q4791*2,$Q4791)</f>
        <v>0</v>
      </c>
      <c r="W4791" s="60" t="str">
        <f aca="false">IFERROR($U4791/ABS($V4791),"N/A")</f>
        <v>N/A</v>
      </c>
      <c r="X4791" s="61" t="str">
        <f aca="false">IF(OR($W4791="N/A",$R4791="",$S4791=""),"N/A",IF($W4791&gt;=4,"Not Significant",IF($W4791&gt;=2,"Semi-Significant","Significant")))</f>
        <v>N/A</v>
      </c>
      <c r="Z4791" s="1" t="str">
        <f aca="false">IF($D4791="Z540.1 w/data",0,"")</f>
        <v/>
      </c>
      <c r="AA4791" s="1" t="e">
        <f aca="false">$Y4791+$Q4791+$Z4791</f>
        <v>#VALUE!</v>
      </c>
      <c r="AB4791" s="1" t="n">
        <f aca="false">$N4791+$Q4791</f>
        <v>0</v>
      </c>
      <c r="AC4791" s="1" t="str">
        <f aca="false">IF($Y4791="","",IF(AND($AA4791&gt;=$R4791,$AA4791&lt;=$S4791),"Pass","Fail"))</f>
        <v/>
      </c>
      <c r="AD4791" s="1" t="str">
        <f aca="false">IF($Y4791="","",IF($AA4791&gt;$R4791,"Pass","Fail"))</f>
        <v/>
      </c>
      <c r="AE4791" s="1" t="str">
        <f aca="false">IF($Y4791="","",IF($AA4791&gt;=$R4791,"Pass","Fail"))</f>
        <v/>
      </c>
      <c r="AF4791" s="1" t="str">
        <f aca="false">IF($Y4791="","",IF($AA4791&lt;=$S4791,"Pass","Fail"))</f>
        <v/>
      </c>
      <c r="AG4791" s="1" t="str">
        <f aca="false">IF($Y4791="","",IF($AA4791&lt;$S4791,"Pass","Fail"))</f>
        <v/>
      </c>
      <c r="AH4791" s="23" t="str">
        <f aca="true">INDIRECT(CHOOSE(MATCH($T4791,{"±","&gt;","≥","≤","&lt;"},0), "AC", "AD", "AE", "AF", "AG") &amp; ROW())</f>
        <v/>
      </c>
      <c r="AI4791" s="56" t="str">
        <f aca="false">IF($X4791="Not Significant","No Further Action Required",
IF($AH4791="","",
IF(AND($AH4791="Pass",$L4791="0 - Passed "),"Analysis performed; no further action required.",
IF(AND($AH4791="Fail",$L4791="1 - Failed "),"Analysis performed; no further action required.",
IF(AND($AH4791="Pass",$L4791="2 - Limited In Use "),"Analysis performed; no further action required.",
IF(AND($AH4791="Fail",$L4791="3 - Adjusted "),"Analysis performed; no further action required.",
"Unit fails analysis; TSM determination required."))))))</f>
        <v/>
      </c>
      <c r="AJ4791" s="58"/>
    </row>
    <row r="4792" customFormat="false" ht="15" hidden="false" customHeight="false" outlineLevel="0" collapsed="false">
      <c r="A4792" s="56"/>
      <c r="E4792" s="57" t="str">
        <f aca="false">IF(AND($F4792="",$G4792=""),"",IF($G4792="",$F4792,HYPERLINK($G4792,$F4792)))</f>
        <v/>
      </c>
      <c r="H4792" s="1" t="str">
        <f aca="false">IF($I4792="","None Attached",IF(LEFT($I4792,5)="https",HYPERLINK($I4792,"Datasheet"),HYPERLINK(_xlfn.CONCAT("https://",$I4792),"Datasheet")))</f>
        <v>None Attached</v>
      </c>
      <c r="M4792" s="56"/>
      <c r="P4792" s="58"/>
      <c r="Q4792" s="1" t="n">
        <f aca="false">$M4792-$N4792</f>
        <v>0</v>
      </c>
      <c r="R4792" s="56"/>
      <c r="T4792" s="59" t="s">
        <v>15</v>
      </c>
      <c r="U4792" s="1" t="n">
        <f aca="false">$S4792-$R4792</f>
        <v>0</v>
      </c>
      <c r="V4792" s="1" t="n">
        <f aca="false">IF($T4792="±",$Q4792*2,$Q4792)</f>
        <v>0</v>
      </c>
      <c r="W4792" s="60" t="str">
        <f aca="false">IFERROR($U4792/ABS($V4792),"N/A")</f>
        <v>N/A</v>
      </c>
      <c r="X4792" s="61" t="str">
        <f aca="false">IF(OR($W4792="N/A",$R4792="",$S4792=""),"N/A",IF($W4792&gt;=4,"Not Significant",IF($W4792&gt;=2,"Semi-Significant","Significant")))</f>
        <v>N/A</v>
      </c>
      <c r="Z4792" s="1" t="str">
        <f aca="false">IF($D4792="Z540.1 w/data",0,"")</f>
        <v/>
      </c>
      <c r="AA4792" s="1" t="e">
        <f aca="false">$Y4792+$Q4792+$Z4792</f>
        <v>#VALUE!</v>
      </c>
      <c r="AB4792" s="1" t="n">
        <f aca="false">$N4792+$Q4792</f>
        <v>0</v>
      </c>
      <c r="AC4792" s="1" t="str">
        <f aca="false">IF($Y4792="","",IF(AND($AA4792&gt;=$R4792,$AA4792&lt;=$S4792),"Pass","Fail"))</f>
        <v/>
      </c>
      <c r="AD4792" s="1" t="str">
        <f aca="false">IF($Y4792="","",IF($AA4792&gt;$R4792,"Pass","Fail"))</f>
        <v/>
      </c>
      <c r="AE4792" s="1" t="str">
        <f aca="false">IF($Y4792="","",IF($AA4792&gt;=$R4792,"Pass","Fail"))</f>
        <v/>
      </c>
      <c r="AF4792" s="1" t="str">
        <f aca="false">IF($Y4792="","",IF($AA4792&lt;=$S4792,"Pass","Fail"))</f>
        <v/>
      </c>
      <c r="AG4792" s="1" t="str">
        <f aca="false">IF($Y4792="","",IF($AA4792&lt;$S4792,"Pass","Fail"))</f>
        <v/>
      </c>
      <c r="AH4792" s="23" t="str">
        <f aca="true">INDIRECT(CHOOSE(MATCH($T4792,{"±","&gt;","≥","≤","&lt;"},0), "AC", "AD", "AE", "AF", "AG") &amp; ROW())</f>
        <v/>
      </c>
      <c r="AI4792" s="56" t="str">
        <f aca="false">IF($X4792="Not Significant","No Further Action Required",
IF($AH4792="","",
IF(AND($AH4792="Pass",$L4792="0 - Passed "),"Analysis performed; no further action required.",
IF(AND($AH4792="Fail",$L4792="1 - Failed "),"Analysis performed; no further action required.",
IF(AND($AH4792="Pass",$L4792="2 - Limited In Use "),"Analysis performed; no further action required.",
IF(AND($AH4792="Fail",$L4792="3 - Adjusted "),"Analysis performed; no further action required.",
"Unit fails analysis; TSM determination required."))))))</f>
        <v/>
      </c>
      <c r="AJ4792" s="58"/>
    </row>
    <row r="4793" customFormat="false" ht="15" hidden="false" customHeight="false" outlineLevel="0" collapsed="false">
      <c r="A4793" s="56"/>
      <c r="E4793" s="57" t="str">
        <f aca="false">IF(AND($F4793="",$G4793=""),"",IF($G4793="",$F4793,HYPERLINK($G4793,$F4793)))</f>
        <v/>
      </c>
      <c r="H4793" s="1" t="str">
        <f aca="false">IF($I4793="","None Attached",IF(LEFT($I4793,5)="https",HYPERLINK($I4793,"Datasheet"),HYPERLINK(_xlfn.CONCAT("https://",$I4793),"Datasheet")))</f>
        <v>None Attached</v>
      </c>
      <c r="M4793" s="56"/>
      <c r="P4793" s="58"/>
      <c r="Q4793" s="1" t="n">
        <f aca="false">$M4793-$N4793</f>
        <v>0</v>
      </c>
      <c r="R4793" s="56"/>
      <c r="T4793" s="59" t="s">
        <v>15</v>
      </c>
      <c r="U4793" s="1" t="n">
        <f aca="false">$S4793-$R4793</f>
        <v>0</v>
      </c>
      <c r="V4793" s="1" t="n">
        <f aca="false">IF($T4793="±",$Q4793*2,$Q4793)</f>
        <v>0</v>
      </c>
      <c r="W4793" s="60" t="str">
        <f aca="false">IFERROR($U4793/ABS($V4793),"N/A")</f>
        <v>N/A</v>
      </c>
      <c r="X4793" s="61" t="str">
        <f aca="false">IF(OR($W4793="N/A",$R4793="",$S4793=""),"N/A",IF($W4793&gt;=4,"Not Significant",IF($W4793&gt;=2,"Semi-Significant","Significant")))</f>
        <v>N/A</v>
      </c>
      <c r="Z4793" s="1" t="str">
        <f aca="false">IF($D4793="Z540.1 w/data",0,"")</f>
        <v/>
      </c>
      <c r="AA4793" s="1" t="e">
        <f aca="false">$Y4793+$Q4793+$Z4793</f>
        <v>#VALUE!</v>
      </c>
      <c r="AB4793" s="1" t="n">
        <f aca="false">$N4793+$Q4793</f>
        <v>0</v>
      </c>
      <c r="AC4793" s="1" t="str">
        <f aca="false">IF($Y4793="","",IF(AND($AA4793&gt;=$R4793,$AA4793&lt;=$S4793),"Pass","Fail"))</f>
        <v/>
      </c>
      <c r="AD4793" s="1" t="str">
        <f aca="false">IF($Y4793="","",IF($AA4793&gt;$R4793,"Pass","Fail"))</f>
        <v/>
      </c>
      <c r="AE4793" s="1" t="str">
        <f aca="false">IF($Y4793="","",IF($AA4793&gt;=$R4793,"Pass","Fail"))</f>
        <v/>
      </c>
      <c r="AF4793" s="1" t="str">
        <f aca="false">IF($Y4793="","",IF($AA4793&lt;=$S4793,"Pass","Fail"))</f>
        <v/>
      </c>
      <c r="AG4793" s="1" t="str">
        <f aca="false">IF($Y4793="","",IF($AA4793&lt;$S4793,"Pass","Fail"))</f>
        <v/>
      </c>
      <c r="AH4793" s="23" t="str">
        <f aca="true">INDIRECT(CHOOSE(MATCH($T4793,{"±","&gt;","≥","≤","&lt;"},0), "AC", "AD", "AE", "AF", "AG") &amp; ROW())</f>
        <v/>
      </c>
      <c r="AI4793" s="56" t="str">
        <f aca="false">IF($X4793="Not Significant","No Further Action Required",
IF($AH4793="","",
IF(AND($AH4793="Pass",$L4793="0 - Passed "),"Analysis performed; no further action required.",
IF(AND($AH4793="Fail",$L4793="1 - Failed "),"Analysis performed; no further action required.",
IF(AND($AH4793="Pass",$L4793="2 - Limited In Use "),"Analysis performed; no further action required.",
IF(AND($AH4793="Fail",$L4793="3 - Adjusted "),"Analysis performed; no further action required.",
"Unit fails analysis; TSM determination required."))))))</f>
        <v/>
      </c>
      <c r="AJ4793" s="58"/>
    </row>
    <row r="4794" customFormat="false" ht="15" hidden="false" customHeight="false" outlineLevel="0" collapsed="false">
      <c r="A4794" s="56"/>
      <c r="E4794" s="57" t="str">
        <f aca="false">IF(AND($F4794="",$G4794=""),"",IF($G4794="",$F4794,HYPERLINK($G4794,$F4794)))</f>
        <v/>
      </c>
      <c r="H4794" s="1" t="str">
        <f aca="false">IF($I4794="","None Attached",IF(LEFT($I4794,5)="https",HYPERLINK($I4794,"Datasheet"),HYPERLINK(_xlfn.CONCAT("https://",$I4794),"Datasheet")))</f>
        <v>None Attached</v>
      </c>
      <c r="M4794" s="56"/>
      <c r="P4794" s="58"/>
      <c r="Q4794" s="1" t="n">
        <f aca="false">$M4794-$N4794</f>
        <v>0</v>
      </c>
      <c r="R4794" s="56"/>
      <c r="T4794" s="59" t="s">
        <v>15</v>
      </c>
      <c r="U4794" s="1" t="n">
        <f aca="false">$S4794-$R4794</f>
        <v>0</v>
      </c>
      <c r="V4794" s="1" t="n">
        <f aca="false">IF($T4794="±",$Q4794*2,$Q4794)</f>
        <v>0</v>
      </c>
      <c r="W4794" s="60" t="str">
        <f aca="false">IFERROR($U4794/ABS($V4794),"N/A")</f>
        <v>N/A</v>
      </c>
      <c r="X4794" s="61" t="str">
        <f aca="false">IF(OR($W4794="N/A",$R4794="",$S4794=""),"N/A",IF($W4794&gt;=4,"Not Significant",IF($W4794&gt;=2,"Semi-Significant","Significant")))</f>
        <v>N/A</v>
      </c>
      <c r="Z4794" s="1" t="str">
        <f aca="false">IF($D4794="Z540.1 w/data",0,"")</f>
        <v/>
      </c>
      <c r="AA4794" s="1" t="e">
        <f aca="false">$Y4794+$Q4794+$Z4794</f>
        <v>#VALUE!</v>
      </c>
      <c r="AB4794" s="1" t="n">
        <f aca="false">$N4794+$Q4794</f>
        <v>0</v>
      </c>
      <c r="AC4794" s="1" t="str">
        <f aca="false">IF($Y4794="","",IF(AND($AA4794&gt;=$R4794,$AA4794&lt;=$S4794),"Pass","Fail"))</f>
        <v/>
      </c>
      <c r="AD4794" s="1" t="str">
        <f aca="false">IF($Y4794="","",IF($AA4794&gt;$R4794,"Pass","Fail"))</f>
        <v/>
      </c>
      <c r="AE4794" s="1" t="str">
        <f aca="false">IF($Y4794="","",IF($AA4794&gt;=$R4794,"Pass","Fail"))</f>
        <v/>
      </c>
      <c r="AF4794" s="1" t="str">
        <f aca="false">IF($Y4794="","",IF($AA4794&lt;=$S4794,"Pass","Fail"))</f>
        <v/>
      </c>
      <c r="AG4794" s="1" t="str">
        <f aca="false">IF($Y4794="","",IF($AA4794&lt;$S4794,"Pass","Fail"))</f>
        <v/>
      </c>
      <c r="AH4794" s="23" t="str">
        <f aca="true">INDIRECT(CHOOSE(MATCH($T4794,{"±","&gt;","≥","≤","&lt;"},0), "AC", "AD", "AE", "AF", "AG") &amp; ROW())</f>
        <v/>
      </c>
      <c r="AI4794" s="56" t="str">
        <f aca="false">IF($X4794="Not Significant","No Further Action Required",
IF($AH4794="","",
IF(AND($AH4794="Pass",$L4794="0 - Passed "),"Analysis performed; no further action required.",
IF(AND($AH4794="Fail",$L4794="1 - Failed "),"Analysis performed; no further action required.",
IF(AND($AH4794="Pass",$L4794="2 - Limited In Use "),"Analysis performed; no further action required.",
IF(AND($AH4794="Fail",$L4794="3 - Adjusted "),"Analysis performed; no further action required.",
"Unit fails analysis; TSM determination required."))))))</f>
        <v/>
      </c>
      <c r="AJ4794" s="58"/>
    </row>
    <row r="4795" customFormat="false" ht="15" hidden="false" customHeight="false" outlineLevel="0" collapsed="false">
      <c r="A4795" s="56"/>
      <c r="E4795" s="57" t="str">
        <f aca="false">IF(AND($F4795="",$G4795=""),"",IF($G4795="",$F4795,HYPERLINK($G4795,$F4795)))</f>
        <v/>
      </c>
      <c r="H4795" s="1" t="str">
        <f aca="false">IF($I4795="","None Attached",IF(LEFT($I4795,5)="https",HYPERLINK($I4795,"Datasheet"),HYPERLINK(_xlfn.CONCAT("https://",$I4795),"Datasheet")))</f>
        <v>None Attached</v>
      </c>
      <c r="M4795" s="56"/>
      <c r="P4795" s="58"/>
      <c r="Q4795" s="1" t="n">
        <f aca="false">$M4795-$N4795</f>
        <v>0</v>
      </c>
      <c r="R4795" s="56"/>
      <c r="T4795" s="59" t="s">
        <v>15</v>
      </c>
      <c r="U4795" s="1" t="n">
        <f aca="false">$S4795-$R4795</f>
        <v>0</v>
      </c>
      <c r="V4795" s="1" t="n">
        <f aca="false">IF($T4795="±",$Q4795*2,$Q4795)</f>
        <v>0</v>
      </c>
      <c r="W4795" s="60" t="str">
        <f aca="false">IFERROR($U4795/ABS($V4795),"N/A")</f>
        <v>N/A</v>
      </c>
      <c r="X4795" s="61" t="str">
        <f aca="false">IF(OR($W4795="N/A",$R4795="",$S4795=""),"N/A",IF($W4795&gt;=4,"Not Significant",IF($W4795&gt;=2,"Semi-Significant","Significant")))</f>
        <v>N/A</v>
      </c>
      <c r="Z4795" s="1" t="str">
        <f aca="false">IF($D4795="Z540.1 w/data",0,"")</f>
        <v/>
      </c>
      <c r="AA4795" s="1" t="e">
        <f aca="false">$Y4795+$Q4795+$Z4795</f>
        <v>#VALUE!</v>
      </c>
      <c r="AB4795" s="1" t="n">
        <f aca="false">$N4795+$Q4795</f>
        <v>0</v>
      </c>
      <c r="AC4795" s="1" t="str">
        <f aca="false">IF($Y4795="","",IF(AND($AA4795&gt;=$R4795,$AA4795&lt;=$S4795),"Pass","Fail"))</f>
        <v/>
      </c>
      <c r="AD4795" s="1" t="str">
        <f aca="false">IF($Y4795="","",IF($AA4795&gt;$R4795,"Pass","Fail"))</f>
        <v/>
      </c>
      <c r="AE4795" s="1" t="str">
        <f aca="false">IF($Y4795="","",IF($AA4795&gt;=$R4795,"Pass","Fail"))</f>
        <v/>
      </c>
      <c r="AF4795" s="1" t="str">
        <f aca="false">IF($Y4795="","",IF($AA4795&lt;=$S4795,"Pass","Fail"))</f>
        <v/>
      </c>
      <c r="AG4795" s="1" t="str">
        <f aca="false">IF($Y4795="","",IF($AA4795&lt;$S4795,"Pass","Fail"))</f>
        <v/>
      </c>
      <c r="AH4795" s="23" t="str">
        <f aca="true">INDIRECT(CHOOSE(MATCH($T4795,{"±","&gt;","≥","≤","&lt;"},0), "AC", "AD", "AE", "AF", "AG") &amp; ROW())</f>
        <v/>
      </c>
      <c r="AI4795" s="56" t="str">
        <f aca="false">IF($X4795="Not Significant","No Further Action Required",
IF($AH4795="","",
IF(AND($AH4795="Pass",$L4795="0 - Passed "),"Analysis performed; no further action required.",
IF(AND($AH4795="Fail",$L4795="1 - Failed "),"Analysis performed; no further action required.",
IF(AND($AH4795="Pass",$L4795="2 - Limited In Use "),"Analysis performed; no further action required.",
IF(AND($AH4795="Fail",$L4795="3 - Adjusted "),"Analysis performed; no further action required.",
"Unit fails analysis; TSM determination required."))))))</f>
        <v/>
      </c>
      <c r="AJ4795" s="58"/>
    </row>
    <row r="4796" customFormat="false" ht="15" hidden="false" customHeight="false" outlineLevel="0" collapsed="false">
      <c r="A4796" s="56"/>
      <c r="E4796" s="57" t="str">
        <f aca="false">IF(AND($F4796="",$G4796=""),"",IF($G4796="",$F4796,HYPERLINK($G4796,$F4796)))</f>
        <v/>
      </c>
      <c r="H4796" s="1" t="str">
        <f aca="false">IF($I4796="","None Attached",IF(LEFT($I4796,5)="https",HYPERLINK($I4796,"Datasheet"),HYPERLINK(_xlfn.CONCAT("https://",$I4796),"Datasheet")))</f>
        <v>None Attached</v>
      </c>
      <c r="M4796" s="56"/>
      <c r="P4796" s="58"/>
      <c r="Q4796" s="1" t="n">
        <f aca="false">$M4796-$N4796</f>
        <v>0</v>
      </c>
      <c r="R4796" s="56"/>
      <c r="T4796" s="59" t="s">
        <v>15</v>
      </c>
      <c r="U4796" s="1" t="n">
        <f aca="false">$S4796-$R4796</f>
        <v>0</v>
      </c>
      <c r="V4796" s="1" t="n">
        <f aca="false">IF($T4796="±",$Q4796*2,$Q4796)</f>
        <v>0</v>
      </c>
      <c r="W4796" s="60" t="str">
        <f aca="false">IFERROR($U4796/ABS($V4796),"N/A")</f>
        <v>N/A</v>
      </c>
      <c r="X4796" s="61" t="str">
        <f aca="false">IF(OR($W4796="N/A",$R4796="",$S4796=""),"N/A",IF($W4796&gt;=4,"Not Significant",IF($W4796&gt;=2,"Semi-Significant","Significant")))</f>
        <v>N/A</v>
      </c>
      <c r="Z4796" s="1" t="str">
        <f aca="false">IF($D4796="Z540.1 w/data",0,"")</f>
        <v/>
      </c>
      <c r="AA4796" s="1" t="e">
        <f aca="false">$Y4796+$Q4796+$Z4796</f>
        <v>#VALUE!</v>
      </c>
      <c r="AB4796" s="1" t="n">
        <f aca="false">$N4796+$Q4796</f>
        <v>0</v>
      </c>
      <c r="AC4796" s="1" t="str">
        <f aca="false">IF($Y4796="","",IF(AND($AA4796&gt;=$R4796,$AA4796&lt;=$S4796),"Pass","Fail"))</f>
        <v/>
      </c>
      <c r="AD4796" s="1" t="str">
        <f aca="false">IF($Y4796="","",IF($AA4796&gt;$R4796,"Pass","Fail"))</f>
        <v/>
      </c>
      <c r="AE4796" s="1" t="str">
        <f aca="false">IF($Y4796="","",IF($AA4796&gt;=$R4796,"Pass","Fail"))</f>
        <v/>
      </c>
      <c r="AF4796" s="1" t="str">
        <f aca="false">IF($Y4796="","",IF($AA4796&lt;=$S4796,"Pass","Fail"))</f>
        <v/>
      </c>
      <c r="AG4796" s="1" t="str">
        <f aca="false">IF($Y4796="","",IF($AA4796&lt;$S4796,"Pass","Fail"))</f>
        <v/>
      </c>
      <c r="AH4796" s="23" t="str">
        <f aca="true">INDIRECT(CHOOSE(MATCH($T4796,{"±","&gt;","≥","≤","&lt;"},0), "AC", "AD", "AE", "AF", "AG") &amp; ROW())</f>
        <v/>
      </c>
      <c r="AI4796" s="56" t="str">
        <f aca="false">IF($X4796="Not Significant","No Further Action Required",
IF($AH4796="","",
IF(AND($AH4796="Pass",$L4796="0 - Passed "),"Analysis performed; no further action required.",
IF(AND($AH4796="Fail",$L4796="1 - Failed "),"Analysis performed; no further action required.",
IF(AND($AH4796="Pass",$L4796="2 - Limited In Use "),"Analysis performed; no further action required.",
IF(AND($AH4796="Fail",$L4796="3 - Adjusted "),"Analysis performed; no further action required.",
"Unit fails analysis; TSM determination required."))))))</f>
        <v/>
      </c>
      <c r="AJ4796" s="58"/>
    </row>
    <row r="4797" customFormat="false" ht="15" hidden="false" customHeight="false" outlineLevel="0" collapsed="false">
      <c r="A4797" s="56"/>
      <c r="E4797" s="57" t="str">
        <f aca="false">IF(AND($F4797="",$G4797=""),"",IF($G4797="",$F4797,HYPERLINK($G4797,$F4797)))</f>
        <v/>
      </c>
      <c r="H4797" s="1" t="str">
        <f aca="false">IF($I4797="","None Attached",IF(LEFT($I4797,5)="https",HYPERLINK($I4797,"Datasheet"),HYPERLINK(_xlfn.CONCAT("https://",$I4797),"Datasheet")))</f>
        <v>None Attached</v>
      </c>
      <c r="M4797" s="56"/>
      <c r="P4797" s="58"/>
      <c r="Q4797" s="1" t="n">
        <f aca="false">$M4797-$N4797</f>
        <v>0</v>
      </c>
      <c r="R4797" s="56"/>
      <c r="T4797" s="59" t="s">
        <v>15</v>
      </c>
      <c r="U4797" s="1" t="n">
        <f aca="false">$S4797-$R4797</f>
        <v>0</v>
      </c>
      <c r="V4797" s="1" t="n">
        <f aca="false">IF($T4797="±",$Q4797*2,$Q4797)</f>
        <v>0</v>
      </c>
      <c r="W4797" s="60" t="str">
        <f aca="false">IFERROR($U4797/ABS($V4797),"N/A")</f>
        <v>N/A</v>
      </c>
      <c r="X4797" s="61" t="str">
        <f aca="false">IF(OR($W4797="N/A",$R4797="",$S4797=""),"N/A",IF($W4797&gt;=4,"Not Significant",IF($W4797&gt;=2,"Semi-Significant","Significant")))</f>
        <v>N/A</v>
      </c>
      <c r="Z4797" s="1" t="str">
        <f aca="false">IF($D4797="Z540.1 w/data",0,"")</f>
        <v/>
      </c>
      <c r="AA4797" s="1" t="e">
        <f aca="false">$Y4797+$Q4797+$Z4797</f>
        <v>#VALUE!</v>
      </c>
      <c r="AB4797" s="1" t="n">
        <f aca="false">$N4797+$Q4797</f>
        <v>0</v>
      </c>
      <c r="AC4797" s="1" t="str">
        <f aca="false">IF($Y4797="","",IF(AND($AA4797&gt;=$R4797,$AA4797&lt;=$S4797),"Pass","Fail"))</f>
        <v/>
      </c>
      <c r="AD4797" s="1" t="str">
        <f aca="false">IF($Y4797="","",IF($AA4797&gt;$R4797,"Pass","Fail"))</f>
        <v/>
      </c>
      <c r="AE4797" s="1" t="str">
        <f aca="false">IF($Y4797="","",IF($AA4797&gt;=$R4797,"Pass","Fail"))</f>
        <v/>
      </c>
      <c r="AF4797" s="1" t="str">
        <f aca="false">IF($Y4797="","",IF($AA4797&lt;=$S4797,"Pass","Fail"))</f>
        <v/>
      </c>
      <c r="AG4797" s="1" t="str">
        <f aca="false">IF($Y4797="","",IF($AA4797&lt;$S4797,"Pass","Fail"))</f>
        <v/>
      </c>
      <c r="AH4797" s="23" t="str">
        <f aca="true">INDIRECT(CHOOSE(MATCH($T4797,{"±","&gt;","≥","≤","&lt;"},0), "AC", "AD", "AE", "AF", "AG") &amp; ROW())</f>
        <v/>
      </c>
      <c r="AI4797" s="56" t="str">
        <f aca="false">IF($X4797="Not Significant","No Further Action Required",
IF($AH4797="","",
IF(AND($AH4797="Pass",$L4797="0 - Passed "),"Analysis performed; no further action required.",
IF(AND($AH4797="Fail",$L4797="1 - Failed "),"Analysis performed; no further action required.",
IF(AND($AH4797="Pass",$L4797="2 - Limited In Use "),"Analysis performed; no further action required.",
IF(AND($AH4797="Fail",$L4797="3 - Adjusted "),"Analysis performed; no further action required.",
"Unit fails analysis; TSM determination required."))))))</f>
        <v/>
      </c>
      <c r="AJ4797" s="58"/>
    </row>
    <row r="4798" customFormat="false" ht="15" hidden="false" customHeight="false" outlineLevel="0" collapsed="false">
      <c r="A4798" s="56"/>
      <c r="E4798" s="57" t="str">
        <f aca="false">IF(AND($F4798="",$G4798=""),"",IF($G4798="",$F4798,HYPERLINK($G4798,$F4798)))</f>
        <v/>
      </c>
      <c r="H4798" s="1" t="str">
        <f aca="false">IF($I4798="","None Attached",IF(LEFT($I4798,5)="https",HYPERLINK($I4798,"Datasheet"),HYPERLINK(_xlfn.CONCAT("https://",$I4798),"Datasheet")))</f>
        <v>None Attached</v>
      </c>
      <c r="M4798" s="56"/>
      <c r="P4798" s="58"/>
      <c r="Q4798" s="1" t="n">
        <f aca="false">$M4798-$N4798</f>
        <v>0</v>
      </c>
      <c r="R4798" s="56"/>
      <c r="T4798" s="59" t="s">
        <v>15</v>
      </c>
      <c r="U4798" s="1" t="n">
        <f aca="false">$S4798-$R4798</f>
        <v>0</v>
      </c>
      <c r="V4798" s="1" t="n">
        <f aca="false">IF($T4798="±",$Q4798*2,$Q4798)</f>
        <v>0</v>
      </c>
      <c r="W4798" s="60" t="str">
        <f aca="false">IFERROR($U4798/ABS($V4798),"N/A")</f>
        <v>N/A</v>
      </c>
      <c r="X4798" s="61" t="str">
        <f aca="false">IF(OR($W4798="N/A",$R4798="",$S4798=""),"N/A",IF($W4798&gt;=4,"Not Significant",IF($W4798&gt;=2,"Semi-Significant","Significant")))</f>
        <v>N/A</v>
      </c>
      <c r="Z4798" s="1" t="str">
        <f aca="false">IF($D4798="Z540.1 w/data",0,"")</f>
        <v/>
      </c>
      <c r="AA4798" s="1" t="e">
        <f aca="false">$Y4798+$Q4798+$Z4798</f>
        <v>#VALUE!</v>
      </c>
      <c r="AB4798" s="1" t="n">
        <f aca="false">$N4798+$Q4798</f>
        <v>0</v>
      </c>
      <c r="AC4798" s="1" t="str">
        <f aca="false">IF($Y4798="","",IF(AND($AA4798&gt;=$R4798,$AA4798&lt;=$S4798),"Pass","Fail"))</f>
        <v/>
      </c>
      <c r="AD4798" s="1" t="str">
        <f aca="false">IF($Y4798="","",IF($AA4798&gt;$R4798,"Pass","Fail"))</f>
        <v/>
      </c>
      <c r="AE4798" s="1" t="str">
        <f aca="false">IF($Y4798="","",IF($AA4798&gt;=$R4798,"Pass","Fail"))</f>
        <v/>
      </c>
      <c r="AF4798" s="1" t="str">
        <f aca="false">IF($Y4798="","",IF($AA4798&lt;=$S4798,"Pass","Fail"))</f>
        <v/>
      </c>
      <c r="AG4798" s="1" t="str">
        <f aca="false">IF($Y4798="","",IF($AA4798&lt;$S4798,"Pass","Fail"))</f>
        <v/>
      </c>
      <c r="AH4798" s="23" t="str">
        <f aca="true">INDIRECT(CHOOSE(MATCH($T4798,{"±","&gt;","≥","≤","&lt;"},0), "AC", "AD", "AE", "AF", "AG") &amp; ROW())</f>
        <v/>
      </c>
      <c r="AI4798" s="56" t="str">
        <f aca="false">IF($X4798="Not Significant","No Further Action Required",
IF($AH4798="","",
IF(AND($AH4798="Pass",$L4798="0 - Passed "),"Analysis performed; no further action required.",
IF(AND($AH4798="Fail",$L4798="1 - Failed "),"Analysis performed; no further action required.",
IF(AND($AH4798="Pass",$L4798="2 - Limited In Use "),"Analysis performed; no further action required.",
IF(AND($AH4798="Fail",$L4798="3 - Adjusted "),"Analysis performed; no further action required.",
"Unit fails analysis; TSM determination required."))))))</f>
        <v/>
      </c>
      <c r="AJ4798" s="58"/>
    </row>
    <row r="4799" customFormat="false" ht="15" hidden="false" customHeight="false" outlineLevel="0" collapsed="false">
      <c r="A4799" s="56"/>
      <c r="E4799" s="57" t="str">
        <f aca="false">IF(AND($F4799="",$G4799=""),"",IF($G4799="",$F4799,HYPERLINK($G4799,$F4799)))</f>
        <v/>
      </c>
      <c r="H4799" s="1" t="str">
        <f aca="false">IF($I4799="","None Attached",IF(LEFT($I4799,5)="https",HYPERLINK($I4799,"Datasheet"),HYPERLINK(_xlfn.CONCAT("https://",$I4799),"Datasheet")))</f>
        <v>None Attached</v>
      </c>
      <c r="M4799" s="56"/>
      <c r="P4799" s="58"/>
      <c r="Q4799" s="1" t="n">
        <f aca="false">$M4799-$N4799</f>
        <v>0</v>
      </c>
      <c r="R4799" s="56"/>
      <c r="T4799" s="59" t="s">
        <v>15</v>
      </c>
      <c r="U4799" s="1" t="n">
        <f aca="false">$S4799-$R4799</f>
        <v>0</v>
      </c>
      <c r="V4799" s="1" t="n">
        <f aca="false">IF($T4799="±",$Q4799*2,$Q4799)</f>
        <v>0</v>
      </c>
      <c r="W4799" s="60" t="str">
        <f aca="false">IFERROR($U4799/ABS($V4799),"N/A")</f>
        <v>N/A</v>
      </c>
      <c r="X4799" s="61" t="str">
        <f aca="false">IF(OR($W4799="N/A",$R4799="",$S4799=""),"N/A",IF($W4799&gt;=4,"Not Significant",IF($W4799&gt;=2,"Semi-Significant","Significant")))</f>
        <v>N/A</v>
      </c>
      <c r="Z4799" s="1" t="str">
        <f aca="false">IF($D4799="Z540.1 w/data",0,"")</f>
        <v/>
      </c>
      <c r="AA4799" s="1" t="e">
        <f aca="false">$Y4799+$Q4799+$Z4799</f>
        <v>#VALUE!</v>
      </c>
      <c r="AB4799" s="1" t="n">
        <f aca="false">$N4799+$Q4799</f>
        <v>0</v>
      </c>
      <c r="AC4799" s="1" t="str">
        <f aca="false">IF($Y4799="","",IF(AND($AA4799&gt;=$R4799,$AA4799&lt;=$S4799),"Pass","Fail"))</f>
        <v/>
      </c>
      <c r="AD4799" s="1" t="str">
        <f aca="false">IF($Y4799="","",IF($AA4799&gt;$R4799,"Pass","Fail"))</f>
        <v/>
      </c>
      <c r="AE4799" s="1" t="str">
        <f aca="false">IF($Y4799="","",IF($AA4799&gt;=$R4799,"Pass","Fail"))</f>
        <v/>
      </c>
      <c r="AF4799" s="1" t="str">
        <f aca="false">IF($Y4799="","",IF($AA4799&lt;=$S4799,"Pass","Fail"))</f>
        <v/>
      </c>
      <c r="AG4799" s="1" t="str">
        <f aca="false">IF($Y4799="","",IF($AA4799&lt;$S4799,"Pass","Fail"))</f>
        <v/>
      </c>
      <c r="AH4799" s="23" t="str">
        <f aca="true">INDIRECT(CHOOSE(MATCH($T4799,{"±","&gt;","≥","≤","&lt;"},0), "AC", "AD", "AE", "AF", "AG") &amp; ROW())</f>
        <v/>
      </c>
      <c r="AI4799" s="56" t="str">
        <f aca="false">IF($X4799="Not Significant","No Further Action Required",
IF($AH4799="","",
IF(AND($AH4799="Pass",$L4799="0 - Passed "),"Analysis performed; no further action required.",
IF(AND($AH4799="Fail",$L4799="1 - Failed "),"Analysis performed; no further action required.",
IF(AND($AH4799="Pass",$L4799="2 - Limited In Use "),"Analysis performed; no further action required.",
IF(AND($AH4799="Fail",$L4799="3 - Adjusted "),"Analysis performed; no further action required.",
"Unit fails analysis; TSM determination required."))))))</f>
        <v/>
      </c>
      <c r="AJ4799" s="58"/>
    </row>
    <row r="4800" customFormat="false" ht="15" hidden="false" customHeight="false" outlineLevel="0" collapsed="false">
      <c r="A4800" s="56"/>
      <c r="E4800" s="57" t="str">
        <f aca="false">IF(AND($F4800="",$G4800=""),"",IF($G4800="",$F4800,HYPERLINK($G4800,$F4800)))</f>
        <v/>
      </c>
      <c r="H4800" s="1" t="str">
        <f aca="false">IF($I4800="","None Attached",IF(LEFT($I4800,5)="https",HYPERLINK($I4800,"Datasheet"),HYPERLINK(_xlfn.CONCAT("https://",$I4800),"Datasheet")))</f>
        <v>None Attached</v>
      </c>
      <c r="M4800" s="56"/>
      <c r="P4800" s="58"/>
      <c r="Q4800" s="1" t="n">
        <f aca="false">$M4800-$N4800</f>
        <v>0</v>
      </c>
      <c r="R4800" s="56"/>
      <c r="T4800" s="59" t="s">
        <v>15</v>
      </c>
      <c r="U4800" s="1" t="n">
        <f aca="false">$S4800-$R4800</f>
        <v>0</v>
      </c>
      <c r="V4800" s="1" t="n">
        <f aca="false">IF($T4800="±",$Q4800*2,$Q4800)</f>
        <v>0</v>
      </c>
      <c r="W4800" s="60" t="str">
        <f aca="false">IFERROR($U4800/ABS($V4800),"N/A")</f>
        <v>N/A</v>
      </c>
      <c r="X4800" s="61" t="str">
        <f aca="false">IF(OR($W4800="N/A",$R4800="",$S4800=""),"N/A",IF($W4800&gt;=4,"Not Significant",IF($W4800&gt;=2,"Semi-Significant","Significant")))</f>
        <v>N/A</v>
      </c>
      <c r="Z4800" s="1" t="str">
        <f aca="false">IF($D4800="Z540.1 w/data",0,"")</f>
        <v/>
      </c>
      <c r="AA4800" s="1" t="e">
        <f aca="false">$Y4800+$Q4800+$Z4800</f>
        <v>#VALUE!</v>
      </c>
      <c r="AB4800" s="1" t="n">
        <f aca="false">$N4800+$Q4800</f>
        <v>0</v>
      </c>
      <c r="AC4800" s="1" t="str">
        <f aca="false">IF($Y4800="","",IF(AND($AA4800&gt;=$R4800,$AA4800&lt;=$S4800),"Pass","Fail"))</f>
        <v/>
      </c>
      <c r="AD4800" s="1" t="str">
        <f aca="false">IF($Y4800="","",IF($AA4800&gt;$R4800,"Pass","Fail"))</f>
        <v/>
      </c>
      <c r="AE4800" s="1" t="str">
        <f aca="false">IF($Y4800="","",IF($AA4800&gt;=$R4800,"Pass","Fail"))</f>
        <v/>
      </c>
      <c r="AF4800" s="1" t="str">
        <f aca="false">IF($Y4800="","",IF($AA4800&lt;=$S4800,"Pass","Fail"))</f>
        <v/>
      </c>
      <c r="AG4800" s="1" t="str">
        <f aca="false">IF($Y4800="","",IF($AA4800&lt;$S4800,"Pass","Fail"))</f>
        <v/>
      </c>
      <c r="AH4800" s="23" t="str">
        <f aca="true">INDIRECT(CHOOSE(MATCH($T4800,{"±","&gt;","≥","≤","&lt;"},0), "AC", "AD", "AE", "AF", "AG") &amp; ROW())</f>
        <v/>
      </c>
      <c r="AI4800" s="56" t="str">
        <f aca="false">IF($X4800="Not Significant","No Further Action Required",
IF($AH4800="","",
IF(AND($AH4800="Pass",$L4800="0 - Passed "),"Analysis performed; no further action required.",
IF(AND($AH4800="Fail",$L4800="1 - Failed "),"Analysis performed; no further action required.",
IF(AND($AH4800="Pass",$L4800="2 - Limited In Use "),"Analysis performed; no further action required.",
IF(AND($AH4800="Fail",$L4800="3 - Adjusted "),"Analysis performed; no further action required.",
"Unit fails analysis; TSM determination required."))))))</f>
        <v/>
      </c>
      <c r="AJ4800" s="58"/>
    </row>
    <row r="4801" customFormat="false" ht="15" hidden="false" customHeight="false" outlineLevel="0" collapsed="false">
      <c r="A4801" s="56"/>
      <c r="E4801" s="57" t="str">
        <f aca="false">IF(AND($F4801="",$G4801=""),"",IF($G4801="",$F4801,HYPERLINK($G4801,$F4801)))</f>
        <v/>
      </c>
      <c r="H4801" s="1" t="str">
        <f aca="false">IF($I4801="","None Attached",IF(LEFT($I4801,5)="https",HYPERLINK($I4801,"Datasheet"),HYPERLINK(_xlfn.CONCAT("https://",$I4801),"Datasheet")))</f>
        <v>None Attached</v>
      </c>
      <c r="M4801" s="56"/>
      <c r="P4801" s="58"/>
      <c r="Q4801" s="1" t="n">
        <f aca="false">$M4801-$N4801</f>
        <v>0</v>
      </c>
      <c r="R4801" s="56"/>
      <c r="T4801" s="59" t="s">
        <v>15</v>
      </c>
      <c r="U4801" s="1" t="n">
        <f aca="false">$S4801-$R4801</f>
        <v>0</v>
      </c>
      <c r="V4801" s="1" t="n">
        <f aca="false">IF($T4801="±",$Q4801*2,$Q4801)</f>
        <v>0</v>
      </c>
      <c r="W4801" s="60" t="str">
        <f aca="false">IFERROR($U4801/ABS($V4801),"N/A")</f>
        <v>N/A</v>
      </c>
      <c r="X4801" s="61" t="str">
        <f aca="false">IF(OR($W4801="N/A",$R4801="",$S4801=""),"N/A",IF($W4801&gt;=4,"Not Significant",IF($W4801&gt;=2,"Semi-Significant","Significant")))</f>
        <v>N/A</v>
      </c>
      <c r="Z4801" s="1" t="str">
        <f aca="false">IF($D4801="Z540.1 w/data",0,"")</f>
        <v/>
      </c>
      <c r="AA4801" s="1" t="e">
        <f aca="false">$Y4801+$Q4801+$Z4801</f>
        <v>#VALUE!</v>
      </c>
      <c r="AB4801" s="1" t="n">
        <f aca="false">$N4801+$Q4801</f>
        <v>0</v>
      </c>
      <c r="AC4801" s="1" t="str">
        <f aca="false">IF($Y4801="","",IF(AND($AA4801&gt;=$R4801,$AA4801&lt;=$S4801),"Pass","Fail"))</f>
        <v/>
      </c>
      <c r="AD4801" s="1" t="str">
        <f aca="false">IF($Y4801="","",IF($AA4801&gt;$R4801,"Pass","Fail"))</f>
        <v/>
      </c>
      <c r="AE4801" s="1" t="str">
        <f aca="false">IF($Y4801="","",IF($AA4801&gt;=$R4801,"Pass","Fail"))</f>
        <v/>
      </c>
      <c r="AF4801" s="1" t="str">
        <f aca="false">IF($Y4801="","",IF($AA4801&lt;=$S4801,"Pass","Fail"))</f>
        <v/>
      </c>
      <c r="AG4801" s="1" t="str">
        <f aca="false">IF($Y4801="","",IF($AA4801&lt;$S4801,"Pass","Fail"))</f>
        <v/>
      </c>
      <c r="AH4801" s="23" t="str">
        <f aca="true">INDIRECT(CHOOSE(MATCH($T4801,{"±","&gt;","≥","≤","&lt;"},0), "AC", "AD", "AE", "AF", "AG") &amp; ROW())</f>
        <v/>
      </c>
      <c r="AI4801" s="56" t="str">
        <f aca="false">IF($X4801="Not Significant","No Further Action Required",
IF($AH4801="","",
IF(AND($AH4801="Pass",$L4801="0 - Passed "),"Analysis performed; no further action required.",
IF(AND($AH4801="Fail",$L4801="1 - Failed "),"Analysis performed; no further action required.",
IF(AND($AH4801="Pass",$L4801="2 - Limited In Use "),"Analysis performed; no further action required.",
IF(AND($AH4801="Fail",$L4801="3 - Adjusted "),"Analysis performed; no further action required.",
"Unit fails analysis; TSM determination required."))))))</f>
        <v/>
      </c>
      <c r="AJ4801" s="58"/>
    </row>
    <row r="4802" customFormat="false" ht="15" hidden="false" customHeight="false" outlineLevel="0" collapsed="false">
      <c r="A4802" s="56"/>
      <c r="E4802" s="57" t="str">
        <f aca="false">IF(AND($F4802="",$G4802=""),"",IF($G4802="",$F4802,HYPERLINK($G4802,$F4802)))</f>
        <v/>
      </c>
      <c r="H4802" s="1" t="str">
        <f aca="false">IF($I4802="","None Attached",IF(LEFT($I4802,5)="https",HYPERLINK($I4802,"Datasheet"),HYPERLINK(_xlfn.CONCAT("https://",$I4802),"Datasheet")))</f>
        <v>None Attached</v>
      </c>
      <c r="M4802" s="56"/>
      <c r="P4802" s="58"/>
      <c r="Q4802" s="1" t="n">
        <f aca="false">$M4802-$N4802</f>
        <v>0</v>
      </c>
      <c r="R4802" s="56"/>
      <c r="T4802" s="59" t="s">
        <v>15</v>
      </c>
      <c r="U4802" s="1" t="n">
        <f aca="false">$S4802-$R4802</f>
        <v>0</v>
      </c>
      <c r="V4802" s="1" t="n">
        <f aca="false">IF($T4802="±",$Q4802*2,$Q4802)</f>
        <v>0</v>
      </c>
      <c r="W4802" s="60" t="str">
        <f aca="false">IFERROR($U4802/ABS($V4802),"N/A")</f>
        <v>N/A</v>
      </c>
      <c r="X4802" s="61" t="str">
        <f aca="false">IF(OR($W4802="N/A",$R4802="",$S4802=""),"N/A",IF($W4802&gt;=4,"Not Significant",IF($W4802&gt;=2,"Semi-Significant","Significant")))</f>
        <v>N/A</v>
      </c>
      <c r="Z4802" s="1" t="str">
        <f aca="false">IF($D4802="Z540.1 w/data",0,"")</f>
        <v/>
      </c>
      <c r="AA4802" s="1" t="e">
        <f aca="false">$Y4802+$Q4802+$Z4802</f>
        <v>#VALUE!</v>
      </c>
      <c r="AB4802" s="1" t="n">
        <f aca="false">$N4802+$Q4802</f>
        <v>0</v>
      </c>
      <c r="AC4802" s="1" t="str">
        <f aca="false">IF($Y4802="","",IF(AND($AA4802&gt;=$R4802,$AA4802&lt;=$S4802),"Pass","Fail"))</f>
        <v/>
      </c>
      <c r="AD4802" s="1" t="str">
        <f aca="false">IF($Y4802="","",IF($AA4802&gt;$R4802,"Pass","Fail"))</f>
        <v/>
      </c>
      <c r="AE4802" s="1" t="str">
        <f aca="false">IF($Y4802="","",IF($AA4802&gt;=$R4802,"Pass","Fail"))</f>
        <v/>
      </c>
      <c r="AF4802" s="1" t="str">
        <f aca="false">IF($Y4802="","",IF($AA4802&lt;=$S4802,"Pass","Fail"))</f>
        <v/>
      </c>
      <c r="AG4802" s="1" t="str">
        <f aca="false">IF($Y4802="","",IF($AA4802&lt;$S4802,"Pass","Fail"))</f>
        <v/>
      </c>
      <c r="AH4802" s="23" t="str">
        <f aca="true">INDIRECT(CHOOSE(MATCH($T4802,{"±","&gt;","≥","≤","&lt;"},0), "AC", "AD", "AE", "AF", "AG") &amp; ROW())</f>
        <v/>
      </c>
      <c r="AI4802" s="56" t="str">
        <f aca="false">IF($X4802="Not Significant","No Further Action Required",
IF($AH4802="","",
IF(AND($AH4802="Pass",$L4802="0 - Passed "),"Analysis performed; no further action required.",
IF(AND($AH4802="Fail",$L4802="1 - Failed "),"Analysis performed; no further action required.",
IF(AND($AH4802="Pass",$L4802="2 - Limited In Use "),"Analysis performed; no further action required.",
IF(AND($AH4802="Fail",$L4802="3 - Adjusted "),"Analysis performed; no further action required.",
"Unit fails analysis; TSM determination required."))))))</f>
        <v/>
      </c>
      <c r="AJ4802" s="58"/>
    </row>
    <row r="4803" customFormat="false" ht="15" hidden="false" customHeight="false" outlineLevel="0" collapsed="false">
      <c r="A4803" s="56"/>
      <c r="E4803" s="57" t="str">
        <f aca="false">IF(AND($F4803="",$G4803=""),"",IF($G4803="",$F4803,HYPERLINK($G4803,$F4803)))</f>
        <v/>
      </c>
      <c r="H4803" s="1" t="str">
        <f aca="false">IF($I4803="","None Attached",IF(LEFT($I4803,5)="https",HYPERLINK($I4803,"Datasheet"),HYPERLINK(_xlfn.CONCAT("https://",$I4803),"Datasheet")))</f>
        <v>None Attached</v>
      </c>
      <c r="M4803" s="56"/>
      <c r="P4803" s="58"/>
      <c r="Q4803" s="1" t="n">
        <f aca="false">$M4803-$N4803</f>
        <v>0</v>
      </c>
      <c r="R4803" s="56"/>
      <c r="T4803" s="59" t="s">
        <v>15</v>
      </c>
      <c r="U4803" s="1" t="n">
        <f aca="false">$S4803-$R4803</f>
        <v>0</v>
      </c>
      <c r="V4803" s="1" t="n">
        <f aca="false">IF($T4803="±",$Q4803*2,$Q4803)</f>
        <v>0</v>
      </c>
      <c r="W4803" s="60" t="str">
        <f aca="false">IFERROR($U4803/ABS($V4803),"N/A")</f>
        <v>N/A</v>
      </c>
      <c r="X4803" s="61" t="str">
        <f aca="false">IF(OR($W4803="N/A",$R4803="",$S4803=""),"N/A",IF($W4803&gt;=4,"Not Significant",IF($W4803&gt;=2,"Semi-Significant","Significant")))</f>
        <v>N/A</v>
      </c>
      <c r="Z4803" s="1" t="str">
        <f aca="false">IF($D4803="Z540.1 w/data",0,"")</f>
        <v/>
      </c>
      <c r="AA4803" s="1" t="e">
        <f aca="false">$Y4803+$Q4803+$Z4803</f>
        <v>#VALUE!</v>
      </c>
      <c r="AB4803" s="1" t="n">
        <f aca="false">$N4803+$Q4803</f>
        <v>0</v>
      </c>
      <c r="AC4803" s="1" t="str">
        <f aca="false">IF($Y4803="","",IF(AND($AA4803&gt;=$R4803,$AA4803&lt;=$S4803),"Pass","Fail"))</f>
        <v/>
      </c>
      <c r="AD4803" s="1" t="str">
        <f aca="false">IF($Y4803="","",IF($AA4803&gt;$R4803,"Pass","Fail"))</f>
        <v/>
      </c>
      <c r="AE4803" s="1" t="str">
        <f aca="false">IF($Y4803="","",IF($AA4803&gt;=$R4803,"Pass","Fail"))</f>
        <v/>
      </c>
      <c r="AF4803" s="1" t="str">
        <f aca="false">IF($Y4803="","",IF($AA4803&lt;=$S4803,"Pass","Fail"))</f>
        <v/>
      </c>
      <c r="AG4803" s="1" t="str">
        <f aca="false">IF($Y4803="","",IF($AA4803&lt;$S4803,"Pass","Fail"))</f>
        <v/>
      </c>
      <c r="AH4803" s="23" t="str">
        <f aca="true">INDIRECT(CHOOSE(MATCH($T4803,{"±","&gt;","≥","≤","&lt;"},0), "AC", "AD", "AE", "AF", "AG") &amp; ROW())</f>
        <v/>
      </c>
      <c r="AI4803" s="56" t="str">
        <f aca="false">IF($X4803="Not Significant","No Further Action Required",
IF($AH4803="","",
IF(AND($AH4803="Pass",$L4803="0 - Passed "),"Analysis performed; no further action required.",
IF(AND($AH4803="Fail",$L4803="1 - Failed "),"Analysis performed; no further action required.",
IF(AND($AH4803="Pass",$L4803="2 - Limited In Use "),"Analysis performed; no further action required.",
IF(AND($AH4803="Fail",$L4803="3 - Adjusted "),"Analysis performed; no further action required.",
"Unit fails analysis; TSM determination required."))))))</f>
        <v/>
      </c>
      <c r="AJ4803" s="58"/>
    </row>
    <row r="4804" customFormat="false" ht="15" hidden="false" customHeight="false" outlineLevel="0" collapsed="false">
      <c r="A4804" s="56"/>
      <c r="E4804" s="57" t="str">
        <f aca="false">IF(AND($F4804="",$G4804=""),"",IF($G4804="",$F4804,HYPERLINK($G4804,$F4804)))</f>
        <v/>
      </c>
      <c r="H4804" s="1" t="str">
        <f aca="false">IF($I4804="","None Attached",IF(LEFT($I4804,5)="https",HYPERLINK($I4804,"Datasheet"),HYPERLINK(_xlfn.CONCAT("https://",$I4804),"Datasheet")))</f>
        <v>None Attached</v>
      </c>
      <c r="M4804" s="56"/>
      <c r="P4804" s="58"/>
      <c r="Q4804" s="1" t="n">
        <f aca="false">$M4804-$N4804</f>
        <v>0</v>
      </c>
      <c r="R4804" s="56"/>
      <c r="T4804" s="59" t="s">
        <v>15</v>
      </c>
      <c r="U4804" s="1" t="n">
        <f aca="false">$S4804-$R4804</f>
        <v>0</v>
      </c>
      <c r="V4804" s="1" t="n">
        <f aca="false">IF($T4804="±",$Q4804*2,$Q4804)</f>
        <v>0</v>
      </c>
      <c r="W4804" s="60" t="str">
        <f aca="false">IFERROR($U4804/ABS($V4804),"N/A")</f>
        <v>N/A</v>
      </c>
      <c r="X4804" s="61" t="str">
        <f aca="false">IF(OR($W4804="N/A",$R4804="",$S4804=""),"N/A",IF($W4804&gt;=4,"Not Significant",IF($W4804&gt;=2,"Semi-Significant","Significant")))</f>
        <v>N/A</v>
      </c>
      <c r="Z4804" s="1" t="str">
        <f aca="false">IF($D4804="Z540.1 w/data",0,"")</f>
        <v/>
      </c>
      <c r="AA4804" s="1" t="e">
        <f aca="false">$Y4804+$Q4804+$Z4804</f>
        <v>#VALUE!</v>
      </c>
      <c r="AB4804" s="1" t="n">
        <f aca="false">$N4804+$Q4804</f>
        <v>0</v>
      </c>
      <c r="AC4804" s="1" t="str">
        <f aca="false">IF($Y4804="","",IF(AND($AA4804&gt;=$R4804,$AA4804&lt;=$S4804),"Pass","Fail"))</f>
        <v/>
      </c>
      <c r="AD4804" s="1" t="str">
        <f aca="false">IF($Y4804="","",IF($AA4804&gt;$R4804,"Pass","Fail"))</f>
        <v/>
      </c>
      <c r="AE4804" s="1" t="str">
        <f aca="false">IF($Y4804="","",IF($AA4804&gt;=$R4804,"Pass","Fail"))</f>
        <v/>
      </c>
      <c r="AF4804" s="1" t="str">
        <f aca="false">IF($Y4804="","",IF($AA4804&lt;=$S4804,"Pass","Fail"))</f>
        <v/>
      </c>
      <c r="AG4804" s="1" t="str">
        <f aca="false">IF($Y4804="","",IF($AA4804&lt;$S4804,"Pass","Fail"))</f>
        <v/>
      </c>
      <c r="AH4804" s="23" t="str">
        <f aca="true">INDIRECT(CHOOSE(MATCH($T4804,{"±","&gt;","≥","≤","&lt;"},0), "AC", "AD", "AE", "AF", "AG") &amp; ROW())</f>
        <v/>
      </c>
      <c r="AI4804" s="56" t="str">
        <f aca="false">IF($X4804="Not Significant","No Further Action Required",
IF($AH4804="","",
IF(AND($AH4804="Pass",$L4804="0 - Passed "),"Analysis performed; no further action required.",
IF(AND($AH4804="Fail",$L4804="1 - Failed "),"Analysis performed; no further action required.",
IF(AND($AH4804="Pass",$L4804="2 - Limited In Use "),"Analysis performed; no further action required.",
IF(AND($AH4804="Fail",$L4804="3 - Adjusted "),"Analysis performed; no further action required.",
"Unit fails analysis; TSM determination required."))))))</f>
        <v/>
      </c>
      <c r="AJ4804" s="58"/>
    </row>
    <row r="4805" customFormat="false" ht="15" hidden="false" customHeight="false" outlineLevel="0" collapsed="false">
      <c r="A4805" s="56"/>
      <c r="E4805" s="57" t="str">
        <f aca="false">IF(AND($F4805="",$G4805=""),"",IF($G4805="",$F4805,HYPERLINK($G4805,$F4805)))</f>
        <v/>
      </c>
      <c r="H4805" s="1" t="str">
        <f aca="false">IF($I4805="","None Attached",IF(LEFT($I4805,5)="https",HYPERLINK($I4805,"Datasheet"),HYPERLINK(_xlfn.CONCAT("https://",$I4805),"Datasheet")))</f>
        <v>None Attached</v>
      </c>
      <c r="M4805" s="56"/>
      <c r="P4805" s="58"/>
      <c r="Q4805" s="1" t="n">
        <f aca="false">$M4805-$N4805</f>
        <v>0</v>
      </c>
      <c r="R4805" s="56"/>
      <c r="T4805" s="59" t="s">
        <v>15</v>
      </c>
      <c r="U4805" s="1" t="n">
        <f aca="false">$S4805-$R4805</f>
        <v>0</v>
      </c>
      <c r="V4805" s="1" t="n">
        <f aca="false">IF($T4805="±",$Q4805*2,$Q4805)</f>
        <v>0</v>
      </c>
      <c r="W4805" s="60" t="str">
        <f aca="false">IFERROR($U4805/ABS($V4805),"N/A")</f>
        <v>N/A</v>
      </c>
      <c r="X4805" s="61" t="str">
        <f aca="false">IF(OR($W4805="N/A",$R4805="",$S4805=""),"N/A",IF($W4805&gt;=4,"Not Significant",IF($W4805&gt;=2,"Semi-Significant","Significant")))</f>
        <v>N/A</v>
      </c>
      <c r="Z4805" s="1" t="str">
        <f aca="false">IF($D4805="Z540.1 w/data",0,"")</f>
        <v/>
      </c>
      <c r="AA4805" s="1" t="e">
        <f aca="false">$Y4805+$Q4805+$Z4805</f>
        <v>#VALUE!</v>
      </c>
      <c r="AB4805" s="1" t="n">
        <f aca="false">$N4805+$Q4805</f>
        <v>0</v>
      </c>
      <c r="AC4805" s="1" t="str">
        <f aca="false">IF($Y4805="","",IF(AND($AA4805&gt;=$R4805,$AA4805&lt;=$S4805),"Pass","Fail"))</f>
        <v/>
      </c>
      <c r="AD4805" s="1" t="str">
        <f aca="false">IF($Y4805="","",IF($AA4805&gt;$R4805,"Pass","Fail"))</f>
        <v/>
      </c>
      <c r="AE4805" s="1" t="str">
        <f aca="false">IF($Y4805="","",IF($AA4805&gt;=$R4805,"Pass","Fail"))</f>
        <v/>
      </c>
      <c r="AF4805" s="1" t="str">
        <f aca="false">IF($Y4805="","",IF($AA4805&lt;=$S4805,"Pass","Fail"))</f>
        <v/>
      </c>
      <c r="AG4805" s="1" t="str">
        <f aca="false">IF($Y4805="","",IF($AA4805&lt;$S4805,"Pass","Fail"))</f>
        <v/>
      </c>
      <c r="AH4805" s="23" t="str">
        <f aca="true">INDIRECT(CHOOSE(MATCH($T4805,{"±","&gt;","≥","≤","&lt;"},0), "AC", "AD", "AE", "AF", "AG") &amp; ROW())</f>
        <v/>
      </c>
      <c r="AI4805" s="56" t="str">
        <f aca="false">IF($X4805="Not Significant","No Further Action Required",
IF($AH4805="","",
IF(AND($AH4805="Pass",$L4805="0 - Passed "),"Analysis performed; no further action required.",
IF(AND($AH4805="Fail",$L4805="1 - Failed "),"Analysis performed; no further action required.",
IF(AND($AH4805="Pass",$L4805="2 - Limited In Use "),"Analysis performed; no further action required.",
IF(AND($AH4805="Fail",$L4805="3 - Adjusted "),"Analysis performed; no further action required.",
"Unit fails analysis; TSM determination required."))))))</f>
        <v/>
      </c>
      <c r="AJ4805" s="58"/>
    </row>
    <row r="4806" customFormat="false" ht="15" hidden="false" customHeight="false" outlineLevel="0" collapsed="false">
      <c r="A4806" s="56"/>
      <c r="E4806" s="57" t="str">
        <f aca="false">IF(AND($F4806="",$G4806=""),"",IF($G4806="",$F4806,HYPERLINK($G4806,$F4806)))</f>
        <v/>
      </c>
      <c r="H4806" s="1" t="str">
        <f aca="false">IF($I4806="","None Attached",IF(LEFT($I4806,5)="https",HYPERLINK($I4806,"Datasheet"),HYPERLINK(_xlfn.CONCAT("https://",$I4806),"Datasheet")))</f>
        <v>None Attached</v>
      </c>
      <c r="M4806" s="56"/>
      <c r="P4806" s="58"/>
      <c r="Q4806" s="1" t="n">
        <f aca="false">$M4806-$N4806</f>
        <v>0</v>
      </c>
      <c r="R4806" s="56"/>
      <c r="T4806" s="59" t="s">
        <v>15</v>
      </c>
      <c r="U4806" s="1" t="n">
        <f aca="false">$S4806-$R4806</f>
        <v>0</v>
      </c>
      <c r="V4806" s="1" t="n">
        <f aca="false">IF($T4806="±",$Q4806*2,$Q4806)</f>
        <v>0</v>
      </c>
      <c r="W4806" s="60" t="str">
        <f aca="false">IFERROR($U4806/ABS($V4806),"N/A")</f>
        <v>N/A</v>
      </c>
      <c r="X4806" s="61" t="str">
        <f aca="false">IF(OR($W4806="N/A",$R4806="",$S4806=""),"N/A",IF($W4806&gt;=4,"Not Significant",IF($W4806&gt;=2,"Semi-Significant","Significant")))</f>
        <v>N/A</v>
      </c>
      <c r="Z4806" s="1" t="str">
        <f aca="false">IF($D4806="Z540.1 w/data",0,"")</f>
        <v/>
      </c>
      <c r="AA4806" s="1" t="e">
        <f aca="false">$Y4806+$Q4806+$Z4806</f>
        <v>#VALUE!</v>
      </c>
      <c r="AB4806" s="1" t="n">
        <f aca="false">$N4806+$Q4806</f>
        <v>0</v>
      </c>
      <c r="AC4806" s="1" t="str">
        <f aca="false">IF($Y4806="","",IF(AND($AA4806&gt;=$R4806,$AA4806&lt;=$S4806),"Pass","Fail"))</f>
        <v/>
      </c>
      <c r="AD4806" s="1" t="str">
        <f aca="false">IF($Y4806="","",IF($AA4806&gt;$R4806,"Pass","Fail"))</f>
        <v/>
      </c>
      <c r="AE4806" s="1" t="str">
        <f aca="false">IF($Y4806="","",IF($AA4806&gt;=$R4806,"Pass","Fail"))</f>
        <v/>
      </c>
      <c r="AF4806" s="1" t="str">
        <f aca="false">IF($Y4806="","",IF($AA4806&lt;=$S4806,"Pass","Fail"))</f>
        <v/>
      </c>
      <c r="AG4806" s="1" t="str">
        <f aca="false">IF($Y4806="","",IF($AA4806&lt;$S4806,"Pass","Fail"))</f>
        <v/>
      </c>
      <c r="AH4806" s="23" t="str">
        <f aca="true">INDIRECT(CHOOSE(MATCH($T4806,{"±","&gt;","≥","≤","&lt;"},0), "AC", "AD", "AE", "AF", "AG") &amp; ROW())</f>
        <v/>
      </c>
      <c r="AI4806" s="56" t="str">
        <f aca="false">IF($X4806="Not Significant","No Further Action Required",
IF($AH4806="","",
IF(AND($AH4806="Pass",$L4806="0 - Passed "),"Analysis performed; no further action required.",
IF(AND($AH4806="Fail",$L4806="1 - Failed "),"Analysis performed; no further action required.",
IF(AND($AH4806="Pass",$L4806="2 - Limited In Use "),"Analysis performed; no further action required.",
IF(AND($AH4806="Fail",$L4806="3 - Adjusted "),"Analysis performed; no further action required.",
"Unit fails analysis; TSM determination required."))))))</f>
        <v/>
      </c>
      <c r="AJ4806" s="58"/>
    </row>
    <row r="4807" customFormat="false" ht="15" hidden="false" customHeight="false" outlineLevel="0" collapsed="false">
      <c r="A4807" s="56"/>
      <c r="E4807" s="57" t="str">
        <f aca="false">IF(AND($F4807="",$G4807=""),"",IF($G4807="",$F4807,HYPERLINK($G4807,$F4807)))</f>
        <v/>
      </c>
      <c r="H4807" s="1" t="str">
        <f aca="false">IF($I4807="","None Attached",IF(LEFT($I4807,5)="https",HYPERLINK($I4807,"Datasheet"),HYPERLINK(_xlfn.CONCAT("https://",$I4807),"Datasheet")))</f>
        <v>None Attached</v>
      </c>
      <c r="M4807" s="56"/>
      <c r="P4807" s="58"/>
      <c r="Q4807" s="1" t="n">
        <f aca="false">$M4807-$N4807</f>
        <v>0</v>
      </c>
      <c r="R4807" s="56"/>
      <c r="T4807" s="59" t="s">
        <v>15</v>
      </c>
      <c r="U4807" s="1" t="n">
        <f aca="false">$S4807-$R4807</f>
        <v>0</v>
      </c>
      <c r="V4807" s="1" t="n">
        <f aca="false">IF($T4807="±",$Q4807*2,$Q4807)</f>
        <v>0</v>
      </c>
      <c r="W4807" s="60" t="str">
        <f aca="false">IFERROR($U4807/ABS($V4807),"N/A")</f>
        <v>N/A</v>
      </c>
      <c r="X4807" s="61" t="str">
        <f aca="false">IF(OR($W4807="N/A",$R4807="",$S4807=""),"N/A",IF($W4807&gt;=4,"Not Significant",IF($W4807&gt;=2,"Semi-Significant","Significant")))</f>
        <v>N/A</v>
      </c>
      <c r="Z4807" s="1" t="str">
        <f aca="false">IF($D4807="Z540.1 w/data",0,"")</f>
        <v/>
      </c>
      <c r="AA4807" s="1" t="e">
        <f aca="false">$Y4807+$Q4807+$Z4807</f>
        <v>#VALUE!</v>
      </c>
      <c r="AB4807" s="1" t="n">
        <f aca="false">$N4807+$Q4807</f>
        <v>0</v>
      </c>
      <c r="AC4807" s="1" t="str">
        <f aca="false">IF($Y4807="","",IF(AND($AA4807&gt;=$R4807,$AA4807&lt;=$S4807),"Pass","Fail"))</f>
        <v/>
      </c>
      <c r="AD4807" s="1" t="str">
        <f aca="false">IF($Y4807="","",IF($AA4807&gt;$R4807,"Pass","Fail"))</f>
        <v/>
      </c>
      <c r="AE4807" s="1" t="str">
        <f aca="false">IF($Y4807="","",IF($AA4807&gt;=$R4807,"Pass","Fail"))</f>
        <v/>
      </c>
      <c r="AF4807" s="1" t="str">
        <f aca="false">IF($Y4807="","",IF($AA4807&lt;=$S4807,"Pass","Fail"))</f>
        <v/>
      </c>
      <c r="AG4807" s="1" t="str">
        <f aca="false">IF($Y4807="","",IF($AA4807&lt;$S4807,"Pass","Fail"))</f>
        <v/>
      </c>
      <c r="AH4807" s="23" t="str">
        <f aca="true">INDIRECT(CHOOSE(MATCH($T4807,{"±","&gt;","≥","≤","&lt;"},0), "AC", "AD", "AE", "AF", "AG") &amp; ROW())</f>
        <v/>
      </c>
      <c r="AI4807" s="56" t="str">
        <f aca="false">IF($X4807="Not Significant","No Further Action Required",
IF($AH4807="","",
IF(AND($AH4807="Pass",$L4807="0 - Passed "),"Analysis performed; no further action required.",
IF(AND($AH4807="Fail",$L4807="1 - Failed "),"Analysis performed; no further action required.",
IF(AND($AH4807="Pass",$L4807="2 - Limited In Use "),"Analysis performed; no further action required.",
IF(AND($AH4807="Fail",$L4807="3 - Adjusted "),"Analysis performed; no further action required.",
"Unit fails analysis; TSM determination required."))))))</f>
        <v/>
      </c>
      <c r="AJ4807" s="58"/>
    </row>
    <row r="4808" customFormat="false" ht="15" hidden="false" customHeight="false" outlineLevel="0" collapsed="false">
      <c r="A4808" s="56"/>
      <c r="E4808" s="57" t="str">
        <f aca="false">IF(AND($F4808="",$G4808=""),"",IF($G4808="",$F4808,HYPERLINK($G4808,$F4808)))</f>
        <v/>
      </c>
      <c r="H4808" s="1" t="str">
        <f aca="false">IF($I4808="","None Attached",IF(LEFT($I4808,5)="https",HYPERLINK($I4808,"Datasheet"),HYPERLINK(_xlfn.CONCAT("https://",$I4808),"Datasheet")))</f>
        <v>None Attached</v>
      </c>
      <c r="M4808" s="56"/>
      <c r="P4808" s="58"/>
      <c r="Q4808" s="1" t="n">
        <f aca="false">$M4808-$N4808</f>
        <v>0</v>
      </c>
      <c r="R4808" s="56"/>
      <c r="T4808" s="59" t="s">
        <v>15</v>
      </c>
      <c r="U4808" s="1" t="n">
        <f aca="false">$S4808-$R4808</f>
        <v>0</v>
      </c>
      <c r="V4808" s="1" t="n">
        <f aca="false">IF($T4808="±",$Q4808*2,$Q4808)</f>
        <v>0</v>
      </c>
      <c r="W4808" s="60" t="str">
        <f aca="false">IFERROR($U4808/ABS($V4808),"N/A")</f>
        <v>N/A</v>
      </c>
      <c r="X4808" s="61" t="str">
        <f aca="false">IF(OR($W4808="N/A",$R4808="",$S4808=""),"N/A",IF($W4808&gt;=4,"Not Significant",IF($W4808&gt;=2,"Semi-Significant","Significant")))</f>
        <v>N/A</v>
      </c>
      <c r="Z4808" s="1" t="str">
        <f aca="false">IF($D4808="Z540.1 w/data",0,"")</f>
        <v/>
      </c>
      <c r="AA4808" s="1" t="e">
        <f aca="false">$Y4808+$Q4808+$Z4808</f>
        <v>#VALUE!</v>
      </c>
      <c r="AB4808" s="1" t="n">
        <f aca="false">$N4808+$Q4808</f>
        <v>0</v>
      </c>
      <c r="AC4808" s="1" t="str">
        <f aca="false">IF($Y4808="","",IF(AND($AA4808&gt;=$R4808,$AA4808&lt;=$S4808),"Pass","Fail"))</f>
        <v/>
      </c>
      <c r="AD4808" s="1" t="str">
        <f aca="false">IF($Y4808="","",IF($AA4808&gt;$R4808,"Pass","Fail"))</f>
        <v/>
      </c>
      <c r="AE4808" s="1" t="str">
        <f aca="false">IF($Y4808="","",IF($AA4808&gt;=$R4808,"Pass","Fail"))</f>
        <v/>
      </c>
      <c r="AF4808" s="1" t="str">
        <f aca="false">IF($Y4808="","",IF($AA4808&lt;=$S4808,"Pass","Fail"))</f>
        <v/>
      </c>
      <c r="AG4808" s="1" t="str">
        <f aca="false">IF($Y4808="","",IF($AA4808&lt;$S4808,"Pass","Fail"))</f>
        <v/>
      </c>
      <c r="AH4808" s="23" t="str">
        <f aca="true">INDIRECT(CHOOSE(MATCH($T4808,{"±","&gt;","≥","≤","&lt;"},0), "AC", "AD", "AE", "AF", "AG") &amp; ROW())</f>
        <v/>
      </c>
      <c r="AI4808" s="56" t="str">
        <f aca="false">IF($X4808="Not Significant","No Further Action Required",
IF($AH4808="","",
IF(AND($AH4808="Pass",$L4808="0 - Passed "),"Analysis performed; no further action required.",
IF(AND($AH4808="Fail",$L4808="1 - Failed "),"Analysis performed; no further action required.",
IF(AND($AH4808="Pass",$L4808="2 - Limited In Use "),"Analysis performed; no further action required.",
IF(AND($AH4808="Fail",$L4808="3 - Adjusted "),"Analysis performed; no further action required.",
"Unit fails analysis; TSM determination required."))))))</f>
        <v/>
      </c>
      <c r="AJ4808" s="58"/>
    </row>
    <row r="4809" customFormat="false" ht="15" hidden="false" customHeight="false" outlineLevel="0" collapsed="false">
      <c r="A4809" s="56"/>
      <c r="E4809" s="57" t="str">
        <f aca="false">IF(AND($F4809="",$G4809=""),"",IF($G4809="",$F4809,HYPERLINK($G4809,$F4809)))</f>
        <v/>
      </c>
      <c r="H4809" s="1" t="str">
        <f aca="false">IF($I4809="","None Attached",IF(LEFT($I4809,5)="https",HYPERLINK($I4809,"Datasheet"),HYPERLINK(_xlfn.CONCAT("https://",$I4809),"Datasheet")))</f>
        <v>None Attached</v>
      </c>
      <c r="M4809" s="56"/>
      <c r="P4809" s="58"/>
      <c r="Q4809" s="1" t="n">
        <f aca="false">$M4809-$N4809</f>
        <v>0</v>
      </c>
      <c r="R4809" s="56"/>
      <c r="T4809" s="59" t="s">
        <v>15</v>
      </c>
      <c r="U4809" s="1" t="n">
        <f aca="false">$S4809-$R4809</f>
        <v>0</v>
      </c>
      <c r="V4809" s="1" t="n">
        <f aca="false">IF($T4809="±",$Q4809*2,$Q4809)</f>
        <v>0</v>
      </c>
      <c r="W4809" s="60" t="str">
        <f aca="false">IFERROR($U4809/ABS($V4809),"N/A")</f>
        <v>N/A</v>
      </c>
      <c r="X4809" s="61" t="str">
        <f aca="false">IF(OR($W4809="N/A",$R4809="",$S4809=""),"N/A",IF($W4809&gt;=4,"Not Significant",IF($W4809&gt;=2,"Semi-Significant","Significant")))</f>
        <v>N/A</v>
      </c>
      <c r="Z4809" s="1" t="str">
        <f aca="false">IF($D4809="Z540.1 w/data",0,"")</f>
        <v/>
      </c>
      <c r="AA4809" s="1" t="e">
        <f aca="false">$Y4809+$Q4809+$Z4809</f>
        <v>#VALUE!</v>
      </c>
      <c r="AB4809" s="1" t="n">
        <f aca="false">$N4809+$Q4809</f>
        <v>0</v>
      </c>
      <c r="AC4809" s="1" t="str">
        <f aca="false">IF($Y4809="","",IF(AND($AA4809&gt;=$R4809,$AA4809&lt;=$S4809),"Pass","Fail"))</f>
        <v/>
      </c>
      <c r="AD4809" s="1" t="str">
        <f aca="false">IF($Y4809="","",IF($AA4809&gt;$R4809,"Pass","Fail"))</f>
        <v/>
      </c>
      <c r="AE4809" s="1" t="str">
        <f aca="false">IF($Y4809="","",IF($AA4809&gt;=$R4809,"Pass","Fail"))</f>
        <v/>
      </c>
      <c r="AF4809" s="1" t="str">
        <f aca="false">IF($Y4809="","",IF($AA4809&lt;=$S4809,"Pass","Fail"))</f>
        <v/>
      </c>
      <c r="AG4809" s="1" t="str">
        <f aca="false">IF($Y4809="","",IF($AA4809&lt;$S4809,"Pass","Fail"))</f>
        <v/>
      </c>
      <c r="AH4809" s="23" t="str">
        <f aca="true">INDIRECT(CHOOSE(MATCH($T4809,{"±","&gt;","≥","≤","&lt;"},0), "AC", "AD", "AE", "AF", "AG") &amp; ROW())</f>
        <v/>
      </c>
      <c r="AI4809" s="56" t="str">
        <f aca="false">IF($X4809="Not Significant","No Further Action Required",
IF($AH4809="","",
IF(AND($AH4809="Pass",$L4809="0 - Passed "),"Analysis performed; no further action required.",
IF(AND($AH4809="Fail",$L4809="1 - Failed "),"Analysis performed; no further action required.",
IF(AND($AH4809="Pass",$L4809="2 - Limited In Use "),"Analysis performed; no further action required.",
IF(AND($AH4809="Fail",$L4809="3 - Adjusted "),"Analysis performed; no further action required.",
"Unit fails analysis; TSM determination required."))))))</f>
        <v/>
      </c>
      <c r="AJ4809" s="58"/>
    </row>
    <row r="4810" customFormat="false" ht="15" hidden="false" customHeight="false" outlineLevel="0" collapsed="false">
      <c r="A4810" s="56"/>
      <c r="E4810" s="57" t="str">
        <f aca="false">IF(AND($F4810="",$G4810=""),"",IF($G4810="",$F4810,HYPERLINK($G4810,$F4810)))</f>
        <v/>
      </c>
      <c r="H4810" s="1" t="str">
        <f aca="false">IF($I4810="","None Attached",IF(LEFT($I4810,5)="https",HYPERLINK($I4810,"Datasheet"),HYPERLINK(_xlfn.CONCAT("https://",$I4810),"Datasheet")))</f>
        <v>None Attached</v>
      </c>
      <c r="M4810" s="56"/>
      <c r="P4810" s="58"/>
      <c r="Q4810" s="1" t="n">
        <f aca="false">$M4810-$N4810</f>
        <v>0</v>
      </c>
      <c r="R4810" s="56"/>
      <c r="T4810" s="59" t="s">
        <v>15</v>
      </c>
      <c r="U4810" s="1" t="n">
        <f aca="false">$S4810-$R4810</f>
        <v>0</v>
      </c>
      <c r="V4810" s="1" t="n">
        <f aca="false">IF($T4810="±",$Q4810*2,$Q4810)</f>
        <v>0</v>
      </c>
      <c r="W4810" s="60" t="str">
        <f aca="false">IFERROR($U4810/ABS($V4810),"N/A")</f>
        <v>N/A</v>
      </c>
      <c r="X4810" s="61" t="str">
        <f aca="false">IF(OR($W4810="N/A",$R4810="",$S4810=""),"N/A",IF($W4810&gt;=4,"Not Significant",IF($W4810&gt;=2,"Semi-Significant","Significant")))</f>
        <v>N/A</v>
      </c>
      <c r="Z4810" s="1" t="str">
        <f aca="false">IF($D4810="Z540.1 w/data",0,"")</f>
        <v/>
      </c>
      <c r="AA4810" s="1" t="e">
        <f aca="false">$Y4810+$Q4810+$Z4810</f>
        <v>#VALUE!</v>
      </c>
      <c r="AB4810" s="1" t="n">
        <f aca="false">$N4810+$Q4810</f>
        <v>0</v>
      </c>
      <c r="AC4810" s="1" t="str">
        <f aca="false">IF($Y4810="","",IF(AND($AA4810&gt;=$R4810,$AA4810&lt;=$S4810),"Pass","Fail"))</f>
        <v/>
      </c>
      <c r="AD4810" s="1" t="str">
        <f aca="false">IF($Y4810="","",IF($AA4810&gt;$R4810,"Pass","Fail"))</f>
        <v/>
      </c>
      <c r="AE4810" s="1" t="str">
        <f aca="false">IF($Y4810="","",IF($AA4810&gt;=$R4810,"Pass","Fail"))</f>
        <v/>
      </c>
      <c r="AF4810" s="1" t="str">
        <f aca="false">IF($Y4810="","",IF($AA4810&lt;=$S4810,"Pass","Fail"))</f>
        <v/>
      </c>
      <c r="AG4810" s="1" t="str">
        <f aca="false">IF($Y4810="","",IF($AA4810&lt;$S4810,"Pass","Fail"))</f>
        <v/>
      </c>
      <c r="AH4810" s="23" t="str">
        <f aca="true">INDIRECT(CHOOSE(MATCH($T4810,{"±","&gt;","≥","≤","&lt;"},0), "AC", "AD", "AE", "AF", "AG") &amp; ROW())</f>
        <v/>
      </c>
      <c r="AI4810" s="56" t="str">
        <f aca="false">IF($X4810="Not Significant","No Further Action Required",
IF($AH4810="","",
IF(AND($AH4810="Pass",$L4810="0 - Passed "),"Analysis performed; no further action required.",
IF(AND($AH4810="Fail",$L4810="1 - Failed "),"Analysis performed; no further action required.",
IF(AND($AH4810="Pass",$L4810="2 - Limited In Use "),"Analysis performed; no further action required.",
IF(AND($AH4810="Fail",$L4810="3 - Adjusted "),"Analysis performed; no further action required.",
"Unit fails analysis; TSM determination required."))))))</f>
        <v/>
      </c>
      <c r="AJ4810" s="58"/>
    </row>
    <row r="4811" customFormat="false" ht="15" hidden="false" customHeight="false" outlineLevel="0" collapsed="false">
      <c r="A4811" s="56"/>
      <c r="E4811" s="57" t="str">
        <f aca="false">IF(AND($F4811="",$G4811=""),"",IF($G4811="",$F4811,HYPERLINK($G4811,$F4811)))</f>
        <v/>
      </c>
      <c r="H4811" s="1" t="str">
        <f aca="false">IF($I4811="","None Attached",IF(LEFT($I4811,5)="https",HYPERLINK($I4811,"Datasheet"),HYPERLINK(_xlfn.CONCAT("https://",$I4811),"Datasheet")))</f>
        <v>None Attached</v>
      </c>
      <c r="M4811" s="56"/>
      <c r="P4811" s="58"/>
      <c r="Q4811" s="1" t="n">
        <f aca="false">$M4811-$N4811</f>
        <v>0</v>
      </c>
      <c r="R4811" s="56"/>
      <c r="T4811" s="59" t="s">
        <v>15</v>
      </c>
      <c r="U4811" s="1" t="n">
        <f aca="false">$S4811-$R4811</f>
        <v>0</v>
      </c>
      <c r="V4811" s="1" t="n">
        <f aca="false">IF($T4811="±",$Q4811*2,$Q4811)</f>
        <v>0</v>
      </c>
      <c r="W4811" s="60" t="str">
        <f aca="false">IFERROR($U4811/ABS($V4811),"N/A")</f>
        <v>N/A</v>
      </c>
      <c r="X4811" s="61" t="str">
        <f aca="false">IF(OR($W4811="N/A",$R4811="",$S4811=""),"N/A",IF($W4811&gt;=4,"Not Significant",IF($W4811&gt;=2,"Semi-Significant","Significant")))</f>
        <v>N/A</v>
      </c>
      <c r="Z4811" s="1" t="str">
        <f aca="false">IF($D4811="Z540.1 w/data",0,"")</f>
        <v/>
      </c>
      <c r="AA4811" s="1" t="e">
        <f aca="false">$Y4811+$Q4811+$Z4811</f>
        <v>#VALUE!</v>
      </c>
      <c r="AB4811" s="1" t="n">
        <f aca="false">$N4811+$Q4811</f>
        <v>0</v>
      </c>
      <c r="AC4811" s="1" t="str">
        <f aca="false">IF($Y4811="","",IF(AND($AA4811&gt;=$R4811,$AA4811&lt;=$S4811),"Pass","Fail"))</f>
        <v/>
      </c>
      <c r="AD4811" s="1" t="str">
        <f aca="false">IF($Y4811="","",IF($AA4811&gt;$R4811,"Pass","Fail"))</f>
        <v/>
      </c>
      <c r="AE4811" s="1" t="str">
        <f aca="false">IF($Y4811="","",IF($AA4811&gt;=$R4811,"Pass","Fail"))</f>
        <v/>
      </c>
      <c r="AF4811" s="1" t="str">
        <f aca="false">IF($Y4811="","",IF($AA4811&lt;=$S4811,"Pass","Fail"))</f>
        <v/>
      </c>
      <c r="AG4811" s="1" t="str">
        <f aca="false">IF($Y4811="","",IF($AA4811&lt;$S4811,"Pass","Fail"))</f>
        <v/>
      </c>
      <c r="AH4811" s="23" t="str">
        <f aca="true">INDIRECT(CHOOSE(MATCH($T4811,{"±","&gt;","≥","≤","&lt;"},0), "AC", "AD", "AE", "AF", "AG") &amp; ROW())</f>
        <v/>
      </c>
      <c r="AI4811" s="56" t="str">
        <f aca="false">IF($X4811="Not Significant","No Further Action Required",
IF($AH4811="","",
IF(AND($AH4811="Pass",$L4811="0 - Passed "),"Analysis performed; no further action required.",
IF(AND($AH4811="Fail",$L4811="1 - Failed "),"Analysis performed; no further action required.",
IF(AND($AH4811="Pass",$L4811="2 - Limited In Use "),"Analysis performed; no further action required.",
IF(AND($AH4811="Fail",$L4811="3 - Adjusted "),"Analysis performed; no further action required.",
"Unit fails analysis; TSM determination required."))))))</f>
        <v/>
      </c>
      <c r="AJ4811" s="58"/>
    </row>
    <row r="4812" customFormat="false" ht="15" hidden="false" customHeight="false" outlineLevel="0" collapsed="false">
      <c r="A4812" s="56"/>
      <c r="E4812" s="57" t="str">
        <f aca="false">IF(AND($F4812="",$G4812=""),"",IF($G4812="",$F4812,HYPERLINK($G4812,$F4812)))</f>
        <v/>
      </c>
      <c r="H4812" s="1" t="str">
        <f aca="false">IF($I4812="","None Attached",IF(LEFT($I4812,5)="https",HYPERLINK($I4812,"Datasheet"),HYPERLINK(_xlfn.CONCAT("https://",$I4812),"Datasheet")))</f>
        <v>None Attached</v>
      </c>
      <c r="M4812" s="56"/>
      <c r="P4812" s="58"/>
      <c r="Q4812" s="1" t="n">
        <f aca="false">$M4812-$N4812</f>
        <v>0</v>
      </c>
      <c r="R4812" s="56"/>
      <c r="T4812" s="59" t="s">
        <v>15</v>
      </c>
      <c r="U4812" s="1" t="n">
        <f aca="false">$S4812-$R4812</f>
        <v>0</v>
      </c>
      <c r="V4812" s="1" t="n">
        <f aca="false">IF($T4812="±",$Q4812*2,$Q4812)</f>
        <v>0</v>
      </c>
      <c r="W4812" s="60" t="str">
        <f aca="false">IFERROR($U4812/ABS($V4812),"N/A")</f>
        <v>N/A</v>
      </c>
      <c r="X4812" s="61" t="str">
        <f aca="false">IF(OR($W4812="N/A",$R4812="",$S4812=""),"N/A",IF($W4812&gt;=4,"Not Significant",IF($W4812&gt;=2,"Semi-Significant","Significant")))</f>
        <v>N/A</v>
      </c>
      <c r="Z4812" s="1" t="str">
        <f aca="false">IF($D4812="Z540.1 w/data",0,"")</f>
        <v/>
      </c>
      <c r="AA4812" s="1" t="e">
        <f aca="false">$Y4812+$Q4812+$Z4812</f>
        <v>#VALUE!</v>
      </c>
      <c r="AB4812" s="1" t="n">
        <f aca="false">$N4812+$Q4812</f>
        <v>0</v>
      </c>
      <c r="AC4812" s="1" t="str">
        <f aca="false">IF($Y4812="","",IF(AND($AA4812&gt;=$R4812,$AA4812&lt;=$S4812),"Pass","Fail"))</f>
        <v/>
      </c>
      <c r="AD4812" s="1" t="str">
        <f aca="false">IF($Y4812="","",IF($AA4812&gt;$R4812,"Pass","Fail"))</f>
        <v/>
      </c>
      <c r="AE4812" s="1" t="str">
        <f aca="false">IF($Y4812="","",IF($AA4812&gt;=$R4812,"Pass","Fail"))</f>
        <v/>
      </c>
      <c r="AF4812" s="1" t="str">
        <f aca="false">IF($Y4812="","",IF($AA4812&lt;=$S4812,"Pass","Fail"))</f>
        <v/>
      </c>
      <c r="AG4812" s="1" t="str">
        <f aca="false">IF($Y4812="","",IF($AA4812&lt;$S4812,"Pass","Fail"))</f>
        <v/>
      </c>
      <c r="AH4812" s="23" t="str">
        <f aca="true">INDIRECT(CHOOSE(MATCH($T4812,{"±","&gt;","≥","≤","&lt;"},0), "AC", "AD", "AE", "AF", "AG") &amp; ROW())</f>
        <v/>
      </c>
      <c r="AI4812" s="56" t="str">
        <f aca="false">IF($X4812="Not Significant","No Further Action Required",
IF($AH4812="","",
IF(AND($AH4812="Pass",$L4812="0 - Passed "),"Analysis performed; no further action required.",
IF(AND($AH4812="Fail",$L4812="1 - Failed "),"Analysis performed; no further action required.",
IF(AND($AH4812="Pass",$L4812="2 - Limited In Use "),"Analysis performed; no further action required.",
IF(AND($AH4812="Fail",$L4812="3 - Adjusted "),"Analysis performed; no further action required.",
"Unit fails analysis; TSM determination required."))))))</f>
        <v/>
      </c>
      <c r="AJ4812" s="58"/>
    </row>
    <row r="4813" customFormat="false" ht="15" hidden="false" customHeight="false" outlineLevel="0" collapsed="false">
      <c r="A4813" s="56"/>
      <c r="E4813" s="57" t="str">
        <f aca="false">IF(AND($F4813="",$G4813=""),"",IF($G4813="",$F4813,HYPERLINK($G4813,$F4813)))</f>
        <v/>
      </c>
      <c r="H4813" s="1" t="str">
        <f aca="false">IF($I4813="","None Attached",IF(LEFT($I4813,5)="https",HYPERLINK($I4813,"Datasheet"),HYPERLINK(_xlfn.CONCAT("https://",$I4813),"Datasheet")))</f>
        <v>None Attached</v>
      </c>
      <c r="M4813" s="56"/>
      <c r="P4813" s="58"/>
      <c r="Q4813" s="1" t="n">
        <f aca="false">$M4813-$N4813</f>
        <v>0</v>
      </c>
      <c r="R4813" s="56"/>
      <c r="T4813" s="59" t="s">
        <v>15</v>
      </c>
      <c r="U4813" s="1" t="n">
        <f aca="false">$S4813-$R4813</f>
        <v>0</v>
      </c>
      <c r="V4813" s="1" t="n">
        <f aca="false">IF($T4813="±",$Q4813*2,$Q4813)</f>
        <v>0</v>
      </c>
      <c r="W4813" s="60" t="str">
        <f aca="false">IFERROR($U4813/ABS($V4813),"N/A")</f>
        <v>N/A</v>
      </c>
      <c r="X4813" s="61" t="str">
        <f aca="false">IF(OR($W4813="N/A",$R4813="",$S4813=""),"N/A",IF($W4813&gt;=4,"Not Significant",IF($W4813&gt;=2,"Semi-Significant","Significant")))</f>
        <v>N/A</v>
      </c>
      <c r="Z4813" s="1" t="str">
        <f aca="false">IF($D4813="Z540.1 w/data",0,"")</f>
        <v/>
      </c>
      <c r="AA4813" s="1" t="e">
        <f aca="false">$Y4813+$Q4813+$Z4813</f>
        <v>#VALUE!</v>
      </c>
      <c r="AB4813" s="1" t="n">
        <f aca="false">$N4813+$Q4813</f>
        <v>0</v>
      </c>
      <c r="AC4813" s="1" t="str">
        <f aca="false">IF($Y4813="","",IF(AND($AA4813&gt;=$R4813,$AA4813&lt;=$S4813),"Pass","Fail"))</f>
        <v/>
      </c>
      <c r="AD4813" s="1" t="str">
        <f aca="false">IF($Y4813="","",IF($AA4813&gt;$R4813,"Pass","Fail"))</f>
        <v/>
      </c>
      <c r="AE4813" s="1" t="str">
        <f aca="false">IF($Y4813="","",IF($AA4813&gt;=$R4813,"Pass","Fail"))</f>
        <v/>
      </c>
      <c r="AF4813" s="1" t="str">
        <f aca="false">IF($Y4813="","",IF($AA4813&lt;=$S4813,"Pass","Fail"))</f>
        <v/>
      </c>
      <c r="AG4813" s="1" t="str">
        <f aca="false">IF($Y4813="","",IF($AA4813&lt;$S4813,"Pass","Fail"))</f>
        <v/>
      </c>
      <c r="AH4813" s="23" t="str">
        <f aca="true">INDIRECT(CHOOSE(MATCH($T4813,{"±","&gt;","≥","≤","&lt;"},0), "AC", "AD", "AE", "AF", "AG") &amp; ROW())</f>
        <v/>
      </c>
      <c r="AI4813" s="56" t="str">
        <f aca="false">IF($X4813="Not Significant","No Further Action Required",
IF($AH4813="","",
IF(AND($AH4813="Pass",$L4813="0 - Passed "),"Analysis performed; no further action required.",
IF(AND($AH4813="Fail",$L4813="1 - Failed "),"Analysis performed; no further action required.",
IF(AND($AH4813="Pass",$L4813="2 - Limited In Use "),"Analysis performed; no further action required.",
IF(AND($AH4813="Fail",$L4813="3 - Adjusted "),"Analysis performed; no further action required.",
"Unit fails analysis; TSM determination required."))))))</f>
        <v/>
      </c>
      <c r="AJ4813" s="58"/>
    </row>
    <row r="4814" customFormat="false" ht="15" hidden="false" customHeight="false" outlineLevel="0" collapsed="false">
      <c r="A4814" s="56"/>
      <c r="E4814" s="57" t="str">
        <f aca="false">IF(AND($F4814="",$G4814=""),"",IF($G4814="",$F4814,HYPERLINK($G4814,$F4814)))</f>
        <v/>
      </c>
      <c r="H4814" s="1" t="str">
        <f aca="false">IF($I4814="","None Attached",IF(LEFT($I4814,5)="https",HYPERLINK($I4814,"Datasheet"),HYPERLINK(_xlfn.CONCAT("https://",$I4814),"Datasheet")))</f>
        <v>None Attached</v>
      </c>
      <c r="M4814" s="56"/>
      <c r="P4814" s="58"/>
      <c r="Q4814" s="1" t="n">
        <f aca="false">$M4814-$N4814</f>
        <v>0</v>
      </c>
      <c r="R4814" s="56"/>
      <c r="T4814" s="59" t="s">
        <v>15</v>
      </c>
      <c r="U4814" s="1" t="n">
        <f aca="false">$S4814-$R4814</f>
        <v>0</v>
      </c>
      <c r="V4814" s="1" t="n">
        <f aca="false">IF($T4814="±",$Q4814*2,$Q4814)</f>
        <v>0</v>
      </c>
      <c r="W4814" s="60" t="str">
        <f aca="false">IFERROR($U4814/ABS($V4814),"N/A")</f>
        <v>N/A</v>
      </c>
      <c r="X4814" s="61" t="str">
        <f aca="false">IF(OR($W4814="N/A",$R4814="",$S4814=""),"N/A",IF($W4814&gt;=4,"Not Significant",IF($W4814&gt;=2,"Semi-Significant","Significant")))</f>
        <v>N/A</v>
      </c>
      <c r="Z4814" s="1" t="str">
        <f aca="false">IF($D4814="Z540.1 w/data",0,"")</f>
        <v/>
      </c>
      <c r="AA4814" s="1" t="e">
        <f aca="false">$Y4814+$Q4814+$Z4814</f>
        <v>#VALUE!</v>
      </c>
      <c r="AB4814" s="1" t="n">
        <f aca="false">$N4814+$Q4814</f>
        <v>0</v>
      </c>
      <c r="AC4814" s="1" t="str">
        <f aca="false">IF($Y4814="","",IF(AND($AA4814&gt;=$R4814,$AA4814&lt;=$S4814),"Pass","Fail"))</f>
        <v/>
      </c>
      <c r="AD4814" s="1" t="str">
        <f aca="false">IF($Y4814="","",IF($AA4814&gt;$R4814,"Pass","Fail"))</f>
        <v/>
      </c>
      <c r="AE4814" s="1" t="str">
        <f aca="false">IF($Y4814="","",IF($AA4814&gt;=$R4814,"Pass","Fail"))</f>
        <v/>
      </c>
      <c r="AF4814" s="1" t="str">
        <f aca="false">IF($Y4814="","",IF($AA4814&lt;=$S4814,"Pass","Fail"))</f>
        <v/>
      </c>
      <c r="AG4814" s="1" t="str">
        <f aca="false">IF($Y4814="","",IF($AA4814&lt;$S4814,"Pass","Fail"))</f>
        <v/>
      </c>
      <c r="AH4814" s="23" t="str">
        <f aca="true">INDIRECT(CHOOSE(MATCH($T4814,{"±","&gt;","≥","≤","&lt;"},0), "AC", "AD", "AE", "AF", "AG") &amp; ROW())</f>
        <v/>
      </c>
      <c r="AI4814" s="56" t="str">
        <f aca="false">IF($X4814="Not Significant","No Further Action Required",
IF($AH4814="","",
IF(AND($AH4814="Pass",$L4814="0 - Passed "),"Analysis performed; no further action required.",
IF(AND($AH4814="Fail",$L4814="1 - Failed "),"Analysis performed; no further action required.",
IF(AND($AH4814="Pass",$L4814="2 - Limited In Use "),"Analysis performed; no further action required.",
IF(AND($AH4814="Fail",$L4814="3 - Adjusted "),"Analysis performed; no further action required.",
"Unit fails analysis; TSM determination required."))))))</f>
        <v/>
      </c>
      <c r="AJ4814" s="58"/>
    </row>
    <row r="4815" customFormat="false" ht="15" hidden="false" customHeight="false" outlineLevel="0" collapsed="false">
      <c r="A4815" s="56"/>
      <c r="E4815" s="57" t="str">
        <f aca="false">IF(AND($F4815="",$G4815=""),"",IF($G4815="",$F4815,HYPERLINK($G4815,$F4815)))</f>
        <v/>
      </c>
      <c r="H4815" s="1" t="str">
        <f aca="false">IF($I4815="","None Attached",IF(LEFT($I4815,5)="https",HYPERLINK($I4815,"Datasheet"),HYPERLINK(_xlfn.CONCAT("https://",$I4815),"Datasheet")))</f>
        <v>None Attached</v>
      </c>
      <c r="M4815" s="56"/>
      <c r="P4815" s="58"/>
      <c r="Q4815" s="1" t="n">
        <f aca="false">$M4815-$N4815</f>
        <v>0</v>
      </c>
      <c r="R4815" s="56"/>
      <c r="T4815" s="59" t="s">
        <v>15</v>
      </c>
      <c r="U4815" s="1" t="n">
        <f aca="false">$S4815-$R4815</f>
        <v>0</v>
      </c>
      <c r="V4815" s="1" t="n">
        <f aca="false">IF($T4815="±",$Q4815*2,$Q4815)</f>
        <v>0</v>
      </c>
      <c r="W4815" s="60" t="str">
        <f aca="false">IFERROR($U4815/ABS($V4815),"N/A")</f>
        <v>N/A</v>
      </c>
      <c r="X4815" s="61" t="str">
        <f aca="false">IF(OR($W4815="N/A",$R4815="",$S4815=""),"N/A",IF($W4815&gt;=4,"Not Significant",IF($W4815&gt;=2,"Semi-Significant","Significant")))</f>
        <v>N/A</v>
      </c>
      <c r="Z4815" s="1" t="str">
        <f aca="false">IF($D4815="Z540.1 w/data",0,"")</f>
        <v/>
      </c>
      <c r="AA4815" s="1" t="e">
        <f aca="false">$Y4815+$Q4815+$Z4815</f>
        <v>#VALUE!</v>
      </c>
      <c r="AB4815" s="1" t="n">
        <f aca="false">$N4815+$Q4815</f>
        <v>0</v>
      </c>
      <c r="AC4815" s="1" t="str">
        <f aca="false">IF($Y4815="","",IF(AND($AA4815&gt;=$R4815,$AA4815&lt;=$S4815),"Pass","Fail"))</f>
        <v/>
      </c>
      <c r="AD4815" s="1" t="str">
        <f aca="false">IF($Y4815="","",IF($AA4815&gt;$R4815,"Pass","Fail"))</f>
        <v/>
      </c>
      <c r="AE4815" s="1" t="str">
        <f aca="false">IF($Y4815="","",IF($AA4815&gt;=$R4815,"Pass","Fail"))</f>
        <v/>
      </c>
      <c r="AF4815" s="1" t="str">
        <f aca="false">IF($Y4815="","",IF($AA4815&lt;=$S4815,"Pass","Fail"))</f>
        <v/>
      </c>
      <c r="AG4815" s="1" t="str">
        <f aca="false">IF($Y4815="","",IF($AA4815&lt;$S4815,"Pass","Fail"))</f>
        <v/>
      </c>
      <c r="AH4815" s="23" t="str">
        <f aca="true">INDIRECT(CHOOSE(MATCH($T4815,{"±","&gt;","≥","≤","&lt;"},0), "AC", "AD", "AE", "AF", "AG") &amp; ROW())</f>
        <v/>
      </c>
      <c r="AI4815" s="56" t="str">
        <f aca="false">IF($X4815="Not Significant","No Further Action Required",
IF($AH4815="","",
IF(AND($AH4815="Pass",$L4815="0 - Passed "),"Analysis performed; no further action required.",
IF(AND($AH4815="Fail",$L4815="1 - Failed "),"Analysis performed; no further action required.",
IF(AND($AH4815="Pass",$L4815="2 - Limited In Use "),"Analysis performed; no further action required.",
IF(AND($AH4815="Fail",$L4815="3 - Adjusted "),"Analysis performed; no further action required.",
"Unit fails analysis; TSM determination required."))))))</f>
        <v/>
      </c>
      <c r="AJ4815" s="58"/>
    </row>
    <row r="4816" customFormat="false" ht="15" hidden="false" customHeight="false" outlineLevel="0" collapsed="false">
      <c r="A4816" s="56"/>
      <c r="E4816" s="57" t="str">
        <f aca="false">IF(AND($F4816="",$G4816=""),"",IF($G4816="",$F4816,HYPERLINK($G4816,$F4816)))</f>
        <v/>
      </c>
      <c r="H4816" s="1" t="str">
        <f aca="false">IF($I4816="","None Attached",IF(LEFT($I4816,5)="https",HYPERLINK($I4816,"Datasheet"),HYPERLINK(_xlfn.CONCAT("https://",$I4816),"Datasheet")))</f>
        <v>None Attached</v>
      </c>
      <c r="M4816" s="56"/>
      <c r="P4816" s="58"/>
      <c r="Q4816" s="1" t="n">
        <f aca="false">$M4816-$N4816</f>
        <v>0</v>
      </c>
      <c r="R4816" s="56"/>
      <c r="T4816" s="59" t="s">
        <v>15</v>
      </c>
      <c r="U4816" s="1" t="n">
        <f aca="false">$S4816-$R4816</f>
        <v>0</v>
      </c>
      <c r="V4816" s="1" t="n">
        <f aca="false">IF($T4816="±",$Q4816*2,$Q4816)</f>
        <v>0</v>
      </c>
      <c r="W4816" s="60" t="str">
        <f aca="false">IFERROR($U4816/ABS($V4816),"N/A")</f>
        <v>N/A</v>
      </c>
      <c r="X4816" s="61" t="str">
        <f aca="false">IF(OR($W4816="N/A",$R4816="",$S4816=""),"N/A",IF($W4816&gt;=4,"Not Significant",IF($W4816&gt;=2,"Semi-Significant","Significant")))</f>
        <v>N/A</v>
      </c>
      <c r="Z4816" s="1" t="str">
        <f aca="false">IF($D4816="Z540.1 w/data",0,"")</f>
        <v/>
      </c>
      <c r="AA4816" s="1" t="e">
        <f aca="false">$Y4816+$Q4816+$Z4816</f>
        <v>#VALUE!</v>
      </c>
      <c r="AB4816" s="1" t="n">
        <f aca="false">$N4816+$Q4816</f>
        <v>0</v>
      </c>
      <c r="AC4816" s="1" t="str">
        <f aca="false">IF($Y4816="","",IF(AND($AA4816&gt;=$R4816,$AA4816&lt;=$S4816),"Pass","Fail"))</f>
        <v/>
      </c>
      <c r="AD4816" s="1" t="str">
        <f aca="false">IF($Y4816="","",IF($AA4816&gt;$R4816,"Pass","Fail"))</f>
        <v/>
      </c>
      <c r="AE4816" s="1" t="str">
        <f aca="false">IF($Y4816="","",IF($AA4816&gt;=$R4816,"Pass","Fail"))</f>
        <v/>
      </c>
      <c r="AF4816" s="1" t="str">
        <f aca="false">IF($Y4816="","",IF($AA4816&lt;=$S4816,"Pass","Fail"))</f>
        <v/>
      </c>
      <c r="AG4816" s="1" t="str">
        <f aca="false">IF($Y4816="","",IF($AA4816&lt;$S4816,"Pass","Fail"))</f>
        <v/>
      </c>
      <c r="AH4816" s="23" t="str">
        <f aca="true">INDIRECT(CHOOSE(MATCH($T4816,{"±","&gt;","≥","≤","&lt;"},0), "AC", "AD", "AE", "AF", "AG") &amp; ROW())</f>
        <v/>
      </c>
      <c r="AI4816" s="56" t="str">
        <f aca="false">IF($X4816="Not Significant","No Further Action Required",
IF($AH4816="","",
IF(AND($AH4816="Pass",$L4816="0 - Passed "),"Analysis performed; no further action required.",
IF(AND($AH4816="Fail",$L4816="1 - Failed "),"Analysis performed; no further action required.",
IF(AND($AH4816="Pass",$L4816="2 - Limited In Use "),"Analysis performed; no further action required.",
IF(AND($AH4816="Fail",$L4816="3 - Adjusted "),"Analysis performed; no further action required.",
"Unit fails analysis; TSM determination required."))))))</f>
        <v/>
      </c>
      <c r="AJ4816" s="58"/>
    </row>
    <row r="4817" customFormat="false" ht="15" hidden="false" customHeight="false" outlineLevel="0" collapsed="false">
      <c r="A4817" s="56"/>
      <c r="E4817" s="57" t="str">
        <f aca="false">IF(AND($F4817="",$G4817=""),"",IF($G4817="",$F4817,HYPERLINK($G4817,$F4817)))</f>
        <v/>
      </c>
      <c r="H4817" s="1" t="str">
        <f aca="false">IF($I4817="","None Attached",IF(LEFT($I4817,5)="https",HYPERLINK($I4817,"Datasheet"),HYPERLINK(_xlfn.CONCAT("https://",$I4817),"Datasheet")))</f>
        <v>None Attached</v>
      </c>
      <c r="M4817" s="56"/>
      <c r="P4817" s="58"/>
      <c r="Q4817" s="1" t="n">
        <f aca="false">$M4817-$N4817</f>
        <v>0</v>
      </c>
      <c r="R4817" s="56"/>
      <c r="T4817" s="59" t="s">
        <v>15</v>
      </c>
      <c r="U4817" s="1" t="n">
        <f aca="false">$S4817-$R4817</f>
        <v>0</v>
      </c>
      <c r="V4817" s="1" t="n">
        <f aca="false">IF($T4817="±",$Q4817*2,$Q4817)</f>
        <v>0</v>
      </c>
      <c r="W4817" s="60" t="str">
        <f aca="false">IFERROR($U4817/ABS($V4817),"N/A")</f>
        <v>N/A</v>
      </c>
      <c r="X4817" s="61" t="str">
        <f aca="false">IF(OR($W4817="N/A",$R4817="",$S4817=""),"N/A",IF($W4817&gt;=4,"Not Significant",IF($W4817&gt;=2,"Semi-Significant","Significant")))</f>
        <v>N/A</v>
      </c>
      <c r="Z4817" s="1" t="str">
        <f aca="false">IF($D4817="Z540.1 w/data",0,"")</f>
        <v/>
      </c>
      <c r="AA4817" s="1" t="e">
        <f aca="false">$Y4817+$Q4817+$Z4817</f>
        <v>#VALUE!</v>
      </c>
      <c r="AB4817" s="1" t="n">
        <f aca="false">$N4817+$Q4817</f>
        <v>0</v>
      </c>
      <c r="AC4817" s="1" t="str">
        <f aca="false">IF($Y4817="","",IF(AND($AA4817&gt;=$R4817,$AA4817&lt;=$S4817),"Pass","Fail"))</f>
        <v/>
      </c>
      <c r="AD4817" s="1" t="str">
        <f aca="false">IF($Y4817="","",IF($AA4817&gt;$R4817,"Pass","Fail"))</f>
        <v/>
      </c>
      <c r="AE4817" s="1" t="str">
        <f aca="false">IF($Y4817="","",IF($AA4817&gt;=$R4817,"Pass","Fail"))</f>
        <v/>
      </c>
      <c r="AF4817" s="1" t="str">
        <f aca="false">IF($Y4817="","",IF($AA4817&lt;=$S4817,"Pass","Fail"))</f>
        <v/>
      </c>
      <c r="AG4817" s="1" t="str">
        <f aca="false">IF($Y4817="","",IF($AA4817&lt;$S4817,"Pass","Fail"))</f>
        <v/>
      </c>
      <c r="AH4817" s="23" t="str">
        <f aca="true">INDIRECT(CHOOSE(MATCH($T4817,{"±","&gt;","≥","≤","&lt;"},0), "AC", "AD", "AE", "AF", "AG") &amp; ROW())</f>
        <v/>
      </c>
      <c r="AI4817" s="56" t="str">
        <f aca="false">IF($X4817="Not Significant","No Further Action Required",
IF($AH4817="","",
IF(AND($AH4817="Pass",$L4817="0 - Passed "),"Analysis performed; no further action required.",
IF(AND($AH4817="Fail",$L4817="1 - Failed "),"Analysis performed; no further action required.",
IF(AND($AH4817="Pass",$L4817="2 - Limited In Use "),"Analysis performed; no further action required.",
IF(AND($AH4817="Fail",$L4817="3 - Adjusted "),"Analysis performed; no further action required.",
"Unit fails analysis; TSM determination required."))))))</f>
        <v/>
      </c>
      <c r="AJ4817" s="58"/>
    </row>
    <row r="4818" customFormat="false" ht="15" hidden="false" customHeight="false" outlineLevel="0" collapsed="false">
      <c r="A4818" s="56"/>
      <c r="E4818" s="57" t="str">
        <f aca="false">IF(AND($F4818="",$G4818=""),"",IF($G4818="",$F4818,HYPERLINK($G4818,$F4818)))</f>
        <v/>
      </c>
      <c r="H4818" s="1" t="str">
        <f aca="false">IF($I4818="","None Attached",IF(LEFT($I4818,5)="https",HYPERLINK($I4818,"Datasheet"),HYPERLINK(_xlfn.CONCAT("https://",$I4818),"Datasheet")))</f>
        <v>None Attached</v>
      </c>
      <c r="M4818" s="56"/>
      <c r="P4818" s="58"/>
      <c r="Q4818" s="1" t="n">
        <f aca="false">$M4818-$N4818</f>
        <v>0</v>
      </c>
      <c r="R4818" s="56"/>
      <c r="T4818" s="59" t="s">
        <v>15</v>
      </c>
      <c r="U4818" s="1" t="n">
        <f aca="false">$S4818-$R4818</f>
        <v>0</v>
      </c>
      <c r="V4818" s="1" t="n">
        <f aca="false">IF($T4818="±",$Q4818*2,$Q4818)</f>
        <v>0</v>
      </c>
      <c r="W4818" s="60" t="str">
        <f aca="false">IFERROR($U4818/ABS($V4818),"N/A")</f>
        <v>N/A</v>
      </c>
      <c r="X4818" s="61" t="str">
        <f aca="false">IF(OR($W4818="N/A",$R4818="",$S4818=""),"N/A",IF($W4818&gt;=4,"Not Significant",IF($W4818&gt;=2,"Semi-Significant","Significant")))</f>
        <v>N/A</v>
      </c>
      <c r="Z4818" s="1" t="str">
        <f aca="false">IF($D4818="Z540.1 w/data",0,"")</f>
        <v/>
      </c>
      <c r="AA4818" s="1" t="e">
        <f aca="false">$Y4818+$Q4818+$Z4818</f>
        <v>#VALUE!</v>
      </c>
      <c r="AB4818" s="1" t="n">
        <f aca="false">$N4818+$Q4818</f>
        <v>0</v>
      </c>
      <c r="AC4818" s="1" t="str">
        <f aca="false">IF($Y4818="","",IF(AND($AA4818&gt;=$R4818,$AA4818&lt;=$S4818),"Pass","Fail"))</f>
        <v/>
      </c>
      <c r="AD4818" s="1" t="str">
        <f aca="false">IF($Y4818="","",IF($AA4818&gt;$R4818,"Pass","Fail"))</f>
        <v/>
      </c>
      <c r="AE4818" s="1" t="str">
        <f aca="false">IF($Y4818="","",IF($AA4818&gt;=$R4818,"Pass","Fail"))</f>
        <v/>
      </c>
      <c r="AF4818" s="1" t="str">
        <f aca="false">IF($Y4818="","",IF($AA4818&lt;=$S4818,"Pass","Fail"))</f>
        <v/>
      </c>
      <c r="AG4818" s="1" t="str">
        <f aca="false">IF($Y4818="","",IF($AA4818&lt;$S4818,"Pass","Fail"))</f>
        <v/>
      </c>
      <c r="AH4818" s="23" t="str">
        <f aca="true">INDIRECT(CHOOSE(MATCH($T4818,{"±","&gt;","≥","≤","&lt;"},0), "AC", "AD", "AE", "AF", "AG") &amp; ROW())</f>
        <v/>
      </c>
      <c r="AI4818" s="56" t="str">
        <f aca="false">IF($X4818="Not Significant","No Further Action Required",
IF($AH4818="","",
IF(AND($AH4818="Pass",$L4818="0 - Passed "),"Analysis performed; no further action required.",
IF(AND($AH4818="Fail",$L4818="1 - Failed "),"Analysis performed; no further action required.",
IF(AND($AH4818="Pass",$L4818="2 - Limited In Use "),"Analysis performed; no further action required.",
IF(AND($AH4818="Fail",$L4818="3 - Adjusted "),"Analysis performed; no further action required.",
"Unit fails analysis; TSM determination required."))))))</f>
        <v/>
      </c>
      <c r="AJ4818" s="58"/>
    </row>
    <row r="4819" customFormat="false" ht="15" hidden="false" customHeight="false" outlineLevel="0" collapsed="false">
      <c r="A4819" s="56"/>
      <c r="E4819" s="57" t="str">
        <f aca="false">IF(AND($F4819="",$G4819=""),"",IF($G4819="",$F4819,HYPERLINK($G4819,$F4819)))</f>
        <v/>
      </c>
      <c r="H4819" s="1" t="str">
        <f aca="false">IF($I4819="","None Attached",IF(LEFT($I4819,5)="https",HYPERLINK($I4819,"Datasheet"),HYPERLINK(_xlfn.CONCAT("https://",$I4819),"Datasheet")))</f>
        <v>None Attached</v>
      </c>
      <c r="M4819" s="56"/>
      <c r="P4819" s="58"/>
      <c r="Q4819" s="1" t="n">
        <f aca="false">$M4819-$N4819</f>
        <v>0</v>
      </c>
      <c r="R4819" s="56"/>
      <c r="T4819" s="59" t="s">
        <v>15</v>
      </c>
      <c r="U4819" s="1" t="n">
        <f aca="false">$S4819-$R4819</f>
        <v>0</v>
      </c>
      <c r="V4819" s="1" t="n">
        <f aca="false">IF($T4819="±",$Q4819*2,$Q4819)</f>
        <v>0</v>
      </c>
      <c r="W4819" s="60" t="str">
        <f aca="false">IFERROR($U4819/ABS($V4819),"N/A")</f>
        <v>N/A</v>
      </c>
      <c r="X4819" s="61" t="str">
        <f aca="false">IF(OR($W4819="N/A",$R4819="",$S4819=""),"N/A",IF($W4819&gt;=4,"Not Significant",IF($W4819&gt;=2,"Semi-Significant","Significant")))</f>
        <v>N/A</v>
      </c>
      <c r="Z4819" s="1" t="str">
        <f aca="false">IF($D4819="Z540.1 w/data",0,"")</f>
        <v/>
      </c>
      <c r="AA4819" s="1" t="e">
        <f aca="false">$Y4819+$Q4819+$Z4819</f>
        <v>#VALUE!</v>
      </c>
      <c r="AB4819" s="1" t="n">
        <f aca="false">$N4819+$Q4819</f>
        <v>0</v>
      </c>
      <c r="AC4819" s="1" t="str">
        <f aca="false">IF($Y4819="","",IF(AND($AA4819&gt;=$R4819,$AA4819&lt;=$S4819),"Pass","Fail"))</f>
        <v/>
      </c>
      <c r="AD4819" s="1" t="str">
        <f aca="false">IF($Y4819="","",IF($AA4819&gt;$R4819,"Pass","Fail"))</f>
        <v/>
      </c>
      <c r="AE4819" s="1" t="str">
        <f aca="false">IF($Y4819="","",IF($AA4819&gt;=$R4819,"Pass","Fail"))</f>
        <v/>
      </c>
      <c r="AF4819" s="1" t="str">
        <f aca="false">IF($Y4819="","",IF($AA4819&lt;=$S4819,"Pass","Fail"))</f>
        <v/>
      </c>
      <c r="AG4819" s="1" t="str">
        <f aca="false">IF($Y4819="","",IF($AA4819&lt;$S4819,"Pass","Fail"))</f>
        <v/>
      </c>
      <c r="AH4819" s="23" t="str">
        <f aca="true">INDIRECT(CHOOSE(MATCH($T4819,{"±","&gt;","≥","≤","&lt;"},0), "AC", "AD", "AE", "AF", "AG") &amp; ROW())</f>
        <v/>
      </c>
      <c r="AI4819" s="56" t="str">
        <f aca="false">IF($X4819="Not Significant","No Further Action Required",
IF($AH4819="","",
IF(AND($AH4819="Pass",$L4819="0 - Passed "),"Analysis performed; no further action required.",
IF(AND($AH4819="Fail",$L4819="1 - Failed "),"Analysis performed; no further action required.",
IF(AND($AH4819="Pass",$L4819="2 - Limited In Use "),"Analysis performed; no further action required.",
IF(AND($AH4819="Fail",$L4819="3 - Adjusted "),"Analysis performed; no further action required.",
"Unit fails analysis; TSM determination required."))))))</f>
        <v/>
      </c>
      <c r="AJ4819" s="58"/>
    </row>
    <row r="4820" customFormat="false" ht="15" hidden="false" customHeight="false" outlineLevel="0" collapsed="false">
      <c r="A4820" s="56"/>
      <c r="E4820" s="57" t="str">
        <f aca="false">IF(AND($F4820="",$G4820=""),"",IF($G4820="",$F4820,HYPERLINK($G4820,$F4820)))</f>
        <v/>
      </c>
      <c r="H4820" s="1" t="str">
        <f aca="false">IF($I4820="","None Attached",IF(LEFT($I4820,5)="https",HYPERLINK($I4820,"Datasheet"),HYPERLINK(_xlfn.CONCAT("https://",$I4820),"Datasheet")))</f>
        <v>None Attached</v>
      </c>
      <c r="M4820" s="56"/>
      <c r="P4820" s="58"/>
      <c r="Q4820" s="1" t="n">
        <f aca="false">$M4820-$N4820</f>
        <v>0</v>
      </c>
      <c r="R4820" s="56"/>
      <c r="T4820" s="59" t="s">
        <v>15</v>
      </c>
      <c r="U4820" s="1" t="n">
        <f aca="false">$S4820-$R4820</f>
        <v>0</v>
      </c>
      <c r="V4820" s="1" t="n">
        <f aca="false">IF($T4820="±",$Q4820*2,$Q4820)</f>
        <v>0</v>
      </c>
      <c r="W4820" s="60" t="str">
        <f aca="false">IFERROR($U4820/ABS($V4820),"N/A")</f>
        <v>N/A</v>
      </c>
      <c r="X4820" s="61" t="str">
        <f aca="false">IF(OR($W4820="N/A",$R4820="",$S4820=""),"N/A",IF($W4820&gt;=4,"Not Significant",IF($W4820&gt;=2,"Semi-Significant","Significant")))</f>
        <v>N/A</v>
      </c>
      <c r="Z4820" s="1" t="str">
        <f aca="false">IF($D4820="Z540.1 w/data",0,"")</f>
        <v/>
      </c>
      <c r="AA4820" s="1" t="e">
        <f aca="false">$Y4820+$Q4820+$Z4820</f>
        <v>#VALUE!</v>
      </c>
      <c r="AB4820" s="1" t="n">
        <f aca="false">$N4820+$Q4820</f>
        <v>0</v>
      </c>
      <c r="AC4820" s="1" t="str">
        <f aca="false">IF($Y4820="","",IF(AND($AA4820&gt;=$R4820,$AA4820&lt;=$S4820),"Pass","Fail"))</f>
        <v/>
      </c>
      <c r="AD4820" s="1" t="str">
        <f aca="false">IF($Y4820="","",IF($AA4820&gt;$R4820,"Pass","Fail"))</f>
        <v/>
      </c>
      <c r="AE4820" s="1" t="str">
        <f aca="false">IF($Y4820="","",IF($AA4820&gt;=$R4820,"Pass","Fail"))</f>
        <v/>
      </c>
      <c r="AF4820" s="1" t="str">
        <f aca="false">IF($Y4820="","",IF($AA4820&lt;=$S4820,"Pass","Fail"))</f>
        <v/>
      </c>
      <c r="AG4820" s="1" t="str">
        <f aca="false">IF($Y4820="","",IF($AA4820&lt;$S4820,"Pass","Fail"))</f>
        <v/>
      </c>
      <c r="AH4820" s="23" t="str">
        <f aca="true">INDIRECT(CHOOSE(MATCH($T4820,{"±","&gt;","≥","≤","&lt;"},0), "AC", "AD", "AE", "AF", "AG") &amp; ROW())</f>
        <v/>
      </c>
      <c r="AI4820" s="56" t="str">
        <f aca="false">IF($X4820="Not Significant","No Further Action Required",
IF($AH4820="","",
IF(AND($AH4820="Pass",$L4820="0 - Passed "),"Analysis performed; no further action required.",
IF(AND($AH4820="Fail",$L4820="1 - Failed "),"Analysis performed; no further action required.",
IF(AND($AH4820="Pass",$L4820="2 - Limited In Use "),"Analysis performed; no further action required.",
IF(AND($AH4820="Fail",$L4820="3 - Adjusted "),"Analysis performed; no further action required.",
"Unit fails analysis; TSM determination required."))))))</f>
        <v/>
      </c>
      <c r="AJ4820" s="58"/>
    </row>
    <row r="4821" customFormat="false" ht="15" hidden="false" customHeight="false" outlineLevel="0" collapsed="false">
      <c r="A4821" s="56"/>
      <c r="E4821" s="57" t="str">
        <f aca="false">IF(AND($F4821="",$G4821=""),"",IF($G4821="",$F4821,HYPERLINK($G4821,$F4821)))</f>
        <v/>
      </c>
      <c r="H4821" s="1" t="str">
        <f aca="false">IF($I4821="","None Attached",IF(LEFT($I4821,5)="https",HYPERLINK($I4821,"Datasheet"),HYPERLINK(_xlfn.CONCAT("https://",$I4821),"Datasheet")))</f>
        <v>None Attached</v>
      </c>
      <c r="M4821" s="56"/>
      <c r="P4821" s="58"/>
      <c r="Q4821" s="1" t="n">
        <f aca="false">$M4821-$N4821</f>
        <v>0</v>
      </c>
      <c r="R4821" s="56"/>
      <c r="T4821" s="59" t="s">
        <v>15</v>
      </c>
      <c r="U4821" s="1" t="n">
        <f aca="false">$S4821-$R4821</f>
        <v>0</v>
      </c>
      <c r="V4821" s="1" t="n">
        <f aca="false">IF($T4821="±",$Q4821*2,$Q4821)</f>
        <v>0</v>
      </c>
      <c r="W4821" s="60" t="str">
        <f aca="false">IFERROR($U4821/ABS($V4821),"N/A")</f>
        <v>N/A</v>
      </c>
      <c r="X4821" s="61" t="str">
        <f aca="false">IF(OR($W4821="N/A",$R4821="",$S4821=""),"N/A",IF($W4821&gt;=4,"Not Significant",IF($W4821&gt;=2,"Semi-Significant","Significant")))</f>
        <v>N/A</v>
      </c>
      <c r="Z4821" s="1" t="str">
        <f aca="false">IF($D4821="Z540.1 w/data",0,"")</f>
        <v/>
      </c>
      <c r="AA4821" s="1" t="e">
        <f aca="false">$Y4821+$Q4821+$Z4821</f>
        <v>#VALUE!</v>
      </c>
      <c r="AB4821" s="1" t="n">
        <f aca="false">$N4821+$Q4821</f>
        <v>0</v>
      </c>
      <c r="AC4821" s="1" t="str">
        <f aca="false">IF($Y4821="","",IF(AND($AA4821&gt;=$R4821,$AA4821&lt;=$S4821),"Pass","Fail"))</f>
        <v/>
      </c>
      <c r="AD4821" s="1" t="str">
        <f aca="false">IF($Y4821="","",IF($AA4821&gt;$R4821,"Pass","Fail"))</f>
        <v/>
      </c>
      <c r="AE4821" s="1" t="str">
        <f aca="false">IF($Y4821="","",IF($AA4821&gt;=$R4821,"Pass","Fail"))</f>
        <v/>
      </c>
      <c r="AF4821" s="1" t="str">
        <f aca="false">IF($Y4821="","",IF($AA4821&lt;=$S4821,"Pass","Fail"))</f>
        <v/>
      </c>
      <c r="AG4821" s="1" t="str">
        <f aca="false">IF($Y4821="","",IF($AA4821&lt;$S4821,"Pass","Fail"))</f>
        <v/>
      </c>
      <c r="AH4821" s="23" t="str">
        <f aca="true">INDIRECT(CHOOSE(MATCH($T4821,{"±","&gt;","≥","≤","&lt;"},0), "AC", "AD", "AE", "AF", "AG") &amp; ROW())</f>
        <v/>
      </c>
      <c r="AI4821" s="56" t="str">
        <f aca="false">IF($X4821="Not Significant","No Further Action Required",
IF($AH4821="","",
IF(AND($AH4821="Pass",$L4821="0 - Passed "),"Analysis performed; no further action required.",
IF(AND($AH4821="Fail",$L4821="1 - Failed "),"Analysis performed; no further action required.",
IF(AND($AH4821="Pass",$L4821="2 - Limited In Use "),"Analysis performed; no further action required.",
IF(AND($AH4821="Fail",$L4821="3 - Adjusted "),"Analysis performed; no further action required.",
"Unit fails analysis; TSM determination required."))))))</f>
        <v/>
      </c>
      <c r="AJ4821" s="58"/>
    </row>
    <row r="4822" customFormat="false" ht="15" hidden="false" customHeight="false" outlineLevel="0" collapsed="false">
      <c r="A4822" s="56"/>
      <c r="E4822" s="57" t="str">
        <f aca="false">IF(AND($F4822="",$G4822=""),"",IF($G4822="",$F4822,HYPERLINK($G4822,$F4822)))</f>
        <v/>
      </c>
      <c r="H4822" s="1" t="str">
        <f aca="false">IF($I4822="","None Attached",IF(LEFT($I4822,5)="https",HYPERLINK($I4822,"Datasheet"),HYPERLINK(_xlfn.CONCAT("https://",$I4822),"Datasheet")))</f>
        <v>None Attached</v>
      </c>
      <c r="M4822" s="56"/>
      <c r="P4822" s="58"/>
      <c r="Q4822" s="1" t="n">
        <f aca="false">$M4822-$N4822</f>
        <v>0</v>
      </c>
      <c r="R4822" s="56"/>
      <c r="T4822" s="59" t="s">
        <v>15</v>
      </c>
      <c r="U4822" s="1" t="n">
        <f aca="false">$S4822-$R4822</f>
        <v>0</v>
      </c>
      <c r="V4822" s="1" t="n">
        <f aca="false">IF($T4822="±",$Q4822*2,$Q4822)</f>
        <v>0</v>
      </c>
      <c r="W4822" s="60" t="str">
        <f aca="false">IFERROR($U4822/ABS($V4822),"N/A")</f>
        <v>N/A</v>
      </c>
      <c r="X4822" s="61" t="str">
        <f aca="false">IF(OR($W4822="N/A",$R4822="",$S4822=""),"N/A",IF($W4822&gt;=4,"Not Significant",IF($W4822&gt;=2,"Semi-Significant","Significant")))</f>
        <v>N/A</v>
      </c>
      <c r="Z4822" s="1" t="str">
        <f aca="false">IF($D4822="Z540.1 w/data",0,"")</f>
        <v/>
      </c>
      <c r="AA4822" s="1" t="e">
        <f aca="false">$Y4822+$Q4822+$Z4822</f>
        <v>#VALUE!</v>
      </c>
      <c r="AB4822" s="1" t="n">
        <f aca="false">$N4822+$Q4822</f>
        <v>0</v>
      </c>
      <c r="AC4822" s="1" t="str">
        <f aca="false">IF($Y4822="","",IF(AND($AA4822&gt;=$R4822,$AA4822&lt;=$S4822),"Pass","Fail"))</f>
        <v/>
      </c>
      <c r="AD4822" s="1" t="str">
        <f aca="false">IF($Y4822="","",IF($AA4822&gt;$R4822,"Pass","Fail"))</f>
        <v/>
      </c>
      <c r="AE4822" s="1" t="str">
        <f aca="false">IF($Y4822="","",IF($AA4822&gt;=$R4822,"Pass","Fail"))</f>
        <v/>
      </c>
      <c r="AF4822" s="1" t="str">
        <f aca="false">IF($Y4822="","",IF($AA4822&lt;=$S4822,"Pass","Fail"))</f>
        <v/>
      </c>
      <c r="AG4822" s="1" t="str">
        <f aca="false">IF($Y4822="","",IF($AA4822&lt;$S4822,"Pass","Fail"))</f>
        <v/>
      </c>
      <c r="AH4822" s="23" t="str">
        <f aca="true">INDIRECT(CHOOSE(MATCH($T4822,{"±","&gt;","≥","≤","&lt;"},0), "AC", "AD", "AE", "AF", "AG") &amp; ROW())</f>
        <v/>
      </c>
      <c r="AI4822" s="56" t="str">
        <f aca="false">IF($X4822="Not Significant","No Further Action Required",
IF($AH4822="","",
IF(AND($AH4822="Pass",$L4822="0 - Passed "),"Analysis performed; no further action required.",
IF(AND($AH4822="Fail",$L4822="1 - Failed "),"Analysis performed; no further action required.",
IF(AND($AH4822="Pass",$L4822="2 - Limited In Use "),"Analysis performed; no further action required.",
IF(AND($AH4822="Fail",$L4822="3 - Adjusted "),"Analysis performed; no further action required.",
"Unit fails analysis; TSM determination required."))))))</f>
        <v/>
      </c>
      <c r="AJ4822" s="58"/>
    </row>
    <row r="4823" customFormat="false" ht="15" hidden="false" customHeight="false" outlineLevel="0" collapsed="false">
      <c r="A4823" s="56"/>
      <c r="E4823" s="57" t="str">
        <f aca="false">IF(AND($F4823="",$G4823=""),"",IF($G4823="",$F4823,HYPERLINK($G4823,$F4823)))</f>
        <v/>
      </c>
      <c r="H4823" s="1" t="str">
        <f aca="false">IF($I4823="","None Attached",IF(LEFT($I4823,5)="https",HYPERLINK($I4823,"Datasheet"),HYPERLINK(_xlfn.CONCAT("https://",$I4823),"Datasheet")))</f>
        <v>None Attached</v>
      </c>
      <c r="M4823" s="56"/>
      <c r="P4823" s="58"/>
      <c r="Q4823" s="1" t="n">
        <f aca="false">$M4823-$N4823</f>
        <v>0</v>
      </c>
      <c r="R4823" s="56"/>
      <c r="T4823" s="59" t="s">
        <v>15</v>
      </c>
      <c r="U4823" s="1" t="n">
        <f aca="false">$S4823-$R4823</f>
        <v>0</v>
      </c>
      <c r="V4823" s="1" t="n">
        <f aca="false">IF($T4823="±",$Q4823*2,$Q4823)</f>
        <v>0</v>
      </c>
      <c r="W4823" s="60" t="str">
        <f aca="false">IFERROR($U4823/ABS($V4823),"N/A")</f>
        <v>N/A</v>
      </c>
      <c r="X4823" s="61" t="str">
        <f aca="false">IF(OR($W4823="N/A",$R4823="",$S4823=""),"N/A",IF($W4823&gt;=4,"Not Significant",IF($W4823&gt;=2,"Semi-Significant","Significant")))</f>
        <v>N/A</v>
      </c>
      <c r="Z4823" s="1" t="str">
        <f aca="false">IF($D4823="Z540.1 w/data",0,"")</f>
        <v/>
      </c>
      <c r="AA4823" s="1" t="e">
        <f aca="false">$Y4823+$Q4823+$Z4823</f>
        <v>#VALUE!</v>
      </c>
      <c r="AB4823" s="1" t="n">
        <f aca="false">$N4823+$Q4823</f>
        <v>0</v>
      </c>
      <c r="AC4823" s="1" t="str">
        <f aca="false">IF($Y4823="","",IF(AND($AA4823&gt;=$R4823,$AA4823&lt;=$S4823),"Pass","Fail"))</f>
        <v/>
      </c>
      <c r="AD4823" s="1" t="str">
        <f aca="false">IF($Y4823="","",IF($AA4823&gt;$R4823,"Pass","Fail"))</f>
        <v/>
      </c>
      <c r="AE4823" s="1" t="str">
        <f aca="false">IF($Y4823="","",IF($AA4823&gt;=$R4823,"Pass","Fail"))</f>
        <v/>
      </c>
      <c r="AF4823" s="1" t="str">
        <f aca="false">IF($Y4823="","",IF($AA4823&lt;=$S4823,"Pass","Fail"))</f>
        <v/>
      </c>
      <c r="AG4823" s="1" t="str">
        <f aca="false">IF($Y4823="","",IF($AA4823&lt;$S4823,"Pass","Fail"))</f>
        <v/>
      </c>
      <c r="AH4823" s="23" t="str">
        <f aca="true">INDIRECT(CHOOSE(MATCH($T4823,{"±","&gt;","≥","≤","&lt;"},0), "AC", "AD", "AE", "AF", "AG") &amp; ROW())</f>
        <v/>
      </c>
      <c r="AI4823" s="56" t="str">
        <f aca="false">IF($X4823="Not Significant","No Further Action Required",
IF($AH4823="","",
IF(AND($AH4823="Pass",$L4823="0 - Passed "),"Analysis performed; no further action required.",
IF(AND($AH4823="Fail",$L4823="1 - Failed "),"Analysis performed; no further action required.",
IF(AND($AH4823="Pass",$L4823="2 - Limited In Use "),"Analysis performed; no further action required.",
IF(AND($AH4823="Fail",$L4823="3 - Adjusted "),"Analysis performed; no further action required.",
"Unit fails analysis; TSM determination required."))))))</f>
        <v/>
      </c>
      <c r="AJ4823" s="58"/>
    </row>
    <row r="4824" customFormat="false" ht="15" hidden="false" customHeight="false" outlineLevel="0" collapsed="false">
      <c r="A4824" s="56"/>
      <c r="E4824" s="57" t="str">
        <f aca="false">IF(AND($F4824="",$G4824=""),"",IF($G4824="",$F4824,HYPERLINK($G4824,$F4824)))</f>
        <v/>
      </c>
      <c r="H4824" s="1" t="str">
        <f aca="false">IF($I4824="","None Attached",IF(LEFT($I4824,5)="https",HYPERLINK($I4824,"Datasheet"),HYPERLINK(_xlfn.CONCAT("https://",$I4824),"Datasheet")))</f>
        <v>None Attached</v>
      </c>
      <c r="M4824" s="56"/>
      <c r="P4824" s="58"/>
      <c r="Q4824" s="1" t="n">
        <f aca="false">$M4824-$N4824</f>
        <v>0</v>
      </c>
      <c r="R4824" s="56"/>
      <c r="T4824" s="59" t="s">
        <v>15</v>
      </c>
      <c r="U4824" s="1" t="n">
        <f aca="false">$S4824-$R4824</f>
        <v>0</v>
      </c>
      <c r="V4824" s="1" t="n">
        <f aca="false">IF($T4824="±",$Q4824*2,$Q4824)</f>
        <v>0</v>
      </c>
      <c r="W4824" s="60" t="str">
        <f aca="false">IFERROR($U4824/ABS($V4824),"N/A")</f>
        <v>N/A</v>
      </c>
      <c r="X4824" s="61" t="str">
        <f aca="false">IF(OR($W4824="N/A",$R4824="",$S4824=""),"N/A",IF($W4824&gt;=4,"Not Significant",IF($W4824&gt;=2,"Semi-Significant","Significant")))</f>
        <v>N/A</v>
      </c>
      <c r="Z4824" s="1" t="str">
        <f aca="false">IF($D4824="Z540.1 w/data",0,"")</f>
        <v/>
      </c>
      <c r="AA4824" s="1" t="e">
        <f aca="false">$Y4824+$Q4824+$Z4824</f>
        <v>#VALUE!</v>
      </c>
      <c r="AB4824" s="1" t="n">
        <f aca="false">$N4824+$Q4824</f>
        <v>0</v>
      </c>
      <c r="AC4824" s="1" t="str">
        <f aca="false">IF($Y4824="","",IF(AND($AA4824&gt;=$R4824,$AA4824&lt;=$S4824),"Pass","Fail"))</f>
        <v/>
      </c>
      <c r="AD4824" s="1" t="str">
        <f aca="false">IF($Y4824="","",IF($AA4824&gt;$R4824,"Pass","Fail"))</f>
        <v/>
      </c>
      <c r="AE4824" s="1" t="str">
        <f aca="false">IF($Y4824="","",IF($AA4824&gt;=$R4824,"Pass","Fail"))</f>
        <v/>
      </c>
      <c r="AF4824" s="1" t="str">
        <f aca="false">IF($Y4824="","",IF($AA4824&lt;=$S4824,"Pass","Fail"))</f>
        <v/>
      </c>
      <c r="AG4824" s="1" t="str">
        <f aca="false">IF($Y4824="","",IF($AA4824&lt;$S4824,"Pass","Fail"))</f>
        <v/>
      </c>
      <c r="AH4824" s="23" t="str">
        <f aca="true">INDIRECT(CHOOSE(MATCH($T4824,{"±","&gt;","≥","≤","&lt;"},0), "AC", "AD", "AE", "AF", "AG") &amp; ROW())</f>
        <v/>
      </c>
      <c r="AI4824" s="56" t="str">
        <f aca="false">IF($X4824="Not Significant","No Further Action Required",
IF($AH4824="","",
IF(AND($AH4824="Pass",$L4824="0 - Passed "),"Analysis performed; no further action required.",
IF(AND($AH4824="Fail",$L4824="1 - Failed "),"Analysis performed; no further action required.",
IF(AND($AH4824="Pass",$L4824="2 - Limited In Use "),"Analysis performed; no further action required.",
IF(AND($AH4824="Fail",$L4824="3 - Adjusted "),"Analysis performed; no further action required.",
"Unit fails analysis; TSM determination required."))))))</f>
        <v/>
      </c>
      <c r="AJ4824" s="58"/>
    </row>
    <row r="4825" customFormat="false" ht="15" hidden="false" customHeight="false" outlineLevel="0" collapsed="false">
      <c r="A4825" s="56"/>
      <c r="E4825" s="57" t="str">
        <f aca="false">IF(AND($F4825="",$G4825=""),"",IF($G4825="",$F4825,HYPERLINK($G4825,$F4825)))</f>
        <v/>
      </c>
      <c r="H4825" s="1" t="str">
        <f aca="false">IF($I4825="","None Attached",IF(LEFT($I4825,5)="https",HYPERLINK($I4825,"Datasheet"),HYPERLINK(_xlfn.CONCAT("https://",$I4825),"Datasheet")))</f>
        <v>None Attached</v>
      </c>
      <c r="M4825" s="56"/>
      <c r="P4825" s="58"/>
      <c r="Q4825" s="1" t="n">
        <f aca="false">$M4825-$N4825</f>
        <v>0</v>
      </c>
      <c r="R4825" s="56"/>
      <c r="T4825" s="59" t="s">
        <v>15</v>
      </c>
      <c r="U4825" s="1" t="n">
        <f aca="false">$S4825-$R4825</f>
        <v>0</v>
      </c>
      <c r="V4825" s="1" t="n">
        <f aca="false">IF($T4825="±",$Q4825*2,$Q4825)</f>
        <v>0</v>
      </c>
      <c r="W4825" s="60" t="str">
        <f aca="false">IFERROR($U4825/ABS($V4825),"N/A")</f>
        <v>N/A</v>
      </c>
      <c r="X4825" s="61" t="str">
        <f aca="false">IF(OR($W4825="N/A",$R4825="",$S4825=""),"N/A",IF($W4825&gt;=4,"Not Significant",IF($W4825&gt;=2,"Semi-Significant","Significant")))</f>
        <v>N/A</v>
      </c>
      <c r="Z4825" s="1" t="str">
        <f aca="false">IF($D4825="Z540.1 w/data",0,"")</f>
        <v/>
      </c>
      <c r="AA4825" s="1" t="e">
        <f aca="false">$Y4825+$Q4825+$Z4825</f>
        <v>#VALUE!</v>
      </c>
      <c r="AB4825" s="1" t="n">
        <f aca="false">$N4825+$Q4825</f>
        <v>0</v>
      </c>
      <c r="AC4825" s="1" t="str">
        <f aca="false">IF($Y4825="","",IF(AND($AA4825&gt;=$R4825,$AA4825&lt;=$S4825),"Pass","Fail"))</f>
        <v/>
      </c>
      <c r="AD4825" s="1" t="str">
        <f aca="false">IF($Y4825="","",IF($AA4825&gt;$R4825,"Pass","Fail"))</f>
        <v/>
      </c>
      <c r="AE4825" s="1" t="str">
        <f aca="false">IF($Y4825="","",IF($AA4825&gt;=$R4825,"Pass","Fail"))</f>
        <v/>
      </c>
      <c r="AF4825" s="1" t="str">
        <f aca="false">IF($Y4825="","",IF($AA4825&lt;=$S4825,"Pass","Fail"))</f>
        <v/>
      </c>
      <c r="AG4825" s="1" t="str">
        <f aca="false">IF($Y4825="","",IF($AA4825&lt;$S4825,"Pass","Fail"))</f>
        <v/>
      </c>
      <c r="AH4825" s="23" t="str">
        <f aca="true">INDIRECT(CHOOSE(MATCH($T4825,{"±","&gt;","≥","≤","&lt;"},0), "AC", "AD", "AE", "AF", "AG") &amp; ROW())</f>
        <v/>
      </c>
      <c r="AI4825" s="56" t="str">
        <f aca="false">IF($X4825="Not Significant","No Further Action Required",
IF($AH4825="","",
IF(AND($AH4825="Pass",$L4825="0 - Passed "),"Analysis performed; no further action required.",
IF(AND($AH4825="Fail",$L4825="1 - Failed "),"Analysis performed; no further action required.",
IF(AND($AH4825="Pass",$L4825="2 - Limited In Use "),"Analysis performed; no further action required.",
IF(AND($AH4825="Fail",$L4825="3 - Adjusted "),"Analysis performed; no further action required.",
"Unit fails analysis; TSM determination required."))))))</f>
        <v/>
      </c>
      <c r="AJ4825" s="58"/>
    </row>
    <row r="4826" customFormat="false" ht="15" hidden="false" customHeight="false" outlineLevel="0" collapsed="false">
      <c r="A4826" s="56"/>
      <c r="E4826" s="57" t="str">
        <f aca="false">IF(AND($F4826="",$G4826=""),"",IF($G4826="",$F4826,HYPERLINK($G4826,$F4826)))</f>
        <v/>
      </c>
      <c r="H4826" s="1" t="str">
        <f aca="false">IF($I4826="","None Attached",IF(LEFT($I4826,5)="https",HYPERLINK($I4826,"Datasheet"),HYPERLINK(_xlfn.CONCAT("https://",$I4826),"Datasheet")))</f>
        <v>None Attached</v>
      </c>
      <c r="M4826" s="56"/>
      <c r="P4826" s="58"/>
      <c r="Q4826" s="1" t="n">
        <f aca="false">$M4826-$N4826</f>
        <v>0</v>
      </c>
      <c r="R4826" s="56"/>
      <c r="T4826" s="59" t="s">
        <v>15</v>
      </c>
      <c r="U4826" s="1" t="n">
        <f aca="false">$S4826-$R4826</f>
        <v>0</v>
      </c>
      <c r="V4826" s="1" t="n">
        <f aca="false">IF($T4826="±",$Q4826*2,$Q4826)</f>
        <v>0</v>
      </c>
      <c r="W4826" s="60" t="str">
        <f aca="false">IFERROR($U4826/ABS($V4826),"N/A")</f>
        <v>N/A</v>
      </c>
      <c r="X4826" s="61" t="str">
        <f aca="false">IF(OR($W4826="N/A",$R4826="",$S4826=""),"N/A",IF($W4826&gt;=4,"Not Significant",IF($W4826&gt;=2,"Semi-Significant","Significant")))</f>
        <v>N/A</v>
      </c>
      <c r="Z4826" s="1" t="str">
        <f aca="false">IF($D4826="Z540.1 w/data",0,"")</f>
        <v/>
      </c>
      <c r="AA4826" s="1" t="e">
        <f aca="false">$Y4826+$Q4826+$Z4826</f>
        <v>#VALUE!</v>
      </c>
      <c r="AB4826" s="1" t="n">
        <f aca="false">$N4826+$Q4826</f>
        <v>0</v>
      </c>
      <c r="AC4826" s="1" t="str">
        <f aca="false">IF($Y4826="","",IF(AND($AA4826&gt;=$R4826,$AA4826&lt;=$S4826),"Pass","Fail"))</f>
        <v/>
      </c>
      <c r="AD4826" s="1" t="str">
        <f aca="false">IF($Y4826="","",IF($AA4826&gt;$R4826,"Pass","Fail"))</f>
        <v/>
      </c>
      <c r="AE4826" s="1" t="str">
        <f aca="false">IF($Y4826="","",IF($AA4826&gt;=$R4826,"Pass","Fail"))</f>
        <v/>
      </c>
      <c r="AF4826" s="1" t="str">
        <f aca="false">IF($Y4826="","",IF($AA4826&lt;=$S4826,"Pass","Fail"))</f>
        <v/>
      </c>
      <c r="AG4826" s="1" t="str">
        <f aca="false">IF($Y4826="","",IF($AA4826&lt;$S4826,"Pass","Fail"))</f>
        <v/>
      </c>
      <c r="AH4826" s="23" t="str">
        <f aca="true">INDIRECT(CHOOSE(MATCH($T4826,{"±","&gt;","≥","≤","&lt;"},0), "AC", "AD", "AE", "AF", "AG") &amp; ROW())</f>
        <v/>
      </c>
      <c r="AI4826" s="56" t="str">
        <f aca="false">IF($X4826="Not Significant","No Further Action Required",
IF($AH4826="","",
IF(AND($AH4826="Pass",$L4826="0 - Passed "),"Analysis performed; no further action required.",
IF(AND($AH4826="Fail",$L4826="1 - Failed "),"Analysis performed; no further action required.",
IF(AND($AH4826="Pass",$L4826="2 - Limited In Use "),"Analysis performed; no further action required.",
IF(AND($AH4826="Fail",$L4826="3 - Adjusted "),"Analysis performed; no further action required.",
"Unit fails analysis; TSM determination required."))))))</f>
        <v/>
      </c>
      <c r="AJ4826" s="58"/>
    </row>
    <row r="4827" customFormat="false" ht="15" hidden="false" customHeight="false" outlineLevel="0" collapsed="false">
      <c r="A4827" s="56"/>
      <c r="E4827" s="57" t="str">
        <f aca="false">IF(AND($F4827="",$G4827=""),"",IF($G4827="",$F4827,HYPERLINK($G4827,$F4827)))</f>
        <v/>
      </c>
      <c r="H4827" s="1" t="str">
        <f aca="false">IF($I4827="","None Attached",IF(LEFT($I4827,5)="https",HYPERLINK($I4827,"Datasheet"),HYPERLINK(_xlfn.CONCAT("https://",$I4827),"Datasheet")))</f>
        <v>None Attached</v>
      </c>
      <c r="M4827" s="56"/>
      <c r="P4827" s="58"/>
      <c r="Q4827" s="1" t="n">
        <f aca="false">$M4827-$N4827</f>
        <v>0</v>
      </c>
      <c r="R4827" s="56"/>
      <c r="T4827" s="59" t="s">
        <v>15</v>
      </c>
      <c r="U4827" s="1" t="n">
        <f aca="false">$S4827-$R4827</f>
        <v>0</v>
      </c>
      <c r="V4827" s="1" t="n">
        <f aca="false">IF($T4827="±",$Q4827*2,$Q4827)</f>
        <v>0</v>
      </c>
      <c r="W4827" s="60" t="str">
        <f aca="false">IFERROR($U4827/ABS($V4827),"N/A")</f>
        <v>N/A</v>
      </c>
      <c r="X4827" s="61" t="str">
        <f aca="false">IF(OR($W4827="N/A",$R4827="",$S4827=""),"N/A",IF($W4827&gt;=4,"Not Significant",IF($W4827&gt;=2,"Semi-Significant","Significant")))</f>
        <v>N/A</v>
      </c>
      <c r="Z4827" s="1" t="str">
        <f aca="false">IF($D4827="Z540.1 w/data",0,"")</f>
        <v/>
      </c>
      <c r="AA4827" s="1" t="e">
        <f aca="false">$Y4827+$Q4827+$Z4827</f>
        <v>#VALUE!</v>
      </c>
      <c r="AB4827" s="1" t="n">
        <f aca="false">$N4827+$Q4827</f>
        <v>0</v>
      </c>
      <c r="AC4827" s="1" t="str">
        <f aca="false">IF($Y4827="","",IF(AND($AA4827&gt;=$R4827,$AA4827&lt;=$S4827),"Pass","Fail"))</f>
        <v/>
      </c>
      <c r="AD4827" s="1" t="str">
        <f aca="false">IF($Y4827="","",IF($AA4827&gt;$R4827,"Pass","Fail"))</f>
        <v/>
      </c>
      <c r="AE4827" s="1" t="str">
        <f aca="false">IF($Y4827="","",IF($AA4827&gt;=$R4827,"Pass","Fail"))</f>
        <v/>
      </c>
      <c r="AF4827" s="1" t="str">
        <f aca="false">IF($Y4827="","",IF($AA4827&lt;=$S4827,"Pass","Fail"))</f>
        <v/>
      </c>
      <c r="AG4827" s="1" t="str">
        <f aca="false">IF($Y4827="","",IF($AA4827&lt;$S4827,"Pass","Fail"))</f>
        <v/>
      </c>
      <c r="AH4827" s="23" t="str">
        <f aca="true">INDIRECT(CHOOSE(MATCH($T4827,{"±","&gt;","≥","≤","&lt;"},0), "AC", "AD", "AE", "AF", "AG") &amp; ROW())</f>
        <v/>
      </c>
      <c r="AI4827" s="56" t="str">
        <f aca="false">IF($X4827="Not Significant","No Further Action Required",
IF($AH4827="","",
IF(AND($AH4827="Pass",$L4827="0 - Passed "),"Analysis performed; no further action required.",
IF(AND($AH4827="Fail",$L4827="1 - Failed "),"Analysis performed; no further action required.",
IF(AND($AH4827="Pass",$L4827="2 - Limited In Use "),"Analysis performed; no further action required.",
IF(AND($AH4827="Fail",$L4827="3 - Adjusted "),"Analysis performed; no further action required.",
"Unit fails analysis; TSM determination required."))))))</f>
        <v/>
      </c>
      <c r="AJ4827" s="58"/>
    </row>
    <row r="4828" customFormat="false" ht="15" hidden="false" customHeight="false" outlineLevel="0" collapsed="false">
      <c r="A4828" s="56"/>
      <c r="E4828" s="57" t="str">
        <f aca="false">IF(AND($F4828="",$G4828=""),"",IF($G4828="",$F4828,HYPERLINK($G4828,$F4828)))</f>
        <v/>
      </c>
      <c r="H4828" s="1" t="str">
        <f aca="false">IF($I4828="","None Attached",IF(LEFT($I4828,5)="https",HYPERLINK($I4828,"Datasheet"),HYPERLINK(_xlfn.CONCAT("https://",$I4828),"Datasheet")))</f>
        <v>None Attached</v>
      </c>
      <c r="M4828" s="56"/>
      <c r="P4828" s="58"/>
      <c r="Q4828" s="1" t="n">
        <f aca="false">$M4828-$N4828</f>
        <v>0</v>
      </c>
      <c r="R4828" s="56"/>
      <c r="T4828" s="59" t="s">
        <v>15</v>
      </c>
      <c r="U4828" s="1" t="n">
        <f aca="false">$S4828-$R4828</f>
        <v>0</v>
      </c>
      <c r="V4828" s="1" t="n">
        <f aca="false">IF($T4828="±",$Q4828*2,$Q4828)</f>
        <v>0</v>
      </c>
      <c r="W4828" s="60" t="str">
        <f aca="false">IFERROR($U4828/ABS($V4828),"N/A")</f>
        <v>N/A</v>
      </c>
      <c r="X4828" s="61" t="str">
        <f aca="false">IF(OR($W4828="N/A",$R4828="",$S4828=""),"N/A",IF($W4828&gt;=4,"Not Significant",IF($W4828&gt;=2,"Semi-Significant","Significant")))</f>
        <v>N/A</v>
      </c>
      <c r="Z4828" s="1" t="str">
        <f aca="false">IF($D4828="Z540.1 w/data",0,"")</f>
        <v/>
      </c>
      <c r="AA4828" s="1" t="e">
        <f aca="false">$Y4828+$Q4828+$Z4828</f>
        <v>#VALUE!</v>
      </c>
      <c r="AB4828" s="1" t="n">
        <f aca="false">$N4828+$Q4828</f>
        <v>0</v>
      </c>
      <c r="AC4828" s="1" t="str">
        <f aca="false">IF($Y4828="","",IF(AND($AA4828&gt;=$R4828,$AA4828&lt;=$S4828),"Pass","Fail"))</f>
        <v/>
      </c>
      <c r="AD4828" s="1" t="str">
        <f aca="false">IF($Y4828="","",IF($AA4828&gt;$R4828,"Pass","Fail"))</f>
        <v/>
      </c>
      <c r="AE4828" s="1" t="str">
        <f aca="false">IF($Y4828="","",IF($AA4828&gt;=$R4828,"Pass","Fail"))</f>
        <v/>
      </c>
      <c r="AF4828" s="1" t="str">
        <f aca="false">IF($Y4828="","",IF($AA4828&lt;=$S4828,"Pass","Fail"))</f>
        <v/>
      </c>
      <c r="AG4828" s="1" t="str">
        <f aca="false">IF($Y4828="","",IF($AA4828&lt;$S4828,"Pass","Fail"))</f>
        <v/>
      </c>
      <c r="AH4828" s="23" t="str">
        <f aca="true">INDIRECT(CHOOSE(MATCH($T4828,{"±","&gt;","≥","≤","&lt;"},0), "AC", "AD", "AE", "AF", "AG") &amp; ROW())</f>
        <v/>
      </c>
      <c r="AI4828" s="56" t="str">
        <f aca="false">IF($X4828="Not Significant","No Further Action Required",
IF($AH4828="","",
IF(AND($AH4828="Pass",$L4828="0 - Passed "),"Analysis performed; no further action required.",
IF(AND($AH4828="Fail",$L4828="1 - Failed "),"Analysis performed; no further action required.",
IF(AND($AH4828="Pass",$L4828="2 - Limited In Use "),"Analysis performed; no further action required.",
IF(AND($AH4828="Fail",$L4828="3 - Adjusted "),"Analysis performed; no further action required.",
"Unit fails analysis; TSM determination required."))))))</f>
        <v/>
      </c>
      <c r="AJ4828" s="58"/>
    </row>
    <row r="4829" customFormat="false" ht="15" hidden="false" customHeight="false" outlineLevel="0" collapsed="false">
      <c r="A4829" s="56"/>
      <c r="E4829" s="57" t="str">
        <f aca="false">IF(AND($F4829="",$G4829=""),"",IF($G4829="",$F4829,HYPERLINK($G4829,$F4829)))</f>
        <v/>
      </c>
      <c r="H4829" s="1" t="str">
        <f aca="false">IF($I4829="","None Attached",IF(LEFT($I4829,5)="https",HYPERLINK($I4829,"Datasheet"),HYPERLINK(_xlfn.CONCAT("https://",$I4829),"Datasheet")))</f>
        <v>None Attached</v>
      </c>
      <c r="M4829" s="56"/>
      <c r="P4829" s="58"/>
      <c r="Q4829" s="1" t="n">
        <f aca="false">$M4829-$N4829</f>
        <v>0</v>
      </c>
      <c r="R4829" s="56"/>
      <c r="T4829" s="59" t="s">
        <v>15</v>
      </c>
      <c r="U4829" s="1" t="n">
        <f aca="false">$S4829-$R4829</f>
        <v>0</v>
      </c>
      <c r="V4829" s="1" t="n">
        <f aca="false">IF($T4829="±",$Q4829*2,$Q4829)</f>
        <v>0</v>
      </c>
      <c r="W4829" s="60" t="str">
        <f aca="false">IFERROR($U4829/ABS($V4829),"N/A")</f>
        <v>N/A</v>
      </c>
      <c r="X4829" s="61" t="str">
        <f aca="false">IF(OR($W4829="N/A",$R4829="",$S4829=""),"N/A",IF($W4829&gt;=4,"Not Significant",IF($W4829&gt;=2,"Semi-Significant","Significant")))</f>
        <v>N/A</v>
      </c>
      <c r="Z4829" s="1" t="str">
        <f aca="false">IF($D4829="Z540.1 w/data",0,"")</f>
        <v/>
      </c>
      <c r="AA4829" s="1" t="e">
        <f aca="false">$Y4829+$Q4829+$Z4829</f>
        <v>#VALUE!</v>
      </c>
      <c r="AB4829" s="1" t="n">
        <f aca="false">$N4829+$Q4829</f>
        <v>0</v>
      </c>
      <c r="AC4829" s="1" t="str">
        <f aca="false">IF($Y4829="","",IF(AND($AA4829&gt;=$R4829,$AA4829&lt;=$S4829),"Pass","Fail"))</f>
        <v/>
      </c>
      <c r="AD4829" s="1" t="str">
        <f aca="false">IF($Y4829="","",IF($AA4829&gt;$R4829,"Pass","Fail"))</f>
        <v/>
      </c>
      <c r="AE4829" s="1" t="str">
        <f aca="false">IF($Y4829="","",IF($AA4829&gt;=$R4829,"Pass","Fail"))</f>
        <v/>
      </c>
      <c r="AF4829" s="1" t="str">
        <f aca="false">IF($Y4829="","",IF($AA4829&lt;=$S4829,"Pass","Fail"))</f>
        <v/>
      </c>
      <c r="AG4829" s="1" t="str">
        <f aca="false">IF($Y4829="","",IF($AA4829&lt;$S4829,"Pass","Fail"))</f>
        <v/>
      </c>
      <c r="AH4829" s="23" t="str">
        <f aca="true">INDIRECT(CHOOSE(MATCH($T4829,{"±","&gt;","≥","≤","&lt;"},0), "AC", "AD", "AE", "AF", "AG") &amp; ROW())</f>
        <v/>
      </c>
      <c r="AI4829" s="56" t="str">
        <f aca="false">IF($X4829="Not Significant","No Further Action Required",
IF($AH4829="","",
IF(AND($AH4829="Pass",$L4829="0 - Passed "),"Analysis performed; no further action required.",
IF(AND($AH4829="Fail",$L4829="1 - Failed "),"Analysis performed; no further action required.",
IF(AND($AH4829="Pass",$L4829="2 - Limited In Use "),"Analysis performed; no further action required.",
IF(AND($AH4829="Fail",$L4829="3 - Adjusted "),"Analysis performed; no further action required.",
"Unit fails analysis; TSM determination required."))))))</f>
        <v/>
      </c>
      <c r="AJ4829" s="58"/>
    </row>
    <row r="4830" customFormat="false" ht="15" hidden="false" customHeight="false" outlineLevel="0" collapsed="false">
      <c r="A4830" s="56"/>
      <c r="E4830" s="57" t="str">
        <f aca="false">IF(AND($F4830="",$G4830=""),"",IF($G4830="",$F4830,HYPERLINK($G4830,$F4830)))</f>
        <v/>
      </c>
      <c r="H4830" s="1" t="str">
        <f aca="false">IF($I4830="","None Attached",IF(LEFT($I4830,5)="https",HYPERLINK($I4830,"Datasheet"),HYPERLINK(_xlfn.CONCAT("https://",$I4830),"Datasheet")))</f>
        <v>None Attached</v>
      </c>
      <c r="M4830" s="56"/>
      <c r="P4830" s="58"/>
      <c r="Q4830" s="1" t="n">
        <f aca="false">$M4830-$N4830</f>
        <v>0</v>
      </c>
      <c r="R4830" s="56"/>
      <c r="T4830" s="59" t="s">
        <v>15</v>
      </c>
      <c r="U4830" s="1" t="n">
        <f aca="false">$S4830-$R4830</f>
        <v>0</v>
      </c>
      <c r="V4830" s="1" t="n">
        <f aca="false">IF($T4830="±",$Q4830*2,$Q4830)</f>
        <v>0</v>
      </c>
      <c r="W4830" s="60" t="str">
        <f aca="false">IFERROR($U4830/ABS($V4830),"N/A")</f>
        <v>N/A</v>
      </c>
      <c r="X4830" s="61" t="str">
        <f aca="false">IF(OR($W4830="N/A",$R4830="",$S4830=""),"N/A",IF($W4830&gt;=4,"Not Significant",IF($W4830&gt;=2,"Semi-Significant","Significant")))</f>
        <v>N/A</v>
      </c>
      <c r="Z4830" s="1" t="str">
        <f aca="false">IF($D4830="Z540.1 w/data",0,"")</f>
        <v/>
      </c>
      <c r="AA4830" s="1" t="e">
        <f aca="false">$Y4830+$Q4830+$Z4830</f>
        <v>#VALUE!</v>
      </c>
      <c r="AB4830" s="1" t="n">
        <f aca="false">$N4830+$Q4830</f>
        <v>0</v>
      </c>
      <c r="AC4830" s="1" t="str">
        <f aca="false">IF($Y4830="","",IF(AND($AA4830&gt;=$R4830,$AA4830&lt;=$S4830),"Pass","Fail"))</f>
        <v/>
      </c>
      <c r="AD4830" s="1" t="str">
        <f aca="false">IF($Y4830="","",IF($AA4830&gt;$R4830,"Pass","Fail"))</f>
        <v/>
      </c>
      <c r="AE4830" s="1" t="str">
        <f aca="false">IF($Y4830="","",IF($AA4830&gt;=$R4830,"Pass","Fail"))</f>
        <v/>
      </c>
      <c r="AF4830" s="1" t="str">
        <f aca="false">IF($Y4830="","",IF($AA4830&lt;=$S4830,"Pass","Fail"))</f>
        <v/>
      </c>
      <c r="AG4830" s="1" t="str">
        <f aca="false">IF($Y4830="","",IF($AA4830&lt;$S4830,"Pass","Fail"))</f>
        <v/>
      </c>
      <c r="AH4830" s="23" t="str">
        <f aca="true">INDIRECT(CHOOSE(MATCH($T4830,{"±","&gt;","≥","≤","&lt;"},0), "AC", "AD", "AE", "AF", "AG") &amp; ROW())</f>
        <v/>
      </c>
      <c r="AI4830" s="56" t="str">
        <f aca="false">IF($X4830="Not Significant","No Further Action Required",
IF($AH4830="","",
IF(AND($AH4830="Pass",$L4830="0 - Passed "),"Analysis performed; no further action required.",
IF(AND($AH4830="Fail",$L4830="1 - Failed "),"Analysis performed; no further action required.",
IF(AND($AH4830="Pass",$L4830="2 - Limited In Use "),"Analysis performed; no further action required.",
IF(AND($AH4830="Fail",$L4830="3 - Adjusted "),"Analysis performed; no further action required.",
"Unit fails analysis; TSM determination required."))))))</f>
        <v/>
      </c>
      <c r="AJ4830" s="58"/>
    </row>
    <row r="4831" customFormat="false" ht="15" hidden="false" customHeight="false" outlineLevel="0" collapsed="false">
      <c r="A4831" s="56"/>
      <c r="E4831" s="57" t="str">
        <f aca="false">IF(AND($F4831="",$G4831=""),"",IF($G4831="",$F4831,HYPERLINK($G4831,$F4831)))</f>
        <v/>
      </c>
      <c r="H4831" s="1" t="str">
        <f aca="false">IF($I4831="","None Attached",IF(LEFT($I4831,5)="https",HYPERLINK($I4831,"Datasheet"),HYPERLINK(_xlfn.CONCAT("https://",$I4831),"Datasheet")))</f>
        <v>None Attached</v>
      </c>
      <c r="M4831" s="56"/>
      <c r="P4831" s="58"/>
      <c r="Q4831" s="1" t="n">
        <f aca="false">$M4831-$N4831</f>
        <v>0</v>
      </c>
      <c r="R4831" s="56"/>
      <c r="T4831" s="59" t="s">
        <v>15</v>
      </c>
      <c r="U4831" s="1" t="n">
        <f aca="false">$S4831-$R4831</f>
        <v>0</v>
      </c>
      <c r="V4831" s="1" t="n">
        <f aca="false">IF($T4831="±",$Q4831*2,$Q4831)</f>
        <v>0</v>
      </c>
      <c r="W4831" s="60" t="str">
        <f aca="false">IFERROR($U4831/ABS($V4831),"N/A")</f>
        <v>N/A</v>
      </c>
      <c r="X4831" s="61" t="str">
        <f aca="false">IF(OR($W4831="N/A",$R4831="",$S4831=""),"N/A",IF($W4831&gt;=4,"Not Significant",IF($W4831&gt;=2,"Semi-Significant","Significant")))</f>
        <v>N/A</v>
      </c>
      <c r="Z4831" s="1" t="str">
        <f aca="false">IF($D4831="Z540.1 w/data",0,"")</f>
        <v/>
      </c>
      <c r="AA4831" s="1" t="e">
        <f aca="false">$Y4831+$Q4831+$Z4831</f>
        <v>#VALUE!</v>
      </c>
      <c r="AB4831" s="1" t="n">
        <f aca="false">$N4831+$Q4831</f>
        <v>0</v>
      </c>
      <c r="AC4831" s="1" t="str">
        <f aca="false">IF($Y4831="","",IF(AND($AA4831&gt;=$R4831,$AA4831&lt;=$S4831),"Pass","Fail"))</f>
        <v/>
      </c>
      <c r="AD4831" s="1" t="str">
        <f aca="false">IF($Y4831="","",IF($AA4831&gt;$R4831,"Pass","Fail"))</f>
        <v/>
      </c>
      <c r="AE4831" s="1" t="str">
        <f aca="false">IF($Y4831="","",IF($AA4831&gt;=$R4831,"Pass","Fail"))</f>
        <v/>
      </c>
      <c r="AF4831" s="1" t="str">
        <f aca="false">IF($Y4831="","",IF($AA4831&lt;=$S4831,"Pass","Fail"))</f>
        <v/>
      </c>
      <c r="AG4831" s="1" t="str">
        <f aca="false">IF($Y4831="","",IF($AA4831&lt;$S4831,"Pass","Fail"))</f>
        <v/>
      </c>
      <c r="AH4831" s="23" t="str">
        <f aca="true">INDIRECT(CHOOSE(MATCH($T4831,{"±","&gt;","≥","≤","&lt;"},0), "AC", "AD", "AE", "AF", "AG") &amp; ROW())</f>
        <v/>
      </c>
      <c r="AI4831" s="56" t="str">
        <f aca="false">IF($X4831="Not Significant","No Further Action Required",
IF($AH4831="","",
IF(AND($AH4831="Pass",$L4831="0 - Passed "),"Analysis performed; no further action required.",
IF(AND($AH4831="Fail",$L4831="1 - Failed "),"Analysis performed; no further action required.",
IF(AND($AH4831="Pass",$L4831="2 - Limited In Use "),"Analysis performed; no further action required.",
IF(AND($AH4831="Fail",$L4831="3 - Adjusted "),"Analysis performed; no further action required.",
"Unit fails analysis; TSM determination required."))))))</f>
        <v/>
      </c>
      <c r="AJ4831" s="58"/>
    </row>
    <row r="4832" customFormat="false" ht="15" hidden="false" customHeight="false" outlineLevel="0" collapsed="false">
      <c r="A4832" s="56"/>
      <c r="E4832" s="57" t="str">
        <f aca="false">IF(AND($F4832="",$G4832=""),"",IF($G4832="",$F4832,HYPERLINK($G4832,$F4832)))</f>
        <v/>
      </c>
      <c r="H4832" s="1" t="str">
        <f aca="false">IF($I4832="","None Attached",IF(LEFT($I4832,5)="https",HYPERLINK($I4832,"Datasheet"),HYPERLINK(_xlfn.CONCAT("https://",$I4832),"Datasheet")))</f>
        <v>None Attached</v>
      </c>
      <c r="M4832" s="56"/>
      <c r="P4832" s="58"/>
      <c r="Q4832" s="1" t="n">
        <f aca="false">$M4832-$N4832</f>
        <v>0</v>
      </c>
      <c r="R4832" s="56"/>
      <c r="T4832" s="59" t="s">
        <v>15</v>
      </c>
      <c r="U4832" s="1" t="n">
        <f aca="false">$S4832-$R4832</f>
        <v>0</v>
      </c>
      <c r="V4832" s="1" t="n">
        <f aca="false">IF($T4832="±",$Q4832*2,$Q4832)</f>
        <v>0</v>
      </c>
      <c r="W4832" s="60" t="str">
        <f aca="false">IFERROR($U4832/ABS($V4832),"N/A")</f>
        <v>N/A</v>
      </c>
      <c r="X4832" s="61" t="str">
        <f aca="false">IF(OR($W4832="N/A",$R4832="",$S4832=""),"N/A",IF($W4832&gt;=4,"Not Significant",IF($W4832&gt;=2,"Semi-Significant","Significant")))</f>
        <v>N/A</v>
      </c>
      <c r="Z4832" s="1" t="str">
        <f aca="false">IF($D4832="Z540.1 w/data",0,"")</f>
        <v/>
      </c>
      <c r="AA4832" s="1" t="e">
        <f aca="false">$Y4832+$Q4832+$Z4832</f>
        <v>#VALUE!</v>
      </c>
      <c r="AB4832" s="1" t="n">
        <f aca="false">$N4832+$Q4832</f>
        <v>0</v>
      </c>
      <c r="AC4832" s="1" t="str">
        <f aca="false">IF($Y4832="","",IF(AND($AA4832&gt;=$R4832,$AA4832&lt;=$S4832),"Pass","Fail"))</f>
        <v/>
      </c>
      <c r="AD4832" s="1" t="str">
        <f aca="false">IF($Y4832="","",IF($AA4832&gt;$R4832,"Pass","Fail"))</f>
        <v/>
      </c>
      <c r="AE4832" s="1" t="str">
        <f aca="false">IF($Y4832="","",IF($AA4832&gt;=$R4832,"Pass","Fail"))</f>
        <v/>
      </c>
      <c r="AF4832" s="1" t="str">
        <f aca="false">IF($Y4832="","",IF($AA4832&lt;=$S4832,"Pass","Fail"))</f>
        <v/>
      </c>
      <c r="AG4832" s="1" t="str">
        <f aca="false">IF($Y4832="","",IF($AA4832&lt;$S4832,"Pass","Fail"))</f>
        <v/>
      </c>
      <c r="AH4832" s="23" t="str">
        <f aca="true">INDIRECT(CHOOSE(MATCH($T4832,{"±","&gt;","≥","≤","&lt;"},0), "AC", "AD", "AE", "AF", "AG") &amp; ROW())</f>
        <v/>
      </c>
      <c r="AI4832" s="56" t="str">
        <f aca="false">IF($X4832="Not Significant","No Further Action Required",
IF($AH4832="","",
IF(AND($AH4832="Pass",$L4832="0 - Passed "),"Analysis performed; no further action required.",
IF(AND($AH4832="Fail",$L4832="1 - Failed "),"Analysis performed; no further action required.",
IF(AND($AH4832="Pass",$L4832="2 - Limited In Use "),"Analysis performed; no further action required.",
IF(AND($AH4832="Fail",$L4832="3 - Adjusted "),"Analysis performed; no further action required.",
"Unit fails analysis; TSM determination required."))))))</f>
        <v/>
      </c>
      <c r="AJ4832" s="58"/>
    </row>
    <row r="4833" customFormat="false" ht="15" hidden="false" customHeight="false" outlineLevel="0" collapsed="false">
      <c r="A4833" s="56"/>
      <c r="E4833" s="57" t="str">
        <f aca="false">IF(AND($F4833="",$G4833=""),"",IF($G4833="",$F4833,HYPERLINK($G4833,$F4833)))</f>
        <v/>
      </c>
      <c r="H4833" s="1" t="str">
        <f aca="false">IF($I4833="","None Attached",IF(LEFT($I4833,5)="https",HYPERLINK($I4833,"Datasheet"),HYPERLINK(_xlfn.CONCAT("https://",$I4833),"Datasheet")))</f>
        <v>None Attached</v>
      </c>
      <c r="M4833" s="56"/>
      <c r="P4833" s="58"/>
      <c r="Q4833" s="1" t="n">
        <f aca="false">$M4833-$N4833</f>
        <v>0</v>
      </c>
      <c r="R4833" s="56"/>
      <c r="T4833" s="59" t="s">
        <v>15</v>
      </c>
      <c r="U4833" s="1" t="n">
        <f aca="false">$S4833-$R4833</f>
        <v>0</v>
      </c>
      <c r="V4833" s="1" t="n">
        <f aca="false">IF($T4833="±",$Q4833*2,$Q4833)</f>
        <v>0</v>
      </c>
      <c r="W4833" s="60" t="str">
        <f aca="false">IFERROR($U4833/ABS($V4833),"N/A")</f>
        <v>N/A</v>
      </c>
      <c r="X4833" s="61" t="str">
        <f aca="false">IF(OR($W4833="N/A",$R4833="",$S4833=""),"N/A",IF($W4833&gt;=4,"Not Significant",IF($W4833&gt;=2,"Semi-Significant","Significant")))</f>
        <v>N/A</v>
      </c>
      <c r="Z4833" s="1" t="str">
        <f aca="false">IF($D4833="Z540.1 w/data",0,"")</f>
        <v/>
      </c>
      <c r="AA4833" s="1" t="e">
        <f aca="false">$Y4833+$Q4833+$Z4833</f>
        <v>#VALUE!</v>
      </c>
      <c r="AB4833" s="1" t="n">
        <f aca="false">$N4833+$Q4833</f>
        <v>0</v>
      </c>
      <c r="AC4833" s="1" t="str">
        <f aca="false">IF($Y4833="","",IF(AND($AA4833&gt;=$R4833,$AA4833&lt;=$S4833),"Pass","Fail"))</f>
        <v/>
      </c>
      <c r="AD4833" s="1" t="str">
        <f aca="false">IF($Y4833="","",IF($AA4833&gt;$R4833,"Pass","Fail"))</f>
        <v/>
      </c>
      <c r="AE4833" s="1" t="str">
        <f aca="false">IF($Y4833="","",IF($AA4833&gt;=$R4833,"Pass","Fail"))</f>
        <v/>
      </c>
      <c r="AF4833" s="1" t="str">
        <f aca="false">IF($Y4833="","",IF($AA4833&lt;=$S4833,"Pass","Fail"))</f>
        <v/>
      </c>
      <c r="AG4833" s="1" t="str">
        <f aca="false">IF($Y4833="","",IF($AA4833&lt;$S4833,"Pass","Fail"))</f>
        <v/>
      </c>
      <c r="AH4833" s="23" t="str">
        <f aca="true">INDIRECT(CHOOSE(MATCH($T4833,{"±","&gt;","≥","≤","&lt;"},0), "AC", "AD", "AE", "AF", "AG") &amp; ROW())</f>
        <v/>
      </c>
      <c r="AI4833" s="56" t="str">
        <f aca="false">IF($X4833="Not Significant","No Further Action Required",
IF($AH4833="","",
IF(AND($AH4833="Pass",$L4833="0 - Passed "),"Analysis performed; no further action required.",
IF(AND($AH4833="Fail",$L4833="1 - Failed "),"Analysis performed; no further action required.",
IF(AND($AH4833="Pass",$L4833="2 - Limited In Use "),"Analysis performed; no further action required.",
IF(AND($AH4833="Fail",$L4833="3 - Adjusted "),"Analysis performed; no further action required.",
"Unit fails analysis; TSM determination required."))))))</f>
        <v/>
      </c>
      <c r="AJ4833" s="58"/>
    </row>
    <row r="4834" customFormat="false" ht="15" hidden="false" customHeight="false" outlineLevel="0" collapsed="false">
      <c r="A4834" s="56"/>
      <c r="E4834" s="57" t="str">
        <f aca="false">IF(AND($F4834="",$G4834=""),"",IF($G4834="",$F4834,HYPERLINK($G4834,$F4834)))</f>
        <v/>
      </c>
      <c r="H4834" s="1" t="str">
        <f aca="false">IF($I4834="","None Attached",IF(LEFT($I4834,5)="https",HYPERLINK($I4834,"Datasheet"),HYPERLINK(_xlfn.CONCAT("https://",$I4834),"Datasheet")))</f>
        <v>None Attached</v>
      </c>
      <c r="M4834" s="56"/>
      <c r="P4834" s="58"/>
      <c r="Q4834" s="1" t="n">
        <f aca="false">$M4834-$N4834</f>
        <v>0</v>
      </c>
      <c r="R4834" s="56"/>
      <c r="T4834" s="59" t="s">
        <v>15</v>
      </c>
      <c r="U4834" s="1" t="n">
        <f aca="false">$S4834-$R4834</f>
        <v>0</v>
      </c>
      <c r="V4834" s="1" t="n">
        <f aca="false">IF($T4834="±",$Q4834*2,$Q4834)</f>
        <v>0</v>
      </c>
      <c r="W4834" s="60" t="str">
        <f aca="false">IFERROR($U4834/ABS($V4834),"N/A")</f>
        <v>N/A</v>
      </c>
      <c r="X4834" s="61" t="str">
        <f aca="false">IF(OR($W4834="N/A",$R4834="",$S4834=""),"N/A",IF($W4834&gt;=4,"Not Significant",IF($W4834&gt;=2,"Semi-Significant","Significant")))</f>
        <v>N/A</v>
      </c>
      <c r="Z4834" s="1" t="str">
        <f aca="false">IF($D4834="Z540.1 w/data",0,"")</f>
        <v/>
      </c>
      <c r="AA4834" s="1" t="e">
        <f aca="false">$Y4834+$Q4834+$Z4834</f>
        <v>#VALUE!</v>
      </c>
      <c r="AB4834" s="1" t="n">
        <f aca="false">$N4834+$Q4834</f>
        <v>0</v>
      </c>
      <c r="AC4834" s="1" t="str">
        <f aca="false">IF($Y4834="","",IF(AND($AA4834&gt;=$R4834,$AA4834&lt;=$S4834),"Pass","Fail"))</f>
        <v/>
      </c>
      <c r="AD4834" s="1" t="str">
        <f aca="false">IF($Y4834="","",IF($AA4834&gt;$R4834,"Pass","Fail"))</f>
        <v/>
      </c>
      <c r="AE4834" s="1" t="str">
        <f aca="false">IF($Y4834="","",IF($AA4834&gt;=$R4834,"Pass","Fail"))</f>
        <v/>
      </c>
      <c r="AF4834" s="1" t="str">
        <f aca="false">IF($Y4834="","",IF($AA4834&lt;=$S4834,"Pass","Fail"))</f>
        <v/>
      </c>
      <c r="AG4834" s="1" t="str">
        <f aca="false">IF($Y4834="","",IF($AA4834&lt;$S4834,"Pass","Fail"))</f>
        <v/>
      </c>
      <c r="AH4834" s="23" t="str">
        <f aca="true">INDIRECT(CHOOSE(MATCH($T4834,{"±","&gt;","≥","≤","&lt;"},0), "AC", "AD", "AE", "AF", "AG") &amp; ROW())</f>
        <v/>
      </c>
      <c r="AI4834" s="56" t="str">
        <f aca="false">IF($X4834="Not Significant","No Further Action Required",
IF($AH4834="","",
IF(AND($AH4834="Pass",$L4834="0 - Passed "),"Analysis performed; no further action required.",
IF(AND($AH4834="Fail",$L4834="1 - Failed "),"Analysis performed; no further action required.",
IF(AND($AH4834="Pass",$L4834="2 - Limited In Use "),"Analysis performed; no further action required.",
IF(AND($AH4834="Fail",$L4834="3 - Adjusted "),"Analysis performed; no further action required.",
"Unit fails analysis; TSM determination required."))))))</f>
        <v/>
      </c>
      <c r="AJ4834" s="58"/>
    </row>
    <row r="4835" customFormat="false" ht="15" hidden="false" customHeight="false" outlineLevel="0" collapsed="false">
      <c r="A4835" s="56"/>
      <c r="E4835" s="57" t="str">
        <f aca="false">IF(AND($F4835="",$G4835=""),"",IF($G4835="",$F4835,HYPERLINK($G4835,$F4835)))</f>
        <v/>
      </c>
      <c r="H4835" s="1" t="str">
        <f aca="false">IF($I4835="","None Attached",IF(LEFT($I4835,5)="https",HYPERLINK($I4835,"Datasheet"),HYPERLINK(_xlfn.CONCAT("https://",$I4835),"Datasheet")))</f>
        <v>None Attached</v>
      </c>
      <c r="M4835" s="56"/>
      <c r="P4835" s="58"/>
      <c r="Q4835" s="1" t="n">
        <f aca="false">$M4835-$N4835</f>
        <v>0</v>
      </c>
      <c r="R4835" s="56"/>
      <c r="T4835" s="59" t="s">
        <v>15</v>
      </c>
      <c r="U4835" s="1" t="n">
        <f aca="false">$S4835-$R4835</f>
        <v>0</v>
      </c>
      <c r="V4835" s="1" t="n">
        <f aca="false">IF($T4835="±",$Q4835*2,$Q4835)</f>
        <v>0</v>
      </c>
      <c r="W4835" s="60" t="str">
        <f aca="false">IFERROR($U4835/ABS($V4835),"N/A")</f>
        <v>N/A</v>
      </c>
      <c r="X4835" s="61" t="str">
        <f aca="false">IF(OR($W4835="N/A",$R4835="",$S4835=""),"N/A",IF($W4835&gt;=4,"Not Significant",IF($W4835&gt;=2,"Semi-Significant","Significant")))</f>
        <v>N/A</v>
      </c>
      <c r="Z4835" s="1" t="str">
        <f aca="false">IF($D4835="Z540.1 w/data",0,"")</f>
        <v/>
      </c>
      <c r="AA4835" s="1" t="e">
        <f aca="false">$Y4835+$Q4835+$Z4835</f>
        <v>#VALUE!</v>
      </c>
      <c r="AB4835" s="1" t="n">
        <f aca="false">$N4835+$Q4835</f>
        <v>0</v>
      </c>
      <c r="AC4835" s="1" t="str">
        <f aca="false">IF($Y4835="","",IF(AND($AA4835&gt;=$R4835,$AA4835&lt;=$S4835),"Pass","Fail"))</f>
        <v/>
      </c>
      <c r="AD4835" s="1" t="str">
        <f aca="false">IF($Y4835="","",IF($AA4835&gt;$R4835,"Pass","Fail"))</f>
        <v/>
      </c>
      <c r="AE4835" s="1" t="str">
        <f aca="false">IF($Y4835="","",IF($AA4835&gt;=$R4835,"Pass","Fail"))</f>
        <v/>
      </c>
      <c r="AF4835" s="1" t="str">
        <f aca="false">IF($Y4835="","",IF($AA4835&lt;=$S4835,"Pass","Fail"))</f>
        <v/>
      </c>
      <c r="AG4835" s="1" t="str">
        <f aca="false">IF($Y4835="","",IF($AA4835&lt;$S4835,"Pass","Fail"))</f>
        <v/>
      </c>
      <c r="AH4835" s="23" t="str">
        <f aca="true">INDIRECT(CHOOSE(MATCH($T4835,{"±","&gt;","≥","≤","&lt;"},0), "AC", "AD", "AE", "AF", "AG") &amp; ROW())</f>
        <v/>
      </c>
      <c r="AI4835" s="56" t="str">
        <f aca="false">IF($X4835="Not Significant","No Further Action Required",
IF($AH4835="","",
IF(AND($AH4835="Pass",$L4835="0 - Passed "),"Analysis performed; no further action required.",
IF(AND($AH4835="Fail",$L4835="1 - Failed "),"Analysis performed; no further action required.",
IF(AND($AH4835="Pass",$L4835="2 - Limited In Use "),"Analysis performed; no further action required.",
IF(AND($AH4835="Fail",$L4835="3 - Adjusted "),"Analysis performed; no further action required.",
"Unit fails analysis; TSM determination required."))))))</f>
        <v/>
      </c>
      <c r="AJ4835" s="58"/>
    </row>
    <row r="4836" customFormat="false" ht="15" hidden="false" customHeight="false" outlineLevel="0" collapsed="false">
      <c r="A4836" s="56"/>
      <c r="E4836" s="57" t="str">
        <f aca="false">IF(AND($F4836="",$G4836=""),"",IF($G4836="",$F4836,HYPERLINK($G4836,$F4836)))</f>
        <v/>
      </c>
      <c r="H4836" s="1" t="str">
        <f aca="false">IF($I4836="","None Attached",IF(LEFT($I4836,5)="https",HYPERLINK($I4836,"Datasheet"),HYPERLINK(_xlfn.CONCAT("https://",$I4836),"Datasheet")))</f>
        <v>None Attached</v>
      </c>
      <c r="M4836" s="56"/>
      <c r="P4836" s="58"/>
      <c r="Q4836" s="1" t="n">
        <f aca="false">$M4836-$N4836</f>
        <v>0</v>
      </c>
      <c r="R4836" s="56"/>
      <c r="T4836" s="59" t="s">
        <v>15</v>
      </c>
      <c r="U4836" s="1" t="n">
        <f aca="false">$S4836-$R4836</f>
        <v>0</v>
      </c>
      <c r="V4836" s="1" t="n">
        <f aca="false">IF($T4836="±",$Q4836*2,$Q4836)</f>
        <v>0</v>
      </c>
      <c r="W4836" s="60" t="str">
        <f aca="false">IFERROR($U4836/ABS($V4836),"N/A")</f>
        <v>N/A</v>
      </c>
      <c r="X4836" s="61" t="str">
        <f aca="false">IF(OR($W4836="N/A",$R4836="",$S4836=""),"N/A",IF($W4836&gt;=4,"Not Significant",IF($W4836&gt;=2,"Semi-Significant","Significant")))</f>
        <v>N/A</v>
      </c>
      <c r="Z4836" s="1" t="str">
        <f aca="false">IF($D4836="Z540.1 w/data",0,"")</f>
        <v/>
      </c>
      <c r="AA4836" s="1" t="e">
        <f aca="false">$Y4836+$Q4836+$Z4836</f>
        <v>#VALUE!</v>
      </c>
      <c r="AB4836" s="1" t="n">
        <f aca="false">$N4836+$Q4836</f>
        <v>0</v>
      </c>
      <c r="AC4836" s="1" t="str">
        <f aca="false">IF($Y4836="","",IF(AND($AA4836&gt;=$R4836,$AA4836&lt;=$S4836),"Pass","Fail"))</f>
        <v/>
      </c>
      <c r="AD4836" s="1" t="str">
        <f aca="false">IF($Y4836="","",IF($AA4836&gt;$R4836,"Pass","Fail"))</f>
        <v/>
      </c>
      <c r="AE4836" s="1" t="str">
        <f aca="false">IF($Y4836="","",IF($AA4836&gt;=$R4836,"Pass","Fail"))</f>
        <v/>
      </c>
      <c r="AF4836" s="1" t="str">
        <f aca="false">IF($Y4836="","",IF($AA4836&lt;=$S4836,"Pass","Fail"))</f>
        <v/>
      </c>
      <c r="AG4836" s="1" t="str">
        <f aca="false">IF($Y4836="","",IF($AA4836&lt;$S4836,"Pass","Fail"))</f>
        <v/>
      </c>
      <c r="AH4836" s="23" t="str">
        <f aca="true">INDIRECT(CHOOSE(MATCH($T4836,{"±","&gt;","≥","≤","&lt;"},0), "AC", "AD", "AE", "AF", "AG") &amp; ROW())</f>
        <v/>
      </c>
      <c r="AI4836" s="56" t="str">
        <f aca="false">IF($X4836="Not Significant","No Further Action Required",
IF($AH4836="","",
IF(AND($AH4836="Pass",$L4836="0 - Passed "),"Analysis performed; no further action required.",
IF(AND($AH4836="Fail",$L4836="1 - Failed "),"Analysis performed; no further action required.",
IF(AND($AH4836="Pass",$L4836="2 - Limited In Use "),"Analysis performed; no further action required.",
IF(AND($AH4836="Fail",$L4836="3 - Adjusted "),"Analysis performed; no further action required.",
"Unit fails analysis; TSM determination required."))))))</f>
        <v/>
      </c>
      <c r="AJ4836" s="58"/>
    </row>
    <row r="4837" customFormat="false" ht="15" hidden="false" customHeight="false" outlineLevel="0" collapsed="false">
      <c r="A4837" s="56"/>
      <c r="E4837" s="57" t="str">
        <f aca="false">IF(AND($F4837="",$G4837=""),"",IF($G4837="",$F4837,HYPERLINK($G4837,$F4837)))</f>
        <v/>
      </c>
      <c r="H4837" s="1" t="str">
        <f aca="false">IF($I4837="","None Attached",IF(LEFT($I4837,5)="https",HYPERLINK($I4837,"Datasheet"),HYPERLINK(_xlfn.CONCAT("https://",$I4837),"Datasheet")))</f>
        <v>None Attached</v>
      </c>
      <c r="M4837" s="56"/>
      <c r="P4837" s="58"/>
      <c r="Q4837" s="1" t="n">
        <f aca="false">$M4837-$N4837</f>
        <v>0</v>
      </c>
      <c r="R4837" s="56"/>
      <c r="T4837" s="59" t="s">
        <v>15</v>
      </c>
      <c r="U4837" s="1" t="n">
        <f aca="false">$S4837-$R4837</f>
        <v>0</v>
      </c>
      <c r="V4837" s="1" t="n">
        <f aca="false">IF($T4837="±",$Q4837*2,$Q4837)</f>
        <v>0</v>
      </c>
      <c r="W4837" s="60" t="str">
        <f aca="false">IFERROR($U4837/ABS($V4837),"N/A")</f>
        <v>N/A</v>
      </c>
      <c r="X4837" s="61" t="str">
        <f aca="false">IF(OR($W4837="N/A",$R4837="",$S4837=""),"N/A",IF($W4837&gt;=4,"Not Significant",IF($W4837&gt;=2,"Semi-Significant","Significant")))</f>
        <v>N/A</v>
      </c>
      <c r="Z4837" s="1" t="str">
        <f aca="false">IF($D4837="Z540.1 w/data",0,"")</f>
        <v/>
      </c>
      <c r="AA4837" s="1" t="e">
        <f aca="false">$Y4837+$Q4837+$Z4837</f>
        <v>#VALUE!</v>
      </c>
      <c r="AB4837" s="1" t="n">
        <f aca="false">$N4837+$Q4837</f>
        <v>0</v>
      </c>
      <c r="AC4837" s="1" t="str">
        <f aca="false">IF($Y4837="","",IF(AND($AA4837&gt;=$R4837,$AA4837&lt;=$S4837),"Pass","Fail"))</f>
        <v/>
      </c>
      <c r="AD4837" s="1" t="str">
        <f aca="false">IF($Y4837="","",IF($AA4837&gt;$R4837,"Pass","Fail"))</f>
        <v/>
      </c>
      <c r="AE4837" s="1" t="str">
        <f aca="false">IF($Y4837="","",IF($AA4837&gt;=$R4837,"Pass","Fail"))</f>
        <v/>
      </c>
      <c r="AF4837" s="1" t="str">
        <f aca="false">IF($Y4837="","",IF($AA4837&lt;=$S4837,"Pass","Fail"))</f>
        <v/>
      </c>
      <c r="AG4837" s="1" t="str">
        <f aca="false">IF($Y4837="","",IF($AA4837&lt;$S4837,"Pass","Fail"))</f>
        <v/>
      </c>
      <c r="AH4837" s="23" t="str">
        <f aca="true">INDIRECT(CHOOSE(MATCH($T4837,{"±","&gt;","≥","≤","&lt;"},0), "AC", "AD", "AE", "AF", "AG") &amp; ROW())</f>
        <v/>
      </c>
      <c r="AI4837" s="56" t="str">
        <f aca="false">IF($X4837="Not Significant","No Further Action Required",
IF($AH4837="","",
IF(AND($AH4837="Pass",$L4837="0 - Passed "),"Analysis performed; no further action required.",
IF(AND($AH4837="Fail",$L4837="1 - Failed "),"Analysis performed; no further action required.",
IF(AND($AH4837="Pass",$L4837="2 - Limited In Use "),"Analysis performed; no further action required.",
IF(AND($AH4837="Fail",$L4837="3 - Adjusted "),"Analysis performed; no further action required.",
"Unit fails analysis; TSM determination required."))))))</f>
        <v/>
      </c>
      <c r="AJ4837" s="58"/>
    </row>
    <row r="4838" customFormat="false" ht="15" hidden="false" customHeight="false" outlineLevel="0" collapsed="false">
      <c r="A4838" s="56"/>
      <c r="E4838" s="57" t="str">
        <f aca="false">IF(AND($F4838="",$G4838=""),"",IF($G4838="",$F4838,HYPERLINK($G4838,$F4838)))</f>
        <v/>
      </c>
      <c r="H4838" s="1" t="str">
        <f aca="false">IF($I4838="","None Attached",IF(LEFT($I4838,5)="https",HYPERLINK($I4838,"Datasheet"),HYPERLINK(_xlfn.CONCAT("https://",$I4838),"Datasheet")))</f>
        <v>None Attached</v>
      </c>
      <c r="M4838" s="56"/>
      <c r="P4838" s="58"/>
      <c r="Q4838" s="1" t="n">
        <f aca="false">$M4838-$N4838</f>
        <v>0</v>
      </c>
      <c r="R4838" s="56"/>
      <c r="T4838" s="59" t="s">
        <v>15</v>
      </c>
      <c r="U4838" s="1" t="n">
        <f aca="false">$S4838-$R4838</f>
        <v>0</v>
      </c>
      <c r="V4838" s="1" t="n">
        <f aca="false">IF($T4838="±",$Q4838*2,$Q4838)</f>
        <v>0</v>
      </c>
      <c r="W4838" s="60" t="str">
        <f aca="false">IFERROR($U4838/ABS($V4838),"N/A")</f>
        <v>N/A</v>
      </c>
      <c r="X4838" s="61" t="str">
        <f aca="false">IF(OR($W4838="N/A",$R4838="",$S4838=""),"N/A",IF($W4838&gt;=4,"Not Significant",IF($W4838&gt;=2,"Semi-Significant","Significant")))</f>
        <v>N/A</v>
      </c>
      <c r="Z4838" s="1" t="str">
        <f aca="false">IF($D4838="Z540.1 w/data",0,"")</f>
        <v/>
      </c>
      <c r="AA4838" s="1" t="e">
        <f aca="false">$Y4838+$Q4838+$Z4838</f>
        <v>#VALUE!</v>
      </c>
      <c r="AB4838" s="1" t="n">
        <f aca="false">$N4838+$Q4838</f>
        <v>0</v>
      </c>
      <c r="AC4838" s="1" t="str">
        <f aca="false">IF($Y4838="","",IF(AND($AA4838&gt;=$R4838,$AA4838&lt;=$S4838),"Pass","Fail"))</f>
        <v/>
      </c>
      <c r="AD4838" s="1" t="str">
        <f aca="false">IF($Y4838="","",IF($AA4838&gt;$R4838,"Pass","Fail"))</f>
        <v/>
      </c>
      <c r="AE4838" s="1" t="str">
        <f aca="false">IF($Y4838="","",IF($AA4838&gt;=$R4838,"Pass","Fail"))</f>
        <v/>
      </c>
      <c r="AF4838" s="1" t="str">
        <f aca="false">IF($Y4838="","",IF($AA4838&lt;=$S4838,"Pass","Fail"))</f>
        <v/>
      </c>
      <c r="AG4838" s="1" t="str">
        <f aca="false">IF($Y4838="","",IF($AA4838&lt;$S4838,"Pass","Fail"))</f>
        <v/>
      </c>
      <c r="AH4838" s="23" t="str">
        <f aca="true">INDIRECT(CHOOSE(MATCH($T4838,{"±","&gt;","≥","≤","&lt;"},0), "AC", "AD", "AE", "AF", "AG") &amp; ROW())</f>
        <v/>
      </c>
      <c r="AI4838" s="56" t="str">
        <f aca="false">IF($X4838="Not Significant","No Further Action Required",
IF($AH4838="","",
IF(AND($AH4838="Pass",$L4838="0 - Passed "),"Analysis performed; no further action required.",
IF(AND($AH4838="Fail",$L4838="1 - Failed "),"Analysis performed; no further action required.",
IF(AND($AH4838="Pass",$L4838="2 - Limited In Use "),"Analysis performed; no further action required.",
IF(AND($AH4838="Fail",$L4838="3 - Adjusted "),"Analysis performed; no further action required.",
"Unit fails analysis; TSM determination required."))))))</f>
        <v/>
      </c>
      <c r="AJ4838" s="58"/>
    </row>
    <row r="4839" customFormat="false" ht="15" hidden="false" customHeight="false" outlineLevel="0" collapsed="false">
      <c r="A4839" s="56"/>
      <c r="E4839" s="57" t="str">
        <f aca="false">IF(AND($F4839="",$G4839=""),"",IF($G4839="",$F4839,HYPERLINK($G4839,$F4839)))</f>
        <v/>
      </c>
      <c r="H4839" s="1" t="str">
        <f aca="false">IF($I4839="","None Attached",IF(LEFT($I4839,5)="https",HYPERLINK($I4839,"Datasheet"),HYPERLINK(_xlfn.CONCAT("https://",$I4839),"Datasheet")))</f>
        <v>None Attached</v>
      </c>
      <c r="M4839" s="56"/>
      <c r="P4839" s="58"/>
      <c r="Q4839" s="1" t="n">
        <f aca="false">$M4839-$N4839</f>
        <v>0</v>
      </c>
      <c r="R4839" s="56"/>
      <c r="T4839" s="59" t="s">
        <v>15</v>
      </c>
      <c r="U4839" s="1" t="n">
        <f aca="false">$S4839-$R4839</f>
        <v>0</v>
      </c>
      <c r="V4839" s="1" t="n">
        <f aca="false">IF($T4839="±",$Q4839*2,$Q4839)</f>
        <v>0</v>
      </c>
      <c r="W4839" s="60" t="str">
        <f aca="false">IFERROR($U4839/ABS($V4839),"N/A")</f>
        <v>N/A</v>
      </c>
      <c r="X4839" s="61" t="str">
        <f aca="false">IF(OR($W4839="N/A",$R4839="",$S4839=""),"N/A",IF($W4839&gt;=4,"Not Significant",IF($W4839&gt;=2,"Semi-Significant","Significant")))</f>
        <v>N/A</v>
      </c>
      <c r="Z4839" s="1" t="str">
        <f aca="false">IF($D4839="Z540.1 w/data",0,"")</f>
        <v/>
      </c>
      <c r="AA4839" s="1" t="e">
        <f aca="false">$Y4839+$Q4839+$Z4839</f>
        <v>#VALUE!</v>
      </c>
      <c r="AB4839" s="1" t="n">
        <f aca="false">$N4839+$Q4839</f>
        <v>0</v>
      </c>
      <c r="AC4839" s="1" t="str">
        <f aca="false">IF($Y4839="","",IF(AND($AA4839&gt;=$R4839,$AA4839&lt;=$S4839),"Pass","Fail"))</f>
        <v/>
      </c>
      <c r="AD4839" s="1" t="str">
        <f aca="false">IF($Y4839="","",IF($AA4839&gt;$R4839,"Pass","Fail"))</f>
        <v/>
      </c>
      <c r="AE4839" s="1" t="str">
        <f aca="false">IF($Y4839="","",IF($AA4839&gt;=$R4839,"Pass","Fail"))</f>
        <v/>
      </c>
      <c r="AF4839" s="1" t="str">
        <f aca="false">IF($Y4839="","",IF($AA4839&lt;=$S4839,"Pass","Fail"))</f>
        <v/>
      </c>
      <c r="AG4839" s="1" t="str">
        <f aca="false">IF($Y4839="","",IF($AA4839&lt;$S4839,"Pass","Fail"))</f>
        <v/>
      </c>
      <c r="AH4839" s="23" t="str">
        <f aca="true">INDIRECT(CHOOSE(MATCH($T4839,{"±","&gt;","≥","≤","&lt;"},0), "AC", "AD", "AE", "AF", "AG") &amp; ROW())</f>
        <v/>
      </c>
      <c r="AI4839" s="56" t="str">
        <f aca="false">IF($X4839="Not Significant","No Further Action Required",
IF($AH4839="","",
IF(AND($AH4839="Pass",$L4839="0 - Passed "),"Analysis performed; no further action required.",
IF(AND($AH4839="Fail",$L4839="1 - Failed "),"Analysis performed; no further action required.",
IF(AND($AH4839="Pass",$L4839="2 - Limited In Use "),"Analysis performed; no further action required.",
IF(AND($AH4839="Fail",$L4839="3 - Adjusted "),"Analysis performed; no further action required.",
"Unit fails analysis; TSM determination required."))))))</f>
        <v/>
      </c>
      <c r="AJ4839" s="58"/>
    </row>
    <row r="4840" customFormat="false" ht="15" hidden="false" customHeight="false" outlineLevel="0" collapsed="false">
      <c r="A4840" s="56"/>
      <c r="E4840" s="57" t="str">
        <f aca="false">IF(AND($F4840="",$G4840=""),"",IF($G4840="",$F4840,HYPERLINK($G4840,$F4840)))</f>
        <v/>
      </c>
      <c r="H4840" s="1" t="str">
        <f aca="false">IF($I4840="","None Attached",IF(LEFT($I4840,5)="https",HYPERLINK($I4840,"Datasheet"),HYPERLINK(_xlfn.CONCAT("https://",$I4840),"Datasheet")))</f>
        <v>None Attached</v>
      </c>
      <c r="M4840" s="56"/>
      <c r="P4840" s="58"/>
      <c r="Q4840" s="1" t="n">
        <f aca="false">$M4840-$N4840</f>
        <v>0</v>
      </c>
      <c r="R4840" s="56"/>
      <c r="T4840" s="59" t="s">
        <v>15</v>
      </c>
      <c r="U4840" s="1" t="n">
        <f aca="false">$S4840-$R4840</f>
        <v>0</v>
      </c>
      <c r="V4840" s="1" t="n">
        <f aca="false">IF($T4840="±",$Q4840*2,$Q4840)</f>
        <v>0</v>
      </c>
      <c r="W4840" s="60" t="str">
        <f aca="false">IFERROR($U4840/ABS($V4840),"N/A")</f>
        <v>N/A</v>
      </c>
      <c r="X4840" s="61" t="str">
        <f aca="false">IF(OR($W4840="N/A",$R4840="",$S4840=""),"N/A",IF($W4840&gt;=4,"Not Significant",IF($W4840&gt;=2,"Semi-Significant","Significant")))</f>
        <v>N/A</v>
      </c>
      <c r="Z4840" s="1" t="str">
        <f aca="false">IF($D4840="Z540.1 w/data",0,"")</f>
        <v/>
      </c>
      <c r="AA4840" s="1" t="e">
        <f aca="false">$Y4840+$Q4840+$Z4840</f>
        <v>#VALUE!</v>
      </c>
      <c r="AB4840" s="1" t="n">
        <f aca="false">$N4840+$Q4840</f>
        <v>0</v>
      </c>
      <c r="AC4840" s="1" t="str">
        <f aca="false">IF($Y4840="","",IF(AND($AA4840&gt;=$R4840,$AA4840&lt;=$S4840),"Pass","Fail"))</f>
        <v/>
      </c>
      <c r="AD4840" s="1" t="str">
        <f aca="false">IF($Y4840="","",IF($AA4840&gt;$R4840,"Pass","Fail"))</f>
        <v/>
      </c>
      <c r="AE4840" s="1" t="str">
        <f aca="false">IF($Y4840="","",IF($AA4840&gt;=$R4840,"Pass","Fail"))</f>
        <v/>
      </c>
      <c r="AF4840" s="1" t="str">
        <f aca="false">IF($Y4840="","",IF($AA4840&lt;=$S4840,"Pass","Fail"))</f>
        <v/>
      </c>
      <c r="AG4840" s="1" t="str">
        <f aca="false">IF($Y4840="","",IF($AA4840&lt;$S4840,"Pass","Fail"))</f>
        <v/>
      </c>
      <c r="AH4840" s="23" t="str">
        <f aca="true">INDIRECT(CHOOSE(MATCH($T4840,{"±","&gt;","≥","≤","&lt;"},0), "AC", "AD", "AE", "AF", "AG") &amp; ROW())</f>
        <v/>
      </c>
      <c r="AI4840" s="56" t="str">
        <f aca="false">IF($X4840="Not Significant","No Further Action Required",
IF($AH4840="","",
IF(AND($AH4840="Pass",$L4840="0 - Passed "),"Analysis performed; no further action required.",
IF(AND($AH4840="Fail",$L4840="1 - Failed "),"Analysis performed; no further action required.",
IF(AND($AH4840="Pass",$L4840="2 - Limited In Use "),"Analysis performed; no further action required.",
IF(AND($AH4840="Fail",$L4840="3 - Adjusted "),"Analysis performed; no further action required.",
"Unit fails analysis; TSM determination required."))))))</f>
        <v/>
      </c>
      <c r="AJ4840" s="58"/>
    </row>
    <row r="4841" customFormat="false" ht="15" hidden="false" customHeight="false" outlineLevel="0" collapsed="false">
      <c r="A4841" s="56"/>
      <c r="E4841" s="57" t="str">
        <f aca="false">IF(AND($F4841="",$G4841=""),"",IF($G4841="",$F4841,HYPERLINK($G4841,$F4841)))</f>
        <v/>
      </c>
      <c r="H4841" s="1" t="str">
        <f aca="false">IF($I4841="","None Attached",IF(LEFT($I4841,5)="https",HYPERLINK($I4841,"Datasheet"),HYPERLINK(_xlfn.CONCAT("https://",$I4841),"Datasheet")))</f>
        <v>None Attached</v>
      </c>
      <c r="M4841" s="56"/>
      <c r="P4841" s="58"/>
      <c r="Q4841" s="1" t="n">
        <f aca="false">$M4841-$N4841</f>
        <v>0</v>
      </c>
      <c r="R4841" s="56"/>
      <c r="T4841" s="59" t="s">
        <v>15</v>
      </c>
      <c r="U4841" s="1" t="n">
        <f aca="false">$S4841-$R4841</f>
        <v>0</v>
      </c>
      <c r="V4841" s="1" t="n">
        <f aca="false">IF($T4841="±",$Q4841*2,$Q4841)</f>
        <v>0</v>
      </c>
      <c r="W4841" s="60" t="str">
        <f aca="false">IFERROR($U4841/ABS($V4841),"N/A")</f>
        <v>N/A</v>
      </c>
      <c r="X4841" s="61" t="str">
        <f aca="false">IF(OR($W4841="N/A",$R4841="",$S4841=""),"N/A",IF($W4841&gt;=4,"Not Significant",IF($W4841&gt;=2,"Semi-Significant","Significant")))</f>
        <v>N/A</v>
      </c>
      <c r="Z4841" s="1" t="str">
        <f aca="false">IF($D4841="Z540.1 w/data",0,"")</f>
        <v/>
      </c>
      <c r="AA4841" s="1" t="e">
        <f aca="false">$Y4841+$Q4841+$Z4841</f>
        <v>#VALUE!</v>
      </c>
      <c r="AB4841" s="1" t="n">
        <f aca="false">$N4841+$Q4841</f>
        <v>0</v>
      </c>
      <c r="AC4841" s="1" t="str">
        <f aca="false">IF($Y4841="","",IF(AND($AA4841&gt;=$R4841,$AA4841&lt;=$S4841),"Pass","Fail"))</f>
        <v/>
      </c>
      <c r="AD4841" s="1" t="str">
        <f aca="false">IF($Y4841="","",IF($AA4841&gt;$R4841,"Pass","Fail"))</f>
        <v/>
      </c>
      <c r="AE4841" s="1" t="str">
        <f aca="false">IF($Y4841="","",IF($AA4841&gt;=$R4841,"Pass","Fail"))</f>
        <v/>
      </c>
      <c r="AF4841" s="1" t="str">
        <f aca="false">IF($Y4841="","",IF($AA4841&lt;=$S4841,"Pass","Fail"))</f>
        <v/>
      </c>
      <c r="AG4841" s="1" t="str">
        <f aca="false">IF($Y4841="","",IF($AA4841&lt;$S4841,"Pass","Fail"))</f>
        <v/>
      </c>
      <c r="AH4841" s="23" t="str">
        <f aca="true">INDIRECT(CHOOSE(MATCH($T4841,{"±","&gt;","≥","≤","&lt;"},0), "AC", "AD", "AE", "AF", "AG") &amp; ROW())</f>
        <v/>
      </c>
      <c r="AI4841" s="56" t="str">
        <f aca="false">IF($X4841="Not Significant","No Further Action Required",
IF($AH4841="","",
IF(AND($AH4841="Pass",$L4841="0 - Passed "),"Analysis performed; no further action required.",
IF(AND($AH4841="Fail",$L4841="1 - Failed "),"Analysis performed; no further action required.",
IF(AND($AH4841="Pass",$L4841="2 - Limited In Use "),"Analysis performed; no further action required.",
IF(AND($AH4841="Fail",$L4841="3 - Adjusted "),"Analysis performed; no further action required.",
"Unit fails analysis; TSM determination required."))))))</f>
        <v/>
      </c>
      <c r="AJ4841" s="58"/>
    </row>
    <row r="4842" customFormat="false" ht="15" hidden="false" customHeight="false" outlineLevel="0" collapsed="false">
      <c r="A4842" s="56"/>
      <c r="E4842" s="57" t="str">
        <f aca="false">IF(AND($F4842="",$G4842=""),"",IF($G4842="",$F4842,HYPERLINK($G4842,$F4842)))</f>
        <v/>
      </c>
      <c r="H4842" s="1" t="str">
        <f aca="false">IF($I4842="","None Attached",IF(LEFT($I4842,5)="https",HYPERLINK($I4842,"Datasheet"),HYPERLINK(_xlfn.CONCAT("https://",$I4842),"Datasheet")))</f>
        <v>None Attached</v>
      </c>
      <c r="M4842" s="56"/>
      <c r="P4842" s="58"/>
      <c r="Q4842" s="1" t="n">
        <f aca="false">$M4842-$N4842</f>
        <v>0</v>
      </c>
      <c r="R4842" s="56"/>
      <c r="T4842" s="59" t="s">
        <v>15</v>
      </c>
      <c r="U4842" s="1" t="n">
        <f aca="false">$S4842-$R4842</f>
        <v>0</v>
      </c>
      <c r="V4842" s="1" t="n">
        <f aca="false">IF($T4842="±",$Q4842*2,$Q4842)</f>
        <v>0</v>
      </c>
      <c r="W4842" s="60" t="str">
        <f aca="false">IFERROR($U4842/ABS($V4842),"N/A")</f>
        <v>N/A</v>
      </c>
      <c r="X4842" s="61" t="str">
        <f aca="false">IF(OR($W4842="N/A",$R4842="",$S4842=""),"N/A",IF($W4842&gt;=4,"Not Significant",IF($W4842&gt;=2,"Semi-Significant","Significant")))</f>
        <v>N/A</v>
      </c>
      <c r="Z4842" s="1" t="str">
        <f aca="false">IF($D4842="Z540.1 w/data",0,"")</f>
        <v/>
      </c>
      <c r="AA4842" s="1" t="e">
        <f aca="false">$Y4842+$Q4842+$Z4842</f>
        <v>#VALUE!</v>
      </c>
      <c r="AB4842" s="1" t="n">
        <f aca="false">$N4842+$Q4842</f>
        <v>0</v>
      </c>
      <c r="AC4842" s="1" t="str">
        <f aca="false">IF($Y4842="","",IF(AND($AA4842&gt;=$R4842,$AA4842&lt;=$S4842),"Pass","Fail"))</f>
        <v/>
      </c>
      <c r="AD4842" s="1" t="str">
        <f aca="false">IF($Y4842="","",IF($AA4842&gt;$R4842,"Pass","Fail"))</f>
        <v/>
      </c>
      <c r="AE4842" s="1" t="str">
        <f aca="false">IF($Y4842="","",IF($AA4842&gt;=$R4842,"Pass","Fail"))</f>
        <v/>
      </c>
      <c r="AF4842" s="1" t="str">
        <f aca="false">IF($Y4842="","",IF($AA4842&lt;=$S4842,"Pass","Fail"))</f>
        <v/>
      </c>
      <c r="AG4842" s="1" t="str">
        <f aca="false">IF($Y4842="","",IF($AA4842&lt;$S4842,"Pass","Fail"))</f>
        <v/>
      </c>
      <c r="AH4842" s="23" t="str">
        <f aca="true">INDIRECT(CHOOSE(MATCH($T4842,{"±","&gt;","≥","≤","&lt;"},0), "AC", "AD", "AE", "AF", "AG") &amp; ROW())</f>
        <v/>
      </c>
      <c r="AI4842" s="56" t="str">
        <f aca="false">IF($X4842="Not Significant","No Further Action Required",
IF($AH4842="","",
IF(AND($AH4842="Pass",$L4842="0 - Passed "),"Analysis performed; no further action required.",
IF(AND($AH4842="Fail",$L4842="1 - Failed "),"Analysis performed; no further action required.",
IF(AND($AH4842="Pass",$L4842="2 - Limited In Use "),"Analysis performed; no further action required.",
IF(AND($AH4842="Fail",$L4842="3 - Adjusted "),"Analysis performed; no further action required.",
"Unit fails analysis; TSM determination required."))))))</f>
        <v/>
      </c>
      <c r="AJ4842" s="58"/>
    </row>
    <row r="4843" customFormat="false" ht="15" hidden="false" customHeight="false" outlineLevel="0" collapsed="false">
      <c r="A4843" s="56"/>
      <c r="E4843" s="57" t="str">
        <f aca="false">IF(AND($F4843="",$G4843=""),"",IF($G4843="",$F4843,HYPERLINK($G4843,$F4843)))</f>
        <v/>
      </c>
      <c r="H4843" s="1" t="str">
        <f aca="false">IF($I4843="","None Attached",IF(LEFT($I4843,5)="https",HYPERLINK($I4843,"Datasheet"),HYPERLINK(_xlfn.CONCAT("https://",$I4843),"Datasheet")))</f>
        <v>None Attached</v>
      </c>
      <c r="M4843" s="56"/>
      <c r="P4843" s="58"/>
      <c r="Q4843" s="1" t="n">
        <f aca="false">$M4843-$N4843</f>
        <v>0</v>
      </c>
      <c r="R4843" s="56"/>
      <c r="T4843" s="59" t="s">
        <v>15</v>
      </c>
      <c r="U4843" s="1" t="n">
        <f aca="false">$S4843-$R4843</f>
        <v>0</v>
      </c>
      <c r="V4843" s="1" t="n">
        <f aca="false">IF($T4843="±",$Q4843*2,$Q4843)</f>
        <v>0</v>
      </c>
      <c r="W4843" s="60" t="str">
        <f aca="false">IFERROR($U4843/ABS($V4843),"N/A")</f>
        <v>N/A</v>
      </c>
      <c r="X4843" s="61" t="str">
        <f aca="false">IF(OR($W4843="N/A",$R4843="",$S4843=""),"N/A",IF($W4843&gt;=4,"Not Significant",IF($W4843&gt;=2,"Semi-Significant","Significant")))</f>
        <v>N/A</v>
      </c>
      <c r="Z4843" s="1" t="str">
        <f aca="false">IF($D4843="Z540.1 w/data",0,"")</f>
        <v/>
      </c>
      <c r="AA4843" s="1" t="e">
        <f aca="false">$Y4843+$Q4843+$Z4843</f>
        <v>#VALUE!</v>
      </c>
      <c r="AB4843" s="1" t="n">
        <f aca="false">$N4843+$Q4843</f>
        <v>0</v>
      </c>
      <c r="AC4843" s="1" t="str">
        <f aca="false">IF($Y4843="","",IF(AND($AA4843&gt;=$R4843,$AA4843&lt;=$S4843),"Pass","Fail"))</f>
        <v/>
      </c>
      <c r="AD4843" s="1" t="str">
        <f aca="false">IF($Y4843="","",IF($AA4843&gt;$R4843,"Pass","Fail"))</f>
        <v/>
      </c>
      <c r="AE4843" s="1" t="str">
        <f aca="false">IF($Y4843="","",IF($AA4843&gt;=$R4843,"Pass","Fail"))</f>
        <v/>
      </c>
      <c r="AF4843" s="1" t="str">
        <f aca="false">IF($Y4843="","",IF($AA4843&lt;=$S4843,"Pass","Fail"))</f>
        <v/>
      </c>
      <c r="AG4843" s="1" t="str">
        <f aca="false">IF($Y4843="","",IF($AA4843&lt;$S4843,"Pass","Fail"))</f>
        <v/>
      </c>
      <c r="AH4843" s="23" t="str">
        <f aca="true">INDIRECT(CHOOSE(MATCH($T4843,{"±","&gt;","≥","≤","&lt;"},0), "AC", "AD", "AE", "AF", "AG") &amp; ROW())</f>
        <v/>
      </c>
      <c r="AI4843" s="56" t="str">
        <f aca="false">IF($X4843="Not Significant","No Further Action Required",
IF($AH4843="","",
IF(AND($AH4843="Pass",$L4843="0 - Passed "),"Analysis performed; no further action required.",
IF(AND($AH4843="Fail",$L4843="1 - Failed "),"Analysis performed; no further action required.",
IF(AND($AH4843="Pass",$L4843="2 - Limited In Use "),"Analysis performed; no further action required.",
IF(AND($AH4843="Fail",$L4843="3 - Adjusted "),"Analysis performed; no further action required.",
"Unit fails analysis; TSM determination required."))))))</f>
        <v/>
      </c>
      <c r="AJ4843" s="58"/>
    </row>
    <row r="4844" customFormat="false" ht="15" hidden="false" customHeight="false" outlineLevel="0" collapsed="false">
      <c r="A4844" s="56"/>
      <c r="E4844" s="57" t="str">
        <f aca="false">IF(AND($F4844="",$G4844=""),"",IF($G4844="",$F4844,HYPERLINK($G4844,$F4844)))</f>
        <v/>
      </c>
      <c r="H4844" s="1" t="str">
        <f aca="false">IF($I4844="","None Attached",IF(LEFT($I4844,5)="https",HYPERLINK($I4844,"Datasheet"),HYPERLINK(_xlfn.CONCAT("https://",$I4844),"Datasheet")))</f>
        <v>None Attached</v>
      </c>
      <c r="M4844" s="56"/>
      <c r="P4844" s="58"/>
      <c r="Q4844" s="1" t="n">
        <f aca="false">$M4844-$N4844</f>
        <v>0</v>
      </c>
      <c r="R4844" s="56"/>
      <c r="T4844" s="59" t="s">
        <v>15</v>
      </c>
      <c r="U4844" s="1" t="n">
        <f aca="false">$S4844-$R4844</f>
        <v>0</v>
      </c>
      <c r="V4844" s="1" t="n">
        <f aca="false">IF($T4844="±",$Q4844*2,$Q4844)</f>
        <v>0</v>
      </c>
      <c r="W4844" s="60" t="str">
        <f aca="false">IFERROR($U4844/ABS($V4844),"N/A")</f>
        <v>N/A</v>
      </c>
      <c r="X4844" s="61" t="str">
        <f aca="false">IF(OR($W4844="N/A",$R4844="",$S4844=""),"N/A",IF($W4844&gt;=4,"Not Significant",IF($W4844&gt;=2,"Semi-Significant","Significant")))</f>
        <v>N/A</v>
      </c>
      <c r="Z4844" s="1" t="str">
        <f aca="false">IF($D4844="Z540.1 w/data",0,"")</f>
        <v/>
      </c>
      <c r="AA4844" s="1" t="e">
        <f aca="false">$Y4844+$Q4844+$Z4844</f>
        <v>#VALUE!</v>
      </c>
      <c r="AB4844" s="1" t="n">
        <f aca="false">$N4844+$Q4844</f>
        <v>0</v>
      </c>
      <c r="AC4844" s="1" t="str">
        <f aca="false">IF($Y4844="","",IF(AND($AA4844&gt;=$R4844,$AA4844&lt;=$S4844),"Pass","Fail"))</f>
        <v/>
      </c>
      <c r="AD4844" s="1" t="str">
        <f aca="false">IF($Y4844="","",IF($AA4844&gt;$R4844,"Pass","Fail"))</f>
        <v/>
      </c>
      <c r="AE4844" s="1" t="str">
        <f aca="false">IF($Y4844="","",IF($AA4844&gt;=$R4844,"Pass","Fail"))</f>
        <v/>
      </c>
      <c r="AF4844" s="1" t="str">
        <f aca="false">IF($Y4844="","",IF($AA4844&lt;=$S4844,"Pass","Fail"))</f>
        <v/>
      </c>
      <c r="AG4844" s="1" t="str">
        <f aca="false">IF($Y4844="","",IF($AA4844&lt;$S4844,"Pass","Fail"))</f>
        <v/>
      </c>
      <c r="AH4844" s="23" t="str">
        <f aca="true">INDIRECT(CHOOSE(MATCH($T4844,{"±","&gt;","≥","≤","&lt;"},0), "AC", "AD", "AE", "AF", "AG") &amp; ROW())</f>
        <v/>
      </c>
      <c r="AI4844" s="56" t="str">
        <f aca="false">IF($X4844="Not Significant","No Further Action Required",
IF($AH4844="","",
IF(AND($AH4844="Pass",$L4844="0 - Passed "),"Analysis performed; no further action required.",
IF(AND($AH4844="Fail",$L4844="1 - Failed "),"Analysis performed; no further action required.",
IF(AND($AH4844="Pass",$L4844="2 - Limited In Use "),"Analysis performed; no further action required.",
IF(AND($AH4844="Fail",$L4844="3 - Adjusted "),"Analysis performed; no further action required.",
"Unit fails analysis; TSM determination required."))))))</f>
        <v/>
      </c>
      <c r="AJ4844" s="58"/>
    </row>
    <row r="4845" customFormat="false" ht="15" hidden="false" customHeight="false" outlineLevel="0" collapsed="false">
      <c r="A4845" s="56"/>
      <c r="E4845" s="57" t="str">
        <f aca="false">IF(AND($F4845="",$G4845=""),"",IF($G4845="",$F4845,HYPERLINK($G4845,$F4845)))</f>
        <v/>
      </c>
      <c r="H4845" s="1" t="str">
        <f aca="false">IF($I4845="","None Attached",IF(LEFT($I4845,5)="https",HYPERLINK($I4845,"Datasheet"),HYPERLINK(_xlfn.CONCAT("https://",$I4845),"Datasheet")))</f>
        <v>None Attached</v>
      </c>
      <c r="M4845" s="56"/>
      <c r="P4845" s="58"/>
      <c r="Q4845" s="1" t="n">
        <f aca="false">$M4845-$N4845</f>
        <v>0</v>
      </c>
      <c r="R4845" s="56"/>
      <c r="T4845" s="59" t="s">
        <v>15</v>
      </c>
      <c r="U4845" s="1" t="n">
        <f aca="false">$S4845-$R4845</f>
        <v>0</v>
      </c>
      <c r="V4845" s="1" t="n">
        <f aca="false">IF($T4845="±",$Q4845*2,$Q4845)</f>
        <v>0</v>
      </c>
      <c r="W4845" s="60" t="str">
        <f aca="false">IFERROR($U4845/ABS($V4845),"N/A")</f>
        <v>N/A</v>
      </c>
      <c r="X4845" s="61" t="str">
        <f aca="false">IF(OR($W4845="N/A",$R4845="",$S4845=""),"N/A",IF($W4845&gt;=4,"Not Significant",IF($W4845&gt;=2,"Semi-Significant","Significant")))</f>
        <v>N/A</v>
      </c>
      <c r="Z4845" s="1" t="str">
        <f aca="false">IF($D4845="Z540.1 w/data",0,"")</f>
        <v/>
      </c>
      <c r="AA4845" s="1" t="e">
        <f aca="false">$Y4845+$Q4845+$Z4845</f>
        <v>#VALUE!</v>
      </c>
      <c r="AB4845" s="1" t="n">
        <f aca="false">$N4845+$Q4845</f>
        <v>0</v>
      </c>
      <c r="AC4845" s="1" t="str">
        <f aca="false">IF($Y4845="","",IF(AND($AA4845&gt;=$R4845,$AA4845&lt;=$S4845),"Pass","Fail"))</f>
        <v/>
      </c>
      <c r="AD4845" s="1" t="str">
        <f aca="false">IF($Y4845="","",IF($AA4845&gt;$R4845,"Pass","Fail"))</f>
        <v/>
      </c>
      <c r="AE4845" s="1" t="str">
        <f aca="false">IF($Y4845="","",IF($AA4845&gt;=$R4845,"Pass","Fail"))</f>
        <v/>
      </c>
      <c r="AF4845" s="1" t="str">
        <f aca="false">IF($Y4845="","",IF($AA4845&lt;=$S4845,"Pass","Fail"))</f>
        <v/>
      </c>
      <c r="AG4845" s="1" t="str">
        <f aca="false">IF($Y4845="","",IF($AA4845&lt;$S4845,"Pass","Fail"))</f>
        <v/>
      </c>
      <c r="AH4845" s="23" t="str">
        <f aca="true">INDIRECT(CHOOSE(MATCH($T4845,{"±","&gt;","≥","≤","&lt;"},0), "AC", "AD", "AE", "AF", "AG") &amp; ROW())</f>
        <v/>
      </c>
      <c r="AI4845" s="56" t="str">
        <f aca="false">IF($X4845="Not Significant","No Further Action Required",
IF($AH4845="","",
IF(AND($AH4845="Pass",$L4845="0 - Passed "),"Analysis performed; no further action required.",
IF(AND($AH4845="Fail",$L4845="1 - Failed "),"Analysis performed; no further action required.",
IF(AND($AH4845="Pass",$L4845="2 - Limited In Use "),"Analysis performed; no further action required.",
IF(AND($AH4845="Fail",$L4845="3 - Adjusted "),"Analysis performed; no further action required.",
"Unit fails analysis; TSM determination required."))))))</f>
        <v/>
      </c>
      <c r="AJ4845" s="58"/>
    </row>
    <row r="4846" customFormat="false" ht="15" hidden="false" customHeight="false" outlineLevel="0" collapsed="false">
      <c r="A4846" s="56"/>
      <c r="E4846" s="57" t="str">
        <f aca="false">IF(AND($F4846="",$G4846=""),"",IF($G4846="",$F4846,HYPERLINK($G4846,$F4846)))</f>
        <v/>
      </c>
      <c r="H4846" s="1" t="str">
        <f aca="false">IF($I4846="","None Attached",IF(LEFT($I4846,5)="https",HYPERLINK($I4846,"Datasheet"),HYPERLINK(_xlfn.CONCAT("https://",$I4846),"Datasheet")))</f>
        <v>None Attached</v>
      </c>
      <c r="M4846" s="56"/>
      <c r="P4846" s="58"/>
      <c r="Q4846" s="1" t="n">
        <f aca="false">$M4846-$N4846</f>
        <v>0</v>
      </c>
      <c r="R4846" s="56"/>
      <c r="T4846" s="59" t="s">
        <v>15</v>
      </c>
      <c r="U4846" s="1" t="n">
        <f aca="false">$S4846-$R4846</f>
        <v>0</v>
      </c>
      <c r="V4846" s="1" t="n">
        <f aca="false">IF($T4846="±",$Q4846*2,$Q4846)</f>
        <v>0</v>
      </c>
      <c r="W4846" s="60" t="str">
        <f aca="false">IFERROR($U4846/ABS($V4846),"N/A")</f>
        <v>N/A</v>
      </c>
      <c r="X4846" s="61" t="str">
        <f aca="false">IF(OR($W4846="N/A",$R4846="",$S4846=""),"N/A",IF($W4846&gt;=4,"Not Significant",IF($W4846&gt;=2,"Semi-Significant","Significant")))</f>
        <v>N/A</v>
      </c>
      <c r="Z4846" s="1" t="str">
        <f aca="false">IF($D4846="Z540.1 w/data",0,"")</f>
        <v/>
      </c>
      <c r="AA4846" s="1" t="e">
        <f aca="false">$Y4846+$Q4846+$Z4846</f>
        <v>#VALUE!</v>
      </c>
      <c r="AB4846" s="1" t="n">
        <f aca="false">$N4846+$Q4846</f>
        <v>0</v>
      </c>
      <c r="AC4846" s="1" t="str">
        <f aca="false">IF($Y4846="","",IF(AND($AA4846&gt;=$R4846,$AA4846&lt;=$S4846),"Pass","Fail"))</f>
        <v/>
      </c>
      <c r="AD4846" s="1" t="str">
        <f aca="false">IF($Y4846="","",IF($AA4846&gt;$R4846,"Pass","Fail"))</f>
        <v/>
      </c>
      <c r="AE4846" s="1" t="str">
        <f aca="false">IF($Y4846="","",IF($AA4846&gt;=$R4846,"Pass","Fail"))</f>
        <v/>
      </c>
      <c r="AF4846" s="1" t="str">
        <f aca="false">IF($Y4846="","",IF($AA4846&lt;=$S4846,"Pass","Fail"))</f>
        <v/>
      </c>
      <c r="AG4846" s="1" t="str">
        <f aca="false">IF($Y4846="","",IF($AA4846&lt;$S4846,"Pass","Fail"))</f>
        <v/>
      </c>
      <c r="AH4846" s="23" t="str">
        <f aca="true">INDIRECT(CHOOSE(MATCH($T4846,{"±","&gt;","≥","≤","&lt;"},0), "AC", "AD", "AE", "AF", "AG") &amp; ROW())</f>
        <v/>
      </c>
      <c r="AI4846" s="56" t="str">
        <f aca="false">IF($X4846="Not Significant","No Further Action Required",
IF($AH4846="","",
IF(AND($AH4846="Pass",$L4846="0 - Passed "),"Analysis performed; no further action required.",
IF(AND($AH4846="Fail",$L4846="1 - Failed "),"Analysis performed; no further action required.",
IF(AND($AH4846="Pass",$L4846="2 - Limited In Use "),"Analysis performed; no further action required.",
IF(AND($AH4846="Fail",$L4846="3 - Adjusted "),"Analysis performed; no further action required.",
"Unit fails analysis; TSM determination required."))))))</f>
        <v/>
      </c>
      <c r="AJ4846" s="58"/>
    </row>
    <row r="4847" customFormat="false" ht="15" hidden="false" customHeight="false" outlineLevel="0" collapsed="false">
      <c r="A4847" s="56"/>
      <c r="E4847" s="57" t="str">
        <f aca="false">IF(AND($F4847="",$G4847=""),"",IF($G4847="",$F4847,HYPERLINK($G4847,$F4847)))</f>
        <v/>
      </c>
      <c r="H4847" s="1" t="str">
        <f aca="false">IF($I4847="","None Attached",IF(LEFT($I4847,5)="https",HYPERLINK($I4847,"Datasheet"),HYPERLINK(_xlfn.CONCAT("https://",$I4847),"Datasheet")))</f>
        <v>None Attached</v>
      </c>
      <c r="M4847" s="56"/>
      <c r="P4847" s="58"/>
      <c r="Q4847" s="1" t="n">
        <f aca="false">$M4847-$N4847</f>
        <v>0</v>
      </c>
      <c r="R4847" s="56"/>
      <c r="T4847" s="59" t="s">
        <v>15</v>
      </c>
      <c r="U4847" s="1" t="n">
        <f aca="false">$S4847-$R4847</f>
        <v>0</v>
      </c>
      <c r="V4847" s="1" t="n">
        <f aca="false">IF($T4847="±",$Q4847*2,$Q4847)</f>
        <v>0</v>
      </c>
      <c r="W4847" s="60" t="str">
        <f aca="false">IFERROR($U4847/ABS($V4847),"N/A")</f>
        <v>N/A</v>
      </c>
      <c r="X4847" s="61" t="str">
        <f aca="false">IF(OR($W4847="N/A",$R4847="",$S4847=""),"N/A",IF($W4847&gt;=4,"Not Significant",IF($W4847&gt;=2,"Semi-Significant","Significant")))</f>
        <v>N/A</v>
      </c>
      <c r="Z4847" s="1" t="str">
        <f aca="false">IF($D4847="Z540.1 w/data",0,"")</f>
        <v/>
      </c>
      <c r="AA4847" s="1" t="e">
        <f aca="false">$Y4847+$Q4847+$Z4847</f>
        <v>#VALUE!</v>
      </c>
      <c r="AB4847" s="1" t="n">
        <f aca="false">$N4847+$Q4847</f>
        <v>0</v>
      </c>
      <c r="AC4847" s="1" t="str">
        <f aca="false">IF($Y4847="","",IF(AND($AA4847&gt;=$R4847,$AA4847&lt;=$S4847),"Pass","Fail"))</f>
        <v/>
      </c>
      <c r="AD4847" s="1" t="str">
        <f aca="false">IF($Y4847="","",IF($AA4847&gt;$R4847,"Pass","Fail"))</f>
        <v/>
      </c>
      <c r="AE4847" s="1" t="str">
        <f aca="false">IF($Y4847="","",IF($AA4847&gt;=$R4847,"Pass","Fail"))</f>
        <v/>
      </c>
      <c r="AF4847" s="1" t="str">
        <f aca="false">IF($Y4847="","",IF($AA4847&lt;=$S4847,"Pass","Fail"))</f>
        <v/>
      </c>
      <c r="AG4847" s="1" t="str">
        <f aca="false">IF($Y4847="","",IF($AA4847&lt;$S4847,"Pass","Fail"))</f>
        <v/>
      </c>
      <c r="AH4847" s="23" t="str">
        <f aca="true">INDIRECT(CHOOSE(MATCH($T4847,{"±","&gt;","≥","≤","&lt;"},0), "AC", "AD", "AE", "AF", "AG") &amp; ROW())</f>
        <v/>
      </c>
      <c r="AI4847" s="56" t="str">
        <f aca="false">IF($X4847="Not Significant","No Further Action Required",
IF($AH4847="","",
IF(AND($AH4847="Pass",$L4847="0 - Passed "),"Analysis performed; no further action required.",
IF(AND($AH4847="Fail",$L4847="1 - Failed "),"Analysis performed; no further action required.",
IF(AND($AH4847="Pass",$L4847="2 - Limited In Use "),"Analysis performed; no further action required.",
IF(AND($AH4847="Fail",$L4847="3 - Adjusted "),"Analysis performed; no further action required.",
"Unit fails analysis; TSM determination required."))))))</f>
        <v/>
      </c>
      <c r="AJ4847" s="58"/>
    </row>
    <row r="4848" customFormat="false" ht="15" hidden="false" customHeight="false" outlineLevel="0" collapsed="false">
      <c r="A4848" s="56"/>
      <c r="E4848" s="57" t="str">
        <f aca="false">IF(AND($F4848="",$G4848=""),"",IF($G4848="",$F4848,HYPERLINK($G4848,$F4848)))</f>
        <v/>
      </c>
      <c r="H4848" s="1" t="str">
        <f aca="false">IF($I4848="","None Attached",IF(LEFT($I4848,5)="https",HYPERLINK($I4848,"Datasheet"),HYPERLINK(_xlfn.CONCAT("https://",$I4848),"Datasheet")))</f>
        <v>None Attached</v>
      </c>
      <c r="M4848" s="56"/>
      <c r="P4848" s="58"/>
      <c r="Q4848" s="1" t="n">
        <f aca="false">$M4848-$N4848</f>
        <v>0</v>
      </c>
      <c r="R4848" s="56"/>
      <c r="T4848" s="59" t="s">
        <v>15</v>
      </c>
      <c r="U4848" s="1" t="n">
        <f aca="false">$S4848-$R4848</f>
        <v>0</v>
      </c>
      <c r="V4848" s="1" t="n">
        <f aca="false">IF($T4848="±",$Q4848*2,$Q4848)</f>
        <v>0</v>
      </c>
      <c r="W4848" s="60" t="str">
        <f aca="false">IFERROR($U4848/ABS($V4848),"N/A")</f>
        <v>N/A</v>
      </c>
      <c r="X4848" s="61" t="str">
        <f aca="false">IF(OR($W4848="N/A",$R4848="",$S4848=""),"N/A",IF($W4848&gt;=4,"Not Significant",IF($W4848&gt;=2,"Semi-Significant","Significant")))</f>
        <v>N/A</v>
      </c>
      <c r="Z4848" s="1" t="str">
        <f aca="false">IF($D4848="Z540.1 w/data",0,"")</f>
        <v/>
      </c>
      <c r="AA4848" s="1" t="e">
        <f aca="false">$Y4848+$Q4848+$Z4848</f>
        <v>#VALUE!</v>
      </c>
      <c r="AB4848" s="1" t="n">
        <f aca="false">$N4848+$Q4848</f>
        <v>0</v>
      </c>
      <c r="AC4848" s="1" t="str">
        <f aca="false">IF($Y4848="","",IF(AND($AA4848&gt;=$R4848,$AA4848&lt;=$S4848),"Pass","Fail"))</f>
        <v/>
      </c>
      <c r="AD4848" s="1" t="str">
        <f aca="false">IF($Y4848="","",IF($AA4848&gt;$R4848,"Pass","Fail"))</f>
        <v/>
      </c>
      <c r="AE4848" s="1" t="str">
        <f aca="false">IF($Y4848="","",IF($AA4848&gt;=$R4848,"Pass","Fail"))</f>
        <v/>
      </c>
      <c r="AF4848" s="1" t="str">
        <f aca="false">IF($Y4848="","",IF($AA4848&lt;=$S4848,"Pass","Fail"))</f>
        <v/>
      </c>
      <c r="AG4848" s="1" t="str">
        <f aca="false">IF($Y4848="","",IF($AA4848&lt;$S4848,"Pass","Fail"))</f>
        <v/>
      </c>
      <c r="AH4848" s="23" t="str">
        <f aca="true">INDIRECT(CHOOSE(MATCH($T4848,{"±","&gt;","≥","≤","&lt;"},0), "AC", "AD", "AE", "AF", "AG") &amp; ROW())</f>
        <v/>
      </c>
      <c r="AI4848" s="56" t="str">
        <f aca="false">IF($X4848="Not Significant","No Further Action Required",
IF($AH4848="","",
IF(AND($AH4848="Pass",$L4848="0 - Passed "),"Analysis performed; no further action required.",
IF(AND($AH4848="Fail",$L4848="1 - Failed "),"Analysis performed; no further action required.",
IF(AND($AH4848="Pass",$L4848="2 - Limited In Use "),"Analysis performed; no further action required.",
IF(AND($AH4848="Fail",$L4848="3 - Adjusted "),"Analysis performed; no further action required.",
"Unit fails analysis; TSM determination required."))))))</f>
        <v/>
      </c>
      <c r="AJ4848" s="58"/>
    </row>
    <row r="4849" customFormat="false" ht="15" hidden="false" customHeight="false" outlineLevel="0" collapsed="false">
      <c r="A4849" s="56"/>
      <c r="E4849" s="57" t="str">
        <f aca="false">IF(AND($F4849="",$G4849=""),"",IF($G4849="",$F4849,HYPERLINK($G4849,$F4849)))</f>
        <v/>
      </c>
      <c r="H4849" s="1" t="str">
        <f aca="false">IF($I4849="","None Attached",IF(LEFT($I4849,5)="https",HYPERLINK($I4849,"Datasheet"),HYPERLINK(_xlfn.CONCAT("https://",$I4849),"Datasheet")))</f>
        <v>None Attached</v>
      </c>
      <c r="M4849" s="56"/>
      <c r="P4849" s="58"/>
      <c r="Q4849" s="1" t="n">
        <f aca="false">$M4849-$N4849</f>
        <v>0</v>
      </c>
      <c r="R4849" s="56"/>
      <c r="T4849" s="59" t="s">
        <v>15</v>
      </c>
      <c r="U4849" s="1" t="n">
        <f aca="false">$S4849-$R4849</f>
        <v>0</v>
      </c>
      <c r="V4849" s="1" t="n">
        <f aca="false">IF($T4849="±",$Q4849*2,$Q4849)</f>
        <v>0</v>
      </c>
      <c r="W4849" s="60" t="str">
        <f aca="false">IFERROR($U4849/ABS($V4849),"N/A")</f>
        <v>N/A</v>
      </c>
      <c r="X4849" s="61" t="str">
        <f aca="false">IF(OR($W4849="N/A",$R4849="",$S4849=""),"N/A",IF($W4849&gt;=4,"Not Significant",IF($W4849&gt;=2,"Semi-Significant","Significant")))</f>
        <v>N/A</v>
      </c>
      <c r="Z4849" s="1" t="str">
        <f aca="false">IF($D4849="Z540.1 w/data",0,"")</f>
        <v/>
      </c>
      <c r="AA4849" s="1" t="e">
        <f aca="false">$Y4849+$Q4849+$Z4849</f>
        <v>#VALUE!</v>
      </c>
      <c r="AB4849" s="1" t="n">
        <f aca="false">$N4849+$Q4849</f>
        <v>0</v>
      </c>
      <c r="AC4849" s="1" t="str">
        <f aca="false">IF($Y4849="","",IF(AND($AA4849&gt;=$R4849,$AA4849&lt;=$S4849),"Pass","Fail"))</f>
        <v/>
      </c>
      <c r="AD4849" s="1" t="str">
        <f aca="false">IF($Y4849="","",IF($AA4849&gt;$R4849,"Pass","Fail"))</f>
        <v/>
      </c>
      <c r="AE4849" s="1" t="str">
        <f aca="false">IF($Y4849="","",IF($AA4849&gt;=$R4849,"Pass","Fail"))</f>
        <v/>
      </c>
      <c r="AF4849" s="1" t="str">
        <f aca="false">IF($Y4849="","",IF($AA4849&lt;=$S4849,"Pass","Fail"))</f>
        <v/>
      </c>
      <c r="AG4849" s="1" t="str">
        <f aca="false">IF($Y4849="","",IF($AA4849&lt;$S4849,"Pass","Fail"))</f>
        <v/>
      </c>
      <c r="AH4849" s="23" t="str">
        <f aca="true">INDIRECT(CHOOSE(MATCH($T4849,{"±","&gt;","≥","≤","&lt;"},0), "AC", "AD", "AE", "AF", "AG") &amp; ROW())</f>
        <v/>
      </c>
      <c r="AI4849" s="56" t="str">
        <f aca="false">IF($X4849="Not Significant","No Further Action Required",
IF($AH4849="","",
IF(AND($AH4849="Pass",$L4849="0 - Passed "),"Analysis performed; no further action required.",
IF(AND($AH4849="Fail",$L4849="1 - Failed "),"Analysis performed; no further action required.",
IF(AND($AH4849="Pass",$L4849="2 - Limited In Use "),"Analysis performed; no further action required.",
IF(AND($AH4849="Fail",$L4849="3 - Adjusted "),"Analysis performed; no further action required.",
"Unit fails analysis; TSM determination required."))))))</f>
        <v/>
      </c>
      <c r="AJ4849" s="58"/>
    </row>
    <row r="4850" customFormat="false" ht="15" hidden="false" customHeight="false" outlineLevel="0" collapsed="false">
      <c r="A4850" s="56"/>
      <c r="E4850" s="57" t="str">
        <f aca="false">IF(AND($F4850="",$G4850=""),"",IF($G4850="",$F4850,HYPERLINK($G4850,$F4850)))</f>
        <v/>
      </c>
      <c r="H4850" s="1" t="str">
        <f aca="false">IF($I4850="","None Attached",IF(LEFT($I4850,5)="https",HYPERLINK($I4850,"Datasheet"),HYPERLINK(_xlfn.CONCAT("https://",$I4850),"Datasheet")))</f>
        <v>None Attached</v>
      </c>
      <c r="M4850" s="56"/>
      <c r="P4850" s="58"/>
      <c r="Q4850" s="1" t="n">
        <f aca="false">$M4850-$N4850</f>
        <v>0</v>
      </c>
      <c r="R4850" s="56"/>
      <c r="T4850" s="59" t="s">
        <v>15</v>
      </c>
      <c r="U4850" s="1" t="n">
        <f aca="false">$S4850-$R4850</f>
        <v>0</v>
      </c>
      <c r="V4850" s="1" t="n">
        <f aca="false">IF($T4850="±",$Q4850*2,$Q4850)</f>
        <v>0</v>
      </c>
      <c r="W4850" s="60" t="str">
        <f aca="false">IFERROR($U4850/ABS($V4850),"N/A")</f>
        <v>N/A</v>
      </c>
      <c r="X4850" s="61" t="str">
        <f aca="false">IF(OR($W4850="N/A",$R4850="",$S4850=""),"N/A",IF($W4850&gt;=4,"Not Significant",IF($W4850&gt;=2,"Semi-Significant","Significant")))</f>
        <v>N/A</v>
      </c>
      <c r="Z4850" s="1" t="str">
        <f aca="false">IF($D4850="Z540.1 w/data",0,"")</f>
        <v/>
      </c>
      <c r="AA4850" s="1" t="e">
        <f aca="false">$Y4850+$Q4850+$Z4850</f>
        <v>#VALUE!</v>
      </c>
      <c r="AB4850" s="1" t="n">
        <f aca="false">$N4850+$Q4850</f>
        <v>0</v>
      </c>
      <c r="AC4850" s="1" t="str">
        <f aca="false">IF($Y4850="","",IF(AND($AA4850&gt;=$R4850,$AA4850&lt;=$S4850),"Pass","Fail"))</f>
        <v/>
      </c>
      <c r="AD4850" s="1" t="str">
        <f aca="false">IF($Y4850="","",IF($AA4850&gt;$R4850,"Pass","Fail"))</f>
        <v/>
      </c>
      <c r="AE4850" s="1" t="str">
        <f aca="false">IF($Y4850="","",IF($AA4850&gt;=$R4850,"Pass","Fail"))</f>
        <v/>
      </c>
      <c r="AF4850" s="1" t="str">
        <f aca="false">IF($Y4850="","",IF($AA4850&lt;=$S4850,"Pass","Fail"))</f>
        <v/>
      </c>
      <c r="AG4850" s="1" t="str">
        <f aca="false">IF($Y4850="","",IF($AA4850&lt;$S4850,"Pass","Fail"))</f>
        <v/>
      </c>
      <c r="AH4850" s="23" t="str">
        <f aca="true">INDIRECT(CHOOSE(MATCH($T4850,{"±","&gt;","≥","≤","&lt;"},0), "AC", "AD", "AE", "AF", "AG") &amp; ROW())</f>
        <v/>
      </c>
      <c r="AI4850" s="56" t="str">
        <f aca="false">IF($X4850="Not Significant","No Further Action Required",
IF($AH4850="","",
IF(AND($AH4850="Pass",$L4850="0 - Passed "),"Analysis performed; no further action required.",
IF(AND($AH4850="Fail",$L4850="1 - Failed "),"Analysis performed; no further action required.",
IF(AND($AH4850="Pass",$L4850="2 - Limited In Use "),"Analysis performed; no further action required.",
IF(AND($AH4850="Fail",$L4850="3 - Adjusted "),"Analysis performed; no further action required.",
"Unit fails analysis; TSM determination required."))))))</f>
        <v/>
      </c>
      <c r="AJ4850" s="58"/>
    </row>
    <row r="4851" customFormat="false" ht="15" hidden="false" customHeight="false" outlineLevel="0" collapsed="false">
      <c r="A4851" s="56"/>
      <c r="E4851" s="57" t="str">
        <f aca="false">IF(AND($F4851="",$G4851=""),"",IF($G4851="",$F4851,HYPERLINK($G4851,$F4851)))</f>
        <v/>
      </c>
      <c r="H4851" s="1" t="str">
        <f aca="false">IF($I4851="","None Attached",IF(LEFT($I4851,5)="https",HYPERLINK($I4851,"Datasheet"),HYPERLINK(_xlfn.CONCAT("https://",$I4851),"Datasheet")))</f>
        <v>None Attached</v>
      </c>
      <c r="M4851" s="56"/>
      <c r="P4851" s="58"/>
      <c r="Q4851" s="1" t="n">
        <f aca="false">$M4851-$N4851</f>
        <v>0</v>
      </c>
      <c r="R4851" s="56"/>
      <c r="T4851" s="59" t="s">
        <v>15</v>
      </c>
      <c r="U4851" s="1" t="n">
        <f aca="false">$S4851-$R4851</f>
        <v>0</v>
      </c>
      <c r="V4851" s="1" t="n">
        <f aca="false">IF($T4851="±",$Q4851*2,$Q4851)</f>
        <v>0</v>
      </c>
      <c r="W4851" s="60" t="str">
        <f aca="false">IFERROR($U4851/ABS($V4851),"N/A")</f>
        <v>N/A</v>
      </c>
      <c r="X4851" s="61" t="str">
        <f aca="false">IF(OR($W4851="N/A",$R4851="",$S4851=""),"N/A",IF($W4851&gt;=4,"Not Significant",IF($W4851&gt;=2,"Semi-Significant","Significant")))</f>
        <v>N/A</v>
      </c>
      <c r="Z4851" s="1" t="str">
        <f aca="false">IF($D4851="Z540.1 w/data",0,"")</f>
        <v/>
      </c>
      <c r="AA4851" s="1" t="e">
        <f aca="false">$Y4851+$Q4851+$Z4851</f>
        <v>#VALUE!</v>
      </c>
      <c r="AB4851" s="1" t="n">
        <f aca="false">$N4851+$Q4851</f>
        <v>0</v>
      </c>
      <c r="AC4851" s="1" t="str">
        <f aca="false">IF($Y4851="","",IF(AND($AA4851&gt;=$R4851,$AA4851&lt;=$S4851),"Pass","Fail"))</f>
        <v/>
      </c>
      <c r="AD4851" s="1" t="str">
        <f aca="false">IF($Y4851="","",IF($AA4851&gt;$R4851,"Pass","Fail"))</f>
        <v/>
      </c>
      <c r="AE4851" s="1" t="str">
        <f aca="false">IF($Y4851="","",IF($AA4851&gt;=$R4851,"Pass","Fail"))</f>
        <v/>
      </c>
      <c r="AF4851" s="1" t="str">
        <f aca="false">IF($Y4851="","",IF($AA4851&lt;=$S4851,"Pass","Fail"))</f>
        <v/>
      </c>
      <c r="AG4851" s="1" t="str">
        <f aca="false">IF($Y4851="","",IF($AA4851&lt;$S4851,"Pass","Fail"))</f>
        <v/>
      </c>
      <c r="AH4851" s="23" t="str">
        <f aca="true">INDIRECT(CHOOSE(MATCH($T4851,{"±","&gt;","≥","≤","&lt;"},0), "AC", "AD", "AE", "AF", "AG") &amp; ROW())</f>
        <v/>
      </c>
      <c r="AI4851" s="56" t="str">
        <f aca="false">IF($X4851="Not Significant","No Further Action Required",
IF($AH4851="","",
IF(AND($AH4851="Pass",$L4851="0 - Passed "),"Analysis performed; no further action required.",
IF(AND($AH4851="Fail",$L4851="1 - Failed "),"Analysis performed; no further action required.",
IF(AND($AH4851="Pass",$L4851="2 - Limited In Use "),"Analysis performed; no further action required.",
IF(AND($AH4851="Fail",$L4851="3 - Adjusted "),"Analysis performed; no further action required.",
"Unit fails analysis; TSM determination required."))))))</f>
        <v/>
      </c>
      <c r="AJ4851" s="58"/>
    </row>
    <row r="4852" customFormat="false" ht="15" hidden="false" customHeight="false" outlineLevel="0" collapsed="false">
      <c r="A4852" s="56"/>
      <c r="E4852" s="57" t="str">
        <f aca="false">IF(AND($F4852="",$G4852=""),"",IF($G4852="",$F4852,HYPERLINK($G4852,$F4852)))</f>
        <v/>
      </c>
      <c r="H4852" s="1" t="str">
        <f aca="false">IF($I4852="","None Attached",IF(LEFT($I4852,5)="https",HYPERLINK($I4852,"Datasheet"),HYPERLINK(_xlfn.CONCAT("https://",$I4852),"Datasheet")))</f>
        <v>None Attached</v>
      </c>
      <c r="M4852" s="56"/>
      <c r="P4852" s="58"/>
      <c r="Q4852" s="1" t="n">
        <f aca="false">$M4852-$N4852</f>
        <v>0</v>
      </c>
      <c r="R4852" s="56"/>
      <c r="T4852" s="59" t="s">
        <v>15</v>
      </c>
      <c r="U4852" s="1" t="n">
        <f aca="false">$S4852-$R4852</f>
        <v>0</v>
      </c>
      <c r="V4852" s="1" t="n">
        <f aca="false">IF($T4852="±",$Q4852*2,$Q4852)</f>
        <v>0</v>
      </c>
      <c r="W4852" s="60" t="str">
        <f aca="false">IFERROR($U4852/ABS($V4852),"N/A")</f>
        <v>N/A</v>
      </c>
      <c r="X4852" s="61" t="str">
        <f aca="false">IF(OR($W4852="N/A",$R4852="",$S4852=""),"N/A",IF($W4852&gt;=4,"Not Significant",IF($W4852&gt;=2,"Semi-Significant","Significant")))</f>
        <v>N/A</v>
      </c>
      <c r="Z4852" s="1" t="str">
        <f aca="false">IF($D4852="Z540.1 w/data",0,"")</f>
        <v/>
      </c>
      <c r="AA4852" s="1" t="e">
        <f aca="false">$Y4852+$Q4852+$Z4852</f>
        <v>#VALUE!</v>
      </c>
      <c r="AB4852" s="1" t="n">
        <f aca="false">$N4852+$Q4852</f>
        <v>0</v>
      </c>
      <c r="AC4852" s="1" t="str">
        <f aca="false">IF($Y4852="","",IF(AND($AA4852&gt;=$R4852,$AA4852&lt;=$S4852),"Pass","Fail"))</f>
        <v/>
      </c>
      <c r="AD4852" s="1" t="str">
        <f aca="false">IF($Y4852="","",IF($AA4852&gt;$R4852,"Pass","Fail"))</f>
        <v/>
      </c>
      <c r="AE4852" s="1" t="str">
        <f aca="false">IF($Y4852="","",IF($AA4852&gt;=$R4852,"Pass","Fail"))</f>
        <v/>
      </c>
      <c r="AF4852" s="1" t="str">
        <f aca="false">IF($Y4852="","",IF($AA4852&lt;=$S4852,"Pass","Fail"))</f>
        <v/>
      </c>
      <c r="AG4852" s="1" t="str">
        <f aca="false">IF($Y4852="","",IF($AA4852&lt;$S4852,"Pass","Fail"))</f>
        <v/>
      </c>
      <c r="AH4852" s="23" t="str">
        <f aca="true">INDIRECT(CHOOSE(MATCH($T4852,{"±","&gt;","≥","≤","&lt;"},0), "AC", "AD", "AE", "AF", "AG") &amp; ROW())</f>
        <v/>
      </c>
      <c r="AI4852" s="56" t="str">
        <f aca="false">IF($X4852="Not Significant","No Further Action Required",
IF($AH4852="","",
IF(AND($AH4852="Pass",$L4852="0 - Passed "),"Analysis performed; no further action required.",
IF(AND($AH4852="Fail",$L4852="1 - Failed "),"Analysis performed; no further action required.",
IF(AND($AH4852="Pass",$L4852="2 - Limited In Use "),"Analysis performed; no further action required.",
IF(AND($AH4852="Fail",$L4852="3 - Adjusted "),"Analysis performed; no further action required.",
"Unit fails analysis; TSM determination required."))))))</f>
        <v/>
      </c>
      <c r="AJ4852" s="58"/>
    </row>
    <row r="4853" customFormat="false" ht="15" hidden="false" customHeight="false" outlineLevel="0" collapsed="false">
      <c r="A4853" s="56"/>
      <c r="E4853" s="57" t="str">
        <f aca="false">IF(AND($F4853="",$G4853=""),"",IF($G4853="",$F4853,HYPERLINK($G4853,$F4853)))</f>
        <v/>
      </c>
      <c r="H4853" s="1" t="str">
        <f aca="false">IF($I4853="","None Attached",IF(LEFT($I4853,5)="https",HYPERLINK($I4853,"Datasheet"),HYPERLINK(_xlfn.CONCAT("https://",$I4853),"Datasheet")))</f>
        <v>None Attached</v>
      </c>
      <c r="M4853" s="56"/>
      <c r="P4853" s="58"/>
      <c r="Q4853" s="1" t="n">
        <f aca="false">$M4853-$N4853</f>
        <v>0</v>
      </c>
      <c r="R4853" s="56"/>
      <c r="T4853" s="59" t="s">
        <v>15</v>
      </c>
      <c r="U4853" s="1" t="n">
        <f aca="false">$S4853-$R4853</f>
        <v>0</v>
      </c>
      <c r="V4853" s="1" t="n">
        <f aca="false">IF($T4853="±",$Q4853*2,$Q4853)</f>
        <v>0</v>
      </c>
      <c r="W4853" s="60" t="str">
        <f aca="false">IFERROR($U4853/ABS($V4853),"N/A")</f>
        <v>N/A</v>
      </c>
      <c r="X4853" s="61" t="str">
        <f aca="false">IF(OR($W4853="N/A",$R4853="",$S4853=""),"N/A",IF($W4853&gt;=4,"Not Significant",IF($W4853&gt;=2,"Semi-Significant","Significant")))</f>
        <v>N/A</v>
      </c>
      <c r="Z4853" s="1" t="str">
        <f aca="false">IF($D4853="Z540.1 w/data",0,"")</f>
        <v/>
      </c>
      <c r="AA4853" s="1" t="e">
        <f aca="false">$Y4853+$Q4853+$Z4853</f>
        <v>#VALUE!</v>
      </c>
      <c r="AB4853" s="1" t="n">
        <f aca="false">$N4853+$Q4853</f>
        <v>0</v>
      </c>
      <c r="AC4853" s="1" t="str">
        <f aca="false">IF($Y4853="","",IF(AND($AA4853&gt;=$R4853,$AA4853&lt;=$S4853),"Pass","Fail"))</f>
        <v/>
      </c>
      <c r="AD4853" s="1" t="str">
        <f aca="false">IF($Y4853="","",IF($AA4853&gt;$R4853,"Pass","Fail"))</f>
        <v/>
      </c>
      <c r="AE4853" s="1" t="str">
        <f aca="false">IF($Y4853="","",IF($AA4853&gt;=$R4853,"Pass","Fail"))</f>
        <v/>
      </c>
      <c r="AF4853" s="1" t="str">
        <f aca="false">IF($Y4853="","",IF($AA4853&lt;=$S4853,"Pass","Fail"))</f>
        <v/>
      </c>
      <c r="AG4853" s="1" t="str">
        <f aca="false">IF($Y4853="","",IF($AA4853&lt;$S4853,"Pass","Fail"))</f>
        <v/>
      </c>
      <c r="AH4853" s="23" t="str">
        <f aca="true">INDIRECT(CHOOSE(MATCH($T4853,{"±","&gt;","≥","≤","&lt;"},0), "AC", "AD", "AE", "AF", "AG") &amp; ROW())</f>
        <v/>
      </c>
      <c r="AI4853" s="56" t="str">
        <f aca="false">IF($X4853="Not Significant","No Further Action Required",
IF($AH4853="","",
IF(AND($AH4853="Pass",$L4853="0 - Passed "),"Analysis performed; no further action required.",
IF(AND($AH4853="Fail",$L4853="1 - Failed "),"Analysis performed; no further action required.",
IF(AND($AH4853="Pass",$L4853="2 - Limited In Use "),"Analysis performed; no further action required.",
IF(AND($AH4853="Fail",$L4853="3 - Adjusted "),"Analysis performed; no further action required.",
"Unit fails analysis; TSM determination required."))))))</f>
        <v/>
      </c>
      <c r="AJ4853" s="58"/>
    </row>
    <row r="4854" customFormat="false" ht="15" hidden="false" customHeight="false" outlineLevel="0" collapsed="false">
      <c r="A4854" s="56"/>
      <c r="E4854" s="57" t="str">
        <f aca="false">IF(AND($F4854="",$G4854=""),"",IF($G4854="",$F4854,HYPERLINK($G4854,$F4854)))</f>
        <v/>
      </c>
      <c r="H4854" s="1" t="str">
        <f aca="false">IF($I4854="","None Attached",IF(LEFT($I4854,5)="https",HYPERLINK($I4854,"Datasheet"),HYPERLINK(_xlfn.CONCAT("https://",$I4854),"Datasheet")))</f>
        <v>None Attached</v>
      </c>
      <c r="M4854" s="56"/>
      <c r="P4854" s="58"/>
      <c r="Q4854" s="1" t="n">
        <f aca="false">$M4854-$N4854</f>
        <v>0</v>
      </c>
      <c r="R4854" s="56"/>
      <c r="T4854" s="59" t="s">
        <v>15</v>
      </c>
      <c r="U4854" s="1" t="n">
        <f aca="false">$S4854-$R4854</f>
        <v>0</v>
      </c>
      <c r="V4854" s="1" t="n">
        <f aca="false">IF($T4854="±",$Q4854*2,$Q4854)</f>
        <v>0</v>
      </c>
      <c r="W4854" s="60" t="str">
        <f aca="false">IFERROR($U4854/ABS($V4854),"N/A")</f>
        <v>N/A</v>
      </c>
      <c r="X4854" s="61" t="str">
        <f aca="false">IF(OR($W4854="N/A",$R4854="",$S4854=""),"N/A",IF($W4854&gt;=4,"Not Significant",IF($W4854&gt;=2,"Semi-Significant","Significant")))</f>
        <v>N/A</v>
      </c>
      <c r="Z4854" s="1" t="str">
        <f aca="false">IF($D4854="Z540.1 w/data",0,"")</f>
        <v/>
      </c>
      <c r="AA4854" s="1" t="e">
        <f aca="false">$Y4854+$Q4854+$Z4854</f>
        <v>#VALUE!</v>
      </c>
      <c r="AB4854" s="1" t="n">
        <f aca="false">$N4854+$Q4854</f>
        <v>0</v>
      </c>
      <c r="AC4854" s="1" t="str">
        <f aca="false">IF($Y4854="","",IF(AND($AA4854&gt;=$R4854,$AA4854&lt;=$S4854),"Pass","Fail"))</f>
        <v/>
      </c>
      <c r="AD4854" s="1" t="str">
        <f aca="false">IF($Y4854="","",IF($AA4854&gt;$R4854,"Pass","Fail"))</f>
        <v/>
      </c>
      <c r="AE4854" s="1" t="str">
        <f aca="false">IF($Y4854="","",IF($AA4854&gt;=$R4854,"Pass","Fail"))</f>
        <v/>
      </c>
      <c r="AF4854" s="1" t="str">
        <f aca="false">IF($Y4854="","",IF($AA4854&lt;=$S4854,"Pass","Fail"))</f>
        <v/>
      </c>
      <c r="AG4854" s="1" t="str">
        <f aca="false">IF($Y4854="","",IF($AA4854&lt;$S4854,"Pass","Fail"))</f>
        <v/>
      </c>
      <c r="AH4854" s="23" t="str">
        <f aca="true">INDIRECT(CHOOSE(MATCH($T4854,{"±","&gt;","≥","≤","&lt;"},0), "AC", "AD", "AE", "AF", "AG") &amp; ROW())</f>
        <v/>
      </c>
      <c r="AI4854" s="56" t="str">
        <f aca="false">IF($X4854="Not Significant","No Further Action Required",
IF($AH4854="","",
IF(AND($AH4854="Pass",$L4854="0 - Passed "),"Analysis performed; no further action required.",
IF(AND($AH4854="Fail",$L4854="1 - Failed "),"Analysis performed; no further action required.",
IF(AND($AH4854="Pass",$L4854="2 - Limited In Use "),"Analysis performed; no further action required.",
IF(AND($AH4854="Fail",$L4854="3 - Adjusted "),"Analysis performed; no further action required.",
"Unit fails analysis; TSM determination required."))))))</f>
        <v/>
      </c>
      <c r="AJ4854" s="58"/>
    </row>
    <row r="4855" customFormat="false" ht="15" hidden="false" customHeight="false" outlineLevel="0" collapsed="false">
      <c r="A4855" s="56"/>
      <c r="E4855" s="57" t="str">
        <f aca="false">IF(AND($F4855="",$G4855=""),"",IF($G4855="",$F4855,HYPERLINK($G4855,$F4855)))</f>
        <v/>
      </c>
      <c r="H4855" s="1" t="str">
        <f aca="false">IF($I4855="","None Attached",IF(LEFT($I4855,5)="https",HYPERLINK($I4855,"Datasheet"),HYPERLINK(_xlfn.CONCAT("https://",$I4855),"Datasheet")))</f>
        <v>None Attached</v>
      </c>
      <c r="M4855" s="56"/>
      <c r="P4855" s="58"/>
      <c r="Q4855" s="1" t="n">
        <f aca="false">$M4855-$N4855</f>
        <v>0</v>
      </c>
      <c r="R4855" s="56"/>
      <c r="T4855" s="59" t="s">
        <v>15</v>
      </c>
      <c r="U4855" s="1" t="n">
        <f aca="false">$S4855-$R4855</f>
        <v>0</v>
      </c>
      <c r="V4855" s="1" t="n">
        <f aca="false">IF($T4855="±",$Q4855*2,$Q4855)</f>
        <v>0</v>
      </c>
      <c r="W4855" s="60" t="str">
        <f aca="false">IFERROR($U4855/ABS($V4855),"N/A")</f>
        <v>N/A</v>
      </c>
      <c r="X4855" s="61" t="str">
        <f aca="false">IF(OR($W4855="N/A",$R4855="",$S4855=""),"N/A",IF($W4855&gt;=4,"Not Significant",IF($W4855&gt;=2,"Semi-Significant","Significant")))</f>
        <v>N/A</v>
      </c>
      <c r="Z4855" s="1" t="str">
        <f aca="false">IF($D4855="Z540.1 w/data",0,"")</f>
        <v/>
      </c>
      <c r="AA4855" s="1" t="e">
        <f aca="false">$Y4855+$Q4855+$Z4855</f>
        <v>#VALUE!</v>
      </c>
      <c r="AB4855" s="1" t="n">
        <f aca="false">$N4855+$Q4855</f>
        <v>0</v>
      </c>
      <c r="AC4855" s="1" t="str">
        <f aca="false">IF($Y4855="","",IF(AND($AA4855&gt;=$R4855,$AA4855&lt;=$S4855),"Pass","Fail"))</f>
        <v/>
      </c>
      <c r="AD4855" s="1" t="str">
        <f aca="false">IF($Y4855="","",IF($AA4855&gt;$R4855,"Pass","Fail"))</f>
        <v/>
      </c>
      <c r="AE4855" s="1" t="str">
        <f aca="false">IF($Y4855="","",IF($AA4855&gt;=$R4855,"Pass","Fail"))</f>
        <v/>
      </c>
      <c r="AF4855" s="1" t="str">
        <f aca="false">IF($Y4855="","",IF($AA4855&lt;=$S4855,"Pass","Fail"))</f>
        <v/>
      </c>
      <c r="AG4855" s="1" t="str">
        <f aca="false">IF($Y4855="","",IF($AA4855&lt;$S4855,"Pass","Fail"))</f>
        <v/>
      </c>
      <c r="AH4855" s="23" t="str">
        <f aca="true">INDIRECT(CHOOSE(MATCH($T4855,{"±","&gt;","≥","≤","&lt;"},0), "AC", "AD", "AE", "AF", "AG") &amp; ROW())</f>
        <v/>
      </c>
      <c r="AI4855" s="56" t="str">
        <f aca="false">IF($X4855="Not Significant","No Further Action Required",
IF($AH4855="","",
IF(AND($AH4855="Pass",$L4855="0 - Passed "),"Analysis performed; no further action required.",
IF(AND($AH4855="Fail",$L4855="1 - Failed "),"Analysis performed; no further action required.",
IF(AND($AH4855="Pass",$L4855="2 - Limited In Use "),"Analysis performed; no further action required.",
IF(AND($AH4855="Fail",$L4855="3 - Adjusted "),"Analysis performed; no further action required.",
"Unit fails analysis; TSM determination required."))))))</f>
        <v/>
      </c>
      <c r="AJ4855" s="58"/>
    </row>
    <row r="4856" customFormat="false" ht="15" hidden="false" customHeight="false" outlineLevel="0" collapsed="false">
      <c r="A4856" s="56"/>
      <c r="E4856" s="57" t="str">
        <f aca="false">IF(AND($F4856="",$G4856=""),"",IF($G4856="",$F4856,HYPERLINK($G4856,$F4856)))</f>
        <v/>
      </c>
      <c r="H4856" s="1" t="str">
        <f aca="false">IF($I4856="","None Attached",IF(LEFT($I4856,5)="https",HYPERLINK($I4856,"Datasheet"),HYPERLINK(_xlfn.CONCAT("https://",$I4856),"Datasheet")))</f>
        <v>None Attached</v>
      </c>
      <c r="M4856" s="56"/>
      <c r="P4856" s="58"/>
      <c r="Q4856" s="1" t="n">
        <f aca="false">$M4856-$N4856</f>
        <v>0</v>
      </c>
      <c r="R4856" s="56"/>
      <c r="T4856" s="59" t="s">
        <v>15</v>
      </c>
      <c r="U4856" s="1" t="n">
        <f aca="false">$S4856-$R4856</f>
        <v>0</v>
      </c>
      <c r="V4856" s="1" t="n">
        <f aca="false">IF($T4856="±",$Q4856*2,$Q4856)</f>
        <v>0</v>
      </c>
      <c r="W4856" s="60" t="str">
        <f aca="false">IFERROR($U4856/ABS($V4856),"N/A")</f>
        <v>N/A</v>
      </c>
      <c r="X4856" s="61" t="str">
        <f aca="false">IF(OR($W4856="N/A",$R4856="",$S4856=""),"N/A",IF($W4856&gt;=4,"Not Significant",IF($W4856&gt;=2,"Semi-Significant","Significant")))</f>
        <v>N/A</v>
      </c>
      <c r="Z4856" s="1" t="str">
        <f aca="false">IF($D4856="Z540.1 w/data",0,"")</f>
        <v/>
      </c>
      <c r="AA4856" s="1" t="e">
        <f aca="false">$Y4856+$Q4856+$Z4856</f>
        <v>#VALUE!</v>
      </c>
      <c r="AB4856" s="1" t="n">
        <f aca="false">$N4856+$Q4856</f>
        <v>0</v>
      </c>
      <c r="AC4856" s="1" t="str">
        <f aca="false">IF($Y4856="","",IF(AND($AA4856&gt;=$R4856,$AA4856&lt;=$S4856),"Pass","Fail"))</f>
        <v/>
      </c>
      <c r="AD4856" s="1" t="str">
        <f aca="false">IF($Y4856="","",IF($AA4856&gt;$R4856,"Pass","Fail"))</f>
        <v/>
      </c>
      <c r="AE4856" s="1" t="str">
        <f aca="false">IF($Y4856="","",IF($AA4856&gt;=$R4856,"Pass","Fail"))</f>
        <v/>
      </c>
      <c r="AF4856" s="1" t="str">
        <f aca="false">IF($Y4856="","",IF($AA4856&lt;=$S4856,"Pass","Fail"))</f>
        <v/>
      </c>
      <c r="AG4856" s="1" t="str">
        <f aca="false">IF($Y4856="","",IF($AA4856&lt;$S4856,"Pass","Fail"))</f>
        <v/>
      </c>
      <c r="AH4856" s="23" t="str">
        <f aca="true">INDIRECT(CHOOSE(MATCH($T4856,{"±","&gt;","≥","≤","&lt;"},0), "AC", "AD", "AE", "AF", "AG") &amp; ROW())</f>
        <v/>
      </c>
      <c r="AI4856" s="56" t="str">
        <f aca="false">IF($X4856="Not Significant","No Further Action Required",
IF($AH4856="","",
IF(AND($AH4856="Pass",$L4856="0 - Passed "),"Analysis performed; no further action required.",
IF(AND($AH4856="Fail",$L4856="1 - Failed "),"Analysis performed; no further action required.",
IF(AND($AH4856="Pass",$L4856="2 - Limited In Use "),"Analysis performed; no further action required.",
IF(AND($AH4856="Fail",$L4856="3 - Adjusted "),"Analysis performed; no further action required.",
"Unit fails analysis; TSM determination required."))))))</f>
        <v/>
      </c>
      <c r="AJ4856" s="58"/>
    </row>
    <row r="4857" customFormat="false" ht="15" hidden="false" customHeight="false" outlineLevel="0" collapsed="false">
      <c r="A4857" s="56"/>
      <c r="E4857" s="57" t="str">
        <f aca="false">IF(AND($F4857="",$G4857=""),"",IF($G4857="",$F4857,HYPERLINK($G4857,$F4857)))</f>
        <v/>
      </c>
      <c r="H4857" s="1" t="str">
        <f aca="false">IF($I4857="","None Attached",IF(LEFT($I4857,5)="https",HYPERLINK($I4857,"Datasheet"),HYPERLINK(_xlfn.CONCAT("https://",$I4857),"Datasheet")))</f>
        <v>None Attached</v>
      </c>
      <c r="M4857" s="56"/>
      <c r="P4857" s="58"/>
      <c r="Q4857" s="1" t="n">
        <f aca="false">$M4857-$N4857</f>
        <v>0</v>
      </c>
      <c r="R4857" s="56"/>
      <c r="T4857" s="59" t="s">
        <v>15</v>
      </c>
      <c r="U4857" s="1" t="n">
        <f aca="false">$S4857-$R4857</f>
        <v>0</v>
      </c>
      <c r="V4857" s="1" t="n">
        <f aca="false">IF($T4857="±",$Q4857*2,$Q4857)</f>
        <v>0</v>
      </c>
      <c r="W4857" s="60" t="str">
        <f aca="false">IFERROR($U4857/ABS($V4857),"N/A")</f>
        <v>N/A</v>
      </c>
      <c r="X4857" s="61" t="str">
        <f aca="false">IF(OR($W4857="N/A",$R4857="",$S4857=""),"N/A",IF($W4857&gt;=4,"Not Significant",IF($W4857&gt;=2,"Semi-Significant","Significant")))</f>
        <v>N/A</v>
      </c>
      <c r="Z4857" s="1" t="str">
        <f aca="false">IF($D4857="Z540.1 w/data",0,"")</f>
        <v/>
      </c>
      <c r="AA4857" s="1" t="e">
        <f aca="false">$Y4857+$Q4857+$Z4857</f>
        <v>#VALUE!</v>
      </c>
      <c r="AB4857" s="1" t="n">
        <f aca="false">$N4857+$Q4857</f>
        <v>0</v>
      </c>
      <c r="AC4857" s="1" t="str">
        <f aca="false">IF($Y4857="","",IF(AND($AA4857&gt;=$R4857,$AA4857&lt;=$S4857),"Pass","Fail"))</f>
        <v/>
      </c>
      <c r="AD4857" s="1" t="str">
        <f aca="false">IF($Y4857="","",IF($AA4857&gt;$R4857,"Pass","Fail"))</f>
        <v/>
      </c>
      <c r="AE4857" s="1" t="str">
        <f aca="false">IF($Y4857="","",IF($AA4857&gt;=$R4857,"Pass","Fail"))</f>
        <v/>
      </c>
      <c r="AF4857" s="1" t="str">
        <f aca="false">IF($Y4857="","",IF($AA4857&lt;=$S4857,"Pass","Fail"))</f>
        <v/>
      </c>
      <c r="AG4857" s="1" t="str">
        <f aca="false">IF($Y4857="","",IF($AA4857&lt;$S4857,"Pass","Fail"))</f>
        <v/>
      </c>
      <c r="AH4857" s="23" t="str">
        <f aca="true">INDIRECT(CHOOSE(MATCH($T4857,{"±","&gt;","≥","≤","&lt;"},0), "AC", "AD", "AE", "AF", "AG") &amp; ROW())</f>
        <v/>
      </c>
      <c r="AI4857" s="56" t="str">
        <f aca="false">IF($X4857="Not Significant","No Further Action Required",
IF($AH4857="","",
IF(AND($AH4857="Pass",$L4857="0 - Passed "),"Analysis performed; no further action required.",
IF(AND($AH4857="Fail",$L4857="1 - Failed "),"Analysis performed; no further action required.",
IF(AND($AH4857="Pass",$L4857="2 - Limited In Use "),"Analysis performed; no further action required.",
IF(AND($AH4857="Fail",$L4857="3 - Adjusted "),"Analysis performed; no further action required.",
"Unit fails analysis; TSM determination required."))))))</f>
        <v/>
      </c>
      <c r="AJ4857" s="58"/>
    </row>
    <row r="4858" customFormat="false" ht="15" hidden="false" customHeight="false" outlineLevel="0" collapsed="false">
      <c r="A4858" s="56"/>
      <c r="E4858" s="57" t="str">
        <f aca="false">IF(AND($F4858="",$G4858=""),"",IF($G4858="",$F4858,HYPERLINK($G4858,$F4858)))</f>
        <v/>
      </c>
      <c r="H4858" s="1" t="str">
        <f aca="false">IF($I4858="","None Attached",IF(LEFT($I4858,5)="https",HYPERLINK($I4858,"Datasheet"),HYPERLINK(_xlfn.CONCAT("https://",$I4858),"Datasheet")))</f>
        <v>None Attached</v>
      </c>
      <c r="M4858" s="56"/>
      <c r="P4858" s="58"/>
      <c r="Q4858" s="1" t="n">
        <f aca="false">$M4858-$N4858</f>
        <v>0</v>
      </c>
      <c r="R4858" s="56"/>
      <c r="T4858" s="59" t="s">
        <v>15</v>
      </c>
      <c r="U4858" s="1" t="n">
        <f aca="false">$S4858-$R4858</f>
        <v>0</v>
      </c>
      <c r="V4858" s="1" t="n">
        <f aca="false">IF($T4858="±",$Q4858*2,$Q4858)</f>
        <v>0</v>
      </c>
      <c r="W4858" s="60" t="str">
        <f aca="false">IFERROR($U4858/ABS($V4858),"N/A")</f>
        <v>N/A</v>
      </c>
      <c r="X4858" s="61" t="str">
        <f aca="false">IF(OR($W4858="N/A",$R4858="",$S4858=""),"N/A",IF($W4858&gt;=4,"Not Significant",IF($W4858&gt;=2,"Semi-Significant","Significant")))</f>
        <v>N/A</v>
      </c>
      <c r="Z4858" s="1" t="str">
        <f aca="false">IF($D4858="Z540.1 w/data",0,"")</f>
        <v/>
      </c>
      <c r="AA4858" s="1" t="e">
        <f aca="false">$Y4858+$Q4858+$Z4858</f>
        <v>#VALUE!</v>
      </c>
      <c r="AB4858" s="1" t="n">
        <f aca="false">$N4858+$Q4858</f>
        <v>0</v>
      </c>
      <c r="AC4858" s="1" t="str">
        <f aca="false">IF($Y4858="","",IF(AND($AA4858&gt;=$R4858,$AA4858&lt;=$S4858),"Pass","Fail"))</f>
        <v/>
      </c>
      <c r="AD4858" s="1" t="str">
        <f aca="false">IF($Y4858="","",IF($AA4858&gt;$R4858,"Pass","Fail"))</f>
        <v/>
      </c>
      <c r="AE4858" s="1" t="str">
        <f aca="false">IF($Y4858="","",IF($AA4858&gt;=$R4858,"Pass","Fail"))</f>
        <v/>
      </c>
      <c r="AF4858" s="1" t="str">
        <f aca="false">IF($Y4858="","",IF($AA4858&lt;=$S4858,"Pass","Fail"))</f>
        <v/>
      </c>
      <c r="AG4858" s="1" t="str">
        <f aca="false">IF($Y4858="","",IF($AA4858&lt;$S4858,"Pass","Fail"))</f>
        <v/>
      </c>
      <c r="AH4858" s="23" t="str">
        <f aca="true">INDIRECT(CHOOSE(MATCH($T4858,{"±","&gt;","≥","≤","&lt;"},0), "AC", "AD", "AE", "AF", "AG") &amp; ROW())</f>
        <v/>
      </c>
      <c r="AI4858" s="56" t="str">
        <f aca="false">IF($X4858="Not Significant","No Further Action Required",
IF($AH4858="","",
IF(AND($AH4858="Pass",$L4858="0 - Passed "),"Analysis performed; no further action required.",
IF(AND($AH4858="Fail",$L4858="1 - Failed "),"Analysis performed; no further action required.",
IF(AND($AH4858="Pass",$L4858="2 - Limited In Use "),"Analysis performed; no further action required.",
IF(AND($AH4858="Fail",$L4858="3 - Adjusted "),"Analysis performed; no further action required.",
"Unit fails analysis; TSM determination required."))))))</f>
        <v/>
      </c>
      <c r="AJ4858" s="58"/>
    </row>
    <row r="4859" customFormat="false" ht="15" hidden="false" customHeight="false" outlineLevel="0" collapsed="false">
      <c r="A4859" s="56"/>
      <c r="E4859" s="57" t="str">
        <f aca="false">IF(AND($F4859="",$G4859=""),"",IF($G4859="",$F4859,HYPERLINK($G4859,$F4859)))</f>
        <v/>
      </c>
      <c r="H4859" s="1" t="str">
        <f aca="false">IF($I4859="","None Attached",IF(LEFT($I4859,5)="https",HYPERLINK($I4859,"Datasheet"),HYPERLINK(_xlfn.CONCAT("https://",$I4859),"Datasheet")))</f>
        <v>None Attached</v>
      </c>
      <c r="M4859" s="56"/>
      <c r="P4859" s="58"/>
      <c r="Q4859" s="1" t="n">
        <f aca="false">$M4859-$N4859</f>
        <v>0</v>
      </c>
      <c r="R4859" s="56"/>
      <c r="T4859" s="59" t="s">
        <v>15</v>
      </c>
      <c r="U4859" s="1" t="n">
        <f aca="false">$S4859-$R4859</f>
        <v>0</v>
      </c>
      <c r="V4859" s="1" t="n">
        <f aca="false">IF($T4859="±",$Q4859*2,$Q4859)</f>
        <v>0</v>
      </c>
      <c r="W4859" s="60" t="str">
        <f aca="false">IFERROR($U4859/ABS($V4859),"N/A")</f>
        <v>N/A</v>
      </c>
      <c r="X4859" s="61" t="str">
        <f aca="false">IF(OR($W4859="N/A",$R4859="",$S4859=""),"N/A",IF($W4859&gt;=4,"Not Significant",IF($W4859&gt;=2,"Semi-Significant","Significant")))</f>
        <v>N/A</v>
      </c>
      <c r="Z4859" s="1" t="str">
        <f aca="false">IF($D4859="Z540.1 w/data",0,"")</f>
        <v/>
      </c>
      <c r="AA4859" s="1" t="e">
        <f aca="false">$Y4859+$Q4859+$Z4859</f>
        <v>#VALUE!</v>
      </c>
      <c r="AB4859" s="1" t="n">
        <f aca="false">$N4859+$Q4859</f>
        <v>0</v>
      </c>
      <c r="AC4859" s="1" t="str">
        <f aca="false">IF($Y4859="","",IF(AND($AA4859&gt;=$R4859,$AA4859&lt;=$S4859),"Pass","Fail"))</f>
        <v/>
      </c>
      <c r="AD4859" s="1" t="str">
        <f aca="false">IF($Y4859="","",IF($AA4859&gt;$R4859,"Pass","Fail"))</f>
        <v/>
      </c>
      <c r="AE4859" s="1" t="str">
        <f aca="false">IF($Y4859="","",IF($AA4859&gt;=$R4859,"Pass","Fail"))</f>
        <v/>
      </c>
      <c r="AF4859" s="1" t="str">
        <f aca="false">IF($Y4859="","",IF($AA4859&lt;=$S4859,"Pass","Fail"))</f>
        <v/>
      </c>
      <c r="AG4859" s="1" t="str">
        <f aca="false">IF($Y4859="","",IF($AA4859&lt;$S4859,"Pass","Fail"))</f>
        <v/>
      </c>
      <c r="AH4859" s="23" t="str">
        <f aca="true">INDIRECT(CHOOSE(MATCH($T4859,{"±","&gt;","≥","≤","&lt;"},0), "AC", "AD", "AE", "AF", "AG") &amp; ROW())</f>
        <v/>
      </c>
      <c r="AI4859" s="56" t="str">
        <f aca="false">IF($X4859="Not Significant","No Further Action Required",
IF($AH4859="","",
IF(AND($AH4859="Pass",$L4859="0 - Passed "),"Analysis performed; no further action required.",
IF(AND($AH4859="Fail",$L4859="1 - Failed "),"Analysis performed; no further action required.",
IF(AND($AH4859="Pass",$L4859="2 - Limited In Use "),"Analysis performed; no further action required.",
IF(AND($AH4859="Fail",$L4859="3 - Adjusted "),"Analysis performed; no further action required.",
"Unit fails analysis; TSM determination required."))))))</f>
        <v/>
      </c>
      <c r="AJ4859" s="58"/>
    </row>
    <row r="4860" customFormat="false" ht="15" hidden="false" customHeight="false" outlineLevel="0" collapsed="false">
      <c r="A4860" s="56"/>
      <c r="E4860" s="57" t="str">
        <f aca="false">IF(AND($F4860="",$G4860=""),"",IF($G4860="",$F4860,HYPERLINK($G4860,$F4860)))</f>
        <v/>
      </c>
      <c r="H4860" s="1" t="str">
        <f aca="false">IF($I4860="","None Attached",IF(LEFT($I4860,5)="https",HYPERLINK($I4860,"Datasheet"),HYPERLINK(_xlfn.CONCAT("https://",$I4860),"Datasheet")))</f>
        <v>None Attached</v>
      </c>
      <c r="M4860" s="56"/>
      <c r="P4860" s="58"/>
      <c r="Q4860" s="1" t="n">
        <f aca="false">$M4860-$N4860</f>
        <v>0</v>
      </c>
      <c r="R4860" s="56"/>
      <c r="T4860" s="59" t="s">
        <v>15</v>
      </c>
      <c r="U4860" s="1" t="n">
        <f aca="false">$S4860-$R4860</f>
        <v>0</v>
      </c>
      <c r="V4860" s="1" t="n">
        <f aca="false">IF($T4860="±",$Q4860*2,$Q4860)</f>
        <v>0</v>
      </c>
      <c r="W4860" s="60" t="str">
        <f aca="false">IFERROR($U4860/ABS($V4860),"N/A")</f>
        <v>N/A</v>
      </c>
      <c r="X4860" s="61" t="str">
        <f aca="false">IF(OR($W4860="N/A",$R4860="",$S4860=""),"N/A",IF($W4860&gt;=4,"Not Significant",IF($W4860&gt;=2,"Semi-Significant","Significant")))</f>
        <v>N/A</v>
      </c>
      <c r="Z4860" s="1" t="str">
        <f aca="false">IF($D4860="Z540.1 w/data",0,"")</f>
        <v/>
      </c>
      <c r="AA4860" s="1" t="e">
        <f aca="false">$Y4860+$Q4860+$Z4860</f>
        <v>#VALUE!</v>
      </c>
      <c r="AB4860" s="1" t="n">
        <f aca="false">$N4860+$Q4860</f>
        <v>0</v>
      </c>
      <c r="AC4860" s="1" t="str">
        <f aca="false">IF($Y4860="","",IF(AND($AA4860&gt;=$R4860,$AA4860&lt;=$S4860),"Pass","Fail"))</f>
        <v/>
      </c>
      <c r="AD4860" s="1" t="str">
        <f aca="false">IF($Y4860="","",IF($AA4860&gt;$R4860,"Pass","Fail"))</f>
        <v/>
      </c>
      <c r="AE4860" s="1" t="str">
        <f aca="false">IF($Y4860="","",IF($AA4860&gt;=$R4860,"Pass","Fail"))</f>
        <v/>
      </c>
      <c r="AF4860" s="1" t="str">
        <f aca="false">IF($Y4860="","",IF($AA4860&lt;=$S4860,"Pass","Fail"))</f>
        <v/>
      </c>
      <c r="AG4860" s="1" t="str">
        <f aca="false">IF($Y4860="","",IF($AA4860&lt;$S4860,"Pass","Fail"))</f>
        <v/>
      </c>
      <c r="AH4860" s="23" t="str">
        <f aca="true">INDIRECT(CHOOSE(MATCH($T4860,{"±","&gt;","≥","≤","&lt;"},0), "AC", "AD", "AE", "AF", "AG") &amp; ROW())</f>
        <v/>
      </c>
      <c r="AI4860" s="56" t="str">
        <f aca="false">IF($X4860="Not Significant","No Further Action Required",
IF($AH4860="","",
IF(AND($AH4860="Pass",$L4860="0 - Passed "),"Analysis performed; no further action required.",
IF(AND($AH4860="Fail",$L4860="1 - Failed "),"Analysis performed; no further action required.",
IF(AND($AH4860="Pass",$L4860="2 - Limited In Use "),"Analysis performed; no further action required.",
IF(AND($AH4860="Fail",$L4860="3 - Adjusted "),"Analysis performed; no further action required.",
"Unit fails analysis; TSM determination required."))))))</f>
        <v/>
      </c>
      <c r="AJ4860" s="58"/>
    </row>
    <row r="4861" customFormat="false" ht="15" hidden="false" customHeight="false" outlineLevel="0" collapsed="false">
      <c r="A4861" s="56"/>
      <c r="E4861" s="57" t="str">
        <f aca="false">IF(AND($F4861="",$G4861=""),"",IF($G4861="",$F4861,HYPERLINK($G4861,$F4861)))</f>
        <v/>
      </c>
      <c r="H4861" s="1" t="str">
        <f aca="false">IF($I4861="","None Attached",IF(LEFT($I4861,5)="https",HYPERLINK($I4861,"Datasheet"),HYPERLINK(_xlfn.CONCAT("https://",$I4861),"Datasheet")))</f>
        <v>None Attached</v>
      </c>
      <c r="M4861" s="56"/>
      <c r="P4861" s="58"/>
      <c r="Q4861" s="1" t="n">
        <f aca="false">$M4861-$N4861</f>
        <v>0</v>
      </c>
      <c r="R4861" s="56"/>
      <c r="T4861" s="59" t="s">
        <v>15</v>
      </c>
      <c r="U4861" s="1" t="n">
        <f aca="false">$S4861-$R4861</f>
        <v>0</v>
      </c>
      <c r="V4861" s="1" t="n">
        <f aca="false">IF($T4861="±",$Q4861*2,$Q4861)</f>
        <v>0</v>
      </c>
      <c r="W4861" s="60" t="str">
        <f aca="false">IFERROR($U4861/ABS($V4861),"N/A")</f>
        <v>N/A</v>
      </c>
      <c r="X4861" s="61" t="str">
        <f aca="false">IF(OR($W4861="N/A",$R4861="",$S4861=""),"N/A",IF($W4861&gt;=4,"Not Significant",IF($W4861&gt;=2,"Semi-Significant","Significant")))</f>
        <v>N/A</v>
      </c>
      <c r="Z4861" s="1" t="str">
        <f aca="false">IF($D4861="Z540.1 w/data",0,"")</f>
        <v/>
      </c>
      <c r="AA4861" s="1" t="e">
        <f aca="false">$Y4861+$Q4861+$Z4861</f>
        <v>#VALUE!</v>
      </c>
      <c r="AB4861" s="1" t="n">
        <f aca="false">$N4861+$Q4861</f>
        <v>0</v>
      </c>
      <c r="AC4861" s="1" t="str">
        <f aca="false">IF($Y4861="","",IF(AND($AA4861&gt;=$R4861,$AA4861&lt;=$S4861),"Pass","Fail"))</f>
        <v/>
      </c>
      <c r="AD4861" s="1" t="str">
        <f aca="false">IF($Y4861="","",IF($AA4861&gt;$R4861,"Pass","Fail"))</f>
        <v/>
      </c>
      <c r="AE4861" s="1" t="str">
        <f aca="false">IF($Y4861="","",IF($AA4861&gt;=$R4861,"Pass","Fail"))</f>
        <v/>
      </c>
      <c r="AF4861" s="1" t="str">
        <f aca="false">IF($Y4861="","",IF($AA4861&lt;=$S4861,"Pass","Fail"))</f>
        <v/>
      </c>
      <c r="AG4861" s="1" t="str">
        <f aca="false">IF($Y4861="","",IF($AA4861&lt;$S4861,"Pass","Fail"))</f>
        <v/>
      </c>
      <c r="AH4861" s="23" t="str">
        <f aca="true">INDIRECT(CHOOSE(MATCH($T4861,{"±","&gt;","≥","≤","&lt;"},0), "AC", "AD", "AE", "AF", "AG") &amp; ROW())</f>
        <v/>
      </c>
      <c r="AI4861" s="56" t="str">
        <f aca="false">IF($X4861="Not Significant","No Further Action Required",
IF($AH4861="","",
IF(AND($AH4861="Pass",$L4861="0 - Passed "),"Analysis performed; no further action required.",
IF(AND($AH4861="Fail",$L4861="1 - Failed "),"Analysis performed; no further action required.",
IF(AND($AH4861="Pass",$L4861="2 - Limited In Use "),"Analysis performed; no further action required.",
IF(AND($AH4861="Fail",$L4861="3 - Adjusted "),"Analysis performed; no further action required.",
"Unit fails analysis; TSM determination required."))))))</f>
        <v/>
      </c>
      <c r="AJ4861" s="58"/>
    </row>
    <row r="4862" customFormat="false" ht="15" hidden="false" customHeight="false" outlineLevel="0" collapsed="false">
      <c r="A4862" s="56"/>
      <c r="E4862" s="57" t="str">
        <f aca="false">IF(AND($F4862="",$G4862=""),"",IF($G4862="",$F4862,HYPERLINK($G4862,$F4862)))</f>
        <v/>
      </c>
      <c r="H4862" s="1" t="str">
        <f aca="false">IF($I4862="","None Attached",IF(LEFT($I4862,5)="https",HYPERLINK($I4862,"Datasheet"),HYPERLINK(_xlfn.CONCAT("https://",$I4862),"Datasheet")))</f>
        <v>None Attached</v>
      </c>
      <c r="M4862" s="56"/>
      <c r="P4862" s="58"/>
      <c r="Q4862" s="1" t="n">
        <f aca="false">$M4862-$N4862</f>
        <v>0</v>
      </c>
      <c r="R4862" s="56"/>
      <c r="T4862" s="59" t="s">
        <v>15</v>
      </c>
      <c r="U4862" s="1" t="n">
        <f aca="false">$S4862-$R4862</f>
        <v>0</v>
      </c>
      <c r="V4862" s="1" t="n">
        <f aca="false">IF($T4862="±",$Q4862*2,$Q4862)</f>
        <v>0</v>
      </c>
      <c r="W4862" s="60" t="str">
        <f aca="false">IFERROR($U4862/ABS($V4862),"N/A")</f>
        <v>N/A</v>
      </c>
      <c r="X4862" s="61" t="str">
        <f aca="false">IF(OR($W4862="N/A",$R4862="",$S4862=""),"N/A",IF($W4862&gt;=4,"Not Significant",IF($W4862&gt;=2,"Semi-Significant","Significant")))</f>
        <v>N/A</v>
      </c>
      <c r="Z4862" s="1" t="str">
        <f aca="false">IF($D4862="Z540.1 w/data",0,"")</f>
        <v/>
      </c>
      <c r="AA4862" s="1" t="e">
        <f aca="false">$Y4862+$Q4862+$Z4862</f>
        <v>#VALUE!</v>
      </c>
      <c r="AB4862" s="1" t="n">
        <f aca="false">$N4862+$Q4862</f>
        <v>0</v>
      </c>
      <c r="AC4862" s="1" t="str">
        <f aca="false">IF($Y4862="","",IF(AND($AA4862&gt;=$R4862,$AA4862&lt;=$S4862),"Pass","Fail"))</f>
        <v/>
      </c>
      <c r="AD4862" s="1" t="str">
        <f aca="false">IF($Y4862="","",IF($AA4862&gt;$R4862,"Pass","Fail"))</f>
        <v/>
      </c>
      <c r="AE4862" s="1" t="str">
        <f aca="false">IF($Y4862="","",IF($AA4862&gt;=$R4862,"Pass","Fail"))</f>
        <v/>
      </c>
      <c r="AF4862" s="1" t="str">
        <f aca="false">IF($Y4862="","",IF($AA4862&lt;=$S4862,"Pass","Fail"))</f>
        <v/>
      </c>
      <c r="AG4862" s="1" t="str">
        <f aca="false">IF($Y4862="","",IF($AA4862&lt;$S4862,"Pass","Fail"))</f>
        <v/>
      </c>
      <c r="AH4862" s="23" t="str">
        <f aca="true">INDIRECT(CHOOSE(MATCH($T4862,{"±","&gt;","≥","≤","&lt;"},0), "AC", "AD", "AE", "AF", "AG") &amp; ROW())</f>
        <v/>
      </c>
      <c r="AI4862" s="56" t="str">
        <f aca="false">IF($X4862="Not Significant","No Further Action Required",
IF($AH4862="","",
IF(AND($AH4862="Pass",$L4862="0 - Passed "),"Analysis performed; no further action required.",
IF(AND($AH4862="Fail",$L4862="1 - Failed "),"Analysis performed; no further action required.",
IF(AND($AH4862="Pass",$L4862="2 - Limited In Use "),"Analysis performed; no further action required.",
IF(AND($AH4862="Fail",$L4862="3 - Adjusted "),"Analysis performed; no further action required.",
"Unit fails analysis; TSM determination required."))))))</f>
        <v/>
      </c>
      <c r="AJ4862" s="58"/>
    </row>
    <row r="4863" customFormat="false" ht="15" hidden="false" customHeight="false" outlineLevel="0" collapsed="false">
      <c r="A4863" s="56"/>
      <c r="E4863" s="57" t="str">
        <f aca="false">IF(AND($F4863="",$G4863=""),"",IF($G4863="",$F4863,HYPERLINK($G4863,$F4863)))</f>
        <v/>
      </c>
      <c r="H4863" s="1" t="str">
        <f aca="false">IF($I4863="","None Attached",IF(LEFT($I4863,5)="https",HYPERLINK($I4863,"Datasheet"),HYPERLINK(_xlfn.CONCAT("https://",$I4863),"Datasheet")))</f>
        <v>None Attached</v>
      </c>
      <c r="M4863" s="56"/>
      <c r="P4863" s="58"/>
      <c r="Q4863" s="1" t="n">
        <f aca="false">$M4863-$N4863</f>
        <v>0</v>
      </c>
      <c r="R4863" s="56"/>
      <c r="T4863" s="59" t="s">
        <v>15</v>
      </c>
      <c r="U4863" s="1" t="n">
        <f aca="false">$S4863-$R4863</f>
        <v>0</v>
      </c>
      <c r="V4863" s="1" t="n">
        <f aca="false">IF($T4863="±",$Q4863*2,$Q4863)</f>
        <v>0</v>
      </c>
      <c r="W4863" s="60" t="str">
        <f aca="false">IFERROR($U4863/ABS($V4863),"N/A")</f>
        <v>N/A</v>
      </c>
      <c r="X4863" s="61" t="str">
        <f aca="false">IF(OR($W4863="N/A",$R4863="",$S4863=""),"N/A",IF($W4863&gt;=4,"Not Significant",IF($W4863&gt;=2,"Semi-Significant","Significant")))</f>
        <v>N/A</v>
      </c>
      <c r="Z4863" s="1" t="str">
        <f aca="false">IF($D4863="Z540.1 w/data",0,"")</f>
        <v/>
      </c>
      <c r="AA4863" s="1" t="e">
        <f aca="false">$Y4863+$Q4863+$Z4863</f>
        <v>#VALUE!</v>
      </c>
      <c r="AB4863" s="1" t="n">
        <f aca="false">$N4863+$Q4863</f>
        <v>0</v>
      </c>
      <c r="AC4863" s="1" t="str">
        <f aca="false">IF($Y4863="","",IF(AND($AA4863&gt;=$R4863,$AA4863&lt;=$S4863),"Pass","Fail"))</f>
        <v/>
      </c>
      <c r="AD4863" s="1" t="str">
        <f aca="false">IF($Y4863="","",IF($AA4863&gt;$R4863,"Pass","Fail"))</f>
        <v/>
      </c>
      <c r="AE4863" s="1" t="str">
        <f aca="false">IF($Y4863="","",IF($AA4863&gt;=$R4863,"Pass","Fail"))</f>
        <v/>
      </c>
      <c r="AF4863" s="1" t="str">
        <f aca="false">IF($Y4863="","",IF($AA4863&lt;=$S4863,"Pass","Fail"))</f>
        <v/>
      </c>
      <c r="AG4863" s="1" t="str">
        <f aca="false">IF($Y4863="","",IF($AA4863&lt;$S4863,"Pass","Fail"))</f>
        <v/>
      </c>
      <c r="AH4863" s="23" t="str">
        <f aca="true">INDIRECT(CHOOSE(MATCH($T4863,{"±","&gt;","≥","≤","&lt;"},0), "AC", "AD", "AE", "AF", "AG") &amp; ROW())</f>
        <v/>
      </c>
      <c r="AI4863" s="56" t="str">
        <f aca="false">IF($X4863="Not Significant","No Further Action Required",
IF($AH4863="","",
IF(AND($AH4863="Pass",$L4863="0 - Passed "),"Analysis performed; no further action required.",
IF(AND($AH4863="Fail",$L4863="1 - Failed "),"Analysis performed; no further action required.",
IF(AND($AH4863="Pass",$L4863="2 - Limited In Use "),"Analysis performed; no further action required.",
IF(AND($AH4863="Fail",$L4863="3 - Adjusted "),"Analysis performed; no further action required.",
"Unit fails analysis; TSM determination required."))))))</f>
        <v/>
      </c>
      <c r="AJ4863" s="58"/>
    </row>
    <row r="4864" customFormat="false" ht="15" hidden="false" customHeight="false" outlineLevel="0" collapsed="false">
      <c r="A4864" s="56"/>
      <c r="E4864" s="57" t="str">
        <f aca="false">IF(AND($F4864="",$G4864=""),"",IF($G4864="",$F4864,HYPERLINK($G4864,$F4864)))</f>
        <v/>
      </c>
      <c r="H4864" s="1" t="str">
        <f aca="false">IF($I4864="","None Attached",IF(LEFT($I4864,5)="https",HYPERLINK($I4864,"Datasheet"),HYPERLINK(_xlfn.CONCAT("https://",$I4864),"Datasheet")))</f>
        <v>None Attached</v>
      </c>
      <c r="M4864" s="56"/>
      <c r="P4864" s="58"/>
      <c r="Q4864" s="1" t="n">
        <f aca="false">$M4864-$N4864</f>
        <v>0</v>
      </c>
      <c r="R4864" s="56"/>
      <c r="T4864" s="59" t="s">
        <v>15</v>
      </c>
      <c r="U4864" s="1" t="n">
        <f aca="false">$S4864-$R4864</f>
        <v>0</v>
      </c>
      <c r="V4864" s="1" t="n">
        <f aca="false">IF($T4864="±",$Q4864*2,$Q4864)</f>
        <v>0</v>
      </c>
      <c r="W4864" s="60" t="str">
        <f aca="false">IFERROR($U4864/ABS($V4864),"N/A")</f>
        <v>N/A</v>
      </c>
      <c r="X4864" s="61" t="str">
        <f aca="false">IF(OR($W4864="N/A",$R4864="",$S4864=""),"N/A",IF($W4864&gt;=4,"Not Significant",IF($W4864&gt;=2,"Semi-Significant","Significant")))</f>
        <v>N/A</v>
      </c>
      <c r="Z4864" s="1" t="str">
        <f aca="false">IF($D4864="Z540.1 w/data",0,"")</f>
        <v/>
      </c>
      <c r="AA4864" s="1" t="e">
        <f aca="false">$Y4864+$Q4864+$Z4864</f>
        <v>#VALUE!</v>
      </c>
      <c r="AB4864" s="1" t="n">
        <f aca="false">$N4864+$Q4864</f>
        <v>0</v>
      </c>
      <c r="AC4864" s="1" t="str">
        <f aca="false">IF($Y4864="","",IF(AND($AA4864&gt;=$R4864,$AA4864&lt;=$S4864),"Pass","Fail"))</f>
        <v/>
      </c>
      <c r="AD4864" s="1" t="str">
        <f aca="false">IF($Y4864="","",IF($AA4864&gt;$R4864,"Pass","Fail"))</f>
        <v/>
      </c>
      <c r="AE4864" s="1" t="str">
        <f aca="false">IF($Y4864="","",IF($AA4864&gt;=$R4864,"Pass","Fail"))</f>
        <v/>
      </c>
      <c r="AF4864" s="1" t="str">
        <f aca="false">IF($Y4864="","",IF($AA4864&lt;=$S4864,"Pass","Fail"))</f>
        <v/>
      </c>
      <c r="AG4864" s="1" t="str">
        <f aca="false">IF($Y4864="","",IF($AA4864&lt;$S4864,"Pass","Fail"))</f>
        <v/>
      </c>
      <c r="AH4864" s="23" t="str">
        <f aca="true">INDIRECT(CHOOSE(MATCH($T4864,{"±","&gt;","≥","≤","&lt;"},0), "AC", "AD", "AE", "AF", "AG") &amp; ROW())</f>
        <v/>
      </c>
      <c r="AI4864" s="56" t="str">
        <f aca="false">IF($X4864="Not Significant","No Further Action Required",
IF($AH4864="","",
IF(AND($AH4864="Pass",$L4864="0 - Passed "),"Analysis performed; no further action required.",
IF(AND($AH4864="Fail",$L4864="1 - Failed "),"Analysis performed; no further action required.",
IF(AND($AH4864="Pass",$L4864="2 - Limited In Use "),"Analysis performed; no further action required.",
IF(AND($AH4864="Fail",$L4864="3 - Adjusted "),"Analysis performed; no further action required.",
"Unit fails analysis; TSM determination required."))))))</f>
        <v/>
      </c>
      <c r="AJ4864" s="58"/>
    </row>
    <row r="4865" customFormat="false" ht="15" hidden="false" customHeight="false" outlineLevel="0" collapsed="false">
      <c r="A4865" s="56"/>
      <c r="E4865" s="57" t="str">
        <f aca="false">IF(AND($F4865="",$G4865=""),"",IF($G4865="",$F4865,HYPERLINK($G4865,$F4865)))</f>
        <v/>
      </c>
      <c r="H4865" s="1" t="str">
        <f aca="false">IF($I4865="","None Attached",IF(LEFT($I4865,5)="https",HYPERLINK($I4865,"Datasheet"),HYPERLINK(_xlfn.CONCAT("https://",$I4865),"Datasheet")))</f>
        <v>None Attached</v>
      </c>
      <c r="M4865" s="56"/>
      <c r="P4865" s="58"/>
      <c r="Q4865" s="1" t="n">
        <f aca="false">$M4865-$N4865</f>
        <v>0</v>
      </c>
      <c r="R4865" s="56"/>
      <c r="T4865" s="59" t="s">
        <v>15</v>
      </c>
      <c r="U4865" s="1" t="n">
        <f aca="false">$S4865-$R4865</f>
        <v>0</v>
      </c>
      <c r="V4865" s="1" t="n">
        <f aca="false">IF($T4865="±",$Q4865*2,$Q4865)</f>
        <v>0</v>
      </c>
      <c r="W4865" s="60" t="str">
        <f aca="false">IFERROR($U4865/ABS($V4865),"N/A")</f>
        <v>N/A</v>
      </c>
      <c r="X4865" s="61" t="str">
        <f aca="false">IF(OR($W4865="N/A",$R4865="",$S4865=""),"N/A",IF($W4865&gt;=4,"Not Significant",IF($W4865&gt;=2,"Semi-Significant","Significant")))</f>
        <v>N/A</v>
      </c>
      <c r="Z4865" s="1" t="str">
        <f aca="false">IF($D4865="Z540.1 w/data",0,"")</f>
        <v/>
      </c>
      <c r="AA4865" s="1" t="e">
        <f aca="false">$Y4865+$Q4865+$Z4865</f>
        <v>#VALUE!</v>
      </c>
      <c r="AB4865" s="1" t="n">
        <f aca="false">$N4865+$Q4865</f>
        <v>0</v>
      </c>
      <c r="AC4865" s="1" t="str">
        <f aca="false">IF($Y4865="","",IF(AND($AA4865&gt;=$R4865,$AA4865&lt;=$S4865),"Pass","Fail"))</f>
        <v/>
      </c>
      <c r="AD4865" s="1" t="str">
        <f aca="false">IF($Y4865="","",IF($AA4865&gt;$R4865,"Pass","Fail"))</f>
        <v/>
      </c>
      <c r="AE4865" s="1" t="str">
        <f aca="false">IF($Y4865="","",IF($AA4865&gt;=$R4865,"Pass","Fail"))</f>
        <v/>
      </c>
      <c r="AF4865" s="1" t="str">
        <f aca="false">IF($Y4865="","",IF($AA4865&lt;=$S4865,"Pass","Fail"))</f>
        <v/>
      </c>
      <c r="AG4865" s="1" t="str">
        <f aca="false">IF($Y4865="","",IF($AA4865&lt;$S4865,"Pass","Fail"))</f>
        <v/>
      </c>
      <c r="AH4865" s="23" t="str">
        <f aca="true">INDIRECT(CHOOSE(MATCH($T4865,{"±","&gt;","≥","≤","&lt;"},0), "AC", "AD", "AE", "AF", "AG") &amp; ROW())</f>
        <v/>
      </c>
      <c r="AI4865" s="56" t="str">
        <f aca="false">IF($X4865="Not Significant","No Further Action Required",
IF($AH4865="","",
IF(AND($AH4865="Pass",$L4865="0 - Passed "),"Analysis performed; no further action required.",
IF(AND($AH4865="Fail",$L4865="1 - Failed "),"Analysis performed; no further action required.",
IF(AND($AH4865="Pass",$L4865="2 - Limited In Use "),"Analysis performed; no further action required.",
IF(AND($AH4865="Fail",$L4865="3 - Adjusted "),"Analysis performed; no further action required.",
"Unit fails analysis; TSM determination required."))))))</f>
        <v/>
      </c>
      <c r="AJ4865" s="58"/>
    </row>
    <row r="4866" customFormat="false" ht="15" hidden="false" customHeight="false" outlineLevel="0" collapsed="false">
      <c r="A4866" s="56"/>
      <c r="E4866" s="57" t="str">
        <f aca="false">IF(AND($F4866="",$G4866=""),"",IF($G4866="",$F4866,HYPERLINK($G4866,$F4866)))</f>
        <v/>
      </c>
      <c r="H4866" s="1" t="str">
        <f aca="false">IF($I4866="","None Attached",IF(LEFT($I4866,5)="https",HYPERLINK($I4866,"Datasheet"),HYPERLINK(_xlfn.CONCAT("https://",$I4866),"Datasheet")))</f>
        <v>None Attached</v>
      </c>
      <c r="M4866" s="56"/>
      <c r="P4866" s="58"/>
      <c r="Q4866" s="1" t="n">
        <f aca="false">$M4866-$N4866</f>
        <v>0</v>
      </c>
      <c r="R4866" s="56"/>
      <c r="T4866" s="59" t="s">
        <v>15</v>
      </c>
      <c r="U4866" s="1" t="n">
        <f aca="false">$S4866-$R4866</f>
        <v>0</v>
      </c>
      <c r="V4866" s="1" t="n">
        <f aca="false">IF($T4866="±",$Q4866*2,$Q4866)</f>
        <v>0</v>
      </c>
      <c r="W4866" s="60" t="str">
        <f aca="false">IFERROR($U4866/ABS($V4866),"N/A")</f>
        <v>N/A</v>
      </c>
      <c r="X4866" s="61" t="str">
        <f aca="false">IF(OR($W4866="N/A",$R4866="",$S4866=""),"N/A",IF($W4866&gt;=4,"Not Significant",IF($W4866&gt;=2,"Semi-Significant","Significant")))</f>
        <v>N/A</v>
      </c>
      <c r="Z4866" s="1" t="str">
        <f aca="false">IF($D4866="Z540.1 w/data",0,"")</f>
        <v/>
      </c>
      <c r="AA4866" s="1" t="e">
        <f aca="false">$Y4866+$Q4866+$Z4866</f>
        <v>#VALUE!</v>
      </c>
      <c r="AB4866" s="1" t="n">
        <f aca="false">$N4866+$Q4866</f>
        <v>0</v>
      </c>
      <c r="AC4866" s="1" t="str">
        <f aca="false">IF($Y4866="","",IF(AND($AA4866&gt;=$R4866,$AA4866&lt;=$S4866),"Pass","Fail"))</f>
        <v/>
      </c>
      <c r="AD4866" s="1" t="str">
        <f aca="false">IF($Y4866="","",IF($AA4866&gt;$R4866,"Pass","Fail"))</f>
        <v/>
      </c>
      <c r="AE4866" s="1" t="str">
        <f aca="false">IF($Y4866="","",IF($AA4866&gt;=$R4866,"Pass","Fail"))</f>
        <v/>
      </c>
      <c r="AF4866" s="1" t="str">
        <f aca="false">IF($Y4866="","",IF($AA4866&lt;=$S4866,"Pass","Fail"))</f>
        <v/>
      </c>
      <c r="AG4866" s="1" t="str">
        <f aca="false">IF($Y4866="","",IF($AA4866&lt;$S4866,"Pass","Fail"))</f>
        <v/>
      </c>
      <c r="AH4866" s="23" t="str">
        <f aca="true">INDIRECT(CHOOSE(MATCH($T4866,{"±","&gt;","≥","≤","&lt;"},0), "AC", "AD", "AE", "AF", "AG") &amp; ROW())</f>
        <v/>
      </c>
      <c r="AI4866" s="56" t="str">
        <f aca="false">IF($X4866="Not Significant","No Further Action Required",
IF($AH4866="","",
IF(AND($AH4866="Pass",$L4866="0 - Passed "),"Analysis performed; no further action required.",
IF(AND($AH4866="Fail",$L4866="1 - Failed "),"Analysis performed; no further action required.",
IF(AND($AH4866="Pass",$L4866="2 - Limited In Use "),"Analysis performed; no further action required.",
IF(AND($AH4866="Fail",$L4866="3 - Adjusted "),"Analysis performed; no further action required.",
"Unit fails analysis; TSM determination required."))))))</f>
        <v/>
      </c>
      <c r="AJ4866" s="58"/>
    </row>
    <row r="4867" customFormat="false" ht="15" hidden="false" customHeight="false" outlineLevel="0" collapsed="false">
      <c r="A4867" s="56"/>
      <c r="E4867" s="57" t="str">
        <f aca="false">IF(AND($F4867="",$G4867=""),"",IF($G4867="",$F4867,HYPERLINK($G4867,$F4867)))</f>
        <v/>
      </c>
      <c r="H4867" s="1" t="str">
        <f aca="false">IF($I4867="","None Attached",IF(LEFT($I4867,5)="https",HYPERLINK($I4867,"Datasheet"),HYPERLINK(_xlfn.CONCAT("https://",$I4867),"Datasheet")))</f>
        <v>None Attached</v>
      </c>
      <c r="M4867" s="56"/>
      <c r="P4867" s="58"/>
      <c r="Q4867" s="1" t="n">
        <f aca="false">$M4867-$N4867</f>
        <v>0</v>
      </c>
      <c r="R4867" s="56"/>
      <c r="T4867" s="59" t="s">
        <v>15</v>
      </c>
      <c r="U4867" s="1" t="n">
        <f aca="false">$S4867-$R4867</f>
        <v>0</v>
      </c>
      <c r="V4867" s="1" t="n">
        <f aca="false">IF($T4867="±",$Q4867*2,$Q4867)</f>
        <v>0</v>
      </c>
      <c r="W4867" s="60" t="str">
        <f aca="false">IFERROR($U4867/ABS($V4867),"N/A")</f>
        <v>N/A</v>
      </c>
      <c r="X4867" s="61" t="str">
        <f aca="false">IF(OR($W4867="N/A",$R4867="",$S4867=""),"N/A",IF($W4867&gt;=4,"Not Significant",IF($W4867&gt;=2,"Semi-Significant","Significant")))</f>
        <v>N/A</v>
      </c>
      <c r="Z4867" s="1" t="str">
        <f aca="false">IF($D4867="Z540.1 w/data",0,"")</f>
        <v/>
      </c>
      <c r="AA4867" s="1" t="e">
        <f aca="false">$Y4867+$Q4867+$Z4867</f>
        <v>#VALUE!</v>
      </c>
      <c r="AB4867" s="1" t="n">
        <f aca="false">$N4867+$Q4867</f>
        <v>0</v>
      </c>
      <c r="AC4867" s="1" t="str">
        <f aca="false">IF($Y4867="","",IF(AND($AA4867&gt;=$R4867,$AA4867&lt;=$S4867),"Pass","Fail"))</f>
        <v/>
      </c>
      <c r="AD4867" s="1" t="str">
        <f aca="false">IF($Y4867="","",IF($AA4867&gt;$R4867,"Pass","Fail"))</f>
        <v/>
      </c>
      <c r="AE4867" s="1" t="str">
        <f aca="false">IF($Y4867="","",IF($AA4867&gt;=$R4867,"Pass","Fail"))</f>
        <v/>
      </c>
      <c r="AF4867" s="1" t="str">
        <f aca="false">IF($Y4867="","",IF($AA4867&lt;=$S4867,"Pass","Fail"))</f>
        <v/>
      </c>
      <c r="AG4867" s="1" t="str">
        <f aca="false">IF($Y4867="","",IF($AA4867&lt;$S4867,"Pass","Fail"))</f>
        <v/>
      </c>
      <c r="AH4867" s="23" t="str">
        <f aca="true">INDIRECT(CHOOSE(MATCH($T4867,{"±","&gt;","≥","≤","&lt;"},0), "AC", "AD", "AE", "AF", "AG") &amp; ROW())</f>
        <v/>
      </c>
      <c r="AI4867" s="56" t="str">
        <f aca="false">IF($X4867="Not Significant","No Further Action Required",
IF($AH4867="","",
IF(AND($AH4867="Pass",$L4867="0 - Passed "),"Analysis performed; no further action required.",
IF(AND($AH4867="Fail",$L4867="1 - Failed "),"Analysis performed; no further action required.",
IF(AND($AH4867="Pass",$L4867="2 - Limited In Use "),"Analysis performed; no further action required.",
IF(AND($AH4867="Fail",$L4867="3 - Adjusted "),"Analysis performed; no further action required.",
"Unit fails analysis; TSM determination required."))))))</f>
        <v/>
      </c>
      <c r="AJ4867" s="58"/>
    </row>
    <row r="4868" customFormat="false" ht="15" hidden="false" customHeight="false" outlineLevel="0" collapsed="false">
      <c r="A4868" s="56"/>
      <c r="E4868" s="57" t="str">
        <f aca="false">IF(AND($F4868="",$G4868=""),"",IF($G4868="",$F4868,HYPERLINK($G4868,$F4868)))</f>
        <v/>
      </c>
      <c r="H4868" s="1" t="str">
        <f aca="false">IF($I4868="","None Attached",IF(LEFT($I4868,5)="https",HYPERLINK($I4868,"Datasheet"),HYPERLINK(_xlfn.CONCAT("https://",$I4868),"Datasheet")))</f>
        <v>None Attached</v>
      </c>
      <c r="M4868" s="56"/>
      <c r="P4868" s="58"/>
      <c r="Q4868" s="1" t="n">
        <f aca="false">$M4868-$N4868</f>
        <v>0</v>
      </c>
      <c r="R4868" s="56"/>
      <c r="T4868" s="59" t="s">
        <v>15</v>
      </c>
      <c r="U4868" s="1" t="n">
        <f aca="false">$S4868-$R4868</f>
        <v>0</v>
      </c>
      <c r="V4868" s="1" t="n">
        <f aca="false">IF($T4868="±",$Q4868*2,$Q4868)</f>
        <v>0</v>
      </c>
      <c r="W4868" s="60" t="str">
        <f aca="false">IFERROR($U4868/ABS($V4868),"N/A")</f>
        <v>N/A</v>
      </c>
      <c r="X4868" s="61" t="str">
        <f aca="false">IF(OR($W4868="N/A",$R4868="",$S4868=""),"N/A",IF($W4868&gt;=4,"Not Significant",IF($W4868&gt;=2,"Semi-Significant","Significant")))</f>
        <v>N/A</v>
      </c>
      <c r="Z4868" s="1" t="str">
        <f aca="false">IF($D4868="Z540.1 w/data",0,"")</f>
        <v/>
      </c>
      <c r="AA4868" s="1" t="e">
        <f aca="false">$Y4868+$Q4868+$Z4868</f>
        <v>#VALUE!</v>
      </c>
      <c r="AB4868" s="1" t="n">
        <f aca="false">$N4868+$Q4868</f>
        <v>0</v>
      </c>
      <c r="AC4868" s="1" t="str">
        <f aca="false">IF($Y4868="","",IF(AND($AA4868&gt;=$R4868,$AA4868&lt;=$S4868),"Pass","Fail"))</f>
        <v/>
      </c>
      <c r="AD4868" s="1" t="str">
        <f aca="false">IF($Y4868="","",IF($AA4868&gt;$R4868,"Pass","Fail"))</f>
        <v/>
      </c>
      <c r="AE4868" s="1" t="str">
        <f aca="false">IF($Y4868="","",IF($AA4868&gt;=$R4868,"Pass","Fail"))</f>
        <v/>
      </c>
      <c r="AF4868" s="1" t="str">
        <f aca="false">IF($Y4868="","",IF($AA4868&lt;=$S4868,"Pass","Fail"))</f>
        <v/>
      </c>
      <c r="AG4868" s="1" t="str">
        <f aca="false">IF($Y4868="","",IF($AA4868&lt;$S4868,"Pass","Fail"))</f>
        <v/>
      </c>
      <c r="AH4868" s="23" t="str">
        <f aca="true">INDIRECT(CHOOSE(MATCH($T4868,{"±","&gt;","≥","≤","&lt;"},0), "AC", "AD", "AE", "AF", "AG") &amp; ROW())</f>
        <v/>
      </c>
      <c r="AI4868" s="56" t="str">
        <f aca="false">IF($X4868="Not Significant","No Further Action Required",
IF($AH4868="","",
IF(AND($AH4868="Pass",$L4868="0 - Passed "),"Analysis performed; no further action required.",
IF(AND($AH4868="Fail",$L4868="1 - Failed "),"Analysis performed; no further action required.",
IF(AND($AH4868="Pass",$L4868="2 - Limited In Use "),"Analysis performed; no further action required.",
IF(AND($AH4868="Fail",$L4868="3 - Adjusted "),"Analysis performed; no further action required.",
"Unit fails analysis; TSM determination required."))))))</f>
        <v/>
      </c>
      <c r="AJ4868" s="58"/>
    </row>
    <row r="4869" customFormat="false" ht="15" hidden="false" customHeight="false" outlineLevel="0" collapsed="false">
      <c r="A4869" s="56"/>
      <c r="E4869" s="57" t="str">
        <f aca="false">IF(AND($F4869="",$G4869=""),"",IF($G4869="",$F4869,HYPERLINK($G4869,$F4869)))</f>
        <v/>
      </c>
      <c r="H4869" s="1" t="str">
        <f aca="false">IF($I4869="","None Attached",IF(LEFT($I4869,5)="https",HYPERLINK($I4869,"Datasheet"),HYPERLINK(_xlfn.CONCAT("https://",$I4869),"Datasheet")))</f>
        <v>None Attached</v>
      </c>
      <c r="M4869" s="56"/>
      <c r="P4869" s="58"/>
      <c r="Q4869" s="1" t="n">
        <f aca="false">$M4869-$N4869</f>
        <v>0</v>
      </c>
      <c r="R4869" s="56"/>
      <c r="T4869" s="59" t="s">
        <v>15</v>
      </c>
      <c r="U4869" s="1" t="n">
        <f aca="false">$S4869-$R4869</f>
        <v>0</v>
      </c>
      <c r="V4869" s="1" t="n">
        <f aca="false">IF($T4869="±",$Q4869*2,$Q4869)</f>
        <v>0</v>
      </c>
      <c r="W4869" s="60" t="str">
        <f aca="false">IFERROR($U4869/ABS($V4869),"N/A")</f>
        <v>N/A</v>
      </c>
      <c r="X4869" s="61" t="str">
        <f aca="false">IF(OR($W4869="N/A",$R4869="",$S4869=""),"N/A",IF($W4869&gt;=4,"Not Significant",IF($W4869&gt;=2,"Semi-Significant","Significant")))</f>
        <v>N/A</v>
      </c>
      <c r="Z4869" s="1" t="str">
        <f aca="false">IF($D4869="Z540.1 w/data",0,"")</f>
        <v/>
      </c>
      <c r="AA4869" s="1" t="e">
        <f aca="false">$Y4869+$Q4869+$Z4869</f>
        <v>#VALUE!</v>
      </c>
      <c r="AB4869" s="1" t="n">
        <f aca="false">$N4869+$Q4869</f>
        <v>0</v>
      </c>
      <c r="AC4869" s="1" t="str">
        <f aca="false">IF($Y4869="","",IF(AND($AA4869&gt;=$R4869,$AA4869&lt;=$S4869),"Pass","Fail"))</f>
        <v/>
      </c>
      <c r="AD4869" s="1" t="str">
        <f aca="false">IF($Y4869="","",IF($AA4869&gt;$R4869,"Pass","Fail"))</f>
        <v/>
      </c>
      <c r="AE4869" s="1" t="str">
        <f aca="false">IF($Y4869="","",IF($AA4869&gt;=$R4869,"Pass","Fail"))</f>
        <v/>
      </c>
      <c r="AF4869" s="1" t="str">
        <f aca="false">IF($Y4869="","",IF($AA4869&lt;=$S4869,"Pass","Fail"))</f>
        <v/>
      </c>
      <c r="AG4869" s="1" t="str">
        <f aca="false">IF($Y4869="","",IF($AA4869&lt;$S4869,"Pass","Fail"))</f>
        <v/>
      </c>
      <c r="AH4869" s="23" t="str">
        <f aca="true">INDIRECT(CHOOSE(MATCH($T4869,{"±","&gt;","≥","≤","&lt;"},0), "AC", "AD", "AE", "AF", "AG") &amp; ROW())</f>
        <v/>
      </c>
      <c r="AI4869" s="56" t="str">
        <f aca="false">IF($X4869="Not Significant","No Further Action Required",
IF($AH4869="","",
IF(AND($AH4869="Pass",$L4869="0 - Passed "),"Analysis performed; no further action required.",
IF(AND($AH4869="Fail",$L4869="1 - Failed "),"Analysis performed; no further action required.",
IF(AND($AH4869="Pass",$L4869="2 - Limited In Use "),"Analysis performed; no further action required.",
IF(AND($AH4869="Fail",$L4869="3 - Adjusted "),"Analysis performed; no further action required.",
"Unit fails analysis; TSM determination required."))))))</f>
        <v/>
      </c>
      <c r="AJ4869" s="58"/>
    </row>
    <row r="4870" customFormat="false" ht="15" hidden="false" customHeight="false" outlineLevel="0" collapsed="false">
      <c r="A4870" s="56"/>
      <c r="E4870" s="57" t="str">
        <f aca="false">IF(AND($F4870="",$G4870=""),"",IF($G4870="",$F4870,HYPERLINK($G4870,$F4870)))</f>
        <v/>
      </c>
      <c r="H4870" s="1" t="str">
        <f aca="false">IF($I4870="","None Attached",IF(LEFT($I4870,5)="https",HYPERLINK($I4870,"Datasheet"),HYPERLINK(_xlfn.CONCAT("https://",$I4870),"Datasheet")))</f>
        <v>None Attached</v>
      </c>
      <c r="M4870" s="56"/>
      <c r="P4870" s="58"/>
      <c r="Q4870" s="1" t="n">
        <f aca="false">$M4870-$N4870</f>
        <v>0</v>
      </c>
      <c r="R4870" s="56"/>
      <c r="T4870" s="59" t="s">
        <v>15</v>
      </c>
      <c r="U4870" s="1" t="n">
        <f aca="false">$S4870-$R4870</f>
        <v>0</v>
      </c>
      <c r="V4870" s="1" t="n">
        <f aca="false">IF($T4870="±",$Q4870*2,$Q4870)</f>
        <v>0</v>
      </c>
      <c r="W4870" s="60" t="str">
        <f aca="false">IFERROR($U4870/ABS($V4870),"N/A")</f>
        <v>N/A</v>
      </c>
      <c r="X4870" s="61" t="str">
        <f aca="false">IF(OR($W4870="N/A",$R4870="",$S4870=""),"N/A",IF($W4870&gt;=4,"Not Significant",IF($W4870&gt;=2,"Semi-Significant","Significant")))</f>
        <v>N/A</v>
      </c>
      <c r="Z4870" s="1" t="str">
        <f aca="false">IF($D4870="Z540.1 w/data",0,"")</f>
        <v/>
      </c>
      <c r="AA4870" s="1" t="e">
        <f aca="false">$Y4870+$Q4870+$Z4870</f>
        <v>#VALUE!</v>
      </c>
      <c r="AB4870" s="1" t="n">
        <f aca="false">$N4870+$Q4870</f>
        <v>0</v>
      </c>
      <c r="AC4870" s="1" t="str">
        <f aca="false">IF($Y4870="","",IF(AND($AA4870&gt;=$R4870,$AA4870&lt;=$S4870),"Pass","Fail"))</f>
        <v/>
      </c>
      <c r="AD4870" s="1" t="str">
        <f aca="false">IF($Y4870="","",IF($AA4870&gt;$R4870,"Pass","Fail"))</f>
        <v/>
      </c>
      <c r="AE4870" s="1" t="str">
        <f aca="false">IF($Y4870="","",IF($AA4870&gt;=$R4870,"Pass","Fail"))</f>
        <v/>
      </c>
      <c r="AF4870" s="1" t="str">
        <f aca="false">IF($Y4870="","",IF($AA4870&lt;=$S4870,"Pass","Fail"))</f>
        <v/>
      </c>
      <c r="AG4870" s="1" t="str">
        <f aca="false">IF($Y4870="","",IF($AA4870&lt;$S4870,"Pass","Fail"))</f>
        <v/>
      </c>
      <c r="AH4870" s="23" t="str">
        <f aca="true">INDIRECT(CHOOSE(MATCH($T4870,{"±","&gt;","≥","≤","&lt;"},0), "AC", "AD", "AE", "AF", "AG") &amp; ROW())</f>
        <v/>
      </c>
      <c r="AI4870" s="56" t="str">
        <f aca="false">IF($X4870="Not Significant","No Further Action Required",
IF($AH4870="","",
IF(AND($AH4870="Pass",$L4870="0 - Passed "),"Analysis performed; no further action required.",
IF(AND($AH4870="Fail",$L4870="1 - Failed "),"Analysis performed; no further action required.",
IF(AND($AH4870="Pass",$L4870="2 - Limited In Use "),"Analysis performed; no further action required.",
IF(AND($AH4870="Fail",$L4870="3 - Adjusted "),"Analysis performed; no further action required.",
"Unit fails analysis; TSM determination required."))))))</f>
        <v/>
      </c>
      <c r="AJ4870" s="58"/>
    </row>
    <row r="4871" customFormat="false" ht="15" hidden="false" customHeight="false" outlineLevel="0" collapsed="false">
      <c r="A4871" s="56"/>
      <c r="E4871" s="57" t="str">
        <f aca="false">IF(AND($F4871="",$G4871=""),"",IF($G4871="",$F4871,HYPERLINK($G4871,$F4871)))</f>
        <v/>
      </c>
      <c r="H4871" s="1" t="str">
        <f aca="false">IF($I4871="","None Attached",IF(LEFT($I4871,5)="https",HYPERLINK($I4871,"Datasheet"),HYPERLINK(_xlfn.CONCAT("https://",$I4871),"Datasheet")))</f>
        <v>None Attached</v>
      </c>
      <c r="M4871" s="56"/>
      <c r="P4871" s="58"/>
      <c r="Q4871" s="1" t="n">
        <f aca="false">$M4871-$N4871</f>
        <v>0</v>
      </c>
      <c r="R4871" s="56"/>
      <c r="T4871" s="59" t="s">
        <v>15</v>
      </c>
      <c r="U4871" s="1" t="n">
        <f aca="false">$S4871-$R4871</f>
        <v>0</v>
      </c>
      <c r="V4871" s="1" t="n">
        <f aca="false">IF($T4871="±",$Q4871*2,$Q4871)</f>
        <v>0</v>
      </c>
      <c r="W4871" s="60" t="str">
        <f aca="false">IFERROR($U4871/ABS($V4871),"N/A")</f>
        <v>N/A</v>
      </c>
      <c r="X4871" s="61" t="str">
        <f aca="false">IF(OR($W4871="N/A",$R4871="",$S4871=""),"N/A",IF($W4871&gt;=4,"Not Significant",IF($W4871&gt;=2,"Semi-Significant","Significant")))</f>
        <v>N/A</v>
      </c>
      <c r="Z4871" s="1" t="str">
        <f aca="false">IF($D4871="Z540.1 w/data",0,"")</f>
        <v/>
      </c>
      <c r="AA4871" s="1" t="e">
        <f aca="false">$Y4871+$Q4871+$Z4871</f>
        <v>#VALUE!</v>
      </c>
      <c r="AB4871" s="1" t="n">
        <f aca="false">$N4871+$Q4871</f>
        <v>0</v>
      </c>
      <c r="AC4871" s="1" t="str">
        <f aca="false">IF($Y4871="","",IF(AND($AA4871&gt;=$R4871,$AA4871&lt;=$S4871),"Pass","Fail"))</f>
        <v/>
      </c>
      <c r="AD4871" s="1" t="str">
        <f aca="false">IF($Y4871="","",IF($AA4871&gt;$R4871,"Pass","Fail"))</f>
        <v/>
      </c>
      <c r="AE4871" s="1" t="str">
        <f aca="false">IF($Y4871="","",IF($AA4871&gt;=$R4871,"Pass","Fail"))</f>
        <v/>
      </c>
      <c r="AF4871" s="1" t="str">
        <f aca="false">IF($Y4871="","",IF($AA4871&lt;=$S4871,"Pass","Fail"))</f>
        <v/>
      </c>
      <c r="AG4871" s="1" t="str">
        <f aca="false">IF($Y4871="","",IF($AA4871&lt;$S4871,"Pass","Fail"))</f>
        <v/>
      </c>
      <c r="AH4871" s="23" t="str">
        <f aca="true">INDIRECT(CHOOSE(MATCH($T4871,{"±","&gt;","≥","≤","&lt;"},0), "AC", "AD", "AE", "AF", "AG") &amp; ROW())</f>
        <v/>
      </c>
      <c r="AI4871" s="56" t="str">
        <f aca="false">IF($X4871="Not Significant","No Further Action Required",
IF($AH4871="","",
IF(AND($AH4871="Pass",$L4871="0 - Passed "),"Analysis performed; no further action required.",
IF(AND($AH4871="Fail",$L4871="1 - Failed "),"Analysis performed; no further action required.",
IF(AND($AH4871="Pass",$L4871="2 - Limited In Use "),"Analysis performed; no further action required.",
IF(AND($AH4871="Fail",$L4871="3 - Adjusted "),"Analysis performed; no further action required.",
"Unit fails analysis; TSM determination required."))))))</f>
        <v/>
      </c>
      <c r="AJ4871" s="58"/>
    </row>
    <row r="4872" customFormat="false" ht="15" hidden="false" customHeight="false" outlineLevel="0" collapsed="false">
      <c r="A4872" s="56"/>
      <c r="E4872" s="57" t="str">
        <f aca="false">IF(AND($F4872="",$G4872=""),"",IF($G4872="",$F4872,HYPERLINK($G4872,$F4872)))</f>
        <v/>
      </c>
      <c r="H4872" s="1" t="str">
        <f aca="false">IF($I4872="","None Attached",IF(LEFT($I4872,5)="https",HYPERLINK($I4872,"Datasheet"),HYPERLINK(_xlfn.CONCAT("https://",$I4872),"Datasheet")))</f>
        <v>None Attached</v>
      </c>
      <c r="M4872" s="56"/>
      <c r="P4872" s="58"/>
      <c r="Q4872" s="1" t="n">
        <f aca="false">$M4872-$N4872</f>
        <v>0</v>
      </c>
      <c r="R4872" s="56"/>
      <c r="T4872" s="59" t="s">
        <v>15</v>
      </c>
      <c r="U4872" s="1" t="n">
        <f aca="false">$S4872-$R4872</f>
        <v>0</v>
      </c>
      <c r="V4872" s="1" t="n">
        <f aca="false">IF($T4872="±",$Q4872*2,$Q4872)</f>
        <v>0</v>
      </c>
      <c r="W4872" s="60" t="str">
        <f aca="false">IFERROR($U4872/ABS($V4872),"N/A")</f>
        <v>N/A</v>
      </c>
      <c r="X4872" s="61" t="str">
        <f aca="false">IF(OR($W4872="N/A",$R4872="",$S4872=""),"N/A",IF($W4872&gt;=4,"Not Significant",IF($W4872&gt;=2,"Semi-Significant","Significant")))</f>
        <v>N/A</v>
      </c>
      <c r="Z4872" s="1" t="str">
        <f aca="false">IF($D4872="Z540.1 w/data",0,"")</f>
        <v/>
      </c>
      <c r="AA4872" s="1" t="e">
        <f aca="false">$Y4872+$Q4872+$Z4872</f>
        <v>#VALUE!</v>
      </c>
      <c r="AB4872" s="1" t="n">
        <f aca="false">$N4872+$Q4872</f>
        <v>0</v>
      </c>
      <c r="AC4872" s="1" t="str">
        <f aca="false">IF($Y4872="","",IF(AND($AA4872&gt;=$R4872,$AA4872&lt;=$S4872),"Pass","Fail"))</f>
        <v/>
      </c>
      <c r="AD4872" s="1" t="str">
        <f aca="false">IF($Y4872="","",IF($AA4872&gt;$R4872,"Pass","Fail"))</f>
        <v/>
      </c>
      <c r="AE4872" s="1" t="str">
        <f aca="false">IF($Y4872="","",IF($AA4872&gt;=$R4872,"Pass","Fail"))</f>
        <v/>
      </c>
      <c r="AF4872" s="1" t="str">
        <f aca="false">IF($Y4872="","",IF($AA4872&lt;=$S4872,"Pass","Fail"))</f>
        <v/>
      </c>
      <c r="AG4872" s="1" t="str">
        <f aca="false">IF($Y4872="","",IF($AA4872&lt;$S4872,"Pass","Fail"))</f>
        <v/>
      </c>
      <c r="AH4872" s="23" t="str">
        <f aca="true">INDIRECT(CHOOSE(MATCH($T4872,{"±","&gt;","≥","≤","&lt;"},0), "AC", "AD", "AE", "AF", "AG") &amp; ROW())</f>
        <v/>
      </c>
      <c r="AI4872" s="56" t="str">
        <f aca="false">IF($X4872="Not Significant","No Further Action Required",
IF($AH4872="","",
IF(AND($AH4872="Pass",$L4872="0 - Passed "),"Analysis performed; no further action required.",
IF(AND($AH4872="Fail",$L4872="1 - Failed "),"Analysis performed; no further action required.",
IF(AND($AH4872="Pass",$L4872="2 - Limited In Use "),"Analysis performed; no further action required.",
IF(AND($AH4872="Fail",$L4872="3 - Adjusted "),"Analysis performed; no further action required.",
"Unit fails analysis; TSM determination required."))))))</f>
        <v/>
      </c>
      <c r="AJ4872" s="58"/>
    </row>
    <row r="4873" customFormat="false" ht="15" hidden="false" customHeight="false" outlineLevel="0" collapsed="false">
      <c r="A4873" s="56"/>
      <c r="E4873" s="57" t="str">
        <f aca="false">IF(AND($F4873="",$G4873=""),"",IF($G4873="",$F4873,HYPERLINK($G4873,$F4873)))</f>
        <v/>
      </c>
      <c r="H4873" s="1" t="str">
        <f aca="false">IF($I4873="","None Attached",IF(LEFT($I4873,5)="https",HYPERLINK($I4873,"Datasheet"),HYPERLINK(_xlfn.CONCAT("https://",$I4873),"Datasheet")))</f>
        <v>None Attached</v>
      </c>
      <c r="M4873" s="56"/>
      <c r="P4873" s="58"/>
      <c r="Q4873" s="1" t="n">
        <f aca="false">$M4873-$N4873</f>
        <v>0</v>
      </c>
      <c r="R4873" s="56"/>
      <c r="T4873" s="59" t="s">
        <v>15</v>
      </c>
      <c r="U4873" s="1" t="n">
        <f aca="false">$S4873-$R4873</f>
        <v>0</v>
      </c>
      <c r="V4873" s="1" t="n">
        <f aca="false">IF($T4873="±",$Q4873*2,$Q4873)</f>
        <v>0</v>
      </c>
      <c r="W4873" s="60" t="str">
        <f aca="false">IFERROR($U4873/ABS($V4873),"N/A")</f>
        <v>N/A</v>
      </c>
      <c r="X4873" s="61" t="str">
        <f aca="false">IF(OR($W4873="N/A",$R4873="",$S4873=""),"N/A",IF($W4873&gt;=4,"Not Significant",IF($W4873&gt;=2,"Semi-Significant","Significant")))</f>
        <v>N/A</v>
      </c>
      <c r="Z4873" s="1" t="str">
        <f aca="false">IF($D4873="Z540.1 w/data",0,"")</f>
        <v/>
      </c>
      <c r="AA4873" s="1" t="e">
        <f aca="false">$Y4873+$Q4873+$Z4873</f>
        <v>#VALUE!</v>
      </c>
      <c r="AB4873" s="1" t="n">
        <f aca="false">$N4873+$Q4873</f>
        <v>0</v>
      </c>
      <c r="AC4873" s="1" t="str">
        <f aca="false">IF($Y4873="","",IF(AND($AA4873&gt;=$R4873,$AA4873&lt;=$S4873),"Pass","Fail"))</f>
        <v/>
      </c>
      <c r="AD4873" s="1" t="str">
        <f aca="false">IF($Y4873="","",IF($AA4873&gt;$R4873,"Pass","Fail"))</f>
        <v/>
      </c>
      <c r="AE4873" s="1" t="str">
        <f aca="false">IF($Y4873="","",IF($AA4873&gt;=$R4873,"Pass","Fail"))</f>
        <v/>
      </c>
      <c r="AF4873" s="1" t="str">
        <f aca="false">IF($Y4873="","",IF($AA4873&lt;=$S4873,"Pass","Fail"))</f>
        <v/>
      </c>
      <c r="AG4873" s="1" t="str">
        <f aca="false">IF($Y4873="","",IF($AA4873&lt;$S4873,"Pass","Fail"))</f>
        <v/>
      </c>
      <c r="AH4873" s="23" t="str">
        <f aca="true">INDIRECT(CHOOSE(MATCH($T4873,{"±","&gt;","≥","≤","&lt;"},0), "AC", "AD", "AE", "AF", "AG") &amp; ROW())</f>
        <v/>
      </c>
      <c r="AI4873" s="56" t="str">
        <f aca="false">IF($X4873="Not Significant","No Further Action Required",
IF($AH4873="","",
IF(AND($AH4873="Pass",$L4873="0 - Passed "),"Analysis performed; no further action required.",
IF(AND($AH4873="Fail",$L4873="1 - Failed "),"Analysis performed; no further action required.",
IF(AND($AH4873="Pass",$L4873="2 - Limited In Use "),"Analysis performed; no further action required.",
IF(AND($AH4873="Fail",$L4873="3 - Adjusted "),"Analysis performed; no further action required.",
"Unit fails analysis; TSM determination required."))))))</f>
        <v/>
      </c>
      <c r="AJ4873" s="58"/>
    </row>
    <row r="4874" customFormat="false" ht="15" hidden="false" customHeight="false" outlineLevel="0" collapsed="false">
      <c r="A4874" s="56"/>
      <c r="E4874" s="57" t="str">
        <f aca="false">IF(AND($F4874="",$G4874=""),"",IF($G4874="",$F4874,HYPERLINK($G4874,$F4874)))</f>
        <v/>
      </c>
      <c r="H4874" s="1" t="str">
        <f aca="false">IF($I4874="","None Attached",IF(LEFT($I4874,5)="https",HYPERLINK($I4874,"Datasheet"),HYPERLINK(_xlfn.CONCAT("https://",$I4874),"Datasheet")))</f>
        <v>None Attached</v>
      </c>
      <c r="M4874" s="56"/>
      <c r="P4874" s="58"/>
      <c r="Q4874" s="1" t="n">
        <f aca="false">$M4874-$N4874</f>
        <v>0</v>
      </c>
      <c r="R4874" s="56"/>
      <c r="T4874" s="59" t="s">
        <v>15</v>
      </c>
      <c r="U4874" s="1" t="n">
        <f aca="false">$S4874-$R4874</f>
        <v>0</v>
      </c>
      <c r="V4874" s="1" t="n">
        <f aca="false">IF($T4874="±",$Q4874*2,$Q4874)</f>
        <v>0</v>
      </c>
      <c r="W4874" s="60" t="str">
        <f aca="false">IFERROR($U4874/ABS($V4874),"N/A")</f>
        <v>N/A</v>
      </c>
      <c r="X4874" s="61" t="str">
        <f aca="false">IF(OR($W4874="N/A",$R4874="",$S4874=""),"N/A",IF($W4874&gt;=4,"Not Significant",IF($W4874&gt;=2,"Semi-Significant","Significant")))</f>
        <v>N/A</v>
      </c>
      <c r="Z4874" s="1" t="str">
        <f aca="false">IF($D4874="Z540.1 w/data",0,"")</f>
        <v/>
      </c>
      <c r="AA4874" s="1" t="e">
        <f aca="false">$Y4874+$Q4874+$Z4874</f>
        <v>#VALUE!</v>
      </c>
      <c r="AB4874" s="1" t="n">
        <f aca="false">$N4874+$Q4874</f>
        <v>0</v>
      </c>
      <c r="AC4874" s="1" t="str">
        <f aca="false">IF($Y4874="","",IF(AND($AA4874&gt;=$R4874,$AA4874&lt;=$S4874),"Pass","Fail"))</f>
        <v/>
      </c>
      <c r="AD4874" s="1" t="str">
        <f aca="false">IF($Y4874="","",IF($AA4874&gt;$R4874,"Pass","Fail"))</f>
        <v/>
      </c>
      <c r="AE4874" s="1" t="str">
        <f aca="false">IF($Y4874="","",IF($AA4874&gt;=$R4874,"Pass","Fail"))</f>
        <v/>
      </c>
      <c r="AF4874" s="1" t="str">
        <f aca="false">IF($Y4874="","",IF($AA4874&lt;=$S4874,"Pass","Fail"))</f>
        <v/>
      </c>
      <c r="AG4874" s="1" t="str">
        <f aca="false">IF($Y4874="","",IF($AA4874&lt;$S4874,"Pass","Fail"))</f>
        <v/>
      </c>
      <c r="AH4874" s="23" t="str">
        <f aca="true">INDIRECT(CHOOSE(MATCH($T4874,{"±","&gt;","≥","≤","&lt;"},0), "AC", "AD", "AE", "AF", "AG") &amp; ROW())</f>
        <v/>
      </c>
      <c r="AI4874" s="56" t="str">
        <f aca="false">IF($X4874="Not Significant","No Further Action Required",
IF($AH4874="","",
IF(AND($AH4874="Pass",$L4874="0 - Passed "),"Analysis performed; no further action required.",
IF(AND($AH4874="Fail",$L4874="1 - Failed "),"Analysis performed; no further action required.",
IF(AND($AH4874="Pass",$L4874="2 - Limited In Use "),"Analysis performed; no further action required.",
IF(AND($AH4874="Fail",$L4874="3 - Adjusted "),"Analysis performed; no further action required.",
"Unit fails analysis; TSM determination required."))))))</f>
        <v/>
      </c>
      <c r="AJ4874" s="58"/>
    </row>
    <row r="4875" customFormat="false" ht="15" hidden="false" customHeight="false" outlineLevel="0" collapsed="false">
      <c r="A4875" s="56"/>
      <c r="E4875" s="57" t="str">
        <f aca="false">IF(AND($F4875="",$G4875=""),"",IF($G4875="",$F4875,HYPERLINK($G4875,$F4875)))</f>
        <v/>
      </c>
      <c r="H4875" s="1" t="str">
        <f aca="false">IF($I4875="","None Attached",IF(LEFT($I4875,5)="https",HYPERLINK($I4875,"Datasheet"),HYPERLINK(_xlfn.CONCAT("https://",$I4875),"Datasheet")))</f>
        <v>None Attached</v>
      </c>
      <c r="M4875" s="56"/>
      <c r="P4875" s="58"/>
      <c r="Q4875" s="1" t="n">
        <f aca="false">$M4875-$N4875</f>
        <v>0</v>
      </c>
      <c r="R4875" s="56"/>
      <c r="T4875" s="59" t="s">
        <v>15</v>
      </c>
      <c r="U4875" s="1" t="n">
        <f aca="false">$S4875-$R4875</f>
        <v>0</v>
      </c>
      <c r="V4875" s="1" t="n">
        <f aca="false">IF($T4875="±",$Q4875*2,$Q4875)</f>
        <v>0</v>
      </c>
      <c r="W4875" s="60" t="str">
        <f aca="false">IFERROR($U4875/ABS($V4875),"N/A")</f>
        <v>N/A</v>
      </c>
      <c r="X4875" s="61" t="str">
        <f aca="false">IF(OR($W4875="N/A",$R4875="",$S4875=""),"N/A",IF($W4875&gt;=4,"Not Significant",IF($W4875&gt;=2,"Semi-Significant","Significant")))</f>
        <v>N/A</v>
      </c>
      <c r="Z4875" s="1" t="str">
        <f aca="false">IF($D4875="Z540.1 w/data",0,"")</f>
        <v/>
      </c>
      <c r="AA4875" s="1" t="e">
        <f aca="false">$Y4875+$Q4875+$Z4875</f>
        <v>#VALUE!</v>
      </c>
      <c r="AB4875" s="1" t="n">
        <f aca="false">$N4875+$Q4875</f>
        <v>0</v>
      </c>
      <c r="AC4875" s="1" t="str">
        <f aca="false">IF($Y4875="","",IF(AND($AA4875&gt;=$R4875,$AA4875&lt;=$S4875),"Pass","Fail"))</f>
        <v/>
      </c>
      <c r="AD4875" s="1" t="str">
        <f aca="false">IF($Y4875="","",IF($AA4875&gt;$R4875,"Pass","Fail"))</f>
        <v/>
      </c>
      <c r="AE4875" s="1" t="str">
        <f aca="false">IF($Y4875="","",IF($AA4875&gt;=$R4875,"Pass","Fail"))</f>
        <v/>
      </c>
      <c r="AF4875" s="1" t="str">
        <f aca="false">IF($Y4875="","",IF($AA4875&lt;=$S4875,"Pass","Fail"))</f>
        <v/>
      </c>
      <c r="AG4875" s="1" t="str">
        <f aca="false">IF($Y4875="","",IF($AA4875&lt;$S4875,"Pass","Fail"))</f>
        <v/>
      </c>
      <c r="AH4875" s="23" t="str">
        <f aca="true">INDIRECT(CHOOSE(MATCH($T4875,{"±","&gt;","≥","≤","&lt;"},0), "AC", "AD", "AE", "AF", "AG") &amp; ROW())</f>
        <v/>
      </c>
      <c r="AI4875" s="56" t="str">
        <f aca="false">IF($X4875="Not Significant","No Further Action Required",
IF($AH4875="","",
IF(AND($AH4875="Pass",$L4875="0 - Passed "),"Analysis performed; no further action required.",
IF(AND($AH4875="Fail",$L4875="1 - Failed "),"Analysis performed; no further action required.",
IF(AND($AH4875="Pass",$L4875="2 - Limited In Use "),"Analysis performed; no further action required.",
IF(AND($AH4875="Fail",$L4875="3 - Adjusted "),"Analysis performed; no further action required.",
"Unit fails analysis; TSM determination required."))))))</f>
        <v/>
      </c>
      <c r="AJ4875" s="58"/>
    </row>
    <row r="4876" customFormat="false" ht="15" hidden="false" customHeight="false" outlineLevel="0" collapsed="false">
      <c r="A4876" s="56"/>
      <c r="E4876" s="57" t="str">
        <f aca="false">IF(AND($F4876="",$G4876=""),"",IF($G4876="",$F4876,HYPERLINK($G4876,$F4876)))</f>
        <v/>
      </c>
      <c r="H4876" s="1" t="str">
        <f aca="false">IF($I4876="","None Attached",IF(LEFT($I4876,5)="https",HYPERLINK($I4876,"Datasheet"),HYPERLINK(_xlfn.CONCAT("https://",$I4876),"Datasheet")))</f>
        <v>None Attached</v>
      </c>
      <c r="M4876" s="56"/>
      <c r="P4876" s="58"/>
      <c r="Q4876" s="1" t="n">
        <f aca="false">$M4876-$N4876</f>
        <v>0</v>
      </c>
      <c r="R4876" s="56"/>
      <c r="T4876" s="59" t="s">
        <v>15</v>
      </c>
      <c r="U4876" s="1" t="n">
        <f aca="false">$S4876-$R4876</f>
        <v>0</v>
      </c>
      <c r="V4876" s="1" t="n">
        <f aca="false">IF($T4876="±",$Q4876*2,$Q4876)</f>
        <v>0</v>
      </c>
      <c r="W4876" s="60" t="str">
        <f aca="false">IFERROR($U4876/ABS($V4876),"N/A")</f>
        <v>N/A</v>
      </c>
      <c r="X4876" s="61" t="str">
        <f aca="false">IF(OR($W4876="N/A",$R4876="",$S4876=""),"N/A",IF($W4876&gt;=4,"Not Significant",IF($W4876&gt;=2,"Semi-Significant","Significant")))</f>
        <v>N/A</v>
      </c>
      <c r="Z4876" s="1" t="str">
        <f aca="false">IF($D4876="Z540.1 w/data",0,"")</f>
        <v/>
      </c>
      <c r="AA4876" s="1" t="e">
        <f aca="false">$Y4876+$Q4876+$Z4876</f>
        <v>#VALUE!</v>
      </c>
      <c r="AB4876" s="1" t="n">
        <f aca="false">$N4876+$Q4876</f>
        <v>0</v>
      </c>
      <c r="AC4876" s="1" t="str">
        <f aca="false">IF($Y4876="","",IF(AND($AA4876&gt;=$R4876,$AA4876&lt;=$S4876),"Pass","Fail"))</f>
        <v/>
      </c>
      <c r="AD4876" s="1" t="str">
        <f aca="false">IF($Y4876="","",IF($AA4876&gt;$R4876,"Pass","Fail"))</f>
        <v/>
      </c>
      <c r="AE4876" s="1" t="str">
        <f aca="false">IF($Y4876="","",IF($AA4876&gt;=$R4876,"Pass","Fail"))</f>
        <v/>
      </c>
      <c r="AF4876" s="1" t="str">
        <f aca="false">IF($Y4876="","",IF($AA4876&lt;=$S4876,"Pass","Fail"))</f>
        <v/>
      </c>
      <c r="AG4876" s="1" t="str">
        <f aca="false">IF($Y4876="","",IF($AA4876&lt;$S4876,"Pass","Fail"))</f>
        <v/>
      </c>
      <c r="AH4876" s="23" t="str">
        <f aca="true">INDIRECT(CHOOSE(MATCH($T4876,{"±","&gt;","≥","≤","&lt;"},0), "AC", "AD", "AE", "AF", "AG") &amp; ROW())</f>
        <v/>
      </c>
      <c r="AI4876" s="56" t="str">
        <f aca="false">IF($X4876="Not Significant","No Further Action Required",
IF($AH4876="","",
IF(AND($AH4876="Pass",$L4876="0 - Passed "),"Analysis performed; no further action required.",
IF(AND($AH4876="Fail",$L4876="1 - Failed "),"Analysis performed; no further action required.",
IF(AND($AH4876="Pass",$L4876="2 - Limited In Use "),"Analysis performed; no further action required.",
IF(AND($AH4876="Fail",$L4876="3 - Adjusted "),"Analysis performed; no further action required.",
"Unit fails analysis; TSM determination required."))))))</f>
        <v/>
      </c>
      <c r="AJ4876" s="58"/>
    </row>
    <row r="4877" customFormat="false" ht="15" hidden="false" customHeight="false" outlineLevel="0" collapsed="false">
      <c r="A4877" s="56"/>
      <c r="E4877" s="57" t="str">
        <f aca="false">IF(AND($F4877="",$G4877=""),"",IF($G4877="",$F4877,HYPERLINK($G4877,$F4877)))</f>
        <v/>
      </c>
      <c r="H4877" s="1" t="str">
        <f aca="false">IF($I4877="","None Attached",IF(LEFT($I4877,5)="https",HYPERLINK($I4877,"Datasheet"),HYPERLINK(_xlfn.CONCAT("https://",$I4877),"Datasheet")))</f>
        <v>None Attached</v>
      </c>
      <c r="M4877" s="56"/>
      <c r="P4877" s="58"/>
      <c r="Q4877" s="1" t="n">
        <f aca="false">$M4877-$N4877</f>
        <v>0</v>
      </c>
      <c r="R4877" s="56"/>
      <c r="T4877" s="59" t="s">
        <v>15</v>
      </c>
      <c r="U4877" s="1" t="n">
        <f aca="false">$S4877-$R4877</f>
        <v>0</v>
      </c>
      <c r="V4877" s="1" t="n">
        <f aca="false">IF($T4877="±",$Q4877*2,$Q4877)</f>
        <v>0</v>
      </c>
      <c r="W4877" s="60" t="str">
        <f aca="false">IFERROR($U4877/ABS($V4877),"N/A")</f>
        <v>N/A</v>
      </c>
      <c r="X4877" s="61" t="str">
        <f aca="false">IF(OR($W4877="N/A",$R4877="",$S4877=""),"N/A",IF($W4877&gt;=4,"Not Significant",IF($W4877&gt;=2,"Semi-Significant","Significant")))</f>
        <v>N/A</v>
      </c>
      <c r="Z4877" s="1" t="str">
        <f aca="false">IF($D4877="Z540.1 w/data",0,"")</f>
        <v/>
      </c>
      <c r="AA4877" s="1" t="e">
        <f aca="false">$Y4877+$Q4877+$Z4877</f>
        <v>#VALUE!</v>
      </c>
      <c r="AB4877" s="1" t="n">
        <f aca="false">$N4877+$Q4877</f>
        <v>0</v>
      </c>
      <c r="AC4877" s="1" t="str">
        <f aca="false">IF($Y4877="","",IF(AND($AA4877&gt;=$R4877,$AA4877&lt;=$S4877),"Pass","Fail"))</f>
        <v/>
      </c>
      <c r="AD4877" s="1" t="str">
        <f aca="false">IF($Y4877="","",IF($AA4877&gt;$R4877,"Pass","Fail"))</f>
        <v/>
      </c>
      <c r="AE4877" s="1" t="str">
        <f aca="false">IF($Y4877="","",IF($AA4877&gt;=$R4877,"Pass","Fail"))</f>
        <v/>
      </c>
      <c r="AF4877" s="1" t="str">
        <f aca="false">IF($Y4877="","",IF($AA4877&lt;=$S4877,"Pass","Fail"))</f>
        <v/>
      </c>
      <c r="AG4877" s="1" t="str">
        <f aca="false">IF($Y4877="","",IF($AA4877&lt;$S4877,"Pass","Fail"))</f>
        <v/>
      </c>
      <c r="AH4877" s="23" t="str">
        <f aca="true">INDIRECT(CHOOSE(MATCH($T4877,{"±","&gt;","≥","≤","&lt;"},0), "AC", "AD", "AE", "AF", "AG") &amp; ROW())</f>
        <v/>
      </c>
      <c r="AI4877" s="56" t="str">
        <f aca="false">IF($X4877="Not Significant","No Further Action Required",
IF($AH4877="","",
IF(AND($AH4877="Pass",$L4877="0 - Passed "),"Analysis performed; no further action required.",
IF(AND($AH4877="Fail",$L4877="1 - Failed "),"Analysis performed; no further action required.",
IF(AND($AH4877="Pass",$L4877="2 - Limited In Use "),"Analysis performed; no further action required.",
IF(AND($AH4877="Fail",$L4877="3 - Adjusted "),"Analysis performed; no further action required.",
"Unit fails analysis; TSM determination required."))))))</f>
        <v/>
      </c>
      <c r="AJ4877" s="58"/>
    </row>
    <row r="4878" customFormat="false" ht="15" hidden="false" customHeight="false" outlineLevel="0" collapsed="false">
      <c r="A4878" s="56"/>
      <c r="E4878" s="57" t="str">
        <f aca="false">IF(AND($F4878="",$G4878=""),"",IF($G4878="",$F4878,HYPERLINK($G4878,$F4878)))</f>
        <v/>
      </c>
      <c r="H4878" s="1" t="str">
        <f aca="false">IF($I4878="","None Attached",IF(LEFT($I4878,5)="https",HYPERLINK($I4878,"Datasheet"),HYPERLINK(_xlfn.CONCAT("https://",$I4878),"Datasheet")))</f>
        <v>None Attached</v>
      </c>
      <c r="M4878" s="56"/>
      <c r="P4878" s="58"/>
      <c r="Q4878" s="1" t="n">
        <f aca="false">$M4878-$N4878</f>
        <v>0</v>
      </c>
      <c r="R4878" s="56"/>
      <c r="T4878" s="59" t="s">
        <v>15</v>
      </c>
      <c r="U4878" s="1" t="n">
        <f aca="false">$S4878-$R4878</f>
        <v>0</v>
      </c>
      <c r="V4878" s="1" t="n">
        <f aca="false">IF($T4878="±",$Q4878*2,$Q4878)</f>
        <v>0</v>
      </c>
      <c r="W4878" s="60" t="str">
        <f aca="false">IFERROR($U4878/ABS($V4878),"N/A")</f>
        <v>N/A</v>
      </c>
      <c r="X4878" s="61" t="str">
        <f aca="false">IF(OR($W4878="N/A",$R4878="",$S4878=""),"N/A",IF($W4878&gt;=4,"Not Significant",IF($W4878&gt;=2,"Semi-Significant","Significant")))</f>
        <v>N/A</v>
      </c>
      <c r="Z4878" s="1" t="str">
        <f aca="false">IF($D4878="Z540.1 w/data",0,"")</f>
        <v/>
      </c>
      <c r="AA4878" s="1" t="e">
        <f aca="false">$Y4878+$Q4878+$Z4878</f>
        <v>#VALUE!</v>
      </c>
      <c r="AB4878" s="1" t="n">
        <f aca="false">$N4878+$Q4878</f>
        <v>0</v>
      </c>
      <c r="AC4878" s="1" t="str">
        <f aca="false">IF($Y4878="","",IF(AND($AA4878&gt;=$R4878,$AA4878&lt;=$S4878),"Pass","Fail"))</f>
        <v/>
      </c>
      <c r="AD4878" s="1" t="str">
        <f aca="false">IF($Y4878="","",IF($AA4878&gt;$R4878,"Pass","Fail"))</f>
        <v/>
      </c>
      <c r="AE4878" s="1" t="str">
        <f aca="false">IF($Y4878="","",IF($AA4878&gt;=$R4878,"Pass","Fail"))</f>
        <v/>
      </c>
      <c r="AF4878" s="1" t="str">
        <f aca="false">IF($Y4878="","",IF($AA4878&lt;=$S4878,"Pass","Fail"))</f>
        <v/>
      </c>
      <c r="AG4878" s="1" t="str">
        <f aca="false">IF($Y4878="","",IF($AA4878&lt;$S4878,"Pass","Fail"))</f>
        <v/>
      </c>
      <c r="AH4878" s="23" t="str">
        <f aca="true">INDIRECT(CHOOSE(MATCH($T4878,{"±","&gt;","≥","≤","&lt;"},0), "AC", "AD", "AE", "AF", "AG") &amp; ROW())</f>
        <v/>
      </c>
      <c r="AI4878" s="56" t="str">
        <f aca="false">IF($X4878="Not Significant","No Further Action Required",
IF($AH4878="","",
IF(AND($AH4878="Pass",$L4878="0 - Passed "),"Analysis performed; no further action required.",
IF(AND($AH4878="Fail",$L4878="1 - Failed "),"Analysis performed; no further action required.",
IF(AND($AH4878="Pass",$L4878="2 - Limited In Use "),"Analysis performed; no further action required.",
IF(AND($AH4878="Fail",$L4878="3 - Adjusted "),"Analysis performed; no further action required.",
"Unit fails analysis; TSM determination required."))))))</f>
        <v/>
      </c>
      <c r="AJ4878" s="58"/>
    </row>
    <row r="4879" customFormat="false" ht="15" hidden="false" customHeight="false" outlineLevel="0" collapsed="false">
      <c r="A4879" s="56"/>
      <c r="E4879" s="57" t="str">
        <f aca="false">IF(AND($F4879="",$G4879=""),"",IF($G4879="",$F4879,HYPERLINK($G4879,$F4879)))</f>
        <v/>
      </c>
      <c r="H4879" s="1" t="str">
        <f aca="false">IF($I4879="","None Attached",IF(LEFT($I4879,5)="https",HYPERLINK($I4879,"Datasheet"),HYPERLINK(_xlfn.CONCAT("https://",$I4879),"Datasheet")))</f>
        <v>None Attached</v>
      </c>
      <c r="M4879" s="56"/>
      <c r="P4879" s="58"/>
      <c r="Q4879" s="1" t="n">
        <f aca="false">$M4879-$N4879</f>
        <v>0</v>
      </c>
      <c r="R4879" s="56"/>
      <c r="T4879" s="59" t="s">
        <v>15</v>
      </c>
      <c r="U4879" s="1" t="n">
        <f aca="false">$S4879-$R4879</f>
        <v>0</v>
      </c>
      <c r="V4879" s="1" t="n">
        <f aca="false">IF($T4879="±",$Q4879*2,$Q4879)</f>
        <v>0</v>
      </c>
      <c r="W4879" s="60" t="str">
        <f aca="false">IFERROR($U4879/ABS($V4879),"N/A")</f>
        <v>N/A</v>
      </c>
      <c r="X4879" s="61" t="str">
        <f aca="false">IF(OR($W4879="N/A",$R4879="",$S4879=""),"N/A",IF($W4879&gt;=4,"Not Significant",IF($W4879&gt;=2,"Semi-Significant","Significant")))</f>
        <v>N/A</v>
      </c>
      <c r="Z4879" s="1" t="str">
        <f aca="false">IF($D4879="Z540.1 w/data",0,"")</f>
        <v/>
      </c>
      <c r="AA4879" s="1" t="e">
        <f aca="false">$Y4879+$Q4879+$Z4879</f>
        <v>#VALUE!</v>
      </c>
      <c r="AB4879" s="1" t="n">
        <f aca="false">$N4879+$Q4879</f>
        <v>0</v>
      </c>
      <c r="AC4879" s="1" t="str">
        <f aca="false">IF($Y4879="","",IF(AND($AA4879&gt;=$R4879,$AA4879&lt;=$S4879),"Pass","Fail"))</f>
        <v/>
      </c>
      <c r="AD4879" s="1" t="str">
        <f aca="false">IF($Y4879="","",IF($AA4879&gt;$R4879,"Pass","Fail"))</f>
        <v/>
      </c>
      <c r="AE4879" s="1" t="str">
        <f aca="false">IF($Y4879="","",IF($AA4879&gt;=$R4879,"Pass","Fail"))</f>
        <v/>
      </c>
      <c r="AF4879" s="1" t="str">
        <f aca="false">IF($Y4879="","",IF($AA4879&lt;=$S4879,"Pass","Fail"))</f>
        <v/>
      </c>
      <c r="AG4879" s="1" t="str">
        <f aca="false">IF($Y4879="","",IF($AA4879&lt;$S4879,"Pass","Fail"))</f>
        <v/>
      </c>
      <c r="AH4879" s="23" t="str">
        <f aca="true">INDIRECT(CHOOSE(MATCH($T4879,{"±","&gt;","≥","≤","&lt;"},0), "AC", "AD", "AE", "AF", "AG") &amp; ROW())</f>
        <v/>
      </c>
      <c r="AI4879" s="56" t="str">
        <f aca="false">IF($X4879="Not Significant","No Further Action Required",
IF($AH4879="","",
IF(AND($AH4879="Pass",$L4879="0 - Passed "),"Analysis performed; no further action required.",
IF(AND($AH4879="Fail",$L4879="1 - Failed "),"Analysis performed; no further action required.",
IF(AND($AH4879="Pass",$L4879="2 - Limited In Use "),"Analysis performed; no further action required.",
IF(AND($AH4879="Fail",$L4879="3 - Adjusted "),"Analysis performed; no further action required.",
"Unit fails analysis; TSM determination required."))))))</f>
        <v/>
      </c>
      <c r="AJ4879" s="58"/>
    </row>
    <row r="4880" customFormat="false" ht="15" hidden="false" customHeight="false" outlineLevel="0" collapsed="false">
      <c r="A4880" s="56"/>
      <c r="E4880" s="57" t="str">
        <f aca="false">IF(AND($F4880="",$G4880=""),"",IF($G4880="",$F4880,HYPERLINK($G4880,$F4880)))</f>
        <v/>
      </c>
      <c r="H4880" s="1" t="str">
        <f aca="false">IF($I4880="","None Attached",IF(LEFT($I4880,5)="https",HYPERLINK($I4880,"Datasheet"),HYPERLINK(_xlfn.CONCAT("https://",$I4880),"Datasheet")))</f>
        <v>None Attached</v>
      </c>
      <c r="M4880" s="56"/>
      <c r="P4880" s="58"/>
      <c r="Q4880" s="1" t="n">
        <f aca="false">$M4880-$N4880</f>
        <v>0</v>
      </c>
      <c r="R4880" s="56"/>
      <c r="T4880" s="59" t="s">
        <v>15</v>
      </c>
      <c r="U4880" s="1" t="n">
        <f aca="false">$S4880-$R4880</f>
        <v>0</v>
      </c>
      <c r="V4880" s="1" t="n">
        <f aca="false">IF($T4880="±",$Q4880*2,$Q4880)</f>
        <v>0</v>
      </c>
      <c r="W4880" s="60" t="str">
        <f aca="false">IFERROR($U4880/ABS($V4880),"N/A")</f>
        <v>N/A</v>
      </c>
      <c r="X4880" s="61" t="str">
        <f aca="false">IF(OR($W4880="N/A",$R4880="",$S4880=""),"N/A",IF($W4880&gt;=4,"Not Significant",IF($W4880&gt;=2,"Semi-Significant","Significant")))</f>
        <v>N/A</v>
      </c>
      <c r="Z4880" s="1" t="str">
        <f aca="false">IF($D4880="Z540.1 w/data",0,"")</f>
        <v/>
      </c>
      <c r="AA4880" s="1" t="e">
        <f aca="false">$Y4880+$Q4880+$Z4880</f>
        <v>#VALUE!</v>
      </c>
      <c r="AB4880" s="1" t="n">
        <f aca="false">$N4880+$Q4880</f>
        <v>0</v>
      </c>
      <c r="AC4880" s="1" t="str">
        <f aca="false">IF($Y4880="","",IF(AND($AA4880&gt;=$R4880,$AA4880&lt;=$S4880),"Pass","Fail"))</f>
        <v/>
      </c>
      <c r="AD4880" s="1" t="str">
        <f aca="false">IF($Y4880="","",IF($AA4880&gt;$R4880,"Pass","Fail"))</f>
        <v/>
      </c>
      <c r="AE4880" s="1" t="str">
        <f aca="false">IF($Y4880="","",IF($AA4880&gt;=$R4880,"Pass","Fail"))</f>
        <v/>
      </c>
      <c r="AF4880" s="1" t="str">
        <f aca="false">IF($Y4880="","",IF($AA4880&lt;=$S4880,"Pass","Fail"))</f>
        <v/>
      </c>
      <c r="AG4880" s="1" t="str">
        <f aca="false">IF($Y4880="","",IF($AA4880&lt;$S4880,"Pass","Fail"))</f>
        <v/>
      </c>
      <c r="AH4880" s="23" t="str">
        <f aca="true">INDIRECT(CHOOSE(MATCH($T4880,{"±","&gt;","≥","≤","&lt;"},0), "AC", "AD", "AE", "AF", "AG") &amp; ROW())</f>
        <v/>
      </c>
      <c r="AI4880" s="56" t="str">
        <f aca="false">IF($X4880="Not Significant","No Further Action Required",
IF($AH4880="","",
IF(AND($AH4880="Pass",$L4880="0 - Passed "),"Analysis performed; no further action required.",
IF(AND($AH4880="Fail",$L4880="1 - Failed "),"Analysis performed; no further action required.",
IF(AND($AH4880="Pass",$L4880="2 - Limited In Use "),"Analysis performed; no further action required.",
IF(AND($AH4880="Fail",$L4880="3 - Adjusted "),"Analysis performed; no further action required.",
"Unit fails analysis; TSM determination required."))))))</f>
        <v/>
      </c>
      <c r="AJ4880" s="58"/>
    </row>
    <row r="4881" customFormat="false" ht="15" hidden="false" customHeight="false" outlineLevel="0" collapsed="false">
      <c r="A4881" s="56"/>
      <c r="E4881" s="57" t="str">
        <f aca="false">IF(AND($F4881="",$G4881=""),"",IF($G4881="",$F4881,HYPERLINK($G4881,$F4881)))</f>
        <v/>
      </c>
      <c r="H4881" s="1" t="str">
        <f aca="false">IF($I4881="","None Attached",IF(LEFT($I4881,5)="https",HYPERLINK($I4881,"Datasheet"),HYPERLINK(_xlfn.CONCAT("https://",$I4881),"Datasheet")))</f>
        <v>None Attached</v>
      </c>
      <c r="M4881" s="56"/>
      <c r="P4881" s="58"/>
      <c r="Q4881" s="1" t="n">
        <f aca="false">$M4881-$N4881</f>
        <v>0</v>
      </c>
      <c r="R4881" s="56"/>
      <c r="T4881" s="59" t="s">
        <v>15</v>
      </c>
      <c r="U4881" s="1" t="n">
        <f aca="false">$S4881-$R4881</f>
        <v>0</v>
      </c>
      <c r="V4881" s="1" t="n">
        <f aca="false">IF($T4881="±",$Q4881*2,$Q4881)</f>
        <v>0</v>
      </c>
      <c r="W4881" s="60" t="str">
        <f aca="false">IFERROR($U4881/ABS($V4881),"N/A")</f>
        <v>N/A</v>
      </c>
      <c r="X4881" s="61" t="str">
        <f aca="false">IF(OR($W4881="N/A",$R4881="",$S4881=""),"N/A",IF($W4881&gt;=4,"Not Significant",IF($W4881&gt;=2,"Semi-Significant","Significant")))</f>
        <v>N/A</v>
      </c>
      <c r="Z4881" s="1" t="str">
        <f aca="false">IF($D4881="Z540.1 w/data",0,"")</f>
        <v/>
      </c>
      <c r="AA4881" s="1" t="e">
        <f aca="false">$Y4881+$Q4881+$Z4881</f>
        <v>#VALUE!</v>
      </c>
      <c r="AB4881" s="1" t="n">
        <f aca="false">$N4881+$Q4881</f>
        <v>0</v>
      </c>
      <c r="AC4881" s="1" t="str">
        <f aca="false">IF($Y4881="","",IF(AND($AA4881&gt;=$R4881,$AA4881&lt;=$S4881),"Pass","Fail"))</f>
        <v/>
      </c>
      <c r="AD4881" s="1" t="str">
        <f aca="false">IF($Y4881="","",IF($AA4881&gt;$R4881,"Pass","Fail"))</f>
        <v/>
      </c>
      <c r="AE4881" s="1" t="str">
        <f aca="false">IF($Y4881="","",IF($AA4881&gt;=$R4881,"Pass","Fail"))</f>
        <v/>
      </c>
      <c r="AF4881" s="1" t="str">
        <f aca="false">IF($Y4881="","",IF($AA4881&lt;=$S4881,"Pass","Fail"))</f>
        <v/>
      </c>
      <c r="AG4881" s="1" t="str">
        <f aca="false">IF($Y4881="","",IF($AA4881&lt;$S4881,"Pass","Fail"))</f>
        <v/>
      </c>
      <c r="AH4881" s="23" t="str">
        <f aca="true">INDIRECT(CHOOSE(MATCH($T4881,{"±","&gt;","≥","≤","&lt;"},0), "AC", "AD", "AE", "AF", "AG") &amp; ROW())</f>
        <v/>
      </c>
      <c r="AI4881" s="56" t="str">
        <f aca="false">IF($X4881="Not Significant","No Further Action Required",
IF($AH4881="","",
IF(AND($AH4881="Pass",$L4881="0 - Passed "),"Analysis performed; no further action required.",
IF(AND($AH4881="Fail",$L4881="1 - Failed "),"Analysis performed; no further action required.",
IF(AND($AH4881="Pass",$L4881="2 - Limited In Use "),"Analysis performed; no further action required.",
IF(AND($AH4881="Fail",$L4881="3 - Adjusted "),"Analysis performed; no further action required.",
"Unit fails analysis; TSM determination required."))))))</f>
        <v/>
      </c>
      <c r="AJ4881" s="58"/>
    </row>
    <row r="4882" customFormat="false" ht="15" hidden="false" customHeight="false" outlineLevel="0" collapsed="false">
      <c r="A4882" s="56"/>
      <c r="E4882" s="57" t="str">
        <f aca="false">IF(AND($F4882="",$G4882=""),"",IF($G4882="",$F4882,HYPERLINK($G4882,$F4882)))</f>
        <v/>
      </c>
      <c r="H4882" s="1" t="str">
        <f aca="false">IF($I4882="","None Attached",IF(LEFT($I4882,5)="https",HYPERLINK($I4882,"Datasheet"),HYPERLINK(_xlfn.CONCAT("https://",$I4882),"Datasheet")))</f>
        <v>None Attached</v>
      </c>
      <c r="M4882" s="56"/>
      <c r="P4882" s="58"/>
      <c r="Q4882" s="1" t="n">
        <f aca="false">$M4882-$N4882</f>
        <v>0</v>
      </c>
      <c r="R4882" s="56"/>
      <c r="T4882" s="59" t="s">
        <v>15</v>
      </c>
      <c r="U4882" s="1" t="n">
        <f aca="false">$S4882-$R4882</f>
        <v>0</v>
      </c>
      <c r="V4882" s="1" t="n">
        <f aca="false">IF($T4882="±",$Q4882*2,$Q4882)</f>
        <v>0</v>
      </c>
      <c r="W4882" s="60" t="str">
        <f aca="false">IFERROR($U4882/ABS($V4882),"N/A")</f>
        <v>N/A</v>
      </c>
      <c r="X4882" s="61" t="str">
        <f aca="false">IF(OR($W4882="N/A",$R4882="",$S4882=""),"N/A",IF($W4882&gt;=4,"Not Significant",IF($W4882&gt;=2,"Semi-Significant","Significant")))</f>
        <v>N/A</v>
      </c>
      <c r="Z4882" s="1" t="str">
        <f aca="false">IF($D4882="Z540.1 w/data",0,"")</f>
        <v/>
      </c>
      <c r="AA4882" s="1" t="e">
        <f aca="false">$Y4882+$Q4882+$Z4882</f>
        <v>#VALUE!</v>
      </c>
      <c r="AB4882" s="1" t="n">
        <f aca="false">$N4882+$Q4882</f>
        <v>0</v>
      </c>
      <c r="AC4882" s="1" t="str">
        <f aca="false">IF($Y4882="","",IF(AND($AA4882&gt;=$R4882,$AA4882&lt;=$S4882),"Pass","Fail"))</f>
        <v/>
      </c>
      <c r="AD4882" s="1" t="str">
        <f aca="false">IF($Y4882="","",IF($AA4882&gt;$R4882,"Pass","Fail"))</f>
        <v/>
      </c>
      <c r="AE4882" s="1" t="str">
        <f aca="false">IF($Y4882="","",IF($AA4882&gt;=$R4882,"Pass","Fail"))</f>
        <v/>
      </c>
      <c r="AF4882" s="1" t="str">
        <f aca="false">IF($Y4882="","",IF($AA4882&lt;=$S4882,"Pass","Fail"))</f>
        <v/>
      </c>
      <c r="AG4882" s="1" t="str">
        <f aca="false">IF($Y4882="","",IF($AA4882&lt;$S4882,"Pass","Fail"))</f>
        <v/>
      </c>
      <c r="AH4882" s="23" t="str">
        <f aca="true">INDIRECT(CHOOSE(MATCH($T4882,{"±","&gt;","≥","≤","&lt;"},0), "AC", "AD", "AE", "AF", "AG") &amp; ROW())</f>
        <v/>
      </c>
      <c r="AI4882" s="56" t="str">
        <f aca="false">IF($X4882="Not Significant","No Further Action Required",
IF($AH4882="","",
IF(AND($AH4882="Pass",$L4882="0 - Passed "),"Analysis performed; no further action required.",
IF(AND($AH4882="Fail",$L4882="1 - Failed "),"Analysis performed; no further action required.",
IF(AND($AH4882="Pass",$L4882="2 - Limited In Use "),"Analysis performed; no further action required.",
IF(AND($AH4882="Fail",$L4882="3 - Adjusted "),"Analysis performed; no further action required.",
"Unit fails analysis; TSM determination required."))))))</f>
        <v/>
      </c>
      <c r="AJ4882" s="58"/>
    </row>
    <row r="4883" customFormat="false" ht="15" hidden="false" customHeight="false" outlineLevel="0" collapsed="false">
      <c r="A4883" s="56"/>
      <c r="E4883" s="57" t="str">
        <f aca="false">IF(AND($F4883="",$G4883=""),"",IF($G4883="",$F4883,HYPERLINK($G4883,$F4883)))</f>
        <v/>
      </c>
      <c r="H4883" s="1" t="str">
        <f aca="false">IF($I4883="","None Attached",IF(LEFT($I4883,5)="https",HYPERLINK($I4883,"Datasheet"),HYPERLINK(_xlfn.CONCAT("https://",$I4883),"Datasheet")))</f>
        <v>None Attached</v>
      </c>
      <c r="M4883" s="56"/>
      <c r="P4883" s="58"/>
      <c r="Q4883" s="1" t="n">
        <f aca="false">$M4883-$N4883</f>
        <v>0</v>
      </c>
      <c r="R4883" s="56"/>
      <c r="T4883" s="59" t="s">
        <v>15</v>
      </c>
      <c r="U4883" s="1" t="n">
        <f aca="false">$S4883-$R4883</f>
        <v>0</v>
      </c>
      <c r="V4883" s="1" t="n">
        <f aca="false">IF($T4883="±",$Q4883*2,$Q4883)</f>
        <v>0</v>
      </c>
      <c r="W4883" s="60" t="str">
        <f aca="false">IFERROR($U4883/ABS($V4883),"N/A")</f>
        <v>N/A</v>
      </c>
      <c r="X4883" s="61" t="str">
        <f aca="false">IF(OR($W4883="N/A",$R4883="",$S4883=""),"N/A",IF($W4883&gt;=4,"Not Significant",IF($W4883&gt;=2,"Semi-Significant","Significant")))</f>
        <v>N/A</v>
      </c>
      <c r="Z4883" s="1" t="str">
        <f aca="false">IF($D4883="Z540.1 w/data",0,"")</f>
        <v/>
      </c>
      <c r="AA4883" s="1" t="e">
        <f aca="false">$Y4883+$Q4883+$Z4883</f>
        <v>#VALUE!</v>
      </c>
      <c r="AB4883" s="1" t="n">
        <f aca="false">$N4883+$Q4883</f>
        <v>0</v>
      </c>
      <c r="AC4883" s="1" t="str">
        <f aca="false">IF($Y4883="","",IF(AND($AA4883&gt;=$R4883,$AA4883&lt;=$S4883),"Pass","Fail"))</f>
        <v/>
      </c>
      <c r="AD4883" s="1" t="str">
        <f aca="false">IF($Y4883="","",IF($AA4883&gt;$R4883,"Pass","Fail"))</f>
        <v/>
      </c>
      <c r="AE4883" s="1" t="str">
        <f aca="false">IF($Y4883="","",IF($AA4883&gt;=$R4883,"Pass","Fail"))</f>
        <v/>
      </c>
      <c r="AF4883" s="1" t="str">
        <f aca="false">IF($Y4883="","",IF($AA4883&lt;=$S4883,"Pass","Fail"))</f>
        <v/>
      </c>
      <c r="AG4883" s="1" t="str">
        <f aca="false">IF($Y4883="","",IF($AA4883&lt;$S4883,"Pass","Fail"))</f>
        <v/>
      </c>
      <c r="AH4883" s="23" t="str">
        <f aca="true">INDIRECT(CHOOSE(MATCH($T4883,{"±","&gt;","≥","≤","&lt;"},0), "AC", "AD", "AE", "AF", "AG") &amp; ROW())</f>
        <v/>
      </c>
      <c r="AI4883" s="56" t="str">
        <f aca="false">IF($X4883="Not Significant","No Further Action Required",
IF($AH4883="","",
IF(AND($AH4883="Pass",$L4883="0 - Passed "),"Analysis performed; no further action required.",
IF(AND($AH4883="Fail",$L4883="1 - Failed "),"Analysis performed; no further action required.",
IF(AND($AH4883="Pass",$L4883="2 - Limited In Use "),"Analysis performed; no further action required.",
IF(AND($AH4883="Fail",$L4883="3 - Adjusted "),"Analysis performed; no further action required.",
"Unit fails analysis; TSM determination required."))))))</f>
        <v/>
      </c>
      <c r="AJ4883" s="58"/>
    </row>
    <row r="4884" customFormat="false" ht="15" hidden="false" customHeight="false" outlineLevel="0" collapsed="false">
      <c r="A4884" s="56"/>
      <c r="E4884" s="57" t="str">
        <f aca="false">IF(AND($F4884="",$G4884=""),"",IF($G4884="",$F4884,HYPERLINK($G4884,$F4884)))</f>
        <v/>
      </c>
      <c r="H4884" s="1" t="str">
        <f aca="false">IF($I4884="","None Attached",IF(LEFT($I4884,5)="https",HYPERLINK($I4884,"Datasheet"),HYPERLINK(_xlfn.CONCAT("https://",$I4884),"Datasheet")))</f>
        <v>None Attached</v>
      </c>
      <c r="M4884" s="56"/>
      <c r="P4884" s="58"/>
      <c r="Q4884" s="1" t="n">
        <f aca="false">$M4884-$N4884</f>
        <v>0</v>
      </c>
      <c r="R4884" s="56"/>
      <c r="T4884" s="59" t="s">
        <v>15</v>
      </c>
      <c r="U4884" s="1" t="n">
        <f aca="false">$S4884-$R4884</f>
        <v>0</v>
      </c>
      <c r="V4884" s="1" t="n">
        <f aca="false">IF($T4884="±",$Q4884*2,$Q4884)</f>
        <v>0</v>
      </c>
      <c r="W4884" s="60" t="str">
        <f aca="false">IFERROR($U4884/ABS($V4884),"N/A")</f>
        <v>N/A</v>
      </c>
      <c r="X4884" s="61" t="str">
        <f aca="false">IF(OR($W4884="N/A",$R4884="",$S4884=""),"N/A",IF($W4884&gt;=4,"Not Significant",IF($W4884&gt;=2,"Semi-Significant","Significant")))</f>
        <v>N/A</v>
      </c>
      <c r="Z4884" s="1" t="str">
        <f aca="false">IF($D4884="Z540.1 w/data",0,"")</f>
        <v/>
      </c>
      <c r="AA4884" s="1" t="e">
        <f aca="false">$Y4884+$Q4884+$Z4884</f>
        <v>#VALUE!</v>
      </c>
      <c r="AB4884" s="1" t="n">
        <f aca="false">$N4884+$Q4884</f>
        <v>0</v>
      </c>
      <c r="AC4884" s="1" t="str">
        <f aca="false">IF($Y4884="","",IF(AND($AA4884&gt;=$R4884,$AA4884&lt;=$S4884),"Pass","Fail"))</f>
        <v/>
      </c>
      <c r="AD4884" s="1" t="str">
        <f aca="false">IF($Y4884="","",IF($AA4884&gt;$R4884,"Pass","Fail"))</f>
        <v/>
      </c>
      <c r="AE4884" s="1" t="str">
        <f aca="false">IF($Y4884="","",IF($AA4884&gt;=$R4884,"Pass","Fail"))</f>
        <v/>
      </c>
      <c r="AF4884" s="1" t="str">
        <f aca="false">IF($Y4884="","",IF($AA4884&lt;=$S4884,"Pass","Fail"))</f>
        <v/>
      </c>
      <c r="AG4884" s="1" t="str">
        <f aca="false">IF($Y4884="","",IF($AA4884&lt;$S4884,"Pass","Fail"))</f>
        <v/>
      </c>
      <c r="AH4884" s="23" t="str">
        <f aca="true">INDIRECT(CHOOSE(MATCH($T4884,{"±","&gt;","≥","≤","&lt;"},0), "AC", "AD", "AE", "AF", "AG") &amp; ROW())</f>
        <v/>
      </c>
      <c r="AI4884" s="56" t="str">
        <f aca="false">IF($X4884="Not Significant","No Further Action Required",
IF($AH4884="","",
IF(AND($AH4884="Pass",$L4884="0 - Passed "),"Analysis performed; no further action required.",
IF(AND($AH4884="Fail",$L4884="1 - Failed "),"Analysis performed; no further action required.",
IF(AND($AH4884="Pass",$L4884="2 - Limited In Use "),"Analysis performed; no further action required.",
IF(AND($AH4884="Fail",$L4884="3 - Adjusted "),"Analysis performed; no further action required.",
"Unit fails analysis; TSM determination required."))))))</f>
        <v/>
      </c>
      <c r="AJ4884" s="58"/>
    </row>
    <row r="4885" customFormat="false" ht="15" hidden="false" customHeight="false" outlineLevel="0" collapsed="false">
      <c r="A4885" s="56"/>
      <c r="E4885" s="57" t="str">
        <f aca="false">IF(AND($F4885="",$G4885=""),"",IF($G4885="",$F4885,HYPERLINK($G4885,$F4885)))</f>
        <v/>
      </c>
      <c r="H4885" s="1" t="str">
        <f aca="false">IF($I4885="","None Attached",IF(LEFT($I4885,5)="https",HYPERLINK($I4885,"Datasheet"),HYPERLINK(_xlfn.CONCAT("https://",$I4885),"Datasheet")))</f>
        <v>None Attached</v>
      </c>
      <c r="M4885" s="56"/>
      <c r="P4885" s="58"/>
      <c r="Q4885" s="1" t="n">
        <f aca="false">$M4885-$N4885</f>
        <v>0</v>
      </c>
      <c r="R4885" s="56"/>
      <c r="T4885" s="59" t="s">
        <v>15</v>
      </c>
      <c r="U4885" s="1" t="n">
        <f aca="false">$S4885-$R4885</f>
        <v>0</v>
      </c>
      <c r="V4885" s="1" t="n">
        <f aca="false">IF($T4885="±",$Q4885*2,$Q4885)</f>
        <v>0</v>
      </c>
      <c r="W4885" s="60" t="str">
        <f aca="false">IFERROR($U4885/ABS($V4885),"N/A")</f>
        <v>N/A</v>
      </c>
      <c r="X4885" s="61" t="str">
        <f aca="false">IF(OR($W4885="N/A",$R4885="",$S4885=""),"N/A",IF($W4885&gt;=4,"Not Significant",IF($W4885&gt;=2,"Semi-Significant","Significant")))</f>
        <v>N/A</v>
      </c>
      <c r="Z4885" s="1" t="str">
        <f aca="false">IF($D4885="Z540.1 w/data",0,"")</f>
        <v/>
      </c>
      <c r="AA4885" s="1" t="e">
        <f aca="false">$Y4885+$Q4885+$Z4885</f>
        <v>#VALUE!</v>
      </c>
      <c r="AB4885" s="1" t="n">
        <f aca="false">$N4885+$Q4885</f>
        <v>0</v>
      </c>
      <c r="AC4885" s="1" t="str">
        <f aca="false">IF($Y4885="","",IF(AND($AA4885&gt;=$R4885,$AA4885&lt;=$S4885),"Pass","Fail"))</f>
        <v/>
      </c>
      <c r="AD4885" s="1" t="str">
        <f aca="false">IF($Y4885="","",IF($AA4885&gt;$R4885,"Pass","Fail"))</f>
        <v/>
      </c>
      <c r="AE4885" s="1" t="str">
        <f aca="false">IF($Y4885="","",IF($AA4885&gt;=$R4885,"Pass","Fail"))</f>
        <v/>
      </c>
      <c r="AF4885" s="1" t="str">
        <f aca="false">IF($Y4885="","",IF($AA4885&lt;=$S4885,"Pass","Fail"))</f>
        <v/>
      </c>
      <c r="AG4885" s="1" t="str">
        <f aca="false">IF($Y4885="","",IF($AA4885&lt;$S4885,"Pass","Fail"))</f>
        <v/>
      </c>
      <c r="AH4885" s="23" t="str">
        <f aca="true">INDIRECT(CHOOSE(MATCH($T4885,{"±","&gt;","≥","≤","&lt;"},0), "AC", "AD", "AE", "AF", "AG") &amp; ROW())</f>
        <v/>
      </c>
      <c r="AI4885" s="56" t="str">
        <f aca="false">IF($X4885="Not Significant","No Further Action Required",
IF($AH4885="","",
IF(AND($AH4885="Pass",$L4885="0 - Passed "),"Analysis performed; no further action required.",
IF(AND($AH4885="Fail",$L4885="1 - Failed "),"Analysis performed; no further action required.",
IF(AND($AH4885="Pass",$L4885="2 - Limited In Use "),"Analysis performed; no further action required.",
IF(AND($AH4885="Fail",$L4885="3 - Adjusted "),"Analysis performed; no further action required.",
"Unit fails analysis; TSM determination required."))))))</f>
        <v/>
      </c>
      <c r="AJ4885" s="58"/>
    </row>
    <row r="4886" customFormat="false" ht="15" hidden="false" customHeight="false" outlineLevel="0" collapsed="false">
      <c r="A4886" s="56"/>
      <c r="E4886" s="57" t="str">
        <f aca="false">IF(AND($F4886="",$G4886=""),"",IF($G4886="",$F4886,HYPERLINK($G4886,$F4886)))</f>
        <v/>
      </c>
      <c r="H4886" s="1" t="str">
        <f aca="false">IF($I4886="","None Attached",IF(LEFT($I4886,5)="https",HYPERLINK($I4886,"Datasheet"),HYPERLINK(_xlfn.CONCAT("https://",$I4886),"Datasheet")))</f>
        <v>None Attached</v>
      </c>
      <c r="M4886" s="56"/>
      <c r="P4886" s="58"/>
      <c r="Q4886" s="1" t="n">
        <f aca="false">$M4886-$N4886</f>
        <v>0</v>
      </c>
      <c r="R4886" s="56"/>
      <c r="T4886" s="59" t="s">
        <v>15</v>
      </c>
      <c r="U4886" s="1" t="n">
        <f aca="false">$S4886-$R4886</f>
        <v>0</v>
      </c>
      <c r="V4886" s="1" t="n">
        <f aca="false">IF($T4886="±",$Q4886*2,$Q4886)</f>
        <v>0</v>
      </c>
      <c r="W4886" s="60" t="str">
        <f aca="false">IFERROR($U4886/ABS($V4886),"N/A")</f>
        <v>N/A</v>
      </c>
      <c r="X4886" s="61" t="str">
        <f aca="false">IF(OR($W4886="N/A",$R4886="",$S4886=""),"N/A",IF($W4886&gt;=4,"Not Significant",IF($W4886&gt;=2,"Semi-Significant","Significant")))</f>
        <v>N/A</v>
      </c>
      <c r="Z4886" s="1" t="str">
        <f aca="false">IF($D4886="Z540.1 w/data",0,"")</f>
        <v/>
      </c>
      <c r="AA4886" s="1" t="e">
        <f aca="false">$Y4886+$Q4886+$Z4886</f>
        <v>#VALUE!</v>
      </c>
      <c r="AB4886" s="1" t="n">
        <f aca="false">$N4886+$Q4886</f>
        <v>0</v>
      </c>
      <c r="AC4886" s="1" t="str">
        <f aca="false">IF($Y4886="","",IF(AND($AA4886&gt;=$R4886,$AA4886&lt;=$S4886),"Pass","Fail"))</f>
        <v/>
      </c>
      <c r="AD4886" s="1" t="str">
        <f aca="false">IF($Y4886="","",IF($AA4886&gt;$R4886,"Pass","Fail"))</f>
        <v/>
      </c>
      <c r="AE4886" s="1" t="str">
        <f aca="false">IF($Y4886="","",IF($AA4886&gt;=$R4886,"Pass","Fail"))</f>
        <v/>
      </c>
      <c r="AF4886" s="1" t="str">
        <f aca="false">IF($Y4886="","",IF($AA4886&lt;=$S4886,"Pass","Fail"))</f>
        <v/>
      </c>
      <c r="AG4886" s="1" t="str">
        <f aca="false">IF($Y4886="","",IF($AA4886&lt;$S4886,"Pass","Fail"))</f>
        <v/>
      </c>
      <c r="AH4886" s="23" t="str">
        <f aca="true">INDIRECT(CHOOSE(MATCH($T4886,{"±","&gt;","≥","≤","&lt;"},0), "AC", "AD", "AE", "AF", "AG") &amp; ROW())</f>
        <v/>
      </c>
      <c r="AI4886" s="56" t="str">
        <f aca="false">IF($X4886="Not Significant","No Further Action Required",
IF($AH4886="","",
IF(AND($AH4886="Pass",$L4886="0 - Passed "),"Analysis performed; no further action required.",
IF(AND($AH4886="Fail",$L4886="1 - Failed "),"Analysis performed; no further action required.",
IF(AND($AH4886="Pass",$L4886="2 - Limited In Use "),"Analysis performed; no further action required.",
IF(AND($AH4886="Fail",$L4886="3 - Adjusted "),"Analysis performed; no further action required.",
"Unit fails analysis; TSM determination required."))))))</f>
        <v/>
      </c>
      <c r="AJ4886" s="58"/>
    </row>
    <row r="4887" customFormat="false" ht="15" hidden="false" customHeight="false" outlineLevel="0" collapsed="false">
      <c r="A4887" s="56"/>
      <c r="E4887" s="57" t="str">
        <f aca="false">IF(AND($F4887="",$G4887=""),"",IF($G4887="",$F4887,HYPERLINK($G4887,$F4887)))</f>
        <v/>
      </c>
      <c r="H4887" s="1" t="str">
        <f aca="false">IF($I4887="","None Attached",IF(LEFT($I4887,5)="https",HYPERLINK($I4887,"Datasheet"),HYPERLINK(_xlfn.CONCAT("https://",$I4887),"Datasheet")))</f>
        <v>None Attached</v>
      </c>
      <c r="M4887" s="56"/>
      <c r="P4887" s="58"/>
      <c r="Q4887" s="1" t="n">
        <f aca="false">$M4887-$N4887</f>
        <v>0</v>
      </c>
      <c r="R4887" s="56"/>
      <c r="T4887" s="59" t="s">
        <v>15</v>
      </c>
      <c r="U4887" s="1" t="n">
        <f aca="false">$S4887-$R4887</f>
        <v>0</v>
      </c>
      <c r="V4887" s="1" t="n">
        <f aca="false">IF($T4887="±",$Q4887*2,$Q4887)</f>
        <v>0</v>
      </c>
      <c r="W4887" s="60" t="str">
        <f aca="false">IFERROR($U4887/ABS($V4887),"N/A")</f>
        <v>N/A</v>
      </c>
      <c r="X4887" s="61" t="str">
        <f aca="false">IF(OR($W4887="N/A",$R4887="",$S4887=""),"N/A",IF($W4887&gt;=4,"Not Significant",IF($W4887&gt;=2,"Semi-Significant","Significant")))</f>
        <v>N/A</v>
      </c>
      <c r="Z4887" s="1" t="str">
        <f aca="false">IF($D4887="Z540.1 w/data",0,"")</f>
        <v/>
      </c>
      <c r="AA4887" s="1" t="e">
        <f aca="false">$Y4887+$Q4887+$Z4887</f>
        <v>#VALUE!</v>
      </c>
      <c r="AB4887" s="1" t="n">
        <f aca="false">$N4887+$Q4887</f>
        <v>0</v>
      </c>
      <c r="AC4887" s="1" t="str">
        <f aca="false">IF($Y4887="","",IF(AND($AA4887&gt;=$R4887,$AA4887&lt;=$S4887),"Pass","Fail"))</f>
        <v/>
      </c>
      <c r="AD4887" s="1" t="str">
        <f aca="false">IF($Y4887="","",IF($AA4887&gt;$R4887,"Pass","Fail"))</f>
        <v/>
      </c>
      <c r="AE4887" s="1" t="str">
        <f aca="false">IF($Y4887="","",IF($AA4887&gt;=$R4887,"Pass","Fail"))</f>
        <v/>
      </c>
      <c r="AF4887" s="1" t="str">
        <f aca="false">IF($Y4887="","",IF($AA4887&lt;=$S4887,"Pass","Fail"))</f>
        <v/>
      </c>
      <c r="AG4887" s="1" t="str">
        <f aca="false">IF($Y4887="","",IF($AA4887&lt;$S4887,"Pass","Fail"))</f>
        <v/>
      </c>
      <c r="AH4887" s="23" t="str">
        <f aca="true">INDIRECT(CHOOSE(MATCH($T4887,{"±","&gt;","≥","≤","&lt;"},0), "AC", "AD", "AE", "AF", "AG") &amp; ROW())</f>
        <v/>
      </c>
      <c r="AI4887" s="56" t="str">
        <f aca="false">IF($X4887="Not Significant","No Further Action Required",
IF($AH4887="","",
IF(AND($AH4887="Pass",$L4887="0 - Passed "),"Analysis performed; no further action required.",
IF(AND($AH4887="Fail",$L4887="1 - Failed "),"Analysis performed; no further action required.",
IF(AND($AH4887="Pass",$L4887="2 - Limited In Use "),"Analysis performed; no further action required.",
IF(AND($AH4887="Fail",$L4887="3 - Adjusted "),"Analysis performed; no further action required.",
"Unit fails analysis; TSM determination required."))))))</f>
        <v/>
      </c>
      <c r="AJ4887" s="58"/>
    </row>
    <row r="4888" customFormat="false" ht="15" hidden="false" customHeight="false" outlineLevel="0" collapsed="false">
      <c r="A4888" s="56"/>
      <c r="E4888" s="57" t="str">
        <f aca="false">IF(AND($F4888="",$G4888=""),"",IF($G4888="",$F4888,HYPERLINK($G4888,$F4888)))</f>
        <v/>
      </c>
      <c r="H4888" s="1" t="str">
        <f aca="false">IF($I4888="","None Attached",IF(LEFT($I4888,5)="https",HYPERLINK($I4888,"Datasheet"),HYPERLINK(_xlfn.CONCAT("https://",$I4888),"Datasheet")))</f>
        <v>None Attached</v>
      </c>
      <c r="M4888" s="56"/>
      <c r="P4888" s="58"/>
      <c r="Q4888" s="1" t="n">
        <f aca="false">$M4888-$N4888</f>
        <v>0</v>
      </c>
      <c r="R4888" s="56"/>
      <c r="T4888" s="59" t="s">
        <v>15</v>
      </c>
      <c r="U4888" s="1" t="n">
        <f aca="false">$S4888-$R4888</f>
        <v>0</v>
      </c>
      <c r="V4888" s="1" t="n">
        <f aca="false">IF($T4888="±",$Q4888*2,$Q4888)</f>
        <v>0</v>
      </c>
      <c r="W4888" s="60" t="str">
        <f aca="false">IFERROR($U4888/ABS($V4888),"N/A")</f>
        <v>N/A</v>
      </c>
      <c r="X4888" s="61" t="str">
        <f aca="false">IF(OR($W4888="N/A",$R4888="",$S4888=""),"N/A",IF($W4888&gt;=4,"Not Significant",IF($W4888&gt;=2,"Semi-Significant","Significant")))</f>
        <v>N/A</v>
      </c>
      <c r="Z4888" s="1" t="str">
        <f aca="false">IF($D4888="Z540.1 w/data",0,"")</f>
        <v/>
      </c>
      <c r="AA4888" s="1" t="e">
        <f aca="false">$Y4888+$Q4888+$Z4888</f>
        <v>#VALUE!</v>
      </c>
      <c r="AB4888" s="1" t="n">
        <f aca="false">$N4888+$Q4888</f>
        <v>0</v>
      </c>
      <c r="AC4888" s="1" t="str">
        <f aca="false">IF($Y4888="","",IF(AND($AA4888&gt;=$R4888,$AA4888&lt;=$S4888),"Pass","Fail"))</f>
        <v/>
      </c>
      <c r="AD4888" s="1" t="str">
        <f aca="false">IF($Y4888="","",IF($AA4888&gt;$R4888,"Pass","Fail"))</f>
        <v/>
      </c>
      <c r="AE4888" s="1" t="str">
        <f aca="false">IF($Y4888="","",IF($AA4888&gt;=$R4888,"Pass","Fail"))</f>
        <v/>
      </c>
      <c r="AF4888" s="1" t="str">
        <f aca="false">IF($Y4888="","",IF($AA4888&lt;=$S4888,"Pass","Fail"))</f>
        <v/>
      </c>
      <c r="AG4888" s="1" t="str">
        <f aca="false">IF($Y4888="","",IF($AA4888&lt;$S4888,"Pass","Fail"))</f>
        <v/>
      </c>
      <c r="AH4888" s="23" t="str">
        <f aca="true">INDIRECT(CHOOSE(MATCH($T4888,{"±","&gt;","≥","≤","&lt;"},0), "AC", "AD", "AE", "AF", "AG") &amp; ROW())</f>
        <v/>
      </c>
      <c r="AI4888" s="56" t="str">
        <f aca="false">IF($X4888="Not Significant","No Further Action Required",
IF($AH4888="","",
IF(AND($AH4888="Pass",$L4888="0 - Passed "),"Analysis performed; no further action required.",
IF(AND($AH4888="Fail",$L4888="1 - Failed "),"Analysis performed; no further action required.",
IF(AND($AH4888="Pass",$L4888="2 - Limited In Use "),"Analysis performed; no further action required.",
IF(AND($AH4888="Fail",$L4888="3 - Adjusted "),"Analysis performed; no further action required.",
"Unit fails analysis; TSM determination required."))))))</f>
        <v/>
      </c>
      <c r="AJ4888" s="58"/>
    </row>
    <row r="4889" customFormat="false" ht="15" hidden="false" customHeight="false" outlineLevel="0" collapsed="false">
      <c r="A4889" s="56"/>
      <c r="E4889" s="57" t="str">
        <f aca="false">IF(AND($F4889="",$G4889=""),"",IF($G4889="",$F4889,HYPERLINK($G4889,$F4889)))</f>
        <v/>
      </c>
      <c r="H4889" s="1" t="str">
        <f aca="false">IF($I4889="","None Attached",IF(LEFT($I4889,5)="https",HYPERLINK($I4889,"Datasheet"),HYPERLINK(_xlfn.CONCAT("https://",$I4889),"Datasheet")))</f>
        <v>None Attached</v>
      </c>
      <c r="M4889" s="56"/>
      <c r="P4889" s="58"/>
      <c r="Q4889" s="1" t="n">
        <f aca="false">$M4889-$N4889</f>
        <v>0</v>
      </c>
      <c r="R4889" s="56"/>
      <c r="T4889" s="59" t="s">
        <v>15</v>
      </c>
      <c r="U4889" s="1" t="n">
        <f aca="false">$S4889-$R4889</f>
        <v>0</v>
      </c>
      <c r="V4889" s="1" t="n">
        <f aca="false">IF($T4889="±",$Q4889*2,$Q4889)</f>
        <v>0</v>
      </c>
      <c r="W4889" s="60" t="str">
        <f aca="false">IFERROR($U4889/ABS($V4889),"N/A")</f>
        <v>N/A</v>
      </c>
      <c r="X4889" s="61" t="str">
        <f aca="false">IF(OR($W4889="N/A",$R4889="",$S4889=""),"N/A",IF($W4889&gt;=4,"Not Significant",IF($W4889&gt;=2,"Semi-Significant","Significant")))</f>
        <v>N/A</v>
      </c>
      <c r="Z4889" s="1" t="str">
        <f aca="false">IF($D4889="Z540.1 w/data",0,"")</f>
        <v/>
      </c>
      <c r="AA4889" s="1" t="e">
        <f aca="false">$Y4889+$Q4889+$Z4889</f>
        <v>#VALUE!</v>
      </c>
      <c r="AB4889" s="1" t="n">
        <f aca="false">$N4889+$Q4889</f>
        <v>0</v>
      </c>
      <c r="AC4889" s="1" t="str">
        <f aca="false">IF($Y4889="","",IF(AND($AA4889&gt;=$R4889,$AA4889&lt;=$S4889),"Pass","Fail"))</f>
        <v/>
      </c>
      <c r="AD4889" s="1" t="str">
        <f aca="false">IF($Y4889="","",IF($AA4889&gt;$R4889,"Pass","Fail"))</f>
        <v/>
      </c>
      <c r="AE4889" s="1" t="str">
        <f aca="false">IF($Y4889="","",IF($AA4889&gt;=$R4889,"Pass","Fail"))</f>
        <v/>
      </c>
      <c r="AF4889" s="1" t="str">
        <f aca="false">IF($Y4889="","",IF($AA4889&lt;=$S4889,"Pass","Fail"))</f>
        <v/>
      </c>
      <c r="AG4889" s="1" t="str">
        <f aca="false">IF($Y4889="","",IF($AA4889&lt;$S4889,"Pass","Fail"))</f>
        <v/>
      </c>
      <c r="AH4889" s="23" t="str">
        <f aca="true">INDIRECT(CHOOSE(MATCH($T4889,{"±","&gt;","≥","≤","&lt;"},0), "AC", "AD", "AE", "AF", "AG") &amp; ROW())</f>
        <v/>
      </c>
      <c r="AI4889" s="56" t="str">
        <f aca="false">IF($X4889="Not Significant","No Further Action Required",
IF($AH4889="","",
IF(AND($AH4889="Pass",$L4889="0 - Passed "),"Analysis performed; no further action required.",
IF(AND($AH4889="Fail",$L4889="1 - Failed "),"Analysis performed; no further action required.",
IF(AND($AH4889="Pass",$L4889="2 - Limited In Use "),"Analysis performed; no further action required.",
IF(AND($AH4889="Fail",$L4889="3 - Adjusted "),"Analysis performed; no further action required.",
"Unit fails analysis; TSM determination required."))))))</f>
        <v/>
      </c>
      <c r="AJ4889" s="58"/>
    </row>
    <row r="4890" customFormat="false" ht="15" hidden="false" customHeight="false" outlineLevel="0" collapsed="false">
      <c r="A4890" s="56"/>
      <c r="E4890" s="57" t="str">
        <f aca="false">IF(AND($F4890="",$G4890=""),"",IF($G4890="",$F4890,HYPERLINK($G4890,$F4890)))</f>
        <v/>
      </c>
      <c r="H4890" s="1" t="str">
        <f aca="false">IF($I4890="","None Attached",IF(LEFT($I4890,5)="https",HYPERLINK($I4890,"Datasheet"),HYPERLINK(_xlfn.CONCAT("https://",$I4890),"Datasheet")))</f>
        <v>None Attached</v>
      </c>
      <c r="M4890" s="56"/>
      <c r="P4890" s="58"/>
      <c r="Q4890" s="1" t="n">
        <f aca="false">$M4890-$N4890</f>
        <v>0</v>
      </c>
      <c r="R4890" s="56"/>
      <c r="T4890" s="59" t="s">
        <v>15</v>
      </c>
      <c r="U4890" s="1" t="n">
        <f aca="false">$S4890-$R4890</f>
        <v>0</v>
      </c>
      <c r="V4890" s="1" t="n">
        <f aca="false">IF($T4890="±",$Q4890*2,$Q4890)</f>
        <v>0</v>
      </c>
      <c r="W4890" s="60" t="str">
        <f aca="false">IFERROR($U4890/ABS($V4890),"N/A")</f>
        <v>N/A</v>
      </c>
      <c r="X4890" s="61" t="str">
        <f aca="false">IF(OR($W4890="N/A",$R4890="",$S4890=""),"N/A",IF($W4890&gt;=4,"Not Significant",IF($W4890&gt;=2,"Semi-Significant","Significant")))</f>
        <v>N/A</v>
      </c>
      <c r="Z4890" s="1" t="str">
        <f aca="false">IF($D4890="Z540.1 w/data",0,"")</f>
        <v/>
      </c>
      <c r="AA4890" s="1" t="e">
        <f aca="false">$Y4890+$Q4890+$Z4890</f>
        <v>#VALUE!</v>
      </c>
      <c r="AB4890" s="1" t="n">
        <f aca="false">$N4890+$Q4890</f>
        <v>0</v>
      </c>
      <c r="AC4890" s="1" t="str">
        <f aca="false">IF($Y4890="","",IF(AND($AA4890&gt;=$R4890,$AA4890&lt;=$S4890),"Pass","Fail"))</f>
        <v/>
      </c>
      <c r="AD4890" s="1" t="str">
        <f aca="false">IF($Y4890="","",IF($AA4890&gt;$R4890,"Pass","Fail"))</f>
        <v/>
      </c>
      <c r="AE4890" s="1" t="str">
        <f aca="false">IF($Y4890="","",IF($AA4890&gt;=$R4890,"Pass","Fail"))</f>
        <v/>
      </c>
      <c r="AF4890" s="1" t="str">
        <f aca="false">IF($Y4890="","",IF($AA4890&lt;=$S4890,"Pass","Fail"))</f>
        <v/>
      </c>
      <c r="AG4890" s="1" t="str">
        <f aca="false">IF($Y4890="","",IF($AA4890&lt;$S4890,"Pass","Fail"))</f>
        <v/>
      </c>
      <c r="AH4890" s="23" t="str">
        <f aca="true">INDIRECT(CHOOSE(MATCH($T4890,{"±","&gt;","≥","≤","&lt;"},0), "AC", "AD", "AE", "AF", "AG") &amp; ROW())</f>
        <v/>
      </c>
      <c r="AI4890" s="56" t="str">
        <f aca="false">IF($X4890="Not Significant","No Further Action Required",
IF($AH4890="","",
IF(AND($AH4890="Pass",$L4890="0 - Passed "),"Analysis performed; no further action required.",
IF(AND($AH4890="Fail",$L4890="1 - Failed "),"Analysis performed; no further action required.",
IF(AND($AH4890="Pass",$L4890="2 - Limited In Use "),"Analysis performed; no further action required.",
IF(AND($AH4890="Fail",$L4890="3 - Adjusted "),"Analysis performed; no further action required.",
"Unit fails analysis; TSM determination required."))))))</f>
        <v/>
      </c>
      <c r="AJ4890" s="58"/>
    </row>
    <row r="4891" customFormat="false" ht="15" hidden="false" customHeight="false" outlineLevel="0" collapsed="false">
      <c r="A4891" s="56"/>
      <c r="E4891" s="57" t="str">
        <f aca="false">IF(AND($F4891="",$G4891=""),"",IF($G4891="",$F4891,HYPERLINK($G4891,$F4891)))</f>
        <v/>
      </c>
      <c r="H4891" s="1" t="str">
        <f aca="false">IF($I4891="","None Attached",IF(LEFT($I4891,5)="https",HYPERLINK($I4891,"Datasheet"),HYPERLINK(_xlfn.CONCAT("https://",$I4891),"Datasheet")))</f>
        <v>None Attached</v>
      </c>
      <c r="M4891" s="56"/>
      <c r="P4891" s="58"/>
      <c r="Q4891" s="1" t="n">
        <f aca="false">$M4891-$N4891</f>
        <v>0</v>
      </c>
      <c r="R4891" s="56"/>
      <c r="T4891" s="59" t="s">
        <v>15</v>
      </c>
      <c r="U4891" s="1" t="n">
        <f aca="false">$S4891-$R4891</f>
        <v>0</v>
      </c>
      <c r="V4891" s="1" t="n">
        <f aca="false">IF($T4891="±",$Q4891*2,$Q4891)</f>
        <v>0</v>
      </c>
      <c r="W4891" s="60" t="str">
        <f aca="false">IFERROR($U4891/ABS($V4891),"N/A")</f>
        <v>N/A</v>
      </c>
      <c r="X4891" s="61" t="str">
        <f aca="false">IF(OR($W4891="N/A",$R4891="",$S4891=""),"N/A",IF($W4891&gt;=4,"Not Significant",IF($W4891&gt;=2,"Semi-Significant","Significant")))</f>
        <v>N/A</v>
      </c>
      <c r="Z4891" s="1" t="str">
        <f aca="false">IF($D4891="Z540.1 w/data",0,"")</f>
        <v/>
      </c>
      <c r="AA4891" s="1" t="e">
        <f aca="false">$Y4891+$Q4891+$Z4891</f>
        <v>#VALUE!</v>
      </c>
      <c r="AB4891" s="1" t="n">
        <f aca="false">$N4891+$Q4891</f>
        <v>0</v>
      </c>
      <c r="AC4891" s="1" t="str">
        <f aca="false">IF($Y4891="","",IF(AND($AA4891&gt;=$R4891,$AA4891&lt;=$S4891),"Pass","Fail"))</f>
        <v/>
      </c>
      <c r="AD4891" s="1" t="str">
        <f aca="false">IF($Y4891="","",IF($AA4891&gt;$R4891,"Pass","Fail"))</f>
        <v/>
      </c>
      <c r="AE4891" s="1" t="str">
        <f aca="false">IF($Y4891="","",IF($AA4891&gt;=$R4891,"Pass","Fail"))</f>
        <v/>
      </c>
      <c r="AF4891" s="1" t="str">
        <f aca="false">IF($Y4891="","",IF($AA4891&lt;=$S4891,"Pass","Fail"))</f>
        <v/>
      </c>
      <c r="AG4891" s="1" t="str">
        <f aca="false">IF($Y4891="","",IF($AA4891&lt;$S4891,"Pass","Fail"))</f>
        <v/>
      </c>
      <c r="AH4891" s="23" t="str">
        <f aca="true">INDIRECT(CHOOSE(MATCH($T4891,{"±","&gt;","≥","≤","&lt;"},0), "AC", "AD", "AE", "AF", "AG") &amp; ROW())</f>
        <v/>
      </c>
      <c r="AI4891" s="56" t="str">
        <f aca="false">IF($X4891="Not Significant","No Further Action Required",
IF($AH4891="","",
IF(AND($AH4891="Pass",$L4891="0 - Passed "),"Analysis performed; no further action required.",
IF(AND($AH4891="Fail",$L4891="1 - Failed "),"Analysis performed; no further action required.",
IF(AND($AH4891="Pass",$L4891="2 - Limited In Use "),"Analysis performed; no further action required.",
IF(AND($AH4891="Fail",$L4891="3 - Adjusted "),"Analysis performed; no further action required.",
"Unit fails analysis; TSM determination required."))))))</f>
        <v/>
      </c>
      <c r="AJ4891" s="58"/>
    </row>
    <row r="4892" customFormat="false" ht="15" hidden="false" customHeight="false" outlineLevel="0" collapsed="false">
      <c r="A4892" s="56"/>
      <c r="E4892" s="57" t="str">
        <f aca="false">IF(AND($F4892="",$G4892=""),"",IF($G4892="",$F4892,HYPERLINK($G4892,$F4892)))</f>
        <v/>
      </c>
      <c r="H4892" s="1" t="str">
        <f aca="false">IF($I4892="","None Attached",IF(LEFT($I4892,5)="https",HYPERLINK($I4892,"Datasheet"),HYPERLINK(_xlfn.CONCAT("https://",$I4892),"Datasheet")))</f>
        <v>None Attached</v>
      </c>
      <c r="M4892" s="56"/>
      <c r="P4892" s="58"/>
      <c r="Q4892" s="1" t="n">
        <f aca="false">$M4892-$N4892</f>
        <v>0</v>
      </c>
      <c r="R4892" s="56"/>
      <c r="T4892" s="59" t="s">
        <v>15</v>
      </c>
      <c r="U4892" s="1" t="n">
        <f aca="false">$S4892-$R4892</f>
        <v>0</v>
      </c>
      <c r="V4892" s="1" t="n">
        <f aca="false">IF($T4892="±",$Q4892*2,$Q4892)</f>
        <v>0</v>
      </c>
      <c r="W4892" s="60" t="str">
        <f aca="false">IFERROR($U4892/ABS($V4892),"N/A")</f>
        <v>N/A</v>
      </c>
      <c r="X4892" s="61" t="str">
        <f aca="false">IF(OR($W4892="N/A",$R4892="",$S4892=""),"N/A",IF($W4892&gt;=4,"Not Significant",IF($W4892&gt;=2,"Semi-Significant","Significant")))</f>
        <v>N/A</v>
      </c>
      <c r="Z4892" s="1" t="str">
        <f aca="false">IF($D4892="Z540.1 w/data",0,"")</f>
        <v/>
      </c>
      <c r="AA4892" s="1" t="e">
        <f aca="false">$Y4892+$Q4892+$Z4892</f>
        <v>#VALUE!</v>
      </c>
      <c r="AB4892" s="1" t="n">
        <f aca="false">$N4892+$Q4892</f>
        <v>0</v>
      </c>
      <c r="AC4892" s="1" t="str">
        <f aca="false">IF($Y4892="","",IF(AND($AA4892&gt;=$R4892,$AA4892&lt;=$S4892),"Pass","Fail"))</f>
        <v/>
      </c>
      <c r="AD4892" s="1" t="str">
        <f aca="false">IF($Y4892="","",IF($AA4892&gt;$R4892,"Pass","Fail"))</f>
        <v/>
      </c>
      <c r="AE4892" s="1" t="str">
        <f aca="false">IF($Y4892="","",IF($AA4892&gt;=$R4892,"Pass","Fail"))</f>
        <v/>
      </c>
      <c r="AF4892" s="1" t="str">
        <f aca="false">IF($Y4892="","",IF($AA4892&lt;=$S4892,"Pass","Fail"))</f>
        <v/>
      </c>
      <c r="AG4892" s="1" t="str">
        <f aca="false">IF($Y4892="","",IF($AA4892&lt;$S4892,"Pass","Fail"))</f>
        <v/>
      </c>
      <c r="AH4892" s="23" t="str">
        <f aca="true">INDIRECT(CHOOSE(MATCH($T4892,{"±","&gt;","≥","≤","&lt;"},0), "AC", "AD", "AE", "AF", "AG") &amp; ROW())</f>
        <v/>
      </c>
      <c r="AI4892" s="56" t="str">
        <f aca="false">IF($X4892="Not Significant","No Further Action Required",
IF($AH4892="","",
IF(AND($AH4892="Pass",$L4892="0 - Passed "),"Analysis performed; no further action required.",
IF(AND($AH4892="Fail",$L4892="1 - Failed "),"Analysis performed; no further action required.",
IF(AND($AH4892="Pass",$L4892="2 - Limited In Use "),"Analysis performed; no further action required.",
IF(AND($AH4892="Fail",$L4892="3 - Adjusted "),"Analysis performed; no further action required.",
"Unit fails analysis; TSM determination required."))))))</f>
        <v/>
      </c>
      <c r="AJ4892" s="58"/>
    </row>
    <row r="4893" customFormat="false" ht="15" hidden="false" customHeight="false" outlineLevel="0" collapsed="false">
      <c r="A4893" s="56"/>
      <c r="E4893" s="57" t="str">
        <f aca="false">IF(AND($F4893="",$G4893=""),"",IF($G4893="",$F4893,HYPERLINK($G4893,$F4893)))</f>
        <v/>
      </c>
      <c r="H4893" s="1" t="str">
        <f aca="false">IF($I4893="","None Attached",IF(LEFT($I4893,5)="https",HYPERLINK($I4893,"Datasheet"),HYPERLINK(_xlfn.CONCAT("https://",$I4893),"Datasheet")))</f>
        <v>None Attached</v>
      </c>
      <c r="M4893" s="56"/>
      <c r="P4893" s="58"/>
      <c r="Q4893" s="1" t="n">
        <f aca="false">$M4893-$N4893</f>
        <v>0</v>
      </c>
      <c r="R4893" s="56"/>
      <c r="T4893" s="59" t="s">
        <v>15</v>
      </c>
      <c r="U4893" s="1" t="n">
        <f aca="false">$S4893-$R4893</f>
        <v>0</v>
      </c>
      <c r="V4893" s="1" t="n">
        <f aca="false">IF($T4893="±",$Q4893*2,$Q4893)</f>
        <v>0</v>
      </c>
      <c r="W4893" s="60" t="str">
        <f aca="false">IFERROR($U4893/ABS($V4893),"N/A")</f>
        <v>N/A</v>
      </c>
      <c r="X4893" s="61" t="str">
        <f aca="false">IF(OR($W4893="N/A",$R4893="",$S4893=""),"N/A",IF($W4893&gt;=4,"Not Significant",IF($W4893&gt;=2,"Semi-Significant","Significant")))</f>
        <v>N/A</v>
      </c>
      <c r="Z4893" s="1" t="str">
        <f aca="false">IF($D4893="Z540.1 w/data",0,"")</f>
        <v/>
      </c>
      <c r="AA4893" s="1" t="e">
        <f aca="false">$Y4893+$Q4893+$Z4893</f>
        <v>#VALUE!</v>
      </c>
      <c r="AB4893" s="1" t="n">
        <f aca="false">$N4893+$Q4893</f>
        <v>0</v>
      </c>
      <c r="AC4893" s="1" t="str">
        <f aca="false">IF($Y4893="","",IF(AND($AA4893&gt;=$R4893,$AA4893&lt;=$S4893),"Pass","Fail"))</f>
        <v/>
      </c>
      <c r="AD4893" s="1" t="str">
        <f aca="false">IF($Y4893="","",IF($AA4893&gt;$R4893,"Pass","Fail"))</f>
        <v/>
      </c>
      <c r="AE4893" s="1" t="str">
        <f aca="false">IF($Y4893="","",IF($AA4893&gt;=$R4893,"Pass","Fail"))</f>
        <v/>
      </c>
      <c r="AF4893" s="1" t="str">
        <f aca="false">IF($Y4893="","",IF($AA4893&lt;=$S4893,"Pass","Fail"))</f>
        <v/>
      </c>
      <c r="AG4893" s="1" t="str">
        <f aca="false">IF($Y4893="","",IF($AA4893&lt;$S4893,"Pass","Fail"))</f>
        <v/>
      </c>
      <c r="AH4893" s="23" t="str">
        <f aca="true">INDIRECT(CHOOSE(MATCH($T4893,{"±","&gt;","≥","≤","&lt;"},0), "AC", "AD", "AE", "AF", "AG") &amp; ROW())</f>
        <v/>
      </c>
      <c r="AI4893" s="56" t="str">
        <f aca="false">IF($X4893="Not Significant","No Further Action Required",
IF($AH4893="","",
IF(AND($AH4893="Pass",$L4893="0 - Passed "),"Analysis performed; no further action required.",
IF(AND($AH4893="Fail",$L4893="1 - Failed "),"Analysis performed; no further action required.",
IF(AND($AH4893="Pass",$L4893="2 - Limited In Use "),"Analysis performed; no further action required.",
IF(AND($AH4893="Fail",$L4893="3 - Adjusted "),"Analysis performed; no further action required.",
"Unit fails analysis; TSM determination required."))))))</f>
        <v/>
      </c>
      <c r="AJ4893" s="58"/>
    </row>
    <row r="4894" customFormat="false" ht="15" hidden="false" customHeight="false" outlineLevel="0" collapsed="false">
      <c r="A4894" s="56"/>
      <c r="E4894" s="57" t="str">
        <f aca="false">IF(AND($F4894="",$G4894=""),"",IF($G4894="",$F4894,HYPERLINK($G4894,$F4894)))</f>
        <v/>
      </c>
      <c r="H4894" s="1" t="str">
        <f aca="false">IF($I4894="","None Attached",IF(LEFT($I4894,5)="https",HYPERLINK($I4894,"Datasheet"),HYPERLINK(_xlfn.CONCAT("https://",$I4894),"Datasheet")))</f>
        <v>None Attached</v>
      </c>
      <c r="M4894" s="56"/>
      <c r="P4894" s="58"/>
      <c r="Q4894" s="1" t="n">
        <f aca="false">$M4894-$N4894</f>
        <v>0</v>
      </c>
      <c r="R4894" s="56"/>
      <c r="T4894" s="59" t="s">
        <v>15</v>
      </c>
      <c r="U4894" s="1" t="n">
        <f aca="false">$S4894-$R4894</f>
        <v>0</v>
      </c>
      <c r="V4894" s="1" t="n">
        <f aca="false">IF($T4894="±",$Q4894*2,$Q4894)</f>
        <v>0</v>
      </c>
      <c r="W4894" s="60" t="str">
        <f aca="false">IFERROR($U4894/ABS($V4894),"N/A")</f>
        <v>N/A</v>
      </c>
      <c r="X4894" s="61" t="str">
        <f aca="false">IF(OR($W4894="N/A",$R4894="",$S4894=""),"N/A",IF($W4894&gt;=4,"Not Significant",IF($W4894&gt;=2,"Semi-Significant","Significant")))</f>
        <v>N/A</v>
      </c>
      <c r="Z4894" s="1" t="str">
        <f aca="false">IF($D4894="Z540.1 w/data",0,"")</f>
        <v/>
      </c>
      <c r="AA4894" s="1" t="e">
        <f aca="false">$Y4894+$Q4894+$Z4894</f>
        <v>#VALUE!</v>
      </c>
      <c r="AB4894" s="1" t="n">
        <f aca="false">$N4894+$Q4894</f>
        <v>0</v>
      </c>
      <c r="AC4894" s="1" t="str">
        <f aca="false">IF($Y4894="","",IF(AND($AA4894&gt;=$R4894,$AA4894&lt;=$S4894),"Pass","Fail"))</f>
        <v/>
      </c>
      <c r="AD4894" s="1" t="str">
        <f aca="false">IF($Y4894="","",IF($AA4894&gt;$R4894,"Pass","Fail"))</f>
        <v/>
      </c>
      <c r="AE4894" s="1" t="str">
        <f aca="false">IF($Y4894="","",IF($AA4894&gt;=$R4894,"Pass","Fail"))</f>
        <v/>
      </c>
      <c r="AF4894" s="1" t="str">
        <f aca="false">IF($Y4894="","",IF($AA4894&lt;=$S4894,"Pass","Fail"))</f>
        <v/>
      </c>
      <c r="AG4894" s="1" t="str">
        <f aca="false">IF($Y4894="","",IF($AA4894&lt;$S4894,"Pass","Fail"))</f>
        <v/>
      </c>
      <c r="AH4894" s="23" t="str">
        <f aca="true">INDIRECT(CHOOSE(MATCH($T4894,{"±","&gt;","≥","≤","&lt;"},0), "AC", "AD", "AE", "AF", "AG") &amp; ROW())</f>
        <v/>
      </c>
      <c r="AI4894" s="56" t="str">
        <f aca="false">IF($X4894="Not Significant","No Further Action Required",
IF($AH4894="","",
IF(AND($AH4894="Pass",$L4894="0 - Passed "),"Analysis performed; no further action required.",
IF(AND($AH4894="Fail",$L4894="1 - Failed "),"Analysis performed; no further action required.",
IF(AND($AH4894="Pass",$L4894="2 - Limited In Use "),"Analysis performed; no further action required.",
IF(AND($AH4894="Fail",$L4894="3 - Adjusted "),"Analysis performed; no further action required.",
"Unit fails analysis; TSM determination required."))))))</f>
        <v/>
      </c>
      <c r="AJ4894" s="58"/>
    </row>
    <row r="4895" customFormat="false" ht="15" hidden="false" customHeight="false" outlineLevel="0" collapsed="false">
      <c r="A4895" s="56"/>
      <c r="E4895" s="57" t="str">
        <f aca="false">IF(AND($F4895="",$G4895=""),"",IF($G4895="",$F4895,HYPERLINK($G4895,$F4895)))</f>
        <v/>
      </c>
      <c r="H4895" s="1" t="str">
        <f aca="false">IF($I4895="","None Attached",IF(LEFT($I4895,5)="https",HYPERLINK($I4895,"Datasheet"),HYPERLINK(_xlfn.CONCAT("https://",$I4895),"Datasheet")))</f>
        <v>None Attached</v>
      </c>
      <c r="M4895" s="56"/>
      <c r="P4895" s="58"/>
      <c r="Q4895" s="1" t="n">
        <f aca="false">$M4895-$N4895</f>
        <v>0</v>
      </c>
      <c r="R4895" s="56"/>
      <c r="T4895" s="59" t="s">
        <v>15</v>
      </c>
      <c r="U4895" s="1" t="n">
        <f aca="false">$S4895-$R4895</f>
        <v>0</v>
      </c>
      <c r="V4895" s="1" t="n">
        <f aca="false">IF($T4895="±",$Q4895*2,$Q4895)</f>
        <v>0</v>
      </c>
      <c r="W4895" s="60" t="str">
        <f aca="false">IFERROR($U4895/ABS($V4895),"N/A")</f>
        <v>N/A</v>
      </c>
      <c r="X4895" s="61" t="str">
        <f aca="false">IF(OR($W4895="N/A",$R4895="",$S4895=""),"N/A",IF($W4895&gt;=4,"Not Significant",IF($W4895&gt;=2,"Semi-Significant","Significant")))</f>
        <v>N/A</v>
      </c>
      <c r="Z4895" s="1" t="str">
        <f aca="false">IF($D4895="Z540.1 w/data",0,"")</f>
        <v/>
      </c>
      <c r="AA4895" s="1" t="e">
        <f aca="false">$Y4895+$Q4895+$Z4895</f>
        <v>#VALUE!</v>
      </c>
      <c r="AB4895" s="1" t="n">
        <f aca="false">$N4895+$Q4895</f>
        <v>0</v>
      </c>
      <c r="AC4895" s="1" t="str">
        <f aca="false">IF($Y4895="","",IF(AND($AA4895&gt;=$R4895,$AA4895&lt;=$S4895),"Pass","Fail"))</f>
        <v/>
      </c>
      <c r="AD4895" s="1" t="str">
        <f aca="false">IF($Y4895="","",IF($AA4895&gt;$R4895,"Pass","Fail"))</f>
        <v/>
      </c>
      <c r="AE4895" s="1" t="str">
        <f aca="false">IF($Y4895="","",IF($AA4895&gt;=$R4895,"Pass","Fail"))</f>
        <v/>
      </c>
      <c r="AF4895" s="1" t="str">
        <f aca="false">IF($Y4895="","",IF($AA4895&lt;=$S4895,"Pass","Fail"))</f>
        <v/>
      </c>
      <c r="AG4895" s="1" t="str">
        <f aca="false">IF($Y4895="","",IF($AA4895&lt;$S4895,"Pass","Fail"))</f>
        <v/>
      </c>
      <c r="AH4895" s="23" t="str">
        <f aca="true">INDIRECT(CHOOSE(MATCH($T4895,{"±","&gt;","≥","≤","&lt;"},0), "AC", "AD", "AE", "AF", "AG") &amp; ROW())</f>
        <v/>
      </c>
      <c r="AI4895" s="56" t="str">
        <f aca="false">IF($X4895="Not Significant","No Further Action Required",
IF($AH4895="","",
IF(AND($AH4895="Pass",$L4895="0 - Passed "),"Analysis performed; no further action required.",
IF(AND($AH4895="Fail",$L4895="1 - Failed "),"Analysis performed; no further action required.",
IF(AND($AH4895="Pass",$L4895="2 - Limited In Use "),"Analysis performed; no further action required.",
IF(AND($AH4895="Fail",$L4895="3 - Adjusted "),"Analysis performed; no further action required.",
"Unit fails analysis; TSM determination required."))))))</f>
        <v/>
      </c>
      <c r="AJ4895" s="58"/>
    </row>
    <row r="4896" customFormat="false" ht="15" hidden="false" customHeight="false" outlineLevel="0" collapsed="false">
      <c r="A4896" s="56"/>
      <c r="E4896" s="57" t="str">
        <f aca="false">IF(AND($F4896="",$G4896=""),"",IF($G4896="",$F4896,HYPERLINK($G4896,$F4896)))</f>
        <v/>
      </c>
      <c r="H4896" s="1" t="str">
        <f aca="false">IF($I4896="","None Attached",IF(LEFT($I4896,5)="https",HYPERLINK($I4896,"Datasheet"),HYPERLINK(_xlfn.CONCAT("https://",$I4896),"Datasheet")))</f>
        <v>None Attached</v>
      </c>
      <c r="M4896" s="56"/>
      <c r="P4896" s="58"/>
      <c r="Q4896" s="1" t="n">
        <f aca="false">$M4896-$N4896</f>
        <v>0</v>
      </c>
      <c r="R4896" s="56"/>
      <c r="T4896" s="59" t="s">
        <v>15</v>
      </c>
      <c r="U4896" s="1" t="n">
        <f aca="false">$S4896-$R4896</f>
        <v>0</v>
      </c>
      <c r="V4896" s="1" t="n">
        <f aca="false">IF($T4896="±",$Q4896*2,$Q4896)</f>
        <v>0</v>
      </c>
      <c r="W4896" s="60" t="str">
        <f aca="false">IFERROR($U4896/ABS($V4896),"N/A")</f>
        <v>N/A</v>
      </c>
      <c r="X4896" s="61" t="str">
        <f aca="false">IF(OR($W4896="N/A",$R4896="",$S4896=""),"N/A",IF($W4896&gt;=4,"Not Significant",IF($W4896&gt;=2,"Semi-Significant","Significant")))</f>
        <v>N/A</v>
      </c>
      <c r="Z4896" s="1" t="str">
        <f aca="false">IF($D4896="Z540.1 w/data",0,"")</f>
        <v/>
      </c>
      <c r="AA4896" s="1" t="e">
        <f aca="false">$Y4896+$Q4896+$Z4896</f>
        <v>#VALUE!</v>
      </c>
      <c r="AB4896" s="1" t="n">
        <f aca="false">$N4896+$Q4896</f>
        <v>0</v>
      </c>
      <c r="AC4896" s="1" t="str">
        <f aca="false">IF($Y4896="","",IF(AND($AA4896&gt;=$R4896,$AA4896&lt;=$S4896),"Pass","Fail"))</f>
        <v/>
      </c>
      <c r="AD4896" s="1" t="str">
        <f aca="false">IF($Y4896="","",IF($AA4896&gt;$R4896,"Pass","Fail"))</f>
        <v/>
      </c>
      <c r="AE4896" s="1" t="str">
        <f aca="false">IF($Y4896="","",IF($AA4896&gt;=$R4896,"Pass","Fail"))</f>
        <v/>
      </c>
      <c r="AF4896" s="1" t="str">
        <f aca="false">IF($Y4896="","",IF($AA4896&lt;=$S4896,"Pass","Fail"))</f>
        <v/>
      </c>
      <c r="AG4896" s="1" t="str">
        <f aca="false">IF($Y4896="","",IF($AA4896&lt;$S4896,"Pass","Fail"))</f>
        <v/>
      </c>
      <c r="AH4896" s="23" t="str">
        <f aca="true">INDIRECT(CHOOSE(MATCH($T4896,{"±","&gt;","≥","≤","&lt;"},0), "AC", "AD", "AE", "AF", "AG") &amp; ROW())</f>
        <v/>
      </c>
      <c r="AI4896" s="56" t="str">
        <f aca="false">IF($X4896="Not Significant","No Further Action Required",
IF($AH4896="","",
IF(AND($AH4896="Pass",$L4896="0 - Passed "),"Analysis performed; no further action required.",
IF(AND($AH4896="Fail",$L4896="1 - Failed "),"Analysis performed; no further action required.",
IF(AND($AH4896="Pass",$L4896="2 - Limited In Use "),"Analysis performed; no further action required.",
IF(AND($AH4896="Fail",$L4896="3 - Adjusted "),"Analysis performed; no further action required.",
"Unit fails analysis; TSM determination required."))))))</f>
        <v/>
      </c>
      <c r="AJ4896" s="58"/>
    </row>
    <row r="4897" customFormat="false" ht="15" hidden="false" customHeight="false" outlineLevel="0" collapsed="false">
      <c r="A4897" s="56"/>
      <c r="E4897" s="57" t="str">
        <f aca="false">IF(AND($F4897="",$G4897=""),"",IF($G4897="",$F4897,HYPERLINK($G4897,$F4897)))</f>
        <v/>
      </c>
      <c r="H4897" s="1" t="str">
        <f aca="false">IF($I4897="","None Attached",IF(LEFT($I4897,5)="https",HYPERLINK($I4897,"Datasheet"),HYPERLINK(_xlfn.CONCAT("https://",$I4897),"Datasheet")))</f>
        <v>None Attached</v>
      </c>
      <c r="M4897" s="56"/>
      <c r="P4897" s="58"/>
      <c r="Q4897" s="1" t="n">
        <f aca="false">$M4897-$N4897</f>
        <v>0</v>
      </c>
      <c r="R4897" s="56"/>
      <c r="T4897" s="59" t="s">
        <v>15</v>
      </c>
      <c r="U4897" s="1" t="n">
        <f aca="false">$S4897-$R4897</f>
        <v>0</v>
      </c>
      <c r="V4897" s="1" t="n">
        <f aca="false">IF($T4897="±",$Q4897*2,$Q4897)</f>
        <v>0</v>
      </c>
      <c r="W4897" s="60" t="str">
        <f aca="false">IFERROR($U4897/ABS($V4897),"N/A")</f>
        <v>N/A</v>
      </c>
      <c r="X4897" s="61" t="str">
        <f aca="false">IF(OR($W4897="N/A",$R4897="",$S4897=""),"N/A",IF($W4897&gt;=4,"Not Significant",IF($W4897&gt;=2,"Semi-Significant","Significant")))</f>
        <v>N/A</v>
      </c>
      <c r="Z4897" s="1" t="str">
        <f aca="false">IF($D4897="Z540.1 w/data",0,"")</f>
        <v/>
      </c>
      <c r="AA4897" s="1" t="e">
        <f aca="false">$Y4897+$Q4897+$Z4897</f>
        <v>#VALUE!</v>
      </c>
      <c r="AB4897" s="1" t="n">
        <f aca="false">$N4897+$Q4897</f>
        <v>0</v>
      </c>
      <c r="AC4897" s="1" t="str">
        <f aca="false">IF($Y4897="","",IF(AND($AA4897&gt;=$R4897,$AA4897&lt;=$S4897),"Pass","Fail"))</f>
        <v/>
      </c>
      <c r="AD4897" s="1" t="str">
        <f aca="false">IF($Y4897="","",IF($AA4897&gt;$R4897,"Pass","Fail"))</f>
        <v/>
      </c>
      <c r="AE4897" s="1" t="str">
        <f aca="false">IF($Y4897="","",IF($AA4897&gt;=$R4897,"Pass","Fail"))</f>
        <v/>
      </c>
      <c r="AF4897" s="1" t="str">
        <f aca="false">IF($Y4897="","",IF($AA4897&lt;=$S4897,"Pass","Fail"))</f>
        <v/>
      </c>
      <c r="AG4897" s="1" t="str">
        <f aca="false">IF($Y4897="","",IF($AA4897&lt;$S4897,"Pass","Fail"))</f>
        <v/>
      </c>
      <c r="AH4897" s="23" t="str">
        <f aca="true">INDIRECT(CHOOSE(MATCH($T4897,{"±","&gt;","≥","≤","&lt;"},0), "AC", "AD", "AE", "AF", "AG") &amp; ROW())</f>
        <v/>
      </c>
      <c r="AI4897" s="56" t="str">
        <f aca="false">IF($X4897="Not Significant","No Further Action Required",
IF($AH4897="","",
IF(AND($AH4897="Pass",$L4897="0 - Passed "),"Analysis performed; no further action required.",
IF(AND($AH4897="Fail",$L4897="1 - Failed "),"Analysis performed; no further action required.",
IF(AND($AH4897="Pass",$L4897="2 - Limited In Use "),"Analysis performed; no further action required.",
IF(AND($AH4897="Fail",$L4897="3 - Adjusted "),"Analysis performed; no further action required.",
"Unit fails analysis; TSM determination required."))))))</f>
        <v/>
      </c>
      <c r="AJ4897" s="58"/>
    </row>
    <row r="4898" customFormat="false" ht="15" hidden="false" customHeight="false" outlineLevel="0" collapsed="false">
      <c r="A4898" s="56"/>
      <c r="E4898" s="57" t="str">
        <f aca="false">IF(AND($F4898="",$G4898=""),"",IF($G4898="",$F4898,HYPERLINK($G4898,$F4898)))</f>
        <v/>
      </c>
      <c r="H4898" s="1" t="str">
        <f aca="false">IF($I4898="","None Attached",IF(LEFT($I4898,5)="https",HYPERLINK($I4898,"Datasheet"),HYPERLINK(_xlfn.CONCAT("https://",$I4898),"Datasheet")))</f>
        <v>None Attached</v>
      </c>
      <c r="M4898" s="56"/>
      <c r="P4898" s="58"/>
      <c r="Q4898" s="1" t="n">
        <f aca="false">$M4898-$N4898</f>
        <v>0</v>
      </c>
      <c r="R4898" s="56"/>
      <c r="T4898" s="59" t="s">
        <v>15</v>
      </c>
      <c r="U4898" s="1" t="n">
        <f aca="false">$S4898-$R4898</f>
        <v>0</v>
      </c>
      <c r="V4898" s="1" t="n">
        <f aca="false">IF($T4898="±",$Q4898*2,$Q4898)</f>
        <v>0</v>
      </c>
      <c r="W4898" s="60" t="str">
        <f aca="false">IFERROR($U4898/ABS($V4898),"N/A")</f>
        <v>N/A</v>
      </c>
      <c r="X4898" s="61" t="str">
        <f aca="false">IF(OR($W4898="N/A",$R4898="",$S4898=""),"N/A",IF($W4898&gt;=4,"Not Significant",IF($W4898&gt;=2,"Semi-Significant","Significant")))</f>
        <v>N/A</v>
      </c>
      <c r="Z4898" s="1" t="str">
        <f aca="false">IF($D4898="Z540.1 w/data",0,"")</f>
        <v/>
      </c>
      <c r="AA4898" s="1" t="e">
        <f aca="false">$Y4898+$Q4898+$Z4898</f>
        <v>#VALUE!</v>
      </c>
      <c r="AB4898" s="1" t="n">
        <f aca="false">$N4898+$Q4898</f>
        <v>0</v>
      </c>
      <c r="AC4898" s="1" t="str">
        <f aca="false">IF($Y4898="","",IF(AND($AA4898&gt;=$R4898,$AA4898&lt;=$S4898),"Pass","Fail"))</f>
        <v/>
      </c>
      <c r="AD4898" s="1" t="str">
        <f aca="false">IF($Y4898="","",IF($AA4898&gt;$R4898,"Pass","Fail"))</f>
        <v/>
      </c>
      <c r="AE4898" s="1" t="str">
        <f aca="false">IF($Y4898="","",IF($AA4898&gt;=$R4898,"Pass","Fail"))</f>
        <v/>
      </c>
      <c r="AF4898" s="1" t="str">
        <f aca="false">IF($Y4898="","",IF($AA4898&lt;=$S4898,"Pass","Fail"))</f>
        <v/>
      </c>
      <c r="AG4898" s="1" t="str">
        <f aca="false">IF($Y4898="","",IF($AA4898&lt;$S4898,"Pass","Fail"))</f>
        <v/>
      </c>
      <c r="AH4898" s="23" t="str">
        <f aca="true">INDIRECT(CHOOSE(MATCH($T4898,{"±","&gt;","≥","≤","&lt;"},0), "AC", "AD", "AE", "AF", "AG") &amp; ROW())</f>
        <v/>
      </c>
      <c r="AI4898" s="56" t="str">
        <f aca="false">IF($X4898="Not Significant","No Further Action Required",
IF($AH4898="","",
IF(AND($AH4898="Pass",$L4898="0 - Passed "),"Analysis performed; no further action required.",
IF(AND($AH4898="Fail",$L4898="1 - Failed "),"Analysis performed; no further action required.",
IF(AND($AH4898="Pass",$L4898="2 - Limited In Use "),"Analysis performed; no further action required.",
IF(AND($AH4898="Fail",$L4898="3 - Adjusted "),"Analysis performed; no further action required.",
"Unit fails analysis; TSM determination required."))))))</f>
        <v/>
      </c>
      <c r="AJ4898" s="58"/>
    </row>
    <row r="4899" customFormat="false" ht="15" hidden="false" customHeight="false" outlineLevel="0" collapsed="false">
      <c r="A4899" s="56"/>
      <c r="E4899" s="57" t="str">
        <f aca="false">IF(AND($F4899="",$G4899=""),"",IF($G4899="",$F4899,HYPERLINK($G4899,$F4899)))</f>
        <v/>
      </c>
      <c r="H4899" s="1" t="str">
        <f aca="false">IF($I4899="","None Attached",IF(LEFT($I4899,5)="https",HYPERLINK($I4899,"Datasheet"),HYPERLINK(_xlfn.CONCAT("https://",$I4899),"Datasheet")))</f>
        <v>None Attached</v>
      </c>
      <c r="M4899" s="56"/>
      <c r="P4899" s="58"/>
      <c r="Q4899" s="1" t="n">
        <f aca="false">$M4899-$N4899</f>
        <v>0</v>
      </c>
      <c r="R4899" s="56"/>
      <c r="T4899" s="59" t="s">
        <v>15</v>
      </c>
      <c r="U4899" s="1" t="n">
        <f aca="false">$S4899-$R4899</f>
        <v>0</v>
      </c>
      <c r="V4899" s="1" t="n">
        <f aca="false">IF($T4899="±",$Q4899*2,$Q4899)</f>
        <v>0</v>
      </c>
      <c r="W4899" s="60" t="str">
        <f aca="false">IFERROR($U4899/ABS($V4899),"N/A")</f>
        <v>N/A</v>
      </c>
      <c r="X4899" s="61" t="str">
        <f aca="false">IF(OR($W4899="N/A",$R4899="",$S4899=""),"N/A",IF($W4899&gt;=4,"Not Significant",IF($W4899&gt;=2,"Semi-Significant","Significant")))</f>
        <v>N/A</v>
      </c>
      <c r="Z4899" s="1" t="str">
        <f aca="false">IF($D4899="Z540.1 w/data",0,"")</f>
        <v/>
      </c>
      <c r="AA4899" s="1" t="e">
        <f aca="false">$Y4899+$Q4899+$Z4899</f>
        <v>#VALUE!</v>
      </c>
      <c r="AB4899" s="1" t="n">
        <f aca="false">$N4899+$Q4899</f>
        <v>0</v>
      </c>
      <c r="AC4899" s="1" t="str">
        <f aca="false">IF($Y4899="","",IF(AND($AA4899&gt;=$R4899,$AA4899&lt;=$S4899),"Pass","Fail"))</f>
        <v/>
      </c>
      <c r="AD4899" s="1" t="str">
        <f aca="false">IF($Y4899="","",IF($AA4899&gt;$R4899,"Pass","Fail"))</f>
        <v/>
      </c>
      <c r="AE4899" s="1" t="str">
        <f aca="false">IF($Y4899="","",IF($AA4899&gt;=$R4899,"Pass","Fail"))</f>
        <v/>
      </c>
      <c r="AF4899" s="1" t="str">
        <f aca="false">IF($Y4899="","",IF($AA4899&lt;=$S4899,"Pass","Fail"))</f>
        <v/>
      </c>
      <c r="AG4899" s="1" t="str">
        <f aca="false">IF($Y4899="","",IF($AA4899&lt;$S4899,"Pass","Fail"))</f>
        <v/>
      </c>
      <c r="AH4899" s="23" t="str">
        <f aca="true">INDIRECT(CHOOSE(MATCH($T4899,{"±","&gt;","≥","≤","&lt;"},0), "AC", "AD", "AE", "AF", "AG") &amp; ROW())</f>
        <v/>
      </c>
      <c r="AI4899" s="56" t="str">
        <f aca="false">IF($X4899="Not Significant","No Further Action Required",
IF($AH4899="","",
IF(AND($AH4899="Pass",$L4899="0 - Passed "),"Analysis performed; no further action required.",
IF(AND($AH4899="Fail",$L4899="1 - Failed "),"Analysis performed; no further action required.",
IF(AND($AH4899="Pass",$L4899="2 - Limited In Use "),"Analysis performed; no further action required.",
IF(AND($AH4899="Fail",$L4899="3 - Adjusted "),"Analysis performed; no further action required.",
"Unit fails analysis; TSM determination required."))))))</f>
        <v/>
      </c>
      <c r="AJ4899" s="58"/>
    </row>
    <row r="4900" customFormat="false" ht="15" hidden="false" customHeight="false" outlineLevel="0" collapsed="false">
      <c r="A4900" s="56"/>
      <c r="E4900" s="57" t="str">
        <f aca="false">IF(AND($F4900="",$G4900=""),"",IF($G4900="",$F4900,HYPERLINK($G4900,$F4900)))</f>
        <v/>
      </c>
      <c r="H4900" s="1" t="str">
        <f aca="false">IF($I4900="","None Attached",IF(LEFT($I4900,5)="https",HYPERLINK($I4900,"Datasheet"),HYPERLINK(_xlfn.CONCAT("https://",$I4900),"Datasheet")))</f>
        <v>None Attached</v>
      </c>
      <c r="M4900" s="56"/>
      <c r="P4900" s="58"/>
      <c r="Q4900" s="1" t="n">
        <f aca="false">$M4900-$N4900</f>
        <v>0</v>
      </c>
      <c r="R4900" s="56"/>
      <c r="T4900" s="59" t="s">
        <v>15</v>
      </c>
      <c r="U4900" s="1" t="n">
        <f aca="false">$S4900-$R4900</f>
        <v>0</v>
      </c>
      <c r="V4900" s="1" t="n">
        <f aca="false">IF($T4900="±",$Q4900*2,$Q4900)</f>
        <v>0</v>
      </c>
      <c r="W4900" s="60" t="str">
        <f aca="false">IFERROR($U4900/ABS($V4900),"N/A")</f>
        <v>N/A</v>
      </c>
      <c r="X4900" s="61" t="str">
        <f aca="false">IF(OR($W4900="N/A",$R4900="",$S4900=""),"N/A",IF($W4900&gt;=4,"Not Significant",IF($W4900&gt;=2,"Semi-Significant","Significant")))</f>
        <v>N/A</v>
      </c>
      <c r="Z4900" s="1" t="str">
        <f aca="false">IF($D4900="Z540.1 w/data",0,"")</f>
        <v/>
      </c>
      <c r="AA4900" s="1" t="e">
        <f aca="false">$Y4900+$Q4900+$Z4900</f>
        <v>#VALUE!</v>
      </c>
      <c r="AB4900" s="1" t="n">
        <f aca="false">$N4900+$Q4900</f>
        <v>0</v>
      </c>
      <c r="AC4900" s="1" t="str">
        <f aca="false">IF($Y4900="","",IF(AND($AA4900&gt;=$R4900,$AA4900&lt;=$S4900),"Pass","Fail"))</f>
        <v/>
      </c>
      <c r="AD4900" s="1" t="str">
        <f aca="false">IF($Y4900="","",IF($AA4900&gt;$R4900,"Pass","Fail"))</f>
        <v/>
      </c>
      <c r="AE4900" s="1" t="str">
        <f aca="false">IF($Y4900="","",IF($AA4900&gt;=$R4900,"Pass","Fail"))</f>
        <v/>
      </c>
      <c r="AF4900" s="1" t="str">
        <f aca="false">IF($Y4900="","",IF($AA4900&lt;=$S4900,"Pass","Fail"))</f>
        <v/>
      </c>
      <c r="AG4900" s="1" t="str">
        <f aca="false">IF($Y4900="","",IF($AA4900&lt;$S4900,"Pass","Fail"))</f>
        <v/>
      </c>
      <c r="AH4900" s="23" t="str">
        <f aca="true">INDIRECT(CHOOSE(MATCH($T4900,{"±","&gt;","≥","≤","&lt;"},0), "AC", "AD", "AE", "AF", "AG") &amp; ROW())</f>
        <v/>
      </c>
      <c r="AI4900" s="56" t="str">
        <f aca="false">IF($X4900="Not Significant","No Further Action Required",
IF($AH4900="","",
IF(AND($AH4900="Pass",$L4900="0 - Passed "),"Analysis performed; no further action required.",
IF(AND($AH4900="Fail",$L4900="1 - Failed "),"Analysis performed; no further action required.",
IF(AND($AH4900="Pass",$L4900="2 - Limited In Use "),"Analysis performed; no further action required.",
IF(AND($AH4900="Fail",$L4900="3 - Adjusted "),"Analysis performed; no further action required.",
"Unit fails analysis; TSM determination required."))))))</f>
        <v/>
      </c>
      <c r="AJ4900" s="58"/>
    </row>
    <row r="4901" customFormat="false" ht="15" hidden="false" customHeight="false" outlineLevel="0" collapsed="false">
      <c r="A4901" s="56"/>
      <c r="E4901" s="57" t="str">
        <f aca="false">IF(AND($F4901="",$G4901=""),"",IF($G4901="",$F4901,HYPERLINK($G4901,$F4901)))</f>
        <v/>
      </c>
      <c r="H4901" s="1" t="str">
        <f aca="false">IF($I4901="","None Attached",IF(LEFT($I4901,5)="https",HYPERLINK($I4901,"Datasheet"),HYPERLINK(_xlfn.CONCAT("https://",$I4901),"Datasheet")))</f>
        <v>None Attached</v>
      </c>
      <c r="M4901" s="56"/>
      <c r="P4901" s="58"/>
      <c r="Q4901" s="1" t="n">
        <f aca="false">$M4901-$N4901</f>
        <v>0</v>
      </c>
      <c r="R4901" s="56"/>
      <c r="T4901" s="59" t="s">
        <v>15</v>
      </c>
      <c r="U4901" s="1" t="n">
        <f aca="false">$S4901-$R4901</f>
        <v>0</v>
      </c>
      <c r="V4901" s="1" t="n">
        <f aca="false">IF($T4901="±",$Q4901*2,$Q4901)</f>
        <v>0</v>
      </c>
      <c r="W4901" s="60" t="str">
        <f aca="false">IFERROR($U4901/ABS($V4901),"N/A")</f>
        <v>N/A</v>
      </c>
      <c r="X4901" s="61" t="str">
        <f aca="false">IF(OR($W4901="N/A",$R4901="",$S4901=""),"N/A",IF($W4901&gt;=4,"Not Significant",IF($W4901&gt;=2,"Semi-Significant","Significant")))</f>
        <v>N/A</v>
      </c>
      <c r="Z4901" s="1" t="str">
        <f aca="false">IF($D4901="Z540.1 w/data",0,"")</f>
        <v/>
      </c>
      <c r="AA4901" s="1" t="e">
        <f aca="false">$Y4901+$Q4901+$Z4901</f>
        <v>#VALUE!</v>
      </c>
      <c r="AB4901" s="1" t="n">
        <f aca="false">$N4901+$Q4901</f>
        <v>0</v>
      </c>
      <c r="AC4901" s="1" t="str">
        <f aca="false">IF($Y4901="","",IF(AND($AA4901&gt;=$R4901,$AA4901&lt;=$S4901),"Pass","Fail"))</f>
        <v/>
      </c>
      <c r="AD4901" s="1" t="str">
        <f aca="false">IF($Y4901="","",IF($AA4901&gt;$R4901,"Pass","Fail"))</f>
        <v/>
      </c>
      <c r="AE4901" s="1" t="str">
        <f aca="false">IF($Y4901="","",IF($AA4901&gt;=$R4901,"Pass","Fail"))</f>
        <v/>
      </c>
      <c r="AF4901" s="1" t="str">
        <f aca="false">IF($Y4901="","",IF($AA4901&lt;=$S4901,"Pass","Fail"))</f>
        <v/>
      </c>
      <c r="AG4901" s="1" t="str">
        <f aca="false">IF($Y4901="","",IF($AA4901&lt;$S4901,"Pass","Fail"))</f>
        <v/>
      </c>
      <c r="AH4901" s="23" t="str">
        <f aca="true">INDIRECT(CHOOSE(MATCH($T4901,{"±","&gt;","≥","≤","&lt;"},0), "AC", "AD", "AE", "AF", "AG") &amp; ROW())</f>
        <v/>
      </c>
      <c r="AI4901" s="56" t="str">
        <f aca="false">IF($X4901="Not Significant","No Further Action Required",
IF($AH4901="","",
IF(AND($AH4901="Pass",$L4901="0 - Passed "),"Analysis performed; no further action required.",
IF(AND($AH4901="Fail",$L4901="1 - Failed "),"Analysis performed; no further action required.",
IF(AND($AH4901="Pass",$L4901="2 - Limited In Use "),"Analysis performed; no further action required.",
IF(AND($AH4901="Fail",$L4901="3 - Adjusted "),"Analysis performed; no further action required.",
"Unit fails analysis; TSM determination required."))))))</f>
        <v/>
      </c>
      <c r="AJ4901" s="58"/>
    </row>
    <row r="4902" customFormat="false" ht="15" hidden="false" customHeight="false" outlineLevel="0" collapsed="false">
      <c r="A4902" s="56"/>
      <c r="E4902" s="57" t="str">
        <f aca="false">IF(AND($F4902="",$G4902=""),"",IF($G4902="",$F4902,HYPERLINK($G4902,$F4902)))</f>
        <v/>
      </c>
      <c r="H4902" s="1" t="str">
        <f aca="false">IF($I4902="","None Attached",IF(LEFT($I4902,5)="https",HYPERLINK($I4902,"Datasheet"),HYPERLINK(_xlfn.CONCAT("https://",$I4902),"Datasheet")))</f>
        <v>None Attached</v>
      </c>
      <c r="M4902" s="56"/>
      <c r="P4902" s="58"/>
      <c r="Q4902" s="1" t="n">
        <f aca="false">$M4902-$N4902</f>
        <v>0</v>
      </c>
      <c r="R4902" s="56"/>
      <c r="T4902" s="59" t="s">
        <v>15</v>
      </c>
      <c r="U4902" s="1" t="n">
        <f aca="false">$S4902-$R4902</f>
        <v>0</v>
      </c>
      <c r="V4902" s="1" t="n">
        <f aca="false">IF($T4902="±",$Q4902*2,$Q4902)</f>
        <v>0</v>
      </c>
      <c r="W4902" s="60" t="str">
        <f aca="false">IFERROR($U4902/ABS($V4902),"N/A")</f>
        <v>N/A</v>
      </c>
      <c r="X4902" s="61" t="str">
        <f aca="false">IF(OR($W4902="N/A",$R4902="",$S4902=""),"N/A",IF($W4902&gt;=4,"Not Significant",IF($W4902&gt;=2,"Semi-Significant","Significant")))</f>
        <v>N/A</v>
      </c>
      <c r="Z4902" s="1" t="str">
        <f aca="false">IF($D4902="Z540.1 w/data",0,"")</f>
        <v/>
      </c>
      <c r="AA4902" s="1" t="e">
        <f aca="false">$Y4902+$Q4902+$Z4902</f>
        <v>#VALUE!</v>
      </c>
      <c r="AB4902" s="1" t="n">
        <f aca="false">$N4902+$Q4902</f>
        <v>0</v>
      </c>
      <c r="AC4902" s="1" t="str">
        <f aca="false">IF($Y4902="","",IF(AND($AA4902&gt;=$R4902,$AA4902&lt;=$S4902),"Pass","Fail"))</f>
        <v/>
      </c>
      <c r="AD4902" s="1" t="str">
        <f aca="false">IF($Y4902="","",IF($AA4902&gt;$R4902,"Pass","Fail"))</f>
        <v/>
      </c>
      <c r="AE4902" s="1" t="str">
        <f aca="false">IF($Y4902="","",IF($AA4902&gt;=$R4902,"Pass","Fail"))</f>
        <v/>
      </c>
      <c r="AF4902" s="1" t="str">
        <f aca="false">IF($Y4902="","",IF($AA4902&lt;=$S4902,"Pass","Fail"))</f>
        <v/>
      </c>
      <c r="AG4902" s="1" t="str">
        <f aca="false">IF($Y4902="","",IF($AA4902&lt;$S4902,"Pass","Fail"))</f>
        <v/>
      </c>
      <c r="AH4902" s="23" t="str">
        <f aca="true">INDIRECT(CHOOSE(MATCH($T4902,{"±","&gt;","≥","≤","&lt;"},0), "AC", "AD", "AE", "AF", "AG") &amp; ROW())</f>
        <v/>
      </c>
      <c r="AI4902" s="56" t="str">
        <f aca="false">IF($X4902="Not Significant","No Further Action Required",
IF($AH4902="","",
IF(AND($AH4902="Pass",$L4902="0 - Passed "),"Analysis performed; no further action required.",
IF(AND($AH4902="Fail",$L4902="1 - Failed "),"Analysis performed; no further action required.",
IF(AND($AH4902="Pass",$L4902="2 - Limited In Use "),"Analysis performed; no further action required.",
IF(AND($AH4902="Fail",$L4902="3 - Adjusted "),"Analysis performed; no further action required.",
"Unit fails analysis; TSM determination required."))))))</f>
        <v/>
      </c>
      <c r="AJ4902" s="58"/>
    </row>
    <row r="4903" customFormat="false" ht="15" hidden="false" customHeight="false" outlineLevel="0" collapsed="false">
      <c r="A4903" s="56"/>
      <c r="E4903" s="57" t="str">
        <f aca="false">IF(AND($F4903="",$G4903=""),"",IF($G4903="",$F4903,HYPERLINK($G4903,$F4903)))</f>
        <v/>
      </c>
      <c r="H4903" s="1" t="str">
        <f aca="false">IF($I4903="","None Attached",IF(LEFT($I4903,5)="https",HYPERLINK($I4903,"Datasheet"),HYPERLINK(_xlfn.CONCAT("https://",$I4903),"Datasheet")))</f>
        <v>None Attached</v>
      </c>
      <c r="M4903" s="56"/>
      <c r="P4903" s="58"/>
      <c r="Q4903" s="1" t="n">
        <f aca="false">$M4903-$N4903</f>
        <v>0</v>
      </c>
      <c r="R4903" s="56"/>
      <c r="T4903" s="59" t="s">
        <v>15</v>
      </c>
      <c r="U4903" s="1" t="n">
        <f aca="false">$S4903-$R4903</f>
        <v>0</v>
      </c>
      <c r="V4903" s="1" t="n">
        <f aca="false">IF($T4903="±",$Q4903*2,$Q4903)</f>
        <v>0</v>
      </c>
      <c r="W4903" s="60" t="str">
        <f aca="false">IFERROR($U4903/ABS($V4903),"N/A")</f>
        <v>N/A</v>
      </c>
      <c r="X4903" s="61" t="str">
        <f aca="false">IF(OR($W4903="N/A",$R4903="",$S4903=""),"N/A",IF($W4903&gt;=4,"Not Significant",IF($W4903&gt;=2,"Semi-Significant","Significant")))</f>
        <v>N/A</v>
      </c>
      <c r="Z4903" s="1" t="str">
        <f aca="false">IF($D4903="Z540.1 w/data",0,"")</f>
        <v/>
      </c>
      <c r="AA4903" s="1" t="e">
        <f aca="false">$Y4903+$Q4903+$Z4903</f>
        <v>#VALUE!</v>
      </c>
      <c r="AB4903" s="1" t="n">
        <f aca="false">$N4903+$Q4903</f>
        <v>0</v>
      </c>
      <c r="AC4903" s="1" t="str">
        <f aca="false">IF($Y4903="","",IF(AND($AA4903&gt;=$R4903,$AA4903&lt;=$S4903),"Pass","Fail"))</f>
        <v/>
      </c>
      <c r="AD4903" s="1" t="str">
        <f aca="false">IF($Y4903="","",IF($AA4903&gt;$R4903,"Pass","Fail"))</f>
        <v/>
      </c>
      <c r="AE4903" s="1" t="str">
        <f aca="false">IF($Y4903="","",IF($AA4903&gt;=$R4903,"Pass","Fail"))</f>
        <v/>
      </c>
      <c r="AF4903" s="1" t="str">
        <f aca="false">IF($Y4903="","",IF($AA4903&lt;=$S4903,"Pass","Fail"))</f>
        <v/>
      </c>
      <c r="AG4903" s="1" t="str">
        <f aca="false">IF($Y4903="","",IF($AA4903&lt;$S4903,"Pass","Fail"))</f>
        <v/>
      </c>
      <c r="AH4903" s="23" t="str">
        <f aca="true">INDIRECT(CHOOSE(MATCH($T4903,{"±","&gt;","≥","≤","&lt;"},0), "AC", "AD", "AE", "AF", "AG") &amp; ROW())</f>
        <v/>
      </c>
      <c r="AI4903" s="56" t="str">
        <f aca="false">IF($X4903="Not Significant","No Further Action Required",
IF($AH4903="","",
IF(AND($AH4903="Pass",$L4903="0 - Passed "),"Analysis performed; no further action required.",
IF(AND($AH4903="Fail",$L4903="1 - Failed "),"Analysis performed; no further action required.",
IF(AND($AH4903="Pass",$L4903="2 - Limited In Use "),"Analysis performed; no further action required.",
IF(AND($AH4903="Fail",$L4903="3 - Adjusted "),"Analysis performed; no further action required.",
"Unit fails analysis; TSM determination required."))))))</f>
        <v/>
      </c>
      <c r="AJ4903" s="58"/>
    </row>
    <row r="4904" customFormat="false" ht="15" hidden="false" customHeight="false" outlineLevel="0" collapsed="false">
      <c r="A4904" s="56"/>
      <c r="E4904" s="57" t="str">
        <f aca="false">IF(AND($F4904="",$G4904=""),"",IF($G4904="",$F4904,HYPERLINK($G4904,$F4904)))</f>
        <v/>
      </c>
      <c r="H4904" s="1" t="str">
        <f aca="false">IF($I4904="","None Attached",IF(LEFT($I4904,5)="https",HYPERLINK($I4904,"Datasheet"),HYPERLINK(_xlfn.CONCAT("https://",$I4904),"Datasheet")))</f>
        <v>None Attached</v>
      </c>
      <c r="M4904" s="56"/>
      <c r="P4904" s="58"/>
      <c r="Q4904" s="1" t="n">
        <f aca="false">$M4904-$N4904</f>
        <v>0</v>
      </c>
      <c r="R4904" s="56"/>
      <c r="T4904" s="59" t="s">
        <v>15</v>
      </c>
      <c r="U4904" s="1" t="n">
        <f aca="false">$S4904-$R4904</f>
        <v>0</v>
      </c>
      <c r="V4904" s="1" t="n">
        <f aca="false">IF($T4904="±",$Q4904*2,$Q4904)</f>
        <v>0</v>
      </c>
      <c r="W4904" s="60" t="str">
        <f aca="false">IFERROR($U4904/ABS($V4904),"N/A")</f>
        <v>N/A</v>
      </c>
      <c r="X4904" s="61" t="str">
        <f aca="false">IF(OR($W4904="N/A",$R4904="",$S4904=""),"N/A",IF($W4904&gt;=4,"Not Significant",IF($W4904&gt;=2,"Semi-Significant","Significant")))</f>
        <v>N/A</v>
      </c>
      <c r="Z4904" s="1" t="str">
        <f aca="false">IF($D4904="Z540.1 w/data",0,"")</f>
        <v/>
      </c>
      <c r="AA4904" s="1" t="e">
        <f aca="false">$Y4904+$Q4904+$Z4904</f>
        <v>#VALUE!</v>
      </c>
      <c r="AB4904" s="1" t="n">
        <f aca="false">$N4904+$Q4904</f>
        <v>0</v>
      </c>
      <c r="AC4904" s="1" t="str">
        <f aca="false">IF($Y4904="","",IF(AND($AA4904&gt;=$R4904,$AA4904&lt;=$S4904),"Pass","Fail"))</f>
        <v/>
      </c>
      <c r="AD4904" s="1" t="str">
        <f aca="false">IF($Y4904="","",IF($AA4904&gt;$R4904,"Pass","Fail"))</f>
        <v/>
      </c>
      <c r="AE4904" s="1" t="str">
        <f aca="false">IF($Y4904="","",IF($AA4904&gt;=$R4904,"Pass","Fail"))</f>
        <v/>
      </c>
      <c r="AF4904" s="1" t="str">
        <f aca="false">IF($Y4904="","",IF($AA4904&lt;=$S4904,"Pass","Fail"))</f>
        <v/>
      </c>
      <c r="AG4904" s="1" t="str">
        <f aca="false">IF($Y4904="","",IF($AA4904&lt;$S4904,"Pass","Fail"))</f>
        <v/>
      </c>
      <c r="AH4904" s="23" t="str">
        <f aca="true">INDIRECT(CHOOSE(MATCH($T4904,{"±","&gt;","≥","≤","&lt;"},0), "AC", "AD", "AE", "AF", "AG") &amp; ROW())</f>
        <v/>
      </c>
      <c r="AI4904" s="56" t="str">
        <f aca="false">IF($X4904="Not Significant","No Further Action Required",
IF($AH4904="","",
IF(AND($AH4904="Pass",$L4904="0 - Passed "),"Analysis performed; no further action required.",
IF(AND($AH4904="Fail",$L4904="1 - Failed "),"Analysis performed; no further action required.",
IF(AND($AH4904="Pass",$L4904="2 - Limited In Use "),"Analysis performed; no further action required.",
IF(AND($AH4904="Fail",$L4904="3 - Adjusted "),"Analysis performed; no further action required.",
"Unit fails analysis; TSM determination required."))))))</f>
        <v/>
      </c>
      <c r="AJ4904" s="58"/>
    </row>
    <row r="4905" customFormat="false" ht="15" hidden="false" customHeight="false" outlineLevel="0" collapsed="false">
      <c r="A4905" s="56"/>
      <c r="E4905" s="57" t="str">
        <f aca="false">IF(AND($F4905="",$G4905=""),"",IF($G4905="",$F4905,HYPERLINK($G4905,$F4905)))</f>
        <v/>
      </c>
      <c r="H4905" s="1" t="str">
        <f aca="false">IF($I4905="","None Attached",IF(LEFT($I4905,5)="https",HYPERLINK($I4905,"Datasheet"),HYPERLINK(_xlfn.CONCAT("https://",$I4905),"Datasheet")))</f>
        <v>None Attached</v>
      </c>
      <c r="M4905" s="56"/>
      <c r="P4905" s="58"/>
      <c r="Q4905" s="1" t="n">
        <f aca="false">$M4905-$N4905</f>
        <v>0</v>
      </c>
      <c r="R4905" s="56"/>
      <c r="T4905" s="59" t="s">
        <v>15</v>
      </c>
      <c r="U4905" s="1" t="n">
        <f aca="false">$S4905-$R4905</f>
        <v>0</v>
      </c>
      <c r="V4905" s="1" t="n">
        <f aca="false">IF($T4905="±",$Q4905*2,$Q4905)</f>
        <v>0</v>
      </c>
      <c r="W4905" s="60" t="str">
        <f aca="false">IFERROR($U4905/ABS($V4905),"N/A")</f>
        <v>N/A</v>
      </c>
      <c r="X4905" s="61" t="str">
        <f aca="false">IF(OR($W4905="N/A",$R4905="",$S4905=""),"N/A",IF($W4905&gt;=4,"Not Significant",IF($W4905&gt;=2,"Semi-Significant","Significant")))</f>
        <v>N/A</v>
      </c>
      <c r="Z4905" s="1" t="str">
        <f aca="false">IF($D4905="Z540.1 w/data",0,"")</f>
        <v/>
      </c>
      <c r="AA4905" s="1" t="e">
        <f aca="false">$Y4905+$Q4905+$Z4905</f>
        <v>#VALUE!</v>
      </c>
      <c r="AB4905" s="1" t="n">
        <f aca="false">$N4905+$Q4905</f>
        <v>0</v>
      </c>
      <c r="AC4905" s="1" t="str">
        <f aca="false">IF($Y4905="","",IF(AND($AA4905&gt;=$R4905,$AA4905&lt;=$S4905),"Pass","Fail"))</f>
        <v/>
      </c>
      <c r="AD4905" s="1" t="str">
        <f aca="false">IF($Y4905="","",IF($AA4905&gt;$R4905,"Pass","Fail"))</f>
        <v/>
      </c>
      <c r="AE4905" s="1" t="str">
        <f aca="false">IF($Y4905="","",IF($AA4905&gt;=$R4905,"Pass","Fail"))</f>
        <v/>
      </c>
      <c r="AF4905" s="1" t="str">
        <f aca="false">IF($Y4905="","",IF($AA4905&lt;=$S4905,"Pass","Fail"))</f>
        <v/>
      </c>
      <c r="AG4905" s="1" t="str">
        <f aca="false">IF($Y4905="","",IF($AA4905&lt;$S4905,"Pass","Fail"))</f>
        <v/>
      </c>
      <c r="AH4905" s="23" t="str">
        <f aca="true">INDIRECT(CHOOSE(MATCH($T4905,{"±","&gt;","≥","≤","&lt;"},0), "AC", "AD", "AE", "AF", "AG") &amp; ROW())</f>
        <v/>
      </c>
      <c r="AI4905" s="56" t="str">
        <f aca="false">IF($X4905="Not Significant","No Further Action Required",
IF($AH4905="","",
IF(AND($AH4905="Pass",$L4905="0 - Passed "),"Analysis performed; no further action required.",
IF(AND($AH4905="Fail",$L4905="1 - Failed "),"Analysis performed; no further action required.",
IF(AND($AH4905="Pass",$L4905="2 - Limited In Use "),"Analysis performed; no further action required.",
IF(AND($AH4905="Fail",$L4905="3 - Adjusted "),"Analysis performed; no further action required.",
"Unit fails analysis; TSM determination required."))))))</f>
        <v/>
      </c>
      <c r="AJ4905" s="58"/>
    </row>
    <row r="4906" customFormat="false" ht="15" hidden="false" customHeight="false" outlineLevel="0" collapsed="false">
      <c r="A4906" s="56"/>
      <c r="E4906" s="57" t="str">
        <f aca="false">IF(AND($F4906="",$G4906=""),"",IF($G4906="",$F4906,HYPERLINK($G4906,$F4906)))</f>
        <v/>
      </c>
      <c r="H4906" s="1" t="str">
        <f aca="false">IF($I4906="","None Attached",IF(LEFT($I4906,5)="https",HYPERLINK($I4906,"Datasheet"),HYPERLINK(_xlfn.CONCAT("https://",$I4906),"Datasheet")))</f>
        <v>None Attached</v>
      </c>
      <c r="M4906" s="56"/>
      <c r="P4906" s="58"/>
      <c r="Q4906" s="1" t="n">
        <f aca="false">$M4906-$N4906</f>
        <v>0</v>
      </c>
      <c r="R4906" s="56"/>
      <c r="T4906" s="59" t="s">
        <v>15</v>
      </c>
      <c r="U4906" s="1" t="n">
        <f aca="false">$S4906-$R4906</f>
        <v>0</v>
      </c>
      <c r="V4906" s="1" t="n">
        <f aca="false">IF($T4906="±",$Q4906*2,$Q4906)</f>
        <v>0</v>
      </c>
      <c r="W4906" s="60" t="str">
        <f aca="false">IFERROR($U4906/ABS($V4906),"N/A")</f>
        <v>N/A</v>
      </c>
      <c r="X4906" s="61" t="str">
        <f aca="false">IF(OR($W4906="N/A",$R4906="",$S4906=""),"N/A",IF($W4906&gt;=4,"Not Significant",IF($W4906&gt;=2,"Semi-Significant","Significant")))</f>
        <v>N/A</v>
      </c>
      <c r="Z4906" s="1" t="str">
        <f aca="false">IF($D4906="Z540.1 w/data",0,"")</f>
        <v/>
      </c>
      <c r="AA4906" s="1" t="e">
        <f aca="false">$Y4906+$Q4906+$Z4906</f>
        <v>#VALUE!</v>
      </c>
      <c r="AB4906" s="1" t="n">
        <f aca="false">$N4906+$Q4906</f>
        <v>0</v>
      </c>
      <c r="AC4906" s="1" t="str">
        <f aca="false">IF($Y4906="","",IF(AND($AA4906&gt;=$R4906,$AA4906&lt;=$S4906),"Pass","Fail"))</f>
        <v/>
      </c>
      <c r="AD4906" s="1" t="str">
        <f aca="false">IF($Y4906="","",IF($AA4906&gt;$R4906,"Pass","Fail"))</f>
        <v/>
      </c>
      <c r="AE4906" s="1" t="str">
        <f aca="false">IF($Y4906="","",IF($AA4906&gt;=$R4906,"Pass","Fail"))</f>
        <v/>
      </c>
      <c r="AF4906" s="1" t="str">
        <f aca="false">IF($Y4906="","",IF($AA4906&lt;=$S4906,"Pass","Fail"))</f>
        <v/>
      </c>
      <c r="AG4906" s="1" t="str">
        <f aca="false">IF($Y4906="","",IF($AA4906&lt;$S4906,"Pass","Fail"))</f>
        <v/>
      </c>
      <c r="AH4906" s="23" t="str">
        <f aca="true">INDIRECT(CHOOSE(MATCH($T4906,{"±","&gt;","≥","≤","&lt;"},0), "AC", "AD", "AE", "AF", "AG") &amp; ROW())</f>
        <v/>
      </c>
      <c r="AI4906" s="56" t="str">
        <f aca="false">IF($X4906="Not Significant","No Further Action Required",
IF($AH4906="","",
IF(AND($AH4906="Pass",$L4906="0 - Passed "),"Analysis performed; no further action required.",
IF(AND($AH4906="Fail",$L4906="1 - Failed "),"Analysis performed; no further action required.",
IF(AND($AH4906="Pass",$L4906="2 - Limited In Use "),"Analysis performed; no further action required.",
IF(AND($AH4906="Fail",$L4906="3 - Adjusted "),"Analysis performed; no further action required.",
"Unit fails analysis; TSM determination required."))))))</f>
        <v/>
      </c>
      <c r="AJ4906" s="58"/>
    </row>
    <row r="4907" customFormat="false" ht="15" hidden="false" customHeight="false" outlineLevel="0" collapsed="false">
      <c r="A4907" s="56"/>
      <c r="E4907" s="57" t="str">
        <f aca="false">IF(AND($F4907="",$G4907=""),"",IF($G4907="",$F4907,HYPERLINK($G4907,$F4907)))</f>
        <v/>
      </c>
      <c r="H4907" s="1" t="str">
        <f aca="false">IF($I4907="","None Attached",IF(LEFT($I4907,5)="https",HYPERLINK($I4907,"Datasheet"),HYPERLINK(_xlfn.CONCAT("https://",$I4907),"Datasheet")))</f>
        <v>None Attached</v>
      </c>
      <c r="M4907" s="56"/>
      <c r="P4907" s="58"/>
      <c r="Q4907" s="1" t="n">
        <f aca="false">$M4907-$N4907</f>
        <v>0</v>
      </c>
      <c r="R4907" s="56"/>
      <c r="T4907" s="59" t="s">
        <v>15</v>
      </c>
      <c r="U4907" s="1" t="n">
        <f aca="false">$S4907-$R4907</f>
        <v>0</v>
      </c>
      <c r="V4907" s="1" t="n">
        <f aca="false">IF($T4907="±",$Q4907*2,$Q4907)</f>
        <v>0</v>
      </c>
      <c r="W4907" s="60" t="str">
        <f aca="false">IFERROR($U4907/ABS($V4907),"N/A")</f>
        <v>N/A</v>
      </c>
      <c r="X4907" s="61" t="str">
        <f aca="false">IF(OR($W4907="N/A",$R4907="",$S4907=""),"N/A",IF($W4907&gt;=4,"Not Significant",IF($W4907&gt;=2,"Semi-Significant","Significant")))</f>
        <v>N/A</v>
      </c>
      <c r="Z4907" s="1" t="str">
        <f aca="false">IF($D4907="Z540.1 w/data",0,"")</f>
        <v/>
      </c>
      <c r="AA4907" s="1" t="e">
        <f aca="false">$Y4907+$Q4907+$Z4907</f>
        <v>#VALUE!</v>
      </c>
      <c r="AB4907" s="1" t="n">
        <f aca="false">$N4907+$Q4907</f>
        <v>0</v>
      </c>
      <c r="AC4907" s="1" t="str">
        <f aca="false">IF($Y4907="","",IF(AND($AA4907&gt;=$R4907,$AA4907&lt;=$S4907),"Pass","Fail"))</f>
        <v/>
      </c>
      <c r="AD4907" s="1" t="str">
        <f aca="false">IF($Y4907="","",IF($AA4907&gt;$R4907,"Pass","Fail"))</f>
        <v/>
      </c>
      <c r="AE4907" s="1" t="str">
        <f aca="false">IF($Y4907="","",IF($AA4907&gt;=$R4907,"Pass","Fail"))</f>
        <v/>
      </c>
      <c r="AF4907" s="1" t="str">
        <f aca="false">IF($Y4907="","",IF($AA4907&lt;=$S4907,"Pass","Fail"))</f>
        <v/>
      </c>
      <c r="AG4907" s="1" t="str">
        <f aca="false">IF($Y4907="","",IF($AA4907&lt;$S4907,"Pass","Fail"))</f>
        <v/>
      </c>
      <c r="AH4907" s="23" t="str">
        <f aca="true">INDIRECT(CHOOSE(MATCH($T4907,{"±","&gt;","≥","≤","&lt;"},0), "AC", "AD", "AE", "AF", "AG") &amp; ROW())</f>
        <v/>
      </c>
      <c r="AI4907" s="56" t="str">
        <f aca="false">IF($X4907="Not Significant","No Further Action Required",
IF($AH4907="","",
IF(AND($AH4907="Pass",$L4907="0 - Passed "),"Analysis performed; no further action required.",
IF(AND($AH4907="Fail",$L4907="1 - Failed "),"Analysis performed; no further action required.",
IF(AND($AH4907="Pass",$L4907="2 - Limited In Use "),"Analysis performed; no further action required.",
IF(AND($AH4907="Fail",$L4907="3 - Adjusted "),"Analysis performed; no further action required.",
"Unit fails analysis; TSM determination required."))))))</f>
        <v/>
      </c>
      <c r="AJ4907" s="58"/>
    </row>
    <row r="4908" customFormat="false" ht="15" hidden="false" customHeight="false" outlineLevel="0" collapsed="false">
      <c r="A4908" s="56"/>
      <c r="E4908" s="57" t="str">
        <f aca="false">IF(AND($F4908="",$G4908=""),"",IF($G4908="",$F4908,HYPERLINK($G4908,$F4908)))</f>
        <v/>
      </c>
      <c r="H4908" s="1" t="str">
        <f aca="false">IF($I4908="","None Attached",IF(LEFT($I4908,5)="https",HYPERLINK($I4908,"Datasheet"),HYPERLINK(_xlfn.CONCAT("https://",$I4908),"Datasheet")))</f>
        <v>None Attached</v>
      </c>
      <c r="M4908" s="56"/>
      <c r="P4908" s="58"/>
      <c r="Q4908" s="1" t="n">
        <f aca="false">$M4908-$N4908</f>
        <v>0</v>
      </c>
      <c r="R4908" s="56"/>
      <c r="T4908" s="59" t="s">
        <v>15</v>
      </c>
      <c r="U4908" s="1" t="n">
        <f aca="false">$S4908-$R4908</f>
        <v>0</v>
      </c>
      <c r="V4908" s="1" t="n">
        <f aca="false">IF($T4908="±",$Q4908*2,$Q4908)</f>
        <v>0</v>
      </c>
      <c r="W4908" s="60" t="str">
        <f aca="false">IFERROR($U4908/ABS($V4908),"N/A")</f>
        <v>N/A</v>
      </c>
      <c r="X4908" s="61" t="str">
        <f aca="false">IF(OR($W4908="N/A",$R4908="",$S4908=""),"N/A",IF($W4908&gt;=4,"Not Significant",IF($W4908&gt;=2,"Semi-Significant","Significant")))</f>
        <v>N/A</v>
      </c>
      <c r="Z4908" s="1" t="str">
        <f aca="false">IF($D4908="Z540.1 w/data",0,"")</f>
        <v/>
      </c>
      <c r="AA4908" s="1" t="e">
        <f aca="false">$Y4908+$Q4908+$Z4908</f>
        <v>#VALUE!</v>
      </c>
      <c r="AB4908" s="1" t="n">
        <f aca="false">$N4908+$Q4908</f>
        <v>0</v>
      </c>
      <c r="AC4908" s="1" t="str">
        <f aca="false">IF($Y4908="","",IF(AND($AA4908&gt;=$R4908,$AA4908&lt;=$S4908),"Pass","Fail"))</f>
        <v/>
      </c>
      <c r="AD4908" s="1" t="str">
        <f aca="false">IF($Y4908="","",IF($AA4908&gt;$R4908,"Pass","Fail"))</f>
        <v/>
      </c>
      <c r="AE4908" s="1" t="str">
        <f aca="false">IF($Y4908="","",IF($AA4908&gt;=$R4908,"Pass","Fail"))</f>
        <v/>
      </c>
      <c r="AF4908" s="1" t="str">
        <f aca="false">IF($Y4908="","",IF($AA4908&lt;=$S4908,"Pass","Fail"))</f>
        <v/>
      </c>
      <c r="AG4908" s="1" t="str">
        <f aca="false">IF($Y4908="","",IF($AA4908&lt;$S4908,"Pass","Fail"))</f>
        <v/>
      </c>
      <c r="AH4908" s="23" t="str">
        <f aca="true">INDIRECT(CHOOSE(MATCH($T4908,{"±","&gt;","≥","≤","&lt;"},0), "AC", "AD", "AE", "AF", "AG") &amp; ROW())</f>
        <v/>
      </c>
      <c r="AI4908" s="56" t="str">
        <f aca="false">IF($X4908="Not Significant","No Further Action Required",
IF($AH4908="","",
IF(AND($AH4908="Pass",$L4908="0 - Passed "),"Analysis performed; no further action required.",
IF(AND($AH4908="Fail",$L4908="1 - Failed "),"Analysis performed; no further action required.",
IF(AND($AH4908="Pass",$L4908="2 - Limited In Use "),"Analysis performed; no further action required.",
IF(AND($AH4908="Fail",$L4908="3 - Adjusted "),"Analysis performed; no further action required.",
"Unit fails analysis; TSM determination required."))))))</f>
        <v/>
      </c>
      <c r="AJ4908" s="58"/>
    </row>
    <row r="4909" customFormat="false" ht="15" hidden="false" customHeight="false" outlineLevel="0" collapsed="false">
      <c r="A4909" s="56"/>
      <c r="E4909" s="57" t="str">
        <f aca="false">IF(AND($F4909="",$G4909=""),"",IF($G4909="",$F4909,HYPERLINK($G4909,$F4909)))</f>
        <v/>
      </c>
      <c r="H4909" s="1" t="str">
        <f aca="false">IF($I4909="","None Attached",IF(LEFT($I4909,5)="https",HYPERLINK($I4909,"Datasheet"),HYPERLINK(_xlfn.CONCAT("https://",$I4909),"Datasheet")))</f>
        <v>None Attached</v>
      </c>
      <c r="M4909" s="56"/>
      <c r="P4909" s="58"/>
      <c r="Q4909" s="1" t="n">
        <f aca="false">$M4909-$N4909</f>
        <v>0</v>
      </c>
      <c r="R4909" s="56"/>
      <c r="T4909" s="59" t="s">
        <v>15</v>
      </c>
      <c r="U4909" s="1" t="n">
        <f aca="false">$S4909-$R4909</f>
        <v>0</v>
      </c>
      <c r="V4909" s="1" t="n">
        <f aca="false">IF($T4909="±",$Q4909*2,$Q4909)</f>
        <v>0</v>
      </c>
      <c r="W4909" s="60" t="str">
        <f aca="false">IFERROR($U4909/ABS($V4909),"N/A")</f>
        <v>N/A</v>
      </c>
      <c r="X4909" s="61" t="str">
        <f aca="false">IF(OR($W4909="N/A",$R4909="",$S4909=""),"N/A",IF($W4909&gt;=4,"Not Significant",IF($W4909&gt;=2,"Semi-Significant","Significant")))</f>
        <v>N/A</v>
      </c>
      <c r="Z4909" s="1" t="str">
        <f aca="false">IF($D4909="Z540.1 w/data",0,"")</f>
        <v/>
      </c>
      <c r="AA4909" s="1" t="e">
        <f aca="false">$Y4909+$Q4909+$Z4909</f>
        <v>#VALUE!</v>
      </c>
      <c r="AB4909" s="1" t="n">
        <f aca="false">$N4909+$Q4909</f>
        <v>0</v>
      </c>
      <c r="AC4909" s="1" t="str">
        <f aca="false">IF($Y4909="","",IF(AND($AA4909&gt;=$R4909,$AA4909&lt;=$S4909),"Pass","Fail"))</f>
        <v/>
      </c>
      <c r="AD4909" s="1" t="str">
        <f aca="false">IF($Y4909="","",IF($AA4909&gt;$R4909,"Pass","Fail"))</f>
        <v/>
      </c>
      <c r="AE4909" s="1" t="str">
        <f aca="false">IF($Y4909="","",IF($AA4909&gt;=$R4909,"Pass","Fail"))</f>
        <v/>
      </c>
      <c r="AF4909" s="1" t="str">
        <f aca="false">IF($Y4909="","",IF($AA4909&lt;=$S4909,"Pass","Fail"))</f>
        <v/>
      </c>
      <c r="AG4909" s="1" t="str">
        <f aca="false">IF($Y4909="","",IF($AA4909&lt;$S4909,"Pass","Fail"))</f>
        <v/>
      </c>
      <c r="AH4909" s="23" t="str">
        <f aca="true">INDIRECT(CHOOSE(MATCH($T4909,{"±","&gt;","≥","≤","&lt;"},0), "AC", "AD", "AE", "AF", "AG") &amp; ROW())</f>
        <v/>
      </c>
      <c r="AI4909" s="56" t="str">
        <f aca="false">IF($X4909="Not Significant","No Further Action Required",
IF($AH4909="","",
IF(AND($AH4909="Pass",$L4909="0 - Passed "),"Analysis performed; no further action required.",
IF(AND($AH4909="Fail",$L4909="1 - Failed "),"Analysis performed; no further action required.",
IF(AND($AH4909="Pass",$L4909="2 - Limited In Use "),"Analysis performed; no further action required.",
IF(AND($AH4909="Fail",$L4909="3 - Adjusted "),"Analysis performed; no further action required.",
"Unit fails analysis; TSM determination required."))))))</f>
        <v/>
      </c>
      <c r="AJ4909" s="58"/>
    </row>
    <row r="4910" customFormat="false" ht="15" hidden="false" customHeight="false" outlineLevel="0" collapsed="false">
      <c r="A4910" s="56"/>
      <c r="E4910" s="57" t="str">
        <f aca="false">IF(AND($F4910="",$G4910=""),"",IF($G4910="",$F4910,HYPERLINK($G4910,$F4910)))</f>
        <v/>
      </c>
      <c r="H4910" s="1" t="str">
        <f aca="false">IF($I4910="","None Attached",IF(LEFT($I4910,5)="https",HYPERLINK($I4910,"Datasheet"),HYPERLINK(_xlfn.CONCAT("https://",$I4910),"Datasheet")))</f>
        <v>None Attached</v>
      </c>
      <c r="M4910" s="56"/>
      <c r="P4910" s="58"/>
      <c r="Q4910" s="1" t="n">
        <f aca="false">$M4910-$N4910</f>
        <v>0</v>
      </c>
      <c r="R4910" s="56"/>
      <c r="T4910" s="59" t="s">
        <v>15</v>
      </c>
      <c r="U4910" s="1" t="n">
        <f aca="false">$S4910-$R4910</f>
        <v>0</v>
      </c>
      <c r="V4910" s="1" t="n">
        <f aca="false">IF($T4910="±",$Q4910*2,$Q4910)</f>
        <v>0</v>
      </c>
      <c r="W4910" s="60" t="str">
        <f aca="false">IFERROR($U4910/ABS($V4910),"N/A")</f>
        <v>N/A</v>
      </c>
      <c r="X4910" s="61" t="str">
        <f aca="false">IF(OR($W4910="N/A",$R4910="",$S4910=""),"N/A",IF($W4910&gt;=4,"Not Significant",IF($W4910&gt;=2,"Semi-Significant","Significant")))</f>
        <v>N/A</v>
      </c>
      <c r="Z4910" s="1" t="str">
        <f aca="false">IF($D4910="Z540.1 w/data",0,"")</f>
        <v/>
      </c>
      <c r="AA4910" s="1" t="e">
        <f aca="false">$Y4910+$Q4910+$Z4910</f>
        <v>#VALUE!</v>
      </c>
      <c r="AB4910" s="1" t="n">
        <f aca="false">$N4910+$Q4910</f>
        <v>0</v>
      </c>
      <c r="AC4910" s="1" t="str">
        <f aca="false">IF($Y4910="","",IF(AND($AA4910&gt;=$R4910,$AA4910&lt;=$S4910),"Pass","Fail"))</f>
        <v/>
      </c>
      <c r="AD4910" s="1" t="str">
        <f aca="false">IF($Y4910="","",IF($AA4910&gt;$R4910,"Pass","Fail"))</f>
        <v/>
      </c>
      <c r="AE4910" s="1" t="str">
        <f aca="false">IF($Y4910="","",IF($AA4910&gt;=$R4910,"Pass","Fail"))</f>
        <v/>
      </c>
      <c r="AF4910" s="1" t="str">
        <f aca="false">IF($Y4910="","",IF($AA4910&lt;=$S4910,"Pass","Fail"))</f>
        <v/>
      </c>
      <c r="AG4910" s="1" t="str">
        <f aca="false">IF($Y4910="","",IF($AA4910&lt;$S4910,"Pass","Fail"))</f>
        <v/>
      </c>
      <c r="AH4910" s="23" t="str">
        <f aca="true">INDIRECT(CHOOSE(MATCH($T4910,{"±","&gt;","≥","≤","&lt;"},0), "AC", "AD", "AE", "AF", "AG") &amp; ROW())</f>
        <v/>
      </c>
      <c r="AI4910" s="56" t="str">
        <f aca="false">IF($X4910="Not Significant","No Further Action Required",
IF($AH4910="","",
IF(AND($AH4910="Pass",$L4910="0 - Passed "),"Analysis performed; no further action required.",
IF(AND($AH4910="Fail",$L4910="1 - Failed "),"Analysis performed; no further action required.",
IF(AND($AH4910="Pass",$L4910="2 - Limited In Use "),"Analysis performed; no further action required.",
IF(AND($AH4910="Fail",$L4910="3 - Adjusted "),"Analysis performed; no further action required.",
"Unit fails analysis; TSM determination required."))))))</f>
        <v/>
      </c>
      <c r="AJ4910" s="58"/>
    </row>
    <row r="4911" customFormat="false" ht="15" hidden="false" customHeight="false" outlineLevel="0" collapsed="false">
      <c r="A4911" s="56"/>
      <c r="E4911" s="57" t="str">
        <f aca="false">IF(AND($F4911="",$G4911=""),"",IF($G4911="",$F4911,HYPERLINK($G4911,$F4911)))</f>
        <v/>
      </c>
      <c r="H4911" s="1" t="str">
        <f aca="false">IF($I4911="","None Attached",IF(LEFT($I4911,5)="https",HYPERLINK($I4911,"Datasheet"),HYPERLINK(_xlfn.CONCAT("https://",$I4911),"Datasheet")))</f>
        <v>None Attached</v>
      </c>
      <c r="M4911" s="56"/>
      <c r="P4911" s="58"/>
      <c r="Q4911" s="1" t="n">
        <f aca="false">$M4911-$N4911</f>
        <v>0</v>
      </c>
      <c r="R4911" s="56"/>
      <c r="T4911" s="59" t="s">
        <v>15</v>
      </c>
      <c r="U4911" s="1" t="n">
        <f aca="false">$S4911-$R4911</f>
        <v>0</v>
      </c>
      <c r="V4911" s="1" t="n">
        <f aca="false">IF($T4911="±",$Q4911*2,$Q4911)</f>
        <v>0</v>
      </c>
      <c r="W4911" s="60" t="str">
        <f aca="false">IFERROR($U4911/ABS($V4911),"N/A")</f>
        <v>N/A</v>
      </c>
      <c r="X4911" s="61" t="str">
        <f aca="false">IF(OR($W4911="N/A",$R4911="",$S4911=""),"N/A",IF($W4911&gt;=4,"Not Significant",IF($W4911&gt;=2,"Semi-Significant","Significant")))</f>
        <v>N/A</v>
      </c>
      <c r="Z4911" s="1" t="str">
        <f aca="false">IF($D4911="Z540.1 w/data",0,"")</f>
        <v/>
      </c>
      <c r="AA4911" s="1" t="e">
        <f aca="false">$Y4911+$Q4911+$Z4911</f>
        <v>#VALUE!</v>
      </c>
      <c r="AB4911" s="1" t="n">
        <f aca="false">$N4911+$Q4911</f>
        <v>0</v>
      </c>
      <c r="AC4911" s="1" t="str">
        <f aca="false">IF($Y4911="","",IF(AND($AA4911&gt;=$R4911,$AA4911&lt;=$S4911),"Pass","Fail"))</f>
        <v/>
      </c>
      <c r="AD4911" s="1" t="str">
        <f aca="false">IF($Y4911="","",IF($AA4911&gt;$R4911,"Pass","Fail"))</f>
        <v/>
      </c>
      <c r="AE4911" s="1" t="str">
        <f aca="false">IF($Y4911="","",IF($AA4911&gt;=$R4911,"Pass","Fail"))</f>
        <v/>
      </c>
      <c r="AF4911" s="1" t="str">
        <f aca="false">IF($Y4911="","",IF($AA4911&lt;=$S4911,"Pass","Fail"))</f>
        <v/>
      </c>
      <c r="AG4911" s="1" t="str">
        <f aca="false">IF($Y4911="","",IF($AA4911&lt;$S4911,"Pass","Fail"))</f>
        <v/>
      </c>
      <c r="AH4911" s="23" t="str">
        <f aca="true">INDIRECT(CHOOSE(MATCH($T4911,{"±","&gt;","≥","≤","&lt;"},0), "AC", "AD", "AE", "AF", "AG") &amp; ROW())</f>
        <v/>
      </c>
      <c r="AI4911" s="56" t="str">
        <f aca="false">IF($X4911="Not Significant","No Further Action Required",
IF($AH4911="","",
IF(AND($AH4911="Pass",$L4911="0 - Passed "),"Analysis performed; no further action required.",
IF(AND($AH4911="Fail",$L4911="1 - Failed "),"Analysis performed; no further action required.",
IF(AND($AH4911="Pass",$L4911="2 - Limited In Use "),"Analysis performed; no further action required.",
IF(AND($AH4911="Fail",$L4911="3 - Adjusted "),"Analysis performed; no further action required.",
"Unit fails analysis; TSM determination required."))))))</f>
        <v/>
      </c>
      <c r="AJ4911" s="58"/>
    </row>
    <row r="4912" customFormat="false" ht="15" hidden="false" customHeight="false" outlineLevel="0" collapsed="false">
      <c r="A4912" s="56"/>
      <c r="E4912" s="57" t="str">
        <f aca="false">IF(AND($F4912="",$G4912=""),"",IF($G4912="",$F4912,HYPERLINK($G4912,$F4912)))</f>
        <v/>
      </c>
      <c r="H4912" s="1" t="str">
        <f aca="false">IF($I4912="","None Attached",IF(LEFT($I4912,5)="https",HYPERLINK($I4912,"Datasheet"),HYPERLINK(_xlfn.CONCAT("https://",$I4912),"Datasheet")))</f>
        <v>None Attached</v>
      </c>
      <c r="M4912" s="56"/>
      <c r="P4912" s="58"/>
      <c r="Q4912" s="1" t="n">
        <f aca="false">$M4912-$N4912</f>
        <v>0</v>
      </c>
      <c r="R4912" s="56"/>
      <c r="T4912" s="59" t="s">
        <v>15</v>
      </c>
      <c r="U4912" s="1" t="n">
        <f aca="false">$S4912-$R4912</f>
        <v>0</v>
      </c>
      <c r="V4912" s="1" t="n">
        <f aca="false">IF($T4912="±",$Q4912*2,$Q4912)</f>
        <v>0</v>
      </c>
      <c r="W4912" s="60" t="str">
        <f aca="false">IFERROR($U4912/ABS($V4912),"N/A")</f>
        <v>N/A</v>
      </c>
      <c r="X4912" s="61" t="str">
        <f aca="false">IF(OR($W4912="N/A",$R4912="",$S4912=""),"N/A",IF($W4912&gt;=4,"Not Significant",IF($W4912&gt;=2,"Semi-Significant","Significant")))</f>
        <v>N/A</v>
      </c>
      <c r="Z4912" s="1" t="str">
        <f aca="false">IF($D4912="Z540.1 w/data",0,"")</f>
        <v/>
      </c>
      <c r="AA4912" s="1" t="e">
        <f aca="false">$Y4912+$Q4912+$Z4912</f>
        <v>#VALUE!</v>
      </c>
      <c r="AB4912" s="1" t="n">
        <f aca="false">$N4912+$Q4912</f>
        <v>0</v>
      </c>
      <c r="AC4912" s="1" t="str">
        <f aca="false">IF($Y4912="","",IF(AND($AA4912&gt;=$R4912,$AA4912&lt;=$S4912),"Pass","Fail"))</f>
        <v/>
      </c>
      <c r="AD4912" s="1" t="str">
        <f aca="false">IF($Y4912="","",IF($AA4912&gt;$R4912,"Pass","Fail"))</f>
        <v/>
      </c>
      <c r="AE4912" s="1" t="str">
        <f aca="false">IF($Y4912="","",IF($AA4912&gt;=$R4912,"Pass","Fail"))</f>
        <v/>
      </c>
      <c r="AF4912" s="1" t="str">
        <f aca="false">IF($Y4912="","",IF($AA4912&lt;=$S4912,"Pass","Fail"))</f>
        <v/>
      </c>
      <c r="AG4912" s="1" t="str">
        <f aca="false">IF($Y4912="","",IF($AA4912&lt;$S4912,"Pass","Fail"))</f>
        <v/>
      </c>
      <c r="AH4912" s="23" t="str">
        <f aca="true">INDIRECT(CHOOSE(MATCH($T4912,{"±","&gt;","≥","≤","&lt;"},0), "AC", "AD", "AE", "AF", "AG") &amp; ROW())</f>
        <v/>
      </c>
      <c r="AI4912" s="56" t="str">
        <f aca="false">IF($X4912="Not Significant","No Further Action Required",
IF($AH4912="","",
IF(AND($AH4912="Pass",$L4912="0 - Passed "),"Analysis performed; no further action required.",
IF(AND($AH4912="Fail",$L4912="1 - Failed "),"Analysis performed; no further action required.",
IF(AND($AH4912="Pass",$L4912="2 - Limited In Use "),"Analysis performed; no further action required.",
IF(AND($AH4912="Fail",$L4912="3 - Adjusted "),"Analysis performed; no further action required.",
"Unit fails analysis; TSM determination required."))))))</f>
        <v/>
      </c>
      <c r="AJ4912" s="58"/>
    </row>
    <row r="4913" customFormat="false" ht="15" hidden="false" customHeight="false" outlineLevel="0" collapsed="false">
      <c r="A4913" s="56"/>
      <c r="E4913" s="57" t="str">
        <f aca="false">IF(AND($F4913="",$G4913=""),"",IF($G4913="",$F4913,HYPERLINK($G4913,$F4913)))</f>
        <v/>
      </c>
      <c r="H4913" s="1" t="str">
        <f aca="false">IF($I4913="","None Attached",IF(LEFT($I4913,5)="https",HYPERLINK($I4913,"Datasheet"),HYPERLINK(_xlfn.CONCAT("https://",$I4913),"Datasheet")))</f>
        <v>None Attached</v>
      </c>
      <c r="M4913" s="56"/>
      <c r="P4913" s="58"/>
      <c r="Q4913" s="1" t="n">
        <f aca="false">$M4913-$N4913</f>
        <v>0</v>
      </c>
      <c r="R4913" s="56"/>
      <c r="T4913" s="59" t="s">
        <v>15</v>
      </c>
      <c r="U4913" s="1" t="n">
        <f aca="false">$S4913-$R4913</f>
        <v>0</v>
      </c>
      <c r="V4913" s="1" t="n">
        <f aca="false">IF($T4913="±",$Q4913*2,$Q4913)</f>
        <v>0</v>
      </c>
      <c r="W4913" s="60" t="str">
        <f aca="false">IFERROR($U4913/ABS($V4913),"N/A")</f>
        <v>N/A</v>
      </c>
      <c r="X4913" s="61" t="str">
        <f aca="false">IF(OR($W4913="N/A",$R4913="",$S4913=""),"N/A",IF($W4913&gt;=4,"Not Significant",IF($W4913&gt;=2,"Semi-Significant","Significant")))</f>
        <v>N/A</v>
      </c>
      <c r="Z4913" s="1" t="str">
        <f aca="false">IF($D4913="Z540.1 w/data",0,"")</f>
        <v/>
      </c>
      <c r="AA4913" s="1" t="e">
        <f aca="false">$Y4913+$Q4913+$Z4913</f>
        <v>#VALUE!</v>
      </c>
      <c r="AB4913" s="1" t="n">
        <f aca="false">$N4913+$Q4913</f>
        <v>0</v>
      </c>
      <c r="AC4913" s="1" t="str">
        <f aca="false">IF($Y4913="","",IF(AND($AA4913&gt;=$R4913,$AA4913&lt;=$S4913),"Pass","Fail"))</f>
        <v/>
      </c>
      <c r="AD4913" s="1" t="str">
        <f aca="false">IF($Y4913="","",IF($AA4913&gt;$R4913,"Pass","Fail"))</f>
        <v/>
      </c>
      <c r="AE4913" s="1" t="str">
        <f aca="false">IF($Y4913="","",IF($AA4913&gt;=$R4913,"Pass","Fail"))</f>
        <v/>
      </c>
      <c r="AF4913" s="1" t="str">
        <f aca="false">IF($Y4913="","",IF($AA4913&lt;=$S4913,"Pass","Fail"))</f>
        <v/>
      </c>
      <c r="AG4913" s="1" t="str">
        <f aca="false">IF($Y4913="","",IF($AA4913&lt;$S4913,"Pass","Fail"))</f>
        <v/>
      </c>
      <c r="AH4913" s="23" t="str">
        <f aca="true">INDIRECT(CHOOSE(MATCH($T4913,{"±","&gt;","≥","≤","&lt;"},0), "AC", "AD", "AE", "AF", "AG") &amp; ROW())</f>
        <v/>
      </c>
      <c r="AI4913" s="56" t="str">
        <f aca="false">IF($X4913="Not Significant","No Further Action Required",
IF($AH4913="","",
IF(AND($AH4913="Pass",$L4913="0 - Passed "),"Analysis performed; no further action required.",
IF(AND($AH4913="Fail",$L4913="1 - Failed "),"Analysis performed; no further action required.",
IF(AND($AH4913="Pass",$L4913="2 - Limited In Use "),"Analysis performed; no further action required.",
IF(AND($AH4913="Fail",$L4913="3 - Adjusted "),"Analysis performed; no further action required.",
"Unit fails analysis; TSM determination required."))))))</f>
        <v/>
      </c>
      <c r="AJ4913" s="58"/>
    </row>
    <row r="4914" customFormat="false" ht="15" hidden="false" customHeight="false" outlineLevel="0" collapsed="false">
      <c r="A4914" s="56"/>
      <c r="E4914" s="57" t="str">
        <f aca="false">IF(AND($F4914="",$G4914=""),"",IF($G4914="",$F4914,HYPERLINK($G4914,$F4914)))</f>
        <v/>
      </c>
      <c r="H4914" s="1" t="str">
        <f aca="false">IF($I4914="","None Attached",IF(LEFT($I4914,5)="https",HYPERLINK($I4914,"Datasheet"),HYPERLINK(_xlfn.CONCAT("https://",$I4914),"Datasheet")))</f>
        <v>None Attached</v>
      </c>
      <c r="M4914" s="56"/>
      <c r="P4914" s="58"/>
      <c r="Q4914" s="1" t="n">
        <f aca="false">$M4914-$N4914</f>
        <v>0</v>
      </c>
      <c r="R4914" s="56"/>
      <c r="T4914" s="59" t="s">
        <v>15</v>
      </c>
      <c r="U4914" s="1" t="n">
        <f aca="false">$S4914-$R4914</f>
        <v>0</v>
      </c>
      <c r="V4914" s="1" t="n">
        <f aca="false">IF($T4914="±",$Q4914*2,$Q4914)</f>
        <v>0</v>
      </c>
      <c r="W4914" s="60" t="str">
        <f aca="false">IFERROR($U4914/ABS($V4914),"N/A")</f>
        <v>N/A</v>
      </c>
      <c r="X4914" s="61" t="str">
        <f aca="false">IF(OR($W4914="N/A",$R4914="",$S4914=""),"N/A",IF($W4914&gt;=4,"Not Significant",IF($W4914&gt;=2,"Semi-Significant","Significant")))</f>
        <v>N/A</v>
      </c>
      <c r="Z4914" s="1" t="str">
        <f aca="false">IF($D4914="Z540.1 w/data",0,"")</f>
        <v/>
      </c>
      <c r="AA4914" s="1" t="e">
        <f aca="false">$Y4914+$Q4914+$Z4914</f>
        <v>#VALUE!</v>
      </c>
      <c r="AB4914" s="1" t="n">
        <f aca="false">$N4914+$Q4914</f>
        <v>0</v>
      </c>
      <c r="AC4914" s="1" t="str">
        <f aca="false">IF($Y4914="","",IF(AND($AA4914&gt;=$R4914,$AA4914&lt;=$S4914),"Pass","Fail"))</f>
        <v/>
      </c>
      <c r="AD4914" s="1" t="str">
        <f aca="false">IF($Y4914="","",IF($AA4914&gt;$R4914,"Pass","Fail"))</f>
        <v/>
      </c>
      <c r="AE4914" s="1" t="str">
        <f aca="false">IF($Y4914="","",IF($AA4914&gt;=$R4914,"Pass","Fail"))</f>
        <v/>
      </c>
      <c r="AF4914" s="1" t="str">
        <f aca="false">IF($Y4914="","",IF($AA4914&lt;=$S4914,"Pass","Fail"))</f>
        <v/>
      </c>
      <c r="AG4914" s="1" t="str">
        <f aca="false">IF($Y4914="","",IF($AA4914&lt;$S4914,"Pass","Fail"))</f>
        <v/>
      </c>
      <c r="AH4914" s="23" t="str">
        <f aca="true">INDIRECT(CHOOSE(MATCH($T4914,{"±","&gt;","≥","≤","&lt;"},0), "AC", "AD", "AE", "AF", "AG") &amp; ROW())</f>
        <v/>
      </c>
      <c r="AI4914" s="56" t="str">
        <f aca="false">IF($X4914="Not Significant","No Further Action Required",
IF($AH4914="","",
IF(AND($AH4914="Pass",$L4914="0 - Passed "),"Analysis performed; no further action required.",
IF(AND($AH4914="Fail",$L4914="1 - Failed "),"Analysis performed; no further action required.",
IF(AND($AH4914="Pass",$L4914="2 - Limited In Use "),"Analysis performed; no further action required.",
IF(AND($AH4914="Fail",$L4914="3 - Adjusted "),"Analysis performed; no further action required.",
"Unit fails analysis; TSM determination required."))))))</f>
        <v/>
      </c>
      <c r="AJ4914" s="58"/>
    </row>
    <row r="4915" customFormat="false" ht="15" hidden="false" customHeight="false" outlineLevel="0" collapsed="false">
      <c r="A4915" s="56"/>
      <c r="E4915" s="57" t="str">
        <f aca="false">IF(AND($F4915="",$G4915=""),"",IF($G4915="",$F4915,HYPERLINK($G4915,$F4915)))</f>
        <v/>
      </c>
      <c r="H4915" s="1" t="str">
        <f aca="false">IF($I4915="","None Attached",IF(LEFT($I4915,5)="https",HYPERLINK($I4915,"Datasheet"),HYPERLINK(_xlfn.CONCAT("https://",$I4915),"Datasheet")))</f>
        <v>None Attached</v>
      </c>
      <c r="M4915" s="56"/>
      <c r="P4915" s="58"/>
      <c r="Q4915" s="1" t="n">
        <f aca="false">$M4915-$N4915</f>
        <v>0</v>
      </c>
      <c r="R4915" s="56"/>
      <c r="T4915" s="59" t="s">
        <v>15</v>
      </c>
      <c r="U4915" s="1" t="n">
        <f aca="false">$S4915-$R4915</f>
        <v>0</v>
      </c>
      <c r="V4915" s="1" t="n">
        <f aca="false">IF($T4915="±",$Q4915*2,$Q4915)</f>
        <v>0</v>
      </c>
      <c r="W4915" s="60" t="str">
        <f aca="false">IFERROR($U4915/ABS($V4915),"N/A")</f>
        <v>N/A</v>
      </c>
      <c r="X4915" s="61" t="str">
        <f aca="false">IF(OR($W4915="N/A",$R4915="",$S4915=""),"N/A",IF($W4915&gt;=4,"Not Significant",IF($W4915&gt;=2,"Semi-Significant","Significant")))</f>
        <v>N/A</v>
      </c>
      <c r="Z4915" s="1" t="str">
        <f aca="false">IF($D4915="Z540.1 w/data",0,"")</f>
        <v/>
      </c>
      <c r="AA4915" s="1" t="e">
        <f aca="false">$Y4915+$Q4915+$Z4915</f>
        <v>#VALUE!</v>
      </c>
      <c r="AB4915" s="1" t="n">
        <f aca="false">$N4915+$Q4915</f>
        <v>0</v>
      </c>
      <c r="AC4915" s="1" t="str">
        <f aca="false">IF($Y4915="","",IF(AND($AA4915&gt;=$R4915,$AA4915&lt;=$S4915),"Pass","Fail"))</f>
        <v/>
      </c>
      <c r="AD4915" s="1" t="str">
        <f aca="false">IF($Y4915="","",IF($AA4915&gt;$R4915,"Pass","Fail"))</f>
        <v/>
      </c>
      <c r="AE4915" s="1" t="str">
        <f aca="false">IF($Y4915="","",IF($AA4915&gt;=$R4915,"Pass","Fail"))</f>
        <v/>
      </c>
      <c r="AF4915" s="1" t="str">
        <f aca="false">IF($Y4915="","",IF($AA4915&lt;=$S4915,"Pass","Fail"))</f>
        <v/>
      </c>
      <c r="AG4915" s="1" t="str">
        <f aca="false">IF($Y4915="","",IF($AA4915&lt;$S4915,"Pass","Fail"))</f>
        <v/>
      </c>
      <c r="AH4915" s="23" t="str">
        <f aca="true">INDIRECT(CHOOSE(MATCH($T4915,{"±","&gt;","≥","≤","&lt;"},0), "AC", "AD", "AE", "AF", "AG") &amp; ROW())</f>
        <v/>
      </c>
      <c r="AI4915" s="56" t="str">
        <f aca="false">IF($X4915="Not Significant","No Further Action Required",
IF($AH4915="","",
IF(AND($AH4915="Pass",$L4915="0 - Passed "),"Analysis performed; no further action required.",
IF(AND($AH4915="Fail",$L4915="1 - Failed "),"Analysis performed; no further action required.",
IF(AND($AH4915="Pass",$L4915="2 - Limited In Use "),"Analysis performed; no further action required.",
IF(AND($AH4915="Fail",$L4915="3 - Adjusted "),"Analysis performed; no further action required.",
"Unit fails analysis; TSM determination required."))))))</f>
        <v/>
      </c>
      <c r="AJ4915" s="58"/>
    </row>
    <row r="4916" customFormat="false" ht="15" hidden="false" customHeight="false" outlineLevel="0" collapsed="false">
      <c r="A4916" s="56"/>
      <c r="E4916" s="57" t="str">
        <f aca="false">IF(AND($F4916="",$G4916=""),"",IF($G4916="",$F4916,HYPERLINK($G4916,$F4916)))</f>
        <v/>
      </c>
      <c r="H4916" s="1" t="str">
        <f aca="false">IF($I4916="","None Attached",IF(LEFT($I4916,5)="https",HYPERLINK($I4916,"Datasheet"),HYPERLINK(_xlfn.CONCAT("https://",$I4916),"Datasheet")))</f>
        <v>None Attached</v>
      </c>
      <c r="M4916" s="56"/>
      <c r="P4916" s="58"/>
      <c r="Q4916" s="1" t="n">
        <f aca="false">$M4916-$N4916</f>
        <v>0</v>
      </c>
      <c r="R4916" s="56"/>
      <c r="T4916" s="59" t="s">
        <v>15</v>
      </c>
      <c r="U4916" s="1" t="n">
        <f aca="false">$S4916-$R4916</f>
        <v>0</v>
      </c>
      <c r="V4916" s="1" t="n">
        <f aca="false">IF($T4916="±",$Q4916*2,$Q4916)</f>
        <v>0</v>
      </c>
      <c r="W4916" s="60" t="str">
        <f aca="false">IFERROR($U4916/ABS($V4916),"N/A")</f>
        <v>N/A</v>
      </c>
      <c r="X4916" s="61" t="str">
        <f aca="false">IF(OR($W4916="N/A",$R4916="",$S4916=""),"N/A",IF($W4916&gt;=4,"Not Significant",IF($W4916&gt;=2,"Semi-Significant","Significant")))</f>
        <v>N/A</v>
      </c>
      <c r="Z4916" s="1" t="str">
        <f aca="false">IF($D4916="Z540.1 w/data",0,"")</f>
        <v/>
      </c>
      <c r="AA4916" s="1" t="e">
        <f aca="false">$Y4916+$Q4916+$Z4916</f>
        <v>#VALUE!</v>
      </c>
      <c r="AB4916" s="1" t="n">
        <f aca="false">$N4916+$Q4916</f>
        <v>0</v>
      </c>
      <c r="AC4916" s="1" t="str">
        <f aca="false">IF($Y4916="","",IF(AND($AA4916&gt;=$R4916,$AA4916&lt;=$S4916),"Pass","Fail"))</f>
        <v/>
      </c>
      <c r="AD4916" s="1" t="str">
        <f aca="false">IF($Y4916="","",IF($AA4916&gt;$R4916,"Pass","Fail"))</f>
        <v/>
      </c>
      <c r="AE4916" s="1" t="str">
        <f aca="false">IF($Y4916="","",IF($AA4916&gt;=$R4916,"Pass","Fail"))</f>
        <v/>
      </c>
      <c r="AF4916" s="1" t="str">
        <f aca="false">IF($Y4916="","",IF($AA4916&lt;=$S4916,"Pass","Fail"))</f>
        <v/>
      </c>
      <c r="AG4916" s="1" t="str">
        <f aca="false">IF($Y4916="","",IF($AA4916&lt;$S4916,"Pass","Fail"))</f>
        <v/>
      </c>
      <c r="AH4916" s="23" t="str">
        <f aca="true">INDIRECT(CHOOSE(MATCH($T4916,{"±","&gt;","≥","≤","&lt;"},0), "AC", "AD", "AE", "AF", "AG") &amp; ROW())</f>
        <v/>
      </c>
      <c r="AI4916" s="56" t="str">
        <f aca="false">IF($X4916="Not Significant","No Further Action Required",
IF($AH4916="","",
IF(AND($AH4916="Pass",$L4916="0 - Passed "),"Analysis performed; no further action required.",
IF(AND($AH4916="Fail",$L4916="1 - Failed "),"Analysis performed; no further action required.",
IF(AND($AH4916="Pass",$L4916="2 - Limited In Use "),"Analysis performed; no further action required.",
IF(AND($AH4916="Fail",$L4916="3 - Adjusted "),"Analysis performed; no further action required.",
"Unit fails analysis; TSM determination required."))))))</f>
        <v/>
      </c>
      <c r="AJ4916" s="58"/>
    </row>
    <row r="4917" customFormat="false" ht="15" hidden="false" customHeight="false" outlineLevel="0" collapsed="false">
      <c r="A4917" s="56"/>
      <c r="E4917" s="57" t="str">
        <f aca="false">IF(AND($F4917="",$G4917=""),"",IF($G4917="",$F4917,HYPERLINK($G4917,$F4917)))</f>
        <v/>
      </c>
      <c r="H4917" s="1" t="str">
        <f aca="false">IF($I4917="","None Attached",IF(LEFT($I4917,5)="https",HYPERLINK($I4917,"Datasheet"),HYPERLINK(_xlfn.CONCAT("https://",$I4917),"Datasheet")))</f>
        <v>None Attached</v>
      </c>
      <c r="M4917" s="56"/>
      <c r="P4917" s="58"/>
      <c r="Q4917" s="1" t="n">
        <f aca="false">$M4917-$N4917</f>
        <v>0</v>
      </c>
      <c r="R4917" s="56"/>
      <c r="T4917" s="59" t="s">
        <v>15</v>
      </c>
      <c r="U4917" s="1" t="n">
        <f aca="false">$S4917-$R4917</f>
        <v>0</v>
      </c>
      <c r="V4917" s="1" t="n">
        <f aca="false">IF($T4917="±",$Q4917*2,$Q4917)</f>
        <v>0</v>
      </c>
      <c r="W4917" s="60" t="str">
        <f aca="false">IFERROR($U4917/ABS($V4917),"N/A")</f>
        <v>N/A</v>
      </c>
      <c r="X4917" s="61" t="str">
        <f aca="false">IF(OR($W4917="N/A",$R4917="",$S4917=""),"N/A",IF($W4917&gt;=4,"Not Significant",IF($W4917&gt;=2,"Semi-Significant","Significant")))</f>
        <v>N/A</v>
      </c>
      <c r="Z4917" s="1" t="str">
        <f aca="false">IF($D4917="Z540.1 w/data",0,"")</f>
        <v/>
      </c>
      <c r="AA4917" s="1" t="e">
        <f aca="false">$Y4917+$Q4917+$Z4917</f>
        <v>#VALUE!</v>
      </c>
      <c r="AB4917" s="1" t="n">
        <f aca="false">$N4917+$Q4917</f>
        <v>0</v>
      </c>
      <c r="AC4917" s="1" t="str">
        <f aca="false">IF($Y4917="","",IF(AND($AA4917&gt;=$R4917,$AA4917&lt;=$S4917),"Pass","Fail"))</f>
        <v/>
      </c>
      <c r="AD4917" s="1" t="str">
        <f aca="false">IF($Y4917="","",IF($AA4917&gt;$R4917,"Pass","Fail"))</f>
        <v/>
      </c>
      <c r="AE4917" s="1" t="str">
        <f aca="false">IF($Y4917="","",IF($AA4917&gt;=$R4917,"Pass","Fail"))</f>
        <v/>
      </c>
      <c r="AF4917" s="1" t="str">
        <f aca="false">IF($Y4917="","",IF($AA4917&lt;=$S4917,"Pass","Fail"))</f>
        <v/>
      </c>
      <c r="AG4917" s="1" t="str">
        <f aca="false">IF($Y4917="","",IF($AA4917&lt;$S4917,"Pass","Fail"))</f>
        <v/>
      </c>
      <c r="AH4917" s="23" t="str">
        <f aca="true">INDIRECT(CHOOSE(MATCH($T4917,{"±","&gt;","≥","≤","&lt;"},0), "AC", "AD", "AE", "AF", "AG") &amp; ROW())</f>
        <v/>
      </c>
      <c r="AI4917" s="56" t="str">
        <f aca="false">IF($X4917="Not Significant","No Further Action Required",
IF($AH4917="","",
IF(AND($AH4917="Pass",$L4917="0 - Passed "),"Analysis performed; no further action required.",
IF(AND($AH4917="Fail",$L4917="1 - Failed "),"Analysis performed; no further action required.",
IF(AND($AH4917="Pass",$L4917="2 - Limited In Use "),"Analysis performed; no further action required.",
IF(AND($AH4917="Fail",$L4917="3 - Adjusted "),"Analysis performed; no further action required.",
"Unit fails analysis; TSM determination required."))))))</f>
        <v/>
      </c>
      <c r="AJ4917" s="58"/>
    </row>
    <row r="4918" customFormat="false" ht="15" hidden="false" customHeight="false" outlineLevel="0" collapsed="false">
      <c r="A4918" s="56"/>
      <c r="E4918" s="57" t="str">
        <f aca="false">IF(AND($F4918="",$G4918=""),"",IF($G4918="",$F4918,HYPERLINK($G4918,$F4918)))</f>
        <v/>
      </c>
      <c r="H4918" s="1" t="str">
        <f aca="false">IF($I4918="","None Attached",IF(LEFT($I4918,5)="https",HYPERLINK($I4918,"Datasheet"),HYPERLINK(_xlfn.CONCAT("https://",$I4918),"Datasheet")))</f>
        <v>None Attached</v>
      </c>
      <c r="M4918" s="56"/>
      <c r="P4918" s="58"/>
      <c r="Q4918" s="1" t="n">
        <f aca="false">$M4918-$N4918</f>
        <v>0</v>
      </c>
      <c r="R4918" s="56"/>
      <c r="T4918" s="59" t="s">
        <v>15</v>
      </c>
      <c r="U4918" s="1" t="n">
        <f aca="false">$S4918-$R4918</f>
        <v>0</v>
      </c>
      <c r="V4918" s="1" t="n">
        <f aca="false">IF($T4918="±",$Q4918*2,$Q4918)</f>
        <v>0</v>
      </c>
      <c r="W4918" s="60" t="str">
        <f aca="false">IFERROR($U4918/ABS($V4918),"N/A")</f>
        <v>N/A</v>
      </c>
      <c r="X4918" s="61" t="str">
        <f aca="false">IF(OR($W4918="N/A",$R4918="",$S4918=""),"N/A",IF($W4918&gt;=4,"Not Significant",IF($W4918&gt;=2,"Semi-Significant","Significant")))</f>
        <v>N/A</v>
      </c>
      <c r="Z4918" s="1" t="str">
        <f aca="false">IF($D4918="Z540.1 w/data",0,"")</f>
        <v/>
      </c>
      <c r="AA4918" s="1" t="e">
        <f aca="false">$Y4918+$Q4918+$Z4918</f>
        <v>#VALUE!</v>
      </c>
      <c r="AB4918" s="1" t="n">
        <f aca="false">$N4918+$Q4918</f>
        <v>0</v>
      </c>
      <c r="AC4918" s="1" t="str">
        <f aca="false">IF($Y4918="","",IF(AND($AA4918&gt;=$R4918,$AA4918&lt;=$S4918),"Pass","Fail"))</f>
        <v/>
      </c>
      <c r="AD4918" s="1" t="str">
        <f aca="false">IF($Y4918="","",IF($AA4918&gt;$R4918,"Pass","Fail"))</f>
        <v/>
      </c>
      <c r="AE4918" s="1" t="str">
        <f aca="false">IF($Y4918="","",IF($AA4918&gt;=$R4918,"Pass","Fail"))</f>
        <v/>
      </c>
      <c r="AF4918" s="1" t="str">
        <f aca="false">IF($Y4918="","",IF($AA4918&lt;=$S4918,"Pass","Fail"))</f>
        <v/>
      </c>
      <c r="AG4918" s="1" t="str">
        <f aca="false">IF($Y4918="","",IF($AA4918&lt;$S4918,"Pass","Fail"))</f>
        <v/>
      </c>
      <c r="AH4918" s="23" t="str">
        <f aca="true">INDIRECT(CHOOSE(MATCH($T4918,{"±","&gt;","≥","≤","&lt;"},0), "AC", "AD", "AE", "AF", "AG") &amp; ROW())</f>
        <v/>
      </c>
      <c r="AI4918" s="56" t="str">
        <f aca="false">IF($X4918="Not Significant","No Further Action Required",
IF($AH4918="","",
IF(AND($AH4918="Pass",$L4918="0 - Passed "),"Analysis performed; no further action required.",
IF(AND($AH4918="Fail",$L4918="1 - Failed "),"Analysis performed; no further action required.",
IF(AND($AH4918="Pass",$L4918="2 - Limited In Use "),"Analysis performed; no further action required.",
IF(AND($AH4918="Fail",$L4918="3 - Adjusted "),"Analysis performed; no further action required.",
"Unit fails analysis; TSM determination required."))))))</f>
        <v/>
      </c>
      <c r="AJ4918" s="58"/>
    </row>
    <row r="4919" customFormat="false" ht="15" hidden="false" customHeight="false" outlineLevel="0" collapsed="false">
      <c r="A4919" s="56"/>
      <c r="E4919" s="57" t="str">
        <f aca="false">IF(AND($F4919="",$G4919=""),"",IF($G4919="",$F4919,HYPERLINK($G4919,$F4919)))</f>
        <v/>
      </c>
      <c r="H4919" s="1" t="str">
        <f aca="false">IF($I4919="","None Attached",IF(LEFT($I4919,5)="https",HYPERLINK($I4919,"Datasheet"),HYPERLINK(_xlfn.CONCAT("https://",$I4919),"Datasheet")))</f>
        <v>None Attached</v>
      </c>
      <c r="M4919" s="56"/>
      <c r="P4919" s="58"/>
      <c r="Q4919" s="1" t="n">
        <f aca="false">$M4919-$N4919</f>
        <v>0</v>
      </c>
      <c r="R4919" s="56"/>
      <c r="T4919" s="59" t="s">
        <v>15</v>
      </c>
      <c r="U4919" s="1" t="n">
        <f aca="false">$S4919-$R4919</f>
        <v>0</v>
      </c>
      <c r="V4919" s="1" t="n">
        <f aca="false">IF($T4919="±",$Q4919*2,$Q4919)</f>
        <v>0</v>
      </c>
      <c r="W4919" s="60" t="str">
        <f aca="false">IFERROR($U4919/ABS($V4919),"N/A")</f>
        <v>N/A</v>
      </c>
      <c r="X4919" s="61" t="str">
        <f aca="false">IF(OR($W4919="N/A",$R4919="",$S4919=""),"N/A",IF($W4919&gt;=4,"Not Significant",IF($W4919&gt;=2,"Semi-Significant","Significant")))</f>
        <v>N/A</v>
      </c>
      <c r="Z4919" s="1" t="str">
        <f aca="false">IF($D4919="Z540.1 w/data",0,"")</f>
        <v/>
      </c>
      <c r="AA4919" s="1" t="e">
        <f aca="false">$Y4919+$Q4919+$Z4919</f>
        <v>#VALUE!</v>
      </c>
      <c r="AB4919" s="1" t="n">
        <f aca="false">$N4919+$Q4919</f>
        <v>0</v>
      </c>
      <c r="AC4919" s="1" t="str">
        <f aca="false">IF($Y4919="","",IF(AND($AA4919&gt;=$R4919,$AA4919&lt;=$S4919),"Pass","Fail"))</f>
        <v/>
      </c>
      <c r="AD4919" s="1" t="str">
        <f aca="false">IF($Y4919="","",IF($AA4919&gt;$R4919,"Pass","Fail"))</f>
        <v/>
      </c>
      <c r="AE4919" s="1" t="str">
        <f aca="false">IF($Y4919="","",IF($AA4919&gt;=$R4919,"Pass","Fail"))</f>
        <v/>
      </c>
      <c r="AF4919" s="1" t="str">
        <f aca="false">IF($Y4919="","",IF($AA4919&lt;=$S4919,"Pass","Fail"))</f>
        <v/>
      </c>
      <c r="AG4919" s="1" t="str">
        <f aca="false">IF($Y4919="","",IF($AA4919&lt;$S4919,"Pass","Fail"))</f>
        <v/>
      </c>
      <c r="AH4919" s="23" t="str">
        <f aca="true">INDIRECT(CHOOSE(MATCH($T4919,{"±","&gt;","≥","≤","&lt;"},0), "AC", "AD", "AE", "AF", "AG") &amp; ROW())</f>
        <v/>
      </c>
      <c r="AI4919" s="56" t="str">
        <f aca="false">IF($X4919="Not Significant","No Further Action Required",
IF($AH4919="","",
IF(AND($AH4919="Pass",$L4919="0 - Passed "),"Analysis performed; no further action required.",
IF(AND($AH4919="Fail",$L4919="1 - Failed "),"Analysis performed; no further action required.",
IF(AND($AH4919="Pass",$L4919="2 - Limited In Use "),"Analysis performed; no further action required.",
IF(AND($AH4919="Fail",$L4919="3 - Adjusted "),"Analysis performed; no further action required.",
"Unit fails analysis; TSM determination required."))))))</f>
        <v/>
      </c>
      <c r="AJ4919" s="58"/>
    </row>
    <row r="4920" customFormat="false" ht="15" hidden="false" customHeight="false" outlineLevel="0" collapsed="false">
      <c r="A4920" s="56"/>
      <c r="E4920" s="57" t="str">
        <f aca="false">IF(AND($F4920="",$G4920=""),"",IF($G4920="",$F4920,HYPERLINK($G4920,$F4920)))</f>
        <v/>
      </c>
      <c r="H4920" s="1" t="str">
        <f aca="false">IF($I4920="","None Attached",IF(LEFT($I4920,5)="https",HYPERLINK($I4920,"Datasheet"),HYPERLINK(_xlfn.CONCAT("https://",$I4920),"Datasheet")))</f>
        <v>None Attached</v>
      </c>
      <c r="M4920" s="56"/>
      <c r="P4920" s="58"/>
      <c r="Q4920" s="1" t="n">
        <f aca="false">$M4920-$N4920</f>
        <v>0</v>
      </c>
      <c r="R4920" s="56"/>
      <c r="T4920" s="59" t="s">
        <v>15</v>
      </c>
      <c r="U4920" s="1" t="n">
        <f aca="false">$S4920-$R4920</f>
        <v>0</v>
      </c>
      <c r="V4920" s="1" t="n">
        <f aca="false">IF($T4920="±",$Q4920*2,$Q4920)</f>
        <v>0</v>
      </c>
      <c r="W4920" s="60" t="str">
        <f aca="false">IFERROR($U4920/ABS($V4920),"N/A")</f>
        <v>N/A</v>
      </c>
      <c r="X4920" s="61" t="str">
        <f aca="false">IF(OR($W4920="N/A",$R4920="",$S4920=""),"N/A",IF($W4920&gt;=4,"Not Significant",IF($W4920&gt;=2,"Semi-Significant","Significant")))</f>
        <v>N/A</v>
      </c>
      <c r="Z4920" s="1" t="str">
        <f aca="false">IF($D4920="Z540.1 w/data",0,"")</f>
        <v/>
      </c>
      <c r="AA4920" s="1" t="e">
        <f aca="false">$Y4920+$Q4920+$Z4920</f>
        <v>#VALUE!</v>
      </c>
      <c r="AB4920" s="1" t="n">
        <f aca="false">$N4920+$Q4920</f>
        <v>0</v>
      </c>
      <c r="AC4920" s="1" t="str">
        <f aca="false">IF($Y4920="","",IF(AND($AA4920&gt;=$R4920,$AA4920&lt;=$S4920),"Pass","Fail"))</f>
        <v/>
      </c>
      <c r="AD4920" s="1" t="str">
        <f aca="false">IF($Y4920="","",IF($AA4920&gt;$R4920,"Pass","Fail"))</f>
        <v/>
      </c>
      <c r="AE4920" s="1" t="str">
        <f aca="false">IF($Y4920="","",IF($AA4920&gt;=$R4920,"Pass","Fail"))</f>
        <v/>
      </c>
      <c r="AF4920" s="1" t="str">
        <f aca="false">IF($Y4920="","",IF($AA4920&lt;=$S4920,"Pass","Fail"))</f>
        <v/>
      </c>
      <c r="AG4920" s="1" t="str">
        <f aca="false">IF($Y4920="","",IF($AA4920&lt;$S4920,"Pass","Fail"))</f>
        <v/>
      </c>
      <c r="AH4920" s="23" t="str">
        <f aca="true">INDIRECT(CHOOSE(MATCH($T4920,{"±","&gt;","≥","≤","&lt;"},0), "AC", "AD", "AE", "AF", "AG") &amp; ROW())</f>
        <v/>
      </c>
      <c r="AI4920" s="56" t="str">
        <f aca="false">IF($X4920="Not Significant","No Further Action Required",
IF($AH4920="","",
IF(AND($AH4920="Pass",$L4920="0 - Passed "),"Analysis performed; no further action required.",
IF(AND($AH4920="Fail",$L4920="1 - Failed "),"Analysis performed; no further action required.",
IF(AND($AH4920="Pass",$L4920="2 - Limited In Use "),"Analysis performed; no further action required.",
IF(AND($AH4920="Fail",$L4920="3 - Adjusted "),"Analysis performed; no further action required.",
"Unit fails analysis; TSM determination required."))))))</f>
        <v/>
      </c>
      <c r="AJ4920" s="58"/>
    </row>
    <row r="4921" customFormat="false" ht="15" hidden="false" customHeight="false" outlineLevel="0" collapsed="false">
      <c r="A4921" s="56"/>
      <c r="E4921" s="57" t="str">
        <f aca="false">IF(AND($F4921="",$G4921=""),"",IF($G4921="",$F4921,HYPERLINK($G4921,$F4921)))</f>
        <v/>
      </c>
      <c r="H4921" s="1" t="str">
        <f aca="false">IF($I4921="","None Attached",IF(LEFT($I4921,5)="https",HYPERLINK($I4921,"Datasheet"),HYPERLINK(_xlfn.CONCAT("https://",$I4921),"Datasheet")))</f>
        <v>None Attached</v>
      </c>
      <c r="M4921" s="56"/>
      <c r="P4921" s="58"/>
      <c r="Q4921" s="1" t="n">
        <f aca="false">$M4921-$N4921</f>
        <v>0</v>
      </c>
      <c r="R4921" s="56"/>
      <c r="T4921" s="59" t="s">
        <v>15</v>
      </c>
      <c r="U4921" s="1" t="n">
        <f aca="false">$S4921-$R4921</f>
        <v>0</v>
      </c>
      <c r="V4921" s="1" t="n">
        <f aca="false">IF($T4921="±",$Q4921*2,$Q4921)</f>
        <v>0</v>
      </c>
      <c r="W4921" s="60" t="str">
        <f aca="false">IFERROR($U4921/ABS($V4921),"N/A")</f>
        <v>N/A</v>
      </c>
      <c r="X4921" s="61" t="str">
        <f aca="false">IF(OR($W4921="N/A",$R4921="",$S4921=""),"N/A",IF($W4921&gt;=4,"Not Significant",IF($W4921&gt;=2,"Semi-Significant","Significant")))</f>
        <v>N/A</v>
      </c>
      <c r="Z4921" s="1" t="str">
        <f aca="false">IF($D4921="Z540.1 w/data",0,"")</f>
        <v/>
      </c>
      <c r="AA4921" s="1" t="e">
        <f aca="false">$Y4921+$Q4921+$Z4921</f>
        <v>#VALUE!</v>
      </c>
      <c r="AB4921" s="1" t="n">
        <f aca="false">$N4921+$Q4921</f>
        <v>0</v>
      </c>
      <c r="AC4921" s="1" t="str">
        <f aca="false">IF($Y4921="","",IF(AND($AA4921&gt;=$R4921,$AA4921&lt;=$S4921),"Pass","Fail"))</f>
        <v/>
      </c>
      <c r="AD4921" s="1" t="str">
        <f aca="false">IF($Y4921="","",IF($AA4921&gt;$R4921,"Pass","Fail"))</f>
        <v/>
      </c>
      <c r="AE4921" s="1" t="str">
        <f aca="false">IF($Y4921="","",IF($AA4921&gt;=$R4921,"Pass","Fail"))</f>
        <v/>
      </c>
      <c r="AF4921" s="1" t="str">
        <f aca="false">IF($Y4921="","",IF($AA4921&lt;=$S4921,"Pass","Fail"))</f>
        <v/>
      </c>
      <c r="AG4921" s="1" t="str">
        <f aca="false">IF($Y4921="","",IF($AA4921&lt;$S4921,"Pass","Fail"))</f>
        <v/>
      </c>
      <c r="AH4921" s="23" t="str">
        <f aca="true">INDIRECT(CHOOSE(MATCH($T4921,{"±","&gt;","≥","≤","&lt;"},0), "AC", "AD", "AE", "AF", "AG") &amp; ROW())</f>
        <v/>
      </c>
      <c r="AI4921" s="56" t="str">
        <f aca="false">IF($X4921="Not Significant","No Further Action Required",
IF($AH4921="","",
IF(AND($AH4921="Pass",$L4921="0 - Passed "),"Analysis performed; no further action required.",
IF(AND($AH4921="Fail",$L4921="1 - Failed "),"Analysis performed; no further action required.",
IF(AND($AH4921="Pass",$L4921="2 - Limited In Use "),"Analysis performed; no further action required.",
IF(AND($AH4921="Fail",$L4921="3 - Adjusted "),"Analysis performed; no further action required.",
"Unit fails analysis; TSM determination required."))))))</f>
        <v/>
      </c>
      <c r="AJ4921" s="58"/>
    </row>
    <row r="4922" customFormat="false" ht="15" hidden="false" customHeight="false" outlineLevel="0" collapsed="false">
      <c r="A4922" s="56"/>
      <c r="E4922" s="57" t="str">
        <f aca="false">IF(AND($F4922="",$G4922=""),"",IF($G4922="",$F4922,HYPERLINK($G4922,$F4922)))</f>
        <v/>
      </c>
      <c r="H4922" s="1" t="str">
        <f aca="false">IF($I4922="","None Attached",IF(LEFT($I4922,5)="https",HYPERLINK($I4922,"Datasheet"),HYPERLINK(_xlfn.CONCAT("https://",$I4922),"Datasheet")))</f>
        <v>None Attached</v>
      </c>
      <c r="M4922" s="56"/>
      <c r="P4922" s="58"/>
      <c r="Q4922" s="1" t="n">
        <f aca="false">$M4922-$N4922</f>
        <v>0</v>
      </c>
      <c r="R4922" s="56"/>
      <c r="T4922" s="59" t="s">
        <v>15</v>
      </c>
      <c r="U4922" s="1" t="n">
        <f aca="false">$S4922-$R4922</f>
        <v>0</v>
      </c>
      <c r="V4922" s="1" t="n">
        <f aca="false">IF($T4922="±",$Q4922*2,$Q4922)</f>
        <v>0</v>
      </c>
      <c r="W4922" s="60" t="str">
        <f aca="false">IFERROR($U4922/ABS($V4922),"N/A")</f>
        <v>N/A</v>
      </c>
      <c r="X4922" s="61" t="str">
        <f aca="false">IF(OR($W4922="N/A",$R4922="",$S4922=""),"N/A",IF($W4922&gt;=4,"Not Significant",IF($W4922&gt;=2,"Semi-Significant","Significant")))</f>
        <v>N/A</v>
      </c>
      <c r="Z4922" s="1" t="str">
        <f aca="false">IF($D4922="Z540.1 w/data",0,"")</f>
        <v/>
      </c>
      <c r="AA4922" s="1" t="e">
        <f aca="false">$Y4922+$Q4922+$Z4922</f>
        <v>#VALUE!</v>
      </c>
      <c r="AB4922" s="1" t="n">
        <f aca="false">$N4922+$Q4922</f>
        <v>0</v>
      </c>
      <c r="AC4922" s="1" t="str">
        <f aca="false">IF($Y4922="","",IF(AND($AA4922&gt;=$R4922,$AA4922&lt;=$S4922),"Pass","Fail"))</f>
        <v/>
      </c>
      <c r="AD4922" s="1" t="str">
        <f aca="false">IF($Y4922="","",IF($AA4922&gt;$R4922,"Pass","Fail"))</f>
        <v/>
      </c>
      <c r="AE4922" s="1" t="str">
        <f aca="false">IF($Y4922="","",IF($AA4922&gt;=$R4922,"Pass","Fail"))</f>
        <v/>
      </c>
      <c r="AF4922" s="1" t="str">
        <f aca="false">IF($Y4922="","",IF($AA4922&lt;=$S4922,"Pass","Fail"))</f>
        <v/>
      </c>
      <c r="AG4922" s="1" t="str">
        <f aca="false">IF($Y4922="","",IF($AA4922&lt;$S4922,"Pass","Fail"))</f>
        <v/>
      </c>
      <c r="AH4922" s="23" t="str">
        <f aca="true">INDIRECT(CHOOSE(MATCH($T4922,{"±","&gt;","≥","≤","&lt;"},0), "AC", "AD", "AE", "AF", "AG") &amp; ROW())</f>
        <v/>
      </c>
      <c r="AI4922" s="56" t="str">
        <f aca="false">IF($X4922="Not Significant","No Further Action Required",
IF($AH4922="","",
IF(AND($AH4922="Pass",$L4922="0 - Passed "),"Analysis performed; no further action required.",
IF(AND($AH4922="Fail",$L4922="1 - Failed "),"Analysis performed; no further action required.",
IF(AND($AH4922="Pass",$L4922="2 - Limited In Use "),"Analysis performed; no further action required.",
IF(AND($AH4922="Fail",$L4922="3 - Adjusted "),"Analysis performed; no further action required.",
"Unit fails analysis; TSM determination required."))))))</f>
        <v/>
      </c>
      <c r="AJ4922" s="58"/>
    </row>
    <row r="4923" customFormat="false" ht="15" hidden="false" customHeight="false" outlineLevel="0" collapsed="false">
      <c r="A4923" s="56"/>
      <c r="E4923" s="57" t="str">
        <f aca="false">IF(AND($F4923="",$G4923=""),"",IF($G4923="",$F4923,HYPERLINK($G4923,$F4923)))</f>
        <v/>
      </c>
      <c r="H4923" s="1" t="str">
        <f aca="false">IF($I4923="","None Attached",IF(LEFT($I4923,5)="https",HYPERLINK($I4923,"Datasheet"),HYPERLINK(_xlfn.CONCAT("https://",$I4923),"Datasheet")))</f>
        <v>None Attached</v>
      </c>
      <c r="M4923" s="56"/>
      <c r="P4923" s="58"/>
      <c r="Q4923" s="1" t="n">
        <f aca="false">$M4923-$N4923</f>
        <v>0</v>
      </c>
      <c r="R4923" s="56"/>
      <c r="T4923" s="59" t="s">
        <v>15</v>
      </c>
      <c r="U4923" s="1" t="n">
        <f aca="false">$S4923-$R4923</f>
        <v>0</v>
      </c>
      <c r="V4923" s="1" t="n">
        <f aca="false">IF($T4923="±",$Q4923*2,$Q4923)</f>
        <v>0</v>
      </c>
      <c r="W4923" s="60" t="str">
        <f aca="false">IFERROR($U4923/ABS($V4923),"N/A")</f>
        <v>N/A</v>
      </c>
      <c r="X4923" s="61" t="str">
        <f aca="false">IF(OR($W4923="N/A",$R4923="",$S4923=""),"N/A",IF($W4923&gt;=4,"Not Significant",IF($W4923&gt;=2,"Semi-Significant","Significant")))</f>
        <v>N/A</v>
      </c>
      <c r="Z4923" s="1" t="str">
        <f aca="false">IF($D4923="Z540.1 w/data",0,"")</f>
        <v/>
      </c>
      <c r="AA4923" s="1" t="e">
        <f aca="false">$Y4923+$Q4923+$Z4923</f>
        <v>#VALUE!</v>
      </c>
      <c r="AB4923" s="1" t="n">
        <f aca="false">$N4923+$Q4923</f>
        <v>0</v>
      </c>
      <c r="AC4923" s="1" t="str">
        <f aca="false">IF($Y4923="","",IF(AND($AA4923&gt;=$R4923,$AA4923&lt;=$S4923),"Pass","Fail"))</f>
        <v/>
      </c>
      <c r="AD4923" s="1" t="str">
        <f aca="false">IF($Y4923="","",IF($AA4923&gt;$R4923,"Pass","Fail"))</f>
        <v/>
      </c>
      <c r="AE4923" s="1" t="str">
        <f aca="false">IF($Y4923="","",IF($AA4923&gt;=$R4923,"Pass","Fail"))</f>
        <v/>
      </c>
      <c r="AF4923" s="1" t="str">
        <f aca="false">IF($Y4923="","",IF($AA4923&lt;=$S4923,"Pass","Fail"))</f>
        <v/>
      </c>
      <c r="AG4923" s="1" t="str">
        <f aca="false">IF($Y4923="","",IF($AA4923&lt;$S4923,"Pass","Fail"))</f>
        <v/>
      </c>
      <c r="AH4923" s="23" t="str">
        <f aca="true">INDIRECT(CHOOSE(MATCH($T4923,{"±","&gt;","≥","≤","&lt;"},0), "AC", "AD", "AE", "AF", "AG") &amp; ROW())</f>
        <v/>
      </c>
      <c r="AI4923" s="56" t="str">
        <f aca="false">IF($X4923="Not Significant","No Further Action Required",
IF($AH4923="","",
IF(AND($AH4923="Pass",$L4923="0 - Passed "),"Analysis performed; no further action required.",
IF(AND($AH4923="Fail",$L4923="1 - Failed "),"Analysis performed; no further action required.",
IF(AND($AH4923="Pass",$L4923="2 - Limited In Use "),"Analysis performed; no further action required.",
IF(AND($AH4923="Fail",$L4923="3 - Adjusted "),"Analysis performed; no further action required.",
"Unit fails analysis; TSM determination required."))))))</f>
        <v/>
      </c>
      <c r="AJ4923" s="58"/>
    </row>
    <row r="4924" customFormat="false" ht="15" hidden="false" customHeight="false" outlineLevel="0" collapsed="false">
      <c r="A4924" s="56"/>
      <c r="E4924" s="57" t="str">
        <f aca="false">IF(AND($F4924="",$G4924=""),"",IF($G4924="",$F4924,HYPERLINK($G4924,$F4924)))</f>
        <v/>
      </c>
      <c r="H4924" s="1" t="str">
        <f aca="false">IF($I4924="","None Attached",IF(LEFT($I4924,5)="https",HYPERLINK($I4924,"Datasheet"),HYPERLINK(_xlfn.CONCAT("https://",$I4924),"Datasheet")))</f>
        <v>None Attached</v>
      </c>
      <c r="M4924" s="56"/>
      <c r="P4924" s="58"/>
      <c r="Q4924" s="1" t="n">
        <f aca="false">$M4924-$N4924</f>
        <v>0</v>
      </c>
      <c r="R4924" s="56"/>
      <c r="T4924" s="59" t="s">
        <v>15</v>
      </c>
      <c r="U4924" s="1" t="n">
        <f aca="false">$S4924-$R4924</f>
        <v>0</v>
      </c>
      <c r="V4924" s="1" t="n">
        <f aca="false">IF($T4924="±",$Q4924*2,$Q4924)</f>
        <v>0</v>
      </c>
      <c r="W4924" s="60" t="str">
        <f aca="false">IFERROR($U4924/ABS($V4924),"N/A")</f>
        <v>N/A</v>
      </c>
      <c r="X4924" s="61" t="str">
        <f aca="false">IF(OR($W4924="N/A",$R4924="",$S4924=""),"N/A",IF($W4924&gt;=4,"Not Significant",IF($W4924&gt;=2,"Semi-Significant","Significant")))</f>
        <v>N/A</v>
      </c>
      <c r="Z4924" s="1" t="str">
        <f aca="false">IF($D4924="Z540.1 w/data",0,"")</f>
        <v/>
      </c>
      <c r="AA4924" s="1" t="e">
        <f aca="false">$Y4924+$Q4924+$Z4924</f>
        <v>#VALUE!</v>
      </c>
      <c r="AB4924" s="1" t="n">
        <f aca="false">$N4924+$Q4924</f>
        <v>0</v>
      </c>
      <c r="AC4924" s="1" t="str">
        <f aca="false">IF($Y4924="","",IF(AND($AA4924&gt;=$R4924,$AA4924&lt;=$S4924),"Pass","Fail"))</f>
        <v/>
      </c>
      <c r="AD4924" s="1" t="str">
        <f aca="false">IF($Y4924="","",IF($AA4924&gt;$R4924,"Pass","Fail"))</f>
        <v/>
      </c>
      <c r="AE4924" s="1" t="str">
        <f aca="false">IF($Y4924="","",IF($AA4924&gt;=$R4924,"Pass","Fail"))</f>
        <v/>
      </c>
      <c r="AF4924" s="1" t="str">
        <f aca="false">IF($Y4924="","",IF($AA4924&lt;=$S4924,"Pass","Fail"))</f>
        <v/>
      </c>
      <c r="AG4924" s="1" t="str">
        <f aca="false">IF($Y4924="","",IF($AA4924&lt;$S4924,"Pass","Fail"))</f>
        <v/>
      </c>
      <c r="AH4924" s="23" t="str">
        <f aca="true">INDIRECT(CHOOSE(MATCH($T4924,{"±","&gt;","≥","≤","&lt;"},0), "AC", "AD", "AE", "AF", "AG") &amp; ROW())</f>
        <v/>
      </c>
      <c r="AI4924" s="56" t="str">
        <f aca="false">IF($X4924="Not Significant","No Further Action Required",
IF($AH4924="","",
IF(AND($AH4924="Pass",$L4924="0 - Passed "),"Analysis performed; no further action required.",
IF(AND($AH4924="Fail",$L4924="1 - Failed "),"Analysis performed; no further action required.",
IF(AND($AH4924="Pass",$L4924="2 - Limited In Use "),"Analysis performed; no further action required.",
IF(AND($AH4924="Fail",$L4924="3 - Adjusted "),"Analysis performed; no further action required.",
"Unit fails analysis; TSM determination required."))))))</f>
        <v/>
      </c>
      <c r="AJ4924" s="58"/>
    </row>
    <row r="4925" customFormat="false" ht="15" hidden="false" customHeight="false" outlineLevel="0" collapsed="false">
      <c r="A4925" s="56"/>
      <c r="E4925" s="57" t="str">
        <f aca="false">IF(AND($F4925="",$G4925=""),"",IF($G4925="",$F4925,HYPERLINK($G4925,$F4925)))</f>
        <v/>
      </c>
      <c r="H4925" s="1" t="str">
        <f aca="false">IF($I4925="","None Attached",IF(LEFT($I4925,5)="https",HYPERLINK($I4925,"Datasheet"),HYPERLINK(_xlfn.CONCAT("https://",$I4925),"Datasheet")))</f>
        <v>None Attached</v>
      </c>
      <c r="M4925" s="56"/>
      <c r="P4925" s="58"/>
      <c r="Q4925" s="1" t="n">
        <f aca="false">$M4925-$N4925</f>
        <v>0</v>
      </c>
      <c r="R4925" s="56"/>
      <c r="T4925" s="59" t="s">
        <v>15</v>
      </c>
      <c r="U4925" s="1" t="n">
        <f aca="false">$S4925-$R4925</f>
        <v>0</v>
      </c>
      <c r="V4925" s="1" t="n">
        <f aca="false">IF($T4925="±",$Q4925*2,$Q4925)</f>
        <v>0</v>
      </c>
      <c r="W4925" s="60" t="str">
        <f aca="false">IFERROR($U4925/ABS($V4925),"N/A")</f>
        <v>N/A</v>
      </c>
      <c r="X4925" s="61" t="str">
        <f aca="false">IF(OR($W4925="N/A",$R4925="",$S4925=""),"N/A",IF($W4925&gt;=4,"Not Significant",IF($W4925&gt;=2,"Semi-Significant","Significant")))</f>
        <v>N/A</v>
      </c>
      <c r="Z4925" s="1" t="str">
        <f aca="false">IF($D4925="Z540.1 w/data",0,"")</f>
        <v/>
      </c>
      <c r="AA4925" s="1" t="e">
        <f aca="false">$Y4925+$Q4925+$Z4925</f>
        <v>#VALUE!</v>
      </c>
      <c r="AB4925" s="1" t="n">
        <f aca="false">$N4925+$Q4925</f>
        <v>0</v>
      </c>
      <c r="AC4925" s="1" t="str">
        <f aca="false">IF($Y4925="","",IF(AND($AA4925&gt;=$R4925,$AA4925&lt;=$S4925),"Pass","Fail"))</f>
        <v/>
      </c>
      <c r="AD4925" s="1" t="str">
        <f aca="false">IF($Y4925="","",IF($AA4925&gt;$R4925,"Pass","Fail"))</f>
        <v/>
      </c>
      <c r="AE4925" s="1" t="str">
        <f aca="false">IF($Y4925="","",IF($AA4925&gt;=$R4925,"Pass","Fail"))</f>
        <v/>
      </c>
      <c r="AF4925" s="1" t="str">
        <f aca="false">IF($Y4925="","",IF($AA4925&lt;=$S4925,"Pass","Fail"))</f>
        <v/>
      </c>
      <c r="AG4925" s="1" t="str">
        <f aca="false">IF($Y4925="","",IF($AA4925&lt;$S4925,"Pass","Fail"))</f>
        <v/>
      </c>
      <c r="AH4925" s="23" t="str">
        <f aca="true">INDIRECT(CHOOSE(MATCH($T4925,{"±","&gt;","≥","≤","&lt;"},0), "AC", "AD", "AE", "AF", "AG") &amp; ROW())</f>
        <v/>
      </c>
      <c r="AI4925" s="56" t="str">
        <f aca="false">IF($X4925="Not Significant","No Further Action Required",
IF($AH4925="","",
IF(AND($AH4925="Pass",$L4925="0 - Passed "),"Analysis performed; no further action required.",
IF(AND($AH4925="Fail",$L4925="1 - Failed "),"Analysis performed; no further action required.",
IF(AND($AH4925="Pass",$L4925="2 - Limited In Use "),"Analysis performed; no further action required.",
IF(AND($AH4925="Fail",$L4925="3 - Adjusted "),"Analysis performed; no further action required.",
"Unit fails analysis; TSM determination required."))))))</f>
        <v/>
      </c>
      <c r="AJ4925" s="58"/>
    </row>
    <row r="4926" customFormat="false" ht="15" hidden="false" customHeight="false" outlineLevel="0" collapsed="false">
      <c r="A4926" s="56"/>
      <c r="E4926" s="57" t="str">
        <f aca="false">IF(AND($F4926="",$G4926=""),"",IF($G4926="",$F4926,HYPERLINK($G4926,$F4926)))</f>
        <v/>
      </c>
      <c r="H4926" s="1" t="str">
        <f aca="false">IF($I4926="","None Attached",IF(LEFT($I4926,5)="https",HYPERLINK($I4926,"Datasheet"),HYPERLINK(_xlfn.CONCAT("https://",$I4926),"Datasheet")))</f>
        <v>None Attached</v>
      </c>
      <c r="M4926" s="56"/>
      <c r="P4926" s="58"/>
      <c r="Q4926" s="1" t="n">
        <f aca="false">$M4926-$N4926</f>
        <v>0</v>
      </c>
      <c r="R4926" s="56"/>
      <c r="T4926" s="59" t="s">
        <v>15</v>
      </c>
      <c r="U4926" s="1" t="n">
        <f aca="false">$S4926-$R4926</f>
        <v>0</v>
      </c>
      <c r="V4926" s="1" t="n">
        <f aca="false">IF($T4926="±",$Q4926*2,$Q4926)</f>
        <v>0</v>
      </c>
      <c r="W4926" s="60" t="str">
        <f aca="false">IFERROR($U4926/ABS($V4926),"N/A")</f>
        <v>N/A</v>
      </c>
      <c r="X4926" s="61" t="str">
        <f aca="false">IF(OR($W4926="N/A",$R4926="",$S4926=""),"N/A",IF($W4926&gt;=4,"Not Significant",IF($W4926&gt;=2,"Semi-Significant","Significant")))</f>
        <v>N/A</v>
      </c>
      <c r="Z4926" s="1" t="str">
        <f aca="false">IF($D4926="Z540.1 w/data",0,"")</f>
        <v/>
      </c>
      <c r="AA4926" s="1" t="e">
        <f aca="false">$Y4926+$Q4926+$Z4926</f>
        <v>#VALUE!</v>
      </c>
      <c r="AB4926" s="1" t="n">
        <f aca="false">$N4926+$Q4926</f>
        <v>0</v>
      </c>
      <c r="AC4926" s="1" t="str">
        <f aca="false">IF($Y4926="","",IF(AND($AA4926&gt;=$R4926,$AA4926&lt;=$S4926),"Pass","Fail"))</f>
        <v/>
      </c>
      <c r="AD4926" s="1" t="str">
        <f aca="false">IF($Y4926="","",IF($AA4926&gt;$R4926,"Pass","Fail"))</f>
        <v/>
      </c>
      <c r="AE4926" s="1" t="str">
        <f aca="false">IF($Y4926="","",IF($AA4926&gt;=$R4926,"Pass","Fail"))</f>
        <v/>
      </c>
      <c r="AF4926" s="1" t="str">
        <f aca="false">IF($Y4926="","",IF($AA4926&lt;=$S4926,"Pass","Fail"))</f>
        <v/>
      </c>
      <c r="AG4926" s="1" t="str">
        <f aca="false">IF($Y4926="","",IF($AA4926&lt;$S4926,"Pass","Fail"))</f>
        <v/>
      </c>
      <c r="AH4926" s="23" t="str">
        <f aca="true">INDIRECT(CHOOSE(MATCH($T4926,{"±","&gt;","≥","≤","&lt;"},0), "AC", "AD", "AE", "AF", "AG") &amp; ROW())</f>
        <v/>
      </c>
      <c r="AI4926" s="56" t="str">
        <f aca="false">IF($X4926="Not Significant","No Further Action Required",
IF($AH4926="","",
IF(AND($AH4926="Pass",$L4926="0 - Passed "),"Analysis performed; no further action required.",
IF(AND($AH4926="Fail",$L4926="1 - Failed "),"Analysis performed; no further action required.",
IF(AND($AH4926="Pass",$L4926="2 - Limited In Use "),"Analysis performed; no further action required.",
IF(AND($AH4926="Fail",$L4926="3 - Adjusted "),"Analysis performed; no further action required.",
"Unit fails analysis; TSM determination required."))))))</f>
        <v/>
      </c>
      <c r="AJ4926" s="58"/>
    </row>
    <row r="4927" customFormat="false" ht="15" hidden="false" customHeight="false" outlineLevel="0" collapsed="false">
      <c r="A4927" s="56"/>
      <c r="E4927" s="57" t="str">
        <f aca="false">IF(AND($F4927="",$G4927=""),"",IF($G4927="",$F4927,HYPERLINK($G4927,$F4927)))</f>
        <v/>
      </c>
      <c r="H4927" s="1" t="str">
        <f aca="false">IF($I4927="","None Attached",IF(LEFT($I4927,5)="https",HYPERLINK($I4927,"Datasheet"),HYPERLINK(_xlfn.CONCAT("https://",$I4927),"Datasheet")))</f>
        <v>None Attached</v>
      </c>
      <c r="M4927" s="56"/>
      <c r="P4927" s="58"/>
      <c r="Q4927" s="1" t="n">
        <f aca="false">$M4927-$N4927</f>
        <v>0</v>
      </c>
      <c r="R4927" s="56"/>
      <c r="T4927" s="59" t="s">
        <v>15</v>
      </c>
      <c r="U4927" s="1" t="n">
        <f aca="false">$S4927-$R4927</f>
        <v>0</v>
      </c>
      <c r="V4927" s="1" t="n">
        <f aca="false">IF($T4927="±",$Q4927*2,$Q4927)</f>
        <v>0</v>
      </c>
      <c r="W4927" s="60" t="str">
        <f aca="false">IFERROR($U4927/ABS($V4927),"N/A")</f>
        <v>N/A</v>
      </c>
      <c r="X4927" s="61" t="str">
        <f aca="false">IF(OR($W4927="N/A",$R4927="",$S4927=""),"N/A",IF($W4927&gt;=4,"Not Significant",IF($W4927&gt;=2,"Semi-Significant","Significant")))</f>
        <v>N/A</v>
      </c>
      <c r="Z4927" s="1" t="str">
        <f aca="false">IF($D4927="Z540.1 w/data",0,"")</f>
        <v/>
      </c>
      <c r="AA4927" s="1" t="e">
        <f aca="false">$Y4927+$Q4927+$Z4927</f>
        <v>#VALUE!</v>
      </c>
      <c r="AB4927" s="1" t="n">
        <f aca="false">$N4927+$Q4927</f>
        <v>0</v>
      </c>
      <c r="AC4927" s="1" t="str">
        <f aca="false">IF($Y4927="","",IF(AND($AA4927&gt;=$R4927,$AA4927&lt;=$S4927),"Pass","Fail"))</f>
        <v/>
      </c>
      <c r="AD4927" s="1" t="str">
        <f aca="false">IF($Y4927="","",IF($AA4927&gt;$R4927,"Pass","Fail"))</f>
        <v/>
      </c>
      <c r="AE4927" s="1" t="str">
        <f aca="false">IF($Y4927="","",IF($AA4927&gt;=$R4927,"Pass","Fail"))</f>
        <v/>
      </c>
      <c r="AF4927" s="1" t="str">
        <f aca="false">IF($Y4927="","",IF($AA4927&lt;=$S4927,"Pass","Fail"))</f>
        <v/>
      </c>
      <c r="AG4927" s="1" t="str">
        <f aca="false">IF($Y4927="","",IF($AA4927&lt;$S4927,"Pass","Fail"))</f>
        <v/>
      </c>
      <c r="AH4927" s="23" t="str">
        <f aca="true">INDIRECT(CHOOSE(MATCH($T4927,{"±","&gt;","≥","≤","&lt;"},0), "AC", "AD", "AE", "AF", "AG") &amp; ROW())</f>
        <v/>
      </c>
      <c r="AI4927" s="56" t="str">
        <f aca="false">IF($X4927="Not Significant","No Further Action Required",
IF($AH4927="","",
IF(AND($AH4927="Pass",$L4927="0 - Passed "),"Analysis performed; no further action required.",
IF(AND($AH4927="Fail",$L4927="1 - Failed "),"Analysis performed; no further action required.",
IF(AND($AH4927="Pass",$L4927="2 - Limited In Use "),"Analysis performed; no further action required.",
IF(AND($AH4927="Fail",$L4927="3 - Adjusted "),"Analysis performed; no further action required.",
"Unit fails analysis; TSM determination required."))))))</f>
        <v/>
      </c>
      <c r="AJ4927" s="58"/>
    </row>
    <row r="4928" customFormat="false" ht="15" hidden="false" customHeight="false" outlineLevel="0" collapsed="false">
      <c r="A4928" s="56"/>
      <c r="E4928" s="57" t="str">
        <f aca="false">IF(AND($F4928="",$G4928=""),"",IF($G4928="",$F4928,HYPERLINK($G4928,$F4928)))</f>
        <v/>
      </c>
      <c r="H4928" s="1" t="str">
        <f aca="false">IF($I4928="","None Attached",IF(LEFT($I4928,5)="https",HYPERLINK($I4928,"Datasheet"),HYPERLINK(_xlfn.CONCAT("https://",$I4928),"Datasheet")))</f>
        <v>None Attached</v>
      </c>
      <c r="M4928" s="56"/>
      <c r="P4928" s="58"/>
      <c r="Q4928" s="1" t="n">
        <f aca="false">$M4928-$N4928</f>
        <v>0</v>
      </c>
      <c r="R4928" s="56"/>
      <c r="T4928" s="59" t="s">
        <v>15</v>
      </c>
      <c r="U4928" s="1" t="n">
        <f aca="false">$S4928-$R4928</f>
        <v>0</v>
      </c>
      <c r="V4928" s="1" t="n">
        <f aca="false">IF($T4928="±",$Q4928*2,$Q4928)</f>
        <v>0</v>
      </c>
      <c r="W4928" s="60" t="str">
        <f aca="false">IFERROR($U4928/ABS($V4928),"N/A")</f>
        <v>N/A</v>
      </c>
      <c r="X4928" s="61" t="str">
        <f aca="false">IF(OR($W4928="N/A",$R4928="",$S4928=""),"N/A",IF($W4928&gt;=4,"Not Significant",IF($W4928&gt;=2,"Semi-Significant","Significant")))</f>
        <v>N/A</v>
      </c>
      <c r="Z4928" s="1" t="str">
        <f aca="false">IF($D4928="Z540.1 w/data",0,"")</f>
        <v/>
      </c>
      <c r="AA4928" s="1" t="e">
        <f aca="false">$Y4928+$Q4928+$Z4928</f>
        <v>#VALUE!</v>
      </c>
      <c r="AB4928" s="1" t="n">
        <f aca="false">$N4928+$Q4928</f>
        <v>0</v>
      </c>
      <c r="AC4928" s="1" t="str">
        <f aca="false">IF($Y4928="","",IF(AND($AA4928&gt;=$R4928,$AA4928&lt;=$S4928),"Pass","Fail"))</f>
        <v/>
      </c>
      <c r="AD4928" s="1" t="str">
        <f aca="false">IF($Y4928="","",IF($AA4928&gt;$R4928,"Pass","Fail"))</f>
        <v/>
      </c>
      <c r="AE4928" s="1" t="str">
        <f aca="false">IF($Y4928="","",IF($AA4928&gt;=$R4928,"Pass","Fail"))</f>
        <v/>
      </c>
      <c r="AF4928" s="1" t="str">
        <f aca="false">IF($Y4928="","",IF($AA4928&lt;=$S4928,"Pass","Fail"))</f>
        <v/>
      </c>
      <c r="AG4928" s="1" t="str">
        <f aca="false">IF($Y4928="","",IF($AA4928&lt;$S4928,"Pass","Fail"))</f>
        <v/>
      </c>
      <c r="AH4928" s="23" t="str">
        <f aca="true">INDIRECT(CHOOSE(MATCH($T4928,{"±","&gt;","≥","≤","&lt;"},0), "AC", "AD", "AE", "AF", "AG") &amp; ROW())</f>
        <v/>
      </c>
      <c r="AI4928" s="56" t="str">
        <f aca="false">IF($X4928="Not Significant","No Further Action Required",
IF($AH4928="","",
IF(AND($AH4928="Pass",$L4928="0 - Passed "),"Analysis performed; no further action required.",
IF(AND($AH4928="Fail",$L4928="1 - Failed "),"Analysis performed; no further action required.",
IF(AND($AH4928="Pass",$L4928="2 - Limited In Use "),"Analysis performed; no further action required.",
IF(AND($AH4928="Fail",$L4928="3 - Adjusted "),"Analysis performed; no further action required.",
"Unit fails analysis; TSM determination required."))))))</f>
        <v/>
      </c>
      <c r="AJ4928" s="58"/>
    </row>
    <row r="4929" customFormat="false" ht="15" hidden="false" customHeight="false" outlineLevel="0" collapsed="false">
      <c r="A4929" s="56"/>
      <c r="E4929" s="57" t="str">
        <f aca="false">IF(AND($F4929="",$G4929=""),"",IF($G4929="",$F4929,HYPERLINK($G4929,$F4929)))</f>
        <v/>
      </c>
      <c r="H4929" s="1" t="str">
        <f aca="false">IF($I4929="","None Attached",IF(LEFT($I4929,5)="https",HYPERLINK($I4929,"Datasheet"),HYPERLINK(_xlfn.CONCAT("https://",$I4929),"Datasheet")))</f>
        <v>None Attached</v>
      </c>
      <c r="M4929" s="56"/>
      <c r="P4929" s="58"/>
      <c r="Q4929" s="1" t="n">
        <f aca="false">$M4929-$N4929</f>
        <v>0</v>
      </c>
      <c r="R4929" s="56"/>
      <c r="T4929" s="59" t="s">
        <v>15</v>
      </c>
      <c r="U4929" s="1" t="n">
        <f aca="false">$S4929-$R4929</f>
        <v>0</v>
      </c>
      <c r="V4929" s="1" t="n">
        <f aca="false">IF($T4929="±",$Q4929*2,$Q4929)</f>
        <v>0</v>
      </c>
      <c r="W4929" s="60" t="str">
        <f aca="false">IFERROR($U4929/ABS($V4929),"N/A")</f>
        <v>N/A</v>
      </c>
      <c r="X4929" s="61" t="str">
        <f aca="false">IF(OR($W4929="N/A",$R4929="",$S4929=""),"N/A",IF($W4929&gt;=4,"Not Significant",IF($W4929&gt;=2,"Semi-Significant","Significant")))</f>
        <v>N/A</v>
      </c>
      <c r="Z4929" s="1" t="str">
        <f aca="false">IF($D4929="Z540.1 w/data",0,"")</f>
        <v/>
      </c>
      <c r="AA4929" s="1" t="e">
        <f aca="false">$Y4929+$Q4929+$Z4929</f>
        <v>#VALUE!</v>
      </c>
      <c r="AB4929" s="1" t="n">
        <f aca="false">$N4929+$Q4929</f>
        <v>0</v>
      </c>
      <c r="AC4929" s="1" t="str">
        <f aca="false">IF($Y4929="","",IF(AND($AA4929&gt;=$R4929,$AA4929&lt;=$S4929),"Pass","Fail"))</f>
        <v/>
      </c>
      <c r="AD4929" s="1" t="str">
        <f aca="false">IF($Y4929="","",IF($AA4929&gt;$R4929,"Pass","Fail"))</f>
        <v/>
      </c>
      <c r="AE4929" s="1" t="str">
        <f aca="false">IF($Y4929="","",IF($AA4929&gt;=$R4929,"Pass","Fail"))</f>
        <v/>
      </c>
      <c r="AF4929" s="1" t="str">
        <f aca="false">IF($Y4929="","",IF($AA4929&lt;=$S4929,"Pass","Fail"))</f>
        <v/>
      </c>
      <c r="AG4929" s="1" t="str">
        <f aca="false">IF($Y4929="","",IF($AA4929&lt;$S4929,"Pass","Fail"))</f>
        <v/>
      </c>
      <c r="AH4929" s="23" t="str">
        <f aca="true">INDIRECT(CHOOSE(MATCH($T4929,{"±","&gt;","≥","≤","&lt;"},0), "AC", "AD", "AE", "AF", "AG") &amp; ROW())</f>
        <v/>
      </c>
      <c r="AI4929" s="56" t="str">
        <f aca="false">IF($X4929="Not Significant","No Further Action Required",
IF($AH4929="","",
IF(AND($AH4929="Pass",$L4929="0 - Passed "),"Analysis performed; no further action required.",
IF(AND($AH4929="Fail",$L4929="1 - Failed "),"Analysis performed; no further action required.",
IF(AND($AH4929="Pass",$L4929="2 - Limited In Use "),"Analysis performed; no further action required.",
IF(AND($AH4929="Fail",$L4929="3 - Adjusted "),"Analysis performed; no further action required.",
"Unit fails analysis; TSM determination required."))))))</f>
        <v/>
      </c>
      <c r="AJ4929" s="58"/>
    </row>
    <row r="4930" customFormat="false" ht="15" hidden="false" customHeight="false" outlineLevel="0" collapsed="false">
      <c r="A4930" s="56"/>
      <c r="E4930" s="57" t="str">
        <f aca="false">IF(AND($F4930="",$G4930=""),"",IF($G4930="",$F4930,HYPERLINK($G4930,$F4930)))</f>
        <v/>
      </c>
      <c r="H4930" s="1" t="str">
        <f aca="false">IF($I4930="","None Attached",IF(LEFT($I4930,5)="https",HYPERLINK($I4930,"Datasheet"),HYPERLINK(_xlfn.CONCAT("https://",$I4930),"Datasheet")))</f>
        <v>None Attached</v>
      </c>
      <c r="M4930" s="56"/>
      <c r="P4930" s="58"/>
      <c r="Q4930" s="1" t="n">
        <f aca="false">$M4930-$N4930</f>
        <v>0</v>
      </c>
      <c r="R4930" s="56"/>
      <c r="T4930" s="59" t="s">
        <v>15</v>
      </c>
      <c r="U4930" s="1" t="n">
        <f aca="false">$S4930-$R4930</f>
        <v>0</v>
      </c>
      <c r="V4930" s="1" t="n">
        <f aca="false">IF($T4930="±",$Q4930*2,$Q4930)</f>
        <v>0</v>
      </c>
      <c r="W4930" s="60" t="str">
        <f aca="false">IFERROR($U4930/ABS($V4930),"N/A")</f>
        <v>N/A</v>
      </c>
      <c r="X4930" s="61" t="str">
        <f aca="false">IF(OR($W4930="N/A",$R4930="",$S4930=""),"N/A",IF($W4930&gt;=4,"Not Significant",IF($W4930&gt;=2,"Semi-Significant","Significant")))</f>
        <v>N/A</v>
      </c>
      <c r="Z4930" s="1" t="str">
        <f aca="false">IF($D4930="Z540.1 w/data",0,"")</f>
        <v/>
      </c>
      <c r="AA4930" s="1" t="e">
        <f aca="false">$Y4930+$Q4930+$Z4930</f>
        <v>#VALUE!</v>
      </c>
      <c r="AB4930" s="1" t="n">
        <f aca="false">$N4930+$Q4930</f>
        <v>0</v>
      </c>
      <c r="AC4930" s="1" t="str">
        <f aca="false">IF($Y4930="","",IF(AND($AA4930&gt;=$R4930,$AA4930&lt;=$S4930),"Pass","Fail"))</f>
        <v/>
      </c>
      <c r="AD4930" s="1" t="str">
        <f aca="false">IF($Y4930="","",IF($AA4930&gt;$R4930,"Pass","Fail"))</f>
        <v/>
      </c>
      <c r="AE4930" s="1" t="str">
        <f aca="false">IF($Y4930="","",IF($AA4930&gt;=$R4930,"Pass","Fail"))</f>
        <v/>
      </c>
      <c r="AF4930" s="1" t="str">
        <f aca="false">IF($Y4930="","",IF($AA4930&lt;=$S4930,"Pass","Fail"))</f>
        <v/>
      </c>
      <c r="AG4930" s="1" t="str">
        <f aca="false">IF($Y4930="","",IF($AA4930&lt;$S4930,"Pass","Fail"))</f>
        <v/>
      </c>
      <c r="AH4930" s="23" t="str">
        <f aca="true">INDIRECT(CHOOSE(MATCH($T4930,{"±","&gt;","≥","≤","&lt;"},0), "AC", "AD", "AE", "AF", "AG") &amp; ROW())</f>
        <v/>
      </c>
      <c r="AI4930" s="56" t="str">
        <f aca="false">IF($X4930="Not Significant","No Further Action Required",
IF($AH4930="","",
IF(AND($AH4930="Pass",$L4930="0 - Passed "),"Analysis performed; no further action required.",
IF(AND($AH4930="Fail",$L4930="1 - Failed "),"Analysis performed; no further action required.",
IF(AND($AH4930="Pass",$L4930="2 - Limited In Use "),"Analysis performed; no further action required.",
IF(AND($AH4930="Fail",$L4930="3 - Adjusted "),"Analysis performed; no further action required.",
"Unit fails analysis; TSM determination required."))))))</f>
        <v/>
      </c>
      <c r="AJ4930" s="58"/>
    </row>
    <row r="4931" customFormat="false" ht="15" hidden="false" customHeight="false" outlineLevel="0" collapsed="false">
      <c r="A4931" s="56"/>
      <c r="E4931" s="57" t="str">
        <f aca="false">IF(AND($F4931="",$G4931=""),"",IF($G4931="",$F4931,HYPERLINK($G4931,$F4931)))</f>
        <v/>
      </c>
      <c r="H4931" s="1" t="str">
        <f aca="false">IF($I4931="","None Attached",IF(LEFT($I4931,5)="https",HYPERLINK($I4931,"Datasheet"),HYPERLINK(_xlfn.CONCAT("https://",$I4931),"Datasheet")))</f>
        <v>None Attached</v>
      </c>
      <c r="M4931" s="56"/>
      <c r="P4931" s="58"/>
      <c r="Q4931" s="1" t="n">
        <f aca="false">$M4931-$N4931</f>
        <v>0</v>
      </c>
      <c r="R4931" s="56"/>
      <c r="T4931" s="59" t="s">
        <v>15</v>
      </c>
      <c r="U4931" s="1" t="n">
        <f aca="false">$S4931-$R4931</f>
        <v>0</v>
      </c>
      <c r="V4931" s="1" t="n">
        <f aca="false">IF($T4931="±",$Q4931*2,$Q4931)</f>
        <v>0</v>
      </c>
      <c r="W4931" s="60" t="str">
        <f aca="false">IFERROR($U4931/ABS($V4931),"N/A")</f>
        <v>N/A</v>
      </c>
      <c r="X4931" s="61" t="str">
        <f aca="false">IF(OR($W4931="N/A",$R4931="",$S4931=""),"N/A",IF($W4931&gt;=4,"Not Significant",IF($W4931&gt;=2,"Semi-Significant","Significant")))</f>
        <v>N/A</v>
      </c>
      <c r="Z4931" s="1" t="str">
        <f aca="false">IF($D4931="Z540.1 w/data",0,"")</f>
        <v/>
      </c>
      <c r="AA4931" s="1" t="e">
        <f aca="false">$Y4931+$Q4931+$Z4931</f>
        <v>#VALUE!</v>
      </c>
      <c r="AB4931" s="1" t="n">
        <f aca="false">$N4931+$Q4931</f>
        <v>0</v>
      </c>
      <c r="AC4931" s="1" t="str">
        <f aca="false">IF($Y4931="","",IF(AND($AA4931&gt;=$R4931,$AA4931&lt;=$S4931),"Pass","Fail"))</f>
        <v/>
      </c>
      <c r="AD4931" s="1" t="str">
        <f aca="false">IF($Y4931="","",IF($AA4931&gt;$R4931,"Pass","Fail"))</f>
        <v/>
      </c>
      <c r="AE4931" s="1" t="str">
        <f aca="false">IF($Y4931="","",IF($AA4931&gt;=$R4931,"Pass","Fail"))</f>
        <v/>
      </c>
      <c r="AF4931" s="1" t="str">
        <f aca="false">IF($Y4931="","",IF($AA4931&lt;=$S4931,"Pass","Fail"))</f>
        <v/>
      </c>
      <c r="AG4931" s="1" t="str">
        <f aca="false">IF($Y4931="","",IF($AA4931&lt;$S4931,"Pass","Fail"))</f>
        <v/>
      </c>
      <c r="AH4931" s="23" t="str">
        <f aca="true">INDIRECT(CHOOSE(MATCH($T4931,{"±","&gt;","≥","≤","&lt;"},0), "AC", "AD", "AE", "AF", "AG") &amp; ROW())</f>
        <v/>
      </c>
      <c r="AI4931" s="56" t="str">
        <f aca="false">IF($X4931="Not Significant","No Further Action Required",
IF($AH4931="","",
IF(AND($AH4931="Pass",$L4931="0 - Passed "),"Analysis performed; no further action required.",
IF(AND($AH4931="Fail",$L4931="1 - Failed "),"Analysis performed; no further action required.",
IF(AND($AH4931="Pass",$L4931="2 - Limited In Use "),"Analysis performed; no further action required.",
IF(AND($AH4931="Fail",$L4931="3 - Adjusted "),"Analysis performed; no further action required.",
"Unit fails analysis; TSM determination required."))))))</f>
        <v/>
      </c>
      <c r="AJ4931" s="58"/>
    </row>
    <row r="4932" customFormat="false" ht="15" hidden="false" customHeight="false" outlineLevel="0" collapsed="false">
      <c r="A4932" s="56"/>
      <c r="E4932" s="57" t="str">
        <f aca="false">IF(AND($F4932="",$G4932=""),"",IF($G4932="",$F4932,HYPERLINK($G4932,$F4932)))</f>
        <v/>
      </c>
      <c r="H4932" s="1" t="str">
        <f aca="false">IF($I4932="","None Attached",IF(LEFT($I4932,5)="https",HYPERLINK($I4932,"Datasheet"),HYPERLINK(_xlfn.CONCAT("https://",$I4932),"Datasheet")))</f>
        <v>None Attached</v>
      </c>
      <c r="M4932" s="56"/>
      <c r="P4932" s="58"/>
      <c r="Q4932" s="1" t="n">
        <f aca="false">$M4932-$N4932</f>
        <v>0</v>
      </c>
      <c r="R4932" s="56"/>
      <c r="T4932" s="59" t="s">
        <v>15</v>
      </c>
      <c r="U4932" s="1" t="n">
        <f aca="false">$S4932-$R4932</f>
        <v>0</v>
      </c>
      <c r="V4932" s="1" t="n">
        <f aca="false">IF($T4932="±",$Q4932*2,$Q4932)</f>
        <v>0</v>
      </c>
      <c r="W4932" s="60" t="str">
        <f aca="false">IFERROR($U4932/ABS($V4932),"N/A")</f>
        <v>N/A</v>
      </c>
      <c r="X4932" s="61" t="str">
        <f aca="false">IF(OR($W4932="N/A",$R4932="",$S4932=""),"N/A",IF($W4932&gt;=4,"Not Significant",IF($W4932&gt;=2,"Semi-Significant","Significant")))</f>
        <v>N/A</v>
      </c>
      <c r="Z4932" s="1" t="str">
        <f aca="false">IF($D4932="Z540.1 w/data",0,"")</f>
        <v/>
      </c>
      <c r="AA4932" s="1" t="e">
        <f aca="false">$Y4932+$Q4932+$Z4932</f>
        <v>#VALUE!</v>
      </c>
      <c r="AB4932" s="1" t="n">
        <f aca="false">$N4932+$Q4932</f>
        <v>0</v>
      </c>
      <c r="AC4932" s="1" t="str">
        <f aca="false">IF($Y4932="","",IF(AND($AA4932&gt;=$R4932,$AA4932&lt;=$S4932),"Pass","Fail"))</f>
        <v/>
      </c>
      <c r="AD4932" s="1" t="str">
        <f aca="false">IF($Y4932="","",IF($AA4932&gt;$R4932,"Pass","Fail"))</f>
        <v/>
      </c>
      <c r="AE4932" s="1" t="str">
        <f aca="false">IF($Y4932="","",IF($AA4932&gt;=$R4932,"Pass","Fail"))</f>
        <v/>
      </c>
      <c r="AF4932" s="1" t="str">
        <f aca="false">IF($Y4932="","",IF($AA4932&lt;=$S4932,"Pass","Fail"))</f>
        <v/>
      </c>
      <c r="AG4932" s="1" t="str">
        <f aca="false">IF($Y4932="","",IF($AA4932&lt;$S4932,"Pass","Fail"))</f>
        <v/>
      </c>
      <c r="AH4932" s="23" t="str">
        <f aca="true">INDIRECT(CHOOSE(MATCH($T4932,{"±","&gt;","≥","≤","&lt;"},0), "AC", "AD", "AE", "AF", "AG") &amp; ROW())</f>
        <v/>
      </c>
      <c r="AI4932" s="56" t="str">
        <f aca="false">IF($X4932="Not Significant","No Further Action Required",
IF($AH4932="","",
IF(AND($AH4932="Pass",$L4932="0 - Passed "),"Analysis performed; no further action required.",
IF(AND($AH4932="Fail",$L4932="1 - Failed "),"Analysis performed; no further action required.",
IF(AND($AH4932="Pass",$L4932="2 - Limited In Use "),"Analysis performed; no further action required.",
IF(AND($AH4932="Fail",$L4932="3 - Adjusted "),"Analysis performed; no further action required.",
"Unit fails analysis; TSM determination required."))))))</f>
        <v/>
      </c>
      <c r="AJ4932" s="58"/>
    </row>
    <row r="4933" customFormat="false" ht="15" hidden="false" customHeight="false" outlineLevel="0" collapsed="false">
      <c r="A4933" s="56"/>
      <c r="E4933" s="57" t="str">
        <f aca="false">IF(AND($F4933="",$G4933=""),"",IF($G4933="",$F4933,HYPERLINK($G4933,$F4933)))</f>
        <v/>
      </c>
      <c r="H4933" s="1" t="str">
        <f aca="false">IF($I4933="","None Attached",IF(LEFT($I4933,5)="https",HYPERLINK($I4933,"Datasheet"),HYPERLINK(_xlfn.CONCAT("https://",$I4933),"Datasheet")))</f>
        <v>None Attached</v>
      </c>
      <c r="M4933" s="56"/>
      <c r="P4933" s="58"/>
      <c r="Q4933" s="1" t="n">
        <f aca="false">$M4933-$N4933</f>
        <v>0</v>
      </c>
      <c r="R4933" s="56"/>
      <c r="T4933" s="59" t="s">
        <v>15</v>
      </c>
      <c r="U4933" s="1" t="n">
        <f aca="false">$S4933-$R4933</f>
        <v>0</v>
      </c>
      <c r="V4933" s="1" t="n">
        <f aca="false">IF($T4933="±",$Q4933*2,$Q4933)</f>
        <v>0</v>
      </c>
      <c r="W4933" s="60" t="str">
        <f aca="false">IFERROR($U4933/ABS($V4933),"N/A")</f>
        <v>N/A</v>
      </c>
      <c r="X4933" s="61" t="str">
        <f aca="false">IF(OR($W4933="N/A",$R4933="",$S4933=""),"N/A",IF($W4933&gt;=4,"Not Significant",IF($W4933&gt;=2,"Semi-Significant","Significant")))</f>
        <v>N/A</v>
      </c>
      <c r="Z4933" s="1" t="str">
        <f aca="false">IF($D4933="Z540.1 w/data",0,"")</f>
        <v/>
      </c>
      <c r="AA4933" s="1" t="e">
        <f aca="false">$Y4933+$Q4933+$Z4933</f>
        <v>#VALUE!</v>
      </c>
      <c r="AB4933" s="1" t="n">
        <f aca="false">$N4933+$Q4933</f>
        <v>0</v>
      </c>
      <c r="AC4933" s="1" t="str">
        <f aca="false">IF($Y4933="","",IF(AND($AA4933&gt;=$R4933,$AA4933&lt;=$S4933),"Pass","Fail"))</f>
        <v/>
      </c>
      <c r="AD4933" s="1" t="str">
        <f aca="false">IF($Y4933="","",IF($AA4933&gt;$R4933,"Pass","Fail"))</f>
        <v/>
      </c>
      <c r="AE4933" s="1" t="str">
        <f aca="false">IF($Y4933="","",IF($AA4933&gt;=$R4933,"Pass","Fail"))</f>
        <v/>
      </c>
      <c r="AF4933" s="1" t="str">
        <f aca="false">IF($Y4933="","",IF($AA4933&lt;=$S4933,"Pass","Fail"))</f>
        <v/>
      </c>
      <c r="AG4933" s="1" t="str">
        <f aca="false">IF($Y4933="","",IF($AA4933&lt;$S4933,"Pass","Fail"))</f>
        <v/>
      </c>
      <c r="AH4933" s="23" t="str">
        <f aca="true">INDIRECT(CHOOSE(MATCH($T4933,{"±","&gt;","≥","≤","&lt;"},0), "AC", "AD", "AE", "AF", "AG") &amp; ROW())</f>
        <v/>
      </c>
      <c r="AI4933" s="56" t="str">
        <f aca="false">IF($X4933="Not Significant","No Further Action Required",
IF($AH4933="","",
IF(AND($AH4933="Pass",$L4933="0 - Passed "),"Analysis performed; no further action required.",
IF(AND($AH4933="Fail",$L4933="1 - Failed "),"Analysis performed; no further action required.",
IF(AND($AH4933="Pass",$L4933="2 - Limited In Use "),"Analysis performed; no further action required.",
IF(AND($AH4933="Fail",$L4933="3 - Adjusted "),"Analysis performed; no further action required.",
"Unit fails analysis; TSM determination required."))))))</f>
        <v/>
      </c>
      <c r="AJ4933" s="58"/>
    </row>
    <row r="4934" customFormat="false" ht="15" hidden="false" customHeight="false" outlineLevel="0" collapsed="false">
      <c r="A4934" s="56"/>
      <c r="E4934" s="57" t="str">
        <f aca="false">IF(AND($F4934="",$G4934=""),"",IF($G4934="",$F4934,HYPERLINK($G4934,$F4934)))</f>
        <v/>
      </c>
      <c r="H4934" s="1" t="str">
        <f aca="false">IF($I4934="","None Attached",IF(LEFT($I4934,5)="https",HYPERLINK($I4934,"Datasheet"),HYPERLINK(_xlfn.CONCAT("https://",$I4934),"Datasheet")))</f>
        <v>None Attached</v>
      </c>
      <c r="M4934" s="56"/>
      <c r="P4934" s="58"/>
      <c r="Q4934" s="1" t="n">
        <f aca="false">$M4934-$N4934</f>
        <v>0</v>
      </c>
      <c r="R4934" s="56"/>
      <c r="T4934" s="59" t="s">
        <v>15</v>
      </c>
      <c r="U4934" s="1" t="n">
        <f aca="false">$S4934-$R4934</f>
        <v>0</v>
      </c>
      <c r="V4934" s="1" t="n">
        <f aca="false">IF($T4934="±",$Q4934*2,$Q4934)</f>
        <v>0</v>
      </c>
      <c r="W4934" s="60" t="str">
        <f aca="false">IFERROR($U4934/ABS($V4934),"N/A")</f>
        <v>N/A</v>
      </c>
      <c r="X4934" s="61" t="str">
        <f aca="false">IF(OR($W4934="N/A",$R4934="",$S4934=""),"N/A",IF($W4934&gt;=4,"Not Significant",IF($W4934&gt;=2,"Semi-Significant","Significant")))</f>
        <v>N/A</v>
      </c>
      <c r="Z4934" s="1" t="str">
        <f aca="false">IF($D4934="Z540.1 w/data",0,"")</f>
        <v/>
      </c>
      <c r="AA4934" s="1" t="e">
        <f aca="false">$Y4934+$Q4934+$Z4934</f>
        <v>#VALUE!</v>
      </c>
      <c r="AB4934" s="1" t="n">
        <f aca="false">$N4934+$Q4934</f>
        <v>0</v>
      </c>
      <c r="AC4934" s="1" t="str">
        <f aca="false">IF($Y4934="","",IF(AND($AA4934&gt;=$R4934,$AA4934&lt;=$S4934),"Pass","Fail"))</f>
        <v/>
      </c>
      <c r="AD4934" s="1" t="str">
        <f aca="false">IF($Y4934="","",IF($AA4934&gt;$R4934,"Pass","Fail"))</f>
        <v/>
      </c>
      <c r="AE4934" s="1" t="str">
        <f aca="false">IF($Y4934="","",IF($AA4934&gt;=$R4934,"Pass","Fail"))</f>
        <v/>
      </c>
      <c r="AF4934" s="1" t="str">
        <f aca="false">IF($Y4934="","",IF($AA4934&lt;=$S4934,"Pass","Fail"))</f>
        <v/>
      </c>
      <c r="AG4934" s="1" t="str">
        <f aca="false">IF($Y4934="","",IF($AA4934&lt;$S4934,"Pass","Fail"))</f>
        <v/>
      </c>
      <c r="AH4934" s="23" t="str">
        <f aca="true">INDIRECT(CHOOSE(MATCH($T4934,{"±","&gt;","≥","≤","&lt;"},0), "AC", "AD", "AE", "AF", "AG") &amp; ROW())</f>
        <v/>
      </c>
      <c r="AI4934" s="56" t="str">
        <f aca="false">IF($X4934="Not Significant","No Further Action Required",
IF($AH4934="","",
IF(AND($AH4934="Pass",$L4934="0 - Passed "),"Analysis performed; no further action required.",
IF(AND($AH4934="Fail",$L4934="1 - Failed "),"Analysis performed; no further action required.",
IF(AND($AH4934="Pass",$L4934="2 - Limited In Use "),"Analysis performed; no further action required.",
IF(AND($AH4934="Fail",$L4934="3 - Adjusted "),"Analysis performed; no further action required.",
"Unit fails analysis; TSM determination required."))))))</f>
        <v/>
      </c>
      <c r="AJ4934" s="58"/>
    </row>
    <row r="4935" customFormat="false" ht="15" hidden="false" customHeight="false" outlineLevel="0" collapsed="false">
      <c r="A4935" s="56"/>
      <c r="E4935" s="57" t="str">
        <f aca="false">IF(AND($F4935="",$G4935=""),"",IF($G4935="",$F4935,HYPERLINK($G4935,$F4935)))</f>
        <v/>
      </c>
      <c r="H4935" s="1" t="str">
        <f aca="false">IF($I4935="","None Attached",IF(LEFT($I4935,5)="https",HYPERLINK($I4935,"Datasheet"),HYPERLINK(_xlfn.CONCAT("https://",$I4935),"Datasheet")))</f>
        <v>None Attached</v>
      </c>
      <c r="M4935" s="56"/>
      <c r="P4935" s="58"/>
      <c r="Q4935" s="1" t="n">
        <f aca="false">$M4935-$N4935</f>
        <v>0</v>
      </c>
      <c r="R4935" s="56"/>
      <c r="T4935" s="59" t="s">
        <v>15</v>
      </c>
      <c r="U4935" s="1" t="n">
        <f aca="false">$S4935-$R4935</f>
        <v>0</v>
      </c>
      <c r="V4935" s="1" t="n">
        <f aca="false">IF($T4935="±",$Q4935*2,$Q4935)</f>
        <v>0</v>
      </c>
      <c r="W4935" s="60" t="str">
        <f aca="false">IFERROR($U4935/ABS($V4935),"N/A")</f>
        <v>N/A</v>
      </c>
      <c r="X4935" s="61" t="str">
        <f aca="false">IF(OR($W4935="N/A",$R4935="",$S4935=""),"N/A",IF($W4935&gt;=4,"Not Significant",IF($W4935&gt;=2,"Semi-Significant","Significant")))</f>
        <v>N/A</v>
      </c>
      <c r="Z4935" s="1" t="str">
        <f aca="false">IF($D4935="Z540.1 w/data",0,"")</f>
        <v/>
      </c>
      <c r="AA4935" s="1" t="e">
        <f aca="false">$Y4935+$Q4935+$Z4935</f>
        <v>#VALUE!</v>
      </c>
      <c r="AB4935" s="1" t="n">
        <f aca="false">$N4935+$Q4935</f>
        <v>0</v>
      </c>
      <c r="AC4935" s="1" t="str">
        <f aca="false">IF($Y4935="","",IF(AND($AA4935&gt;=$R4935,$AA4935&lt;=$S4935),"Pass","Fail"))</f>
        <v/>
      </c>
      <c r="AD4935" s="1" t="str">
        <f aca="false">IF($Y4935="","",IF($AA4935&gt;$R4935,"Pass","Fail"))</f>
        <v/>
      </c>
      <c r="AE4935" s="1" t="str">
        <f aca="false">IF($Y4935="","",IF($AA4935&gt;=$R4935,"Pass","Fail"))</f>
        <v/>
      </c>
      <c r="AF4935" s="1" t="str">
        <f aca="false">IF($Y4935="","",IF($AA4935&lt;=$S4935,"Pass","Fail"))</f>
        <v/>
      </c>
      <c r="AG4935" s="1" t="str">
        <f aca="false">IF($Y4935="","",IF($AA4935&lt;$S4935,"Pass","Fail"))</f>
        <v/>
      </c>
      <c r="AH4935" s="23" t="str">
        <f aca="true">INDIRECT(CHOOSE(MATCH($T4935,{"±","&gt;","≥","≤","&lt;"},0), "AC", "AD", "AE", "AF", "AG") &amp; ROW())</f>
        <v/>
      </c>
      <c r="AI4935" s="56" t="str">
        <f aca="false">IF($X4935="Not Significant","No Further Action Required",
IF($AH4935="","",
IF(AND($AH4935="Pass",$L4935="0 - Passed "),"Analysis performed; no further action required.",
IF(AND($AH4935="Fail",$L4935="1 - Failed "),"Analysis performed; no further action required.",
IF(AND($AH4935="Pass",$L4935="2 - Limited In Use "),"Analysis performed; no further action required.",
IF(AND($AH4935="Fail",$L4935="3 - Adjusted "),"Analysis performed; no further action required.",
"Unit fails analysis; TSM determination required."))))))</f>
        <v/>
      </c>
      <c r="AJ4935" s="58"/>
    </row>
    <row r="4936" customFormat="false" ht="15" hidden="false" customHeight="false" outlineLevel="0" collapsed="false">
      <c r="A4936" s="56"/>
      <c r="E4936" s="57" t="str">
        <f aca="false">IF(AND($F4936="",$G4936=""),"",IF($G4936="",$F4936,HYPERLINK($G4936,$F4936)))</f>
        <v/>
      </c>
      <c r="H4936" s="1" t="str">
        <f aca="false">IF($I4936="","None Attached",IF(LEFT($I4936,5)="https",HYPERLINK($I4936,"Datasheet"),HYPERLINK(_xlfn.CONCAT("https://",$I4936),"Datasheet")))</f>
        <v>None Attached</v>
      </c>
      <c r="M4936" s="56"/>
      <c r="P4936" s="58"/>
      <c r="Q4936" s="1" t="n">
        <f aca="false">$M4936-$N4936</f>
        <v>0</v>
      </c>
      <c r="R4936" s="56"/>
      <c r="T4936" s="59" t="s">
        <v>15</v>
      </c>
      <c r="U4936" s="1" t="n">
        <f aca="false">$S4936-$R4936</f>
        <v>0</v>
      </c>
      <c r="V4936" s="1" t="n">
        <f aca="false">IF($T4936="±",$Q4936*2,$Q4936)</f>
        <v>0</v>
      </c>
      <c r="W4936" s="60" t="str">
        <f aca="false">IFERROR($U4936/ABS($V4936),"N/A")</f>
        <v>N/A</v>
      </c>
      <c r="X4936" s="61" t="str">
        <f aca="false">IF(OR($W4936="N/A",$R4936="",$S4936=""),"N/A",IF($W4936&gt;=4,"Not Significant",IF($W4936&gt;=2,"Semi-Significant","Significant")))</f>
        <v>N/A</v>
      </c>
      <c r="Z4936" s="1" t="str">
        <f aca="false">IF($D4936="Z540.1 w/data",0,"")</f>
        <v/>
      </c>
      <c r="AA4936" s="1" t="e">
        <f aca="false">$Y4936+$Q4936+$Z4936</f>
        <v>#VALUE!</v>
      </c>
      <c r="AB4936" s="1" t="n">
        <f aca="false">$N4936+$Q4936</f>
        <v>0</v>
      </c>
      <c r="AC4936" s="1" t="str">
        <f aca="false">IF($Y4936="","",IF(AND($AA4936&gt;=$R4936,$AA4936&lt;=$S4936),"Pass","Fail"))</f>
        <v/>
      </c>
      <c r="AD4936" s="1" t="str">
        <f aca="false">IF($Y4936="","",IF($AA4936&gt;$R4936,"Pass","Fail"))</f>
        <v/>
      </c>
      <c r="AE4936" s="1" t="str">
        <f aca="false">IF($Y4936="","",IF($AA4936&gt;=$R4936,"Pass","Fail"))</f>
        <v/>
      </c>
      <c r="AF4936" s="1" t="str">
        <f aca="false">IF($Y4936="","",IF($AA4936&lt;=$S4936,"Pass","Fail"))</f>
        <v/>
      </c>
      <c r="AG4936" s="1" t="str">
        <f aca="false">IF($Y4936="","",IF($AA4936&lt;$S4936,"Pass","Fail"))</f>
        <v/>
      </c>
      <c r="AH4936" s="23" t="str">
        <f aca="true">INDIRECT(CHOOSE(MATCH($T4936,{"±","&gt;","≥","≤","&lt;"},0), "AC", "AD", "AE", "AF", "AG") &amp; ROW())</f>
        <v/>
      </c>
      <c r="AI4936" s="56" t="str">
        <f aca="false">IF($X4936="Not Significant","No Further Action Required",
IF($AH4936="","",
IF(AND($AH4936="Pass",$L4936="0 - Passed "),"Analysis performed; no further action required.",
IF(AND($AH4936="Fail",$L4936="1 - Failed "),"Analysis performed; no further action required.",
IF(AND($AH4936="Pass",$L4936="2 - Limited In Use "),"Analysis performed; no further action required.",
IF(AND($AH4936="Fail",$L4936="3 - Adjusted "),"Analysis performed; no further action required.",
"Unit fails analysis; TSM determination required."))))))</f>
        <v/>
      </c>
      <c r="AJ4936" s="58"/>
    </row>
    <row r="4937" customFormat="false" ht="15" hidden="false" customHeight="false" outlineLevel="0" collapsed="false">
      <c r="A4937" s="56"/>
      <c r="E4937" s="57" t="str">
        <f aca="false">IF(AND($F4937="",$G4937=""),"",IF($G4937="",$F4937,HYPERLINK($G4937,$F4937)))</f>
        <v/>
      </c>
      <c r="H4937" s="1" t="str">
        <f aca="false">IF($I4937="","None Attached",IF(LEFT($I4937,5)="https",HYPERLINK($I4937,"Datasheet"),HYPERLINK(_xlfn.CONCAT("https://",$I4937),"Datasheet")))</f>
        <v>None Attached</v>
      </c>
      <c r="M4937" s="56"/>
      <c r="P4937" s="58"/>
      <c r="Q4937" s="1" t="n">
        <f aca="false">$M4937-$N4937</f>
        <v>0</v>
      </c>
      <c r="R4937" s="56"/>
      <c r="T4937" s="59" t="s">
        <v>15</v>
      </c>
      <c r="U4937" s="1" t="n">
        <f aca="false">$S4937-$R4937</f>
        <v>0</v>
      </c>
      <c r="V4937" s="1" t="n">
        <f aca="false">IF($T4937="±",$Q4937*2,$Q4937)</f>
        <v>0</v>
      </c>
      <c r="W4937" s="60" t="str">
        <f aca="false">IFERROR($U4937/ABS($V4937),"N/A")</f>
        <v>N/A</v>
      </c>
      <c r="X4937" s="61" t="str">
        <f aca="false">IF(OR($W4937="N/A",$R4937="",$S4937=""),"N/A",IF($W4937&gt;=4,"Not Significant",IF($W4937&gt;=2,"Semi-Significant","Significant")))</f>
        <v>N/A</v>
      </c>
      <c r="Z4937" s="1" t="str">
        <f aca="false">IF($D4937="Z540.1 w/data",0,"")</f>
        <v/>
      </c>
      <c r="AA4937" s="1" t="e">
        <f aca="false">$Y4937+$Q4937+$Z4937</f>
        <v>#VALUE!</v>
      </c>
      <c r="AB4937" s="1" t="n">
        <f aca="false">$N4937+$Q4937</f>
        <v>0</v>
      </c>
      <c r="AC4937" s="1" t="str">
        <f aca="false">IF($Y4937="","",IF(AND($AA4937&gt;=$R4937,$AA4937&lt;=$S4937),"Pass","Fail"))</f>
        <v/>
      </c>
      <c r="AD4937" s="1" t="str">
        <f aca="false">IF($Y4937="","",IF($AA4937&gt;$R4937,"Pass","Fail"))</f>
        <v/>
      </c>
      <c r="AE4937" s="1" t="str">
        <f aca="false">IF($Y4937="","",IF($AA4937&gt;=$R4937,"Pass","Fail"))</f>
        <v/>
      </c>
      <c r="AF4937" s="1" t="str">
        <f aca="false">IF($Y4937="","",IF($AA4937&lt;=$S4937,"Pass","Fail"))</f>
        <v/>
      </c>
      <c r="AG4937" s="1" t="str">
        <f aca="false">IF($Y4937="","",IF($AA4937&lt;$S4937,"Pass","Fail"))</f>
        <v/>
      </c>
      <c r="AH4937" s="23" t="str">
        <f aca="true">INDIRECT(CHOOSE(MATCH($T4937,{"±","&gt;","≥","≤","&lt;"},0), "AC", "AD", "AE", "AF", "AG") &amp; ROW())</f>
        <v/>
      </c>
      <c r="AI4937" s="56" t="str">
        <f aca="false">IF($X4937="Not Significant","No Further Action Required",
IF($AH4937="","",
IF(AND($AH4937="Pass",$L4937="0 - Passed "),"Analysis performed; no further action required.",
IF(AND($AH4937="Fail",$L4937="1 - Failed "),"Analysis performed; no further action required.",
IF(AND($AH4937="Pass",$L4937="2 - Limited In Use "),"Analysis performed; no further action required.",
IF(AND($AH4937="Fail",$L4937="3 - Adjusted "),"Analysis performed; no further action required.",
"Unit fails analysis; TSM determination required."))))))</f>
        <v/>
      </c>
      <c r="AJ4937" s="58"/>
    </row>
    <row r="4938" customFormat="false" ht="15" hidden="false" customHeight="false" outlineLevel="0" collapsed="false">
      <c r="A4938" s="56"/>
      <c r="E4938" s="57" t="str">
        <f aca="false">IF(AND($F4938="",$G4938=""),"",IF($G4938="",$F4938,HYPERLINK($G4938,$F4938)))</f>
        <v/>
      </c>
      <c r="H4938" s="1" t="str">
        <f aca="false">IF($I4938="","None Attached",IF(LEFT($I4938,5)="https",HYPERLINK($I4938,"Datasheet"),HYPERLINK(_xlfn.CONCAT("https://",$I4938),"Datasheet")))</f>
        <v>None Attached</v>
      </c>
      <c r="M4938" s="56"/>
      <c r="P4938" s="58"/>
      <c r="Q4938" s="1" t="n">
        <f aca="false">$M4938-$N4938</f>
        <v>0</v>
      </c>
      <c r="R4938" s="56"/>
      <c r="T4938" s="59" t="s">
        <v>15</v>
      </c>
      <c r="U4938" s="1" t="n">
        <f aca="false">$S4938-$R4938</f>
        <v>0</v>
      </c>
      <c r="V4938" s="1" t="n">
        <f aca="false">IF($T4938="±",$Q4938*2,$Q4938)</f>
        <v>0</v>
      </c>
      <c r="W4938" s="60" t="str">
        <f aca="false">IFERROR($U4938/ABS($V4938),"N/A")</f>
        <v>N/A</v>
      </c>
      <c r="X4938" s="61" t="str">
        <f aca="false">IF(OR($W4938="N/A",$R4938="",$S4938=""),"N/A",IF($W4938&gt;=4,"Not Significant",IF($W4938&gt;=2,"Semi-Significant","Significant")))</f>
        <v>N/A</v>
      </c>
      <c r="Z4938" s="1" t="str">
        <f aca="false">IF($D4938="Z540.1 w/data",0,"")</f>
        <v/>
      </c>
      <c r="AA4938" s="1" t="e">
        <f aca="false">$Y4938+$Q4938+$Z4938</f>
        <v>#VALUE!</v>
      </c>
      <c r="AB4938" s="1" t="n">
        <f aca="false">$N4938+$Q4938</f>
        <v>0</v>
      </c>
      <c r="AC4938" s="1" t="str">
        <f aca="false">IF($Y4938="","",IF(AND($AA4938&gt;=$R4938,$AA4938&lt;=$S4938),"Pass","Fail"))</f>
        <v/>
      </c>
      <c r="AD4938" s="1" t="str">
        <f aca="false">IF($Y4938="","",IF($AA4938&gt;$R4938,"Pass","Fail"))</f>
        <v/>
      </c>
      <c r="AE4938" s="1" t="str">
        <f aca="false">IF($Y4938="","",IF($AA4938&gt;=$R4938,"Pass","Fail"))</f>
        <v/>
      </c>
      <c r="AF4938" s="1" t="str">
        <f aca="false">IF($Y4938="","",IF($AA4938&lt;=$S4938,"Pass","Fail"))</f>
        <v/>
      </c>
      <c r="AG4938" s="1" t="str">
        <f aca="false">IF($Y4938="","",IF($AA4938&lt;$S4938,"Pass","Fail"))</f>
        <v/>
      </c>
      <c r="AH4938" s="23" t="str">
        <f aca="true">INDIRECT(CHOOSE(MATCH($T4938,{"±","&gt;","≥","≤","&lt;"},0), "AC", "AD", "AE", "AF", "AG") &amp; ROW())</f>
        <v/>
      </c>
      <c r="AI4938" s="56" t="str">
        <f aca="false">IF($X4938="Not Significant","No Further Action Required",
IF($AH4938="","",
IF(AND($AH4938="Pass",$L4938="0 - Passed "),"Analysis performed; no further action required.",
IF(AND($AH4938="Fail",$L4938="1 - Failed "),"Analysis performed; no further action required.",
IF(AND($AH4938="Pass",$L4938="2 - Limited In Use "),"Analysis performed; no further action required.",
IF(AND($AH4938="Fail",$L4938="3 - Adjusted "),"Analysis performed; no further action required.",
"Unit fails analysis; TSM determination required."))))))</f>
        <v/>
      </c>
      <c r="AJ4938" s="58"/>
    </row>
    <row r="4939" customFormat="false" ht="15" hidden="false" customHeight="false" outlineLevel="0" collapsed="false">
      <c r="A4939" s="56"/>
      <c r="E4939" s="57" t="str">
        <f aca="false">IF(AND($F4939="",$G4939=""),"",IF($G4939="",$F4939,HYPERLINK($G4939,$F4939)))</f>
        <v/>
      </c>
      <c r="H4939" s="1" t="str">
        <f aca="false">IF($I4939="","None Attached",IF(LEFT($I4939,5)="https",HYPERLINK($I4939,"Datasheet"),HYPERLINK(_xlfn.CONCAT("https://",$I4939),"Datasheet")))</f>
        <v>None Attached</v>
      </c>
      <c r="M4939" s="56"/>
      <c r="P4939" s="58"/>
      <c r="Q4939" s="1" t="n">
        <f aca="false">$M4939-$N4939</f>
        <v>0</v>
      </c>
      <c r="R4939" s="56"/>
      <c r="T4939" s="59" t="s">
        <v>15</v>
      </c>
      <c r="U4939" s="1" t="n">
        <f aca="false">$S4939-$R4939</f>
        <v>0</v>
      </c>
      <c r="V4939" s="1" t="n">
        <f aca="false">IF($T4939="±",$Q4939*2,$Q4939)</f>
        <v>0</v>
      </c>
      <c r="W4939" s="60" t="str">
        <f aca="false">IFERROR($U4939/ABS($V4939),"N/A")</f>
        <v>N/A</v>
      </c>
      <c r="X4939" s="61" t="str">
        <f aca="false">IF(OR($W4939="N/A",$R4939="",$S4939=""),"N/A",IF($W4939&gt;=4,"Not Significant",IF($W4939&gt;=2,"Semi-Significant","Significant")))</f>
        <v>N/A</v>
      </c>
      <c r="Z4939" s="1" t="str">
        <f aca="false">IF($D4939="Z540.1 w/data",0,"")</f>
        <v/>
      </c>
      <c r="AA4939" s="1" t="e">
        <f aca="false">$Y4939+$Q4939+$Z4939</f>
        <v>#VALUE!</v>
      </c>
      <c r="AB4939" s="1" t="n">
        <f aca="false">$N4939+$Q4939</f>
        <v>0</v>
      </c>
      <c r="AC4939" s="1" t="str">
        <f aca="false">IF($Y4939="","",IF(AND($AA4939&gt;=$R4939,$AA4939&lt;=$S4939),"Pass","Fail"))</f>
        <v/>
      </c>
      <c r="AD4939" s="1" t="str">
        <f aca="false">IF($Y4939="","",IF($AA4939&gt;$R4939,"Pass","Fail"))</f>
        <v/>
      </c>
      <c r="AE4939" s="1" t="str">
        <f aca="false">IF($Y4939="","",IF($AA4939&gt;=$R4939,"Pass","Fail"))</f>
        <v/>
      </c>
      <c r="AF4939" s="1" t="str">
        <f aca="false">IF($Y4939="","",IF($AA4939&lt;=$S4939,"Pass","Fail"))</f>
        <v/>
      </c>
      <c r="AG4939" s="1" t="str">
        <f aca="false">IF($Y4939="","",IF($AA4939&lt;$S4939,"Pass","Fail"))</f>
        <v/>
      </c>
      <c r="AH4939" s="23" t="str">
        <f aca="true">INDIRECT(CHOOSE(MATCH($T4939,{"±","&gt;","≥","≤","&lt;"},0), "AC", "AD", "AE", "AF", "AG") &amp; ROW())</f>
        <v/>
      </c>
      <c r="AI4939" s="56" t="str">
        <f aca="false">IF($X4939="Not Significant","No Further Action Required",
IF($AH4939="","",
IF(AND($AH4939="Pass",$L4939="0 - Passed "),"Analysis performed; no further action required.",
IF(AND($AH4939="Fail",$L4939="1 - Failed "),"Analysis performed; no further action required.",
IF(AND($AH4939="Pass",$L4939="2 - Limited In Use "),"Analysis performed; no further action required.",
IF(AND($AH4939="Fail",$L4939="3 - Adjusted "),"Analysis performed; no further action required.",
"Unit fails analysis; TSM determination required."))))))</f>
        <v/>
      </c>
      <c r="AJ4939" s="58"/>
    </row>
    <row r="4940" customFormat="false" ht="15" hidden="false" customHeight="false" outlineLevel="0" collapsed="false">
      <c r="A4940" s="56"/>
      <c r="E4940" s="57" t="str">
        <f aca="false">IF(AND($F4940="",$G4940=""),"",IF($G4940="",$F4940,HYPERLINK($G4940,$F4940)))</f>
        <v/>
      </c>
      <c r="H4940" s="1" t="str">
        <f aca="false">IF($I4940="","None Attached",IF(LEFT($I4940,5)="https",HYPERLINK($I4940,"Datasheet"),HYPERLINK(_xlfn.CONCAT("https://",$I4940),"Datasheet")))</f>
        <v>None Attached</v>
      </c>
      <c r="M4940" s="56"/>
      <c r="P4940" s="58"/>
      <c r="Q4940" s="1" t="n">
        <f aca="false">$M4940-$N4940</f>
        <v>0</v>
      </c>
      <c r="R4940" s="56"/>
      <c r="T4940" s="59" t="s">
        <v>15</v>
      </c>
      <c r="U4940" s="1" t="n">
        <f aca="false">$S4940-$R4940</f>
        <v>0</v>
      </c>
      <c r="V4940" s="1" t="n">
        <f aca="false">IF($T4940="±",$Q4940*2,$Q4940)</f>
        <v>0</v>
      </c>
      <c r="W4940" s="60" t="str">
        <f aca="false">IFERROR($U4940/ABS($V4940),"N/A")</f>
        <v>N/A</v>
      </c>
      <c r="X4940" s="61" t="str">
        <f aca="false">IF(OR($W4940="N/A",$R4940="",$S4940=""),"N/A",IF($W4940&gt;=4,"Not Significant",IF($W4940&gt;=2,"Semi-Significant","Significant")))</f>
        <v>N/A</v>
      </c>
      <c r="Z4940" s="1" t="str">
        <f aca="false">IF($D4940="Z540.1 w/data",0,"")</f>
        <v/>
      </c>
      <c r="AA4940" s="1" t="e">
        <f aca="false">$Y4940+$Q4940+$Z4940</f>
        <v>#VALUE!</v>
      </c>
      <c r="AB4940" s="1" t="n">
        <f aca="false">$N4940+$Q4940</f>
        <v>0</v>
      </c>
      <c r="AC4940" s="1" t="str">
        <f aca="false">IF($Y4940="","",IF(AND($AA4940&gt;=$R4940,$AA4940&lt;=$S4940),"Pass","Fail"))</f>
        <v/>
      </c>
      <c r="AD4940" s="1" t="str">
        <f aca="false">IF($Y4940="","",IF($AA4940&gt;$R4940,"Pass","Fail"))</f>
        <v/>
      </c>
      <c r="AE4940" s="1" t="str">
        <f aca="false">IF($Y4940="","",IF($AA4940&gt;=$R4940,"Pass","Fail"))</f>
        <v/>
      </c>
      <c r="AF4940" s="1" t="str">
        <f aca="false">IF($Y4940="","",IF($AA4940&lt;=$S4940,"Pass","Fail"))</f>
        <v/>
      </c>
      <c r="AG4940" s="1" t="str">
        <f aca="false">IF($Y4940="","",IF($AA4940&lt;$S4940,"Pass","Fail"))</f>
        <v/>
      </c>
      <c r="AH4940" s="23" t="str">
        <f aca="true">INDIRECT(CHOOSE(MATCH($T4940,{"±","&gt;","≥","≤","&lt;"},0), "AC", "AD", "AE", "AF", "AG") &amp; ROW())</f>
        <v/>
      </c>
      <c r="AI4940" s="56" t="str">
        <f aca="false">IF($X4940="Not Significant","No Further Action Required",
IF($AH4940="","",
IF(AND($AH4940="Pass",$L4940="0 - Passed "),"Analysis performed; no further action required.",
IF(AND($AH4940="Fail",$L4940="1 - Failed "),"Analysis performed; no further action required.",
IF(AND($AH4940="Pass",$L4940="2 - Limited In Use "),"Analysis performed; no further action required.",
IF(AND($AH4940="Fail",$L4940="3 - Adjusted "),"Analysis performed; no further action required.",
"Unit fails analysis; TSM determination required."))))))</f>
        <v/>
      </c>
      <c r="AJ4940" s="58"/>
    </row>
    <row r="4941" customFormat="false" ht="15" hidden="false" customHeight="false" outlineLevel="0" collapsed="false">
      <c r="A4941" s="56"/>
      <c r="E4941" s="57" t="str">
        <f aca="false">IF(AND($F4941="",$G4941=""),"",IF($G4941="",$F4941,HYPERLINK($G4941,$F4941)))</f>
        <v/>
      </c>
      <c r="H4941" s="1" t="str">
        <f aca="false">IF($I4941="","None Attached",IF(LEFT($I4941,5)="https",HYPERLINK($I4941,"Datasheet"),HYPERLINK(_xlfn.CONCAT("https://",$I4941),"Datasheet")))</f>
        <v>None Attached</v>
      </c>
      <c r="M4941" s="56"/>
      <c r="P4941" s="58"/>
      <c r="Q4941" s="1" t="n">
        <f aca="false">$M4941-$N4941</f>
        <v>0</v>
      </c>
      <c r="R4941" s="56"/>
      <c r="T4941" s="59" t="s">
        <v>15</v>
      </c>
      <c r="U4941" s="1" t="n">
        <f aca="false">$S4941-$R4941</f>
        <v>0</v>
      </c>
      <c r="V4941" s="1" t="n">
        <f aca="false">IF($T4941="±",$Q4941*2,$Q4941)</f>
        <v>0</v>
      </c>
      <c r="W4941" s="60" t="str">
        <f aca="false">IFERROR($U4941/ABS($V4941),"N/A")</f>
        <v>N/A</v>
      </c>
      <c r="X4941" s="61" t="str">
        <f aca="false">IF(OR($W4941="N/A",$R4941="",$S4941=""),"N/A",IF($W4941&gt;=4,"Not Significant",IF($W4941&gt;=2,"Semi-Significant","Significant")))</f>
        <v>N/A</v>
      </c>
      <c r="Z4941" s="1" t="str">
        <f aca="false">IF($D4941="Z540.1 w/data",0,"")</f>
        <v/>
      </c>
      <c r="AA4941" s="1" t="e">
        <f aca="false">$Y4941+$Q4941+$Z4941</f>
        <v>#VALUE!</v>
      </c>
      <c r="AB4941" s="1" t="n">
        <f aca="false">$N4941+$Q4941</f>
        <v>0</v>
      </c>
      <c r="AC4941" s="1" t="str">
        <f aca="false">IF($Y4941="","",IF(AND($AA4941&gt;=$R4941,$AA4941&lt;=$S4941),"Pass","Fail"))</f>
        <v/>
      </c>
      <c r="AD4941" s="1" t="str">
        <f aca="false">IF($Y4941="","",IF($AA4941&gt;$R4941,"Pass","Fail"))</f>
        <v/>
      </c>
      <c r="AE4941" s="1" t="str">
        <f aca="false">IF($Y4941="","",IF($AA4941&gt;=$R4941,"Pass","Fail"))</f>
        <v/>
      </c>
      <c r="AF4941" s="1" t="str">
        <f aca="false">IF($Y4941="","",IF($AA4941&lt;=$S4941,"Pass","Fail"))</f>
        <v/>
      </c>
      <c r="AG4941" s="1" t="str">
        <f aca="false">IF($Y4941="","",IF($AA4941&lt;$S4941,"Pass","Fail"))</f>
        <v/>
      </c>
      <c r="AH4941" s="23" t="str">
        <f aca="true">INDIRECT(CHOOSE(MATCH($T4941,{"±","&gt;","≥","≤","&lt;"},0), "AC", "AD", "AE", "AF", "AG") &amp; ROW())</f>
        <v/>
      </c>
      <c r="AI4941" s="56" t="str">
        <f aca="false">IF($X4941="Not Significant","No Further Action Required",
IF($AH4941="","",
IF(AND($AH4941="Pass",$L4941="0 - Passed "),"Analysis performed; no further action required.",
IF(AND($AH4941="Fail",$L4941="1 - Failed "),"Analysis performed; no further action required.",
IF(AND($AH4941="Pass",$L4941="2 - Limited In Use "),"Analysis performed; no further action required.",
IF(AND($AH4941="Fail",$L4941="3 - Adjusted "),"Analysis performed; no further action required.",
"Unit fails analysis; TSM determination required."))))))</f>
        <v/>
      </c>
      <c r="AJ4941" s="58"/>
    </row>
    <row r="4942" customFormat="false" ht="15" hidden="false" customHeight="false" outlineLevel="0" collapsed="false">
      <c r="A4942" s="56"/>
      <c r="E4942" s="57" t="str">
        <f aca="false">IF(AND($F4942="",$G4942=""),"",IF($G4942="",$F4942,HYPERLINK($G4942,$F4942)))</f>
        <v/>
      </c>
      <c r="H4942" s="1" t="str">
        <f aca="false">IF($I4942="","None Attached",IF(LEFT($I4942,5)="https",HYPERLINK($I4942,"Datasheet"),HYPERLINK(_xlfn.CONCAT("https://",$I4942),"Datasheet")))</f>
        <v>None Attached</v>
      </c>
      <c r="M4942" s="56"/>
      <c r="P4942" s="58"/>
      <c r="Q4942" s="1" t="n">
        <f aca="false">$M4942-$N4942</f>
        <v>0</v>
      </c>
      <c r="R4942" s="56"/>
      <c r="T4942" s="59" t="s">
        <v>15</v>
      </c>
      <c r="U4942" s="1" t="n">
        <f aca="false">$S4942-$R4942</f>
        <v>0</v>
      </c>
      <c r="V4942" s="1" t="n">
        <f aca="false">IF($T4942="±",$Q4942*2,$Q4942)</f>
        <v>0</v>
      </c>
      <c r="W4942" s="60" t="str">
        <f aca="false">IFERROR($U4942/ABS($V4942),"N/A")</f>
        <v>N/A</v>
      </c>
      <c r="X4942" s="61" t="str">
        <f aca="false">IF(OR($W4942="N/A",$R4942="",$S4942=""),"N/A",IF($W4942&gt;=4,"Not Significant",IF($W4942&gt;=2,"Semi-Significant","Significant")))</f>
        <v>N/A</v>
      </c>
      <c r="Z4942" s="1" t="str">
        <f aca="false">IF($D4942="Z540.1 w/data",0,"")</f>
        <v/>
      </c>
      <c r="AA4942" s="1" t="e">
        <f aca="false">$Y4942+$Q4942+$Z4942</f>
        <v>#VALUE!</v>
      </c>
      <c r="AB4942" s="1" t="n">
        <f aca="false">$N4942+$Q4942</f>
        <v>0</v>
      </c>
      <c r="AC4942" s="1" t="str">
        <f aca="false">IF($Y4942="","",IF(AND($AA4942&gt;=$R4942,$AA4942&lt;=$S4942),"Pass","Fail"))</f>
        <v/>
      </c>
      <c r="AD4942" s="1" t="str">
        <f aca="false">IF($Y4942="","",IF($AA4942&gt;$R4942,"Pass","Fail"))</f>
        <v/>
      </c>
      <c r="AE4942" s="1" t="str">
        <f aca="false">IF($Y4942="","",IF($AA4942&gt;=$R4942,"Pass","Fail"))</f>
        <v/>
      </c>
      <c r="AF4942" s="1" t="str">
        <f aca="false">IF($Y4942="","",IF($AA4942&lt;=$S4942,"Pass","Fail"))</f>
        <v/>
      </c>
      <c r="AG4942" s="1" t="str">
        <f aca="false">IF($Y4942="","",IF($AA4942&lt;$S4942,"Pass","Fail"))</f>
        <v/>
      </c>
      <c r="AH4942" s="23" t="str">
        <f aca="true">INDIRECT(CHOOSE(MATCH($T4942,{"±","&gt;","≥","≤","&lt;"},0), "AC", "AD", "AE", "AF", "AG") &amp; ROW())</f>
        <v/>
      </c>
      <c r="AI4942" s="56" t="str">
        <f aca="false">IF($X4942="Not Significant","No Further Action Required",
IF($AH4942="","",
IF(AND($AH4942="Pass",$L4942="0 - Passed "),"Analysis performed; no further action required.",
IF(AND($AH4942="Fail",$L4942="1 - Failed "),"Analysis performed; no further action required.",
IF(AND($AH4942="Pass",$L4942="2 - Limited In Use "),"Analysis performed; no further action required.",
IF(AND($AH4942="Fail",$L4942="3 - Adjusted "),"Analysis performed; no further action required.",
"Unit fails analysis; TSM determination required."))))))</f>
        <v/>
      </c>
      <c r="AJ4942" s="58"/>
    </row>
    <row r="4943" customFormat="false" ht="15" hidden="false" customHeight="false" outlineLevel="0" collapsed="false">
      <c r="A4943" s="56"/>
      <c r="E4943" s="57" t="str">
        <f aca="false">IF(AND($F4943="",$G4943=""),"",IF($G4943="",$F4943,HYPERLINK($G4943,$F4943)))</f>
        <v/>
      </c>
      <c r="H4943" s="1" t="str">
        <f aca="false">IF($I4943="","None Attached",IF(LEFT($I4943,5)="https",HYPERLINK($I4943,"Datasheet"),HYPERLINK(_xlfn.CONCAT("https://",$I4943),"Datasheet")))</f>
        <v>None Attached</v>
      </c>
      <c r="M4943" s="56"/>
      <c r="P4943" s="58"/>
      <c r="Q4943" s="1" t="n">
        <f aca="false">$M4943-$N4943</f>
        <v>0</v>
      </c>
      <c r="R4943" s="56"/>
      <c r="T4943" s="59" t="s">
        <v>15</v>
      </c>
      <c r="U4943" s="1" t="n">
        <f aca="false">$S4943-$R4943</f>
        <v>0</v>
      </c>
      <c r="V4943" s="1" t="n">
        <f aca="false">IF($T4943="±",$Q4943*2,$Q4943)</f>
        <v>0</v>
      </c>
      <c r="W4943" s="60" t="str">
        <f aca="false">IFERROR($U4943/ABS($V4943),"N/A")</f>
        <v>N/A</v>
      </c>
      <c r="X4943" s="61" t="str">
        <f aca="false">IF(OR($W4943="N/A",$R4943="",$S4943=""),"N/A",IF($W4943&gt;=4,"Not Significant",IF($W4943&gt;=2,"Semi-Significant","Significant")))</f>
        <v>N/A</v>
      </c>
      <c r="Z4943" s="1" t="str">
        <f aca="false">IF($D4943="Z540.1 w/data",0,"")</f>
        <v/>
      </c>
      <c r="AA4943" s="1" t="e">
        <f aca="false">$Y4943+$Q4943+$Z4943</f>
        <v>#VALUE!</v>
      </c>
      <c r="AB4943" s="1" t="n">
        <f aca="false">$N4943+$Q4943</f>
        <v>0</v>
      </c>
      <c r="AC4943" s="1" t="str">
        <f aca="false">IF($Y4943="","",IF(AND($AA4943&gt;=$R4943,$AA4943&lt;=$S4943),"Pass","Fail"))</f>
        <v/>
      </c>
      <c r="AD4943" s="1" t="str">
        <f aca="false">IF($Y4943="","",IF($AA4943&gt;$R4943,"Pass","Fail"))</f>
        <v/>
      </c>
      <c r="AE4943" s="1" t="str">
        <f aca="false">IF($Y4943="","",IF($AA4943&gt;=$R4943,"Pass","Fail"))</f>
        <v/>
      </c>
      <c r="AF4943" s="1" t="str">
        <f aca="false">IF($Y4943="","",IF($AA4943&lt;=$S4943,"Pass","Fail"))</f>
        <v/>
      </c>
      <c r="AG4943" s="1" t="str">
        <f aca="false">IF($Y4943="","",IF($AA4943&lt;$S4943,"Pass","Fail"))</f>
        <v/>
      </c>
      <c r="AH4943" s="23" t="str">
        <f aca="true">INDIRECT(CHOOSE(MATCH($T4943,{"±","&gt;","≥","≤","&lt;"},0), "AC", "AD", "AE", "AF", "AG") &amp; ROW())</f>
        <v/>
      </c>
      <c r="AI4943" s="56" t="str">
        <f aca="false">IF($X4943="Not Significant","No Further Action Required",
IF($AH4943="","",
IF(AND($AH4943="Pass",$L4943="0 - Passed "),"Analysis performed; no further action required.",
IF(AND($AH4943="Fail",$L4943="1 - Failed "),"Analysis performed; no further action required.",
IF(AND($AH4943="Pass",$L4943="2 - Limited In Use "),"Analysis performed; no further action required.",
IF(AND($AH4943="Fail",$L4943="3 - Adjusted "),"Analysis performed; no further action required.",
"Unit fails analysis; TSM determination required."))))))</f>
        <v/>
      </c>
      <c r="AJ4943" s="58"/>
    </row>
    <row r="4944" customFormat="false" ht="15" hidden="false" customHeight="false" outlineLevel="0" collapsed="false">
      <c r="A4944" s="56"/>
      <c r="E4944" s="57" t="str">
        <f aca="false">IF(AND($F4944="",$G4944=""),"",IF($G4944="",$F4944,HYPERLINK($G4944,$F4944)))</f>
        <v/>
      </c>
      <c r="H4944" s="1" t="str">
        <f aca="false">IF($I4944="","None Attached",IF(LEFT($I4944,5)="https",HYPERLINK($I4944,"Datasheet"),HYPERLINK(_xlfn.CONCAT("https://",$I4944),"Datasheet")))</f>
        <v>None Attached</v>
      </c>
      <c r="M4944" s="56"/>
      <c r="P4944" s="58"/>
      <c r="Q4944" s="1" t="n">
        <f aca="false">$M4944-$N4944</f>
        <v>0</v>
      </c>
      <c r="R4944" s="56"/>
      <c r="T4944" s="59" t="s">
        <v>15</v>
      </c>
      <c r="U4944" s="1" t="n">
        <f aca="false">$S4944-$R4944</f>
        <v>0</v>
      </c>
      <c r="V4944" s="1" t="n">
        <f aca="false">IF($T4944="±",$Q4944*2,$Q4944)</f>
        <v>0</v>
      </c>
      <c r="W4944" s="60" t="str">
        <f aca="false">IFERROR($U4944/ABS($V4944),"N/A")</f>
        <v>N/A</v>
      </c>
      <c r="X4944" s="61" t="str">
        <f aca="false">IF(OR($W4944="N/A",$R4944="",$S4944=""),"N/A",IF($W4944&gt;=4,"Not Significant",IF($W4944&gt;=2,"Semi-Significant","Significant")))</f>
        <v>N/A</v>
      </c>
      <c r="Z4944" s="1" t="str">
        <f aca="false">IF($D4944="Z540.1 w/data",0,"")</f>
        <v/>
      </c>
      <c r="AA4944" s="1" t="e">
        <f aca="false">$Y4944+$Q4944+$Z4944</f>
        <v>#VALUE!</v>
      </c>
      <c r="AB4944" s="1" t="n">
        <f aca="false">$N4944+$Q4944</f>
        <v>0</v>
      </c>
      <c r="AC4944" s="1" t="str">
        <f aca="false">IF($Y4944="","",IF(AND($AA4944&gt;=$R4944,$AA4944&lt;=$S4944),"Pass","Fail"))</f>
        <v/>
      </c>
      <c r="AD4944" s="1" t="str">
        <f aca="false">IF($Y4944="","",IF($AA4944&gt;$R4944,"Pass","Fail"))</f>
        <v/>
      </c>
      <c r="AE4944" s="1" t="str">
        <f aca="false">IF($Y4944="","",IF($AA4944&gt;=$R4944,"Pass","Fail"))</f>
        <v/>
      </c>
      <c r="AF4944" s="1" t="str">
        <f aca="false">IF($Y4944="","",IF($AA4944&lt;=$S4944,"Pass","Fail"))</f>
        <v/>
      </c>
      <c r="AG4944" s="1" t="str">
        <f aca="false">IF($Y4944="","",IF($AA4944&lt;$S4944,"Pass","Fail"))</f>
        <v/>
      </c>
      <c r="AH4944" s="23" t="str">
        <f aca="true">INDIRECT(CHOOSE(MATCH($T4944,{"±","&gt;","≥","≤","&lt;"},0), "AC", "AD", "AE", "AF", "AG") &amp; ROW())</f>
        <v/>
      </c>
      <c r="AI4944" s="56" t="str">
        <f aca="false">IF($X4944="Not Significant","No Further Action Required",
IF($AH4944="","",
IF(AND($AH4944="Pass",$L4944="0 - Passed "),"Analysis performed; no further action required.",
IF(AND($AH4944="Fail",$L4944="1 - Failed "),"Analysis performed; no further action required.",
IF(AND($AH4944="Pass",$L4944="2 - Limited In Use "),"Analysis performed; no further action required.",
IF(AND($AH4944="Fail",$L4944="3 - Adjusted "),"Analysis performed; no further action required.",
"Unit fails analysis; TSM determination required."))))))</f>
        <v/>
      </c>
      <c r="AJ4944" s="58"/>
    </row>
    <row r="4945" customFormat="false" ht="15" hidden="false" customHeight="false" outlineLevel="0" collapsed="false">
      <c r="A4945" s="56"/>
      <c r="E4945" s="57" t="str">
        <f aca="false">IF(AND($F4945="",$G4945=""),"",IF($G4945="",$F4945,HYPERLINK($G4945,$F4945)))</f>
        <v/>
      </c>
      <c r="H4945" s="1" t="str">
        <f aca="false">IF($I4945="","None Attached",IF(LEFT($I4945,5)="https",HYPERLINK($I4945,"Datasheet"),HYPERLINK(_xlfn.CONCAT("https://",$I4945),"Datasheet")))</f>
        <v>None Attached</v>
      </c>
      <c r="M4945" s="56"/>
      <c r="P4945" s="58"/>
      <c r="Q4945" s="1" t="n">
        <f aca="false">$M4945-$N4945</f>
        <v>0</v>
      </c>
      <c r="R4945" s="56"/>
      <c r="T4945" s="59" t="s">
        <v>15</v>
      </c>
      <c r="U4945" s="1" t="n">
        <f aca="false">$S4945-$R4945</f>
        <v>0</v>
      </c>
      <c r="V4945" s="1" t="n">
        <f aca="false">IF($T4945="±",$Q4945*2,$Q4945)</f>
        <v>0</v>
      </c>
      <c r="W4945" s="60" t="str">
        <f aca="false">IFERROR($U4945/ABS($V4945),"N/A")</f>
        <v>N/A</v>
      </c>
      <c r="X4945" s="61" t="str">
        <f aca="false">IF(OR($W4945="N/A",$R4945="",$S4945=""),"N/A",IF($W4945&gt;=4,"Not Significant",IF($W4945&gt;=2,"Semi-Significant","Significant")))</f>
        <v>N/A</v>
      </c>
      <c r="Z4945" s="1" t="str">
        <f aca="false">IF($D4945="Z540.1 w/data",0,"")</f>
        <v/>
      </c>
      <c r="AA4945" s="1" t="e">
        <f aca="false">$Y4945+$Q4945+$Z4945</f>
        <v>#VALUE!</v>
      </c>
      <c r="AB4945" s="1" t="n">
        <f aca="false">$N4945+$Q4945</f>
        <v>0</v>
      </c>
      <c r="AC4945" s="1" t="str">
        <f aca="false">IF($Y4945="","",IF(AND($AA4945&gt;=$R4945,$AA4945&lt;=$S4945),"Pass","Fail"))</f>
        <v/>
      </c>
      <c r="AD4945" s="1" t="str">
        <f aca="false">IF($Y4945="","",IF($AA4945&gt;$R4945,"Pass","Fail"))</f>
        <v/>
      </c>
      <c r="AE4945" s="1" t="str">
        <f aca="false">IF($Y4945="","",IF($AA4945&gt;=$R4945,"Pass","Fail"))</f>
        <v/>
      </c>
      <c r="AF4945" s="1" t="str">
        <f aca="false">IF($Y4945="","",IF($AA4945&lt;=$S4945,"Pass","Fail"))</f>
        <v/>
      </c>
      <c r="AG4945" s="1" t="str">
        <f aca="false">IF($Y4945="","",IF($AA4945&lt;$S4945,"Pass","Fail"))</f>
        <v/>
      </c>
      <c r="AH4945" s="23" t="str">
        <f aca="true">INDIRECT(CHOOSE(MATCH($T4945,{"±","&gt;","≥","≤","&lt;"},0), "AC", "AD", "AE", "AF", "AG") &amp; ROW())</f>
        <v/>
      </c>
      <c r="AI4945" s="56" t="str">
        <f aca="false">IF($X4945="Not Significant","No Further Action Required",
IF($AH4945="","",
IF(AND($AH4945="Pass",$L4945="0 - Passed "),"Analysis performed; no further action required.",
IF(AND($AH4945="Fail",$L4945="1 - Failed "),"Analysis performed; no further action required.",
IF(AND($AH4945="Pass",$L4945="2 - Limited In Use "),"Analysis performed; no further action required.",
IF(AND($AH4945="Fail",$L4945="3 - Adjusted "),"Analysis performed; no further action required.",
"Unit fails analysis; TSM determination required."))))))</f>
        <v/>
      </c>
      <c r="AJ4945" s="58"/>
    </row>
    <row r="4946" customFormat="false" ht="15" hidden="false" customHeight="false" outlineLevel="0" collapsed="false">
      <c r="A4946" s="56"/>
      <c r="E4946" s="57" t="str">
        <f aca="false">IF(AND($F4946="",$G4946=""),"",IF($G4946="",$F4946,HYPERLINK($G4946,$F4946)))</f>
        <v/>
      </c>
      <c r="H4946" s="1" t="str">
        <f aca="false">IF($I4946="","None Attached",IF(LEFT($I4946,5)="https",HYPERLINK($I4946,"Datasheet"),HYPERLINK(_xlfn.CONCAT("https://",$I4946),"Datasheet")))</f>
        <v>None Attached</v>
      </c>
      <c r="M4946" s="56"/>
      <c r="P4946" s="58"/>
      <c r="Q4946" s="1" t="n">
        <f aca="false">$M4946-$N4946</f>
        <v>0</v>
      </c>
      <c r="R4946" s="56"/>
      <c r="T4946" s="59" t="s">
        <v>15</v>
      </c>
      <c r="U4946" s="1" t="n">
        <f aca="false">$S4946-$R4946</f>
        <v>0</v>
      </c>
      <c r="V4946" s="1" t="n">
        <f aca="false">IF($T4946="±",$Q4946*2,$Q4946)</f>
        <v>0</v>
      </c>
      <c r="W4946" s="60" t="str">
        <f aca="false">IFERROR($U4946/ABS($V4946),"N/A")</f>
        <v>N/A</v>
      </c>
      <c r="X4946" s="61" t="str">
        <f aca="false">IF(OR($W4946="N/A",$R4946="",$S4946=""),"N/A",IF($W4946&gt;=4,"Not Significant",IF($W4946&gt;=2,"Semi-Significant","Significant")))</f>
        <v>N/A</v>
      </c>
      <c r="Z4946" s="1" t="str">
        <f aca="false">IF($D4946="Z540.1 w/data",0,"")</f>
        <v/>
      </c>
      <c r="AA4946" s="1" t="e">
        <f aca="false">$Y4946+$Q4946+$Z4946</f>
        <v>#VALUE!</v>
      </c>
      <c r="AB4946" s="1" t="n">
        <f aca="false">$N4946+$Q4946</f>
        <v>0</v>
      </c>
      <c r="AC4946" s="1" t="str">
        <f aca="false">IF($Y4946="","",IF(AND($AA4946&gt;=$R4946,$AA4946&lt;=$S4946),"Pass","Fail"))</f>
        <v/>
      </c>
      <c r="AD4946" s="1" t="str">
        <f aca="false">IF($Y4946="","",IF($AA4946&gt;$R4946,"Pass","Fail"))</f>
        <v/>
      </c>
      <c r="AE4946" s="1" t="str">
        <f aca="false">IF($Y4946="","",IF($AA4946&gt;=$R4946,"Pass","Fail"))</f>
        <v/>
      </c>
      <c r="AF4946" s="1" t="str">
        <f aca="false">IF($Y4946="","",IF($AA4946&lt;=$S4946,"Pass","Fail"))</f>
        <v/>
      </c>
      <c r="AG4946" s="1" t="str">
        <f aca="false">IF($Y4946="","",IF($AA4946&lt;$S4946,"Pass","Fail"))</f>
        <v/>
      </c>
      <c r="AH4946" s="23" t="str">
        <f aca="true">INDIRECT(CHOOSE(MATCH($T4946,{"±","&gt;","≥","≤","&lt;"},0), "AC", "AD", "AE", "AF", "AG") &amp; ROW())</f>
        <v/>
      </c>
      <c r="AI4946" s="56" t="str">
        <f aca="false">IF($X4946="Not Significant","No Further Action Required",
IF($AH4946="","",
IF(AND($AH4946="Pass",$L4946="0 - Passed "),"Analysis performed; no further action required.",
IF(AND($AH4946="Fail",$L4946="1 - Failed "),"Analysis performed; no further action required.",
IF(AND($AH4946="Pass",$L4946="2 - Limited In Use "),"Analysis performed; no further action required.",
IF(AND($AH4946="Fail",$L4946="3 - Adjusted "),"Analysis performed; no further action required.",
"Unit fails analysis; TSM determination required."))))))</f>
        <v/>
      </c>
      <c r="AJ4946" s="58"/>
    </row>
    <row r="4947" customFormat="false" ht="15" hidden="false" customHeight="false" outlineLevel="0" collapsed="false">
      <c r="A4947" s="56"/>
      <c r="E4947" s="57" t="str">
        <f aca="false">IF(AND($F4947="",$G4947=""),"",IF($G4947="",$F4947,HYPERLINK($G4947,$F4947)))</f>
        <v/>
      </c>
      <c r="H4947" s="1" t="str">
        <f aca="false">IF($I4947="","None Attached",IF(LEFT($I4947,5)="https",HYPERLINK($I4947,"Datasheet"),HYPERLINK(_xlfn.CONCAT("https://",$I4947),"Datasheet")))</f>
        <v>None Attached</v>
      </c>
      <c r="M4947" s="56"/>
      <c r="P4947" s="58"/>
      <c r="Q4947" s="1" t="n">
        <f aca="false">$M4947-$N4947</f>
        <v>0</v>
      </c>
      <c r="R4947" s="56"/>
      <c r="T4947" s="59" t="s">
        <v>15</v>
      </c>
      <c r="U4947" s="1" t="n">
        <f aca="false">$S4947-$R4947</f>
        <v>0</v>
      </c>
      <c r="V4947" s="1" t="n">
        <f aca="false">IF($T4947="±",$Q4947*2,$Q4947)</f>
        <v>0</v>
      </c>
      <c r="W4947" s="60" t="str">
        <f aca="false">IFERROR($U4947/ABS($V4947),"N/A")</f>
        <v>N/A</v>
      </c>
      <c r="X4947" s="61" t="str">
        <f aca="false">IF(OR($W4947="N/A",$R4947="",$S4947=""),"N/A",IF($W4947&gt;=4,"Not Significant",IF($W4947&gt;=2,"Semi-Significant","Significant")))</f>
        <v>N/A</v>
      </c>
      <c r="Z4947" s="1" t="str">
        <f aca="false">IF($D4947="Z540.1 w/data",0,"")</f>
        <v/>
      </c>
      <c r="AA4947" s="1" t="e">
        <f aca="false">$Y4947+$Q4947+$Z4947</f>
        <v>#VALUE!</v>
      </c>
      <c r="AB4947" s="1" t="n">
        <f aca="false">$N4947+$Q4947</f>
        <v>0</v>
      </c>
      <c r="AC4947" s="1" t="str">
        <f aca="false">IF($Y4947="","",IF(AND($AA4947&gt;=$R4947,$AA4947&lt;=$S4947),"Pass","Fail"))</f>
        <v/>
      </c>
      <c r="AD4947" s="1" t="str">
        <f aca="false">IF($Y4947="","",IF($AA4947&gt;$R4947,"Pass","Fail"))</f>
        <v/>
      </c>
      <c r="AE4947" s="1" t="str">
        <f aca="false">IF($Y4947="","",IF($AA4947&gt;=$R4947,"Pass","Fail"))</f>
        <v/>
      </c>
      <c r="AF4947" s="1" t="str">
        <f aca="false">IF($Y4947="","",IF($AA4947&lt;=$S4947,"Pass","Fail"))</f>
        <v/>
      </c>
      <c r="AG4947" s="1" t="str">
        <f aca="false">IF($Y4947="","",IF($AA4947&lt;$S4947,"Pass","Fail"))</f>
        <v/>
      </c>
      <c r="AH4947" s="23" t="str">
        <f aca="true">INDIRECT(CHOOSE(MATCH($T4947,{"±","&gt;","≥","≤","&lt;"},0), "AC", "AD", "AE", "AF", "AG") &amp; ROW())</f>
        <v/>
      </c>
      <c r="AI4947" s="56" t="str">
        <f aca="false">IF($X4947="Not Significant","No Further Action Required",
IF($AH4947="","",
IF(AND($AH4947="Pass",$L4947="0 - Passed "),"Analysis performed; no further action required.",
IF(AND($AH4947="Fail",$L4947="1 - Failed "),"Analysis performed; no further action required.",
IF(AND($AH4947="Pass",$L4947="2 - Limited In Use "),"Analysis performed; no further action required.",
IF(AND($AH4947="Fail",$L4947="3 - Adjusted "),"Analysis performed; no further action required.",
"Unit fails analysis; TSM determination required."))))))</f>
        <v/>
      </c>
      <c r="AJ4947" s="58"/>
    </row>
    <row r="4948" customFormat="false" ht="15" hidden="false" customHeight="false" outlineLevel="0" collapsed="false">
      <c r="A4948" s="56"/>
      <c r="E4948" s="57" t="str">
        <f aca="false">IF(AND($F4948="",$G4948=""),"",IF($G4948="",$F4948,HYPERLINK($G4948,$F4948)))</f>
        <v/>
      </c>
      <c r="H4948" s="1" t="str">
        <f aca="false">IF($I4948="","None Attached",IF(LEFT($I4948,5)="https",HYPERLINK($I4948,"Datasheet"),HYPERLINK(_xlfn.CONCAT("https://",$I4948),"Datasheet")))</f>
        <v>None Attached</v>
      </c>
      <c r="M4948" s="56"/>
      <c r="P4948" s="58"/>
      <c r="Q4948" s="1" t="n">
        <f aca="false">$M4948-$N4948</f>
        <v>0</v>
      </c>
      <c r="R4948" s="56"/>
      <c r="T4948" s="59" t="s">
        <v>15</v>
      </c>
      <c r="U4948" s="1" t="n">
        <f aca="false">$S4948-$R4948</f>
        <v>0</v>
      </c>
      <c r="V4948" s="1" t="n">
        <f aca="false">IF($T4948="±",$Q4948*2,$Q4948)</f>
        <v>0</v>
      </c>
      <c r="W4948" s="60" t="str">
        <f aca="false">IFERROR($U4948/ABS($V4948),"N/A")</f>
        <v>N/A</v>
      </c>
      <c r="X4948" s="61" t="str">
        <f aca="false">IF(OR($W4948="N/A",$R4948="",$S4948=""),"N/A",IF($W4948&gt;=4,"Not Significant",IF($W4948&gt;=2,"Semi-Significant","Significant")))</f>
        <v>N/A</v>
      </c>
      <c r="Z4948" s="1" t="str">
        <f aca="false">IF($D4948="Z540.1 w/data",0,"")</f>
        <v/>
      </c>
      <c r="AA4948" s="1" t="e">
        <f aca="false">$Y4948+$Q4948+$Z4948</f>
        <v>#VALUE!</v>
      </c>
      <c r="AB4948" s="1" t="n">
        <f aca="false">$N4948+$Q4948</f>
        <v>0</v>
      </c>
      <c r="AC4948" s="1" t="str">
        <f aca="false">IF($Y4948="","",IF(AND($AA4948&gt;=$R4948,$AA4948&lt;=$S4948),"Pass","Fail"))</f>
        <v/>
      </c>
      <c r="AD4948" s="1" t="str">
        <f aca="false">IF($Y4948="","",IF($AA4948&gt;$R4948,"Pass","Fail"))</f>
        <v/>
      </c>
      <c r="AE4948" s="1" t="str">
        <f aca="false">IF($Y4948="","",IF($AA4948&gt;=$R4948,"Pass","Fail"))</f>
        <v/>
      </c>
      <c r="AF4948" s="1" t="str">
        <f aca="false">IF($Y4948="","",IF($AA4948&lt;=$S4948,"Pass","Fail"))</f>
        <v/>
      </c>
      <c r="AG4948" s="1" t="str">
        <f aca="false">IF($Y4948="","",IF($AA4948&lt;$S4948,"Pass","Fail"))</f>
        <v/>
      </c>
      <c r="AH4948" s="23" t="str">
        <f aca="true">INDIRECT(CHOOSE(MATCH($T4948,{"±","&gt;","≥","≤","&lt;"},0), "AC", "AD", "AE", "AF", "AG") &amp; ROW())</f>
        <v/>
      </c>
      <c r="AI4948" s="56" t="str">
        <f aca="false">IF($X4948="Not Significant","No Further Action Required",
IF($AH4948="","",
IF(AND($AH4948="Pass",$L4948="0 - Passed "),"Analysis performed; no further action required.",
IF(AND($AH4948="Fail",$L4948="1 - Failed "),"Analysis performed; no further action required.",
IF(AND($AH4948="Pass",$L4948="2 - Limited In Use "),"Analysis performed; no further action required.",
IF(AND($AH4948="Fail",$L4948="3 - Adjusted "),"Analysis performed; no further action required.",
"Unit fails analysis; TSM determination required."))))))</f>
        <v/>
      </c>
      <c r="AJ4948" s="58"/>
    </row>
    <row r="4949" customFormat="false" ht="15" hidden="false" customHeight="false" outlineLevel="0" collapsed="false">
      <c r="A4949" s="56"/>
      <c r="E4949" s="57" t="str">
        <f aca="false">IF(AND($F4949="",$G4949=""),"",IF($G4949="",$F4949,HYPERLINK($G4949,$F4949)))</f>
        <v/>
      </c>
      <c r="H4949" s="1" t="str">
        <f aca="false">IF($I4949="","None Attached",IF(LEFT($I4949,5)="https",HYPERLINK($I4949,"Datasheet"),HYPERLINK(_xlfn.CONCAT("https://",$I4949),"Datasheet")))</f>
        <v>None Attached</v>
      </c>
      <c r="M4949" s="56"/>
      <c r="P4949" s="58"/>
      <c r="Q4949" s="1" t="n">
        <f aca="false">$M4949-$N4949</f>
        <v>0</v>
      </c>
      <c r="R4949" s="56"/>
      <c r="T4949" s="59" t="s">
        <v>15</v>
      </c>
      <c r="U4949" s="1" t="n">
        <f aca="false">$S4949-$R4949</f>
        <v>0</v>
      </c>
      <c r="V4949" s="1" t="n">
        <f aca="false">IF($T4949="±",$Q4949*2,$Q4949)</f>
        <v>0</v>
      </c>
      <c r="W4949" s="60" t="str">
        <f aca="false">IFERROR($U4949/ABS($V4949),"N/A")</f>
        <v>N/A</v>
      </c>
      <c r="X4949" s="61" t="str">
        <f aca="false">IF(OR($W4949="N/A",$R4949="",$S4949=""),"N/A",IF($W4949&gt;=4,"Not Significant",IF($W4949&gt;=2,"Semi-Significant","Significant")))</f>
        <v>N/A</v>
      </c>
      <c r="Z4949" s="1" t="str">
        <f aca="false">IF($D4949="Z540.1 w/data",0,"")</f>
        <v/>
      </c>
      <c r="AA4949" s="1" t="e">
        <f aca="false">$Y4949+$Q4949+$Z4949</f>
        <v>#VALUE!</v>
      </c>
      <c r="AB4949" s="1" t="n">
        <f aca="false">$N4949+$Q4949</f>
        <v>0</v>
      </c>
      <c r="AC4949" s="1" t="str">
        <f aca="false">IF($Y4949="","",IF(AND($AA4949&gt;=$R4949,$AA4949&lt;=$S4949),"Pass","Fail"))</f>
        <v/>
      </c>
      <c r="AD4949" s="1" t="str">
        <f aca="false">IF($Y4949="","",IF($AA4949&gt;$R4949,"Pass","Fail"))</f>
        <v/>
      </c>
      <c r="AE4949" s="1" t="str">
        <f aca="false">IF($Y4949="","",IF($AA4949&gt;=$R4949,"Pass","Fail"))</f>
        <v/>
      </c>
      <c r="AF4949" s="1" t="str">
        <f aca="false">IF($Y4949="","",IF($AA4949&lt;=$S4949,"Pass","Fail"))</f>
        <v/>
      </c>
      <c r="AG4949" s="1" t="str">
        <f aca="false">IF($Y4949="","",IF($AA4949&lt;$S4949,"Pass","Fail"))</f>
        <v/>
      </c>
      <c r="AH4949" s="23" t="str">
        <f aca="true">INDIRECT(CHOOSE(MATCH($T4949,{"±","&gt;","≥","≤","&lt;"},0), "AC", "AD", "AE", "AF", "AG") &amp; ROW())</f>
        <v/>
      </c>
      <c r="AI4949" s="56" t="str">
        <f aca="false">IF($X4949="Not Significant","No Further Action Required",
IF($AH4949="","",
IF(AND($AH4949="Pass",$L4949="0 - Passed "),"Analysis performed; no further action required.",
IF(AND($AH4949="Fail",$L4949="1 - Failed "),"Analysis performed; no further action required.",
IF(AND($AH4949="Pass",$L4949="2 - Limited In Use "),"Analysis performed; no further action required.",
IF(AND($AH4949="Fail",$L4949="3 - Adjusted "),"Analysis performed; no further action required.",
"Unit fails analysis; TSM determination required."))))))</f>
        <v/>
      </c>
      <c r="AJ4949" s="58"/>
    </row>
    <row r="4950" customFormat="false" ht="15" hidden="false" customHeight="false" outlineLevel="0" collapsed="false">
      <c r="A4950" s="56"/>
      <c r="E4950" s="57" t="str">
        <f aca="false">IF(AND($F4950="",$G4950=""),"",IF($G4950="",$F4950,HYPERLINK($G4950,$F4950)))</f>
        <v/>
      </c>
      <c r="H4950" s="1" t="str">
        <f aca="false">IF($I4950="","None Attached",IF(LEFT($I4950,5)="https",HYPERLINK($I4950,"Datasheet"),HYPERLINK(_xlfn.CONCAT("https://",$I4950),"Datasheet")))</f>
        <v>None Attached</v>
      </c>
      <c r="M4950" s="56"/>
      <c r="P4950" s="58"/>
      <c r="Q4950" s="1" t="n">
        <f aca="false">$M4950-$N4950</f>
        <v>0</v>
      </c>
      <c r="R4950" s="56"/>
      <c r="T4950" s="59" t="s">
        <v>15</v>
      </c>
      <c r="U4950" s="1" t="n">
        <f aca="false">$S4950-$R4950</f>
        <v>0</v>
      </c>
      <c r="V4950" s="1" t="n">
        <f aca="false">IF($T4950="±",$Q4950*2,$Q4950)</f>
        <v>0</v>
      </c>
      <c r="W4950" s="60" t="str">
        <f aca="false">IFERROR($U4950/ABS($V4950),"N/A")</f>
        <v>N/A</v>
      </c>
      <c r="X4950" s="61" t="str">
        <f aca="false">IF(OR($W4950="N/A",$R4950="",$S4950=""),"N/A",IF($W4950&gt;=4,"Not Significant",IF($W4950&gt;=2,"Semi-Significant","Significant")))</f>
        <v>N/A</v>
      </c>
      <c r="Z4950" s="1" t="str">
        <f aca="false">IF($D4950="Z540.1 w/data",0,"")</f>
        <v/>
      </c>
      <c r="AA4950" s="1" t="e">
        <f aca="false">$Y4950+$Q4950+$Z4950</f>
        <v>#VALUE!</v>
      </c>
      <c r="AB4950" s="1" t="n">
        <f aca="false">$N4950+$Q4950</f>
        <v>0</v>
      </c>
      <c r="AC4950" s="1" t="str">
        <f aca="false">IF($Y4950="","",IF(AND($AA4950&gt;=$R4950,$AA4950&lt;=$S4950),"Pass","Fail"))</f>
        <v/>
      </c>
      <c r="AD4950" s="1" t="str">
        <f aca="false">IF($Y4950="","",IF($AA4950&gt;$R4950,"Pass","Fail"))</f>
        <v/>
      </c>
      <c r="AE4950" s="1" t="str">
        <f aca="false">IF($Y4950="","",IF($AA4950&gt;=$R4950,"Pass","Fail"))</f>
        <v/>
      </c>
      <c r="AF4950" s="1" t="str">
        <f aca="false">IF($Y4950="","",IF($AA4950&lt;=$S4950,"Pass","Fail"))</f>
        <v/>
      </c>
      <c r="AG4950" s="1" t="str">
        <f aca="false">IF($Y4950="","",IF($AA4950&lt;$S4950,"Pass","Fail"))</f>
        <v/>
      </c>
      <c r="AH4950" s="23" t="str">
        <f aca="true">INDIRECT(CHOOSE(MATCH($T4950,{"±","&gt;","≥","≤","&lt;"},0), "AC", "AD", "AE", "AF", "AG") &amp; ROW())</f>
        <v/>
      </c>
      <c r="AI4950" s="56" t="str">
        <f aca="false">IF($X4950="Not Significant","No Further Action Required",
IF($AH4950="","",
IF(AND($AH4950="Pass",$L4950="0 - Passed "),"Analysis performed; no further action required.",
IF(AND($AH4950="Fail",$L4950="1 - Failed "),"Analysis performed; no further action required.",
IF(AND($AH4950="Pass",$L4950="2 - Limited In Use "),"Analysis performed; no further action required.",
IF(AND($AH4950="Fail",$L4950="3 - Adjusted "),"Analysis performed; no further action required.",
"Unit fails analysis; TSM determination required."))))))</f>
        <v/>
      </c>
      <c r="AJ4950" s="58"/>
    </row>
    <row r="4951" customFormat="false" ht="15" hidden="false" customHeight="false" outlineLevel="0" collapsed="false">
      <c r="A4951" s="56"/>
      <c r="E4951" s="57" t="str">
        <f aca="false">IF(AND($F4951="",$G4951=""),"",IF($G4951="",$F4951,HYPERLINK($G4951,$F4951)))</f>
        <v/>
      </c>
      <c r="H4951" s="1" t="str">
        <f aca="false">IF($I4951="","None Attached",IF(LEFT($I4951,5)="https",HYPERLINK($I4951,"Datasheet"),HYPERLINK(_xlfn.CONCAT("https://",$I4951),"Datasheet")))</f>
        <v>None Attached</v>
      </c>
      <c r="M4951" s="56"/>
      <c r="P4951" s="58"/>
      <c r="Q4951" s="1" t="n">
        <f aca="false">$M4951-$N4951</f>
        <v>0</v>
      </c>
      <c r="R4951" s="56"/>
      <c r="T4951" s="59" t="s">
        <v>15</v>
      </c>
      <c r="U4951" s="1" t="n">
        <f aca="false">$S4951-$R4951</f>
        <v>0</v>
      </c>
      <c r="V4951" s="1" t="n">
        <f aca="false">IF($T4951="±",$Q4951*2,$Q4951)</f>
        <v>0</v>
      </c>
      <c r="W4951" s="60" t="str">
        <f aca="false">IFERROR($U4951/ABS($V4951),"N/A")</f>
        <v>N/A</v>
      </c>
      <c r="X4951" s="61" t="str">
        <f aca="false">IF(OR($W4951="N/A",$R4951="",$S4951=""),"N/A",IF($W4951&gt;=4,"Not Significant",IF($W4951&gt;=2,"Semi-Significant","Significant")))</f>
        <v>N/A</v>
      </c>
      <c r="Z4951" s="1" t="str">
        <f aca="false">IF($D4951="Z540.1 w/data",0,"")</f>
        <v/>
      </c>
      <c r="AA4951" s="1" t="e">
        <f aca="false">$Y4951+$Q4951+$Z4951</f>
        <v>#VALUE!</v>
      </c>
      <c r="AB4951" s="1" t="n">
        <f aca="false">$N4951+$Q4951</f>
        <v>0</v>
      </c>
      <c r="AC4951" s="1" t="str">
        <f aca="false">IF($Y4951="","",IF(AND($AA4951&gt;=$R4951,$AA4951&lt;=$S4951),"Pass","Fail"))</f>
        <v/>
      </c>
      <c r="AD4951" s="1" t="str">
        <f aca="false">IF($Y4951="","",IF($AA4951&gt;$R4951,"Pass","Fail"))</f>
        <v/>
      </c>
      <c r="AE4951" s="1" t="str">
        <f aca="false">IF($Y4951="","",IF($AA4951&gt;=$R4951,"Pass","Fail"))</f>
        <v/>
      </c>
      <c r="AF4951" s="1" t="str">
        <f aca="false">IF($Y4951="","",IF($AA4951&lt;=$S4951,"Pass","Fail"))</f>
        <v/>
      </c>
      <c r="AG4951" s="1" t="str">
        <f aca="false">IF($Y4951="","",IF($AA4951&lt;$S4951,"Pass","Fail"))</f>
        <v/>
      </c>
      <c r="AH4951" s="23" t="str">
        <f aca="true">INDIRECT(CHOOSE(MATCH($T4951,{"±","&gt;","≥","≤","&lt;"},0), "AC", "AD", "AE", "AF", "AG") &amp; ROW())</f>
        <v/>
      </c>
      <c r="AI4951" s="56" t="str">
        <f aca="false">IF($X4951="Not Significant","No Further Action Required",
IF($AH4951="","",
IF(AND($AH4951="Pass",$L4951="0 - Passed "),"Analysis performed; no further action required.",
IF(AND($AH4951="Fail",$L4951="1 - Failed "),"Analysis performed; no further action required.",
IF(AND($AH4951="Pass",$L4951="2 - Limited In Use "),"Analysis performed; no further action required.",
IF(AND($AH4951="Fail",$L4951="3 - Adjusted "),"Analysis performed; no further action required.",
"Unit fails analysis; TSM determination required."))))))</f>
        <v/>
      </c>
      <c r="AJ4951" s="58"/>
    </row>
    <row r="4952" customFormat="false" ht="15" hidden="false" customHeight="false" outlineLevel="0" collapsed="false">
      <c r="A4952" s="56"/>
      <c r="E4952" s="57" t="str">
        <f aca="false">IF(AND($F4952="",$G4952=""),"",IF($G4952="",$F4952,HYPERLINK($G4952,$F4952)))</f>
        <v/>
      </c>
      <c r="H4952" s="1" t="str">
        <f aca="false">IF($I4952="","None Attached",IF(LEFT($I4952,5)="https",HYPERLINK($I4952,"Datasheet"),HYPERLINK(_xlfn.CONCAT("https://",$I4952),"Datasheet")))</f>
        <v>None Attached</v>
      </c>
      <c r="M4952" s="56"/>
      <c r="P4952" s="58"/>
      <c r="Q4952" s="1" t="n">
        <f aca="false">$M4952-$N4952</f>
        <v>0</v>
      </c>
      <c r="R4952" s="56"/>
      <c r="T4952" s="59" t="s">
        <v>15</v>
      </c>
      <c r="U4952" s="1" t="n">
        <f aca="false">$S4952-$R4952</f>
        <v>0</v>
      </c>
      <c r="V4952" s="1" t="n">
        <f aca="false">IF($T4952="±",$Q4952*2,$Q4952)</f>
        <v>0</v>
      </c>
      <c r="W4952" s="60" t="str">
        <f aca="false">IFERROR($U4952/ABS($V4952),"N/A")</f>
        <v>N/A</v>
      </c>
      <c r="X4952" s="61" t="str">
        <f aca="false">IF(OR($W4952="N/A",$R4952="",$S4952=""),"N/A",IF($W4952&gt;=4,"Not Significant",IF($W4952&gt;=2,"Semi-Significant","Significant")))</f>
        <v>N/A</v>
      </c>
      <c r="Z4952" s="1" t="str">
        <f aca="false">IF($D4952="Z540.1 w/data",0,"")</f>
        <v/>
      </c>
      <c r="AA4952" s="1" t="e">
        <f aca="false">$Y4952+$Q4952+$Z4952</f>
        <v>#VALUE!</v>
      </c>
      <c r="AB4952" s="1" t="n">
        <f aca="false">$N4952+$Q4952</f>
        <v>0</v>
      </c>
      <c r="AC4952" s="1" t="str">
        <f aca="false">IF($Y4952="","",IF(AND($AA4952&gt;=$R4952,$AA4952&lt;=$S4952),"Pass","Fail"))</f>
        <v/>
      </c>
      <c r="AD4952" s="1" t="str">
        <f aca="false">IF($Y4952="","",IF($AA4952&gt;$R4952,"Pass","Fail"))</f>
        <v/>
      </c>
      <c r="AE4952" s="1" t="str">
        <f aca="false">IF($Y4952="","",IF($AA4952&gt;=$R4952,"Pass","Fail"))</f>
        <v/>
      </c>
      <c r="AF4952" s="1" t="str">
        <f aca="false">IF($Y4952="","",IF($AA4952&lt;=$S4952,"Pass","Fail"))</f>
        <v/>
      </c>
      <c r="AG4952" s="1" t="str">
        <f aca="false">IF($Y4952="","",IF($AA4952&lt;$S4952,"Pass","Fail"))</f>
        <v/>
      </c>
      <c r="AH4952" s="23" t="str">
        <f aca="true">INDIRECT(CHOOSE(MATCH($T4952,{"±","&gt;","≥","≤","&lt;"},0), "AC", "AD", "AE", "AF", "AG") &amp; ROW())</f>
        <v/>
      </c>
      <c r="AI4952" s="56" t="str">
        <f aca="false">IF($X4952="Not Significant","No Further Action Required",
IF($AH4952="","",
IF(AND($AH4952="Pass",$L4952="0 - Passed "),"Analysis performed; no further action required.",
IF(AND($AH4952="Fail",$L4952="1 - Failed "),"Analysis performed; no further action required.",
IF(AND($AH4952="Pass",$L4952="2 - Limited In Use "),"Analysis performed; no further action required.",
IF(AND($AH4952="Fail",$L4952="3 - Adjusted "),"Analysis performed; no further action required.",
"Unit fails analysis; TSM determination required."))))))</f>
        <v/>
      </c>
      <c r="AJ4952" s="58"/>
    </row>
    <row r="4953" customFormat="false" ht="15" hidden="false" customHeight="false" outlineLevel="0" collapsed="false">
      <c r="A4953" s="56"/>
      <c r="E4953" s="57" t="str">
        <f aca="false">IF(AND($F4953="",$G4953=""),"",IF($G4953="",$F4953,HYPERLINK($G4953,$F4953)))</f>
        <v/>
      </c>
      <c r="H4953" s="1" t="str">
        <f aca="false">IF($I4953="","None Attached",IF(LEFT($I4953,5)="https",HYPERLINK($I4953,"Datasheet"),HYPERLINK(_xlfn.CONCAT("https://",$I4953),"Datasheet")))</f>
        <v>None Attached</v>
      </c>
      <c r="M4953" s="56"/>
      <c r="P4953" s="58"/>
      <c r="Q4953" s="1" t="n">
        <f aca="false">$M4953-$N4953</f>
        <v>0</v>
      </c>
      <c r="R4953" s="56"/>
      <c r="T4953" s="59" t="s">
        <v>15</v>
      </c>
      <c r="U4953" s="1" t="n">
        <f aca="false">$S4953-$R4953</f>
        <v>0</v>
      </c>
      <c r="V4953" s="1" t="n">
        <f aca="false">IF($T4953="±",$Q4953*2,$Q4953)</f>
        <v>0</v>
      </c>
      <c r="W4953" s="60" t="str">
        <f aca="false">IFERROR($U4953/ABS($V4953),"N/A")</f>
        <v>N/A</v>
      </c>
      <c r="X4953" s="61" t="str">
        <f aca="false">IF(OR($W4953="N/A",$R4953="",$S4953=""),"N/A",IF($W4953&gt;=4,"Not Significant",IF($W4953&gt;=2,"Semi-Significant","Significant")))</f>
        <v>N/A</v>
      </c>
      <c r="Z4953" s="1" t="str">
        <f aca="false">IF($D4953="Z540.1 w/data",0,"")</f>
        <v/>
      </c>
      <c r="AA4953" s="1" t="e">
        <f aca="false">$Y4953+$Q4953+$Z4953</f>
        <v>#VALUE!</v>
      </c>
      <c r="AB4953" s="1" t="n">
        <f aca="false">$N4953+$Q4953</f>
        <v>0</v>
      </c>
      <c r="AC4953" s="1" t="str">
        <f aca="false">IF($Y4953="","",IF(AND($AA4953&gt;=$R4953,$AA4953&lt;=$S4953),"Pass","Fail"))</f>
        <v/>
      </c>
      <c r="AD4953" s="1" t="str">
        <f aca="false">IF($Y4953="","",IF($AA4953&gt;$R4953,"Pass","Fail"))</f>
        <v/>
      </c>
      <c r="AE4953" s="1" t="str">
        <f aca="false">IF($Y4953="","",IF($AA4953&gt;=$R4953,"Pass","Fail"))</f>
        <v/>
      </c>
      <c r="AF4953" s="1" t="str">
        <f aca="false">IF($Y4953="","",IF($AA4953&lt;=$S4953,"Pass","Fail"))</f>
        <v/>
      </c>
      <c r="AG4953" s="1" t="str">
        <f aca="false">IF($Y4953="","",IF($AA4953&lt;$S4953,"Pass","Fail"))</f>
        <v/>
      </c>
      <c r="AH4953" s="23" t="str">
        <f aca="true">INDIRECT(CHOOSE(MATCH($T4953,{"±","&gt;","≥","≤","&lt;"},0), "AC", "AD", "AE", "AF", "AG") &amp; ROW())</f>
        <v/>
      </c>
      <c r="AI4953" s="56" t="str">
        <f aca="false">IF($X4953="Not Significant","No Further Action Required",
IF($AH4953="","",
IF(AND($AH4953="Pass",$L4953="0 - Passed "),"Analysis performed; no further action required.",
IF(AND($AH4953="Fail",$L4953="1 - Failed "),"Analysis performed; no further action required.",
IF(AND($AH4953="Pass",$L4953="2 - Limited In Use "),"Analysis performed; no further action required.",
IF(AND($AH4953="Fail",$L4953="3 - Adjusted "),"Analysis performed; no further action required.",
"Unit fails analysis; TSM determination required."))))))</f>
        <v/>
      </c>
      <c r="AJ4953" s="58"/>
    </row>
    <row r="4954" customFormat="false" ht="15" hidden="false" customHeight="false" outlineLevel="0" collapsed="false">
      <c r="A4954" s="56"/>
      <c r="E4954" s="57" t="str">
        <f aca="false">IF(AND($F4954="",$G4954=""),"",IF($G4954="",$F4954,HYPERLINK($G4954,$F4954)))</f>
        <v/>
      </c>
      <c r="H4954" s="1" t="str">
        <f aca="false">IF($I4954="","None Attached",IF(LEFT($I4954,5)="https",HYPERLINK($I4954,"Datasheet"),HYPERLINK(_xlfn.CONCAT("https://",$I4954),"Datasheet")))</f>
        <v>None Attached</v>
      </c>
      <c r="M4954" s="56"/>
      <c r="P4954" s="58"/>
      <c r="Q4954" s="1" t="n">
        <f aca="false">$M4954-$N4954</f>
        <v>0</v>
      </c>
      <c r="R4954" s="56"/>
      <c r="T4954" s="59" t="s">
        <v>15</v>
      </c>
      <c r="U4954" s="1" t="n">
        <f aca="false">$S4954-$R4954</f>
        <v>0</v>
      </c>
      <c r="V4954" s="1" t="n">
        <f aca="false">IF($T4954="±",$Q4954*2,$Q4954)</f>
        <v>0</v>
      </c>
      <c r="W4954" s="60" t="str">
        <f aca="false">IFERROR($U4954/ABS($V4954),"N/A")</f>
        <v>N/A</v>
      </c>
      <c r="X4954" s="61" t="str">
        <f aca="false">IF(OR($W4954="N/A",$R4954="",$S4954=""),"N/A",IF($W4954&gt;=4,"Not Significant",IF($W4954&gt;=2,"Semi-Significant","Significant")))</f>
        <v>N/A</v>
      </c>
      <c r="Z4954" s="1" t="str">
        <f aca="false">IF($D4954="Z540.1 w/data",0,"")</f>
        <v/>
      </c>
      <c r="AA4954" s="1" t="e">
        <f aca="false">$Y4954+$Q4954+$Z4954</f>
        <v>#VALUE!</v>
      </c>
      <c r="AB4954" s="1" t="n">
        <f aca="false">$N4954+$Q4954</f>
        <v>0</v>
      </c>
      <c r="AC4954" s="1" t="str">
        <f aca="false">IF($Y4954="","",IF(AND($AA4954&gt;=$R4954,$AA4954&lt;=$S4954),"Pass","Fail"))</f>
        <v/>
      </c>
      <c r="AD4954" s="1" t="str">
        <f aca="false">IF($Y4954="","",IF($AA4954&gt;$R4954,"Pass","Fail"))</f>
        <v/>
      </c>
      <c r="AE4954" s="1" t="str">
        <f aca="false">IF($Y4954="","",IF($AA4954&gt;=$R4954,"Pass","Fail"))</f>
        <v/>
      </c>
      <c r="AF4954" s="1" t="str">
        <f aca="false">IF($Y4954="","",IF($AA4954&lt;=$S4954,"Pass","Fail"))</f>
        <v/>
      </c>
      <c r="AG4954" s="1" t="str">
        <f aca="false">IF($Y4954="","",IF($AA4954&lt;$S4954,"Pass","Fail"))</f>
        <v/>
      </c>
      <c r="AH4954" s="23" t="str">
        <f aca="true">INDIRECT(CHOOSE(MATCH($T4954,{"±","&gt;","≥","≤","&lt;"},0), "AC", "AD", "AE", "AF", "AG") &amp; ROW())</f>
        <v/>
      </c>
      <c r="AI4954" s="56" t="str">
        <f aca="false">IF($X4954="Not Significant","No Further Action Required",
IF($AH4954="","",
IF(AND($AH4954="Pass",$L4954="0 - Passed "),"Analysis performed; no further action required.",
IF(AND($AH4954="Fail",$L4954="1 - Failed "),"Analysis performed; no further action required.",
IF(AND($AH4954="Pass",$L4954="2 - Limited In Use "),"Analysis performed; no further action required.",
IF(AND($AH4954="Fail",$L4954="3 - Adjusted "),"Analysis performed; no further action required.",
"Unit fails analysis; TSM determination required."))))))</f>
        <v/>
      </c>
      <c r="AJ4954" s="58"/>
    </row>
    <row r="4955" customFormat="false" ht="15" hidden="false" customHeight="false" outlineLevel="0" collapsed="false">
      <c r="A4955" s="56"/>
      <c r="E4955" s="57" t="str">
        <f aca="false">IF(AND($F4955="",$G4955=""),"",IF($G4955="",$F4955,HYPERLINK($G4955,$F4955)))</f>
        <v/>
      </c>
      <c r="H4955" s="1" t="str">
        <f aca="false">IF($I4955="","None Attached",IF(LEFT($I4955,5)="https",HYPERLINK($I4955,"Datasheet"),HYPERLINK(_xlfn.CONCAT("https://",$I4955),"Datasheet")))</f>
        <v>None Attached</v>
      </c>
      <c r="M4955" s="56"/>
      <c r="P4955" s="58"/>
      <c r="Q4955" s="1" t="n">
        <f aca="false">$M4955-$N4955</f>
        <v>0</v>
      </c>
      <c r="R4955" s="56"/>
      <c r="T4955" s="59" t="s">
        <v>15</v>
      </c>
      <c r="U4955" s="1" t="n">
        <f aca="false">$S4955-$R4955</f>
        <v>0</v>
      </c>
      <c r="V4955" s="1" t="n">
        <f aca="false">IF($T4955="±",$Q4955*2,$Q4955)</f>
        <v>0</v>
      </c>
      <c r="W4955" s="60" t="str">
        <f aca="false">IFERROR($U4955/ABS($V4955),"N/A")</f>
        <v>N/A</v>
      </c>
      <c r="X4955" s="61" t="str">
        <f aca="false">IF(OR($W4955="N/A",$R4955="",$S4955=""),"N/A",IF($W4955&gt;=4,"Not Significant",IF($W4955&gt;=2,"Semi-Significant","Significant")))</f>
        <v>N/A</v>
      </c>
      <c r="Z4955" s="1" t="str">
        <f aca="false">IF($D4955="Z540.1 w/data",0,"")</f>
        <v/>
      </c>
      <c r="AA4955" s="1" t="e">
        <f aca="false">$Y4955+$Q4955+$Z4955</f>
        <v>#VALUE!</v>
      </c>
      <c r="AB4955" s="1" t="n">
        <f aca="false">$N4955+$Q4955</f>
        <v>0</v>
      </c>
      <c r="AC4955" s="1" t="str">
        <f aca="false">IF($Y4955="","",IF(AND($AA4955&gt;=$R4955,$AA4955&lt;=$S4955),"Pass","Fail"))</f>
        <v/>
      </c>
      <c r="AD4955" s="1" t="str">
        <f aca="false">IF($Y4955="","",IF($AA4955&gt;$R4955,"Pass","Fail"))</f>
        <v/>
      </c>
      <c r="AE4955" s="1" t="str">
        <f aca="false">IF($Y4955="","",IF($AA4955&gt;=$R4955,"Pass","Fail"))</f>
        <v/>
      </c>
      <c r="AF4955" s="1" t="str">
        <f aca="false">IF($Y4955="","",IF($AA4955&lt;=$S4955,"Pass","Fail"))</f>
        <v/>
      </c>
      <c r="AG4955" s="1" t="str">
        <f aca="false">IF($Y4955="","",IF($AA4955&lt;$S4955,"Pass","Fail"))</f>
        <v/>
      </c>
      <c r="AH4955" s="23" t="str">
        <f aca="true">INDIRECT(CHOOSE(MATCH($T4955,{"±","&gt;","≥","≤","&lt;"},0), "AC", "AD", "AE", "AF", "AG") &amp; ROW())</f>
        <v/>
      </c>
      <c r="AI4955" s="56" t="str">
        <f aca="false">IF($X4955="Not Significant","No Further Action Required",
IF($AH4955="","",
IF(AND($AH4955="Pass",$L4955="0 - Passed "),"Analysis performed; no further action required.",
IF(AND($AH4955="Fail",$L4955="1 - Failed "),"Analysis performed; no further action required.",
IF(AND($AH4955="Pass",$L4955="2 - Limited In Use "),"Analysis performed; no further action required.",
IF(AND($AH4955="Fail",$L4955="3 - Adjusted "),"Analysis performed; no further action required.",
"Unit fails analysis; TSM determination required."))))))</f>
        <v/>
      </c>
      <c r="AJ4955" s="58"/>
    </row>
    <row r="4956" customFormat="false" ht="15" hidden="false" customHeight="false" outlineLevel="0" collapsed="false">
      <c r="A4956" s="56"/>
      <c r="E4956" s="57" t="str">
        <f aca="false">IF(AND($F4956="",$G4956=""),"",IF($G4956="",$F4956,HYPERLINK($G4956,$F4956)))</f>
        <v/>
      </c>
      <c r="H4956" s="1" t="str">
        <f aca="false">IF($I4956="","None Attached",IF(LEFT($I4956,5)="https",HYPERLINK($I4956,"Datasheet"),HYPERLINK(_xlfn.CONCAT("https://",$I4956),"Datasheet")))</f>
        <v>None Attached</v>
      </c>
      <c r="M4956" s="56"/>
      <c r="P4956" s="58"/>
      <c r="Q4956" s="1" t="n">
        <f aca="false">$M4956-$N4956</f>
        <v>0</v>
      </c>
      <c r="R4956" s="56"/>
      <c r="T4956" s="59" t="s">
        <v>15</v>
      </c>
      <c r="U4956" s="1" t="n">
        <f aca="false">$S4956-$R4956</f>
        <v>0</v>
      </c>
      <c r="V4956" s="1" t="n">
        <f aca="false">IF($T4956="±",$Q4956*2,$Q4956)</f>
        <v>0</v>
      </c>
      <c r="W4956" s="60" t="str">
        <f aca="false">IFERROR($U4956/ABS($V4956),"N/A")</f>
        <v>N/A</v>
      </c>
      <c r="X4956" s="61" t="str">
        <f aca="false">IF(OR($W4956="N/A",$R4956="",$S4956=""),"N/A",IF($W4956&gt;=4,"Not Significant",IF($W4956&gt;=2,"Semi-Significant","Significant")))</f>
        <v>N/A</v>
      </c>
      <c r="Z4956" s="1" t="str">
        <f aca="false">IF($D4956="Z540.1 w/data",0,"")</f>
        <v/>
      </c>
      <c r="AA4956" s="1" t="e">
        <f aca="false">$Y4956+$Q4956+$Z4956</f>
        <v>#VALUE!</v>
      </c>
      <c r="AB4956" s="1" t="n">
        <f aca="false">$N4956+$Q4956</f>
        <v>0</v>
      </c>
      <c r="AC4956" s="1" t="str">
        <f aca="false">IF($Y4956="","",IF(AND($AA4956&gt;=$R4956,$AA4956&lt;=$S4956),"Pass","Fail"))</f>
        <v/>
      </c>
      <c r="AD4956" s="1" t="str">
        <f aca="false">IF($Y4956="","",IF($AA4956&gt;$R4956,"Pass","Fail"))</f>
        <v/>
      </c>
      <c r="AE4956" s="1" t="str">
        <f aca="false">IF($Y4956="","",IF($AA4956&gt;=$R4956,"Pass","Fail"))</f>
        <v/>
      </c>
      <c r="AF4956" s="1" t="str">
        <f aca="false">IF($Y4956="","",IF($AA4956&lt;=$S4956,"Pass","Fail"))</f>
        <v/>
      </c>
      <c r="AG4956" s="1" t="str">
        <f aca="false">IF($Y4956="","",IF($AA4956&lt;$S4956,"Pass","Fail"))</f>
        <v/>
      </c>
      <c r="AH4956" s="23" t="str">
        <f aca="true">INDIRECT(CHOOSE(MATCH($T4956,{"±","&gt;","≥","≤","&lt;"},0), "AC", "AD", "AE", "AF", "AG") &amp; ROW())</f>
        <v/>
      </c>
      <c r="AI4956" s="56" t="str">
        <f aca="false">IF($X4956="Not Significant","No Further Action Required",
IF($AH4956="","",
IF(AND($AH4956="Pass",$L4956="0 - Passed "),"Analysis performed; no further action required.",
IF(AND($AH4956="Fail",$L4956="1 - Failed "),"Analysis performed; no further action required.",
IF(AND($AH4956="Pass",$L4956="2 - Limited In Use "),"Analysis performed; no further action required.",
IF(AND($AH4956="Fail",$L4956="3 - Adjusted "),"Analysis performed; no further action required.",
"Unit fails analysis; TSM determination required."))))))</f>
        <v/>
      </c>
      <c r="AJ4956" s="58"/>
    </row>
    <row r="4957" customFormat="false" ht="15" hidden="false" customHeight="false" outlineLevel="0" collapsed="false">
      <c r="A4957" s="56"/>
      <c r="E4957" s="57" t="str">
        <f aca="false">IF(AND($F4957="",$G4957=""),"",IF($G4957="",$F4957,HYPERLINK($G4957,$F4957)))</f>
        <v/>
      </c>
      <c r="H4957" s="1" t="str">
        <f aca="false">IF($I4957="","None Attached",IF(LEFT($I4957,5)="https",HYPERLINK($I4957,"Datasheet"),HYPERLINK(_xlfn.CONCAT("https://",$I4957),"Datasheet")))</f>
        <v>None Attached</v>
      </c>
      <c r="M4957" s="56"/>
      <c r="P4957" s="58"/>
      <c r="Q4957" s="1" t="n">
        <f aca="false">$M4957-$N4957</f>
        <v>0</v>
      </c>
      <c r="R4957" s="56"/>
      <c r="T4957" s="59" t="s">
        <v>15</v>
      </c>
      <c r="U4957" s="1" t="n">
        <f aca="false">$S4957-$R4957</f>
        <v>0</v>
      </c>
      <c r="V4957" s="1" t="n">
        <f aca="false">IF($T4957="±",$Q4957*2,$Q4957)</f>
        <v>0</v>
      </c>
      <c r="W4957" s="60" t="str">
        <f aca="false">IFERROR($U4957/ABS($V4957),"N/A")</f>
        <v>N/A</v>
      </c>
      <c r="X4957" s="61" t="str">
        <f aca="false">IF(OR($W4957="N/A",$R4957="",$S4957=""),"N/A",IF($W4957&gt;=4,"Not Significant",IF($W4957&gt;=2,"Semi-Significant","Significant")))</f>
        <v>N/A</v>
      </c>
      <c r="Z4957" s="1" t="str">
        <f aca="false">IF($D4957="Z540.1 w/data",0,"")</f>
        <v/>
      </c>
      <c r="AA4957" s="1" t="e">
        <f aca="false">$Y4957+$Q4957+$Z4957</f>
        <v>#VALUE!</v>
      </c>
      <c r="AB4957" s="1" t="n">
        <f aca="false">$N4957+$Q4957</f>
        <v>0</v>
      </c>
      <c r="AC4957" s="1" t="str">
        <f aca="false">IF($Y4957="","",IF(AND($AA4957&gt;=$R4957,$AA4957&lt;=$S4957),"Pass","Fail"))</f>
        <v/>
      </c>
      <c r="AD4957" s="1" t="str">
        <f aca="false">IF($Y4957="","",IF($AA4957&gt;$R4957,"Pass","Fail"))</f>
        <v/>
      </c>
      <c r="AE4957" s="1" t="str">
        <f aca="false">IF($Y4957="","",IF($AA4957&gt;=$R4957,"Pass","Fail"))</f>
        <v/>
      </c>
      <c r="AF4957" s="1" t="str">
        <f aca="false">IF($Y4957="","",IF($AA4957&lt;=$S4957,"Pass","Fail"))</f>
        <v/>
      </c>
      <c r="AG4957" s="1" t="str">
        <f aca="false">IF($Y4957="","",IF($AA4957&lt;$S4957,"Pass","Fail"))</f>
        <v/>
      </c>
      <c r="AH4957" s="23" t="str">
        <f aca="true">INDIRECT(CHOOSE(MATCH($T4957,{"±","&gt;","≥","≤","&lt;"},0), "AC", "AD", "AE", "AF", "AG") &amp; ROW())</f>
        <v/>
      </c>
      <c r="AI4957" s="56" t="str">
        <f aca="false">IF($X4957="Not Significant","No Further Action Required",
IF($AH4957="","",
IF(AND($AH4957="Pass",$L4957="0 - Passed "),"Analysis performed; no further action required.",
IF(AND($AH4957="Fail",$L4957="1 - Failed "),"Analysis performed; no further action required.",
IF(AND($AH4957="Pass",$L4957="2 - Limited In Use "),"Analysis performed; no further action required.",
IF(AND($AH4957="Fail",$L4957="3 - Adjusted "),"Analysis performed; no further action required.",
"Unit fails analysis; TSM determination required."))))))</f>
        <v/>
      </c>
      <c r="AJ4957" s="58"/>
    </row>
    <row r="4958" customFormat="false" ht="15" hidden="false" customHeight="false" outlineLevel="0" collapsed="false">
      <c r="A4958" s="56"/>
      <c r="E4958" s="57" t="str">
        <f aca="false">IF(AND($F4958="",$G4958=""),"",IF($G4958="",$F4958,HYPERLINK($G4958,$F4958)))</f>
        <v/>
      </c>
      <c r="H4958" s="1" t="str">
        <f aca="false">IF($I4958="","None Attached",IF(LEFT($I4958,5)="https",HYPERLINK($I4958,"Datasheet"),HYPERLINK(_xlfn.CONCAT("https://",$I4958),"Datasheet")))</f>
        <v>None Attached</v>
      </c>
      <c r="M4958" s="56"/>
      <c r="P4958" s="58"/>
      <c r="Q4958" s="1" t="n">
        <f aca="false">$M4958-$N4958</f>
        <v>0</v>
      </c>
      <c r="R4958" s="56"/>
      <c r="T4958" s="59" t="s">
        <v>15</v>
      </c>
      <c r="U4958" s="1" t="n">
        <f aca="false">$S4958-$R4958</f>
        <v>0</v>
      </c>
      <c r="V4958" s="1" t="n">
        <f aca="false">IF($T4958="±",$Q4958*2,$Q4958)</f>
        <v>0</v>
      </c>
      <c r="W4958" s="60" t="str">
        <f aca="false">IFERROR($U4958/ABS($V4958),"N/A")</f>
        <v>N/A</v>
      </c>
      <c r="X4958" s="61" t="str">
        <f aca="false">IF(OR($W4958="N/A",$R4958="",$S4958=""),"N/A",IF($W4958&gt;=4,"Not Significant",IF($W4958&gt;=2,"Semi-Significant","Significant")))</f>
        <v>N/A</v>
      </c>
      <c r="Z4958" s="1" t="str">
        <f aca="false">IF($D4958="Z540.1 w/data",0,"")</f>
        <v/>
      </c>
      <c r="AA4958" s="1" t="e">
        <f aca="false">$Y4958+$Q4958+$Z4958</f>
        <v>#VALUE!</v>
      </c>
      <c r="AB4958" s="1" t="n">
        <f aca="false">$N4958+$Q4958</f>
        <v>0</v>
      </c>
      <c r="AC4958" s="1" t="str">
        <f aca="false">IF($Y4958="","",IF(AND($AA4958&gt;=$R4958,$AA4958&lt;=$S4958),"Pass","Fail"))</f>
        <v/>
      </c>
      <c r="AD4958" s="1" t="str">
        <f aca="false">IF($Y4958="","",IF($AA4958&gt;$R4958,"Pass","Fail"))</f>
        <v/>
      </c>
      <c r="AE4958" s="1" t="str">
        <f aca="false">IF($Y4958="","",IF($AA4958&gt;=$R4958,"Pass","Fail"))</f>
        <v/>
      </c>
      <c r="AF4958" s="1" t="str">
        <f aca="false">IF($Y4958="","",IF($AA4958&lt;=$S4958,"Pass","Fail"))</f>
        <v/>
      </c>
      <c r="AG4958" s="1" t="str">
        <f aca="false">IF($Y4958="","",IF($AA4958&lt;$S4958,"Pass","Fail"))</f>
        <v/>
      </c>
      <c r="AH4958" s="23" t="str">
        <f aca="true">INDIRECT(CHOOSE(MATCH($T4958,{"±","&gt;","≥","≤","&lt;"},0), "AC", "AD", "AE", "AF", "AG") &amp; ROW())</f>
        <v/>
      </c>
      <c r="AI4958" s="56" t="str">
        <f aca="false">IF($X4958="Not Significant","No Further Action Required",
IF($AH4958="","",
IF(AND($AH4958="Pass",$L4958="0 - Passed "),"Analysis performed; no further action required.",
IF(AND($AH4958="Fail",$L4958="1 - Failed "),"Analysis performed; no further action required.",
IF(AND($AH4958="Pass",$L4958="2 - Limited In Use "),"Analysis performed; no further action required.",
IF(AND($AH4958="Fail",$L4958="3 - Adjusted "),"Analysis performed; no further action required.",
"Unit fails analysis; TSM determination required."))))))</f>
        <v/>
      </c>
      <c r="AJ4958" s="58"/>
    </row>
    <row r="4959" customFormat="false" ht="15" hidden="false" customHeight="false" outlineLevel="0" collapsed="false">
      <c r="A4959" s="56"/>
      <c r="E4959" s="57" t="str">
        <f aca="false">IF(AND($F4959="",$G4959=""),"",IF($G4959="",$F4959,HYPERLINK($G4959,$F4959)))</f>
        <v/>
      </c>
      <c r="H4959" s="1" t="str">
        <f aca="false">IF($I4959="","None Attached",IF(LEFT($I4959,5)="https",HYPERLINK($I4959,"Datasheet"),HYPERLINK(_xlfn.CONCAT("https://",$I4959),"Datasheet")))</f>
        <v>None Attached</v>
      </c>
      <c r="M4959" s="56"/>
      <c r="P4959" s="58"/>
      <c r="Q4959" s="1" t="n">
        <f aca="false">$M4959-$N4959</f>
        <v>0</v>
      </c>
      <c r="R4959" s="56"/>
      <c r="T4959" s="59" t="s">
        <v>15</v>
      </c>
      <c r="U4959" s="1" t="n">
        <f aca="false">$S4959-$R4959</f>
        <v>0</v>
      </c>
      <c r="V4959" s="1" t="n">
        <f aca="false">IF($T4959="±",$Q4959*2,$Q4959)</f>
        <v>0</v>
      </c>
      <c r="W4959" s="60" t="str">
        <f aca="false">IFERROR($U4959/ABS($V4959),"N/A")</f>
        <v>N/A</v>
      </c>
      <c r="X4959" s="61" t="str">
        <f aca="false">IF(OR($W4959="N/A",$R4959="",$S4959=""),"N/A",IF($W4959&gt;=4,"Not Significant",IF($W4959&gt;=2,"Semi-Significant","Significant")))</f>
        <v>N/A</v>
      </c>
      <c r="Z4959" s="1" t="str">
        <f aca="false">IF($D4959="Z540.1 w/data",0,"")</f>
        <v/>
      </c>
      <c r="AA4959" s="1" t="e">
        <f aca="false">$Y4959+$Q4959+$Z4959</f>
        <v>#VALUE!</v>
      </c>
      <c r="AB4959" s="1" t="n">
        <f aca="false">$N4959+$Q4959</f>
        <v>0</v>
      </c>
      <c r="AC4959" s="1" t="str">
        <f aca="false">IF($Y4959="","",IF(AND($AA4959&gt;=$R4959,$AA4959&lt;=$S4959),"Pass","Fail"))</f>
        <v/>
      </c>
      <c r="AD4959" s="1" t="str">
        <f aca="false">IF($Y4959="","",IF($AA4959&gt;$R4959,"Pass","Fail"))</f>
        <v/>
      </c>
      <c r="AE4959" s="1" t="str">
        <f aca="false">IF($Y4959="","",IF($AA4959&gt;=$R4959,"Pass","Fail"))</f>
        <v/>
      </c>
      <c r="AF4959" s="1" t="str">
        <f aca="false">IF($Y4959="","",IF($AA4959&lt;=$S4959,"Pass","Fail"))</f>
        <v/>
      </c>
      <c r="AG4959" s="1" t="str">
        <f aca="false">IF($Y4959="","",IF($AA4959&lt;$S4959,"Pass","Fail"))</f>
        <v/>
      </c>
      <c r="AH4959" s="23" t="str">
        <f aca="true">INDIRECT(CHOOSE(MATCH($T4959,{"±","&gt;","≥","≤","&lt;"},0), "AC", "AD", "AE", "AF", "AG") &amp; ROW())</f>
        <v/>
      </c>
      <c r="AI4959" s="56" t="str">
        <f aca="false">IF($X4959="Not Significant","No Further Action Required",
IF($AH4959="","",
IF(AND($AH4959="Pass",$L4959="0 - Passed "),"Analysis performed; no further action required.",
IF(AND($AH4959="Fail",$L4959="1 - Failed "),"Analysis performed; no further action required.",
IF(AND($AH4959="Pass",$L4959="2 - Limited In Use "),"Analysis performed; no further action required.",
IF(AND($AH4959="Fail",$L4959="3 - Adjusted "),"Analysis performed; no further action required.",
"Unit fails analysis; TSM determination required."))))))</f>
        <v/>
      </c>
      <c r="AJ4959" s="58"/>
    </row>
    <row r="4960" customFormat="false" ht="15" hidden="false" customHeight="false" outlineLevel="0" collapsed="false">
      <c r="A4960" s="56"/>
      <c r="E4960" s="57" t="str">
        <f aca="false">IF(AND($F4960="",$G4960=""),"",IF($G4960="",$F4960,HYPERLINK($G4960,$F4960)))</f>
        <v/>
      </c>
      <c r="H4960" s="1" t="str">
        <f aca="false">IF($I4960="","None Attached",IF(LEFT($I4960,5)="https",HYPERLINK($I4960,"Datasheet"),HYPERLINK(_xlfn.CONCAT("https://",$I4960),"Datasheet")))</f>
        <v>None Attached</v>
      </c>
      <c r="M4960" s="56"/>
      <c r="P4960" s="58"/>
      <c r="Q4960" s="1" t="n">
        <f aca="false">$M4960-$N4960</f>
        <v>0</v>
      </c>
      <c r="R4960" s="56"/>
      <c r="T4960" s="59" t="s">
        <v>15</v>
      </c>
      <c r="U4960" s="1" t="n">
        <f aca="false">$S4960-$R4960</f>
        <v>0</v>
      </c>
      <c r="V4960" s="1" t="n">
        <f aca="false">IF($T4960="±",$Q4960*2,$Q4960)</f>
        <v>0</v>
      </c>
      <c r="W4960" s="60" t="str">
        <f aca="false">IFERROR($U4960/ABS($V4960),"N/A")</f>
        <v>N/A</v>
      </c>
      <c r="X4960" s="61" t="str">
        <f aca="false">IF(OR($W4960="N/A",$R4960="",$S4960=""),"N/A",IF($W4960&gt;=4,"Not Significant",IF($W4960&gt;=2,"Semi-Significant","Significant")))</f>
        <v>N/A</v>
      </c>
      <c r="Z4960" s="1" t="str">
        <f aca="false">IF($D4960="Z540.1 w/data",0,"")</f>
        <v/>
      </c>
      <c r="AA4960" s="1" t="e">
        <f aca="false">$Y4960+$Q4960+$Z4960</f>
        <v>#VALUE!</v>
      </c>
      <c r="AB4960" s="1" t="n">
        <f aca="false">$N4960+$Q4960</f>
        <v>0</v>
      </c>
      <c r="AC4960" s="1" t="str">
        <f aca="false">IF($Y4960="","",IF(AND($AA4960&gt;=$R4960,$AA4960&lt;=$S4960),"Pass","Fail"))</f>
        <v/>
      </c>
      <c r="AD4960" s="1" t="str">
        <f aca="false">IF($Y4960="","",IF($AA4960&gt;$R4960,"Pass","Fail"))</f>
        <v/>
      </c>
      <c r="AE4960" s="1" t="str">
        <f aca="false">IF($Y4960="","",IF($AA4960&gt;=$R4960,"Pass","Fail"))</f>
        <v/>
      </c>
      <c r="AF4960" s="1" t="str">
        <f aca="false">IF($Y4960="","",IF($AA4960&lt;=$S4960,"Pass","Fail"))</f>
        <v/>
      </c>
      <c r="AG4960" s="1" t="str">
        <f aca="false">IF($Y4960="","",IF($AA4960&lt;$S4960,"Pass","Fail"))</f>
        <v/>
      </c>
      <c r="AH4960" s="23" t="str">
        <f aca="true">INDIRECT(CHOOSE(MATCH($T4960,{"±","&gt;","≥","≤","&lt;"},0), "AC", "AD", "AE", "AF", "AG") &amp; ROW())</f>
        <v/>
      </c>
      <c r="AI4960" s="56" t="str">
        <f aca="false">IF($X4960="Not Significant","No Further Action Required",
IF($AH4960="","",
IF(AND($AH4960="Pass",$L4960="0 - Passed "),"Analysis performed; no further action required.",
IF(AND($AH4960="Fail",$L4960="1 - Failed "),"Analysis performed; no further action required.",
IF(AND($AH4960="Pass",$L4960="2 - Limited In Use "),"Analysis performed; no further action required.",
IF(AND($AH4960="Fail",$L4960="3 - Adjusted "),"Analysis performed; no further action required.",
"Unit fails analysis; TSM determination required."))))))</f>
        <v/>
      </c>
      <c r="AJ4960" s="58"/>
    </row>
    <row r="4961" customFormat="false" ht="15" hidden="false" customHeight="false" outlineLevel="0" collapsed="false">
      <c r="A4961" s="56"/>
      <c r="E4961" s="57" t="str">
        <f aca="false">IF(AND($F4961="",$G4961=""),"",IF($G4961="",$F4961,HYPERLINK($G4961,$F4961)))</f>
        <v/>
      </c>
      <c r="H4961" s="1" t="str">
        <f aca="false">IF($I4961="","None Attached",IF(LEFT($I4961,5)="https",HYPERLINK($I4961,"Datasheet"),HYPERLINK(_xlfn.CONCAT("https://",$I4961),"Datasheet")))</f>
        <v>None Attached</v>
      </c>
      <c r="M4961" s="56"/>
      <c r="P4961" s="58"/>
      <c r="Q4961" s="1" t="n">
        <f aca="false">$M4961-$N4961</f>
        <v>0</v>
      </c>
      <c r="R4961" s="56"/>
      <c r="T4961" s="59" t="s">
        <v>15</v>
      </c>
      <c r="U4961" s="1" t="n">
        <f aca="false">$S4961-$R4961</f>
        <v>0</v>
      </c>
      <c r="V4961" s="1" t="n">
        <f aca="false">IF($T4961="±",$Q4961*2,$Q4961)</f>
        <v>0</v>
      </c>
      <c r="W4961" s="60" t="str">
        <f aca="false">IFERROR($U4961/ABS($V4961),"N/A")</f>
        <v>N/A</v>
      </c>
      <c r="X4961" s="61" t="str">
        <f aca="false">IF(OR($W4961="N/A",$R4961="",$S4961=""),"N/A",IF($W4961&gt;=4,"Not Significant",IF($W4961&gt;=2,"Semi-Significant","Significant")))</f>
        <v>N/A</v>
      </c>
      <c r="Z4961" s="1" t="str">
        <f aca="false">IF($D4961="Z540.1 w/data",0,"")</f>
        <v/>
      </c>
      <c r="AA4961" s="1" t="e">
        <f aca="false">$Y4961+$Q4961+$Z4961</f>
        <v>#VALUE!</v>
      </c>
      <c r="AB4961" s="1" t="n">
        <f aca="false">$N4961+$Q4961</f>
        <v>0</v>
      </c>
      <c r="AC4961" s="1" t="str">
        <f aca="false">IF($Y4961="","",IF(AND($AA4961&gt;=$R4961,$AA4961&lt;=$S4961),"Pass","Fail"))</f>
        <v/>
      </c>
      <c r="AD4961" s="1" t="str">
        <f aca="false">IF($Y4961="","",IF($AA4961&gt;$R4961,"Pass","Fail"))</f>
        <v/>
      </c>
      <c r="AE4961" s="1" t="str">
        <f aca="false">IF($Y4961="","",IF($AA4961&gt;=$R4961,"Pass","Fail"))</f>
        <v/>
      </c>
      <c r="AF4961" s="1" t="str">
        <f aca="false">IF($Y4961="","",IF($AA4961&lt;=$S4961,"Pass","Fail"))</f>
        <v/>
      </c>
      <c r="AG4961" s="1" t="str">
        <f aca="false">IF($Y4961="","",IF($AA4961&lt;$S4961,"Pass","Fail"))</f>
        <v/>
      </c>
      <c r="AH4961" s="23" t="str">
        <f aca="true">INDIRECT(CHOOSE(MATCH($T4961,{"±","&gt;","≥","≤","&lt;"},0), "AC", "AD", "AE", "AF", "AG") &amp; ROW())</f>
        <v/>
      </c>
      <c r="AI4961" s="56" t="str">
        <f aca="false">IF($X4961="Not Significant","No Further Action Required",
IF($AH4961="","",
IF(AND($AH4961="Pass",$L4961="0 - Passed "),"Analysis performed; no further action required.",
IF(AND($AH4961="Fail",$L4961="1 - Failed "),"Analysis performed; no further action required.",
IF(AND($AH4961="Pass",$L4961="2 - Limited In Use "),"Analysis performed; no further action required.",
IF(AND($AH4961="Fail",$L4961="3 - Adjusted "),"Analysis performed; no further action required.",
"Unit fails analysis; TSM determination required."))))))</f>
        <v/>
      </c>
      <c r="AJ4961" s="58"/>
    </row>
    <row r="4962" customFormat="false" ht="15" hidden="false" customHeight="false" outlineLevel="0" collapsed="false">
      <c r="A4962" s="56"/>
      <c r="E4962" s="57" t="str">
        <f aca="false">IF(AND($F4962="",$G4962=""),"",IF($G4962="",$F4962,HYPERLINK($G4962,$F4962)))</f>
        <v/>
      </c>
      <c r="H4962" s="1" t="str">
        <f aca="false">IF($I4962="","None Attached",IF(LEFT($I4962,5)="https",HYPERLINK($I4962,"Datasheet"),HYPERLINK(_xlfn.CONCAT("https://",$I4962),"Datasheet")))</f>
        <v>None Attached</v>
      </c>
      <c r="M4962" s="56"/>
      <c r="P4962" s="58"/>
      <c r="Q4962" s="1" t="n">
        <f aca="false">$M4962-$N4962</f>
        <v>0</v>
      </c>
      <c r="R4962" s="56"/>
      <c r="T4962" s="59" t="s">
        <v>15</v>
      </c>
      <c r="U4962" s="1" t="n">
        <f aca="false">$S4962-$R4962</f>
        <v>0</v>
      </c>
      <c r="V4962" s="1" t="n">
        <f aca="false">IF($T4962="±",$Q4962*2,$Q4962)</f>
        <v>0</v>
      </c>
      <c r="W4962" s="60" t="str">
        <f aca="false">IFERROR($U4962/ABS($V4962),"N/A")</f>
        <v>N/A</v>
      </c>
      <c r="X4962" s="61" t="str">
        <f aca="false">IF(OR($W4962="N/A",$R4962="",$S4962=""),"N/A",IF($W4962&gt;=4,"Not Significant",IF($W4962&gt;=2,"Semi-Significant","Significant")))</f>
        <v>N/A</v>
      </c>
      <c r="Z4962" s="1" t="str">
        <f aca="false">IF($D4962="Z540.1 w/data",0,"")</f>
        <v/>
      </c>
      <c r="AA4962" s="1" t="e">
        <f aca="false">$Y4962+$Q4962+$Z4962</f>
        <v>#VALUE!</v>
      </c>
      <c r="AB4962" s="1" t="n">
        <f aca="false">$N4962+$Q4962</f>
        <v>0</v>
      </c>
      <c r="AC4962" s="1" t="str">
        <f aca="false">IF($Y4962="","",IF(AND($AA4962&gt;=$R4962,$AA4962&lt;=$S4962),"Pass","Fail"))</f>
        <v/>
      </c>
      <c r="AD4962" s="1" t="str">
        <f aca="false">IF($Y4962="","",IF($AA4962&gt;$R4962,"Pass","Fail"))</f>
        <v/>
      </c>
      <c r="AE4962" s="1" t="str">
        <f aca="false">IF($Y4962="","",IF($AA4962&gt;=$R4962,"Pass","Fail"))</f>
        <v/>
      </c>
      <c r="AF4962" s="1" t="str">
        <f aca="false">IF($Y4962="","",IF($AA4962&lt;=$S4962,"Pass","Fail"))</f>
        <v/>
      </c>
      <c r="AG4962" s="1" t="str">
        <f aca="false">IF($Y4962="","",IF($AA4962&lt;$S4962,"Pass","Fail"))</f>
        <v/>
      </c>
      <c r="AH4962" s="23" t="str">
        <f aca="true">INDIRECT(CHOOSE(MATCH($T4962,{"±","&gt;","≥","≤","&lt;"},0), "AC", "AD", "AE", "AF", "AG") &amp; ROW())</f>
        <v/>
      </c>
      <c r="AI4962" s="56" t="str">
        <f aca="false">IF($X4962="Not Significant","No Further Action Required",
IF($AH4962="","",
IF(AND($AH4962="Pass",$L4962="0 - Passed "),"Analysis performed; no further action required.",
IF(AND($AH4962="Fail",$L4962="1 - Failed "),"Analysis performed; no further action required.",
IF(AND($AH4962="Pass",$L4962="2 - Limited In Use "),"Analysis performed; no further action required.",
IF(AND($AH4962="Fail",$L4962="3 - Adjusted "),"Analysis performed; no further action required.",
"Unit fails analysis; TSM determination required."))))))</f>
        <v/>
      </c>
      <c r="AJ4962" s="58"/>
    </row>
    <row r="4963" customFormat="false" ht="15" hidden="false" customHeight="false" outlineLevel="0" collapsed="false">
      <c r="A4963" s="56"/>
      <c r="E4963" s="57" t="str">
        <f aca="false">IF(AND($F4963="",$G4963=""),"",IF($G4963="",$F4963,HYPERLINK($G4963,$F4963)))</f>
        <v/>
      </c>
      <c r="H4963" s="1" t="str">
        <f aca="false">IF($I4963="","None Attached",IF(LEFT($I4963,5)="https",HYPERLINK($I4963,"Datasheet"),HYPERLINK(_xlfn.CONCAT("https://",$I4963),"Datasheet")))</f>
        <v>None Attached</v>
      </c>
      <c r="M4963" s="56"/>
      <c r="P4963" s="58"/>
      <c r="Q4963" s="1" t="n">
        <f aca="false">$M4963-$N4963</f>
        <v>0</v>
      </c>
      <c r="R4963" s="56"/>
      <c r="T4963" s="59" t="s">
        <v>15</v>
      </c>
      <c r="U4963" s="1" t="n">
        <f aca="false">$S4963-$R4963</f>
        <v>0</v>
      </c>
      <c r="V4963" s="1" t="n">
        <f aca="false">IF($T4963="±",$Q4963*2,$Q4963)</f>
        <v>0</v>
      </c>
      <c r="W4963" s="60" t="str">
        <f aca="false">IFERROR($U4963/ABS($V4963),"N/A")</f>
        <v>N/A</v>
      </c>
      <c r="X4963" s="61" t="str">
        <f aca="false">IF(OR($W4963="N/A",$R4963="",$S4963=""),"N/A",IF($W4963&gt;=4,"Not Significant",IF($W4963&gt;=2,"Semi-Significant","Significant")))</f>
        <v>N/A</v>
      </c>
      <c r="Z4963" s="1" t="str">
        <f aca="false">IF($D4963="Z540.1 w/data",0,"")</f>
        <v/>
      </c>
      <c r="AA4963" s="1" t="e">
        <f aca="false">$Y4963+$Q4963+$Z4963</f>
        <v>#VALUE!</v>
      </c>
      <c r="AB4963" s="1" t="n">
        <f aca="false">$N4963+$Q4963</f>
        <v>0</v>
      </c>
      <c r="AC4963" s="1" t="str">
        <f aca="false">IF($Y4963="","",IF(AND($AA4963&gt;=$R4963,$AA4963&lt;=$S4963),"Pass","Fail"))</f>
        <v/>
      </c>
      <c r="AD4963" s="1" t="str">
        <f aca="false">IF($Y4963="","",IF($AA4963&gt;$R4963,"Pass","Fail"))</f>
        <v/>
      </c>
      <c r="AE4963" s="1" t="str">
        <f aca="false">IF($Y4963="","",IF($AA4963&gt;=$R4963,"Pass","Fail"))</f>
        <v/>
      </c>
      <c r="AF4963" s="1" t="str">
        <f aca="false">IF($Y4963="","",IF($AA4963&lt;=$S4963,"Pass","Fail"))</f>
        <v/>
      </c>
      <c r="AG4963" s="1" t="str">
        <f aca="false">IF($Y4963="","",IF($AA4963&lt;$S4963,"Pass","Fail"))</f>
        <v/>
      </c>
      <c r="AH4963" s="23" t="str">
        <f aca="true">INDIRECT(CHOOSE(MATCH($T4963,{"±","&gt;","≥","≤","&lt;"},0), "AC", "AD", "AE", "AF", "AG") &amp; ROW())</f>
        <v/>
      </c>
      <c r="AI4963" s="56" t="str">
        <f aca="false">IF($X4963="Not Significant","No Further Action Required",
IF($AH4963="","",
IF(AND($AH4963="Pass",$L4963="0 - Passed "),"Analysis performed; no further action required.",
IF(AND($AH4963="Fail",$L4963="1 - Failed "),"Analysis performed; no further action required.",
IF(AND($AH4963="Pass",$L4963="2 - Limited In Use "),"Analysis performed; no further action required.",
IF(AND($AH4963="Fail",$L4963="3 - Adjusted "),"Analysis performed; no further action required.",
"Unit fails analysis; TSM determination required."))))))</f>
        <v/>
      </c>
      <c r="AJ4963" s="58"/>
    </row>
    <row r="4964" customFormat="false" ht="15" hidden="false" customHeight="false" outlineLevel="0" collapsed="false">
      <c r="A4964" s="56"/>
      <c r="E4964" s="57" t="str">
        <f aca="false">IF(AND($F4964="",$G4964=""),"",IF($G4964="",$F4964,HYPERLINK($G4964,$F4964)))</f>
        <v/>
      </c>
      <c r="H4964" s="1" t="str">
        <f aca="false">IF($I4964="","None Attached",IF(LEFT($I4964,5)="https",HYPERLINK($I4964,"Datasheet"),HYPERLINK(_xlfn.CONCAT("https://",$I4964),"Datasheet")))</f>
        <v>None Attached</v>
      </c>
      <c r="M4964" s="56"/>
      <c r="P4964" s="58"/>
      <c r="Q4964" s="1" t="n">
        <f aca="false">$M4964-$N4964</f>
        <v>0</v>
      </c>
      <c r="R4964" s="56"/>
      <c r="T4964" s="59" t="s">
        <v>15</v>
      </c>
      <c r="U4964" s="1" t="n">
        <f aca="false">$S4964-$R4964</f>
        <v>0</v>
      </c>
      <c r="V4964" s="1" t="n">
        <f aca="false">IF($T4964="±",$Q4964*2,$Q4964)</f>
        <v>0</v>
      </c>
      <c r="W4964" s="60" t="str">
        <f aca="false">IFERROR($U4964/ABS($V4964),"N/A")</f>
        <v>N/A</v>
      </c>
      <c r="X4964" s="61" t="str">
        <f aca="false">IF(OR($W4964="N/A",$R4964="",$S4964=""),"N/A",IF($W4964&gt;=4,"Not Significant",IF($W4964&gt;=2,"Semi-Significant","Significant")))</f>
        <v>N/A</v>
      </c>
      <c r="Z4964" s="1" t="str">
        <f aca="false">IF($D4964="Z540.1 w/data",0,"")</f>
        <v/>
      </c>
      <c r="AA4964" s="1" t="e">
        <f aca="false">$Y4964+$Q4964+$Z4964</f>
        <v>#VALUE!</v>
      </c>
      <c r="AB4964" s="1" t="n">
        <f aca="false">$N4964+$Q4964</f>
        <v>0</v>
      </c>
      <c r="AC4964" s="1" t="str">
        <f aca="false">IF($Y4964="","",IF(AND($AA4964&gt;=$R4964,$AA4964&lt;=$S4964),"Pass","Fail"))</f>
        <v/>
      </c>
      <c r="AD4964" s="1" t="str">
        <f aca="false">IF($Y4964="","",IF($AA4964&gt;$R4964,"Pass","Fail"))</f>
        <v/>
      </c>
      <c r="AE4964" s="1" t="str">
        <f aca="false">IF($Y4964="","",IF($AA4964&gt;=$R4964,"Pass","Fail"))</f>
        <v/>
      </c>
      <c r="AF4964" s="1" t="str">
        <f aca="false">IF($Y4964="","",IF($AA4964&lt;=$S4964,"Pass","Fail"))</f>
        <v/>
      </c>
      <c r="AG4964" s="1" t="str">
        <f aca="false">IF($Y4964="","",IF($AA4964&lt;$S4964,"Pass","Fail"))</f>
        <v/>
      </c>
      <c r="AH4964" s="23" t="str">
        <f aca="true">INDIRECT(CHOOSE(MATCH($T4964,{"±","&gt;","≥","≤","&lt;"},0), "AC", "AD", "AE", "AF", "AG") &amp; ROW())</f>
        <v/>
      </c>
      <c r="AI4964" s="56" t="str">
        <f aca="false">IF($X4964="Not Significant","No Further Action Required",
IF($AH4964="","",
IF(AND($AH4964="Pass",$L4964="0 - Passed "),"Analysis performed; no further action required.",
IF(AND($AH4964="Fail",$L4964="1 - Failed "),"Analysis performed; no further action required.",
IF(AND($AH4964="Pass",$L4964="2 - Limited In Use "),"Analysis performed; no further action required.",
IF(AND($AH4964="Fail",$L4964="3 - Adjusted "),"Analysis performed; no further action required.",
"Unit fails analysis; TSM determination required."))))))</f>
        <v/>
      </c>
      <c r="AJ4964" s="58"/>
    </row>
    <row r="4965" customFormat="false" ht="15" hidden="false" customHeight="false" outlineLevel="0" collapsed="false">
      <c r="A4965" s="56"/>
      <c r="E4965" s="57" t="str">
        <f aca="false">IF(AND($F4965="",$G4965=""),"",IF($G4965="",$F4965,HYPERLINK($G4965,$F4965)))</f>
        <v/>
      </c>
      <c r="H4965" s="1" t="str">
        <f aca="false">IF($I4965="","None Attached",IF(LEFT($I4965,5)="https",HYPERLINK($I4965,"Datasheet"),HYPERLINK(_xlfn.CONCAT("https://",$I4965),"Datasheet")))</f>
        <v>None Attached</v>
      </c>
      <c r="M4965" s="56"/>
      <c r="P4965" s="58"/>
      <c r="Q4965" s="1" t="n">
        <f aca="false">$M4965-$N4965</f>
        <v>0</v>
      </c>
      <c r="R4965" s="56"/>
      <c r="T4965" s="59" t="s">
        <v>15</v>
      </c>
      <c r="U4965" s="1" t="n">
        <f aca="false">$S4965-$R4965</f>
        <v>0</v>
      </c>
      <c r="V4965" s="1" t="n">
        <f aca="false">IF($T4965="±",$Q4965*2,$Q4965)</f>
        <v>0</v>
      </c>
      <c r="W4965" s="60" t="str">
        <f aca="false">IFERROR($U4965/ABS($V4965),"N/A")</f>
        <v>N/A</v>
      </c>
      <c r="X4965" s="61" t="str">
        <f aca="false">IF(OR($W4965="N/A",$R4965="",$S4965=""),"N/A",IF($W4965&gt;=4,"Not Significant",IF($W4965&gt;=2,"Semi-Significant","Significant")))</f>
        <v>N/A</v>
      </c>
      <c r="Z4965" s="1" t="str">
        <f aca="false">IF($D4965="Z540.1 w/data",0,"")</f>
        <v/>
      </c>
      <c r="AA4965" s="1" t="e">
        <f aca="false">$Y4965+$Q4965+$Z4965</f>
        <v>#VALUE!</v>
      </c>
      <c r="AB4965" s="1" t="n">
        <f aca="false">$N4965+$Q4965</f>
        <v>0</v>
      </c>
      <c r="AC4965" s="1" t="str">
        <f aca="false">IF($Y4965="","",IF(AND($AA4965&gt;=$R4965,$AA4965&lt;=$S4965),"Pass","Fail"))</f>
        <v/>
      </c>
      <c r="AD4965" s="1" t="str">
        <f aca="false">IF($Y4965="","",IF($AA4965&gt;$R4965,"Pass","Fail"))</f>
        <v/>
      </c>
      <c r="AE4965" s="1" t="str">
        <f aca="false">IF($Y4965="","",IF($AA4965&gt;=$R4965,"Pass","Fail"))</f>
        <v/>
      </c>
      <c r="AF4965" s="1" t="str">
        <f aca="false">IF($Y4965="","",IF($AA4965&lt;=$S4965,"Pass","Fail"))</f>
        <v/>
      </c>
      <c r="AG4965" s="1" t="str">
        <f aca="false">IF($Y4965="","",IF($AA4965&lt;$S4965,"Pass","Fail"))</f>
        <v/>
      </c>
      <c r="AH4965" s="23" t="str">
        <f aca="true">INDIRECT(CHOOSE(MATCH($T4965,{"±","&gt;","≥","≤","&lt;"},0), "AC", "AD", "AE", "AF", "AG") &amp; ROW())</f>
        <v/>
      </c>
      <c r="AI4965" s="56" t="str">
        <f aca="false">IF($X4965="Not Significant","No Further Action Required",
IF($AH4965="","",
IF(AND($AH4965="Pass",$L4965="0 - Passed "),"Analysis performed; no further action required.",
IF(AND($AH4965="Fail",$L4965="1 - Failed "),"Analysis performed; no further action required.",
IF(AND($AH4965="Pass",$L4965="2 - Limited In Use "),"Analysis performed; no further action required.",
IF(AND($AH4965="Fail",$L4965="3 - Adjusted "),"Analysis performed; no further action required.",
"Unit fails analysis; TSM determination required."))))))</f>
        <v/>
      </c>
      <c r="AJ4965" s="58"/>
    </row>
    <row r="4966" customFormat="false" ht="15" hidden="false" customHeight="false" outlineLevel="0" collapsed="false">
      <c r="A4966" s="56"/>
      <c r="E4966" s="57" t="str">
        <f aca="false">IF(AND($F4966="",$G4966=""),"",IF($G4966="",$F4966,HYPERLINK($G4966,$F4966)))</f>
        <v/>
      </c>
      <c r="H4966" s="1" t="str">
        <f aca="false">IF($I4966="","None Attached",IF(LEFT($I4966,5)="https",HYPERLINK($I4966,"Datasheet"),HYPERLINK(_xlfn.CONCAT("https://",$I4966),"Datasheet")))</f>
        <v>None Attached</v>
      </c>
      <c r="M4966" s="56"/>
      <c r="P4966" s="58"/>
      <c r="Q4966" s="1" t="n">
        <f aca="false">$M4966-$N4966</f>
        <v>0</v>
      </c>
      <c r="R4966" s="56"/>
      <c r="T4966" s="59" t="s">
        <v>15</v>
      </c>
      <c r="U4966" s="1" t="n">
        <f aca="false">$S4966-$R4966</f>
        <v>0</v>
      </c>
      <c r="V4966" s="1" t="n">
        <f aca="false">IF($T4966="±",$Q4966*2,$Q4966)</f>
        <v>0</v>
      </c>
      <c r="W4966" s="60" t="str">
        <f aca="false">IFERROR($U4966/ABS($V4966),"N/A")</f>
        <v>N/A</v>
      </c>
      <c r="X4966" s="61" t="str">
        <f aca="false">IF(OR($W4966="N/A",$R4966="",$S4966=""),"N/A",IF($W4966&gt;=4,"Not Significant",IF($W4966&gt;=2,"Semi-Significant","Significant")))</f>
        <v>N/A</v>
      </c>
      <c r="Z4966" s="1" t="str">
        <f aca="false">IF($D4966="Z540.1 w/data",0,"")</f>
        <v/>
      </c>
      <c r="AA4966" s="1" t="e">
        <f aca="false">$Y4966+$Q4966+$Z4966</f>
        <v>#VALUE!</v>
      </c>
      <c r="AB4966" s="1" t="n">
        <f aca="false">$N4966+$Q4966</f>
        <v>0</v>
      </c>
      <c r="AC4966" s="1" t="str">
        <f aca="false">IF($Y4966="","",IF(AND($AA4966&gt;=$R4966,$AA4966&lt;=$S4966),"Pass","Fail"))</f>
        <v/>
      </c>
      <c r="AD4966" s="1" t="str">
        <f aca="false">IF($Y4966="","",IF($AA4966&gt;$R4966,"Pass","Fail"))</f>
        <v/>
      </c>
      <c r="AE4966" s="1" t="str">
        <f aca="false">IF($Y4966="","",IF($AA4966&gt;=$R4966,"Pass","Fail"))</f>
        <v/>
      </c>
      <c r="AF4966" s="1" t="str">
        <f aca="false">IF($Y4966="","",IF($AA4966&lt;=$S4966,"Pass","Fail"))</f>
        <v/>
      </c>
      <c r="AG4966" s="1" t="str">
        <f aca="false">IF($Y4966="","",IF($AA4966&lt;$S4966,"Pass","Fail"))</f>
        <v/>
      </c>
      <c r="AH4966" s="23" t="str">
        <f aca="true">INDIRECT(CHOOSE(MATCH($T4966,{"±","&gt;","≥","≤","&lt;"},0), "AC", "AD", "AE", "AF", "AG") &amp; ROW())</f>
        <v/>
      </c>
      <c r="AI4966" s="56" t="str">
        <f aca="false">IF($X4966="Not Significant","No Further Action Required",
IF($AH4966="","",
IF(AND($AH4966="Pass",$L4966="0 - Passed "),"Analysis performed; no further action required.",
IF(AND($AH4966="Fail",$L4966="1 - Failed "),"Analysis performed; no further action required.",
IF(AND($AH4966="Pass",$L4966="2 - Limited In Use "),"Analysis performed; no further action required.",
IF(AND($AH4966="Fail",$L4966="3 - Adjusted "),"Analysis performed; no further action required.",
"Unit fails analysis; TSM determination required."))))))</f>
        <v/>
      </c>
      <c r="AJ4966" s="58"/>
    </row>
    <row r="4967" customFormat="false" ht="15" hidden="false" customHeight="false" outlineLevel="0" collapsed="false">
      <c r="A4967" s="56"/>
      <c r="E4967" s="57" t="str">
        <f aca="false">IF(AND($F4967="",$G4967=""),"",IF($G4967="",$F4967,HYPERLINK($G4967,$F4967)))</f>
        <v/>
      </c>
      <c r="H4967" s="1" t="str">
        <f aca="false">IF($I4967="","None Attached",IF(LEFT($I4967,5)="https",HYPERLINK($I4967,"Datasheet"),HYPERLINK(_xlfn.CONCAT("https://",$I4967),"Datasheet")))</f>
        <v>None Attached</v>
      </c>
      <c r="M4967" s="56"/>
      <c r="P4967" s="58"/>
      <c r="Q4967" s="1" t="n">
        <f aca="false">$M4967-$N4967</f>
        <v>0</v>
      </c>
      <c r="R4967" s="56"/>
      <c r="T4967" s="59" t="s">
        <v>15</v>
      </c>
      <c r="U4967" s="1" t="n">
        <f aca="false">$S4967-$R4967</f>
        <v>0</v>
      </c>
      <c r="V4967" s="1" t="n">
        <f aca="false">IF($T4967="±",$Q4967*2,$Q4967)</f>
        <v>0</v>
      </c>
      <c r="W4967" s="60" t="str">
        <f aca="false">IFERROR($U4967/ABS($V4967),"N/A")</f>
        <v>N/A</v>
      </c>
      <c r="X4967" s="61" t="str">
        <f aca="false">IF(OR($W4967="N/A",$R4967="",$S4967=""),"N/A",IF($W4967&gt;=4,"Not Significant",IF($W4967&gt;=2,"Semi-Significant","Significant")))</f>
        <v>N/A</v>
      </c>
      <c r="Z4967" s="1" t="str">
        <f aca="false">IF($D4967="Z540.1 w/data",0,"")</f>
        <v/>
      </c>
      <c r="AA4967" s="1" t="e">
        <f aca="false">$Y4967+$Q4967+$Z4967</f>
        <v>#VALUE!</v>
      </c>
      <c r="AB4967" s="1" t="n">
        <f aca="false">$N4967+$Q4967</f>
        <v>0</v>
      </c>
      <c r="AC4967" s="1" t="str">
        <f aca="false">IF($Y4967="","",IF(AND($AA4967&gt;=$R4967,$AA4967&lt;=$S4967),"Pass","Fail"))</f>
        <v/>
      </c>
      <c r="AD4967" s="1" t="str">
        <f aca="false">IF($Y4967="","",IF($AA4967&gt;$R4967,"Pass","Fail"))</f>
        <v/>
      </c>
      <c r="AE4967" s="1" t="str">
        <f aca="false">IF($Y4967="","",IF($AA4967&gt;=$R4967,"Pass","Fail"))</f>
        <v/>
      </c>
      <c r="AF4967" s="1" t="str">
        <f aca="false">IF($Y4967="","",IF($AA4967&lt;=$S4967,"Pass","Fail"))</f>
        <v/>
      </c>
      <c r="AG4967" s="1" t="str">
        <f aca="false">IF($Y4967="","",IF($AA4967&lt;$S4967,"Pass","Fail"))</f>
        <v/>
      </c>
      <c r="AH4967" s="23" t="str">
        <f aca="true">INDIRECT(CHOOSE(MATCH($T4967,{"±","&gt;","≥","≤","&lt;"},0), "AC", "AD", "AE", "AF", "AG") &amp; ROW())</f>
        <v/>
      </c>
      <c r="AI4967" s="56" t="str">
        <f aca="false">IF($X4967="Not Significant","No Further Action Required",
IF($AH4967="","",
IF(AND($AH4967="Pass",$L4967="0 - Passed "),"Analysis performed; no further action required.",
IF(AND($AH4967="Fail",$L4967="1 - Failed "),"Analysis performed; no further action required.",
IF(AND($AH4967="Pass",$L4967="2 - Limited In Use "),"Analysis performed; no further action required.",
IF(AND($AH4967="Fail",$L4967="3 - Adjusted "),"Analysis performed; no further action required.",
"Unit fails analysis; TSM determination required."))))))</f>
        <v/>
      </c>
      <c r="AJ4967" s="58"/>
    </row>
    <row r="4968" customFormat="false" ht="15" hidden="false" customHeight="false" outlineLevel="0" collapsed="false">
      <c r="A4968" s="56"/>
      <c r="E4968" s="57" t="str">
        <f aca="false">IF(AND($F4968="",$G4968=""),"",IF($G4968="",$F4968,HYPERLINK($G4968,$F4968)))</f>
        <v/>
      </c>
      <c r="H4968" s="1" t="str">
        <f aca="false">IF($I4968="","None Attached",IF(LEFT($I4968,5)="https",HYPERLINK($I4968,"Datasheet"),HYPERLINK(_xlfn.CONCAT("https://",$I4968),"Datasheet")))</f>
        <v>None Attached</v>
      </c>
      <c r="M4968" s="56"/>
      <c r="P4968" s="58"/>
      <c r="Q4968" s="1" t="n">
        <f aca="false">$M4968-$N4968</f>
        <v>0</v>
      </c>
      <c r="R4968" s="56"/>
      <c r="T4968" s="59" t="s">
        <v>15</v>
      </c>
      <c r="U4968" s="1" t="n">
        <f aca="false">$S4968-$R4968</f>
        <v>0</v>
      </c>
      <c r="V4968" s="1" t="n">
        <f aca="false">IF($T4968="±",$Q4968*2,$Q4968)</f>
        <v>0</v>
      </c>
      <c r="W4968" s="60" t="str">
        <f aca="false">IFERROR($U4968/ABS($V4968),"N/A")</f>
        <v>N/A</v>
      </c>
      <c r="X4968" s="61" t="str">
        <f aca="false">IF(OR($W4968="N/A",$R4968="",$S4968=""),"N/A",IF($W4968&gt;=4,"Not Significant",IF($W4968&gt;=2,"Semi-Significant","Significant")))</f>
        <v>N/A</v>
      </c>
      <c r="Z4968" s="1" t="str">
        <f aca="false">IF($D4968="Z540.1 w/data",0,"")</f>
        <v/>
      </c>
      <c r="AA4968" s="1" t="e">
        <f aca="false">$Y4968+$Q4968+$Z4968</f>
        <v>#VALUE!</v>
      </c>
      <c r="AB4968" s="1" t="n">
        <f aca="false">$N4968+$Q4968</f>
        <v>0</v>
      </c>
      <c r="AC4968" s="1" t="str">
        <f aca="false">IF($Y4968="","",IF(AND($AA4968&gt;=$R4968,$AA4968&lt;=$S4968),"Pass","Fail"))</f>
        <v/>
      </c>
      <c r="AD4968" s="1" t="str">
        <f aca="false">IF($Y4968="","",IF($AA4968&gt;$R4968,"Pass","Fail"))</f>
        <v/>
      </c>
      <c r="AE4968" s="1" t="str">
        <f aca="false">IF($Y4968="","",IF($AA4968&gt;=$R4968,"Pass","Fail"))</f>
        <v/>
      </c>
      <c r="AF4968" s="1" t="str">
        <f aca="false">IF($Y4968="","",IF($AA4968&lt;=$S4968,"Pass","Fail"))</f>
        <v/>
      </c>
      <c r="AG4968" s="1" t="str">
        <f aca="false">IF($Y4968="","",IF($AA4968&lt;$S4968,"Pass","Fail"))</f>
        <v/>
      </c>
      <c r="AH4968" s="23" t="str">
        <f aca="true">INDIRECT(CHOOSE(MATCH($T4968,{"±","&gt;","≥","≤","&lt;"},0), "AC", "AD", "AE", "AF", "AG") &amp; ROW())</f>
        <v/>
      </c>
      <c r="AI4968" s="56" t="str">
        <f aca="false">IF($X4968="Not Significant","No Further Action Required",
IF($AH4968="","",
IF(AND($AH4968="Pass",$L4968="0 - Passed "),"Analysis performed; no further action required.",
IF(AND($AH4968="Fail",$L4968="1 - Failed "),"Analysis performed; no further action required.",
IF(AND($AH4968="Pass",$L4968="2 - Limited In Use "),"Analysis performed; no further action required.",
IF(AND($AH4968="Fail",$L4968="3 - Adjusted "),"Analysis performed; no further action required.",
"Unit fails analysis; TSM determination required."))))))</f>
        <v/>
      </c>
      <c r="AJ4968" s="58"/>
    </row>
    <row r="4969" customFormat="false" ht="15" hidden="false" customHeight="false" outlineLevel="0" collapsed="false">
      <c r="A4969" s="56"/>
      <c r="E4969" s="57" t="str">
        <f aca="false">IF(AND($F4969="",$G4969=""),"",IF($G4969="",$F4969,HYPERLINK($G4969,$F4969)))</f>
        <v/>
      </c>
      <c r="H4969" s="1" t="str">
        <f aca="false">IF($I4969="","None Attached",IF(LEFT($I4969,5)="https",HYPERLINK($I4969,"Datasheet"),HYPERLINK(_xlfn.CONCAT("https://",$I4969),"Datasheet")))</f>
        <v>None Attached</v>
      </c>
      <c r="M4969" s="56"/>
      <c r="P4969" s="58"/>
      <c r="Q4969" s="1" t="n">
        <f aca="false">$M4969-$N4969</f>
        <v>0</v>
      </c>
      <c r="R4969" s="56"/>
      <c r="T4969" s="59" t="s">
        <v>15</v>
      </c>
      <c r="U4969" s="1" t="n">
        <f aca="false">$S4969-$R4969</f>
        <v>0</v>
      </c>
      <c r="V4969" s="1" t="n">
        <f aca="false">IF($T4969="±",$Q4969*2,$Q4969)</f>
        <v>0</v>
      </c>
      <c r="W4969" s="60" t="str">
        <f aca="false">IFERROR($U4969/ABS($V4969),"N/A")</f>
        <v>N/A</v>
      </c>
      <c r="X4969" s="61" t="str">
        <f aca="false">IF(OR($W4969="N/A",$R4969="",$S4969=""),"N/A",IF($W4969&gt;=4,"Not Significant",IF($W4969&gt;=2,"Semi-Significant","Significant")))</f>
        <v>N/A</v>
      </c>
      <c r="Z4969" s="1" t="str">
        <f aca="false">IF($D4969="Z540.1 w/data",0,"")</f>
        <v/>
      </c>
      <c r="AA4969" s="1" t="e">
        <f aca="false">$Y4969+$Q4969+$Z4969</f>
        <v>#VALUE!</v>
      </c>
      <c r="AB4969" s="1" t="n">
        <f aca="false">$N4969+$Q4969</f>
        <v>0</v>
      </c>
      <c r="AC4969" s="1" t="str">
        <f aca="false">IF($Y4969="","",IF(AND($AA4969&gt;=$R4969,$AA4969&lt;=$S4969),"Pass","Fail"))</f>
        <v/>
      </c>
      <c r="AD4969" s="1" t="str">
        <f aca="false">IF($Y4969="","",IF($AA4969&gt;$R4969,"Pass","Fail"))</f>
        <v/>
      </c>
      <c r="AE4969" s="1" t="str">
        <f aca="false">IF($Y4969="","",IF($AA4969&gt;=$R4969,"Pass","Fail"))</f>
        <v/>
      </c>
      <c r="AF4969" s="1" t="str">
        <f aca="false">IF($Y4969="","",IF($AA4969&lt;=$S4969,"Pass","Fail"))</f>
        <v/>
      </c>
      <c r="AG4969" s="1" t="str">
        <f aca="false">IF($Y4969="","",IF($AA4969&lt;$S4969,"Pass","Fail"))</f>
        <v/>
      </c>
      <c r="AH4969" s="23" t="str">
        <f aca="true">INDIRECT(CHOOSE(MATCH($T4969,{"±","&gt;","≥","≤","&lt;"},0), "AC", "AD", "AE", "AF", "AG") &amp; ROW())</f>
        <v/>
      </c>
      <c r="AI4969" s="56" t="str">
        <f aca="false">IF($X4969="Not Significant","No Further Action Required",
IF($AH4969="","",
IF(AND($AH4969="Pass",$L4969="0 - Passed "),"Analysis performed; no further action required.",
IF(AND($AH4969="Fail",$L4969="1 - Failed "),"Analysis performed; no further action required.",
IF(AND($AH4969="Pass",$L4969="2 - Limited In Use "),"Analysis performed; no further action required.",
IF(AND($AH4969="Fail",$L4969="3 - Adjusted "),"Analysis performed; no further action required.",
"Unit fails analysis; TSM determination required."))))))</f>
        <v/>
      </c>
      <c r="AJ4969" s="58"/>
    </row>
    <row r="4970" customFormat="false" ht="15" hidden="false" customHeight="false" outlineLevel="0" collapsed="false">
      <c r="A4970" s="56"/>
      <c r="E4970" s="57" t="str">
        <f aca="false">IF(AND($F4970="",$G4970=""),"",IF($G4970="",$F4970,HYPERLINK($G4970,$F4970)))</f>
        <v/>
      </c>
      <c r="H4970" s="1" t="str">
        <f aca="false">IF($I4970="","None Attached",IF(LEFT($I4970,5)="https",HYPERLINK($I4970,"Datasheet"),HYPERLINK(_xlfn.CONCAT("https://",$I4970),"Datasheet")))</f>
        <v>None Attached</v>
      </c>
      <c r="M4970" s="56"/>
      <c r="P4970" s="58"/>
      <c r="Q4970" s="1" t="n">
        <f aca="false">$M4970-$N4970</f>
        <v>0</v>
      </c>
      <c r="R4970" s="56"/>
      <c r="T4970" s="59" t="s">
        <v>15</v>
      </c>
      <c r="U4970" s="1" t="n">
        <f aca="false">$S4970-$R4970</f>
        <v>0</v>
      </c>
      <c r="V4970" s="1" t="n">
        <f aca="false">IF($T4970="±",$Q4970*2,$Q4970)</f>
        <v>0</v>
      </c>
      <c r="W4970" s="60" t="str">
        <f aca="false">IFERROR($U4970/ABS($V4970),"N/A")</f>
        <v>N/A</v>
      </c>
      <c r="X4970" s="61" t="str">
        <f aca="false">IF(OR($W4970="N/A",$R4970="",$S4970=""),"N/A",IF($W4970&gt;=4,"Not Significant",IF($W4970&gt;=2,"Semi-Significant","Significant")))</f>
        <v>N/A</v>
      </c>
      <c r="Z4970" s="1" t="str">
        <f aca="false">IF($D4970="Z540.1 w/data",0,"")</f>
        <v/>
      </c>
      <c r="AA4970" s="1" t="e">
        <f aca="false">$Y4970+$Q4970+$Z4970</f>
        <v>#VALUE!</v>
      </c>
      <c r="AB4970" s="1" t="n">
        <f aca="false">$N4970+$Q4970</f>
        <v>0</v>
      </c>
      <c r="AC4970" s="1" t="str">
        <f aca="false">IF($Y4970="","",IF(AND($AA4970&gt;=$R4970,$AA4970&lt;=$S4970),"Pass","Fail"))</f>
        <v/>
      </c>
      <c r="AD4970" s="1" t="str">
        <f aca="false">IF($Y4970="","",IF($AA4970&gt;$R4970,"Pass","Fail"))</f>
        <v/>
      </c>
      <c r="AE4970" s="1" t="str">
        <f aca="false">IF($Y4970="","",IF($AA4970&gt;=$R4970,"Pass","Fail"))</f>
        <v/>
      </c>
      <c r="AF4970" s="1" t="str">
        <f aca="false">IF($Y4970="","",IF($AA4970&lt;=$S4970,"Pass","Fail"))</f>
        <v/>
      </c>
      <c r="AG4970" s="1" t="str">
        <f aca="false">IF($Y4970="","",IF($AA4970&lt;$S4970,"Pass","Fail"))</f>
        <v/>
      </c>
      <c r="AH4970" s="23" t="str">
        <f aca="true">INDIRECT(CHOOSE(MATCH($T4970,{"±","&gt;","≥","≤","&lt;"},0), "AC", "AD", "AE", "AF", "AG") &amp; ROW())</f>
        <v/>
      </c>
      <c r="AI4970" s="56" t="str">
        <f aca="false">IF($X4970="Not Significant","No Further Action Required",
IF($AH4970="","",
IF(AND($AH4970="Pass",$L4970="0 - Passed "),"Analysis performed; no further action required.",
IF(AND($AH4970="Fail",$L4970="1 - Failed "),"Analysis performed; no further action required.",
IF(AND($AH4970="Pass",$L4970="2 - Limited In Use "),"Analysis performed; no further action required.",
IF(AND($AH4970="Fail",$L4970="3 - Adjusted "),"Analysis performed; no further action required.",
"Unit fails analysis; TSM determination required."))))))</f>
        <v/>
      </c>
      <c r="AJ4970" s="58"/>
    </row>
    <row r="4971" customFormat="false" ht="15" hidden="false" customHeight="false" outlineLevel="0" collapsed="false">
      <c r="A4971" s="56"/>
      <c r="E4971" s="57" t="str">
        <f aca="false">IF(AND($F4971="",$G4971=""),"",IF($G4971="",$F4971,HYPERLINK($G4971,$F4971)))</f>
        <v/>
      </c>
      <c r="H4971" s="1" t="str">
        <f aca="false">IF($I4971="","None Attached",IF(LEFT($I4971,5)="https",HYPERLINK($I4971,"Datasheet"),HYPERLINK(_xlfn.CONCAT("https://",$I4971),"Datasheet")))</f>
        <v>None Attached</v>
      </c>
      <c r="M4971" s="56"/>
      <c r="P4971" s="58"/>
      <c r="Q4971" s="1" t="n">
        <f aca="false">$M4971-$N4971</f>
        <v>0</v>
      </c>
      <c r="R4971" s="56"/>
      <c r="T4971" s="59" t="s">
        <v>15</v>
      </c>
      <c r="U4971" s="1" t="n">
        <f aca="false">$S4971-$R4971</f>
        <v>0</v>
      </c>
      <c r="V4971" s="1" t="n">
        <f aca="false">IF($T4971="±",$Q4971*2,$Q4971)</f>
        <v>0</v>
      </c>
      <c r="W4971" s="60" t="str">
        <f aca="false">IFERROR($U4971/ABS($V4971),"N/A")</f>
        <v>N/A</v>
      </c>
      <c r="X4971" s="61" t="str">
        <f aca="false">IF(OR($W4971="N/A",$R4971="",$S4971=""),"N/A",IF($W4971&gt;=4,"Not Significant",IF($W4971&gt;=2,"Semi-Significant","Significant")))</f>
        <v>N/A</v>
      </c>
      <c r="Z4971" s="1" t="str">
        <f aca="false">IF($D4971="Z540.1 w/data",0,"")</f>
        <v/>
      </c>
      <c r="AA4971" s="1" t="e">
        <f aca="false">$Y4971+$Q4971+$Z4971</f>
        <v>#VALUE!</v>
      </c>
      <c r="AB4971" s="1" t="n">
        <f aca="false">$N4971+$Q4971</f>
        <v>0</v>
      </c>
      <c r="AC4971" s="1" t="str">
        <f aca="false">IF($Y4971="","",IF(AND($AA4971&gt;=$R4971,$AA4971&lt;=$S4971),"Pass","Fail"))</f>
        <v/>
      </c>
      <c r="AD4971" s="1" t="str">
        <f aca="false">IF($Y4971="","",IF($AA4971&gt;$R4971,"Pass","Fail"))</f>
        <v/>
      </c>
      <c r="AE4971" s="1" t="str">
        <f aca="false">IF($Y4971="","",IF($AA4971&gt;=$R4971,"Pass","Fail"))</f>
        <v/>
      </c>
      <c r="AF4971" s="1" t="str">
        <f aca="false">IF($Y4971="","",IF($AA4971&lt;=$S4971,"Pass","Fail"))</f>
        <v/>
      </c>
      <c r="AG4971" s="1" t="str">
        <f aca="false">IF($Y4971="","",IF($AA4971&lt;$S4971,"Pass","Fail"))</f>
        <v/>
      </c>
      <c r="AH4971" s="23" t="str">
        <f aca="true">INDIRECT(CHOOSE(MATCH($T4971,{"±","&gt;","≥","≤","&lt;"},0), "AC", "AD", "AE", "AF", "AG") &amp; ROW())</f>
        <v/>
      </c>
      <c r="AI4971" s="56" t="str">
        <f aca="false">IF($X4971="Not Significant","No Further Action Required",
IF($AH4971="","",
IF(AND($AH4971="Pass",$L4971="0 - Passed "),"Analysis performed; no further action required.",
IF(AND($AH4971="Fail",$L4971="1 - Failed "),"Analysis performed; no further action required.",
IF(AND($AH4971="Pass",$L4971="2 - Limited In Use "),"Analysis performed; no further action required.",
IF(AND($AH4971="Fail",$L4971="3 - Adjusted "),"Analysis performed; no further action required.",
"Unit fails analysis; TSM determination required."))))))</f>
        <v/>
      </c>
      <c r="AJ4971" s="58"/>
    </row>
    <row r="4972" customFormat="false" ht="15" hidden="false" customHeight="false" outlineLevel="0" collapsed="false">
      <c r="A4972" s="56"/>
      <c r="E4972" s="57" t="str">
        <f aca="false">IF(AND($F4972="",$G4972=""),"",IF($G4972="",$F4972,HYPERLINK($G4972,$F4972)))</f>
        <v/>
      </c>
      <c r="H4972" s="1" t="str">
        <f aca="false">IF($I4972="","None Attached",IF(LEFT($I4972,5)="https",HYPERLINK($I4972,"Datasheet"),HYPERLINK(_xlfn.CONCAT("https://",$I4972),"Datasheet")))</f>
        <v>None Attached</v>
      </c>
      <c r="M4972" s="56"/>
      <c r="P4972" s="58"/>
      <c r="Q4972" s="1" t="n">
        <f aca="false">$M4972-$N4972</f>
        <v>0</v>
      </c>
      <c r="R4972" s="56"/>
      <c r="T4972" s="59" t="s">
        <v>15</v>
      </c>
      <c r="U4972" s="1" t="n">
        <f aca="false">$S4972-$R4972</f>
        <v>0</v>
      </c>
      <c r="V4972" s="1" t="n">
        <f aca="false">IF($T4972="±",$Q4972*2,$Q4972)</f>
        <v>0</v>
      </c>
      <c r="W4972" s="60" t="str">
        <f aca="false">IFERROR($U4972/ABS($V4972),"N/A")</f>
        <v>N/A</v>
      </c>
      <c r="X4972" s="61" t="str">
        <f aca="false">IF(OR($W4972="N/A",$R4972="",$S4972=""),"N/A",IF($W4972&gt;=4,"Not Significant",IF($W4972&gt;=2,"Semi-Significant","Significant")))</f>
        <v>N/A</v>
      </c>
      <c r="Z4972" s="1" t="str">
        <f aca="false">IF($D4972="Z540.1 w/data",0,"")</f>
        <v/>
      </c>
      <c r="AA4972" s="1" t="e">
        <f aca="false">$Y4972+$Q4972+$Z4972</f>
        <v>#VALUE!</v>
      </c>
      <c r="AB4972" s="1" t="n">
        <f aca="false">$N4972+$Q4972</f>
        <v>0</v>
      </c>
      <c r="AC4972" s="1" t="str">
        <f aca="false">IF($Y4972="","",IF(AND($AA4972&gt;=$R4972,$AA4972&lt;=$S4972),"Pass","Fail"))</f>
        <v/>
      </c>
      <c r="AD4972" s="1" t="str">
        <f aca="false">IF($Y4972="","",IF($AA4972&gt;$R4972,"Pass","Fail"))</f>
        <v/>
      </c>
      <c r="AE4972" s="1" t="str">
        <f aca="false">IF($Y4972="","",IF($AA4972&gt;=$R4972,"Pass","Fail"))</f>
        <v/>
      </c>
      <c r="AF4972" s="1" t="str">
        <f aca="false">IF($Y4972="","",IF($AA4972&lt;=$S4972,"Pass","Fail"))</f>
        <v/>
      </c>
      <c r="AG4972" s="1" t="str">
        <f aca="false">IF($Y4972="","",IF($AA4972&lt;$S4972,"Pass","Fail"))</f>
        <v/>
      </c>
      <c r="AH4972" s="23" t="str">
        <f aca="true">INDIRECT(CHOOSE(MATCH($T4972,{"±","&gt;","≥","≤","&lt;"},0), "AC", "AD", "AE", "AF", "AG") &amp; ROW())</f>
        <v/>
      </c>
      <c r="AI4972" s="56" t="str">
        <f aca="false">IF($X4972="Not Significant","No Further Action Required",
IF($AH4972="","",
IF(AND($AH4972="Pass",$L4972="0 - Passed "),"Analysis performed; no further action required.",
IF(AND($AH4972="Fail",$L4972="1 - Failed "),"Analysis performed; no further action required.",
IF(AND($AH4972="Pass",$L4972="2 - Limited In Use "),"Analysis performed; no further action required.",
IF(AND($AH4972="Fail",$L4972="3 - Adjusted "),"Analysis performed; no further action required.",
"Unit fails analysis; TSM determination required."))))))</f>
        <v/>
      </c>
      <c r="AJ4972" s="58"/>
    </row>
    <row r="4973" customFormat="false" ht="15" hidden="false" customHeight="false" outlineLevel="0" collapsed="false">
      <c r="A4973" s="56"/>
      <c r="E4973" s="57" t="str">
        <f aca="false">IF(AND($F4973="",$G4973=""),"",IF($G4973="",$F4973,HYPERLINK($G4973,$F4973)))</f>
        <v/>
      </c>
      <c r="H4973" s="1" t="str">
        <f aca="false">IF($I4973="","None Attached",IF(LEFT($I4973,5)="https",HYPERLINK($I4973,"Datasheet"),HYPERLINK(_xlfn.CONCAT("https://",$I4973),"Datasheet")))</f>
        <v>None Attached</v>
      </c>
      <c r="M4973" s="56"/>
      <c r="P4973" s="58"/>
      <c r="Q4973" s="1" t="n">
        <f aca="false">$M4973-$N4973</f>
        <v>0</v>
      </c>
      <c r="R4973" s="56"/>
      <c r="T4973" s="59" t="s">
        <v>15</v>
      </c>
      <c r="U4973" s="1" t="n">
        <f aca="false">$S4973-$R4973</f>
        <v>0</v>
      </c>
      <c r="V4973" s="1" t="n">
        <f aca="false">IF($T4973="±",$Q4973*2,$Q4973)</f>
        <v>0</v>
      </c>
      <c r="W4973" s="60" t="str">
        <f aca="false">IFERROR($U4973/ABS($V4973),"N/A")</f>
        <v>N/A</v>
      </c>
      <c r="X4973" s="61" t="str">
        <f aca="false">IF(OR($W4973="N/A",$R4973="",$S4973=""),"N/A",IF($W4973&gt;=4,"Not Significant",IF($W4973&gt;=2,"Semi-Significant","Significant")))</f>
        <v>N/A</v>
      </c>
      <c r="Z4973" s="1" t="str">
        <f aca="false">IF($D4973="Z540.1 w/data",0,"")</f>
        <v/>
      </c>
      <c r="AA4973" s="1" t="e">
        <f aca="false">$Y4973+$Q4973+$Z4973</f>
        <v>#VALUE!</v>
      </c>
      <c r="AB4973" s="1" t="n">
        <f aca="false">$N4973+$Q4973</f>
        <v>0</v>
      </c>
      <c r="AC4973" s="1" t="str">
        <f aca="false">IF($Y4973="","",IF(AND($AA4973&gt;=$R4973,$AA4973&lt;=$S4973),"Pass","Fail"))</f>
        <v/>
      </c>
      <c r="AD4973" s="1" t="str">
        <f aca="false">IF($Y4973="","",IF($AA4973&gt;$R4973,"Pass","Fail"))</f>
        <v/>
      </c>
      <c r="AE4973" s="1" t="str">
        <f aca="false">IF($Y4973="","",IF($AA4973&gt;=$R4973,"Pass","Fail"))</f>
        <v/>
      </c>
      <c r="AF4973" s="1" t="str">
        <f aca="false">IF($Y4973="","",IF($AA4973&lt;=$S4973,"Pass","Fail"))</f>
        <v/>
      </c>
      <c r="AG4973" s="1" t="str">
        <f aca="false">IF($Y4973="","",IF($AA4973&lt;$S4973,"Pass","Fail"))</f>
        <v/>
      </c>
      <c r="AH4973" s="23" t="str">
        <f aca="true">INDIRECT(CHOOSE(MATCH($T4973,{"±","&gt;","≥","≤","&lt;"},0), "AC", "AD", "AE", "AF", "AG") &amp; ROW())</f>
        <v/>
      </c>
      <c r="AI4973" s="56" t="str">
        <f aca="false">IF($X4973="Not Significant","No Further Action Required",
IF($AH4973="","",
IF(AND($AH4973="Pass",$L4973="0 - Passed "),"Analysis performed; no further action required.",
IF(AND($AH4973="Fail",$L4973="1 - Failed "),"Analysis performed; no further action required.",
IF(AND($AH4973="Pass",$L4973="2 - Limited In Use "),"Analysis performed; no further action required.",
IF(AND($AH4973="Fail",$L4973="3 - Adjusted "),"Analysis performed; no further action required.",
"Unit fails analysis; TSM determination required."))))))</f>
        <v/>
      </c>
      <c r="AJ4973" s="58"/>
    </row>
    <row r="4974" customFormat="false" ht="15" hidden="false" customHeight="false" outlineLevel="0" collapsed="false">
      <c r="A4974" s="56"/>
      <c r="E4974" s="57" t="str">
        <f aca="false">IF(AND($F4974="",$G4974=""),"",IF($G4974="",$F4974,HYPERLINK($G4974,$F4974)))</f>
        <v/>
      </c>
      <c r="H4974" s="1" t="str">
        <f aca="false">IF($I4974="","None Attached",IF(LEFT($I4974,5)="https",HYPERLINK($I4974,"Datasheet"),HYPERLINK(_xlfn.CONCAT("https://",$I4974),"Datasheet")))</f>
        <v>None Attached</v>
      </c>
      <c r="M4974" s="56"/>
      <c r="P4974" s="58"/>
      <c r="Q4974" s="1" t="n">
        <f aca="false">$M4974-$N4974</f>
        <v>0</v>
      </c>
      <c r="R4974" s="56"/>
      <c r="T4974" s="59" t="s">
        <v>15</v>
      </c>
      <c r="U4974" s="1" t="n">
        <f aca="false">$S4974-$R4974</f>
        <v>0</v>
      </c>
      <c r="V4974" s="1" t="n">
        <f aca="false">IF($T4974="±",$Q4974*2,$Q4974)</f>
        <v>0</v>
      </c>
      <c r="W4974" s="60" t="str">
        <f aca="false">IFERROR($U4974/ABS($V4974),"N/A")</f>
        <v>N/A</v>
      </c>
      <c r="X4974" s="61" t="str">
        <f aca="false">IF(OR($W4974="N/A",$R4974="",$S4974=""),"N/A",IF($W4974&gt;=4,"Not Significant",IF($W4974&gt;=2,"Semi-Significant","Significant")))</f>
        <v>N/A</v>
      </c>
      <c r="Z4974" s="1" t="str">
        <f aca="false">IF($D4974="Z540.1 w/data",0,"")</f>
        <v/>
      </c>
      <c r="AA4974" s="1" t="e">
        <f aca="false">$Y4974+$Q4974+$Z4974</f>
        <v>#VALUE!</v>
      </c>
      <c r="AB4974" s="1" t="n">
        <f aca="false">$N4974+$Q4974</f>
        <v>0</v>
      </c>
      <c r="AC4974" s="1" t="str">
        <f aca="false">IF($Y4974="","",IF(AND($AA4974&gt;=$R4974,$AA4974&lt;=$S4974),"Pass","Fail"))</f>
        <v/>
      </c>
      <c r="AD4974" s="1" t="str">
        <f aca="false">IF($Y4974="","",IF($AA4974&gt;$R4974,"Pass","Fail"))</f>
        <v/>
      </c>
      <c r="AE4974" s="1" t="str">
        <f aca="false">IF($Y4974="","",IF($AA4974&gt;=$R4974,"Pass","Fail"))</f>
        <v/>
      </c>
      <c r="AF4974" s="1" t="str">
        <f aca="false">IF($Y4974="","",IF($AA4974&lt;=$S4974,"Pass","Fail"))</f>
        <v/>
      </c>
      <c r="AG4974" s="1" t="str">
        <f aca="false">IF($Y4974="","",IF($AA4974&lt;$S4974,"Pass","Fail"))</f>
        <v/>
      </c>
      <c r="AH4974" s="23" t="str">
        <f aca="true">INDIRECT(CHOOSE(MATCH($T4974,{"±","&gt;","≥","≤","&lt;"},0), "AC", "AD", "AE", "AF", "AG") &amp; ROW())</f>
        <v/>
      </c>
      <c r="AI4974" s="56" t="str">
        <f aca="false">IF($X4974="Not Significant","No Further Action Required",
IF($AH4974="","",
IF(AND($AH4974="Pass",$L4974="0 - Passed "),"Analysis performed; no further action required.",
IF(AND($AH4974="Fail",$L4974="1 - Failed "),"Analysis performed; no further action required.",
IF(AND($AH4974="Pass",$L4974="2 - Limited In Use "),"Analysis performed; no further action required.",
IF(AND($AH4974="Fail",$L4974="3 - Adjusted "),"Analysis performed; no further action required.",
"Unit fails analysis; TSM determination required."))))))</f>
        <v/>
      </c>
      <c r="AJ4974" s="58"/>
    </row>
    <row r="4975" customFormat="false" ht="15" hidden="false" customHeight="false" outlineLevel="0" collapsed="false">
      <c r="A4975" s="56"/>
      <c r="E4975" s="57" t="str">
        <f aca="false">IF(AND($F4975="",$G4975=""),"",IF($G4975="",$F4975,HYPERLINK($G4975,$F4975)))</f>
        <v/>
      </c>
      <c r="H4975" s="1" t="str">
        <f aca="false">IF($I4975="","None Attached",IF(LEFT($I4975,5)="https",HYPERLINK($I4975,"Datasheet"),HYPERLINK(_xlfn.CONCAT("https://",$I4975),"Datasheet")))</f>
        <v>None Attached</v>
      </c>
      <c r="M4975" s="56"/>
      <c r="P4975" s="58"/>
      <c r="Q4975" s="1" t="n">
        <f aca="false">$M4975-$N4975</f>
        <v>0</v>
      </c>
      <c r="R4975" s="56"/>
      <c r="T4975" s="59" t="s">
        <v>15</v>
      </c>
      <c r="U4975" s="1" t="n">
        <f aca="false">$S4975-$R4975</f>
        <v>0</v>
      </c>
      <c r="V4975" s="1" t="n">
        <f aca="false">IF($T4975="±",$Q4975*2,$Q4975)</f>
        <v>0</v>
      </c>
      <c r="W4975" s="60" t="str">
        <f aca="false">IFERROR($U4975/ABS($V4975),"N/A")</f>
        <v>N/A</v>
      </c>
      <c r="X4975" s="61" t="str">
        <f aca="false">IF(OR($W4975="N/A",$R4975="",$S4975=""),"N/A",IF($W4975&gt;=4,"Not Significant",IF($W4975&gt;=2,"Semi-Significant","Significant")))</f>
        <v>N/A</v>
      </c>
      <c r="Z4975" s="1" t="str">
        <f aca="false">IF($D4975="Z540.1 w/data",0,"")</f>
        <v/>
      </c>
      <c r="AA4975" s="1" t="e">
        <f aca="false">$Y4975+$Q4975+$Z4975</f>
        <v>#VALUE!</v>
      </c>
      <c r="AB4975" s="1" t="n">
        <f aca="false">$N4975+$Q4975</f>
        <v>0</v>
      </c>
      <c r="AC4975" s="1" t="str">
        <f aca="false">IF($Y4975="","",IF(AND($AA4975&gt;=$R4975,$AA4975&lt;=$S4975),"Pass","Fail"))</f>
        <v/>
      </c>
      <c r="AD4975" s="1" t="str">
        <f aca="false">IF($Y4975="","",IF($AA4975&gt;$R4975,"Pass","Fail"))</f>
        <v/>
      </c>
      <c r="AE4975" s="1" t="str">
        <f aca="false">IF($Y4975="","",IF($AA4975&gt;=$R4975,"Pass","Fail"))</f>
        <v/>
      </c>
      <c r="AF4975" s="1" t="str">
        <f aca="false">IF($Y4975="","",IF($AA4975&lt;=$S4975,"Pass","Fail"))</f>
        <v/>
      </c>
      <c r="AG4975" s="1" t="str">
        <f aca="false">IF($Y4975="","",IF($AA4975&lt;$S4975,"Pass","Fail"))</f>
        <v/>
      </c>
      <c r="AH4975" s="23" t="str">
        <f aca="true">INDIRECT(CHOOSE(MATCH($T4975,{"±","&gt;","≥","≤","&lt;"},0), "AC", "AD", "AE", "AF", "AG") &amp; ROW())</f>
        <v/>
      </c>
      <c r="AI4975" s="56" t="str">
        <f aca="false">IF($X4975="Not Significant","No Further Action Required",
IF($AH4975="","",
IF(AND($AH4975="Pass",$L4975="0 - Passed "),"Analysis performed; no further action required.",
IF(AND($AH4975="Fail",$L4975="1 - Failed "),"Analysis performed; no further action required.",
IF(AND($AH4975="Pass",$L4975="2 - Limited In Use "),"Analysis performed; no further action required.",
IF(AND($AH4975="Fail",$L4975="3 - Adjusted "),"Analysis performed; no further action required.",
"Unit fails analysis; TSM determination required."))))))</f>
        <v/>
      </c>
      <c r="AJ4975" s="58"/>
    </row>
    <row r="4976" customFormat="false" ht="15" hidden="false" customHeight="false" outlineLevel="0" collapsed="false">
      <c r="A4976" s="56"/>
      <c r="E4976" s="57" t="str">
        <f aca="false">IF(AND($F4976="",$G4976=""),"",IF($G4976="",$F4976,HYPERLINK($G4976,$F4976)))</f>
        <v/>
      </c>
      <c r="H4976" s="1" t="str">
        <f aca="false">IF($I4976="","None Attached",IF(LEFT($I4976,5)="https",HYPERLINK($I4976,"Datasheet"),HYPERLINK(_xlfn.CONCAT("https://",$I4976),"Datasheet")))</f>
        <v>None Attached</v>
      </c>
      <c r="M4976" s="56"/>
      <c r="P4976" s="58"/>
      <c r="Q4976" s="1" t="n">
        <f aca="false">$M4976-$N4976</f>
        <v>0</v>
      </c>
      <c r="R4976" s="56"/>
      <c r="T4976" s="59" t="s">
        <v>15</v>
      </c>
      <c r="U4976" s="1" t="n">
        <f aca="false">$S4976-$R4976</f>
        <v>0</v>
      </c>
      <c r="V4976" s="1" t="n">
        <f aca="false">IF($T4976="±",$Q4976*2,$Q4976)</f>
        <v>0</v>
      </c>
      <c r="W4976" s="60" t="str">
        <f aca="false">IFERROR($U4976/ABS($V4976),"N/A")</f>
        <v>N/A</v>
      </c>
      <c r="X4976" s="61" t="str">
        <f aca="false">IF(OR($W4976="N/A",$R4976="",$S4976=""),"N/A",IF($W4976&gt;=4,"Not Significant",IF($W4976&gt;=2,"Semi-Significant","Significant")))</f>
        <v>N/A</v>
      </c>
      <c r="Z4976" s="1" t="str">
        <f aca="false">IF($D4976="Z540.1 w/data",0,"")</f>
        <v/>
      </c>
      <c r="AA4976" s="1" t="e">
        <f aca="false">$Y4976+$Q4976+$Z4976</f>
        <v>#VALUE!</v>
      </c>
      <c r="AB4976" s="1" t="n">
        <f aca="false">$N4976+$Q4976</f>
        <v>0</v>
      </c>
      <c r="AC4976" s="1" t="str">
        <f aca="false">IF($Y4976="","",IF(AND($AA4976&gt;=$R4976,$AA4976&lt;=$S4976),"Pass","Fail"))</f>
        <v/>
      </c>
      <c r="AD4976" s="1" t="str">
        <f aca="false">IF($Y4976="","",IF($AA4976&gt;$R4976,"Pass","Fail"))</f>
        <v/>
      </c>
      <c r="AE4976" s="1" t="str">
        <f aca="false">IF($Y4976="","",IF($AA4976&gt;=$R4976,"Pass","Fail"))</f>
        <v/>
      </c>
      <c r="AF4976" s="1" t="str">
        <f aca="false">IF($Y4976="","",IF($AA4976&lt;=$S4976,"Pass","Fail"))</f>
        <v/>
      </c>
      <c r="AG4976" s="1" t="str">
        <f aca="false">IF($Y4976="","",IF($AA4976&lt;$S4976,"Pass","Fail"))</f>
        <v/>
      </c>
      <c r="AH4976" s="23" t="str">
        <f aca="true">INDIRECT(CHOOSE(MATCH($T4976,{"±","&gt;","≥","≤","&lt;"},0), "AC", "AD", "AE", "AF", "AG") &amp; ROW())</f>
        <v/>
      </c>
      <c r="AI4976" s="56" t="str">
        <f aca="false">IF($X4976="Not Significant","No Further Action Required",
IF($AH4976="","",
IF(AND($AH4976="Pass",$L4976="0 - Passed "),"Analysis performed; no further action required.",
IF(AND($AH4976="Fail",$L4976="1 - Failed "),"Analysis performed; no further action required.",
IF(AND($AH4976="Pass",$L4976="2 - Limited In Use "),"Analysis performed; no further action required.",
IF(AND($AH4976="Fail",$L4976="3 - Adjusted "),"Analysis performed; no further action required.",
"Unit fails analysis; TSM determination required."))))))</f>
        <v/>
      </c>
      <c r="AJ4976" s="58"/>
    </row>
    <row r="4977" customFormat="false" ht="15" hidden="false" customHeight="false" outlineLevel="0" collapsed="false">
      <c r="A4977" s="56"/>
      <c r="E4977" s="57" t="str">
        <f aca="false">IF(AND($F4977="",$G4977=""),"",IF($G4977="",$F4977,HYPERLINK($G4977,$F4977)))</f>
        <v/>
      </c>
      <c r="H4977" s="1" t="str">
        <f aca="false">IF($I4977="","None Attached",IF(LEFT($I4977,5)="https",HYPERLINK($I4977,"Datasheet"),HYPERLINK(_xlfn.CONCAT("https://",$I4977),"Datasheet")))</f>
        <v>None Attached</v>
      </c>
      <c r="M4977" s="56"/>
      <c r="P4977" s="58"/>
      <c r="Q4977" s="1" t="n">
        <f aca="false">$M4977-$N4977</f>
        <v>0</v>
      </c>
      <c r="R4977" s="56"/>
      <c r="T4977" s="59" t="s">
        <v>15</v>
      </c>
      <c r="U4977" s="1" t="n">
        <f aca="false">$S4977-$R4977</f>
        <v>0</v>
      </c>
      <c r="V4977" s="1" t="n">
        <f aca="false">IF($T4977="±",$Q4977*2,$Q4977)</f>
        <v>0</v>
      </c>
      <c r="W4977" s="60" t="str">
        <f aca="false">IFERROR($U4977/ABS($V4977),"N/A")</f>
        <v>N/A</v>
      </c>
      <c r="X4977" s="61" t="str">
        <f aca="false">IF(OR($W4977="N/A",$R4977="",$S4977=""),"N/A",IF($W4977&gt;=4,"Not Significant",IF($W4977&gt;=2,"Semi-Significant","Significant")))</f>
        <v>N/A</v>
      </c>
      <c r="Z4977" s="1" t="str">
        <f aca="false">IF($D4977="Z540.1 w/data",0,"")</f>
        <v/>
      </c>
      <c r="AA4977" s="1" t="e">
        <f aca="false">$Y4977+$Q4977+$Z4977</f>
        <v>#VALUE!</v>
      </c>
      <c r="AB4977" s="1" t="n">
        <f aca="false">$N4977+$Q4977</f>
        <v>0</v>
      </c>
      <c r="AC4977" s="1" t="str">
        <f aca="false">IF($Y4977="","",IF(AND($AA4977&gt;=$R4977,$AA4977&lt;=$S4977),"Pass","Fail"))</f>
        <v/>
      </c>
      <c r="AD4977" s="1" t="str">
        <f aca="false">IF($Y4977="","",IF($AA4977&gt;$R4977,"Pass","Fail"))</f>
        <v/>
      </c>
      <c r="AE4977" s="1" t="str">
        <f aca="false">IF($Y4977="","",IF($AA4977&gt;=$R4977,"Pass","Fail"))</f>
        <v/>
      </c>
      <c r="AF4977" s="1" t="str">
        <f aca="false">IF($Y4977="","",IF($AA4977&lt;=$S4977,"Pass","Fail"))</f>
        <v/>
      </c>
      <c r="AG4977" s="1" t="str">
        <f aca="false">IF($Y4977="","",IF($AA4977&lt;$S4977,"Pass","Fail"))</f>
        <v/>
      </c>
      <c r="AH4977" s="23" t="str">
        <f aca="true">INDIRECT(CHOOSE(MATCH($T4977,{"±","&gt;","≥","≤","&lt;"},0), "AC", "AD", "AE", "AF", "AG") &amp; ROW())</f>
        <v/>
      </c>
      <c r="AI4977" s="56" t="str">
        <f aca="false">IF($X4977="Not Significant","No Further Action Required",
IF($AH4977="","",
IF(AND($AH4977="Pass",$L4977="0 - Passed "),"Analysis performed; no further action required.",
IF(AND($AH4977="Fail",$L4977="1 - Failed "),"Analysis performed; no further action required.",
IF(AND($AH4977="Pass",$L4977="2 - Limited In Use "),"Analysis performed; no further action required.",
IF(AND($AH4977="Fail",$L4977="3 - Adjusted "),"Analysis performed; no further action required.",
"Unit fails analysis; TSM determination required."))))))</f>
        <v/>
      </c>
      <c r="AJ4977" s="58"/>
    </row>
    <row r="4978" customFormat="false" ht="15" hidden="false" customHeight="false" outlineLevel="0" collapsed="false">
      <c r="A4978" s="56"/>
      <c r="E4978" s="57" t="str">
        <f aca="false">IF(AND($F4978="",$G4978=""),"",IF($G4978="",$F4978,HYPERLINK($G4978,$F4978)))</f>
        <v/>
      </c>
      <c r="H4978" s="1" t="str">
        <f aca="false">IF($I4978="","None Attached",IF(LEFT($I4978,5)="https",HYPERLINK($I4978,"Datasheet"),HYPERLINK(_xlfn.CONCAT("https://",$I4978),"Datasheet")))</f>
        <v>None Attached</v>
      </c>
      <c r="M4978" s="56"/>
      <c r="P4978" s="58"/>
      <c r="Q4978" s="1" t="n">
        <f aca="false">$M4978-$N4978</f>
        <v>0</v>
      </c>
      <c r="R4978" s="56"/>
      <c r="T4978" s="59" t="s">
        <v>15</v>
      </c>
      <c r="U4978" s="1" t="n">
        <f aca="false">$S4978-$R4978</f>
        <v>0</v>
      </c>
      <c r="V4978" s="1" t="n">
        <f aca="false">IF($T4978="±",$Q4978*2,$Q4978)</f>
        <v>0</v>
      </c>
      <c r="W4978" s="60" t="str">
        <f aca="false">IFERROR($U4978/ABS($V4978),"N/A")</f>
        <v>N/A</v>
      </c>
      <c r="X4978" s="61" t="str">
        <f aca="false">IF(OR($W4978="N/A",$R4978="",$S4978=""),"N/A",IF($W4978&gt;=4,"Not Significant",IF($W4978&gt;=2,"Semi-Significant","Significant")))</f>
        <v>N/A</v>
      </c>
      <c r="Z4978" s="1" t="str">
        <f aca="false">IF($D4978="Z540.1 w/data",0,"")</f>
        <v/>
      </c>
      <c r="AA4978" s="1" t="e">
        <f aca="false">$Y4978+$Q4978+$Z4978</f>
        <v>#VALUE!</v>
      </c>
      <c r="AB4978" s="1" t="n">
        <f aca="false">$N4978+$Q4978</f>
        <v>0</v>
      </c>
      <c r="AC4978" s="1" t="str">
        <f aca="false">IF($Y4978="","",IF(AND($AA4978&gt;=$R4978,$AA4978&lt;=$S4978),"Pass","Fail"))</f>
        <v/>
      </c>
      <c r="AD4978" s="1" t="str">
        <f aca="false">IF($Y4978="","",IF($AA4978&gt;$R4978,"Pass","Fail"))</f>
        <v/>
      </c>
      <c r="AE4978" s="1" t="str">
        <f aca="false">IF($Y4978="","",IF($AA4978&gt;=$R4978,"Pass","Fail"))</f>
        <v/>
      </c>
      <c r="AF4978" s="1" t="str">
        <f aca="false">IF($Y4978="","",IF($AA4978&lt;=$S4978,"Pass","Fail"))</f>
        <v/>
      </c>
      <c r="AG4978" s="1" t="str">
        <f aca="false">IF($Y4978="","",IF($AA4978&lt;$S4978,"Pass","Fail"))</f>
        <v/>
      </c>
      <c r="AH4978" s="23" t="str">
        <f aca="true">INDIRECT(CHOOSE(MATCH($T4978,{"±","&gt;","≥","≤","&lt;"},0), "AC", "AD", "AE", "AF", "AG") &amp; ROW())</f>
        <v/>
      </c>
      <c r="AI4978" s="56" t="str">
        <f aca="false">IF($X4978="Not Significant","No Further Action Required",
IF($AH4978="","",
IF(AND($AH4978="Pass",$L4978="0 - Passed "),"Analysis performed; no further action required.",
IF(AND($AH4978="Fail",$L4978="1 - Failed "),"Analysis performed; no further action required.",
IF(AND($AH4978="Pass",$L4978="2 - Limited In Use "),"Analysis performed; no further action required.",
IF(AND($AH4978="Fail",$L4978="3 - Adjusted "),"Analysis performed; no further action required.",
"Unit fails analysis; TSM determination required."))))))</f>
        <v/>
      </c>
      <c r="AJ4978" s="58"/>
    </row>
    <row r="4979" customFormat="false" ht="15" hidden="false" customHeight="false" outlineLevel="0" collapsed="false">
      <c r="A4979" s="56"/>
      <c r="E4979" s="57" t="str">
        <f aca="false">IF(AND($F4979="",$G4979=""),"",IF($G4979="",$F4979,HYPERLINK($G4979,$F4979)))</f>
        <v/>
      </c>
      <c r="H4979" s="1" t="str">
        <f aca="false">IF($I4979="","None Attached",IF(LEFT($I4979,5)="https",HYPERLINK($I4979,"Datasheet"),HYPERLINK(_xlfn.CONCAT("https://",$I4979),"Datasheet")))</f>
        <v>None Attached</v>
      </c>
      <c r="M4979" s="56"/>
      <c r="P4979" s="58"/>
      <c r="Q4979" s="1" t="n">
        <f aca="false">$M4979-$N4979</f>
        <v>0</v>
      </c>
      <c r="R4979" s="56"/>
      <c r="T4979" s="59" t="s">
        <v>15</v>
      </c>
      <c r="U4979" s="1" t="n">
        <f aca="false">$S4979-$R4979</f>
        <v>0</v>
      </c>
      <c r="V4979" s="1" t="n">
        <f aca="false">IF($T4979="±",$Q4979*2,$Q4979)</f>
        <v>0</v>
      </c>
      <c r="W4979" s="60" t="str">
        <f aca="false">IFERROR($U4979/ABS($V4979),"N/A")</f>
        <v>N/A</v>
      </c>
      <c r="X4979" s="61" t="str">
        <f aca="false">IF(OR($W4979="N/A",$R4979="",$S4979=""),"N/A",IF($W4979&gt;=4,"Not Significant",IF($W4979&gt;=2,"Semi-Significant","Significant")))</f>
        <v>N/A</v>
      </c>
      <c r="Z4979" s="1" t="str">
        <f aca="false">IF($D4979="Z540.1 w/data",0,"")</f>
        <v/>
      </c>
      <c r="AA4979" s="1" t="e">
        <f aca="false">$Y4979+$Q4979+$Z4979</f>
        <v>#VALUE!</v>
      </c>
      <c r="AB4979" s="1" t="n">
        <f aca="false">$N4979+$Q4979</f>
        <v>0</v>
      </c>
      <c r="AC4979" s="1" t="str">
        <f aca="false">IF($Y4979="","",IF(AND($AA4979&gt;=$R4979,$AA4979&lt;=$S4979),"Pass","Fail"))</f>
        <v/>
      </c>
      <c r="AD4979" s="1" t="str">
        <f aca="false">IF($Y4979="","",IF($AA4979&gt;$R4979,"Pass","Fail"))</f>
        <v/>
      </c>
      <c r="AE4979" s="1" t="str">
        <f aca="false">IF($Y4979="","",IF($AA4979&gt;=$R4979,"Pass","Fail"))</f>
        <v/>
      </c>
      <c r="AF4979" s="1" t="str">
        <f aca="false">IF($Y4979="","",IF($AA4979&lt;=$S4979,"Pass","Fail"))</f>
        <v/>
      </c>
      <c r="AG4979" s="1" t="str">
        <f aca="false">IF($Y4979="","",IF($AA4979&lt;$S4979,"Pass","Fail"))</f>
        <v/>
      </c>
      <c r="AH4979" s="23" t="str">
        <f aca="true">INDIRECT(CHOOSE(MATCH($T4979,{"±","&gt;","≥","≤","&lt;"},0), "AC", "AD", "AE", "AF", "AG") &amp; ROW())</f>
        <v/>
      </c>
      <c r="AI4979" s="56" t="str">
        <f aca="false">IF($X4979="Not Significant","No Further Action Required",
IF($AH4979="","",
IF(AND($AH4979="Pass",$L4979="0 - Passed "),"Analysis performed; no further action required.",
IF(AND($AH4979="Fail",$L4979="1 - Failed "),"Analysis performed; no further action required.",
IF(AND($AH4979="Pass",$L4979="2 - Limited In Use "),"Analysis performed; no further action required.",
IF(AND($AH4979="Fail",$L4979="3 - Adjusted "),"Analysis performed; no further action required.",
"Unit fails analysis; TSM determination required."))))))</f>
        <v/>
      </c>
      <c r="AJ4979" s="58"/>
    </row>
    <row r="4980" customFormat="false" ht="15" hidden="false" customHeight="false" outlineLevel="0" collapsed="false">
      <c r="A4980" s="56"/>
      <c r="E4980" s="57" t="str">
        <f aca="false">IF(AND($F4980="",$G4980=""),"",IF($G4980="",$F4980,HYPERLINK($G4980,$F4980)))</f>
        <v/>
      </c>
      <c r="H4980" s="1" t="str">
        <f aca="false">IF($I4980="","None Attached",IF(LEFT($I4980,5)="https",HYPERLINK($I4980,"Datasheet"),HYPERLINK(_xlfn.CONCAT("https://",$I4980),"Datasheet")))</f>
        <v>None Attached</v>
      </c>
      <c r="M4980" s="56"/>
      <c r="P4980" s="58"/>
      <c r="Q4980" s="1" t="n">
        <f aca="false">$M4980-$N4980</f>
        <v>0</v>
      </c>
      <c r="R4980" s="56"/>
      <c r="T4980" s="59" t="s">
        <v>15</v>
      </c>
      <c r="U4980" s="1" t="n">
        <f aca="false">$S4980-$R4980</f>
        <v>0</v>
      </c>
      <c r="V4980" s="1" t="n">
        <f aca="false">IF($T4980="±",$Q4980*2,$Q4980)</f>
        <v>0</v>
      </c>
      <c r="W4980" s="60" t="str">
        <f aca="false">IFERROR($U4980/ABS($V4980),"N/A")</f>
        <v>N/A</v>
      </c>
      <c r="X4980" s="61" t="str">
        <f aca="false">IF(OR($W4980="N/A",$R4980="",$S4980=""),"N/A",IF($W4980&gt;=4,"Not Significant",IF($W4980&gt;=2,"Semi-Significant","Significant")))</f>
        <v>N/A</v>
      </c>
      <c r="Z4980" s="1" t="str">
        <f aca="false">IF($D4980="Z540.1 w/data",0,"")</f>
        <v/>
      </c>
      <c r="AA4980" s="1" t="e">
        <f aca="false">$Y4980+$Q4980+$Z4980</f>
        <v>#VALUE!</v>
      </c>
      <c r="AB4980" s="1" t="n">
        <f aca="false">$N4980+$Q4980</f>
        <v>0</v>
      </c>
      <c r="AC4980" s="1" t="str">
        <f aca="false">IF($Y4980="","",IF(AND($AA4980&gt;=$R4980,$AA4980&lt;=$S4980),"Pass","Fail"))</f>
        <v/>
      </c>
      <c r="AD4980" s="1" t="str">
        <f aca="false">IF($Y4980="","",IF($AA4980&gt;$R4980,"Pass","Fail"))</f>
        <v/>
      </c>
      <c r="AE4980" s="1" t="str">
        <f aca="false">IF($Y4980="","",IF($AA4980&gt;=$R4980,"Pass","Fail"))</f>
        <v/>
      </c>
      <c r="AF4980" s="1" t="str">
        <f aca="false">IF($Y4980="","",IF($AA4980&lt;=$S4980,"Pass","Fail"))</f>
        <v/>
      </c>
      <c r="AG4980" s="1" t="str">
        <f aca="false">IF($Y4980="","",IF($AA4980&lt;$S4980,"Pass","Fail"))</f>
        <v/>
      </c>
      <c r="AH4980" s="23" t="str">
        <f aca="true">INDIRECT(CHOOSE(MATCH($T4980,{"±","&gt;","≥","≤","&lt;"},0), "AC", "AD", "AE", "AF", "AG") &amp; ROW())</f>
        <v/>
      </c>
      <c r="AI4980" s="56" t="str">
        <f aca="false">IF($X4980="Not Significant","No Further Action Required",
IF($AH4980="","",
IF(AND($AH4980="Pass",$L4980="0 - Passed "),"Analysis performed; no further action required.",
IF(AND($AH4980="Fail",$L4980="1 - Failed "),"Analysis performed; no further action required.",
IF(AND($AH4980="Pass",$L4980="2 - Limited In Use "),"Analysis performed; no further action required.",
IF(AND($AH4980="Fail",$L4980="3 - Adjusted "),"Analysis performed; no further action required.",
"Unit fails analysis; TSM determination required."))))))</f>
        <v/>
      </c>
      <c r="AJ4980" s="58"/>
    </row>
    <row r="4981" customFormat="false" ht="15" hidden="false" customHeight="false" outlineLevel="0" collapsed="false">
      <c r="A4981" s="56"/>
      <c r="E4981" s="57" t="str">
        <f aca="false">IF(AND($F4981="",$G4981=""),"",IF($G4981="",$F4981,HYPERLINK($G4981,$F4981)))</f>
        <v/>
      </c>
      <c r="H4981" s="1" t="str">
        <f aca="false">IF($I4981="","None Attached",IF(LEFT($I4981,5)="https",HYPERLINK($I4981,"Datasheet"),HYPERLINK(_xlfn.CONCAT("https://",$I4981),"Datasheet")))</f>
        <v>None Attached</v>
      </c>
      <c r="M4981" s="56"/>
      <c r="P4981" s="58"/>
      <c r="Q4981" s="1" t="n">
        <f aca="false">$M4981-$N4981</f>
        <v>0</v>
      </c>
      <c r="R4981" s="56"/>
      <c r="T4981" s="59" t="s">
        <v>15</v>
      </c>
      <c r="U4981" s="1" t="n">
        <f aca="false">$S4981-$R4981</f>
        <v>0</v>
      </c>
      <c r="V4981" s="1" t="n">
        <f aca="false">IF($T4981="±",$Q4981*2,$Q4981)</f>
        <v>0</v>
      </c>
      <c r="W4981" s="60" t="str">
        <f aca="false">IFERROR($U4981/ABS($V4981),"N/A")</f>
        <v>N/A</v>
      </c>
      <c r="X4981" s="61" t="str">
        <f aca="false">IF(OR($W4981="N/A",$R4981="",$S4981=""),"N/A",IF($W4981&gt;=4,"Not Significant",IF($W4981&gt;=2,"Semi-Significant","Significant")))</f>
        <v>N/A</v>
      </c>
      <c r="Z4981" s="1" t="str">
        <f aca="false">IF($D4981="Z540.1 w/data",0,"")</f>
        <v/>
      </c>
      <c r="AA4981" s="1" t="e">
        <f aca="false">$Y4981+$Q4981+$Z4981</f>
        <v>#VALUE!</v>
      </c>
      <c r="AB4981" s="1" t="n">
        <f aca="false">$N4981+$Q4981</f>
        <v>0</v>
      </c>
      <c r="AC4981" s="1" t="str">
        <f aca="false">IF($Y4981="","",IF(AND($AA4981&gt;=$R4981,$AA4981&lt;=$S4981),"Pass","Fail"))</f>
        <v/>
      </c>
      <c r="AD4981" s="1" t="str">
        <f aca="false">IF($Y4981="","",IF($AA4981&gt;$R4981,"Pass","Fail"))</f>
        <v/>
      </c>
      <c r="AE4981" s="1" t="str">
        <f aca="false">IF($Y4981="","",IF($AA4981&gt;=$R4981,"Pass","Fail"))</f>
        <v/>
      </c>
      <c r="AF4981" s="1" t="str">
        <f aca="false">IF($Y4981="","",IF($AA4981&lt;=$S4981,"Pass","Fail"))</f>
        <v/>
      </c>
      <c r="AG4981" s="1" t="str">
        <f aca="false">IF($Y4981="","",IF($AA4981&lt;$S4981,"Pass","Fail"))</f>
        <v/>
      </c>
      <c r="AH4981" s="23" t="str">
        <f aca="true">INDIRECT(CHOOSE(MATCH($T4981,{"±","&gt;","≥","≤","&lt;"},0), "AC", "AD", "AE", "AF", "AG") &amp; ROW())</f>
        <v/>
      </c>
      <c r="AI4981" s="56" t="str">
        <f aca="false">IF($X4981="Not Significant","No Further Action Required",
IF($AH4981="","",
IF(AND($AH4981="Pass",$L4981="0 - Passed "),"Analysis performed; no further action required.",
IF(AND($AH4981="Fail",$L4981="1 - Failed "),"Analysis performed; no further action required.",
IF(AND($AH4981="Pass",$L4981="2 - Limited In Use "),"Analysis performed; no further action required.",
IF(AND($AH4981="Fail",$L4981="3 - Adjusted "),"Analysis performed; no further action required.",
"Unit fails analysis; TSM determination required."))))))</f>
        <v/>
      </c>
      <c r="AJ4981" s="58"/>
    </row>
    <row r="4982" customFormat="false" ht="15" hidden="false" customHeight="false" outlineLevel="0" collapsed="false">
      <c r="A4982" s="56"/>
      <c r="E4982" s="57" t="str">
        <f aca="false">IF(AND($F4982="",$G4982=""),"",IF($G4982="",$F4982,HYPERLINK($G4982,$F4982)))</f>
        <v/>
      </c>
      <c r="H4982" s="1" t="str">
        <f aca="false">IF($I4982="","None Attached",IF(LEFT($I4982,5)="https",HYPERLINK($I4982,"Datasheet"),HYPERLINK(_xlfn.CONCAT("https://",$I4982),"Datasheet")))</f>
        <v>None Attached</v>
      </c>
      <c r="M4982" s="56"/>
      <c r="P4982" s="58"/>
      <c r="Q4982" s="1" t="n">
        <f aca="false">$M4982-$N4982</f>
        <v>0</v>
      </c>
      <c r="R4982" s="56"/>
      <c r="T4982" s="59" t="s">
        <v>15</v>
      </c>
      <c r="U4982" s="1" t="n">
        <f aca="false">$S4982-$R4982</f>
        <v>0</v>
      </c>
      <c r="V4982" s="1" t="n">
        <f aca="false">IF($T4982="±",$Q4982*2,$Q4982)</f>
        <v>0</v>
      </c>
      <c r="W4982" s="60" t="str">
        <f aca="false">IFERROR($U4982/ABS($V4982),"N/A")</f>
        <v>N/A</v>
      </c>
      <c r="X4982" s="61" t="str">
        <f aca="false">IF(OR($W4982="N/A",$R4982="",$S4982=""),"N/A",IF($W4982&gt;=4,"Not Significant",IF($W4982&gt;=2,"Semi-Significant","Significant")))</f>
        <v>N/A</v>
      </c>
      <c r="Z4982" s="1" t="str">
        <f aca="false">IF($D4982="Z540.1 w/data",0,"")</f>
        <v/>
      </c>
      <c r="AA4982" s="1" t="e">
        <f aca="false">$Y4982+$Q4982+$Z4982</f>
        <v>#VALUE!</v>
      </c>
      <c r="AB4982" s="1" t="n">
        <f aca="false">$N4982+$Q4982</f>
        <v>0</v>
      </c>
      <c r="AC4982" s="1" t="str">
        <f aca="false">IF($Y4982="","",IF(AND($AA4982&gt;=$R4982,$AA4982&lt;=$S4982),"Pass","Fail"))</f>
        <v/>
      </c>
      <c r="AD4982" s="1" t="str">
        <f aca="false">IF($Y4982="","",IF($AA4982&gt;$R4982,"Pass","Fail"))</f>
        <v/>
      </c>
      <c r="AE4982" s="1" t="str">
        <f aca="false">IF($Y4982="","",IF($AA4982&gt;=$R4982,"Pass","Fail"))</f>
        <v/>
      </c>
      <c r="AF4982" s="1" t="str">
        <f aca="false">IF($Y4982="","",IF($AA4982&lt;=$S4982,"Pass","Fail"))</f>
        <v/>
      </c>
      <c r="AG4982" s="1" t="str">
        <f aca="false">IF($Y4982="","",IF($AA4982&lt;$S4982,"Pass","Fail"))</f>
        <v/>
      </c>
      <c r="AH4982" s="23" t="str">
        <f aca="true">INDIRECT(CHOOSE(MATCH($T4982,{"±","&gt;","≥","≤","&lt;"},0), "AC", "AD", "AE", "AF", "AG") &amp; ROW())</f>
        <v/>
      </c>
      <c r="AI4982" s="56" t="str">
        <f aca="false">IF($X4982="Not Significant","No Further Action Required",
IF($AH4982="","",
IF(AND($AH4982="Pass",$L4982="0 - Passed "),"Analysis performed; no further action required.",
IF(AND($AH4982="Fail",$L4982="1 - Failed "),"Analysis performed; no further action required.",
IF(AND($AH4982="Pass",$L4982="2 - Limited In Use "),"Analysis performed; no further action required.",
IF(AND($AH4982="Fail",$L4982="3 - Adjusted "),"Analysis performed; no further action required.",
"Unit fails analysis; TSM determination required."))))))</f>
        <v/>
      </c>
      <c r="AJ4982" s="58"/>
    </row>
    <row r="4983" customFormat="false" ht="15" hidden="false" customHeight="false" outlineLevel="0" collapsed="false">
      <c r="A4983" s="56"/>
      <c r="E4983" s="57" t="str">
        <f aca="false">IF(AND($F4983="",$G4983=""),"",IF($G4983="",$F4983,HYPERLINK($G4983,$F4983)))</f>
        <v/>
      </c>
      <c r="H4983" s="1" t="str">
        <f aca="false">IF($I4983="","None Attached",IF(LEFT($I4983,5)="https",HYPERLINK($I4983,"Datasheet"),HYPERLINK(_xlfn.CONCAT("https://",$I4983),"Datasheet")))</f>
        <v>None Attached</v>
      </c>
      <c r="M4983" s="56"/>
      <c r="P4983" s="58"/>
      <c r="Q4983" s="1" t="n">
        <f aca="false">$M4983-$N4983</f>
        <v>0</v>
      </c>
      <c r="R4983" s="56"/>
      <c r="T4983" s="59" t="s">
        <v>15</v>
      </c>
      <c r="U4983" s="1" t="n">
        <f aca="false">$S4983-$R4983</f>
        <v>0</v>
      </c>
      <c r="V4983" s="1" t="n">
        <f aca="false">IF($T4983="±",$Q4983*2,$Q4983)</f>
        <v>0</v>
      </c>
      <c r="W4983" s="60" t="str">
        <f aca="false">IFERROR($U4983/ABS($V4983),"N/A")</f>
        <v>N/A</v>
      </c>
      <c r="X4983" s="61" t="str">
        <f aca="false">IF(OR($W4983="N/A",$R4983="",$S4983=""),"N/A",IF($W4983&gt;=4,"Not Significant",IF($W4983&gt;=2,"Semi-Significant","Significant")))</f>
        <v>N/A</v>
      </c>
      <c r="Z4983" s="1" t="str">
        <f aca="false">IF($D4983="Z540.1 w/data",0,"")</f>
        <v/>
      </c>
      <c r="AA4983" s="1" t="e">
        <f aca="false">$Y4983+$Q4983+$Z4983</f>
        <v>#VALUE!</v>
      </c>
      <c r="AB4983" s="1" t="n">
        <f aca="false">$N4983+$Q4983</f>
        <v>0</v>
      </c>
      <c r="AC4983" s="1" t="str">
        <f aca="false">IF($Y4983="","",IF(AND($AA4983&gt;=$R4983,$AA4983&lt;=$S4983),"Pass","Fail"))</f>
        <v/>
      </c>
      <c r="AD4983" s="1" t="str">
        <f aca="false">IF($Y4983="","",IF($AA4983&gt;$R4983,"Pass","Fail"))</f>
        <v/>
      </c>
      <c r="AE4983" s="1" t="str">
        <f aca="false">IF($Y4983="","",IF($AA4983&gt;=$R4983,"Pass","Fail"))</f>
        <v/>
      </c>
      <c r="AF4983" s="1" t="str">
        <f aca="false">IF($Y4983="","",IF($AA4983&lt;=$S4983,"Pass","Fail"))</f>
        <v/>
      </c>
      <c r="AG4983" s="1" t="str">
        <f aca="false">IF($Y4983="","",IF($AA4983&lt;$S4983,"Pass","Fail"))</f>
        <v/>
      </c>
      <c r="AH4983" s="23" t="str">
        <f aca="true">INDIRECT(CHOOSE(MATCH($T4983,{"±","&gt;","≥","≤","&lt;"},0), "AC", "AD", "AE", "AF", "AG") &amp; ROW())</f>
        <v/>
      </c>
      <c r="AI4983" s="56" t="str">
        <f aca="false">IF($X4983="Not Significant","No Further Action Required",
IF($AH4983="","",
IF(AND($AH4983="Pass",$L4983="0 - Passed "),"Analysis performed; no further action required.",
IF(AND($AH4983="Fail",$L4983="1 - Failed "),"Analysis performed; no further action required.",
IF(AND($AH4983="Pass",$L4983="2 - Limited In Use "),"Analysis performed; no further action required.",
IF(AND($AH4983="Fail",$L4983="3 - Adjusted "),"Analysis performed; no further action required.",
"Unit fails analysis; TSM determination required."))))))</f>
        <v/>
      </c>
      <c r="AJ4983" s="58"/>
    </row>
    <row r="4984" customFormat="false" ht="15" hidden="false" customHeight="false" outlineLevel="0" collapsed="false">
      <c r="A4984" s="56"/>
      <c r="E4984" s="57" t="str">
        <f aca="false">IF(AND($F4984="",$G4984=""),"",IF($G4984="",$F4984,HYPERLINK($G4984,$F4984)))</f>
        <v/>
      </c>
      <c r="H4984" s="1" t="str">
        <f aca="false">IF($I4984="","None Attached",IF(LEFT($I4984,5)="https",HYPERLINK($I4984,"Datasheet"),HYPERLINK(_xlfn.CONCAT("https://",$I4984),"Datasheet")))</f>
        <v>None Attached</v>
      </c>
      <c r="M4984" s="56"/>
      <c r="P4984" s="58"/>
      <c r="Q4984" s="1" t="n">
        <f aca="false">$M4984-$N4984</f>
        <v>0</v>
      </c>
      <c r="R4984" s="56"/>
      <c r="T4984" s="59" t="s">
        <v>15</v>
      </c>
      <c r="U4984" s="1" t="n">
        <f aca="false">$S4984-$R4984</f>
        <v>0</v>
      </c>
      <c r="V4984" s="1" t="n">
        <f aca="false">IF($T4984="±",$Q4984*2,$Q4984)</f>
        <v>0</v>
      </c>
      <c r="W4984" s="60" t="str">
        <f aca="false">IFERROR($U4984/ABS($V4984),"N/A")</f>
        <v>N/A</v>
      </c>
      <c r="X4984" s="61" t="str">
        <f aca="false">IF(OR($W4984="N/A",$R4984="",$S4984=""),"N/A",IF($W4984&gt;=4,"Not Significant",IF($W4984&gt;=2,"Semi-Significant","Significant")))</f>
        <v>N/A</v>
      </c>
      <c r="Z4984" s="1" t="str">
        <f aca="false">IF($D4984="Z540.1 w/data",0,"")</f>
        <v/>
      </c>
      <c r="AA4984" s="1" t="e">
        <f aca="false">$Y4984+$Q4984+$Z4984</f>
        <v>#VALUE!</v>
      </c>
      <c r="AB4984" s="1" t="n">
        <f aca="false">$N4984+$Q4984</f>
        <v>0</v>
      </c>
      <c r="AC4984" s="1" t="str">
        <f aca="false">IF($Y4984="","",IF(AND($AA4984&gt;=$R4984,$AA4984&lt;=$S4984),"Pass","Fail"))</f>
        <v/>
      </c>
      <c r="AD4984" s="1" t="str">
        <f aca="false">IF($Y4984="","",IF($AA4984&gt;$R4984,"Pass","Fail"))</f>
        <v/>
      </c>
      <c r="AE4984" s="1" t="str">
        <f aca="false">IF($Y4984="","",IF($AA4984&gt;=$R4984,"Pass","Fail"))</f>
        <v/>
      </c>
      <c r="AF4984" s="1" t="str">
        <f aca="false">IF($Y4984="","",IF($AA4984&lt;=$S4984,"Pass","Fail"))</f>
        <v/>
      </c>
      <c r="AG4984" s="1" t="str">
        <f aca="false">IF($Y4984="","",IF($AA4984&lt;$S4984,"Pass","Fail"))</f>
        <v/>
      </c>
      <c r="AH4984" s="23" t="str">
        <f aca="true">INDIRECT(CHOOSE(MATCH($T4984,{"±","&gt;","≥","≤","&lt;"},0), "AC", "AD", "AE", "AF", "AG") &amp; ROW())</f>
        <v/>
      </c>
      <c r="AI4984" s="56" t="str">
        <f aca="false">IF($X4984="Not Significant","No Further Action Required",
IF($AH4984="","",
IF(AND($AH4984="Pass",$L4984="0 - Passed "),"Analysis performed; no further action required.",
IF(AND($AH4984="Fail",$L4984="1 - Failed "),"Analysis performed; no further action required.",
IF(AND($AH4984="Pass",$L4984="2 - Limited In Use "),"Analysis performed; no further action required.",
IF(AND($AH4984="Fail",$L4984="3 - Adjusted "),"Analysis performed; no further action required.",
"Unit fails analysis; TSM determination required."))))))</f>
        <v/>
      </c>
      <c r="AJ4984" s="58"/>
    </row>
    <row r="4985" customFormat="false" ht="15" hidden="false" customHeight="false" outlineLevel="0" collapsed="false">
      <c r="A4985" s="56"/>
      <c r="E4985" s="57" t="str">
        <f aca="false">IF(AND($F4985="",$G4985=""),"",IF($G4985="",$F4985,HYPERLINK($G4985,$F4985)))</f>
        <v/>
      </c>
      <c r="H4985" s="1" t="str">
        <f aca="false">IF($I4985="","None Attached",IF(LEFT($I4985,5)="https",HYPERLINK($I4985,"Datasheet"),HYPERLINK(_xlfn.CONCAT("https://",$I4985),"Datasheet")))</f>
        <v>None Attached</v>
      </c>
      <c r="M4985" s="56"/>
      <c r="P4985" s="58"/>
      <c r="Q4985" s="1" t="n">
        <f aca="false">$M4985-$N4985</f>
        <v>0</v>
      </c>
      <c r="R4985" s="56"/>
      <c r="T4985" s="59" t="s">
        <v>15</v>
      </c>
      <c r="U4985" s="1" t="n">
        <f aca="false">$S4985-$R4985</f>
        <v>0</v>
      </c>
      <c r="V4985" s="1" t="n">
        <f aca="false">IF($T4985="±",$Q4985*2,$Q4985)</f>
        <v>0</v>
      </c>
      <c r="W4985" s="60" t="str">
        <f aca="false">IFERROR($U4985/ABS($V4985),"N/A")</f>
        <v>N/A</v>
      </c>
      <c r="X4985" s="61" t="str">
        <f aca="false">IF(OR($W4985="N/A",$R4985="",$S4985=""),"N/A",IF($W4985&gt;=4,"Not Significant",IF($W4985&gt;=2,"Semi-Significant","Significant")))</f>
        <v>N/A</v>
      </c>
      <c r="Z4985" s="1" t="str">
        <f aca="false">IF($D4985="Z540.1 w/data",0,"")</f>
        <v/>
      </c>
      <c r="AA4985" s="1" t="e">
        <f aca="false">$Y4985+$Q4985+$Z4985</f>
        <v>#VALUE!</v>
      </c>
      <c r="AB4985" s="1" t="n">
        <f aca="false">$N4985+$Q4985</f>
        <v>0</v>
      </c>
      <c r="AC4985" s="1" t="str">
        <f aca="false">IF($Y4985="","",IF(AND($AA4985&gt;=$R4985,$AA4985&lt;=$S4985),"Pass","Fail"))</f>
        <v/>
      </c>
      <c r="AD4985" s="1" t="str">
        <f aca="false">IF($Y4985="","",IF($AA4985&gt;$R4985,"Pass","Fail"))</f>
        <v/>
      </c>
      <c r="AE4985" s="1" t="str">
        <f aca="false">IF($Y4985="","",IF($AA4985&gt;=$R4985,"Pass","Fail"))</f>
        <v/>
      </c>
      <c r="AF4985" s="1" t="str">
        <f aca="false">IF($Y4985="","",IF($AA4985&lt;=$S4985,"Pass","Fail"))</f>
        <v/>
      </c>
      <c r="AG4985" s="1" t="str">
        <f aca="false">IF($Y4985="","",IF($AA4985&lt;$S4985,"Pass","Fail"))</f>
        <v/>
      </c>
      <c r="AH4985" s="23" t="str">
        <f aca="true">INDIRECT(CHOOSE(MATCH($T4985,{"±","&gt;","≥","≤","&lt;"},0), "AC", "AD", "AE", "AF", "AG") &amp; ROW())</f>
        <v/>
      </c>
      <c r="AI4985" s="56" t="str">
        <f aca="false">IF($X4985="Not Significant","No Further Action Required",
IF($AH4985="","",
IF(AND($AH4985="Pass",$L4985="0 - Passed "),"Analysis performed; no further action required.",
IF(AND($AH4985="Fail",$L4985="1 - Failed "),"Analysis performed; no further action required.",
IF(AND($AH4985="Pass",$L4985="2 - Limited In Use "),"Analysis performed; no further action required.",
IF(AND($AH4985="Fail",$L4985="3 - Adjusted "),"Analysis performed; no further action required.",
"Unit fails analysis; TSM determination required."))))))</f>
        <v/>
      </c>
      <c r="AJ4985" s="58"/>
    </row>
    <row r="4986" customFormat="false" ht="15" hidden="false" customHeight="false" outlineLevel="0" collapsed="false">
      <c r="A4986" s="56"/>
      <c r="E4986" s="57" t="str">
        <f aca="false">IF(AND($F4986="",$G4986=""),"",IF($G4986="",$F4986,HYPERLINK($G4986,$F4986)))</f>
        <v/>
      </c>
      <c r="H4986" s="1" t="str">
        <f aca="false">IF($I4986="","None Attached",IF(LEFT($I4986,5)="https",HYPERLINK($I4986,"Datasheet"),HYPERLINK(_xlfn.CONCAT("https://",$I4986),"Datasheet")))</f>
        <v>None Attached</v>
      </c>
      <c r="M4986" s="56"/>
      <c r="P4986" s="58"/>
      <c r="Q4986" s="1" t="n">
        <f aca="false">$M4986-$N4986</f>
        <v>0</v>
      </c>
      <c r="R4986" s="56"/>
      <c r="T4986" s="59" t="s">
        <v>15</v>
      </c>
      <c r="U4986" s="1" t="n">
        <f aca="false">$S4986-$R4986</f>
        <v>0</v>
      </c>
      <c r="V4986" s="1" t="n">
        <f aca="false">IF($T4986="±",$Q4986*2,$Q4986)</f>
        <v>0</v>
      </c>
      <c r="W4986" s="60" t="str">
        <f aca="false">IFERROR($U4986/ABS($V4986),"N/A")</f>
        <v>N/A</v>
      </c>
      <c r="X4986" s="61" t="str">
        <f aca="false">IF(OR($W4986="N/A",$R4986="",$S4986=""),"N/A",IF($W4986&gt;=4,"Not Significant",IF($W4986&gt;=2,"Semi-Significant","Significant")))</f>
        <v>N/A</v>
      </c>
      <c r="Z4986" s="1" t="str">
        <f aca="false">IF($D4986="Z540.1 w/data",0,"")</f>
        <v/>
      </c>
      <c r="AA4986" s="1" t="e">
        <f aca="false">$Y4986+$Q4986+$Z4986</f>
        <v>#VALUE!</v>
      </c>
      <c r="AB4986" s="1" t="n">
        <f aca="false">$N4986+$Q4986</f>
        <v>0</v>
      </c>
      <c r="AC4986" s="1" t="str">
        <f aca="false">IF($Y4986="","",IF(AND($AA4986&gt;=$R4986,$AA4986&lt;=$S4986),"Pass","Fail"))</f>
        <v/>
      </c>
      <c r="AD4986" s="1" t="str">
        <f aca="false">IF($Y4986="","",IF($AA4986&gt;$R4986,"Pass","Fail"))</f>
        <v/>
      </c>
      <c r="AE4986" s="1" t="str">
        <f aca="false">IF($Y4986="","",IF($AA4986&gt;=$R4986,"Pass","Fail"))</f>
        <v/>
      </c>
      <c r="AF4986" s="1" t="str">
        <f aca="false">IF($Y4986="","",IF($AA4986&lt;=$S4986,"Pass","Fail"))</f>
        <v/>
      </c>
      <c r="AG4986" s="1" t="str">
        <f aca="false">IF($Y4986="","",IF($AA4986&lt;$S4986,"Pass","Fail"))</f>
        <v/>
      </c>
      <c r="AH4986" s="23" t="str">
        <f aca="true">INDIRECT(CHOOSE(MATCH($T4986,{"±","&gt;","≥","≤","&lt;"},0), "AC", "AD", "AE", "AF", "AG") &amp; ROW())</f>
        <v/>
      </c>
      <c r="AI4986" s="56" t="str">
        <f aca="false">IF($X4986="Not Significant","No Further Action Required",
IF($AH4986="","",
IF(AND($AH4986="Pass",$L4986="0 - Passed "),"Analysis performed; no further action required.",
IF(AND($AH4986="Fail",$L4986="1 - Failed "),"Analysis performed; no further action required.",
IF(AND($AH4986="Pass",$L4986="2 - Limited In Use "),"Analysis performed; no further action required.",
IF(AND($AH4986="Fail",$L4986="3 - Adjusted "),"Analysis performed; no further action required.",
"Unit fails analysis; TSM determination required."))))))</f>
        <v/>
      </c>
      <c r="AJ4986" s="58"/>
    </row>
    <row r="4987" customFormat="false" ht="15" hidden="false" customHeight="false" outlineLevel="0" collapsed="false">
      <c r="A4987" s="56"/>
      <c r="E4987" s="57" t="str">
        <f aca="false">IF(AND($F4987="",$G4987=""),"",IF($G4987="",$F4987,HYPERLINK($G4987,$F4987)))</f>
        <v/>
      </c>
      <c r="H4987" s="1" t="str">
        <f aca="false">IF($I4987="","None Attached",IF(LEFT($I4987,5)="https",HYPERLINK($I4987,"Datasheet"),HYPERLINK(_xlfn.CONCAT("https://",$I4987),"Datasheet")))</f>
        <v>None Attached</v>
      </c>
      <c r="M4987" s="56"/>
      <c r="P4987" s="58"/>
      <c r="Q4987" s="1" t="n">
        <f aca="false">$M4987-$N4987</f>
        <v>0</v>
      </c>
      <c r="R4987" s="56"/>
      <c r="T4987" s="59" t="s">
        <v>15</v>
      </c>
      <c r="U4987" s="1" t="n">
        <f aca="false">$S4987-$R4987</f>
        <v>0</v>
      </c>
      <c r="V4987" s="1" t="n">
        <f aca="false">IF($T4987="±",$Q4987*2,$Q4987)</f>
        <v>0</v>
      </c>
      <c r="W4987" s="60" t="str">
        <f aca="false">IFERROR($U4987/ABS($V4987),"N/A")</f>
        <v>N/A</v>
      </c>
      <c r="X4987" s="61" t="str">
        <f aca="false">IF(OR($W4987="N/A",$R4987="",$S4987=""),"N/A",IF($W4987&gt;=4,"Not Significant",IF($W4987&gt;=2,"Semi-Significant","Significant")))</f>
        <v>N/A</v>
      </c>
      <c r="Z4987" s="1" t="str">
        <f aca="false">IF($D4987="Z540.1 w/data",0,"")</f>
        <v/>
      </c>
      <c r="AA4987" s="1" t="e">
        <f aca="false">$Y4987+$Q4987+$Z4987</f>
        <v>#VALUE!</v>
      </c>
      <c r="AB4987" s="1" t="n">
        <f aca="false">$N4987+$Q4987</f>
        <v>0</v>
      </c>
      <c r="AC4987" s="1" t="str">
        <f aca="false">IF($Y4987="","",IF(AND($AA4987&gt;=$R4987,$AA4987&lt;=$S4987),"Pass","Fail"))</f>
        <v/>
      </c>
      <c r="AD4987" s="1" t="str">
        <f aca="false">IF($Y4987="","",IF($AA4987&gt;$R4987,"Pass","Fail"))</f>
        <v/>
      </c>
      <c r="AE4987" s="1" t="str">
        <f aca="false">IF($Y4987="","",IF($AA4987&gt;=$R4987,"Pass","Fail"))</f>
        <v/>
      </c>
      <c r="AF4987" s="1" t="str">
        <f aca="false">IF($Y4987="","",IF($AA4987&lt;=$S4987,"Pass","Fail"))</f>
        <v/>
      </c>
      <c r="AG4987" s="1" t="str">
        <f aca="false">IF($Y4987="","",IF($AA4987&lt;$S4987,"Pass","Fail"))</f>
        <v/>
      </c>
      <c r="AH4987" s="23" t="str">
        <f aca="true">INDIRECT(CHOOSE(MATCH($T4987,{"±","&gt;","≥","≤","&lt;"},0), "AC", "AD", "AE", "AF", "AG") &amp; ROW())</f>
        <v/>
      </c>
      <c r="AI4987" s="56" t="str">
        <f aca="false">IF($X4987="Not Significant","No Further Action Required",
IF($AH4987="","",
IF(AND($AH4987="Pass",$L4987="0 - Passed "),"Analysis performed; no further action required.",
IF(AND($AH4987="Fail",$L4987="1 - Failed "),"Analysis performed; no further action required.",
IF(AND($AH4987="Pass",$L4987="2 - Limited In Use "),"Analysis performed; no further action required.",
IF(AND($AH4987="Fail",$L4987="3 - Adjusted "),"Analysis performed; no further action required.",
"Unit fails analysis; TSM determination required."))))))</f>
        <v/>
      </c>
      <c r="AJ4987" s="58"/>
    </row>
    <row r="4988" customFormat="false" ht="15" hidden="false" customHeight="false" outlineLevel="0" collapsed="false">
      <c r="A4988" s="56"/>
      <c r="E4988" s="57" t="str">
        <f aca="false">IF(AND($F4988="",$G4988=""),"",IF($G4988="",$F4988,HYPERLINK($G4988,$F4988)))</f>
        <v/>
      </c>
      <c r="H4988" s="1" t="str">
        <f aca="false">IF($I4988="","None Attached",IF(LEFT($I4988,5)="https",HYPERLINK($I4988,"Datasheet"),HYPERLINK(_xlfn.CONCAT("https://",$I4988),"Datasheet")))</f>
        <v>None Attached</v>
      </c>
      <c r="M4988" s="56"/>
      <c r="P4988" s="58"/>
      <c r="Q4988" s="1" t="n">
        <f aca="false">$M4988-$N4988</f>
        <v>0</v>
      </c>
      <c r="R4988" s="56"/>
      <c r="T4988" s="59" t="s">
        <v>15</v>
      </c>
      <c r="U4988" s="1" t="n">
        <f aca="false">$S4988-$R4988</f>
        <v>0</v>
      </c>
      <c r="V4988" s="1" t="n">
        <f aca="false">IF($T4988="±",$Q4988*2,$Q4988)</f>
        <v>0</v>
      </c>
      <c r="W4988" s="60" t="str">
        <f aca="false">IFERROR($U4988/ABS($V4988),"N/A")</f>
        <v>N/A</v>
      </c>
      <c r="X4988" s="61" t="str">
        <f aca="false">IF(OR($W4988="N/A",$R4988="",$S4988=""),"N/A",IF($W4988&gt;=4,"Not Significant",IF($W4988&gt;=2,"Semi-Significant","Significant")))</f>
        <v>N/A</v>
      </c>
      <c r="Z4988" s="1" t="str">
        <f aca="false">IF($D4988="Z540.1 w/data",0,"")</f>
        <v/>
      </c>
      <c r="AA4988" s="1" t="e">
        <f aca="false">$Y4988+$Q4988+$Z4988</f>
        <v>#VALUE!</v>
      </c>
      <c r="AB4988" s="1" t="n">
        <f aca="false">$N4988+$Q4988</f>
        <v>0</v>
      </c>
      <c r="AC4988" s="1" t="str">
        <f aca="false">IF($Y4988="","",IF(AND($AA4988&gt;=$R4988,$AA4988&lt;=$S4988),"Pass","Fail"))</f>
        <v/>
      </c>
      <c r="AD4988" s="1" t="str">
        <f aca="false">IF($Y4988="","",IF($AA4988&gt;$R4988,"Pass","Fail"))</f>
        <v/>
      </c>
      <c r="AE4988" s="1" t="str">
        <f aca="false">IF($Y4988="","",IF($AA4988&gt;=$R4988,"Pass","Fail"))</f>
        <v/>
      </c>
      <c r="AF4988" s="1" t="str">
        <f aca="false">IF($Y4988="","",IF($AA4988&lt;=$S4988,"Pass","Fail"))</f>
        <v/>
      </c>
      <c r="AG4988" s="1" t="str">
        <f aca="false">IF($Y4988="","",IF($AA4988&lt;$S4988,"Pass","Fail"))</f>
        <v/>
      </c>
      <c r="AH4988" s="23" t="str">
        <f aca="true">INDIRECT(CHOOSE(MATCH($T4988,{"±","&gt;","≥","≤","&lt;"},0), "AC", "AD", "AE", "AF", "AG") &amp; ROW())</f>
        <v/>
      </c>
      <c r="AI4988" s="56" t="str">
        <f aca="false">IF($X4988="Not Significant","No Further Action Required",
IF($AH4988="","",
IF(AND($AH4988="Pass",$L4988="0 - Passed "),"Analysis performed; no further action required.",
IF(AND($AH4988="Fail",$L4988="1 - Failed "),"Analysis performed; no further action required.",
IF(AND($AH4988="Pass",$L4988="2 - Limited In Use "),"Analysis performed; no further action required.",
IF(AND($AH4988="Fail",$L4988="3 - Adjusted "),"Analysis performed; no further action required.",
"Unit fails analysis; TSM determination required."))))))</f>
        <v/>
      </c>
      <c r="AJ4988" s="58"/>
    </row>
    <row r="4989" customFormat="false" ht="15" hidden="false" customHeight="false" outlineLevel="0" collapsed="false">
      <c r="A4989" s="56"/>
      <c r="E4989" s="57" t="str">
        <f aca="false">IF(AND($F4989="",$G4989=""),"",IF($G4989="",$F4989,HYPERLINK($G4989,$F4989)))</f>
        <v/>
      </c>
      <c r="H4989" s="1" t="str">
        <f aca="false">IF($I4989="","None Attached",IF(LEFT($I4989,5)="https",HYPERLINK($I4989,"Datasheet"),HYPERLINK(_xlfn.CONCAT("https://",$I4989),"Datasheet")))</f>
        <v>None Attached</v>
      </c>
      <c r="M4989" s="56"/>
      <c r="P4989" s="58"/>
      <c r="Q4989" s="1" t="n">
        <f aca="false">$M4989-$N4989</f>
        <v>0</v>
      </c>
      <c r="R4989" s="56"/>
      <c r="T4989" s="59" t="s">
        <v>15</v>
      </c>
      <c r="U4989" s="1" t="n">
        <f aca="false">$S4989-$R4989</f>
        <v>0</v>
      </c>
      <c r="V4989" s="1" t="n">
        <f aca="false">IF($T4989="±",$Q4989*2,$Q4989)</f>
        <v>0</v>
      </c>
      <c r="W4989" s="60" t="str">
        <f aca="false">IFERROR($U4989/ABS($V4989),"N/A")</f>
        <v>N/A</v>
      </c>
      <c r="X4989" s="61" t="str">
        <f aca="false">IF(OR($W4989="N/A",$R4989="",$S4989=""),"N/A",IF($W4989&gt;=4,"Not Significant",IF($W4989&gt;=2,"Semi-Significant","Significant")))</f>
        <v>N/A</v>
      </c>
      <c r="Z4989" s="1" t="str">
        <f aca="false">IF($D4989="Z540.1 w/data",0,"")</f>
        <v/>
      </c>
      <c r="AA4989" s="1" t="e">
        <f aca="false">$Y4989+$Q4989+$Z4989</f>
        <v>#VALUE!</v>
      </c>
      <c r="AB4989" s="1" t="n">
        <f aca="false">$N4989+$Q4989</f>
        <v>0</v>
      </c>
      <c r="AC4989" s="1" t="str">
        <f aca="false">IF($Y4989="","",IF(AND($AA4989&gt;=$R4989,$AA4989&lt;=$S4989),"Pass","Fail"))</f>
        <v/>
      </c>
      <c r="AD4989" s="1" t="str">
        <f aca="false">IF($Y4989="","",IF($AA4989&gt;$R4989,"Pass","Fail"))</f>
        <v/>
      </c>
      <c r="AE4989" s="1" t="str">
        <f aca="false">IF($Y4989="","",IF($AA4989&gt;=$R4989,"Pass","Fail"))</f>
        <v/>
      </c>
      <c r="AF4989" s="1" t="str">
        <f aca="false">IF($Y4989="","",IF($AA4989&lt;=$S4989,"Pass","Fail"))</f>
        <v/>
      </c>
      <c r="AG4989" s="1" t="str">
        <f aca="false">IF($Y4989="","",IF($AA4989&lt;$S4989,"Pass","Fail"))</f>
        <v/>
      </c>
      <c r="AH4989" s="23" t="str">
        <f aca="true">INDIRECT(CHOOSE(MATCH($T4989,{"±","&gt;","≥","≤","&lt;"},0), "AC", "AD", "AE", "AF", "AG") &amp; ROW())</f>
        <v/>
      </c>
      <c r="AI4989" s="56" t="str">
        <f aca="false">IF($X4989="Not Significant","No Further Action Required",
IF($AH4989="","",
IF(AND($AH4989="Pass",$L4989="0 - Passed "),"Analysis performed; no further action required.",
IF(AND($AH4989="Fail",$L4989="1 - Failed "),"Analysis performed; no further action required.",
IF(AND($AH4989="Pass",$L4989="2 - Limited In Use "),"Analysis performed; no further action required.",
IF(AND($AH4989="Fail",$L4989="3 - Adjusted "),"Analysis performed; no further action required.",
"Unit fails analysis; TSM determination required."))))))</f>
        <v/>
      </c>
      <c r="AJ4989" s="58"/>
    </row>
    <row r="4990" customFormat="false" ht="15" hidden="false" customHeight="false" outlineLevel="0" collapsed="false">
      <c r="A4990" s="56"/>
      <c r="E4990" s="57" t="str">
        <f aca="false">IF(AND($F4990="",$G4990=""),"",IF($G4990="",$F4990,HYPERLINK($G4990,$F4990)))</f>
        <v/>
      </c>
      <c r="H4990" s="1" t="str">
        <f aca="false">IF($I4990="","None Attached",IF(LEFT($I4990,5)="https",HYPERLINK($I4990,"Datasheet"),HYPERLINK(_xlfn.CONCAT("https://",$I4990),"Datasheet")))</f>
        <v>None Attached</v>
      </c>
      <c r="M4990" s="56"/>
      <c r="P4990" s="58"/>
      <c r="Q4990" s="1" t="n">
        <f aca="false">$M4990-$N4990</f>
        <v>0</v>
      </c>
      <c r="R4990" s="56"/>
      <c r="T4990" s="59" t="s">
        <v>15</v>
      </c>
      <c r="U4990" s="1" t="n">
        <f aca="false">$S4990-$R4990</f>
        <v>0</v>
      </c>
      <c r="V4990" s="1" t="n">
        <f aca="false">IF($T4990="±",$Q4990*2,$Q4990)</f>
        <v>0</v>
      </c>
      <c r="W4990" s="60" t="str">
        <f aca="false">IFERROR($U4990/ABS($V4990),"N/A")</f>
        <v>N/A</v>
      </c>
      <c r="X4990" s="61" t="str">
        <f aca="false">IF(OR($W4990="N/A",$R4990="",$S4990=""),"N/A",IF($W4990&gt;=4,"Not Significant",IF($W4990&gt;=2,"Semi-Significant","Significant")))</f>
        <v>N/A</v>
      </c>
      <c r="Z4990" s="1" t="str">
        <f aca="false">IF($D4990="Z540.1 w/data",0,"")</f>
        <v/>
      </c>
      <c r="AA4990" s="1" t="e">
        <f aca="false">$Y4990+$Q4990+$Z4990</f>
        <v>#VALUE!</v>
      </c>
      <c r="AB4990" s="1" t="n">
        <f aca="false">$N4990+$Q4990</f>
        <v>0</v>
      </c>
      <c r="AC4990" s="1" t="str">
        <f aca="false">IF($Y4990="","",IF(AND($AA4990&gt;=$R4990,$AA4990&lt;=$S4990),"Pass","Fail"))</f>
        <v/>
      </c>
      <c r="AD4990" s="1" t="str">
        <f aca="false">IF($Y4990="","",IF($AA4990&gt;$R4990,"Pass","Fail"))</f>
        <v/>
      </c>
      <c r="AE4990" s="1" t="str">
        <f aca="false">IF($Y4990="","",IF($AA4990&gt;=$R4990,"Pass","Fail"))</f>
        <v/>
      </c>
      <c r="AF4990" s="1" t="str">
        <f aca="false">IF($Y4990="","",IF($AA4990&lt;=$S4990,"Pass","Fail"))</f>
        <v/>
      </c>
      <c r="AG4990" s="1" t="str">
        <f aca="false">IF($Y4990="","",IF($AA4990&lt;$S4990,"Pass","Fail"))</f>
        <v/>
      </c>
      <c r="AH4990" s="23" t="str">
        <f aca="true">INDIRECT(CHOOSE(MATCH($T4990,{"±","&gt;","≥","≤","&lt;"},0), "AC", "AD", "AE", "AF", "AG") &amp; ROW())</f>
        <v/>
      </c>
      <c r="AI4990" s="56" t="str">
        <f aca="false">IF($X4990="Not Significant","No Further Action Required",
IF($AH4990="","",
IF(AND($AH4990="Pass",$L4990="0 - Passed "),"Analysis performed; no further action required.",
IF(AND($AH4990="Fail",$L4990="1 - Failed "),"Analysis performed; no further action required.",
IF(AND($AH4990="Pass",$L4990="2 - Limited In Use "),"Analysis performed; no further action required.",
IF(AND($AH4990="Fail",$L4990="3 - Adjusted "),"Analysis performed; no further action required.",
"Unit fails analysis; TSM determination required."))))))</f>
        <v/>
      </c>
      <c r="AJ4990" s="58"/>
    </row>
    <row r="4991" customFormat="false" ht="15" hidden="false" customHeight="false" outlineLevel="0" collapsed="false">
      <c r="A4991" s="56"/>
      <c r="E4991" s="57" t="str">
        <f aca="false">IF(AND($F4991="",$G4991=""),"",IF($G4991="",$F4991,HYPERLINK($G4991,$F4991)))</f>
        <v/>
      </c>
      <c r="H4991" s="1" t="str">
        <f aca="false">IF($I4991="","None Attached",IF(LEFT($I4991,5)="https",HYPERLINK($I4991,"Datasheet"),HYPERLINK(_xlfn.CONCAT("https://",$I4991),"Datasheet")))</f>
        <v>None Attached</v>
      </c>
      <c r="M4991" s="56"/>
      <c r="P4991" s="58"/>
      <c r="Q4991" s="1" t="n">
        <f aca="false">$M4991-$N4991</f>
        <v>0</v>
      </c>
      <c r="R4991" s="56"/>
      <c r="T4991" s="59" t="s">
        <v>15</v>
      </c>
      <c r="U4991" s="1" t="n">
        <f aca="false">$S4991-$R4991</f>
        <v>0</v>
      </c>
      <c r="V4991" s="1" t="n">
        <f aca="false">IF($T4991="±",$Q4991*2,$Q4991)</f>
        <v>0</v>
      </c>
      <c r="W4991" s="60" t="str">
        <f aca="false">IFERROR($U4991/ABS($V4991),"N/A")</f>
        <v>N/A</v>
      </c>
      <c r="X4991" s="61" t="str">
        <f aca="false">IF(OR($W4991="N/A",$R4991="",$S4991=""),"N/A",IF($W4991&gt;=4,"Not Significant",IF($W4991&gt;=2,"Semi-Significant","Significant")))</f>
        <v>N/A</v>
      </c>
      <c r="Z4991" s="1" t="str">
        <f aca="false">IF($D4991="Z540.1 w/data",0,"")</f>
        <v/>
      </c>
      <c r="AA4991" s="1" t="e">
        <f aca="false">$Y4991+$Q4991+$Z4991</f>
        <v>#VALUE!</v>
      </c>
      <c r="AB4991" s="1" t="n">
        <f aca="false">$N4991+$Q4991</f>
        <v>0</v>
      </c>
      <c r="AC4991" s="1" t="str">
        <f aca="false">IF($Y4991="","",IF(AND($AA4991&gt;=$R4991,$AA4991&lt;=$S4991),"Pass","Fail"))</f>
        <v/>
      </c>
      <c r="AD4991" s="1" t="str">
        <f aca="false">IF($Y4991="","",IF($AA4991&gt;$R4991,"Pass","Fail"))</f>
        <v/>
      </c>
      <c r="AE4991" s="1" t="str">
        <f aca="false">IF($Y4991="","",IF($AA4991&gt;=$R4991,"Pass","Fail"))</f>
        <v/>
      </c>
      <c r="AF4991" s="1" t="str">
        <f aca="false">IF($Y4991="","",IF($AA4991&lt;=$S4991,"Pass","Fail"))</f>
        <v/>
      </c>
      <c r="AG4991" s="1" t="str">
        <f aca="false">IF($Y4991="","",IF($AA4991&lt;$S4991,"Pass","Fail"))</f>
        <v/>
      </c>
      <c r="AH4991" s="23" t="str">
        <f aca="true">INDIRECT(CHOOSE(MATCH($T4991,{"±","&gt;","≥","≤","&lt;"},0), "AC", "AD", "AE", "AF", "AG") &amp; ROW())</f>
        <v/>
      </c>
      <c r="AI4991" s="56" t="str">
        <f aca="false">IF($X4991="Not Significant","No Further Action Required",
IF($AH4991="","",
IF(AND($AH4991="Pass",$L4991="0 - Passed "),"Analysis performed; no further action required.",
IF(AND($AH4991="Fail",$L4991="1 - Failed "),"Analysis performed; no further action required.",
IF(AND($AH4991="Pass",$L4991="2 - Limited In Use "),"Analysis performed; no further action required.",
IF(AND($AH4991="Fail",$L4991="3 - Adjusted "),"Analysis performed; no further action required.",
"Unit fails analysis; TSM determination required."))))))</f>
        <v/>
      </c>
      <c r="AJ4991" s="58"/>
    </row>
    <row r="4992" customFormat="false" ht="15" hidden="false" customHeight="false" outlineLevel="0" collapsed="false">
      <c r="A4992" s="56"/>
      <c r="E4992" s="57" t="str">
        <f aca="false">IF(AND($F4992="",$G4992=""),"",IF($G4992="",$F4992,HYPERLINK($G4992,$F4992)))</f>
        <v/>
      </c>
      <c r="H4992" s="1" t="str">
        <f aca="false">IF($I4992="","None Attached",IF(LEFT($I4992,5)="https",HYPERLINK($I4992,"Datasheet"),HYPERLINK(_xlfn.CONCAT("https://",$I4992),"Datasheet")))</f>
        <v>None Attached</v>
      </c>
      <c r="M4992" s="56"/>
      <c r="P4992" s="58"/>
      <c r="Q4992" s="1" t="n">
        <f aca="false">$M4992-$N4992</f>
        <v>0</v>
      </c>
      <c r="R4992" s="56"/>
      <c r="T4992" s="59" t="s">
        <v>15</v>
      </c>
      <c r="U4992" s="1" t="n">
        <f aca="false">$S4992-$R4992</f>
        <v>0</v>
      </c>
      <c r="V4992" s="1" t="n">
        <f aca="false">IF($T4992="±",$Q4992*2,$Q4992)</f>
        <v>0</v>
      </c>
      <c r="W4992" s="60" t="str">
        <f aca="false">IFERROR($U4992/ABS($V4992),"N/A")</f>
        <v>N/A</v>
      </c>
      <c r="X4992" s="61" t="str">
        <f aca="false">IF(OR($W4992="N/A",$R4992="",$S4992=""),"N/A",IF($W4992&gt;=4,"Not Significant",IF($W4992&gt;=2,"Semi-Significant","Significant")))</f>
        <v>N/A</v>
      </c>
      <c r="Z4992" s="1" t="str">
        <f aca="false">IF($D4992="Z540.1 w/data",0,"")</f>
        <v/>
      </c>
      <c r="AA4992" s="1" t="e">
        <f aca="false">$Y4992+$Q4992+$Z4992</f>
        <v>#VALUE!</v>
      </c>
      <c r="AB4992" s="1" t="n">
        <f aca="false">$N4992+$Q4992</f>
        <v>0</v>
      </c>
      <c r="AC4992" s="1" t="str">
        <f aca="false">IF($Y4992="","",IF(AND($AA4992&gt;=$R4992,$AA4992&lt;=$S4992),"Pass","Fail"))</f>
        <v/>
      </c>
      <c r="AD4992" s="1" t="str">
        <f aca="false">IF($Y4992="","",IF($AA4992&gt;$R4992,"Pass","Fail"))</f>
        <v/>
      </c>
      <c r="AE4992" s="1" t="str">
        <f aca="false">IF($Y4992="","",IF($AA4992&gt;=$R4992,"Pass","Fail"))</f>
        <v/>
      </c>
      <c r="AF4992" s="1" t="str">
        <f aca="false">IF($Y4992="","",IF($AA4992&lt;=$S4992,"Pass","Fail"))</f>
        <v/>
      </c>
      <c r="AG4992" s="1" t="str">
        <f aca="false">IF($Y4992="","",IF($AA4992&lt;$S4992,"Pass","Fail"))</f>
        <v/>
      </c>
      <c r="AH4992" s="23" t="str">
        <f aca="true">INDIRECT(CHOOSE(MATCH($T4992,{"±","&gt;","≥","≤","&lt;"},0), "AC", "AD", "AE", "AF", "AG") &amp; ROW())</f>
        <v/>
      </c>
      <c r="AI4992" s="56" t="str">
        <f aca="false">IF($X4992="Not Significant","No Further Action Required",
IF($AH4992="","",
IF(AND($AH4992="Pass",$L4992="0 - Passed "),"Analysis performed; no further action required.",
IF(AND($AH4992="Fail",$L4992="1 - Failed "),"Analysis performed; no further action required.",
IF(AND($AH4992="Pass",$L4992="2 - Limited In Use "),"Analysis performed; no further action required.",
IF(AND($AH4992="Fail",$L4992="3 - Adjusted "),"Analysis performed; no further action required.",
"Unit fails analysis; TSM determination required."))))))</f>
        <v/>
      </c>
      <c r="AJ4992" s="58"/>
    </row>
    <row r="4993" customFormat="false" ht="15" hidden="false" customHeight="false" outlineLevel="0" collapsed="false">
      <c r="A4993" s="56"/>
      <c r="E4993" s="57" t="str">
        <f aca="false">IF(AND($F4993="",$G4993=""),"",IF($G4993="",$F4993,HYPERLINK($G4993,$F4993)))</f>
        <v/>
      </c>
      <c r="H4993" s="1" t="str">
        <f aca="false">IF($I4993="","None Attached",IF(LEFT($I4993,5)="https",HYPERLINK($I4993,"Datasheet"),HYPERLINK(_xlfn.CONCAT("https://",$I4993),"Datasheet")))</f>
        <v>None Attached</v>
      </c>
      <c r="M4993" s="56"/>
      <c r="P4993" s="58"/>
      <c r="Q4993" s="1" t="n">
        <f aca="false">$M4993-$N4993</f>
        <v>0</v>
      </c>
      <c r="R4993" s="56"/>
      <c r="T4993" s="59" t="s">
        <v>15</v>
      </c>
      <c r="U4993" s="1" t="n">
        <f aca="false">$S4993-$R4993</f>
        <v>0</v>
      </c>
      <c r="V4993" s="1" t="n">
        <f aca="false">IF($T4993="±",$Q4993*2,$Q4993)</f>
        <v>0</v>
      </c>
      <c r="W4993" s="60" t="str">
        <f aca="false">IFERROR($U4993/ABS($V4993),"N/A")</f>
        <v>N/A</v>
      </c>
      <c r="X4993" s="61" t="str">
        <f aca="false">IF(OR($W4993="N/A",$R4993="",$S4993=""),"N/A",IF($W4993&gt;=4,"Not Significant",IF($W4993&gt;=2,"Semi-Significant","Significant")))</f>
        <v>N/A</v>
      </c>
      <c r="Z4993" s="1" t="str">
        <f aca="false">IF($D4993="Z540.1 w/data",0,"")</f>
        <v/>
      </c>
      <c r="AA4993" s="1" t="e">
        <f aca="false">$Y4993+$Q4993+$Z4993</f>
        <v>#VALUE!</v>
      </c>
      <c r="AB4993" s="1" t="n">
        <f aca="false">$N4993+$Q4993</f>
        <v>0</v>
      </c>
      <c r="AC4993" s="1" t="str">
        <f aca="false">IF($Y4993="","",IF(AND($AA4993&gt;=$R4993,$AA4993&lt;=$S4993),"Pass","Fail"))</f>
        <v/>
      </c>
      <c r="AD4993" s="1" t="str">
        <f aca="false">IF($Y4993="","",IF($AA4993&gt;$R4993,"Pass","Fail"))</f>
        <v/>
      </c>
      <c r="AE4993" s="1" t="str">
        <f aca="false">IF($Y4993="","",IF($AA4993&gt;=$R4993,"Pass","Fail"))</f>
        <v/>
      </c>
      <c r="AF4993" s="1" t="str">
        <f aca="false">IF($Y4993="","",IF($AA4993&lt;=$S4993,"Pass","Fail"))</f>
        <v/>
      </c>
      <c r="AG4993" s="1" t="str">
        <f aca="false">IF($Y4993="","",IF($AA4993&lt;$S4993,"Pass","Fail"))</f>
        <v/>
      </c>
      <c r="AH4993" s="23" t="str">
        <f aca="true">INDIRECT(CHOOSE(MATCH($T4993,{"±","&gt;","≥","≤","&lt;"},0), "AC", "AD", "AE", "AF", "AG") &amp; ROW())</f>
        <v/>
      </c>
      <c r="AI4993" s="56" t="str">
        <f aca="false">IF($X4993="Not Significant","No Further Action Required",
IF($AH4993="","",
IF(AND($AH4993="Pass",$L4993="0 - Passed "),"Analysis performed; no further action required.",
IF(AND($AH4993="Fail",$L4993="1 - Failed "),"Analysis performed; no further action required.",
IF(AND($AH4993="Pass",$L4993="2 - Limited In Use "),"Analysis performed; no further action required.",
IF(AND($AH4993="Fail",$L4993="3 - Adjusted "),"Analysis performed; no further action required.",
"Unit fails analysis; TSM determination required."))))))</f>
        <v/>
      </c>
      <c r="AJ4993" s="58"/>
    </row>
    <row r="4994" customFormat="false" ht="15" hidden="false" customHeight="false" outlineLevel="0" collapsed="false">
      <c r="A4994" s="56"/>
      <c r="E4994" s="57" t="str">
        <f aca="false">IF(AND($F4994="",$G4994=""),"",IF($G4994="",$F4994,HYPERLINK($G4994,$F4994)))</f>
        <v/>
      </c>
      <c r="H4994" s="1" t="str">
        <f aca="false">IF($I4994="","None Attached",IF(LEFT($I4994,5)="https",HYPERLINK($I4994,"Datasheet"),HYPERLINK(_xlfn.CONCAT("https://",$I4994),"Datasheet")))</f>
        <v>None Attached</v>
      </c>
      <c r="M4994" s="56"/>
      <c r="P4994" s="58"/>
      <c r="Q4994" s="1" t="n">
        <f aca="false">$M4994-$N4994</f>
        <v>0</v>
      </c>
      <c r="R4994" s="56"/>
      <c r="T4994" s="59" t="s">
        <v>15</v>
      </c>
      <c r="U4994" s="1" t="n">
        <f aca="false">$S4994-$R4994</f>
        <v>0</v>
      </c>
      <c r="V4994" s="1" t="n">
        <f aca="false">IF($T4994="±",$Q4994*2,$Q4994)</f>
        <v>0</v>
      </c>
      <c r="W4994" s="60" t="str">
        <f aca="false">IFERROR($U4994/ABS($V4994),"N/A")</f>
        <v>N/A</v>
      </c>
      <c r="X4994" s="61" t="str">
        <f aca="false">IF(OR($W4994="N/A",$R4994="",$S4994=""),"N/A",IF($W4994&gt;=4,"Not Significant",IF($W4994&gt;=2,"Semi-Significant","Significant")))</f>
        <v>N/A</v>
      </c>
      <c r="Z4994" s="1" t="str">
        <f aca="false">IF($D4994="Z540.1 w/data",0,"")</f>
        <v/>
      </c>
      <c r="AA4994" s="1" t="e">
        <f aca="false">$Y4994+$Q4994+$Z4994</f>
        <v>#VALUE!</v>
      </c>
      <c r="AB4994" s="1" t="n">
        <f aca="false">$N4994+$Q4994</f>
        <v>0</v>
      </c>
      <c r="AC4994" s="1" t="str">
        <f aca="false">IF($Y4994="","",IF(AND($AA4994&gt;=$R4994,$AA4994&lt;=$S4994),"Pass","Fail"))</f>
        <v/>
      </c>
      <c r="AD4994" s="1" t="str">
        <f aca="false">IF($Y4994="","",IF($AA4994&gt;$R4994,"Pass","Fail"))</f>
        <v/>
      </c>
      <c r="AE4994" s="1" t="str">
        <f aca="false">IF($Y4994="","",IF($AA4994&gt;=$R4994,"Pass","Fail"))</f>
        <v/>
      </c>
      <c r="AF4994" s="1" t="str">
        <f aca="false">IF($Y4994="","",IF($AA4994&lt;=$S4994,"Pass","Fail"))</f>
        <v/>
      </c>
      <c r="AG4994" s="1" t="str">
        <f aca="false">IF($Y4994="","",IF($AA4994&lt;$S4994,"Pass","Fail"))</f>
        <v/>
      </c>
      <c r="AH4994" s="23" t="str">
        <f aca="true">INDIRECT(CHOOSE(MATCH($T4994,{"±","&gt;","≥","≤","&lt;"},0), "AC", "AD", "AE", "AF", "AG") &amp; ROW())</f>
        <v/>
      </c>
      <c r="AI4994" s="56" t="str">
        <f aca="false">IF($X4994="Not Significant","No Further Action Required",
IF($AH4994="","",
IF(AND($AH4994="Pass",$L4994="0 - Passed "),"Analysis performed; no further action required.",
IF(AND($AH4994="Fail",$L4994="1 - Failed "),"Analysis performed; no further action required.",
IF(AND($AH4994="Pass",$L4994="2 - Limited In Use "),"Analysis performed; no further action required.",
IF(AND($AH4994="Fail",$L4994="3 - Adjusted "),"Analysis performed; no further action required.",
"Unit fails analysis; TSM determination required."))))))</f>
        <v/>
      </c>
      <c r="AJ4994" s="58"/>
    </row>
    <row r="4995" customFormat="false" ht="15" hidden="false" customHeight="false" outlineLevel="0" collapsed="false">
      <c r="A4995" s="56"/>
      <c r="E4995" s="57" t="str">
        <f aca="false">IF(AND($F4995="",$G4995=""),"",IF($G4995="",$F4995,HYPERLINK($G4995,$F4995)))</f>
        <v/>
      </c>
      <c r="H4995" s="1" t="str">
        <f aca="false">IF($I4995="","None Attached",IF(LEFT($I4995,5)="https",HYPERLINK($I4995,"Datasheet"),HYPERLINK(_xlfn.CONCAT("https://",$I4995),"Datasheet")))</f>
        <v>None Attached</v>
      </c>
      <c r="M4995" s="56"/>
      <c r="P4995" s="58"/>
      <c r="Q4995" s="1" t="n">
        <f aca="false">$M4995-$N4995</f>
        <v>0</v>
      </c>
      <c r="R4995" s="56"/>
      <c r="T4995" s="59" t="s">
        <v>15</v>
      </c>
      <c r="U4995" s="1" t="n">
        <f aca="false">$S4995-$R4995</f>
        <v>0</v>
      </c>
      <c r="V4995" s="1" t="n">
        <f aca="false">IF($T4995="±",$Q4995*2,$Q4995)</f>
        <v>0</v>
      </c>
      <c r="W4995" s="60" t="str">
        <f aca="false">IFERROR($U4995/ABS($V4995),"N/A")</f>
        <v>N/A</v>
      </c>
      <c r="X4995" s="61" t="str">
        <f aca="false">IF(OR($W4995="N/A",$R4995="",$S4995=""),"N/A",IF($W4995&gt;=4,"Not Significant",IF($W4995&gt;=2,"Semi-Significant","Significant")))</f>
        <v>N/A</v>
      </c>
      <c r="Z4995" s="1" t="str">
        <f aca="false">IF($D4995="Z540.1 w/data",0,"")</f>
        <v/>
      </c>
      <c r="AA4995" s="1" t="e">
        <f aca="false">$Y4995+$Q4995+$Z4995</f>
        <v>#VALUE!</v>
      </c>
      <c r="AB4995" s="1" t="n">
        <f aca="false">$N4995+$Q4995</f>
        <v>0</v>
      </c>
      <c r="AC4995" s="1" t="str">
        <f aca="false">IF($Y4995="","",IF(AND($AA4995&gt;=$R4995,$AA4995&lt;=$S4995),"Pass","Fail"))</f>
        <v/>
      </c>
      <c r="AD4995" s="1" t="str">
        <f aca="false">IF($Y4995="","",IF($AA4995&gt;$R4995,"Pass","Fail"))</f>
        <v/>
      </c>
      <c r="AE4995" s="1" t="str">
        <f aca="false">IF($Y4995="","",IF($AA4995&gt;=$R4995,"Pass","Fail"))</f>
        <v/>
      </c>
      <c r="AF4995" s="1" t="str">
        <f aca="false">IF($Y4995="","",IF($AA4995&lt;=$S4995,"Pass","Fail"))</f>
        <v/>
      </c>
      <c r="AG4995" s="1" t="str">
        <f aca="false">IF($Y4995="","",IF($AA4995&lt;$S4995,"Pass","Fail"))</f>
        <v/>
      </c>
      <c r="AH4995" s="23" t="str">
        <f aca="true">INDIRECT(CHOOSE(MATCH($T4995,{"±","&gt;","≥","≤","&lt;"},0), "AC", "AD", "AE", "AF", "AG") &amp; ROW())</f>
        <v/>
      </c>
      <c r="AI4995" s="56" t="str">
        <f aca="false">IF($X4995="Not Significant","No Further Action Required",
IF($AH4995="","",
IF(AND($AH4995="Pass",$L4995="0 - Passed "),"Analysis performed; no further action required.",
IF(AND($AH4995="Fail",$L4995="1 - Failed "),"Analysis performed; no further action required.",
IF(AND($AH4995="Pass",$L4995="2 - Limited In Use "),"Analysis performed; no further action required.",
IF(AND($AH4995="Fail",$L4995="3 - Adjusted "),"Analysis performed; no further action required.",
"Unit fails analysis; TSM determination required."))))))</f>
        <v/>
      </c>
      <c r="AJ4995" s="58"/>
    </row>
    <row r="4996" customFormat="false" ht="15" hidden="false" customHeight="false" outlineLevel="0" collapsed="false">
      <c r="A4996" s="56"/>
      <c r="E4996" s="57" t="str">
        <f aca="false">IF(AND($F4996="",$G4996=""),"",IF($G4996="",$F4996,HYPERLINK($G4996,$F4996)))</f>
        <v/>
      </c>
      <c r="H4996" s="1" t="str">
        <f aca="false">IF($I4996="","None Attached",IF(LEFT($I4996,5)="https",HYPERLINK($I4996,"Datasheet"),HYPERLINK(_xlfn.CONCAT("https://",$I4996),"Datasheet")))</f>
        <v>None Attached</v>
      </c>
      <c r="M4996" s="56"/>
      <c r="P4996" s="58"/>
      <c r="Q4996" s="1" t="n">
        <f aca="false">$M4996-$N4996</f>
        <v>0</v>
      </c>
      <c r="R4996" s="56"/>
      <c r="T4996" s="59" t="s">
        <v>15</v>
      </c>
      <c r="U4996" s="1" t="n">
        <f aca="false">$S4996-$R4996</f>
        <v>0</v>
      </c>
      <c r="V4996" s="1" t="n">
        <f aca="false">IF($T4996="±",$Q4996*2,$Q4996)</f>
        <v>0</v>
      </c>
      <c r="W4996" s="60" t="str">
        <f aca="false">IFERROR($U4996/ABS($V4996),"N/A")</f>
        <v>N/A</v>
      </c>
      <c r="X4996" s="61" t="str">
        <f aca="false">IF(OR($W4996="N/A",$R4996="",$S4996=""),"N/A",IF($W4996&gt;=4,"Not Significant",IF($W4996&gt;=2,"Semi-Significant","Significant")))</f>
        <v>N/A</v>
      </c>
      <c r="Z4996" s="1" t="str">
        <f aca="false">IF($D4996="Z540.1 w/data",0,"")</f>
        <v/>
      </c>
      <c r="AA4996" s="1" t="e">
        <f aca="false">$Y4996+$Q4996+$Z4996</f>
        <v>#VALUE!</v>
      </c>
      <c r="AB4996" s="1" t="n">
        <f aca="false">$N4996+$Q4996</f>
        <v>0</v>
      </c>
      <c r="AC4996" s="1" t="str">
        <f aca="false">IF($Y4996="","",IF(AND($AA4996&gt;=$R4996,$AA4996&lt;=$S4996),"Pass","Fail"))</f>
        <v/>
      </c>
      <c r="AD4996" s="1" t="str">
        <f aca="false">IF($Y4996="","",IF($AA4996&gt;$R4996,"Pass","Fail"))</f>
        <v/>
      </c>
      <c r="AE4996" s="1" t="str">
        <f aca="false">IF($Y4996="","",IF($AA4996&gt;=$R4996,"Pass","Fail"))</f>
        <v/>
      </c>
      <c r="AF4996" s="1" t="str">
        <f aca="false">IF($Y4996="","",IF($AA4996&lt;=$S4996,"Pass","Fail"))</f>
        <v/>
      </c>
      <c r="AG4996" s="1" t="str">
        <f aca="false">IF($Y4996="","",IF($AA4996&lt;$S4996,"Pass","Fail"))</f>
        <v/>
      </c>
      <c r="AH4996" s="23" t="str">
        <f aca="true">INDIRECT(CHOOSE(MATCH($T4996,{"±","&gt;","≥","≤","&lt;"},0), "AC", "AD", "AE", "AF", "AG") &amp; ROW())</f>
        <v/>
      </c>
      <c r="AI4996" s="56" t="str">
        <f aca="false">IF($X4996="Not Significant","No Further Action Required",
IF($AH4996="","",
IF(AND($AH4996="Pass",$L4996="0 - Passed "),"Analysis performed; no further action required.",
IF(AND($AH4996="Fail",$L4996="1 - Failed "),"Analysis performed; no further action required.",
IF(AND($AH4996="Pass",$L4996="2 - Limited In Use "),"Analysis performed; no further action required.",
IF(AND($AH4996="Fail",$L4996="3 - Adjusted "),"Analysis performed; no further action required.",
"Unit fails analysis; TSM determination required."))))))</f>
        <v/>
      </c>
      <c r="AJ4996" s="58"/>
    </row>
    <row r="4997" customFormat="false" ht="15" hidden="false" customHeight="false" outlineLevel="0" collapsed="false">
      <c r="A4997" s="56"/>
      <c r="E4997" s="57" t="str">
        <f aca="false">IF(AND($F4997="",$G4997=""),"",IF($G4997="",$F4997,HYPERLINK($G4997,$F4997)))</f>
        <v/>
      </c>
      <c r="H4997" s="1" t="str">
        <f aca="false">IF($I4997="","None Attached",IF(LEFT($I4997,5)="https",HYPERLINK($I4997,"Datasheet"),HYPERLINK(_xlfn.CONCAT("https://",$I4997),"Datasheet")))</f>
        <v>None Attached</v>
      </c>
      <c r="M4997" s="56"/>
      <c r="P4997" s="58"/>
      <c r="Q4997" s="1" t="n">
        <f aca="false">$M4997-$N4997</f>
        <v>0</v>
      </c>
      <c r="R4997" s="56"/>
      <c r="T4997" s="59" t="s">
        <v>15</v>
      </c>
      <c r="U4997" s="1" t="n">
        <f aca="false">$S4997-$R4997</f>
        <v>0</v>
      </c>
      <c r="V4997" s="1" t="n">
        <f aca="false">IF($T4997="±",$Q4997*2,$Q4997)</f>
        <v>0</v>
      </c>
      <c r="W4997" s="60" t="str">
        <f aca="false">IFERROR($U4997/ABS($V4997),"N/A")</f>
        <v>N/A</v>
      </c>
      <c r="X4997" s="61" t="str">
        <f aca="false">IF(OR($W4997="N/A",$R4997="",$S4997=""),"N/A",IF($W4997&gt;=4,"Not Significant",IF($W4997&gt;=2,"Semi-Significant","Significant")))</f>
        <v>N/A</v>
      </c>
      <c r="Z4997" s="1" t="str">
        <f aca="false">IF($D4997="Z540.1 w/data",0,"")</f>
        <v/>
      </c>
      <c r="AA4997" s="1" t="e">
        <f aca="false">$Y4997+$Q4997+$Z4997</f>
        <v>#VALUE!</v>
      </c>
      <c r="AB4997" s="1" t="n">
        <f aca="false">$N4997+$Q4997</f>
        <v>0</v>
      </c>
      <c r="AC4997" s="1" t="str">
        <f aca="false">IF($Y4997="","",IF(AND($AA4997&gt;=$R4997,$AA4997&lt;=$S4997),"Pass","Fail"))</f>
        <v/>
      </c>
      <c r="AD4997" s="1" t="str">
        <f aca="false">IF($Y4997="","",IF($AA4997&gt;$R4997,"Pass","Fail"))</f>
        <v/>
      </c>
      <c r="AE4997" s="1" t="str">
        <f aca="false">IF($Y4997="","",IF($AA4997&gt;=$R4997,"Pass","Fail"))</f>
        <v/>
      </c>
      <c r="AF4997" s="1" t="str">
        <f aca="false">IF($Y4997="","",IF($AA4997&lt;=$S4997,"Pass","Fail"))</f>
        <v/>
      </c>
      <c r="AG4997" s="1" t="str">
        <f aca="false">IF($Y4997="","",IF($AA4997&lt;$S4997,"Pass","Fail"))</f>
        <v/>
      </c>
      <c r="AH4997" s="23" t="str">
        <f aca="true">INDIRECT(CHOOSE(MATCH($T4997,{"±","&gt;","≥","≤","&lt;"},0), "AC", "AD", "AE", "AF", "AG") &amp; ROW())</f>
        <v/>
      </c>
      <c r="AI4997" s="56" t="str">
        <f aca="false">IF($X4997="Not Significant","No Further Action Required",
IF($AH4997="","",
IF(AND($AH4997="Pass",$L4997="0 - Passed "),"Analysis performed; no further action required.",
IF(AND($AH4997="Fail",$L4997="1 - Failed "),"Analysis performed; no further action required.",
IF(AND($AH4997="Pass",$L4997="2 - Limited In Use "),"Analysis performed; no further action required.",
IF(AND($AH4997="Fail",$L4997="3 - Adjusted "),"Analysis performed; no further action required.",
"Unit fails analysis; TSM determination required."))))))</f>
        <v/>
      </c>
      <c r="AJ4997" s="58"/>
    </row>
    <row r="4998" customFormat="false" ht="15" hidden="false" customHeight="false" outlineLevel="0" collapsed="false">
      <c r="A4998" s="56"/>
      <c r="E4998" s="57" t="str">
        <f aca="false">IF(AND($F4998="",$G4998=""),"",IF($G4998="",$F4998,HYPERLINK($G4998,$F4998)))</f>
        <v/>
      </c>
      <c r="H4998" s="1" t="str">
        <f aca="false">IF($I4998="","None Attached",IF(LEFT($I4998,5)="https",HYPERLINK($I4998,"Datasheet"),HYPERLINK(_xlfn.CONCAT("https://",$I4998),"Datasheet")))</f>
        <v>None Attached</v>
      </c>
      <c r="M4998" s="56"/>
      <c r="P4998" s="58"/>
      <c r="Q4998" s="1" t="n">
        <f aca="false">$M4998-$N4998</f>
        <v>0</v>
      </c>
      <c r="R4998" s="56"/>
      <c r="T4998" s="59" t="s">
        <v>15</v>
      </c>
      <c r="U4998" s="1" t="n">
        <f aca="false">$S4998-$R4998</f>
        <v>0</v>
      </c>
      <c r="V4998" s="1" t="n">
        <f aca="false">IF($T4998="±",$Q4998*2,$Q4998)</f>
        <v>0</v>
      </c>
      <c r="W4998" s="60" t="str">
        <f aca="false">IFERROR($U4998/ABS($V4998),"N/A")</f>
        <v>N/A</v>
      </c>
      <c r="X4998" s="61" t="str">
        <f aca="false">IF(OR($W4998="N/A",$R4998="",$S4998=""),"N/A",IF($W4998&gt;=4,"Not Significant",IF($W4998&gt;=2,"Semi-Significant","Significant")))</f>
        <v>N/A</v>
      </c>
      <c r="Z4998" s="1" t="str">
        <f aca="false">IF($D4998="Z540.1 w/data",0,"")</f>
        <v/>
      </c>
      <c r="AA4998" s="1" t="e">
        <f aca="false">$Y4998+$Q4998+$Z4998</f>
        <v>#VALUE!</v>
      </c>
      <c r="AB4998" s="1" t="n">
        <f aca="false">$N4998+$Q4998</f>
        <v>0</v>
      </c>
      <c r="AC4998" s="1" t="str">
        <f aca="false">IF($Y4998="","",IF(AND($AA4998&gt;=$R4998,$AA4998&lt;=$S4998),"Pass","Fail"))</f>
        <v/>
      </c>
      <c r="AD4998" s="1" t="str">
        <f aca="false">IF($Y4998="","",IF($AA4998&gt;$R4998,"Pass","Fail"))</f>
        <v/>
      </c>
      <c r="AE4998" s="1" t="str">
        <f aca="false">IF($Y4998="","",IF($AA4998&gt;=$R4998,"Pass","Fail"))</f>
        <v/>
      </c>
      <c r="AF4998" s="1" t="str">
        <f aca="false">IF($Y4998="","",IF($AA4998&lt;=$S4998,"Pass","Fail"))</f>
        <v/>
      </c>
      <c r="AG4998" s="1" t="str">
        <f aca="false">IF($Y4998="","",IF($AA4998&lt;$S4998,"Pass","Fail"))</f>
        <v/>
      </c>
      <c r="AH4998" s="23" t="str">
        <f aca="true">INDIRECT(CHOOSE(MATCH($T4998,{"±","&gt;","≥","≤","&lt;"},0), "AC", "AD", "AE", "AF", "AG") &amp; ROW())</f>
        <v/>
      </c>
      <c r="AI4998" s="56" t="str">
        <f aca="false">IF($X4998="Not Significant","No Further Action Required",
IF($AH4998="","",
IF(AND($AH4998="Pass",$L4998="0 - Passed "),"Analysis performed; no further action required.",
IF(AND($AH4998="Fail",$L4998="1 - Failed "),"Analysis performed; no further action required.",
IF(AND($AH4998="Pass",$L4998="2 - Limited In Use "),"Analysis performed; no further action required.",
IF(AND($AH4998="Fail",$L4998="3 - Adjusted "),"Analysis performed; no further action required.",
"Unit fails analysis; TSM determination required."))))))</f>
        <v/>
      </c>
      <c r="AJ4998" s="58"/>
    </row>
    <row r="4999" customFormat="false" ht="15" hidden="false" customHeight="false" outlineLevel="0" collapsed="false">
      <c r="A4999" s="56"/>
      <c r="E4999" s="57" t="str">
        <f aca="false">IF(AND($F4999="",$G4999=""),"",IF($G4999="",$F4999,HYPERLINK($G4999,$F4999)))</f>
        <v/>
      </c>
      <c r="H4999" s="1" t="str">
        <f aca="false">IF($I4999="","None Attached",IF(LEFT($I4999,5)="https",HYPERLINK($I4999,"Datasheet"),HYPERLINK(_xlfn.CONCAT("https://",$I4999),"Datasheet")))</f>
        <v>None Attached</v>
      </c>
      <c r="M4999" s="56"/>
      <c r="P4999" s="58"/>
      <c r="Q4999" s="1" t="n">
        <f aca="false">$M4999-$N4999</f>
        <v>0</v>
      </c>
      <c r="R4999" s="56"/>
      <c r="T4999" s="59" t="s">
        <v>15</v>
      </c>
      <c r="U4999" s="1" t="n">
        <f aca="false">$S4999-$R4999</f>
        <v>0</v>
      </c>
      <c r="V4999" s="1" t="n">
        <f aca="false">IF($T4999="±",$Q4999*2,$Q4999)</f>
        <v>0</v>
      </c>
      <c r="W4999" s="60" t="str">
        <f aca="false">IFERROR($U4999/ABS($V4999),"N/A")</f>
        <v>N/A</v>
      </c>
      <c r="X4999" s="61" t="str">
        <f aca="false">IF(OR($W4999="N/A",$R4999="",$S4999=""),"N/A",IF($W4999&gt;=4,"Not Significant",IF($W4999&gt;=2,"Semi-Significant","Significant")))</f>
        <v>N/A</v>
      </c>
      <c r="Z4999" s="1" t="str">
        <f aca="false">IF($D4999="Z540.1 w/data",0,"")</f>
        <v/>
      </c>
      <c r="AA4999" s="1" t="e">
        <f aca="false">$Y4999+$Q4999+$Z4999</f>
        <v>#VALUE!</v>
      </c>
      <c r="AB4999" s="1" t="n">
        <f aca="false">$N4999+$Q4999</f>
        <v>0</v>
      </c>
      <c r="AC4999" s="1" t="str">
        <f aca="false">IF($Y4999="","",IF(AND($AA4999&gt;=$R4999,$AA4999&lt;=$S4999),"Pass","Fail"))</f>
        <v/>
      </c>
      <c r="AD4999" s="1" t="str">
        <f aca="false">IF($Y4999="","",IF($AA4999&gt;$R4999,"Pass","Fail"))</f>
        <v/>
      </c>
      <c r="AE4999" s="1" t="str">
        <f aca="false">IF($Y4999="","",IF($AA4999&gt;=$R4999,"Pass","Fail"))</f>
        <v/>
      </c>
      <c r="AF4999" s="1" t="str">
        <f aca="false">IF($Y4999="","",IF($AA4999&lt;=$S4999,"Pass","Fail"))</f>
        <v/>
      </c>
      <c r="AG4999" s="1" t="str">
        <f aca="false">IF($Y4999="","",IF($AA4999&lt;$S4999,"Pass","Fail"))</f>
        <v/>
      </c>
      <c r="AH4999" s="23" t="str">
        <f aca="true">INDIRECT(CHOOSE(MATCH($T4999,{"±","&gt;","≥","≤","&lt;"},0), "AC", "AD", "AE", "AF", "AG") &amp; ROW())</f>
        <v/>
      </c>
      <c r="AI4999" s="56" t="str">
        <f aca="false">IF($X4999="Not Significant","No Further Action Required",
IF($AH4999="","",
IF(AND($AH4999="Pass",$L4999="0 - Passed "),"Analysis performed; no further action required.",
IF(AND($AH4999="Fail",$L4999="1 - Failed "),"Analysis performed; no further action required.",
IF(AND($AH4999="Pass",$L4999="2 - Limited In Use "),"Analysis performed; no further action required.",
IF(AND($AH4999="Fail",$L4999="3 - Adjusted "),"Analysis performed; no further action required.",
"Unit fails analysis; TSM determination required."))))))</f>
        <v/>
      </c>
      <c r="AJ4999" s="58"/>
    </row>
    <row r="5000" customFormat="false" ht="15" hidden="false" customHeight="false" outlineLevel="0" collapsed="false">
      <c r="A5000" s="56"/>
      <c r="E5000" s="57" t="str">
        <f aca="false">IF(AND($F5000="",$G5000=""),"",IF($G5000="",$F5000,HYPERLINK($G5000,$F5000)))</f>
        <v/>
      </c>
      <c r="H5000" s="1" t="str">
        <f aca="false">IF($I5000="","None Attached",IF(LEFT($I5000,5)="https",HYPERLINK($I5000,"Datasheet"),HYPERLINK(_xlfn.CONCAT("https://",$I5000),"Datasheet")))</f>
        <v>None Attached</v>
      </c>
      <c r="M5000" s="56"/>
      <c r="P5000" s="58"/>
      <c r="Q5000" s="1" t="n">
        <f aca="false">$M5000-$N5000</f>
        <v>0</v>
      </c>
      <c r="R5000" s="56"/>
      <c r="T5000" s="59" t="s">
        <v>15</v>
      </c>
      <c r="U5000" s="1" t="n">
        <f aca="false">$S5000-$R5000</f>
        <v>0</v>
      </c>
      <c r="V5000" s="1" t="n">
        <f aca="false">IF($T5000="±",$Q5000*2,$Q5000)</f>
        <v>0</v>
      </c>
      <c r="W5000" s="60" t="str">
        <f aca="false">IFERROR($U5000/ABS($V5000),"N/A")</f>
        <v>N/A</v>
      </c>
      <c r="X5000" s="61" t="str">
        <f aca="false">IF(OR($W5000="N/A",$R5000="",$S5000=""),"N/A",IF($W5000&gt;=4,"Not Significant",IF($W5000&gt;=2,"Semi-Significant","Significant")))</f>
        <v>N/A</v>
      </c>
      <c r="Z5000" s="1" t="str">
        <f aca="false">IF($D5000="Z540.1 w/data",0,"")</f>
        <v/>
      </c>
      <c r="AA5000" s="1" t="e">
        <f aca="false">$Y5000+$Q5000+$Z5000</f>
        <v>#VALUE!</v>
      </c>
      <c r="AB5000" s="1" t="n">
        <f aca="false">$N5000+$Q5000</f>
        <v>0</v>
      </c>
      <c r="AC5000" s="1" t="str">
        <f aca="false">IF($Y5000="","",IF(AND($AA5000&gt;=$R5000,$AA5000&lt;=$S5000),"Pass","Fail"))</f>
        <v/>
      </c>
      <c r="AD5000" s="1" t="str">
        <f aca="false">IF($Y5000="","",IF($AA5000&gt;$R5000,"Pass","Fail"))</f>
        <v/>
      </c>
      <c r="AE5000" s="1" t="str">
        <f aca="false">IF($Y5000="","",IF($AA5000&gt;=$R5000,"Pass","Fail"))</f>
        <v/>
      </c>
      <c r="AF5000" s="1" t="str">
        <f aca="false">IF($Y5000="","",IF($AA5000&lt;=$S5000,"Pass","Fail"))</f>
        <v/>
      </c>
      <c r="AG5000" s="1" t="str">
        <f aca="false">IF($Y5000="","",IF($AA5000&lt;$S5000,"Pass","Fail"))</f>
        <v/>
      </c>
      <c r="AH5000" s="23" t="str">
        <f aca="true">INDIRECT(CHOOSE(MATCH($T5000,{"±","&gt;","≥","≤","&lt;"},0), "AC", "AD", "AE", "AF", "AG") &amp; ROW())</f>
        <v/>
      </c>
      <c r="AI5000" s="56" t="str">
        <f aca="false">IF($X5000="Not Significant","No Further Action Required",
IF($AH5000="","",
IF(AND($AH5000="Pass",$L5000="0 - Passed "),"Analysis performed; no further action required.",
IF(AND($AH5000="Fail",$L5000="1 - Failed "),"Analysis performed; no further action required.",
IF(AND($AH5000="Pass",$L5000="2 - Limited In Use "),"Analysis performed; no further action required.",
IF(AND($AH5000="Fail",$L5000="3 - Adjusted "),"Analysis performed; no further action required.",
"Unit fails analysis; TSM determination required."))))))</f>
        <v/>
      </c>
      <c r="AJ5000" s="58"/>
    </row>
    <row r="5001" customFormat="false" ht="15" hidden="false" customHeight="false" outlineLevel="0" collapsed="false">
      <c r="A5001" s="56"/>
      <c r="E5001" s="57" t="str">
        <f aca="false">IF(AND($F5001="",$G5001=""),"",IF($G5001="",$F5001,HYPERLINK($G5001,$F5001)))</f>
        <v/>
      </c>
      <c r="H5001" s="1" t="str">
        <f aca="false">IF($I5001="","None Attached",IF(LEFT($I5001,5)="https",HYPERLINK($I5001,"Datasheet"),HYPERLINK(_xlfn.CONCAT("https://",$I5001),"Datasheet")))</f>
        <v>None Attached</v>
      </c>
      <c r="M5001" s="56"/>
      <c r="P5001" s="58"/>
      <c r="Q5001" s="1" t="n">
        <f aca="false">$M5001-$N5001</f>
        <v>0</v>
      </c>
      <c r="R5001" s="56"/>
      <c r="T5001" s="59" t="s">
        <v>15</v>
      </c>
      <c r="U5001" s="1" t="n">
        <f aca="false">$S5001-$R5001</f>
        <v>0</v>
      </c>
      <c r="V5001" s="1" t="n">
        <f aca="false">IF($T5001="±",$Q5001*2,$Q5001)</f>
        <v>0</v>
      </c>
      <c r="W5001" s="60" t="str">
        <f aca="false">IFERROR($U5001/ABS($V5001),"N/A")</f>
        <v>N/A</v>
      </c>
      <c r="X5001" s="61" t="str">
        <f aca="false">IF(OR($W5001="N/A",$R5001="",$S5001=""),"N/A",IF($W5001&gt;=4,"Not Significant",IF($W5001&gt;=2,"Semi-Significant","Significant")))</f>
        <v>N/A</v>
      </c>
      <c r="Z5001" s="1" t="str">
        <f aca="false">IF($D5001="Z540.1 w/data",0,"")</f>
        <v/>
      </c>
      <c r="AA5001" s="1" t="e">
        <f aca="false">$Y5001+$Q5001+$Z5001</f>
        <v>#VALUE!</v>
      </c>
      <c r="AB5001" s="1" t="n">
        <f aca="false">$N5001+$Q5001</f>
        <v>0</v>
      </c>
      <c r="AC5001" s="1" t="str">
        <f aca="false">IF($Y5001="","",IF(AND($AA5001&gt;=$R5001,$AA5001&lt;=$S5001),"Pass","Fail"))</f>
        <v/>
      </c>
      <c r="AD5001" s="1" t="str">
        <f aca="false">IF($Y5001="","",IF($AA5001&gt;$R5001,"Pass","Fail"))</f>
        <v/>
      </c>
      <c r="AE5001" s="1" t="str">
        <f aca="false">IF($Y5001="","",IF($AA5001&gt;=$R5001,"Pass","Fail"))</f>
        <v/>
      </c>
      <c r="AF5001" s="1" t="str">
        <f aca="false">IF($Y5001="","",IF($AA5001&lt;=$S5001,"Pass","Fail"))</f>
        <v/>
      </c>
      <c r="AG5001" s="1" t="str">
        <f aca="false">IF($Y5001="","",IF($AA5001&lt;$S5001,"Pass","Fail"))</f>
        <v/>
      </c>
      <c r="AH5001" s="23" t="str">
        <f aca="true">INDIRECT(CHOOSE(MATCH($T5001,{"±","&gt;","≥","≤","&lt;"},0), "AC", "AD", "AE", "AF", "AG") &amp; ROW())</f>
        <v/>
      </c>
      <c r="AI5001" s="56" t="str">
        <f aca="false">IF($X5001="Not Significant","No Further Action Required",
IF($AH5001="","",
IF(AND($AH5001="Pass",$L5001="0 - Passed "),"Analysis performed; no further action required.",
IF(AND($AH5001="Fail",$L5001="1 - Failed "),"Analysis performed; no further action required.",
IF(AND($AH5001="Pass",$L5001="2 - Limited In Use "),"Analysis performed; no further action required.",
IF(AND($AH5001="Fail",$L5001="3 - Adjusted "),"Analysis performed; no further action required.",
"Unit fails analysis; TSM determination required."))))))</f>
        <v/>
      </c>
      <c r="AJ5001" s="58"/>
    </row>
    <row r="5002" customFormat="false" ht="15" hidden="false" customHeight="false" outlineLevel="0" collapsed="false">
      <c r="A5002" s="56"/>
      <c r="E5002" s="57" t="str">
        <f aca="false">IF(AND($F5002="",$G5002=""),"",IF($G5002="",$F5002,HYPERLINK($G5002,$F5002)))</f>
        <v/>
      </c>
      <c r="H5002" s="1" t="str">
        <f aca="false">IF($I5002="","None Attached",IF(LEFT($I5002,5)="https",HYPERLINK($I5002,"Datasheet"),HYPERLINK(_xlfn.CONCAT("https://",$I5002),"Datasheet")))</f>
        <v>None Attached</v>
      </c>
      <c r="M5002" s="56"/>
      <c r="P5002" s="58"/>
      <c r="Q5002" s="1" t="n">
        <f aca="false">$M5002-$N5002</f>
        <v>0</v>
      </c>
      <c r="R5002" s="56"/>
      <c r="T5002" s="59" t="s">
        <v>15</v>
      </c>
      <c r="U5002" s="1" t="n">
        <f aca="false">$S5002-$R5002</f>
        <v>0</v>
      </c>
      <c r="V5002" s="1" t="n">
        <f aca="false">IF($T5002="±",$Q5002*2,$Q5002)</f>
        <v>0</v>
      </c>
      <c r="W5002" s="60" t="str">
        <f aca="false">IFERROR($U5002/ABS($V5002),"N/A")</f>
        <v>N/A</v>
      </c>
      <c r="X5002" s="61" t="str">
        <f aca="false">IF(OR($W5002="N/A",$R5002="",$S5002=""),"N/A",IF($W5002&gt;=4,"Not Significant",IF($W5002&gt;=2,"Semi-Significant","Significant")))</f>
        <v>N/A</v>
      </c>
      <c r="Z5002" s="1" t="str">
        <f aca="false">IF($D5002="Z540.1 w/data",0,"")</f>
        <v/>
      </c>
      <c r="AA5002" s="1" t="e">
        <f aca="false">$Y5002+$Q5002+$Z5002</f>
        <v>#VALUE!</v>
      </c>
      <c r="AB5002" s="1" t="n">
        <f aca="false">$N5002+$Q5002</f>
        <v>0</v>
      </c>
      <c r="AC5002" s="1" t="str">
        <f aca="false">IF($Y5002="","",IF(AND($AA5002&gt;=$R5002,$AA5002&lt;=$S5002),"Pass","Fail"))</f>
        <v/>
      </c>
      <c r="AD5002" s="1" t="str">
        <f aca="false">IF($Y5002="","",IF($AA5002&gt;$R5002,"Pass","Fail"))</f>
        <v/>
      </c>
      <c r="AE5002" s="1" t="str">
        <f aca="false">IF($Y5002="","",IF($AA5002&gt;=$R5002,"Pass","Fail"))</f>
        <v/>
      </c>
      <c r="AF5002" s="1" t="str">
        <f aca="false">IF($Y5002="","",IF($AA5002&lt;=$S5002,"Pass","Fail"))</f>
        <v/>
      </c>
      <c r="AG5002" s="1" t="str">
        <f aca="false">IF($Y5002="","",IF($AA5002&lt;$S5002,"Pass","Fail"))</f>
        <v/>
      </c>
      <c r="AH5002" s="23" t="str">
        <f aca="true">INDIRECT(CHOOSE(MATCH($T5002,{"±","&gt;","≥","≤","&lt;"},0), "AC", "AD", "AE", "AF", "AG") &amp; ROW())</f>
        <v/>
      </c>
      <c r="AI5002" s="56" t="str">
        <f aca="false">IF($X5002="Not Significant","No Further Action Required",
IF($AH5002="","",
IF(AND($AH5002="Pass",$L5002="0 - Passed "),"Analysis performed; no further action required.",
IF(AND($AH5002="Fail",$L5002="1 - Failed "),"Analysis performed; no further action required.",
IF(AND($AH5002="Pass",$L5002="2 - Limited In Use "),"Analysis performed; no further action required.",
IF(AND($AH5002="Fail",$L5002="3 - Adjusted "),"Analysis performed; no further action required.",
"Unit fails analysis; TSM determination required."))))))</f>
        <v/>
      </c>
      <c r="AJ5002" s="58"/>
    </row>
    <row r="5003" customFormat="false" ht="15" hidden="false" customHeight="false" outlineLevel="0" collapsed="false">
      <c r="A5003" s="56"/>
      <c r="E5003" s="57" t="str">
        <f aca="false">IF(AND($F5003="",$G5003=""),"",IF($G5003="",$F5003,HYPERLINK($G5003,$F5003)))</f>
        <v/>
      </c>
      <c r="H5003" s="1" t="str">
        <f aca="false">IF($I5003="","None Attached",IF(LEFT($I5003,5)="https",HYPERLINK($I5003,"Datasheet"),HYPERLINK(_xlfn.CONCAT("https://",$I5003),"Datasheet")))</f>
        <v>None Attached</v>
      </c>
      <c r="M5003" s="56"/>
      <c r="P5003" s="58"/>
      <c r="Q5003" s="1" t="n">
        <f aca="false">$M5003-$N5003</f>
        <v>0</v>
      </c>
      <c r="R5003" s="56"/>
      <c r="T5003" s="59" t="s">
        <v>15</v>
      </c>
      <c r="U5003" s="1" t="n">
        <f aca="false">$S5003-$R5003</f>
        <v>0</v>
      </c>
      <c r="V5003" s="1" t="n">
        <f aca="false">IF($T5003="±",$Q5003*2,$Q5003)</f>
        <v>0</v>
      </c>
      <c r="W5003" s="60" t="str">
        <f aca="false">IFERROR($U5003/ABS($V5003),"N/A")</f>
        <v>N/A</v>
      </c>
      <c r="X5003" s="61" t="str">
        <f aca="false">IF(OR($W5003="N/A",$R5003="",$S5003=""),"N/A",IF($W5003&gt;=4,"Not Significant",IF($W5003&gt;=2,"Semi-Significant","Significant")))</f>
        <v>N/A</v>
      </c>
      <c r="Z5003" s="1" t="str">
        <f aca="false">IF($D5003="Z540.1 w/data",0,"")</f>
        <v/>
      </c>
      <c r="AA5003" s="1" t="e">
        <f aca="false">$Y5003+$Q5003+$Z5003</f>
        <v>#VALUE!</v>
      </c>
      <c r="AB5003" s="1" t="n">
        <f aca="false">$N5003+$Q5003</f>
        <v>0</v>
      </c>
      <c r="AC5003" s="1" t="str">
        <f aca="false">IF($Y5003="","",IF(AND($AA5003&gt;=$R5003,$AA5003&lt;=$S5003),"Pass","Fail"))</f>
        <v/>
      </c>
      <c r="AD5003" s="1" t="str">
        <f aca="false">IF($Y5003="","",IF($AA5003&gt;$R5003,"Pass","Fail"))</f>
        <v/>
      </c>
      <c r="AE5003" s="1" t="str">
        <f aca="false">IF($Y5003="","",IF($AA5003&gt;=$R5003,"Pass","Fail"))</f>
        <v/>
      </c>
      <c r="AF5003" s="1" t="str">
        <f aca="false">IF($Y5003="","",IF($AA5003&lt;=$S5003,"Pass","Fail"))</f>
        <v/>
      </c>
      <c r="AG5003" s="1" t="str">
        <f aca="false">IF($Y5003="","",IF($AA5003&lt;$S5003,"Pass","Fail"))</f>
        <v/>
      </c>
      <c r="AH5003" s="23" t="str">
        <f aca="true">INDIRECT(CHOOSE(MATCH($T5003,{"±","&gt;","≥","≤","&lt;"},0), "AC", "AD", "AE", "AF", "AG") &amp; ROW())</f>
        <v/>
      </c>
      <c r="AI5003" s="56" t="str">
        <f aca="false">IF($X5003="Not Significant","No Further Action Required",
IF($AH5003="","",
IF(AND($AH5003="Pass",$L5003="0 - Passed "),"Analysis performed; no further action required.",
IF(AND($AH5003="Fail",$L5003="1 - Failed "),"Analysis performed; no further action required.",
IF(AND($AH5003="Pass",$L5003="2 - Limited In Use "),"Analysis performed; no further action required.",
IF(AND($AH5003="Fail",$L5003="3 - Adjusted "),"Analysis performed; no further action required.",
"Unit fails analysis; TSM determination required."))))))</f>
        <v/>
      </c>
      <c r="AJ5003" s="58"/>
    </row>
    <row r="5004" customFormat="false" ht="15" hidden="false" customHeight="false" outlineLevel="0" collapsed="false">
      <c r="A5004" s="56"/>
      <c r="E5004" s="57" t="str">
        <f aca="false">IF(AND($F5004="",$G5004=""),"",IF($G5004="",$F5004,HYPERLINK($G5004,$F5004)))</f>
        <v/>
      </c>
      <c r="H5004" s="1" t="str">
        <f aca="false">IF($I5004="","None Attached",IF(LEFT($I5004,5)="https",HYPERLINK($I5004,"Datasheet"),HYPERLINK(_xlfn.CONCAT("https://",$I5004),"Datasheet")))</f>
        <v>None Attached</v>
      </c>
      <c r="M5004" s="56"/>
      <c r="P5004" s="58"/>
      <c r="Q5004" s="1" t="n">
        <f aca="false">$M5004-$N5004</f>
        <v>0</v>
      </c>
      <c r="R5004" s="56"/>
      <c r="T5004" s="59" t="s">
        <v>15</v>
      </c>
      <c r="U5004" s="1" t="n">
        <f aca="false">$S5004-$R5004</f>
        <v>0</v>
      </c>
      <c r="V5004" s="1" t="n">
        <f aca="false">IF($T5004="±",$Q5004*2,$Q5004)</f>
        <v>0</v>
      </c>
      <c r="W5004" s="60" t="str">
        <f aca="false">IFERROR($U5004/ABS($V5004),"N/A")</f>
        <v>N/A</v>
      </c>
      <c r="X5004" s="61" t="str">
        <f aca="false">IF(OR($W5004="N/A",$R5004="",$S5004=""),"N/A",IF($W5004&gt;=4,"Not Significant",IF($W5004&gt;=2,"Semi-Significant","Significant")))</f>
        <v>N/A</v>
      </c>
      <c r="Z5004" s="1" t="str">
        <f aca="false">IF($D5004="Z540.1 w/data",0,"")</f>
        <v/>
      </c>
      <c r="AA5004" s="1" t="e">
        <f aca="false">$Y5004+$Q5004+$Z5004</f>
        <v>#VALUE!</v>
      </c>
      <c r="AB5004" s="1" t="n">
        <f aca="false">$N5004+$Q5004</f>
        <v>0</v>
      </c>
      <c r="AC5004" s="1" t="str">
        <f aca="false">IF($Y5004="","",IF(AND($AA5004&gt;=$R5004,$AA5004&lt;=$S5004),"Pass","Fail"))</f>
        <v/>
      </c>
      <c r="AD5004" s="1" t="str">
        <f aca="false">IF($Y5004="","",IF($AA5004&gt;$R5004,"Pass","Fail"))</f>
        <v/>
      </c>
      <c r="AE5004" s="1" t="str">
        <f aca="false">IF($Y5004="","",IF($AA5004&gt;=$R5004,"Pass","Fail"))</f>
        <v/>
      </c>
      <c r="AF5004" s="1" t="str">
        <f aca="false">IF($Y5004="","",IF($AA5004&lt;=$S5004,"Pass","Fail"))</f>
        <v/>
      </c>
      <c r="AG5004" s="1" t="str">
        <f aca="false">IF($Y5004="","",IF($AA5004&lt;$S5004,"Pass","Fail"))</f>
        <v/>
      </c>
      <c r="AH5004" s="23" t="str">
        <f aca="true">INDIRECT(CHOOSE(MATCH($T5004,{"±","&gt;","≥","≤","&lt;"},0), "AC", "AD", "AE", "AF", "AG") &amp; ROW())</f>
        <v/>
      </c>
      <c r="AI5004" s="56" t="str">
        <f aca="false">IF($X5004="Not Significant","No Further Action Required",
IF($AH5004="","",
IF(AND($AH5004="Pass",$L5004="0 - Passed "),"Analysis performed; no further action required.",
IF(AND($AH5004="Fail",$L5004="1 - Failed "),"Analysis performed; no further action required.",
IF(AND($AH5004="Pass",$L5004="2 - Limited In Use "),"Analysis performed; no further action required.",
IF(AND($AH5004="Fail",$L5004="3 - Adjusted "),"Analysis performed; no further action required.",
"Unit fails analysis; TSM determination required."))))))</f>
        <v/>
      </c>
      <c r="AJ5004" s="58"/>
    </row>
    <row r="5005" customFormat="false" ht="15" hidden="false" customHeight="false" outlineLevel="0" collapsed="false">
      <c r="A5005" s="56"/>
      <c r="E5005" s="57" t="str">
        <f aca="false">IF(AND($F5005="",$G5005=""),"",IF($G5005="",$F5005,HYPERLINK($G5005,$F5005)))</f>
        <v/>
      </c>
      <c r="H5005" s="1" t="str">
        <f aca="false">IF($I5005="","None Attached",IF(LEFT($I5005,5)="https",HYPERLINK($I5005,"Datasheet"),HYPERLINK(_xlfn.CONCAT("https://",$I5005),"Datasheet")))</f>
        <v>None Attached</v>
      </c>
      <c r="M5005" s="56"/>
      <c r="P5005" s="58"/>
      <c r="Q5005" s="1" t="n">
        <f aca="false">$M5005-$N5005</f>
        <v>0</v>
      </c>
      <c r="R5005" s="56"/>
      <c r="T5005" s="59" t="s">
        <v>15</v>
      </c>
      <c r="U5005" s="1" t="n">
        <f aca="false">$S5005-$R5005</f>
        <v>0</v>
      </c>
      <c r="V5005" s="1" t="n">
        <f aca="false">IF($T5005="±",$Q5005*2,$Q5005)</f>
        <v>0</v>
      </c>
      <c r="W5005" s="60" t="str">
        <f aca="false">IFERROR($U5005/ABS($V5005),"N/A")</f>
        <v>N/A</v>
      </c>
      <c r="X5005" s="61" t="str">
        <f aca="false">IF(OR($W5005="N/A",$R5005="",$S5005=""),"N/A",IF($W5005&gt;=4,"Not Significant",IF($W5005&gt;=2,"Semi-Significant","Significant")))</f>
        <v>N/A</v>
      </c>
      <c r="Z5005" s="1" t="str">
        <f aca="false">IF($D5005="Z540.1 w/data",0,"")</f>
        <v/>
      </c>
      <c r="AA5005" s="1" t="e">
        <f aca="false">$Y5005+$Q5005+$Z5005</f>
        <v>#VALUE!</v>
      </c>
      <c r="AB5005" s="1" t="n">
        <f aca="false">$N5005+$Q5005</f>
        <v>0</v>
      </c>
      <c r="AC5005" s="1" t="str">
        <f aca="false">IF($Y5005="","",IF(AND($AA5005&gt;=$R5005,$AA5005&lt;=$S5005),"Pass","Fail"))</f>
        <v/>
      </c>
      <c r="AD5005" s="1" t="str">
        <f aca="false">IF($Y5005="","",IF($AA5005&gt;$R5005,"Pass","Fail"))</f>
        <v/>
      </c>
      <c r="AE5005" s="1" t="str">
        <f aca="false">IF($Y5005="","",IF($AA5005&gt;=$R5005,"Pass","Fail"))</f>
        <v/>
      </c>
      <c r="AF5005" s="1" t="str">
        <f aca="false">IF($Y5005="","",IF($AA5005&lt;=$S5005,"Pass","Fail"))</f>
        <v/>
      </c>
      <c r="AG5005" s="1" t="str">
        <f aca="false">IF($Y5005="","",IF($AA5005&lt;$S5005,"Pass","Fail"))</f>
        <v/>
      </c>
      <c r="AH5005" s="23" t="str">
        <f aca="true">INDIRECT(CHOOSE(MATCH($T5005,{"±","&gt;","≥","≤","&lt;"},0), "AC", "AD", "AE", "AF", "AG") &amp; ROW())</f>
        <v/>
      </c>
      <c r="AI5005" s="56" t="str">
        <f aca="false">IF($X5005="Not Significant","No Further Action Required",
IF($AH5005="","",
IF(AND($AH5005="Pass",$L5005="0 - Passed "),"Analysis performed; no further action required.",
IF(AND($AH5005="Fail",$L5005="1 - Failed "),"Analysis performed; no further action required.",
IF(AND($AH5005="Pass",$L5005="2 - Limited In Use "),"Analysis performed; no further action required.",
IF(AND($AH5005="Fail",$L5005="3 - Adjusted "),"Analysis performed; no further action required.",
"Unit fails analysis; TSM determination required."))))))</f>
        <v/>
      </c>
      <c r="AJ5005" s="58"/>
    </row>
    <row r="5006" customFormat="false" ht="15" hidden="false" customHeight="false" outlineLevel="0" collapsed="false">
      <c r="A5006" s="56"/>
      <c r="E5006" s="57" t="str">
        <f aca="false">IF(AND($F5006="",$G5006=""),"",IF($G5006="",$F5006,HYPERLINK($G5006,$F5006)))</f>
        <v/>
      </c>
      <c r="H5006" s="1" t="str">
        <f aca="false">IF($I5006="","None Attached",IF(LEFT($I5006,5)="https",HYPERLINK($I5006,"Datasheet"),HYPERLINK(_xlfn.CONCAT("https://",$I5006),"Datasheet")))</f>
        <v>None Attached</v>
      </c>
      <c r="M5006" s="56"/>
      <c r="P5006" s="58"/>
      <c r="Q5006" s="1" t="n">
        <f aca="false">$M5006-$N5006</f>
        <v>0</v>
      </c>
      <c r="R5006" s="56"/>
      <c r="T5006" s="59" t="s">
        <v>15</v>
      </c>
      <c r="U5006" s="1" t="n">
        <f aca="false">$S5006-$R5006</f>
        <v>0</v>
      </c>
      <c r="V5006" s="1" t="n">
        <f aca="false">IF($T5006="±",$Q5006*2,$Q5006)</f>
        <v>0</v>
      </c>
      <c r="W5006" s="60" t="str">
        <f aca="false">IFERROR($U5006/ABS($V5006),"N/A")</f>
        <v>N/A</v>
      </c>
      <c r="X5006" s="61" t="str">
        <f aca="false">IF(OR($W5006="N/A",$R5006="",$S5006=""),"N/A",IF($W5006&gt;=4,"Not Significant",IF($W5006&gt;=2,"Semi-Significant","Significant")))</f>
        <v>N/A</v>
      </c>
      <c r="Z5006" s="1" t="str">
        <f aca="false">IF($D5006="Z540.1 w/data",0,"")</f>
        <v/>
      </c>
      <c r="AA5006" s="1" t="e">
        <f aca="false">$Y5006+$Q5006+$Z5006</f>
        <v>#VALUE!</v>
      </c>
      <c r="AB5006" s="1" t="n">
        <f aca="false">$N5006+$Q5006</f>
        <v>0</v>
      </c>
      <c r="AC5006" s="1" t="str">
        <f aca="false">IF($Y5006="","",IF(AND($AA5006&gt;=$R5006,$AA5006&lt;=$S5006),"Pass","Fail"))</f>
        <v/>
      </c>
      <c r="AD5006" s="1" t="str">
        <f aca="false">IF($Y5006="","",IF($AA5006&gt;$R5006,"Pass","Fail"))</f>
        <v/>
      </c>
      <c r="AE5006" s="1" t="str">
        <f aca="false">IF($Y5006="","",IF($AA5006&gt;=$R5006,"Pass","Fail"))</f>
        <v/>
      </c>
      <c r="AF5006" s="1" t="str">
        <f aca="false">IF($Y5006="","",IF($AA5006&lt;=$S5006,"Pass","Fail"))</f>
        <v/>
      </c>
      <c r="AG5006" s="1" t="str">
        <f aca="false">IF($Y5006="","",IF($AA5006&lt;$S5006,"Pass","Fail"))</f>
        <v/>
      </c>
      <c r="AH5006" s="23" t="str">
        <f aca="true">INDIRECT(CHOOSE(MATCH($T5006,{"±","&gt;","≥","≤","&lt;"},0), "AC", "AD", "AE", "AF", "AG") &amp; ROW())</f>
        <v/>
      </c>
      <c r="AI5006" s="56" t="str">
        <f aca="false">IF($X5006="Not Significant","No Further Action Required",
IF($AH5006="","",
IF(AND($AH5006="Pass",$L5006="0 - Passed "),"Analysis performed; no further action required.",
IF(AND($AH5006="Fail",$L5006="1 - Failed "),"Analysis performed; no further action required.",
IF(AND($AH5006="Pass",$L5006="2 - Limited In Use "),"Analysis performed; no further action required.",
IF(AND($AH5006="Fail",$L5006="3 - Adjusted "),"Analysis performed; no further action required.",
"Unit fails analysis; TSM determination required."))))))</f>
        <v/>
      </c>
      <c r="AJ5006" s="58"/>
    </row>
    <row r="5007" customFormat="false" ht="15" hidden="false" customHeight="false" outlineLevel="0" collapsed="false">
      <c r="A5007" s="56"/>
      <c r="E5007" s="57" t="str">
        <f aca="false">IF(AND($F5007="",$G5007=""),"",IF($G5007="",$F5007,HYPERLINK($G5007,$F5007)))</f>
        <v/>
      </c>
      <c r="H5007" s="1" t="str">
        <f aca="false">IF($I5007="","None Attached",IF(LEFT($I5007,5)="https",HYPERLINK($I5007,"Datasheet"),HYPERLINK(_xlfn.CONCAT("https://",$I5007),"Datasheet")))</f>
        <v>None Attached</v>
      </c>
      <c r="M5007" s="56"/>
      <c r="P5007" s="58"/>
      <c r="Q5007" s="1" t="n">
        <f aca="false">$M5007-$N5007</f>
        <v>0</v>
      </c>
      <c r="R5007" s="56"/>
      <c r="T5007" s="59" t="s">
        <v>15</v>
      </c>
      <c r="U5007" s="1" t="n">
        <f aca="false">$S5007-$R5007</f>
        <v>0</v>
      </c>
      <c r="V5007" s="1" t="n">
        <f aca="false">IF($T5007="±",$Q5007*2,$Q5007)</f>
        <v>0</v>
      </c>
      <c r="W5007" s="60" t="str">
        <f aca="false">IFERROR($U5007/ABS($V5007),"N/A")</f>
        <v>N/A</v>
      </c>
      <c r="X5007" s="61" t="str">
        <f aca="false">IF(OR($W5007="N/A",$R5007="",$S5007=""),"N/A",IF($W5007&gt;=4,"Not Significant",IF($W5007&gt;=2,"Semi-Significant","Significant")))</f>
        <v>N/A</v>
      </c>
      <c r="Z5007" s="1" t="str">
        <f aca="false">IF($D5007="Z540.1 w/data",0,"")</f>
        <v/>
      </c>
      <c r="AA5007" s="1" t="e">
        <f aca="false">$Y5007+$Q5007+$Z5007</f>
        <v>#VALUE!</v>
      </c>
      <c r="AB5007" s="1" t="n">
        <f aca="false">$N5007+$Q5007</f>
        <v>0</v>
      </c>
      <c r="AC5007" s="1" t="str">
        <f aca="false">IF($Y5007="","",IF(AND($AA5007&gt;=$R5007,$AA5007&lt;=$S5007),"Pass","Fail"))</f>
        <v/>
      </c>
      <c r="AD5007" s="1" t="str">
        <f aca="false">IF($Y5007="","",IF($AA5007&gt;$R5007,"Pass","Fail"))</f>
        <v/>
      </c>
      <c r="AE5007" s="1" t="str">
        <f aca="false">IF($Y5007="","",IF($AA5007&gt;=$R5007,"Pass","Fail"))</f>
        <v/>
      </c>
      <c r="AF5007" s="1" t="str">
        <f aca="false">IF($Y5007="","",IF($AA5007&lt;=$S5007,"Pass","Fail"))</f>
        <v/>
      </c>
      <c r="AG5007" s="1" t="str">
        <f aca="false">IF($Y5007="","",IF($AA5007&lt;$S5007,"Pass","Fail"))</f>
        <v/>
      </c>
      <c r="AH5007" s="23" t="str">
        <f aca="true">INDIRECT(CHOOSE(MATCH($T5007,{"±","&gt;","≥","≤","&lt;"},0), "AC", "AD", "AE", "AF", "AG") &amp; ROW())</f>
        <v/>
      </c>
      <c r="AI5007" s="56" t="str">
        <f aca="false">IF($X5007="Not Significant","No Further Action Required",
IF($AH5007="","",
IF(AND($AH5007="Pass",$L5007="0 - Passed "),"Analysis performed; no further action required.",
IF(AND($AH5007="Fail",$L5007="1 - Failed "),"Analysis performed; no further action required.",
IF(AND($AH5007="Pass",$L5007="2 - Limited In Use "),"Analysis performed; no further action required.",
IF(AND($AH5007="Fail",$L5007="3 - Adjusted "),"Analysis performed; no further action required.",
"Unit fails analysis; TSM determination required."))))))</f>
        <v/>
      </c>
      <c r="AJ5007" s="58"/>
    </row>
    <row r="5008" customFormat="false" ht="15" hidden="false" customHeight="false" outlineLevel="0" collapsed="false">
      <c r="A5008" s="62"/>
      <c r="B5008" s="63"/>
      <c r="C5008" s="64"/>
      <c r="D5008" s="63"/>
      <c r="E5008" s="65" t="str">
        <f aca="false">IF(AND($F5008="",$G5008=""),"",IF($G5008="",$F5008,HYPERLINK($G5008,$F5008)))</f>
        <v/>
      </c>
      <c r="F5008" s="63"/>
      <c r="G5008" s="63"/>
      <c r="H5008" s="63" t="str">
        <f aca="false">IF($I5008="","None Attached",IF(LEFT($I5008,5)="https",HYPERLINK($I5008,"Datasheet"),HYPERLINK(_xlfn.CONCAT("https://",$I5008),"Datasheet")))</f>
        <v>None Attached</v>
      </c>
      <c r="I5008" s="63"/>
      <c r="J5008" s="63"/>
      <c r="K5008" s="63"/>
      <c r="L5008" s="63"/>
      <c r="M5008" s="62"/>
      <c r="N5008" s="63"/>
      <c r="O5008" s="63"/>
      <c r="P5008" s="66"/>
      <c r="Q5008" s="63" t="n">
        <f aca="false">$M5008-$N5008</f>
        <v>0</v>
      </c>
      <c r="R5008" s="62"/>
      <c r="S5008" s="63"/>
      <c r="T5008" s="67" t="s">
        <v>15</v>
      </c>
      <c r="U5008" s="63" t="n">
        <f aca="false">$S5008-$R5008</f>
        <v>0</v>
      </c>
      <c r="V5008" s="63" t="n">
        <f aca="false">IF($T5008="±",$Q5008*2,$Q5008)</f>
        <v>0</v>
      </c>
      <c r="W5008" s="68" t="str">
        <f aca="false">IFERROR($U5008/ABS($V5008),"N/A")</f>
        <v>N/A</v>
      </c>
      <c r="X5008" s="69" t="str">
        <f aca="false">IF(OR($W5008="N/A",$R5008="",$S5008=""),"N/A",IF($W5008&gt;=4,"Not Significant",IF($W5008&gt;=2,"Semi-Significant","Significant")))</f>
        <v>N/A</v>
      </c>
      <c r="Y5008" s="63"/>
      <c r="Z5008" s="63" t="str">
        <f aca="false">IF($D5008="Z540.1 w/data",0,"")</f>
        <v/>
      </c>
      <c r="AA5008" s="63" t="e">
        <f aca="false">$Y5008+$Q5008+$Z5008</f>
        <v>#VALUE!</v>
      </c>
      <c r="AB5008" s="63" t="n">
        <f aca="false">$N5008+$Q5008</f>
        <v>0</v>
      </c>
      <c r="AC5008" s="63" t="str">
        <f aca="false">IF($Y5008="","",IF(AND($AA5008&gt;=$R5008,$AA5008&lt;=$S5008),"Pass","Fail"))</f>
        <v/>
      </c>
      <c r="AD5008" s="63" t="str">
        <f aca="false">IF($Y5008="","",IF($AA5008&gt;$R5008,"Pass","Fail"))</f>
        <v/>
      </c>
      <c r="AE5008" s="63" t="str">
        <f aca="false">IF($Y5008="","",IF($AA5008&gt;=$R5008,"Pass","Fail"))</f>
        <v/>
      </c>
      <c r="AF5008" s="63" t="str">
        <f aca="false">IF($Y5008="","",IF($AA5008&lt;=$S5008,"Pass","Fail"))</f>
        <v/>
      </c>
      <c r="AG5008" s="63" t="str">
        <f aca="false">IF($Y5008="","",IF($AA5008&lt;$S5008,"Pass","Fail"))</f>
        <v/>
      </c>
      <c r="AH5008" s="70" t="str">
        <f aca="true">INDIRECT(CHOOSE(MATCH($T5008,{"±","&gt;","≥","≤","&lt;"},0), "AC", "AD", "AE", "AF", "AG") &amp; ROW())</f>
        <v/>
      </c>
      <c r="AI5008" s="62" t="str">
        <f aca="false">IF($X5008="Not Significant","No Further Action Required",
IF($AH5008="","",
IF(AND($AH5008="Pass",$L5008="0 - Passed "),"Analysis performed; no further action required.",
IF(AND($AH5008="Fail",$L5008="1 - Failed "),"Analysis performed; no further action required.",
IF(AND($AH5008="Pass",$L5008="2 - Limited In Use "),"Analysis performed; no further action required.",
IF(AND($AH5008="Fail",$L5008="3 - Adjusted "),"Analysis performed; no further action required.",
"Unit fails analysis; TSM determination required."))))))</f>
        <v/>
      </c>
      <c r="AJ5008" s="66"/>
    </row>
  </sheetData>
  <mergeCells count="4">
    <mergeCell ref="A8:L8"/>
    <mergeCell ref="M8:P8"/>
    <mergeCell ref="R8:X8"/>
    <mergeCell ref="Y8:AJ8"/>
  </mergeCells>
  <conditionalFormatting sqref="A10:AJ5008">
    <cfRule type="expression" priority="2" aboveAverage="0" equalAverage="0" bottom="0" percent="0" rank="0" text="" dxfId="8">
      <formula>$AI10="Unit fails analysis; TSM determination required."</formula>
    </cfRule>
    <cfRule type="expression" priority="3" aboveAverage="0" equalAverage="0" bottom="0" percent="0" rank="0" text="" dxfId="9">
      <formula>$AI10="Significant preliminary finding &amp; no data; TSM determination required."</formula>
    </cfRule>
    <cfRule type="expression" priority="4" aboveAverage="0" equalAverage="0" bottom="0" percent="0" rank="0" text="" dxfId="10">
      <formula>$AI10="FI Fails; TSM Determination Required"</formula>
    </cfRule>
    <cfRule type="expression" priority="5" aboveAverage="0" equalAverage="0" bottom="0" percent="0" rank="0" text="" dxfId="11">
      <formula>$AI10="No Further Action Required"</formula>
    </cfRule>
    <cfRule type="expression" priority="6" aboveAverage="0" equalAverage="0" bottom="0" percent="0" rank="0" text="" dxfId="12">
      <formula>$AI10="Analysis performed; no further action required."</formula>
    </cfRule>
    <cfRule type="expression" priority="7" aboveAverage="0" equalAverage="0" bottom="0" percent="0" rank="0" text="" dxfId="13">
      <formula>$AI10="No intersection; no further action required."</formula>
    </cfRule>
    <cfRule type="expression" priority="8" aboveAverage="0" equalAverage="0" bottom="0" percent="0" rank="0" text="" dxfId="14">
      <formula>$X10="Not Significant"</formula>
    </cfRule>
  </conditionalFormatting>
  <conditionalFormatting sqref="Y10:Z5008 R10:T5008 M10:P5008">
    <cfRule type="expression" priority="9" aboveAverage="0" equalAverage="0" bottom="0" percent="0" rank="0" text="" dxfId="15">
      <formula>LEN(TRIM(M10))=0</formula>
    </cfRule>
  </conditionalFormatting>
  <conditionalFormatting sqref="A10:X5008">
    <cfRule type="expression" priority="10" aboveAverage="0" equalAverage="0" bottom="0" percent="0" rank="0" text="" dxfId="16">
      <formula>$X10="Significant"</formula>
    </cfRule>
    <cfRule type="expression" priority="11" aboveAverage="0" equalAverage="0" bottom="0" percent="0" rank="0" text="" dxfId="17">
      <formula>$X10="Semi-Significant"</formula>
    </cfRule>
  </conditionalFormatting>
  <dataValidations count="5">
    <dataValidation allowBlank="true" errorStyle="stop" operator="between" showDropDown="false" showErrorMessage="true" showInputMessage="true" sqref="T10:T5008" type="list">
      <formula1>$AC$1:$AC$5</formula1>
      <formula2>0</formula2>
    </dataValidation>
    <dataValidation allowBlank="true" errorStyle="stop" operator="between" showDropDown="false" showErrorMessage="true" showInputMessage="true" sqref="R10:S5008 Y10:Y5008" type="decimal">
      <formula1>-9.99999999999999E+037</formula1>
      <formula2>9.99999999999999E+037</formula2>
    </dataValidation>
    <dataValidation allowBlank="true" errorStyle="stop" operator="between" showDropDown="false" showErrorMessage="true" showInputMessage="true" sqref="M10:O5008" type="decimal">
      <formula1>-9.99999999999999E+039</formula1>
      <formula2>9.99999999999999E+040</formula2>
    </dataValidation>
    <dataValidation allowBlank="true" errorStyle="stop" operator="between" showDropDown="false" showErrorMessage="true" showInputMessage="true" sqref="Z10:Z5008" type="decimal">
      <formula1>-9.99999999999999E+033</formula1>
      <formula2>9.99999999999999E+033</formula2>
    </dataValidation>
    <dataValidation allowBlank="false" errorStyle="stop" operator="between" showDropDown="false" showErrorMessage="true" showInputMessage="true" sqref="AI10:AI5008" type="list">
      <formula1>$AD$1:$AD$6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macro="ThisWorkbook.ImportData">
                <anchor moveWithCells="true" sizeWithCells="false">
                  <from>
                    <xdr:col>9</xdr:col>
                    <xdr:colOff>19080</xdr:colOff>
                    <xdr:row>0</xdr:row>
                    <xdr:rowOff>0</xdr:rowOff>
                  </from>
                  <to>
                    <xdr:col>11</xdr:col>
                    <xdr:colOff>4320</xdr:colOff>
                    <xdr:row>5</xdr:row>
                    <xdr:rowOff>9360</xdr:rowOff>
                  </to>
                </anchor>
              </controlPr>
            </control>
          </mc:Choice>
        </mc:AlternateContent>
        <mc:AlternateContent xmlns:mc="http://schemas.openxmlformats.org/markup-compatibility/2006">
          <mc:Choice Requires="x14">
            <control shapeId="1002" r:id="rId4" name="Button 2">
              <controlPr defaultSize="0" print="true" autoFill="0" autoPict="0" macro="ThisWorkbook.AddParameter">
                <anchor moveWithCells="true" sizeWithCells="false">
                  <from>
                    <xdr:col>11</xdr:col>
                    <xdr:colOff>9360</xdr:colOff>
                    <xdr:row>0</xdr:row>
                    <xdr:rowOff>38160</xdr:rowOff>
                  </from>
                  <to>
                    <xdr:col>12</xdr:col>
                    <xdr:colOff>828360</xdr:colOff>
                    <xdr:row>5</xdr:row>
                    <xdr:rowOff>9720</xdr:rowOff>
                  </to>
                </anchor>
              </controlPr>
            </control>
          </mc:Choice>
        </mc:AlternateContent>
      </controls>
    </mc:Choice>
  </mc:AlternateContent>
  <tableParts>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Q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7" activeCellId="0" sqref="E27"/>
    </sheetView>
  </sheetViews>
  <sheetFormatPr defaultColWidth="8.6796875" defaultRowHeight="15" customHeight="true" zeroHeight="false" outlineLevelRow="0" outlineLevelCol="0"/>
  <cols>
    <col collapsed="false" customWidth="true" hidden="false" outlineLevel="0" max="7" min="7" style="1" width="16.84"/>
    <col collapsed="false" customWidth="true" hidden="false" outlineLevel="0" max="8" min="8" style="1" width="17.29"/>
    <col collapsed="false" customWidth="true" hidden="false" outlineLevel="0" max="12" min="12" style="1" width="18.29"/>
    <col collapsed="false" customWidth="true" hidden="false" outlineLevel="0" max="16" min="16" style="1" width="23.42"/>
  </cols>
  <sheetData>
    <row r="2" customFormat="false" ht="15" hidden="false" customHeight="false" outlineLevel="0" collapsed="false">
      <c r="B2" s="71"/>
      <c r="C2" s="72"/>
      <c r="D2" s="71"/>
      <c r="E2" s="71"/>
      <c r="F2" s="71"/>
      <c r="G2" s="72"/>
      <c r="H2" s="73"/>
      <c r="I2" s="71"/>
      <c r="J2" s="71"/>
      <c r="K2" s="71"/>
      <c r="L2" s="72"/>
      <c r="M2" s="74"/>
      <c r="N2" s="74"/>
      <c r="O2" s="71"/>
      <c r="P2" s="71"/>
      <c r="Q2" s="71"/>
    </row>
    <row r="3" customFormat="false" ht="15" hidden="false" customHeight="false" outlineLevel="0" collapsed="false">
      <c r="B3" s="71"/>
      <c r="C3" s="72"/>
      <c r="D3" s="71"/>
      <c r="E3" s="71"/>
      <c r="F3" s="71"/>
      <c r="G3" s="72"/>
      <c r="H3" s="73"/>
      <c r="I3" s="71"/>
      <c r="J3" s="71"/>
      <c r="K3" s="71"/>
      <c r="L3" s="72"/>
      <c r="M3" s="74"/>
      <c r="N3" s="74"/>
      <c r="O3" s="71"/>
      <c r="P3" s="71"/>
      <c r="Q3" s="71"/>
    </row>
    <row r="4" customFormat="false" ht="15" hidden="false" customHeight="false" outlineLevel="0" collapsed="false">
      <c r="B4" s="71"/>
      <c r="C4" s="72"/>
      <c r="D4" s="71"/>
      <c r="E4" s="71"/>
      <c r="F4" s="71"/>
      <c r="G4" s="72"/>
      <c r="H4" s="73"/>
      <c r="I4" s="71"/>
      <c r="J4" s="71"/>
      <c r="K4" s="71"/>
      <c r="L4" s="72"/>
      <c r="M4" s="74"/>
      <c r="N4" s="74"/>
      <c r="O4" s="71"/>
      <c r="P4" s="71"/>
      <c r="Q4" s="71"/>
    </row>
  </sheetData>
  <dataValidations count="15">
    <dataValidation allowBlank="true" error="This value must be less than or equal to 4000 characters long." errorStyle="stop" errorTitle="Length Exceeded" operator="lessThanOrEqual" prompt="Maximum Length: 4000 characters." promptTitle="Text" showDropDown="false" showErrorMessage="true" showInputMessage="true" sqref="R2:S4" type="textLength">
      <formula1>4000</formula1>
      <formula2>0</formula2>
    </dataValidation>
    <dataValidation allowBlank="true" error="This value must be less than or equal to 20 characters long." errorStyle="stop" errorTitle="Length Exceeded" operator="lessThanOrEqual" prompt="Maximum Length: 20 characters." promptTitle="Text" showDropDown="false" showErrorMessage="true" showInputMessage="true" sqref="Q2:Q4" type="textLength">
      <formula1>20</formula1>
      <formula2>0</formula2>
    </dataValidation>
    <dataValidation allowBlank="true" error=" " errorStyle="stop" operator="between" prompt="This Service Level  (Work Order Product) (Work Order Product) record must already exist in Microsoft Dynamics 365 or in this source file." promptTitle="Lookup" showDropDown="false" showErrorMessage="true" showInputMessage="true" sqref="O2:O4" type="none">
      <formula1>0</formula1>
      <formula2>0</formula2>
    </dataValidation>
    <dataValidation allowBlank="true" error="Humidity (Work Order Product) (Work Order Product) must be a number from 0 through 1000000000." errorStyle="stop" errorTitle="Value beyond range" operator="between" prompt="Minimum Value: 0.&#13;&#10;Maximum Value: 1000000000.&#13;&#10;  " promptTitle="Decimal number" showDropDown="false" showErrorMessage="true" showInputMessage="true" sqref="N2:N4" type="decimal">
      <formula1>0</formula1>
      <formula2>1000000000</formula2>
    </dataValidation>
    <dataValidation allowBlank="true" error="Temperature (Work Order Product) (Work Order Product) must be a number from 0 through 1000000000." errorStyle="stop" errorTitle="Value beyond range" operator="between" prompt="Minimum Value: 0.&#13;&#10;Maximum Value: 1000000000.&#13;&#10;  " promptTitle="Decimal number" showDropDown="false" showErrorMessage="true" showInputMessage="true" sqref="M2:M4" type="decimal">
      <formula1>0</formula1>
      <formula2>1000000000</formula2>
    </dataValidation>
    <dataValidation allowBlank="true" error="Work Completion Date (Work Order Product) (Work Order Product) must be in the correct date and time format." errorStyle="stop" errorTitle="Invalid Date" operator="greaterThanOrEqual" prompt=" " promptTitle="Date and time" showDropDown="false" showErrorMessage="true" showInputMessage="true" sqref="L2:L4" type="date">
      <formula1>1</formula1>
      <formula2>0</formula2>
    </dataValidation>
    <dataValidation allowBlank="true" error=" " errorStyle="stop" operator="between" prompt="This Customer Asset (Work Order Product) (Work Order Product) record must already exist in Microsoft Dynamics 365 or in this source file." promptTitle="Lookup" showDropDown="false" showErrorMessage="true" showInputMessage="true" sqref="J2:J4" type="none">
      <formula1>0</formula1>
      <formula2>0</formula2>
    </dataValidation>
    <dataValidation allowBlank="true" error=" " errorStyle="stop" operator="between" prompt="This Work Order Product record must already exist in Microsoft Dynamics 365 or in this source file." promptTitle="Lookup" showDropDown="false" showErrorMessage="true" showInputMessage="true" sqref="I2:I4" type="none">
      <formula1>0</formula1>
      <formula2>0</formula2>
    </dataValidation>
    <dataValidation allowBlank="true" error="Calibration Due Date must be in the correct date format." errorStyle="stop" errorTitle="Invalid Date" operator="greaterThanOrEqual" prompt=" " promptTitle="Date" showDropDown="false" showErrorMessage="true" showInputMessage="true" sqref="H2:H4" type="date">
      <formula1>1</formula1>
      <formula2>0</formula2>
    </dataValidation>
    <dataValidation allowBlank="true" error="Last Calibration Date must be in the correct date and time format." errorStyle="stop" errorTitle="Invalid Date" operator="greaterThanOrEqual" prompt=" " promptTitle="Date and time" showDropDown="false" showErrorMessage="true" showInputMessage="true" sqref="G2:G4" type="date">
      <formula1>1</formula1>
      <formula2>0</formula2>
    </dataValidation>
    <dataValidation allowBlank="true" error=" " errorStyle="stop" operator="between" prompt="This Owning Lab (Customer Asset) (Customer Asset) record must already exist in Microsoft Dynamics 365 or in this source file." promptTitle="Lookup" showDropDown="false" showErrorMessage="true" showInputMessage="true" sqref="F2:F4" type="none">
      <formula1>0</formula1>
      <formula2>0</formula2>
    </dataValidation>
    <dataValidation allowBlank="true" error="This value must be less than or equal to 25 characters long." errorStyle="stop" errorTitle="Length Exceeded" operator="lessThanOrEqual" prompt="Maximum Length: 25 characters." promptTitle="Text" showDropDown="false" showErrorMessage="true" showInputMessage="true" sqref="E2:E4" type="textLength">
      <formula1>25</formula1>
      <formula2>0</formula2>
    </dataValidation>
    <dataValidation allowBlank="false" error=" " errorStyle="stop" operator="between" prompt="This Customer Asset record must already exist in Microsoft Dynamics 365 or in this source file." promptTitle="Lookup (required)" showDropDown="false" showErrorMessage="true" showInputMessage="true" sqref="D2:D4" type="none">
      <formula1>0</formula1>
      <formula2>0</formula2>
    </dataValidation>
    <dataValidation allowBlank="true" error="(Do Not Modify) Modified On must be in the correct date and time format." errorStyle="stop" errorTitle="Invalid Date" operator="greaterThanOrEqual" prompt=" " promptTitle="Date and time" showDropDown="false" showErrorMessage="true" showInputMessage="true" sqref="C2:C4" type="date">
      <formula1>1</formula1>
      <formula2>0</formula2>
    </dataValidation>
    <dataValidation allowBlank="false" error=" " errorStyle="stop" operator="between" prompt="This Product (Work Order Product) (Work Order Product) record must already exist in Microsoft Dynamics 365 or in this source file." promptTitle="Lookup (required)" showDropDown="false" showErrorMessage="true" showInputMessage="true" sqref="K2:K4" type="none">
      <formula1>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A6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6" activeCellId="0" sqref="A26"/>
    </sheetView>
  </sheetViews>
  <sheetFormatPr defaultColWidth="8.6796875" defaultRowHeight="15" customHeight="true" zeroHeight="false" outlineLevelRow="0" outlineLevelCol="0"/>
  <cols>
    <col collapsed="false" customWidth="true" hidden="false" outlineLevel="0" max="3" min="1" style="22" width="4.86"/>
  </cols>
  <sheetData>
    <row r="1" customFormat="false" ht="31.3" hidden="false" customHeight="true" outlineLevel="0" collapsed="false">
      <c r="A1" s="75" t="str">
        <f aca="false">HYPERLINK("https://mylearning.fortive.com/#/online-courses/0cf3d0f4-bb38-49f6-bede-553aef5800e6","For a video walkthrough of the process click here.")</f>
        <v>For a video walkthrough of the process click here.</v>
      </c>
      <c r="B1" s="75"/>
      <c r="C1" s="75"/>
      <c r="D1" s="75"/>
      <c r="E1" s="75"/>
      <c r="F1" s="75"/>
      <c r="G1" s="75"/>
      <c r="H1" s="75"/>
      <c r="I1" s="75"/>
      <c r="J1" s="75"/>
      <c r="K1" s="75"/>
      <c r="L1" s="75"/>
      <c r="M1" s="75"/>
      <c r="N1" s="75"/>
      <c r="O1" s="75"/>
      <c r="P1" s="75"/>
      <c r="Q1" s="75"/>
      <c r="R1" s="75"/>
      <c r="S1" s="75"/>
      <c r="T1" s="75"/>
      <c r="U1" s="75"/>
      <c r="V1" s="75"/>
      <c r="W1" s="75"/>
      <c r="X1" s="75"/>
      <c r="Y1" s="75"/>
      <c r="Z1" s="75"/>
      <c r="AA1" s="75"/>
    </row>
    <row r="2" customFormat="false" ht="31.3" hidden="false" customHeight="true" outlineLevel="0" collapsed="false">
      <c r="A2" s="75"/>
      <c r="B2" s="75"/>
      <c r="C2" s="75"/>
      <c r="D2" s="75"/>
      <c r="E2" s="75"/>
      <c r="F2" s="75"/>
      <c r="G2" s="75"/>
      <c r="H2" s="75"/>
      <c r="I2" s="75"/>
      <c r="J2" s="75"/>
      <c r="K2" s="75"/>
      <c r="L2" s="75"/>
      <c r="M2" s="75"/>
      <c r="N2" s="75"/>
      <c r="O2" s="75"/>
      <c r="P2" s="75"/>
      <c r="Q2" s="75"/>
      <c r="R2" s="75"/>
      <c r="S2" s="75"/>
      <c r="T2" s="75"/>
      <c r="U2" s="75"/>
      <c r="V2" s="75"/>
      <c r="W2" s="75"/>
      <c r="X2" s="75"/>
      <c r="Y2" s="75"/>
      <c r="Z2" s="75"/>
      <c r="AA2" s="75"/>
    </row>
    <row r="3" customFormat="false" ht="45" hidden="false" customHeight="true" outlineLevel="0" collapsed="false">
      <c r="A3" s="76" t="s">
        <v>75</v>
      </c>
      <c r="B3" s="76"/>
      <c r="C3" s="76"/>
      <c r="D3" s="76"/>
      <c r="E3" s="76"/>
      <c r="F3" s="76"/>
      <c r="G3" s="76"/>
      <c r="H3" s="76"/>
      <c r="I3" s="76"/>
      <c r="J3" s="76"/>
      <c r="K3" s="76"/>
      <c r="L3" s="76"/>
      <c r="M3" s="76"/>
      <c r="N3" s="76"/>
      <c r="O3" s="76"/>
      <c r="P3" s="76"/>
      <c r="Q3" s="76"/>
      <c r="R3" s="76"/>
      <c r="S3" s="76"/>
      <c r="T3" s="76"/>
      <c r="U3" s="76"/>
      <c r="V3" s="76"/>
      <c r="W3" s="76"/>
      <c r="X3" s="77"/>
      <c r="Y3" s="77"/>
      <c r="Z3" s="77"/>
      <c r="AA3" s="77"/>
    </row>
    <row r="4" customFormat="false" ht="15" hidden="false" customHeight="false" outlineLevel="0" collapsed="false">
      <c r="A4" s="22" t="n">
        <v>1</v>
      </c>
      <c r="C4" s="78" t="str">
        <f aca="false">HYPERLINK("https://tek.crm.dynamics.com/main.aspx?appid=a19e098a-BEB1-4cd2-a70c-5f5fc04fe59a&amp;pagetype=entitylist&amp;etn=tek_calibration_standard&amp;viewid=910b85ce-1200-EE11-904c-6045bd064839&amp;viewtype=4230","Download the Reverse Trace Report from FSM")</f>
        <v>Download the Reverse Trace Report from FSM</v>
      </c>
      <c r="D4" s="78"/>
      <c r="E4" s="78"/>
      <c r="F4" s="78"/>
      <c r="G4" s="78"/>
      <c r="H4" s="78"/>
      <c r="I4" s="78"/>
      <c r="J4" s="78"/>
      <c r="K4" s="78"/>
      <c r="L4" s="78"/>
      <c r="M4" s="78"/>
      <c r="N4" s="78"/>
      <c r="O4" s="78"/>
      <c r="P4" s="78"/>
      <c r="Q4" s="78"/>
      <c r="R4" s="78"/>
      <c r="S4" s="78"/>
      <c r="T4" s="78"/>
      <c r="U4" s="78"/>
      <c r="V4" s="78"/>
      <c r="W4" s="78"/>
      <c r="X4" s="78"/>
      <c r="Y4" s="78"/>
      <c r="Z4" s="78"/>
      <c r="AA4" s="78"/>
    </row>
    <row r="5" customFormat="false" ht="15" hidden="false" customHeight="false" outlineLevel="0" collapsed="false">
      <c r="A5" s="22" t="n">
        <v>2</v>
      </c>
      <c r="C5" s="79" t="s">
        <v>76</v>
      </c>
      <c r="D5" s="79"/>
      <c r="E5" s="79"/>
      <c r="F5" s="79"/>
      <c r="G5" s="79"/>
      <c r="H5" s="79"/>
      <c r="I5" s="79"/>
      <c r="J5" s="79"/>
      <c r="K5" s="79"/>
      <c r="L5" s="79"/>
      <c r="M5" s="79"/>
      <c r="N5" s="79"/>
      <c r="O5" s="79"/>
      <c r="P5" s="79"/>
      <c r="Q5" s="79"/>
      <c r="R5" s="79"/>
      <c r="S5" s="79"/>
      <c r="T5" s="79"/>
      <c r="U5" s="79"/>
      <c r="V5" s="79"/>
      <c r="W5" s="79"/>
      <c r="X5" s="79"/>
      <c r="Y5" s="79"/>
      <c r="Z5" s="79"/>
      <c r="AA5" s="79"/>
    </row>
    <row r="6" customFormat="false" ht="15" hidden="false" customHeight="false" outlineLevel="0" collapsed="false">
      <c r="A6" s="22" t="n">
        <v>3</v>
      </c>
      <c r="C6" s="80" t="s">
        <v>77</v>
      </c>
      <c r="D6" s="80"/>
      <c r="E6" s="80"/>
      <c r="F6" s="80"/>
      <c r="G6" s="80"/>
      <c r="H6" s="80"/>
      <c r="I6" s="80"/>
      <c r="J6" s="80"/>
      <c r="K6" s="80"/>
      <c r="L6" s="80"/>
      <c r="M6" s="80"/>
      <c r="N6" s="80"/>
      <c r="O6" s="80"/>
      <c r="P6" s="80"/>
      <c r="Q6" s="80"/>
      <c r="R6" s="80"/>
      <c r="S6" s="80"/>
      <c r="T6" s="80"/>
      <c r="U6" s="80"/>
      <c r="V6" s="80"/>
      <c r="W6" s="80"/>
      <c r="X6" s="80"/>
      <c r="Y6" s="80"/>
      <c r="Z6" s="80"/>
      <c r="AA6" s="80"/>
    </row>
    <row r="7" customFormat="false" ht="15" hidden="false" customHeight="false" outlineLevel="0" collapsed="false">
      <c r="A7" s="22" t="n">
        <v>4</v>
      </c>
      <c r="C7" s="79" t="s">
        <v>78</v>
      </c>
      <c r="D7" s="79"/>
      <c r="E7" s="79"/>
      <c r="F7" s="79"/>
      <c r="G7" s="79"/>
      <c r="H7" s="79"/>
      <c r="I7" s="79"/>
      <c r="J7" s="79"/>
      <c r="K7" s="79"/>
      <c r="L7" s="79"/>
      <c r="M7" s="79"/>
      <c r="N7" s="79"/>
      <c r="O7" s="79"/>
      <c r="P7" s="79"/>
      <c r="Q7" s="79"/>
      <c r="R7" s="79"/>
      <c r="S7" s="79"/>
      <c r="T7" s="79"/>
      <c r="U7" s="79"/>
      <c r="V7" s="79"/>
      <c r="W7" s="79"/>
      <c r="X7" s="79"/>
      <c r="Y7" s="79"/>
      <c r="Z7" s="79"/>
      <c r="AA7" s="79"/>
    </row>
    <row r="8" customFormat="false" ht="44.25" hidden="false" customHeight="true" outlineLevel="0" collapsed="false">
      <c r="A8" s="81" t="n">
        <v>5</v>
      </c>
      <c r="B8" s="81"/>
      <c r="C8" s="82" t="s">
        <v>79</v>
      </c>
      <c r="D8" s="82"/>
      <c r="E8" s="82"/>
      <c r="F8" s="82"/>
      <c r="G8" s="82"/>
      <c r="H8" s="82"/>
      <c r="I8" s="82"/>
      <c r="J8" s="82"/>
      <c r="K8" s="82"/>
      <c r="L8" s="82"/>
      <c r="M8" s="82"/>
      <c r="N8" s="82"/>
      <c r="O8" s="82"/>
      <c r="P8" s="82"/>
      <c r="Q8" s="82"/>
      <c r="R8" s="82"/>
      <c r="S8" s="82"/>
      <c r="T8" s="82"/>
      <c r="U8" s="82"/>
      <c r="V8" s="82"/>
      <c r="W8" s="82"/>
      <c r="X8" s="82"/>
      <c r="Y8" s="82"/>
      <c r="Z8" s="82"/>
      <c r="AA8" s="82"/>
    </row>
    <row r="9" customFormat="false" ht="15" hidden="false" customHeight="false" outlineLevel="0" collapsed="false">
      <c r="A9" s="22" t="n">
        <v>6</v>
      </c>
      <c r="C9" s="79" t="s">
        <v>80</v>
      </c>
      <c r="D9" s="79"/>
      <c r="E9" s="79"/>
      <c r="F9" s="79"/>
      <c r="G9" s="79"/>
      <c r="H9" s="79"/>
      <c r="I9" s="79"/>
      <c r="J9" s="79"/>
      <c r="K9" s="79"/>
      <c r="L9" s="79"/>
      <c r="M9" s="79"/>
      <c r="N9" s="79"/>
      <c r="O9" s="79"/>
      <c r="P9" s="79"/>
      <c r="Q9" s="79"/>
      <c r="R9" s="79"/>
      <c r="S9" s="79"/>
      <c r="T9" s="79"/>
      <c r="U9" s="79"/>
      <c r="V9" s="79"/>
      <c r="W9" s="79"/>
      <c r="X9" s="79"/>
      <c r="Y9" s="79"/>
      <c r="Z9" s="79"/>
      <c r="AA9" s="79"/>
    </row>
    <row r="10" customFormat="false" ht="29.85" hidden="false" customHeight="true" outlineLevel="0" collapsed="false">
      <c r="A10" s="22" t="n">
        <v>7</v>
      </c>
      <c r="C10" s="83" t="s">
        <v>81</v>
      </c>
      <c r="D10" s="83"/>
      <c r="E10" s="83"/>
      <c r="F10" s="83"/>
      <c r="G10" s="83"/>
      <c r="H10" s="83"/>
      <c r="I10" s="83"/>
      <c r="J10" s="83"/>
      <c r="K10" s="83"/>
      <c r="L10" s="83"/>
      <c r="M10" s="83"/>
      <c r="N10" s="83"/>
      <c r="O10" s="83"/>
      <c r="P10" s="83"/>
      <c r="Q10" s="83"/>
      <c r="R10" s="83"/>
      <c r="S10" s="83"/>
      <c r="T10" s="83"/>
      <c r="U10" s="83"/>
      <c r="V10" s="83"/>
      <c r="W10" s="83"/>
      <c r="X10" s="83"/>
      <c r="Y10" s="83"/>
      <c r="Z10" s="83"/>
      <c r="AA10" s="83"/>
    </row>
    <row r="11" customFormat="false" ht="15" hidden="false" customHeight="false" outlineLevel="0" collapsed="false">
      <c r="A11" s="22" t="n">
        <v>8</v>
      </c>
      <c r="C11" s="79" t="s">
        <v>82</v>
      </c>
      <c r="D11" s="79"/>
      <c r="E11" s="79"/>
      <c r="F11" s="79"/>
      <c r="G11" s="79"/>
      <c r="H11" s="79"/>
      <c r="I11" s="79"/>
      <c r="J11" s="79"/>
      <c r="K11" s="79"/>
      <c r="L11" s="79"/>
      <c r="M11" s="79"/>
      <c r="N11" s="79"/>
      <c r="O11" s="79"/>
      <c r="P11" s="79"/>
      <c r="Q11" s="79"/>
      <c r="R11" s="79"/>
      <c r="S11" s="79"/>
      <c r="T11" s="79"/>
      <c r="U11" s="79"/>
      <c r="V11" s="79"/>
      <c r="W11" s="79"/>
      <c r="X11" s="79"/>
      <c r="Y11" s="79"/>
      <c r="Z11" s="79"/>
      <c r="AA11" s="79"/>
    </row>
    <row r="12" customFormat="false" ht="15" hidden="false" customHeight="false" outlineLevel="0" collapsed="false">
      <c r="A12" s="22" t="n">
        <v>9</v>
      </c>
      <c r="C12" s="79" t="s">
        <v>83</v>
      </c>
      <c r="D12" s="79"/>
      <c r="E12" s="79"/>
      <c r="F12" s="79"/>
      <c r="G12" s="79"/>
      <c r="H12" s="79"/>
      <c r="I12" s="79"/>
      <c r="J12" s="79"/>
      <c r="K12" s="79"/>
      <c r="L12" s="79"/>
      <c r="M12" s="79"/>
      <c r="N12" s="79"/>
      <c r="O12" s="79"/>
      <c r="P12" s="79"/>
      <c r="Q12" s="79"/>
      <c r="R12" s="79"/>
      <c r="S12" s="79"/>
      <c r="T12" s="79"/>
      <c r="U12" s="79"/>
      <c r="V12" s="79"/>
      <c r="W12" s="79"/>
      <c r="X12" s="79"/>
      <c r="Y12" s="79"/>
      <c r="Z12" s="79"/>
      <c r="AA12" s="79"/>
    </row>
    <row r="13" customFormat="false" ht="15" hidden="false" customHeight="false" outlineLevel="0" collapsed="false">
      <c r="B13" s="22" t="s">
        <v>84</v>
      </c>
      <c r="C13" s="84" t="s">
        <v>85</v>
      </c>
      <c r="D13" s="84"/>
      <c r="E13" s="84"/>
      <c r="F13" s="84"/>
      <c r="G13" s="84"/>
      <c r="H13" s="84"/>
      <c r="I13" s="84"/>
      <c r="J13" s="84"/>
      <c r="K13" s="84"/>
      <c r="L13" s="84"/>
      <c r="M13" s="84"/>
      <c r="N13" s="84"/>
      <c r="O13" s="84"/>
      <c r="P13" s="84"/>
      <c r="Q13" s="84"/>
      <c r="R13" s="84"/>
      <c r="S13" s="84"/>
      <c r="T13" s="84"/>
      <c r="U13" s="84"/>
      <c r="V13" s="84"/>
      <c r="W13" s="84"/>
      <c r="X13" s="84"/>
      <c r="Y13" s="84"/>
      <c r="Z13" s="84"/>
      <c r="AA13" s="84"/>
    </row>
    <row r="14" customFormat="false" ht="15" hidden="false" customHeight="false" outlineLevel="0" collapsed="false">
      <c r="B14" s="22" t="s">
        <v>86</v>
      </c>
      <c r="C14" s="85" t="s">
        <v>87</v>
      </c>
      <c r="D14" s="85"/>
      <c r="E14" s="85"/>
      <c r="F14" s="85"/>
      <c r="G14" s="85"/>
      <c r="H14" s="85"/>
      <c r="I14" s="85"/>
      <c r="J14" s="85"/>
      <c r="K14" s="85"/>
      <c r="L14" s="85"/>
      <c r="M14" s="85"/>
      <c r="N14" s="85"/>
      <c r="O14" s="85"/>
      <c r="P14" s="85"/>
      <c r="Q14" s="85"/>
      <c r="R14" s="85"/>
      <c r="S14" s="85"/>
      <c r="T14" s="85"/>
      <c r="U14" s="85"/>
      <c r="V14" s="85"/>
      <c r="W14" s="85"/>
      <c r="X14" s="85"/>
      <c r="Y14" s="85"/>
      <c r="Z14" s="85"/>
      <c r="AA14" s="85"/>
    </row>
    <row r="15" customFormat="false" ht="15" hidden="false" customHeight="false" outlineLevel="0" collapsed="false">
      <c r="B15" s="22" t="s">
        <v>88</v>
      </c>
      <c r="C15" s="80" t="s">
        <v>89</v>
      </c>
      <c r="D15" s="80"/>
      <c r="E15" s="80"/>
      <c r="F15" s="80"/>
      <c r="G15" s="80"/>
      <c r="H15" s="80"/>
      <c r="I15" s="80"/>
      <c r="J15" s="80"/>
      <c r="K15" s="80"/>
      <c r="L15" s="80"/>
      <c r="M15" s="80"/>
      <c r="N15" s="80"/>
      <c r="O15" s="80"/>
      <c r="P15" s="80"/>
      <c r="Q15" s="80"/>
      <c r="R15" s="80"/>
      <c r="S15" s="80"/>
      <c r="T15" s="80"/>
      <c r="U15" s="80"/>
      <c r="V15" s="80"/>
      <c r="W15" s="80"/>
      <c r="X15" s="80"/>
      <c r="Y15" s="80"/>
      <c r="Z15" s="80"/>
      <c r="AA15" s="80"/>
    </row>
    <row r="16" customFormat="false" ht="15" hidden="false" customHeight="false" outlineLevel="0" collapsed="false">
      <c r="B16" s="22" t="s">
        <v>90</v>
      </c>
      <c r="C16" s="84" t="s">
        <v>91</v>
      </c>
      <c r="D16" s="84"/>
      <c r="E16" s="84"/>
      <c r="F16" s="84"/>
      <c r="G16" s="84"/>
      <c r="H16" s="84"/>
      <c r="I16" s="84"/>
      <c r="J16" s="84"/>
      <c r="K16" s="84"/>
      <c r="L16" s="84"/>
      <c r="M16" s="84"/>
      <c r="N16" s="84"/>
      <c r="O16" s="84"/>
      <c r="P16" s="84"/>
      <c r="Q16" s="84"/>
      <c r="R16" s="84"/>
      <c r="S16" s="84"/>
      <c r="T16" s="84"/>
      <c r="U16" s="84"/>
      <c r="V16" s="84"/>
      <c r="W16" s="84"/>
      <c r="X16" s="84"/>
      <c r="Y16" s="84"/>
      <c r="Z16" s="84"/>
      <c r="AA16" s="84"/>
    </row>
    <row r="17" customFormat="false" ht="15" hidden="false" customHeight="false" outlineLevel="0" collapsed="false">
      <c r="B17" s="22" t="s">
        <v>92</v>
      </c>
      <c r="C17" s="86" t="s">
        <v>93</v>
      </c>
      <c r="D17" s="86"/>
      <c r="E17" s="86"/>
      <c r="F17" s="86"/>
      <c r="G17" s="86"/>
      <c r="H17" s="86"/>
      <c r="I17" s="86"/>
      <c r="J17" s="86"/>
      <c r="K17" s="86"/>
      <c r="L17" s="86"/>
      <c r="M17" s="86"/>
      <c r="N17" s="86"/>
      <c r="O17" s="86"/>
      <c r="P17" s="86"/>
      <c r="Q17" s="86"/>
      <c r="R17" s="86"/>
      <c r="S17" s="86"/>
      <c r="T17" s="86"/>
      <c r="U17" s="86"/>
      <c r="V17" s="86"/>
      <c r="W17" s="86"/>
      <c r="X17" s="86"/>
      <c r="Y17" s="86"/>
      <c r="Z17" s="86"/>
      <c r="AA17" s="86"/>
    </row>
    <row r="18" customFormat="false" ht="15" hidden="false" customHeight="false" outlineLevel="0" collapsed="false">
      <c r="B18" s="22" t="s">
        <v>94</v>
      </c>
      <c r="C18" s="87" t="s">
        <v>95</v>
      </c>
      <c r="D18" s="87"/>
      <c r="E18" s="87"/>
      <c r="F18" s="87"/>
      <c r="G18" s="87"/>
      <c r="H18" s="87"/>
      <c r="I18" s="87"/>
      <c r="J18" s="87"/>
      <c r="K18" s="87"/>
      <c r="L18" s="87"/>
      <c r="M18" s="87"/>
      <c r="N18" s="87"/>
      <c r="O18" s="87"/>
      <c r="P18" s="87"/>
      <c r="Q18" s="87"/>
      <c r="R18" s="87"/>
      <c r="S18" s="87"/>
      <c r="T18" s="87"/>
      <c r="U18" s="87"/>
      <c r="V18" s="87"/>
      <c r="W18" s="87"/>
      <c r="X18" s="87"/>
      <c r="Y18" s="87"/>
      <c r="Z18" s="87"/>
      <c r="AA18" s="87"/>
    </row>
    <row r="19" customFormat="false" ht="15" hidden="false" customHeight="false" outlineLevel="0" collapsed="false">
      <c r="B19" s="22" t="s">
        <v>96</v>
      </c>
      <c r="C19" s="79" t="s">
        <v>97</v>
      </c>
      <c r="D19" s="79"/>
      <c r="E19" s="79"/>
      <c r="F19" s="79"/>
      <c r="G19" s="79"/>
      <c r="H19" s="79"/>
      <c r="I19" s="79"/>
      <c r="J19" s="79"/>
      <c r="K19" s="79"/>
      <c r="L19" s="79"/>
      <c r="M19" s="79"/>
      <c r="N19" s="79"/>
      <c r="O19" s="79"/>
      <c r="P19" s="79"/>
      <c r="Q19" s="79"/>
      <c r="R19" s="79"/>
      <c r="S19" s="79"/>
      <c r="T19" s="79"/>
      <c r="U19" s="79"/>
      <c r="V19" s="79"/>
      <c r="W19" s="79"/>
      <c r="X19" s="79"/>
      <c r="Y19" s="79"/>
      <c r="Z19" s="79"/>
      <c r="AA19" s="79"/>
    </row>
    <row r="20" customFormat="false" ht="15" hidden="false" customHeight="false" outlineLevel="0" collapsed="false">
      <c r="A20" s="22" t="n">
        <v>10</v>
      </c>
      <c r="C20" s="79" t="s">
        <v>98</v>
      </c>
      <c r="D20" s="79"/>
      <c r="E20" s="79"/>
      <c r="F20" s="79"/>
      <c r="G20" s="79"/>
      <c r="H20" s="79"/>
      <c r="I20" s="79"/>
      <c r="J20" s="79"/>
      <c r="K20" s="79"/>
      <c r="L20" s="79"/>
      <c r="M20" s="79"/>
      <c r="N20" s="79"/>
      <c r="O20" s="79"/>
      <c r="P20" s="79"/>
      <c r="Q20" s="79"/>
      <c r="R20" s="79"/>
      <c r="S20" s="79"/>
      <c r="T20" s="79"/>
      <c r="U20" s="79"/>
      <c r="V20" s="79"/>
      <c r="W20" s="79"/>
      <c r="X20" s="79"/>
      <c r="Y20" s="79"/>
      <c r="Z20" s="79"/>
      <c r="AA20" s="79"/>
    </row>
    <row r="21" customFormat="false" ht="15" hidden="false" customHeight="false" outlineLevel="0" collapsed="false">
      <c r="A21" s="22" t="n">
        <v>11</v>
      </c>
      <c r="C21" s="79" t="s">
        <v>99</v>
      </c>
      <c r="D21" s="79"/>
      <c r="E21" s="79"/>
      <c r="F21" s="79"/>
      <c r="G21" s="79"/>
      <c r="H21" s="79"/>
      <c r="I21" s="79"/>
      <c r="J21" s="79"/>
      <c r="K21" s="79"/>
      <c r="L21" s="79"/>
      <c r="M21" s="79"/>
      <c r="N21" s="79"/>
      <c r="O21" s="79"/>
      <c r="P21" s="79"/>
      <c r="Q21" s="79"/>
      <c r="R21" s="79"/>
      <c r="S21" s="79"/>
      <c r="T21" s="79"/>
      <c r="U21" s="79"/>
      <c r="V21" s="79"/>
      <c r="W21" s="79"/>
      <c r="X21" s="79"/>
      <c r="Y21" s="79"/>
      <c r="Z21" s="79"/>
      <c r="AA21" s="79"/>
    </row>
    <row r="22" customFormat="false" ht="15" hidden="false" customHeight="false" outlineLevel="0" collapsed="false">
      <c r="B22" s="22" t="s">
        <v>100</v>
      </c>
      <c r="C22" s="79" t="s">
        <v>101</v>
      </c>
      <c r="D22" s="79"/>
      <c r="E22" s="79"/>
      <c r="F22" s="79"/>
      <c r="G22" s="79"/>
      <c r="H22" s="79"/>
      <c r="I22" s="79"/>
      <c r="J22" s="79"/>
      <c r="K22" s="79"/>
      <c r="L22" s="79"/>
      <c r="M22" s="79"/>
      <c r="N22" s="79"/>
      <c r="O22" s="79"/>
      <c r="P22" s="79"/>
      <c r="Q22" s="79"/>
      <c r="R22" s="79"/>
      <c r="S22" s="79"/>
      <c r="T22" s="79"/>
      <c r="U22" s="79"/>
      <c r="V22" s="79"/>
      <c r="W22" s="79"/>
      <c r="X22" s="79"/>
      <c r="Y22" s="79"/>
      <c r="Z22" s="79"/>
      <c r="AA22" s="79"/>
    </row>
    <row r="23" customFormat="false" ht="15" hidden="false" customHeight="false" outlineLevel="0" collapsed="false">
      <c r="B23" s="22" t="s">
        <v>102</v>
      </c>
      <c r="C23" s="80" t="s">
        <v>103</v>
      </c>
      <c r="D23" s="80"/>
      <c r="E23" s="80"/>
      <c r="F23" s="80"/>
      <c r="G23" s="80"/>
      <c r="H23" s="80"/>
      <c r="I23" s="80"/>
      <c r="J23" s="80"/>
      <c r="K23" s="80"/>
      <c r="L23" s="80"/>
      <c r="M23" s="80"/>
      <c r="N23" s="80"/>
      <c r="O23" s="80"/>
      <c r="P23" s="80"/>
      <c r="Q23" s="80"/>
      <c r="R23" s="80"/>
      <c r="S23" s="80"/>
      <c r="T23" s="80"/>
      <c r="U23" s="80"/>
      <c r="V23" s="80"/>
      <c r="W23" s="80"/>
      <c r="X23" s="80"/>
      <c r="Y23" s="80"/>
      <c r="Z23" s="80"/>
      <c r="AA23" s="80"/>
    </row>
    <row r="24" customFormat="false" ht="15" hidden="false" customHeight="true" outlineLevel="0" collapsed="false">
      <c r="B24" s="22" t="s">
        <v>104</v>
      </c>
      <c r="C24" s="82" t="s">
        <v>105</v>
      </c>
      <c r="D24" s="82"/>
      <c r="E24" s="82"/>
      <c r="F24" s="82"/>
      <c r="G24" s="82"/>
      <c r="H24" s="82"/>
      <c r="I24" s="82"/>
      <c r="J24" s="82"/>
      <c r="K24" s="82"/>
      <c r="L24" s="82"/>
      <c r="M24" s="82"/>
      <c r="N24" s="82"/>
      <c r="O24" s="82"/>
      <c r="P24" s="82"/>
      <c r="Q24" s="82"/>
      <c r="R24" s="82"/>
      <c r="S24" s="82"/>
      <c r="T24" s="82"/>
      <c r="U24" s="82"/>
      <c r="V24" s="82"/>
      <c r="W24" s="82"/>
      <c r="X24" s="82"/>
      <c r="Y24" s="82"/>
      <c r="Z24" s="82"/>
      <c r="AA24" s="82"/>
    </row>
    <row r="25" customFormat="false" ht="15" hidden="false" customHeight="false" outlineLevel="0" collapsed="false">
      <c r="C25" s="82"/>
      <c r="D25" s="82"/>
      <c r="E25" s="82"/>
      <c r="F25" s="82"/>
      <c r="G25" s="82"/>
      <c r="H25" s="82"/>
      <c r="I25" s="82"/>
      <c r="J25" s="82"/>
      <c r="K25" s="82"/>
      <c r="L25" s="82"/>
      <c r="M25" s="82"/>
      <c r="N25" s="82"/>
      <c r="O25" s="82"/>
      <c r="P25" s="82"/>
      <c r="Q25" s="82"/>
      <c r="R25" s="82"/>
      <c r="S25" s="82"/>
      <c r="T25" s="82"/>
      <c r="U25" s="82"/>
      <c r="V25" s="82"/>
      <c r="W25" s="82"/>
      <c r="X25" s="82"/>
      <c r="Y25" s="82"/>
      <c r="Z25" s="82"/>
      <c r="AA25" s="82"/>
    </row>
    <row r="26" customFormat="false" ht="57.45" hidden="false" customHeight="false" outlineLevel="0" collapsed="false">
      <c r="A26" s="76" t="s">
        <v>106</v>
      </c>
      <c r="B26" s="76"/>
      <c r="C26" s="76"/>
      <c r="D26" s="76"/>
      <c r="E26" s="76"/>
      <c r="F26" s="76"/>
      <c r="G26" s="76"/>
      <c r="H26" s="76"/>
      <c r="I26" s="76"/>
      <c r="J26" s="76"/>
      <c r="K26" s="76"/>
      <c r="L26" s="76"/>
      <c r="M26" s="76"/>
      <c r="N26" s="76"/>
      <c r="O26" s="76"/>
      <c r="P26" s="76"/>
      <c r="Q26" s="76"/>
      <c r="R26" s="76"/>
      <c r="S26" s="76"/>
      <c r="T26" s="76"/>
      <c r="U26" s="76"/>
      <c r="V26" s="76"/>
      <c r="W26" s="76"/>
      <c r="X26" s="22"/>
      <c r="Y26" s="22"/>
      <c r="Z26" s="22"/>
      <c r="AA26" s="22"/>
    </row>
    <row r="27" customFormat="false" ht="15" hidden="false" customHeight="false" outlineLevel="0" collapsed="false">
      <c r="A27" s="22" t="s">
        <v>107</v>
      </c>
      <c r="C27" s="79" t="s">
        <v>108</v>
      </c>
      <c r="D27" s="79"/>
      <c r="E27" s="79"/>
      <c r="F27" s="79"/>
      <c r="G27" s="79"/>
      <c r="H27" s="79"/>
      <c r="I27" s="79"/>
      <c r="J27" s="79"/>
      <c r="K27" s="79"/>
      <c r="L27" s="79"/>
      <c r="M27" s="79"/>
      <c r="N27" s="79"/>
      <c r="O27" s="79"/>
      <c r="P27" s="79"/>
      <c r="Q27" s="79"/>
      <c r="R27" s="79"/>
      <c r="S27" s="79"/>
      <c r="T27" s="79"/>
      <c r="U27" s="79"/>
      <c r="V27" s="79"/>
      <c r="W27" s="79"/>
      <c r="X27" s="79"/>
      <c r="Y27" s="79"/>
      <c r="Z27" s="79"/>
      <c r="AA27" s="79"/>
    </row>
    <row r="28" customFormat="false" ht="15" hidden="false" customHeight="false" outlineLevel="0" collapsed="false">
      <c r="A28" s="88" t="s">
        <v>109</v>
      </c>
      <c r="B28" s="89" t="s">
        <v>110</v>
      </c>
      <c r="C28" s="79" t="s">
        <v>111</v>
      </c>
      <c r="D28" s="79"/>
      <c r="E28" s="79"/>
      <c r="F28" s="79"/>
      <c r="G28" s="79"/>
      <c r="H28" s="79"/>
      <c r="I28" s="79"/>
      <c r="J28" s="79"/>
      <c r="K28" s="79"/>
      <c r="L28" s="79"/>
      <c r="M28" s="79"/>
      <c r="N28" s="79"/>
      <c r="O28" s="79"/>
      <c r="P28" s="79"/>
      <c r="Q28" s="79"/>
      <c r="R28" s="79"/>
      <c r="S28" s="79"/>
      <c r="T28" s="79"/>
      <c r="U28" s="79"/>
      <c r="V28" s="79"/>
      <c r="W28" s="79"/>
      <c r="X28" s="79"/>
      <c r="Y28" s="79"/>
      <c r="Z28" s="79"/>
      <c r="AA28" s="79"/>
    </row>
    <row r="29" customFormat="false" ht="15" hidden="false" customHeight="false" outlineLevel="0" collapsed="false">
      <c r="A29" s="88" t="s">
        <v>112</v>
      </c>
      <c r="B29" s="90" t="n">
        <v>1</v>
      </c>
      <c r="C29" s="79" t="s">
        <v>113</v>
      </c>
      <c r="D29" s="79"/>
      <c r="E29" s="79"/>
      <c r="F29" s="79"/>
      <c r="G29" s="79"/>
      <c r="H29" s="79"/>
      <c r="I29" s="79"/>
      <c r="J29" s="79"/>
      <c r="K29" s="79"/>
      <c r="L29" s="79"/>
      <c r="M29" s="79"/>
      <c r="N29" s="79"/>
      <c r="O29" s="79"/>
      <c r="P29" s="79"/>
      <c r="Q29" s="79"/>
      <c r="R29" s="79"/>
      <c r="S29" s="79"/>
      <c r="T29" s="79"/>
      <c r="U29" s="79"/>
      <c r="V29" s="79"/>
      <c r="W29" s="79"/>
      <c r="X29" s="79"/>
      <c r="Y29" s="79"/>
      <c r="Z29" s="79"/>
      <c r="AA29" s="79"/>
    </row>
    <row r="30" customFormat="false" ht="15" hidden="false" customHeight="false" outlineLevel="0" collapsed="false">
      <c r="A30" s="88" t="s">
        <v>112</v>
      </c>
      <c r="B30" s="90" t="n">
        <v>2</v>
      </c>
      <c r="C30" s="79" t="s">
        <v>114</v>
      </c>
      <c r="D30" s="79"/>
      <c r="E30" s="79"/>
      <c r="F30" s="79"/>
      <c r="G30" s="79"/>
      <c r="H30" s="79"/>
      <c r="I30" s="79"/>
      <c r="J30" s="79"/>
      <c r="K30" s="79"/>
      <c r="L30" s="79"/>
      <c r="M30" s="79"/>
      <c r="N30" s="79"/>
      <c r="O30" s="79"/>
      <c r="P30" s="79"/>
      <c r="Q30" s="79"/>
      <c r="R30" s="79"/>
      <c r="S30" s="79"/>
      <c r="T30" s="79"/>
      <c r="U30" s="79"/>
      <c r="V30" s="79"/>
      <c r="W30" s="79"/>
      <c r="X30" s="79"/>
      <c r="Y30" s="79"/>
      <c r="Z30" s="79"/>
      <c r="AA30" s="79"/>
    </row>
    <row r="31" customFormat="false" ht="15" hidden="false" customHeight="false" outlineLevel="0" collapsed="false">
      <c r="A31" s="88" t="s">
        <v>112</v>
      </c>
      <c r="B31" s="90" t="n">
        <v>3</v>
      </c>
      <c r="C31" s="79" t="s">
        <v>115</v>
      </c>
      <c r="D31" s="79"/>
      <c r="E31" s="79"/>
      <c r="F31" s="79"/>
      <c r="G31" s="79"/>
      <c r="H31" s="79"/>
      <c r="I31" s="79"/>
      <c r="J31" s="79"/>
      <c r="K31" s="79"/>
      <c r="L31" s="79"/>
      <c r="M31" s="79"/>
      <c r="N31" s="79"/>
      <c r="O31" s="79"/>
      <c r="P31" s="79"/>
      <c r="Q31" s="79"/>
      <c r="R31" s="79"/>
      <c r="S31" s="79"/>
      <c r="T31" s="79"/>
      <c r="U31" s="79"/>
      <c r="V31" s="79"/>
      <c r="W31" s="79"/>
      <c r="X31" s="79"/>
      <c r="Y31" s="79"/>
      <c r="Z31" s="79"/>
      <c r="AA31" s="79"/>
    </row>
    <row r="32" customFormat="false" ht="15" hidden="false" customHeight="false" outlineLevel="0" collapsed="false">
      <c r="A32" s="88" t="s">
        <v>112</v>
      </c>
      <c r="B32" s="90" t="n">
        <v>4</v>
      </c>
      <c r="C32" s="79" t="s">
        <v>116</v>
      </c>
      <c r="D32" s="79"/>
      <c r="E32" s="79"/>
      <c r="F32" s="79"/>
      <c r="G32" s="79"/>
      <c r="H32" s="79"/>
      <c r="I32" s="79"/>
      <c r="J32" s="79"/>
      <c r="K32" s="79"/>
      <c r="L32" s="79"/>
      <c r="M32" s="79"/>
      <c r="N32" s="79"/>
      <c r="O32" s="79"/>
      <c r="P32" s="79"/>
      <c r="Q32" s="79"/>
      <c r="R32" s="79"/>
      <c r="S32" s="79"/>
      <c r="T32" s="79"/>
      <c r="U32" s="79"/>
      <c r="V32" s="79"/>
      <c r="W32" s="79"/>
      <c r="X32" s="79"/>
      <c r="Y32" s="79"/>
      <c r="Z32" s="79"/>
      <c r="AA32" s="79"/>
    </row>
    <row r="33" customFormat="false" ht="15" hidden="false" customHeight="false" outlineLevel="0" collapsed="false">
      <c r="A33" s="88" t="s">
        <v>112</v>
      </c>
      <c r="B33" s="90" t="n">
        <v>5</v>
      </c>
      <c r="C33" s="79" t="s">
        <v>117</v>
      </c>
      <c r="D33" s="79"/>
      <c r="E33" s="79"/>
      <c r="F33" s="79"/>
      <c r="G33" s="79"/>
      <c r="H33" s="79"/>
      <c r="I33" s="79"/>
      <c r="J33" s="79"/>
      <c r="K33" s="79"/>
      <c r="L33" s="79"/>
      <c r="M33" s="79"/>
      <c r="N33" s="79"/>
      <c r="O33" s="79"/>
      <c r="P33" s="79"/>
      <c r="Q33" s="79"/>
      <c r="R33" s="79"/>
      <c r="S33" s="79"/>
      <c r="T33" s="79"/>
      <c r="U33" s="79"/>
      <c r="V33" s="79"/>
      <c r="W33" s="79"/>
      <c r="X33" s="79"/>
      <c r="Y33" s="79"/>
      <c r="Z33" s="79"/>
      <c r="AA33" s="79"/>
    </row>
    <row r="34" customFormat="false" ht="15" hidden="false" customHeight="false" outlineLevel="0" collapsed="false">
      <c r="A34" s="88" t="s">
        <v>118</v>
      </c>
      <c r="C34" s="79" t="s">
        <v>119</v>
      </c>
      <c r="D34" s="79"/>
      <c r="E34" s="79"/>
      <c r="F34" s="79"/>
      <c r="G34" s="79"/>
      <c r="H34" s="79"/>
      <c r="I34" s="79"/>
      <c r="J34" s="79"/>
      <c r="K34" s="79"/>
      <c r="L34" s="79"/>
      <c r="M34" s="79"/>
      <c r="N34" s="79"/>
      <c r="O34" s="79"/>
      <c r="P34" s="79"/>
      <c r="Q34" s="79"/>
      <c r="R34" s="79"/>
      <c r="S34" s="79"/>
      <c r="T34" s="79"/>
      <c r="U34" s="79"/>
      <c r="V34" s="79"/>
      <c r="W34" s="79"/>
      <c r="X34" s="79"/>
      <c r="Y34" s="79"/>
      <c r="Z34" s="79"/>
      <c r="AA34" s="79"/>
    </row>
    <row r="35" customFormat="false" ht="15" hidden="false" customHeight="false" outlineLevel="0" collapsed="false">
      <c r="A35" s="88" t="s">
        <v>120</v>
      </c>
      <c r="C35" s="79" t="s">
        <v>121</v>
      </c>
      <c r="D35" s="79"/>
      <c r="E35" s="79"/>
      <c r="F35" s="79"/>
      <c r="G35" s="79"/>
      <c r="H35" s="79"/>
      <c r="I35" s="79"/>
      <c r="J35" s="79"/>
      <c r="K35" s="79"/>
      <c r="L35" s="79"/>
      <c r="M35" s="79"/>
      <c r="N35" s="79"/>
      <c r="O35" s="79"/>
      <c r="P35" s="79"/>
      <c r="Q35" s="79"/>
      <c r="R35" s="79"/>
      <c r="S35" s="79"/>
      <c r="T35" s="79"/>
      <c r="U35" s="79"/>
      <c r="V35" s="79"/>
      <c r="W35" s="79"/>
      <c r="X35" s="79"/>
      <c r="Y35" s="79"/>
      <c r="Z35" s="79"/>
      <c r="AA35" s="79"/>
    </row>
    <row r="36" customFormat="false" ht="15" hidden="false" customHeight="false" outlineLevel="0" collapsed="false">
      <c r="A36" s="88" t="s">
        <v>122</v>
      </c>
      <c r="C36" s="79" t="s">
        <v>123</v>
      </c>
      <c r="D36" s="79"/>
      <c r="E36" s="79"/>
      <c r="F36" s="79"/>
      <c r="G36" s="79"/>
      <c r="H36" s="79"/>
      <c r="I36" s="79"/>
      <c r="J36" s="79"/>
      <c r="K36" s="79"/>
      <c r="L36" s="79"/>
      <c r="M36" s="79"/>
      <c r="N36" s="79"/>
      <c r="O36" s="79"/>
      <c r="P36" s="79"/>
      <c r="Q36" s="79"/>
      <c r="R36" s="79"/>
      <c r="S36" s="79"/>
      <c r="T36" s="79"/>
      <c r="U36" s="79"/>
      <c r="V36" s="79"/>
      <c r="W36" s="79"/>
      <c r="X36" s="79"/>
      <c r="Y36" s="79"/>
      <c r="Z36" s="79"/>
      <c r="AA36" s="79"/>
    </row>
    <row r="37" customFormat="false" ht="15" hidden="false" customHeight="false" outlineLevel="0" collapsed="false">
      <c r="A37" s="88" t="s">
        <v>109</v>
      </c>
      <c r="C37" s="79" t="s">
        <v>124</v>
      </c>
      <c r="D37" s="79"/>
      <c r="E37" s="79"/>
      <c r="F37" s="79"/>
      <c r="G37" s="79"/>
      <c r="H37" s="79"/>
      <c r="I37" s="79"/>
      <c r="J37" s="79"/>
      <c r="K37" s="79"/>
      <c r="L37" s="79"/>
      <c r="M37" s="79"/>
      <c r="N37" s="79"/>
      <c r="O37" s="79"/>
      <c r="P37" s="79"/>
      <c r="Q37" s="79"/>
      <c r="R37" s="79"/>
      <c r="S37" s="79"/>
      <c r="T37" s="79"/>
      <c r="U37" s="79"/>
      <c r="V37" s="79"/>
      <c r="W37" s="79"/>
      <c r="X37" s="79"/>
      <c r="Y37" s="79"/>
      <c r="Z37" s="79"/>
      <c r="AA37" s="79"/>
    </row>
    <row r="38" customFormat="false" ht="15" hidden="false" customHeight="false" outlineLevel="0" collapsed="false">
      <c r="A38" s="88" t="s">
        <v>125</v>
      </c>
      <c r="C38" s="79" t="s">
        <v>126</v>
      </c>
      <c r="D38" s="79"/>
      <c r="E38" s="79"/>
      <c r="F38" s="79"/>
      <c r="G38" s="79"/>
      <c r="H38" s="79"/>
      <c r="I38" s="79"/>
      <c r="J38" s="79"/>
      <c r="K38" s="79"/>
      <c r="L38" s="79"/>
      <c r="M38" s="79"/>
      <c r="N38" s="79"/>
      <c r="O38" s="79"/>
      <c r="P38" s="79"/>
      <c r="Q38" s="79"/>
      <c r="R38" s="79"/>
      <c r="S38" s="79"/>
      <c r="T38" s="79"/>
      <c r="U38" s="79"/>
      <c r="V38" s="79"/>
      <c r="W38" s="79"/>
      <c r="X38" s="79"/>
      <c r="Y38" s="79"/>
      <c r="Z38" s="79"/>
      <c r="AA38" s="79"/>
    </row>
    <row r="39" customFormat="false" ht="15" hidden="false" customHeight="false" outlineLevel="0" collapsed="false">
      <c r="A39" s="88" t="s">
        <v>112</v>
      </c>
      <c r="C39" s="79" t="s">
        <v>127</v>
      </c>
      <c r="D39" s="79"/>
      <c r="E39" s="79"/>
      <c r="F39" s="79"/>
      <c r="G39" s="79"/>
      <c r="H39" s="79"/>
      <c r="I39" s="79"/>
      <c r="J39" s="79"/>
      <c r="K39" s="79"/>
      <c r="L39" s="79"/>
      <c r="M39" s="79"/>
      <c r="N39" s="79"/>
      <c r="O39" s="79"/>
      <c r="P39" s="79"/>
      <c r="Q39" s="79"/>
      <c r="R39" s="79"/>
      <c r="S39" s="79"/>
      <c r="T39" s="79"/>
      <c r="U39" s="79"/>
      <c r="V39" s="79"/>
      <c r="W39" s="79"/>
      <c r="X39" s="79"/>
      <c r="Y39" s="79"/>
      <c r="Z39" s="79"/>
      <c r="AA39" s="79"/>
    </row>
    <row r="40" customFormat="false" ht="15" hidden="false" customHeight="false" outlineLevel="0" collapsed="false">
      <c r="A40" s="88" t="s">
        <v>128</v>
      </c>
      <c r="C40" s="79" t="s">
        <v>129</v>
      </c>
      <c r="D40" s="79"/>
      <c r="E40" s="79"/>
      <c r="F40" s="79"/>
      <c r="G40" s="79"/>
      <c r="H40" s="79"/>
      <c r="I40" s="79"/>
      <c r="J40" s="79"/>
      <c r="K40" s="79"/>
      <c r="L40" s="79"/>
      <c r="M40" s="79"/>
      <c r="N40" s="79"/>
      <c r="O40" s="79"/>
      <c r="P40" s="79"/>
      <c r="Q40" s="79"/>
      <c r="R40" s="79"/>
      <c r="S40" s="79"/>
      <c r="T40" s="79"/>
      <c r="U40" s="79"/>
      <c r="V40" s="79"/>
      <c r="W40" s="79"/>
      <c r="X40" s="79"/>
      <c r="Y40" s="79"/>
      <c r="Z40" s="79"/>
      <c r="AA40" s="79"/>
    </row>
    <row r="41" customFormat="false" ht="15" hidden="false" customHeight="false" outlineLevel="0" collapsed="false">
      <c r="A41" s="88" t="s">
        <v>130</v>
      </c>
      <c r="C41" s="79" t="s">
        <v>131</v>
      </c>
      <c r="D41" s="79"/>
      <c r="E41" s="79"/>
      <c r="F41" s="79"/>
      <c r="G41" s="79"/>
      <c r="H41" s="79"/>
      <c r="I41" s="79"/>
      <c r="J41" s="79"/>
      <c r="K41" s="79"/>
      <c r="L41" s="79"/>
      <c r="M41" s="79"/>
      <c r="N41" s="79"/>
      <c r="O41" s="79"/>
      <c r="P41" s="79"/>
      <c r="Q41" s="79"/>
      <c r="R41" s="79"/>
      <c r="S41" s="79"/>
      <c r="T41" s="79"/>
      <c r="U41" s="79"/>
      <c r="V41" s="79"/>
      <c r="W41" s="79"/>
      <c r="X41" s="79"/>
      <c r="Y41" s="79"/>
      <c r="Z41" s="79"/>
      <c r="AA41" s="79"/>
    </row>
    <row r="42" customFormat="false" ht="15" hidden="false" customHeight="false" outlineLevel="0" collapsed="false">
      <c r="A42" s="88" t="s">
        <v>132</v>
      </c>
      <c r="C42" s="79" t="s">
        <v>133</v>
      </c>
      <c r="D42" s="79"/>
      <c r="E42" s="79"/>
      <c r="F42" s="79"/>
      <c r="G42" s="79"/>
      <c r="H42" s="79"/>
      <c r="I42" s="79"/>
      <c r="J42" s="79"/>
      <c r="K42" s="79"/>
      <c r="L42" s="79"/>
      <c r="M42" s="79"/>
      <c r="N42" s="79"/>
      <c r="O42" s="79"/>
      <c r="P42" s="79"/>
      <c r="Q42" s="79"/>
      <c r="R42" s="79"/>
      <c r="S42" s="79"/>
      <c r="T42" s="79"/>
      <c r="U42" s="79"/>
      <c r="V42" s="79"/>
      <c r="W42" s="79"/>
      <c r="X42" s="79"/>
      <c r="Y42" s="79"/>
      <c r="Z42" s="79"/>
      <c r="AA42" s="79"/>
    </row>
    <row r="43" customFormat="false" ht="15" hidden="false" customHeight="false" outlineLevel="0" collapsed="false">
      <c r="A43" s="91" t="s">
        <v>134</v>
      </c>
      <c r="B43" s="92"/>
      <c r="C43" s="80" t="s">
        <v>135</v>
      </c>
      <c r="D43" s="80"/>
      <c r="E43" s="80"/>
      <c r="F43" s="80"/>
      <c r="G43" s="80"/>
      <c r="H43" s="80"/>
      <c r="I43" s="80"/>
      <c r="J43" s="80"/>
      <c r="K43" s="80"/>
      <c r="L43" s="80"/>
      <c r="M43" s="80"/>
      <c r="N43" s="80"/>
      <c r="O43" s="80"/>
      <c r="P43" s="80"/>
      <c r="Q43" s="80"/>
      <c r="R43" s="80"/>
      <c r="S43" s="80"/>
      <c r="T43" s="80"/>
      <c r="U43" s="80"/>
      <c r="V43" s="80"/>
      <c r="W43" s="80"/>
      <c r="X43" s="80"/>
      <c r="Y43" s="80"/>
      <c r="Z43" s="80"/>
      <c r="AA43" s="80"/>
    </row>
    <row r="44" customFormat="false" ht="15" hidden="false" customHeight="false" outlineLevel="0" collapsed="false">
      <c r="A44" s="91" t="s">
        <v>136</v>
      </c>
      <c r="B44" s="92"/>
      <c r="C44" s="80" t="s">
        <v>137</v>
      </c>
      <c r="D44" s="80"/>
      <c r="E44" s="80"/>
      <c r="F44" s="80"/>
      <c r="G44" s="80"/>
      <c r="H44" s="80"/>
      <c r="I44" s="80"/>
      <c r="J44" s="80"/>
      <c r="K44" s="80"/>
      <c r="L44" s="80"/>
      <c r="M44" s="80"/>
      <c r="N44" s="80"/>
      <c r="O44" s="80"/>
      <c r="P44" s="80"/>
      <c r="Q44" s="80"/>
      <c r="R44" s="80"/>
      <c r="S44" s="80"/>
      <c r="T44" s="80"/>
      <c r="U44" s="80"/>
      <c r="V44" s="80"/>
      <c r="W44" s="80"/>
      <c r="X44" s="80"/>
      <c r="Y44" s="80"/>
      <c r="Z44" s="80"/>
      <c r="AA44" s="80"/>
    </row>
    <row r="45" customFormat="false" ht="15" hidden="false" customHeight="false" outlineLevel="0" collapsed="false">
      <c r="A45" s="91" t="s">
        <v>138</v>
      </c>
      <c r="B45" s="92"/>
      <c r="C45" s="80" t="s">
        <v>139</v>
      </c>
      <c r="D45" s="80"/>
      <c r="E45" s="80"/>
      <c r="F45" s="80"/>
      <c r="G45" s="80"/>
      <c r="H45" s="80"/>
      <c r="I45" s="80"/>
      <c r="J45" s="80"/>
      <c r="K45" s="80"/>
      <c r="L45" s="80"/>
      <c r="M45" s="80"/>
      <c r="N45" s="80"/>
      <c r="O45" s="80"/>
      <c r="P45" s="80"/>
      <c r="Q45" s="80"/>
      <c r="R45" s="80"/>
      <c r="S45" s="80"/>
      <c r="T45" s="80"/>
      <c r="U45" s="80"/>
      <c r="V45" s="80"/>
      <c r="W45" s="80"/>
      <c r="X45" s="80"/>
      <c r="Y45" s="80"/>
      <c r="Z45" s="80"/>
      <c r="AA45" s="80"/>
    </row>
    <row r="46" customFormat="false" ht="15" hidden="false" customHeight="false" outlineLevel="0" collapsed="false">
      <c r="A46" s="91" t="s">
        <v>140</v>
      </c>
      <c r="B46" s="92"/>
      <c r="C46" s="80" t="s">
        <v>141</v>
      </c>
      <c r="D46" s="80"/>
      <c r="E46" s="80"/>
      <c r="F46" s="80"/>
      <c r="G46" s="80"/>
      <c r="H46" s="80"/>
      <c r="I46" s="80"/>
      <c r="J46" s="80"/>
      <c r="K46" s="80"/>
      <c r="L46" s="80"/>
      <c r="M46" s="80"/>
      <c r="N46" s="80"/>
      <c r="O46" s="80"/>
      <c r="P46" s="80"/>
      <c r="Q46" s="80"/>
      <c r="R46" s="80"/>
      <c r="S46" s="80"/>
      <c r="T46" s="80"/>
      <c r="U46" s="80"/>
      <c r="V46" s="80"/>
      <c r="W46" s="80"/>
      <c r="X46" s="80"/>
      <c r="Y46" s="80"/>
      <c r="Z46" s="80"/>
      <c r="AA46" s="80"/>
    </row>
    <row r="47" customFormat="false" ht="15" hidden="false" customHeight="false" outlineLevel="0" collapsed="false">
      <c r="A47" s="91" t="s">
        <v>142</v>
      </c>
      <c r="B47" s="92"/>
      <c r="C47" s="80" t="s">
        <v>143</v>
      </c>
      <c r="D47" s="80"/>
      <c r="E47" s="80"/>
      <c r="F47" s="80"/>
      <c r="G47" s="80"/>
      <c r="H47" s="80"/>
      <c r="I47" s="80"/>
      <c r="J47" s="80"/>
      <c r="K47" s="80"/>
      <c r="L47" s="80"/>
      <c r="M47" s="80"/>
      <c r="N47" s="80"/>
      <c r="O47" s="80"/>
      <c r="P47" s="80"/>
      <c r="Q47" s="80"/>
      <c r="R47" s="80"/>
      <c r="S47" s="80"/>
      <c r="T47" s="80"/>
      <c r="U47" s="80"/>
      <c r="V47" s="80"/>
      <c r="W47" s="80"/>
      <c r="X47" s="80"/>
      <c r="Y47" s="80"/>
      <c r="Z47" s="80"/>
      <c r="AA47" s="80"/>
    </row>
    <row r="48" customFormat="false" ht="15" hidden="false" customHeight="false" outlineLevel="0" collapsed="false">
      <c r="A48" s="91" t="s">
        <v>144</v>
      </c>
      <c r="B48" s="92"/>
      <c r="C48" s="80" t="s">
        <v>145</v>
      </c>
      <c r="D48" s="80"/>
      <c r="E48" s="80"/>
      <c r="F48" s="80"/>
      <c r="G48" s="80"/>
      <c r="H48" s="80"/>
      <c r="I48" s="80"/>
      <c r="J48" s="80"/>
      <c r="K48" s="80"/>
      <c r="L48" s="80"/>
      <c r="M48" s="80"/>
      <c r="N48" s="80"/>
      <c r="O48" s="80"/>
      <c r="P48" s="80"/>
      <c r="Q48" s="80"/>
      <c r="R48" s="80"/>
      <c r="S48" s="80"/>
      <c r="T48" s="80"/>
      <c r="U48" s="80"/>
      <c r="V48" s="80"/>
      <c r="W48" s="80"/>
      <c r="X48" s="80"/>
      <c r="Y48" s="80"/>
      <c r="Z48" s="80"/>
      <c r="AA48" s="80"/>
    </row>
    <row r="49" customFormat="false" ht="15" hidden="false" customHeight="false" outlineLevel="0" collapsed="false">
      <c r="A49" s="91" t="s">
        <v>146</v>
      </c>
      <c r="B49" s="92"/>
      <c r="C49" s="80" t="s">
        <v>147</v>
      </c>
      <c r="D49" s="80"/>
      <c r="E49" s="80"/>
      <c r="F49" s="80"/>
      <c r="G49" s="80"/>
      <c r="H49" s="80"/>
      <c r="I49" s="80"/>
      <c r="J49" s="80"/>
      <c r="K49" s="80"/>
      <c r="L49" s="80"/>
      <c r="M49" s="80"/>
      <c r="N49" s="80"/>
      <c r="O49" s="80"/>
      <c r="P49" s="80"/>
      <c r="Q49" s="80"/>
      <c r="R49" s="80"/>
      <c r="S49" s="80"/>
      <c r="T49" s="80"/>
      <c r="U49" s="80"/>
      <c r="V49" s="80"/>
      <c r="W49" s="80"/>
      <c r="X49" s="80"/>
      <c r="Y49" s="80"/>
      <c r="Z49" s="80"/>
      <c r="AA49" s="80"/>
    </row>
    <row r="50" customFormat="false" ht="29.25" hidden="false" customHeight="true" outlineLevel="0" collapsed="false">
      <c r="A50" s="93" t="s">
        <v>148</v>
      </c>
      <c r="C50" s="82" t="s">
        <v>149</v>
      </c>
      <c r="D50" s="82"/>
      <c r="E50" s="82"/>
      <c r="F50" s="82"/>
      <c r="G50" s="82"/>
      <c r="H50" s="82"/>
      <c r="I50" s="82"/>
      <c r="J50" s="82"/>
      <c r="K50" s="82"/>
      <c r="L50" s="82"/>
      <c r="M50" s="82"/>
      <c r="N50" s="82"/>
      <c r="O50" s="82"/>
      <c r="P50" s="82"/>
      <c r="Q50" s="82"/>
      <c r="R50" s="82"/>
      <c r="S50" s="82"/>
      <c r="T50" s="82"/>
      <c r="U50" s="82"/>
      <c r="V50" s="82"/>
      <c r="W50" s="82"/>
      <c r="X50" s="82"/>
      <c r="Y50" s="82"/>
      <c r="Z50" s="82"/>
      <c r="AA50" s="82"/>
    </row>
    <row r="51" customFormat="false" ht="15" hidden="false" customHeight="false" outlineLevel="0" collapsed="false">
      <c r="A51" s="88" t="s">
        <v>150</v>
      </c>
      <c r="C51" s="79" t="s">
        <v>151</v>
      </c>
      <c r="D51" s="79"/>
      <c r="E51" s="79"/>
      <c r="F51" s="79"/>
      <c r="G51" s="79"/>
      <c r="H51" s="79"/>
      <c r="I51" s="79"/>
      <c r="J51" s="79"/>
      <c r="K51" s="79"/>
      <c r="L51" s="79"/>
      <c r="M51" s="79"/>
      <c r="N51" s="79"/>
      <c r="O51" s="79"/>
      <c r="P51" s="79"/>
      <c r="Q51" s="79"/>
      <c r="R51" s="79"/>
      <c r="S51" s="79"/>
      <c r="T51" s="79"/>
      <c r="U51" s="79"/>
      <c r="V51" s="79"/>
      <c r="W51" s="79"/>
      <c r="X51" s="79"/>
      <c r="Y51" s="79"/>
      <c r="Z51" s="79"/>
      <c r="AA51" s="79"/>
    </row>
    <row r="52" customFormat="false" ht="15" hidden="false" customHeight="false" outlineLevel="0" collapsed="false">
      <c r="A52" s="91" t="s">
        <v>152</v>
      </c>
      <c r="B52" s="92"/>
      <c r="C52" s="80" t="s">
        <v>153</v>
      </c>
      <c r="D52" s="80"/>
      <c r="E52" s="80"/>
      <c r="F52" s="80"/>
      <c r="G52" s="80"/>
      <c r="H52" s="80"/>
      <c r="I52" s="80"/>
      <c r="J52" s="80"/>
      <c r="K52" s="80"/>
      <c r="L52" s="80"/>
      <c r="M52" s="80"/>
      <c r="N52" s="80"/>
      <c r="O52" s="80"/>
      <c r="P52" s="80"/>
      <c r="Q52" s="80"/>
      <c r="R52" s="80"/>
      <c r="S52" s="80"/>
      <c r="T52" s="80"/>
      <c r="U52" s="80"/>
      <c r="V52" s="80"/>
      <c r="W52" s="80"/>
      <c r="X52" s="80"/>
      <c r="Y52" s="80"/>
      <c r="Z52" s="80"/>
      <c r="AA52" s="80"/>
    </row>
    <row r="53" customFormat="false" ht="15" hidden="false" customHeight="false" outlineLevel="0" collapsed="false">
      <c r="A53" s="91" t="s">
        <v>154</v>
      </c>
      <c r="B53" s="92"/>
      <c r="C53" s="80" t="s">
        <v>155</v>
      </c>
      <c r="D53" s="80"/>
      <c r="E53" s="80"/>
      <c r="F53" s="80"/>
      <c r="G53" s="80"/>
      <c r="H53" s="80"/>
      <c r="I53" s="80"/>
      <c r="J53" s="80"/>
      <c r="K53" s="80"/>
      <c r="L53" s="80"/>
      <c r="M53" s="80"/>
      <c r="N53" s="80"/>
      <c r="O53" s="80"/>
      <c r="P53" s="80"/>
      <c r="Q53" s="80"/>
      <c r="R53" s="80"/>
      <c r="S53" s="80"/>
      <c r="T53" s="80"/>
      <c r="U53" s="80"/>
      <c r="V53" s="80"/>
      <c r="W53" s="80"/>
      <c r="X53" s="80"/>
      <c r="Y53" s="80"/>
      <c r="Z53" s="80"/>
      <c r="AA53" s="80"/>
    </row>
    <row r="54" customFormat="false" ht="15" hidden="false" customHeight="false" outlineLevel="0" collapsed="false">
      <c r="A54" s="88" t="s">
        <v>156</v>
      </c>
      <c r="C54" s="79" t="s">
        <v>157</v>
      </c>
      <c r="D54" s="79"/>
      <c r="E54" s="79"/>
      <c r="F54" s="79"/>
      <c r="G54" s="79"/>
      <c r="H54" s="79"/>
      <c r="I54" s="79"/>
      <c r="J54" s="79"/>
      <c r="K54" s="79"/>
      <c r="L54" s="79"/>
      <c r="M54" s="79"/>
      <c r="N54" s="79"/>
      <c r="O54" s="79"/>
      <c r="P54" s="79"/>
      <c r="Q54" s="79"/>
      <c r="R54" s="79"/>
      <c r="S54" s="79"/>
      <c r="T54" s="79"/>
      <c r="U54" s="79"/>
      <c r="V54" s="79"/>
      <c r="W54" s="79"/>
      <c r="X54" s="79"/>
      <c r="Y54" s="79"/>
      <c r="Z54" s="79"/>
      <c r="AA54" s="79"/>
    </row>
    <row r="55" customFormat="false" ht="15" hidden="false" customHeight="false" outlineLevel="0" collapsed="false">
      <c r="A55" s="88" t="s">
        <v>158</v>
      </c>
      <c r="C55" s="79" t="s">
        <v>159</v>
      </c>
      <c r="D55" s="79"/>
      <c r="E55" s="79"/>
      <c r="F55" s="79"/>
      <c r="G55" s="79"/>
      <c r="H55" s="79"/>
      <c r="I55" s="79"/>
      <c r="J55" s="79"/>
      <c r="K55" s="79"/>
      <c r="L55" s="79"/>
      <c r="M55" s="79"/>
      <c r="N55" s="79"/>
      <c r="O55" s="79"/>
      <c r="P55" s="79"/>
      <c r="Q55" s="79"/>
      <c r="R55" s="79"/>
      <c r="S55" s="79"/>
      <c r="T55" s="79"/>
      <c r="U55" s="79"/>
      <c r="V55" s="79"/>
      <c r="W55" s="79"/>
      <c r="X55" s="79"/>
      <c r="Y55" s="79"/>
      <c r="Z55" s="79"/>
      <c r="AA55" s="79"/>
    </row>
    <row r="56" customFormat="false" ht="15" hidden="false" customHeight="false" outlineLevel="0" collapsed="false">
      <c r="A56" s="88"/>
      <c r="C56" s="79"/>
      <c r="D56" s="79"/>
      <c r="E56" s="79"/>
      <c r="F56" s="79"/>
      <c r="G56" s="79"/>
      <c r="H56" s="79"/>
      <c r="I56" s="79"/>
      <c r="J56" s="79"/>
      <c r="K56" s="79"/>
      <c r="L56" s="79"/>
      <c r="M56" s="79"/>
      <c r="N56" s="79"/>
      <c r="O56" s="79"/>
      <c r="P56" s="79"/>
      <c r="Q56" s="79"/>
      <c r="R56" s="79"/>
      <c r="S56" s="79"/>
      <c r="T56" s="79"/>
      <c r="U56" s="79"/>
      <c r="V56" s="79"/>
      <c r="W56" s="79"/>
      <c r="X56" s="79"/>
      <c r="Y56" s="79"/>
      <c r="Z56" s="79"/>
      <c r="AA56" s="79"/>
    </row>
    <row r="57" customFormat="false" ht="15" hidden="false" customHeight="false" outlineLevel="0" collapsed="false">
      <c r="A57" s="88"/>
      <c r="C57" s="79"/>
      <c r="D57" s="79"/>
      <c r="E57" s="79"/>
      <c r="F57" s="79"/>
      <c r="G57" s="79"/>
      <c r="H57" s="79"/>
      <c r="I57" s="79"/>
      <c r="J57" s="79"/>
      <c r="K57" s="79"/>
      <c r="L57" s="79"/>
      <c r="M57" s="79"/>
      <c r="N57" s="79"/>
      <c r="O57" s="79"/>
      <c r="P57" s="79"/>
      <c r="Q57" s="79"/>
      <c r="R57" s="79"/>
      <c r="S57" s="79"/>
      <c r="T57" s="79"/>
      <c r="U57" s="79"/>
      <c r="V57" s="79"/>
      <c r="W57" s="79"/>
      <c r="X57" s="79"/>
      <c r="Y57" s="79"/>
      <c r="Z57" s="79"/>
      <c r="AA57" s="79"/>
    </row>
    <row r="58" customFormat="false" ht="15" hidden="false" customHeight="false" outlineLevel="0" collapsed="false">
      <c r="A58" s="88"/>
      <c r="C58" s="79"/>
      <c r="D58" s="79"/>
      <c r="E58" s="79"/>
      <c r="F58" s="79"/>
      <c r="G58" s="79"/>
      <c r="H58" s="79"/>
      <c r="I58" s="79"/>
      <c r="J58" s="79"/>
      <c r="K58" s="79"/>
      <c r="L58" s="79"/>
      <c r="M58" s="79"/>
      <c r="N58" s="79"/>
      <c r="O58" s="79"/>
      <c r="P58" s="79"/>
      <c r="Q58" s="79"/>
      <c r="R58" s="79"/>
      <c r="S58" s="79"/>
      <c r="T58" s="79"/>
      <c r="U58" s="79"/>
      <c r="V58" s="79"/>
      <c r="W58" s="79"/>
      <c r="X58" s="79"/>
      <c r="Y58" s="79"/>
      <c r="Z58" s="79"/>
      <c r="AA58" s="79"/>
    </row>
    <row r="59" customFormat="false" ht="15" hidden="false" customHeight="false" outlineLevel="0" collapsed="false">
      <c r="A59" s="88"/>
      <c r="C59" s="79"/>
      <c r="D59" s="79"/>
      <c r="E59" s="79"/>
      <c r="F59" s="79"/>
      <c r="G59" s="79"/>
      <c r="H59" s="79"/>
      <c r="I59" s="79"/>
      <c r="J59" s="79"/>
      <c r="K59" s="79"/>
      <c r="L59" s="79"/>
      <c r="M59" s="79"/>
      <c r="N59" s="79"/>
      <c r="O59" s="79"/>
      <c r="P59" s="79"/>
      <c r="Q59" s="79"/>
      <c r="R59" s="79"/>
      <c r="S59" s="79"/>
      <c r="T59" s="79"/>
      <c r="U59" s="79"/>
      <c r="V59" s="79"/>
      <c r="W59" s="79"/>
      <c r="X59" s="79"/>
      <c r="Y59" s="79"/>
      <c r="Z59" s="79"/>
      <c r="AA59" s="79"/>
    </row>
    <row r="60" customFormat="false" ht="15" hidden="false" customHeight="false" outlineLevel="0" collapsed="false">
      <c r="A60" s="88"/>
      <c r="C60" s="79"/>
      <c r="D60" s="79"/>
      <c r="E60" s="79"/>
      <c r="F60" s="79"/>
      <c r="G60" s="79"/>
      <c r="H60" s="79"/>
      <c r="I60" s="79"/>
      <c r="J60" s="79"/>
      <c r="K60" s="79"/>
      <c r="L60" s="79"/>
      <c r="M60" s="79"/>
      <c r="N60" s="79"/>
      <c r="O60" s="79"/>
      <c r="P60" s="79"/>
      <c r="Q60" s="79"/>
      <c r="R60" s="79"/>
      <c r="S60" s="79"/>
      <c r="T60" s="79"/>
      <c r="U60" s="79"/>
      <c r="V60" s="79"/>
      <c r="W60" s="79"/>
      <c r="X60" s="79"/>
      <c r="Y60" s="79"/>
      <c r="Z60" s="79"/>
      <c r="AA60" s="79"/>
    </row>
    <row r="61" customFormat="false" ht="15" hidden="false" customHeight="false" outlineLevel="0" collapsed="false">
      <c r="A61" s="88"/>
      <c r="C61" s="79"/>
      <c r="D61" s="79"/>
      <c r="E61" s="79"/>
      <c r="F61" s="79"/>
      <c r="G61" s="79"/>
      <c r="H61" s="79"/>
      <c r="I61" s="79"/>
      <c r="J61" s="79"/>
      <c r="K61" s="79"/>
      <c r="L61" s="79"/>
      <c r="M61" s="79"/>
      <c r="N61" s="79"/>
      <c r="O61" s="79"/>
      <c r="P61" s="79"/>
      <c r="Q61" s="79"/>
      <c r="R61" s="79"/>
      <c r="S61" s="79"/>
      <c r="T61" s="79"/>
      <c r="U61" s="79"/>
      <c r="V61" s="79"/>
      <c r="W61" s="79"/>
      <c r="X61" s="79"/>
      <c r="Y61" s="79"/>
      <c r="Z61" s="79"/>
      <c r="AA61" s="79"/>
    </row>
    <row r="62" customFormat="false" ht="15" hidden="false" customHeight="false" outlineLevel="0" collapsed="false">
      <c r="A62" s="88"/>
      <c r="C62" s="79"/>
      <c r="D62" s="79"/>
      <c r="E62" s="79"/>
      <c r="F62" s="79"/>
      <c r="G62" s="79"/>
      <c r="H62" s="79"/>
      <c r="I62" s="79"/>
      <c r="J62" s="79"/>
      <c r="K62" s="79"/>
      <c r="L62" s="79"/>
      <c r="M62" s="79"/>
      <c r="N62" s="79"/>
      <c r="O62" s="79"/>
      <c r="P62" s="79"/>
      <c r="Q62" s="79"/>
      <c r="R62" s="79"/>
      <c r="S62" s="79"/>
      <c r="T62" s="79"/>
      <c r="U62" s="79"/>
      <c r="V62" s="79"/>
      <c r="W62" s="79"/>
      <c r="X62" s="79"/>
      <c r="Y62" s="79"/>
      <c r="Z62" s="79"/>
      <c r="AA62" s="79"/>
    </row>
    <row r="63" customFormat="false" ht="15" hidden="false" customHeight="false" outlineLevel="0" collapsed="false">
      <c r="A63" s="88"/>
      <c r="C63" s="79"/>
      <c r="D63" s="79"/>
      <c r="E63" s="79"/>
      <c r="F63" s="79"/>
      <c r="G63" s="79"/>
      <c r="H63" s="79"/>
      <c r="I63" s="79"/>
      <c r="J63" s="79"/>
      <c r="K63" s="79"/>
      <c r="L63" s="79"/>
      <c r="M63" s="79"/>
      <c r="N63" s="79"/>
      <c r="O63" s="79"/>
      <c r="P63" s="79"/>
      <c r="Q63" s="79"/>
      <c r="R63" s="79"/>
      <c r="S63" s="79"/>
      <c r="T63" s="79"/>
      <c r="U63" s="79"/>
      <c r="V63" s="79"/>
      <c r="W63" s="79"/>
      <c r="X63" s="79"/>
      <c r="Y63" s="79"/>
      <c r="Z63" s="79"/>
      <c r="AA63" s="79"/>
    </row>
    <row r="64" customFormat="false" ht="15" hidden="false" customHeight="false" outlineLevel="0" collapsed="false">
      <c r="A64" s="88"/>
      <c r="C64" s="79"/>
      <c r="D64" s="79"/>
      <c r="E64" s="79"/>
      <c r="F64" s="79"/>
      <c r="G64" s="79"/>
      <c r="H64" s="79"/>
      <c r="I64" s="79"/>
      <c r="J64" s="79"/>
      <c r="K64" s="79"/>
      <c r="L64" s="79"/>
      <c r="M64" s="79"/>
      <c r="N64" s="79"/>
      <c r="O64" s="79"/>
      <c r="P64" s="79"/>
      <c r="Q64" s="79"/>
      <c r="R64" s="79"/>
      <c r="S64" s="79"/>
      <c r="T64" s="79"/>
      <c r="U64" s="79"/>
      <c r="V64" s="79"/>
      <c r="W64" s="79"/>
      <c r="X64" s="79"/>
      <c r="Y64" s="79"/>
      <c r="Z64" s="79"/>
      <c r="AA64" s="79"/>
    </row>
    <row r="65" customFormat="false" ht="15" hidden="false" customHeight="false" outlineLevel="0" collapsed="false">
      <c r="A65" s="88"/>
      <c r="C65" s="79"/>
      <c r="D65" s="79"/>
      <c r="E65" s="79"/>
      <c r="F65" s="79"/>
      <c r="G65" s="79"/>
      <c r="H65" s="79"/>
      <c r="I65" s="79"/>
      <c r="J65" s="79"/>
      <c r="K65" s="79"/>
      <c r="L65" s="79"/>
      <c r="M65" s="79"/>
      <c r="N65" s="79"/>
      <c r="O65" s="79"/>
      <c r="P65" s="79"/>
      <c r="Q65" s="79"/>
      <c r="R65" s="79"/>
      <c r="S65" s="79"/>
      <c r="T65" s="79"/>
      <c r="U65" s="79"/>
      <c r="V65" s="79"/>
      <c r="W65" s="79"/>
      <c r="X65" s="79"/>
      <c r="Y65" s="79"/>
      <c r="Z65" s="79"/>
      <c r="AA65" s="79"/>
    </row>
    <row r="66" customFormat="false" ht="15" hidden="false" customHeight="false" outlineLevel="0" collapsed="false">
      <c r="A66" s="88"/>
      <c r="C66" s="79"/>
      <c r="D66" s="79"/>
      <c r="E66" s="79"/>
      <c r="F66" s="79"/>
      <c r="G66" s="79"/>
      <c r="H66" s="79"/>
      <c r="I66" s="79"/>
      <c r="J66" s="79"/>
      <c r="K66" s="79"/>
      <c r="L66" s="79"/>
      <c r="M66" s="79"/>
      <c r="N66" s="79"/>
      <c r="O66" s="79"/>
      <c r="P66" s="79"/>
      <c r="Q66" s="79"/>
      <c r="R66" s="79"/>
      <c r="S66" s="79"/>
      <c r="T66" s="79"/>
      <c r="U66" s="79"/>
      <c r="V66" s="79"/>
      <c r="W66" s="79"/>
      <c r="X66" s="79"/>
      <c r="Y66" s="79"/>
      <c r="Z66" s="79"/>
      <c r="AA66" s="79"/>
    </row>
  </sheetData>
  <mergeCells count="64">
    <mergeCell ref="A1:AA2"/>
    <mergeCell ref="A3:W3"/>
    <mergeCell ref="C4:AA4"/>
    <mergeCell ref="C5:AA5"/>
    <mergeCell ref="C6:AA6"/>
    <mergeCell ref="C7:AA7"/>
    <mergeCell ref="C8:AA8"/>
    <mergeCell ref="C9:AA9"/>
    <mergeCell ref="C10:AA10"/>
    <mergeCell ref="C11:AA11"/>
    <mergeCell ref="C12:AA12"/>
    <mergeCell ref="C13:AA13"/>
    <mergeCell ref="C14:AA14"/>
    <mergeCell ref="C15:AA15"/>
    <mergeCell ref="C16:AA16"/>
    <mergeCell ref="C17:AA17"/>
    <mergeCell ref="C18:AA18"/>
    <mergeCell ref="C19:AA19"/>
    <mergeCell ref="C20:AA20"/>
    <mergeCell ref="C21:AA21"/>
    <mergeCell ref="C22:AA22"/>
    <mergeCell ref="C23:AA23"/>
    <mergeCell ref="C24:AA25"/>
    <mergeCell ref="A26:W26"/>
    <mergeCell ref="C27:AA27"/>
    <mergeCell ref="C28:AA28"/>
    <mergeCell ref="C29:AA29"/>
    <mergeCell ref="C30:AA30"/>
    <mergeCell ref="C31:AA31"/>
    <mergeCell ref="C32:AA32"/>
    <mergeCell ref="C33:AA33"/>
    <mergeCell ref="C34:AA34"/>
    <mergeCell ref="C35:AA35"/>
    <mergeCell ref="C36:AA36"/>
    <mergeCell ref="C37:AA37"/>
    <mergeCell ref="C38:AA38"/>
    <mergeCell ref="C39:AA39"/>
    <mergeCell ref="C40:AA40"/>
    <mergeCell ref="C41:AA41"/>
    <mergeCell ref="C42:AA42"/>
    <mergeCell ref="C43:AA43"/>
    <mergeCell ref="C44:AA44"/>
    <mergeCell ref="C45:AA45"/>
    <mergeCell ref="C46:AA46"/>
    <mergeCell ref="C47:AA47"/>
    <mergeCell ref="C48:AA48"/>
    <mergeCell ref="C49:AA49"/>
    <mergeCell ref="C50:AA50"/>
    <mergeCell ref="C51:AA51"/>
    <mergeCell ref="C52:AA52"/>
    <mergeCell ref="C53:AA53"/>
    <mergeCell ref="C54:AA54"/>
    <mergeCell ref="C55:AA55"/>
    <mergeCell ref="C56:AA56"/>
    <mergeCell ref="C57:AA57"/>
    <mergeCell ref="C58:AA58"/>
    <mergeCell ref="C59:AA59"/>
    <mergeCell ref="C60:AA60"/>
    <mergeCell ref="C61:AA61"/>
    <mergeCell ref="C62:AA62"/>
    <mergeCell ref="C63:AA63"/>
    <mergeCell ref="C64:AA64"/>
    <mergeCell ref="C65:AA65"/>
    <mergeCell ref="C66:AA66"/>
  </mergeCells>
  <hyperlinks>
    <hyperlink ref="C24" r:id="rId1" display="If any TSM Determinations were required per the Final Evaluation column (AI), please open a new AR/Case in the AR/Case Management Tool, IAW with CS-SOP-OOT Procedure and assign it to the TSM of the errant standard's owning lab.&#10;You can find the case tool here: https://tek.crm.dynamics.com/main.aspx?appid=a19e098a-beb1-4cd2-a70c-5f5fc04fe59a&amp;forceUCI=1&amp;newWindow=true&amp;pagetype=entitylist&amp;etn=incident&amp;viewid=00000000-0000-0000-00aa-000010001028&amp;viewType=1039"/>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A6A6A6"/>
    <pageSetUpPr fitToPage="false"/>
  </sheetPr>
  <dimension ref="A1:D6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8.6796875" defaultRowHeight="15" customHeight="true" zeroHeight="false" outlineLevelRow="0" outlineLevelCol="0"/>
  <cols>
    <col collapsed="false" customWidth="true" hidden="false" outlineLevel="0" max="1" min="1" style="4" width="11.57"/>
    <col collapsed="false" customWidth="true" hidden="false" outlineLevel="0" max="2" min="2" style="1" width="47.29"/>
    <col collapsed="false" customWidth="true" hidden="false" outlineLevel="0" max="3" min="3" style="4" width="11.85"/>
    <col collapsed="false" customWidth="true" hidden="false" outlineLevel="0" max="4" min="4" style="1" width="188.57"/>
  </cols>
  <sheetData>
    <row r="1" customFormat="false" ht="19.7" hidden="false" customHeight="false" outlineLevel="0" collapsed="false">
      <c r="A1" s="94" t="s">
        <v>160</v>
      </c>
      <c r="B1" s="94"/>
      <c r="C1" s="94"/>
      <c r="D1" s="95" t="s">
        <v>161</v>
      </c>
    </row>
    <row r="2" customFormat="false" ht="15" hidden="false" customHeight="false" outlineLevel="0" collapsed="false">
      <c r="A2" s="96" t="s">
        <v>162</v>
      </c>
      <c r="B2" s="96"/>
      <c r="C2" s="97" t="s">
        <v>163</v>
      </c>
      <c r="D2" s="98"/>
    </row>
    <row r="3" customFormat="false" ht="15" hidden="false" customHeight="false" outlineLevel="0" collapsed="false">
      <c r="A3" s="96" t="s">
        <v>164</v>
      </c>
      <c r="B3" s="96"/>
      <c r="C3" s="97" t="s">
        <v>163</v>
      </c>
      <c r="D3" s="98"/>
    </row>
    <row r="4" customFormat="false" ht="15" hidden="false" customHeight="false" outlineLevel="0" collapsed="false">
      <c r="A4" s="96" t="s">
        <v>165</v>
      </c>
      <c r="B4" s="96"/>
      <c r="C4" s="97" t="s">
        <v>163</v>
      </c>
      <c r="D4" s="98"/>
    </row>
    <row r="5" customFormat="false" ht="15" hidden="false" customHeight="false" outlineLevel="0" collapsed="false">
      <c r="A5" s="96" t="s">
        <v>166</v>
      </c>
      <c r="B5" s="96"/>
      <c r="C5" s="97" t="s">
        <v>163</v>
      </c>
      <c r="D5" s="98"/>
    </row>
    <row r="6" customFormat="false" ht="15" hidden="false" customHeight="false" outlineLevel="0" collapsed="false">
      <c r="A6" s="96" t="s">
        <v>167</v>
      </c>
      <c r="B6" s="96"/>
      <c r="C6" s="97" t="s">
        <v>163</v>
      </c>
      <c r="D6" s="98"/>
    </row>
    <row r="7" customFormat="false" ht="15" hidden="false" customHeight="false" outlineLevel="0" collapsed="false">
      <c r="A7" s="96" t="s">
        <v>168</v>
      </c>
      <c r="B7" s="96"/>
      <c r="C7" s="99" t="n">
        <v>1</v>
      </c>
      <c r="D7" s="100" t="s">
        <v>169</v>
      </c>
    </row>
    <row r="8" customFormat="false" ht="19.7" hidden="false" customHeight="false" outlineLevel="0" collapsed="false">
      <c r="A8" s="101" t="s">
        <v>170</v>
      </c>
      <c r="B8" s="101" t="s">
        <v>171</v>
      </c>
      <c r="C8" s="101" t="s">
        <v>172</v>
      </c>
      <c r="D8" s="102" t="s">
        <v>173</v>
      </c>
    </row>
    <row r="9" customFormat="false" ht="15" hidden="false" customHeight="false" outlineLevel="0" collapsed="false">
      <c r="A9" s="4" t="n">
        <v>1</v>
      </c>
      <c r="B9" s="103" t="s">
        <v>174</v>
      </c>
      <c r="C9" s="104" t="n">
        <v>45385</v>
      </c>
      <c r="D9" s="23" t="s">
        <v>175</v>
      </c>
    </row>
    <row r="10" customFormat="false" ht="15" hidden="false" customHeight="false" outlineLevel="0" collapsed="false">
      <c r="A10" s="4" t="n">
        <v>2</v>
      </c>
      <c r="B10" s="103" t="s">
        <v>174</v>
      </c>
      <c r="C10" s="104" t="n">
        <v>45533</v>
      </c>
      <c r="D10" s="23" t="s">
        <v>176</v>
      </c>
    </row>
    <row r="11" customFormat="false" ht="15" hidden="false" customHeight="false" outlineLevel="0" collapsed="false">
      <c r="A11" s="4" t="n">
        <v>3</v>
      </c>
      <c r="B11" s="103" t="s">
        <v>174</v>
      </c>
      <c r="C11" s="104" t="n">
        <v>45565</v>
      </c>
      <c r="D11" s="23" t="s">
        <v>177</v>
      </c>
    </row>
    <row r="12" customFormat="false" ht="15" hidden="false" customHeight="false" outlineLevel="0" collapsed="false">
      <c r="A12" s="4" t="n">
        <v>4</v>
      </c>
      <c r="B12" s="103" t="s">
        <v>174</v>
      </c>
      <c r="C12" s="104" t="n">
        <v>45758</v>
      </c>
      <c r="D12" s="1" t="s">
        <v>178</v>
      </c>
    </row>
    <row r="13" customFormat="false" ht="15" hidden="false" customHeight="false" outlineLevel="0" collapsed="false">
      <c r="A13" s="4" t="n">
        <v>4</v>
      </c>
      <c r="B13" s="103" t="s">
        <v>174</v>
      </c>
      <c r="C13" s="104" t="n">
        <v>45758</v>
      </c>
      <c r="D13" s="1" t="s">
        <v>179</v>
      </c>
    </row>
    <row r="14" customFormat="false" ht="15" hidden="false" customHeight="false" outlineLevel="0" collapsed="false">
      <c r="A14" s="4" t="n">
        <v>5</v>
      </c>
      <c r="B14" s="103" t="s">
        <v>174</v>
      </c>
      <c r="C14" s="104" t="n">
        <v>45884</v>
      </c>
      <c r="D14" s="1" t="s">
        <v>180</v>
      </c>
    </row>
    <row r="15" customFormat="false" ht="15" hidden="false" customHeight="false" outlineLevel="0" collapsed="false">
      <c r="B15" s="103"/>
      <c r="C15" s="104"/>
    </row>
    <row r="16" customFormat="false" ht="15" hidden="false" customHeight="false" outlineLevel="0" collapsed="false">
      <c r="B16" s="103"/>
      <c r="C16" s="104"/>
    </row>
    <row r="17" customFormat="false" ht="15" hidden="false" customHeight="false" outlineLevel="0" collapsed="false">
      <c r="B17" s="103"/>
      <c r="C17" s="104"/>
    </row>
    <row r="18" customFormat="false" ht="15" hidden="false" customHeight="false" outlineLevel="0" collapsed="false">
      <c r="B18" s="103"/>
      <c r="C18" s="104"/>
    </row>
    <row r="19" customFormat="false" ht="15" hidden="false" customHeight="false" outlineLevel="0" collapsed="false">
      <c r="B19" s="103"/>
      <c r="C19" s="104"/>
    </row>
    <row r="20" customFormat="false" ht="15" hidden="false" customHeight="false" outlineLevel="0" collapsed="false">
      <c r="B20" s="103"/>
      <c r="C20" s="104"/>
    </row>
    <row r="21" customFormat="false" ht="15" hidden="false" customHeight="false" outlineLevel="0" collapsed="false">
      <c r="B21" s="103"/>
      <c r="C21" s="104"/>
    </row>
    <row r="22" customFormat="false" ht="15" hidden="false" customHeight="false" outlineLevel="0" collapsed="false">
      <c r="B22" s="103"/>
      <c r="C22" s="104"/>
    </row>
    <row r="23" customFormat="false" ht="15" hidden="false" customHeight="false" outlineLevel="0" collapsed="false">
      <c r="B23" s="103"/>
      <c r="C23" s="104"/>
    </row>
    <row r="24" customFormat="false" ht="15" hidden="false" customHeight="false" outlineLevel="0" collapsed="false">
      <c r="B24" s="103"/>
      <c r="C24" s="104"/>
    </row>
    <row r="25" customFormat="false" ht="15" hidden="false" customHeight="false" outlineLevel="0" collapsed="false">
      <c r="B25" s="103"/>
      <c r="C25" s="104"/>
    </row>
    <row r="26" customFormat="false" ht="15" hidden="false" customHeight="false" outlineLevel="0" collapsed="false">
      <c r="B26" s="103"/>
      <c r="C26" s="104"/>
    </row>
    <row r="27" customFormat="false" ht="15" hidden="false" customHeight="false" outlineLevel="0" collapsed="false">
      <c r="B27" s="103"/>
      <c r="C27" s="104"/>
    </row>
    <row r="28" customFormat="false" ht="15" hidden="false" customHeight="false" outlineLevel="0" collapsed="false">
      <c r="B28" s="103"/>
      <c r="C28" s="104"/>
    </row>
    <row r="29" customFormat="false" ht="15" hidden="false" customHeight="false" outlineLevel="0" collapsed="false">
      <c r="B29" s="103"/>
      <c r="C29" s="104"/>
    </row>
    <row r="30" customFormat="false" ht="15" hidden="false" customHeight="false" outlineLevel="0" collapsed="false">
      <c r="B30" s="103"/>
      <c r="C30" s="104"/>
    </row>
    <row r="31" customFormat="false" ht="15" hidden="false" customHeight="false" outlineLevel="0" collapsed="false">
      <c r="B31" s="103"/>
      <c r="C31" s="104"/>
    </row>
    <row r="32" customFormat="false" ht="15" hidden="false" customHeight="false" outlineLevel="0" collapsed="false">
      <c r="B32" s="103"/>
      <c r="C32" s="105"/>
    </row>
    <row r="33" customFormat="false" ht="15" hidden="false" customHeight="false" outlineLevel="0" collapsed="false">
      <c r="B33" s="103"/>
    </row>
    <row r="34" customFormat="false" ht="15" hidden="false" customHeight="false" outlineLevel="0" collapsed="false">
      <c r="B34" s="103"/>
      <c r="C34" s="105"/>
    </row>
    <row r="35" customFormat="false" ht="15" hidden="false" customHeight="false" outlineLevel="0" collapsed="false">
      <c r="B35" s="103"/>
    </row>
    <row r="36" customFormat="false" ht="15" hidden="false" customHeight="false" outlineLevel="0" collapsed="false">
      <c r="B36" s="103"/>
    </row>
    <row r="37" customFormat="false" ht="15" hidden="false" customHeight="false" outlineLevel="0" collapsed="false">
      <c r="B37" s="103"/>
    </row>
    <row r="38" customFormat="false" ht="15" hidden="false" customHeight="false" outlineLevel="0" collapsed="false">
      <c r="B38" s="103"/>
    </row>
    <row r="39" customFormat="false" ht="15" hidden="false" customHeight="false" outlineLevel="0" collapsed="false">
      <c r="B39" s="103"/>
    </row>
    <row r="40" customFormat="false" ht="15" hidden="false" customHeight="false" outlineLevel="0" collapsed="false">
      <c r="B40" s="103"/>
    </row>
    <row r="41" customFormat="false" ht="15" hidden="false" customHeight="false" outlineLevel="0" collapsed="false">
      <c r="B41" s="103"/>
    </row>
    <row r="42" customFormat="false" ht="15" hidden="false" customHeight="false" outlineLevel="0" collapsed="false">
      <c r="B42" s="103"/>
    </row>
    <row r="43" customFormat="false" ht="15" hidden="false" customHeight="false" outlineLevel="0" collapsed="false">
      <c r="B43" s="103"/>
    </row>
    <row r="44" customFormat="false" ht="15" hidden="false" customHeight="false" outlineLevel="0" collapsed="false">
      <c r="B44" s="103"/>
    </row>
    <row r="45" customFormat="false" ht="15" hidden="false" customHeight="false" outlineLevel="0" collapsed="false">
      <c r="B45" s="103"/>
    </row>
    <row r="46" customFormat="false" ht="15" hidden="false" customHeight="false" outlineLevel="0" collapsed="false">
      <c r="B46" s="103"/>
    </row>
    <row r="47" customFormat="false" ht="15" hidden="false" customHeight="false" outlineLevel="0" collapsed="false">
      <c r="B47" s="103"/>
    </row>
    <row r="48" customFormat="false" ht="15" hidden="false" customHeight="false" outlineLevel="0" collapsed="false">
      <c r="B48" s="103"/>
    </row>
    <row r="49" customFormat="false" ht="15" hidden="false" customHeight="false" outlineLevel="0" collapsed="false">
      <c r="B49" s="103"/>
    </row>
    <row r="50" customFormat="false" ht="15" hidden="false" customHeight="false" outlineLevel="0" collapsed="false">
      <c r="B50" s="103"/>
    </row>
    <row r="51" customFormat="false" ht="15" hidden="false" customHeight="false" outlineLevel="0" collapsed="false">
      <c r="B51" s="103"/>
    </row>
    <row r="52" customFormat="false" ht="15" hidden="false" customHeight="false" outlineLevel="0" collapsed="false">
      <c r="B52" s="103"/>
    </row>
    <row r="53" customFormat="false" ht="15" hidden="false" customHeight="false" outlineLevel="0" collapsed="false">
      <c r="B53" s="103"/>
    </row>
    <row r="54" customFormat="false" ht="15" hidden="false" customHeight="false" outlineLevel="0" collapsed="false">
      <c r="B54" s="103"/>
    </row>
    <row r="55" customFormat="false" ht="15" hidden="false" customHeight="false" outlineLevel="0" collapsed="false">
      <c r="B55" s="103"/>
    </row>
    <row r="56" customFormat="false" ht="15" hidden="false" customHeight="false" outlineLevel="0" collapsed="false">
      <c r="B56" s="103"/>
    </row>
    <row r="57" customFormat="false" ht="15" hidden="false" customHeight="false" outlineLevel="0" collapsed="false">
      <c r="B57" s="103"/>
    </row>
    <row r="58" customFormat="false" ht="15" hidden="false" customHeight="false" outlineLevel="0" collapsed="false">
      <c r="B58" s="103"/>
    </row>
    <row r="59" customFormat="false" ht="15" hidden="false" customHeight="false" outlineLevel="0" collapsed="false">
      <c r="B59" s="103"/>
    </row>
    <row r="60" customFormat="false" ht="15" hidden="false" customHeight="false" outlineLevel="0" collapsed="false">
      <c r="B60" s="103"/>
    </row>
    <row r="61" customFormat="false" ht="15" hidden="false" customHeight="false" outlineLevel="0" collapsed="false">
      <c r="B61" s="103"/>
    </row>
  </sheetData>
  <mergeCells count="7">
    <mergeCell ref="A1:C1"/>
    <mergeCell ref="A2:B2"/>
    <mergeCell ref="A3:B3"/>
    <mergeCell ref="A4:B4"/>
    <mergeCell ref="A5:B5"/>
    <mergeCell ref="A6:B6"/>
    <mergeCell ref="A7:B7"/>
  </mergeCells>
  <printOptions headings="false" gridLines="false" gridLinesSet="true" horizontalCentered="false" verticalCentered="false"/>
  <pageMargins left="0.7" right="0.7" top="0.75" bottom="0.75" header="0.511811023622047" footer="0.511811023622047"/>
  <pageSetup paperSize="75" scale="100" fitToWidth="1" fitToHeight="1" pageOrder="downThenOver" orientation="landscape" blackAndWhite="false" draft="false" cellComments="none" horizontalDpi="300" verticalDpi="300" copies="1"/>
  <headerFooter differentFirst="false" differentOddEven="false">
    <oddHeader/>
    <oddFooter/>
  </headerFooter>
  <tableParts>
    <tablePart r:id="rId1"/>
  </tableParts>
</worksheet>
</file>

<file path=docProps/app.xml><?xml version="1.0" encoding="utf-8"?>
<Properties xmlns="http://schemas.openxmlformats.org/officeDocument/2006/extended-properties" xmlns:vt="http://schemas.openxmlformats.org/officeDocument/2006/docPropsVTypes">
  <Template/>
  <TotalTime>87</TotalTime>
  <Application>LibreOffice/25.2.5.2$Linux_X86_64 LibreOffice_project/520$Build-2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2024-03-13T14:00:49Z</dcterms:created>
  <dc:creator>Haskins, Alexander</dc:creator>
  <dc:description/>
  <dc:language>en-US</dc:language>
  <cp:lastModifiedBy/>
  <dcterms:modified xsi:type="dcterms:W3CDTF">2025-08-20T17:01:38Z</dcterms:modified>
  <cp:revision>14</cp:revision>
  <dc:subject/>
  <dc:title/>
</cp:coreProperties>
</file>

<file path=docProps/custom.xml><?xml version="1.0" encoding="utf-8"?>
<Properties xmlns="http://schemas.openxmlformats.org/officeDocument/2006/custom-properties" xmlns:vt="http://schemas.openxmlformats.org/officeDocument/2006/docPropsVTypes"/>
</file>